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薪酬\【2023年3月】薪酬核算\【百诚及子公司】工资核算材料-202303\"/>
    </mc:Choice>
  </mc:AlternateContent>
  <xr:revisionPtr revIDLastSave="0" documentId="13_ncr:1_{7E3CA318-D568-4D3E-A83A-3B24EC97A1A1}" xr6:coauthVersionLast="36" xr6:coauthVersionMax="36" xr10:uidLastSave="{00000000-0000-0000-0000-000000000000}"/>
  <bookViews>
    <workbookView xWindow="0" yWindow="0" windowWidth="23040" windowHeight="8388" xr2:uid="{00000000-000D-0000-FFFF-FFFF00000000}"/>
  </bookViews>
  <sheets>
    <sheet name="3月考勤数据" sheetId="3" r:id="rId1"/>
    <sheet name="考勤原始数据（增加育儿、独生子女陪护假）" sheetId="1" r:id="rId2"/>
    <sheet name="出勤日期" sheetId="4" r:id="rId3"/>
    <sheet name="实习生" sheetId="5" r:id="rId4"/>
    <sheet name="工龄计算" sheetId="7" r:id="rId5"/>
    <sheet name="温州交通补贴" sheetId="8" r:id="rId6"/>
    <sheet name="餐补汇总情况" sheetId="11" r:id="rId7"/>
    <sheet name="餐补数据" sheetId="9" r:id="rId8"/>
    <sheet name="离职交接结算" sheetId="10" r:id="rId9"/>
    <sheet name="花名册" sheetId="2" r:id="rId10"/>
  </sheets>
  <externalReferences>
    <externalReference r:id="rId11"/>
  </externalReferences>
  <definedNames>
    <definedName name="_xlnm._FilterDatabase" localSheetId="0" hidden="1">'3月考勤数据'!$A$1:$BC$980</definedName>
    <definedName name="_xlnm._FilterDatabase" localSheetId="2" hidden="1">出勤日期!$A$1:$M$980</definedName>
    <definedName name="_xlnm._FilterDatabase" localSheetId="9" hidden="1">花名册!$A$1:$O$980</definedName>
    <definedName name="_xlnm._FilterDatabase" localSheetId="1" hidden="1">'考勤原始数据（增加育儿、独生子女陪护假）'!$A$2:$AJ$1943</definedName>
    <definedName name="_xlnm._FilterDatabase" localSheetId="8" hidden="1">离职交接结算!$A$1:$AK$65</definedName>
    <definedName name="_xlnm._FilterDatabase" localSheetId="5" hidden="1">温州交通补贴!$A$1:$J$29</definedName>
  </definedNames>
  <calcPr calcId="191029"/>
</workbook>
</file>

<file path=xl/calcChain.xml><?xml version="1.0" encoding="utf-8"?>
<calcChain xmlns="http://schemas.openxmlformats.org/spreadsheetml/2006/main">
  <c r="I15" i="8" l="1"/>
  <c r="I13" i="8"/>
  <c r="I5" i="8"/>
  <c r="I4" i="8"/>
  <c r="BB352" i="3" l="1"/>
  <c r="BB76" i="3" l="1"/>
  <c r="BB77" i="3"/>
  <c r="BB78" i="3"/>
  <c r="BB79" i="3"/>
  <c r="BB80" i="3"/>
  <c r="BB81" i="3"/>
  <c r="BB82" i="3"/>
  <c r="BB83" i="3"/>
  <c r="BB84" i="3"/>
  <c r="BB85" i="3"/>
  <c r="BB86" i="3"/>
  <c r="BB87" i="3"/>
  <c r="BB88" i="3"/>
  <c r="BB89" i="3"/>
  <c r="BB90" i="3"/>
  <c r="BB91" i="3"/>
  <c r="BB92" i="3"/>
  <c r="BB93" i="3"/>
  <c r="BB94" i="3"/>
  <c r="BB95" i="3"/>
  <c r="BB96" i="3"/>
  <c r="BB9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118" i="3"/>
  <c r="BB119" i="3"/>
  <c r="BB120" i="3"/>
  <c r="BB121" i="3"/>
  <c r="BB122" i="3"/>
  <c r="BB123" i="3"/>
  <c r="BB124" i="3"/>
  <c r="BB125" i="3"/>
  <c r="BB126" i="3"/>
  <c r="BB127" i="3"/>
  <c r="BB128" i="3"/>
  <c r="BB129" i="3"/>
  <c r="BB130" i="3"/>
  <c r="BB131" i="3"/>
  <c r="BB132" i="3"/>
  <c r="BB133" i="3"/>
  <c r="BB134" i="3"/>
  <c r="BB135" i="3"/>
  <c r="BB136" i="3"/>
  <c r="BB137" i="3"/>
  <c r="BB138" i="3"/>
  <c r="BB139" i="3"/>
  <c r="BB140" i="3"/>
  <c r="BB141" i="3"/>
  <c r="BB142" i="3"/>
  <c r="BB143" i="3"/>
  <c r="BB144" i="3"/>
  <c r="BB145" i="3"/>
  <c r="BB146" i="3"/>
  <c r="BB147" i="3"/>
  <c r="BB148" i="3"/>
  <c r="BB149" i="3"/>
  <c r="BB150" i="3"/>
  <c r="BB151" i="3"/>
  <c r="BB152" i="3"/>
  <c r="BB153" i="3"/>
  <c r="BB154" i="3"/>
  <c r="BB155" i="3"/>
  <c r="BB156" i="3"/>
  <c r="BB157" i="3"/>
  <c r="BB158" i="3"/>
  <c r="BB159" i="3"/>
  <c r="BB160" i="3"/>
  <c r="BB161" i="3"/>
  <c r="BB162" i="3"/>
  <c r="BB163" i="3"/>
  <c r="BB164" i="3"/>
  <c r="BB165" i="3"/>
  <c r="BB166" i="3"/>
  <c r="BB167" i="3"/>
  <c r="BB168" i="3"/>
  <c r="BB169" i="3"/>
  <c r="BB170" i="3"/>
  <c r="BB171" i="3"/>
  <c r="BB172" i="3"/>
  <c r="BB173" i="3"/>
  <c r="BB174" i="3"/>
  <c r="BB175" i="3"/>
  <c r="BB176" i="3"/>
  <c r="BB177" i="3"/>
  <c r="BB178" i="3"/>
  <c r="BB179" i="3"/>
  <c r="BB180" i="3"/>
  <c r="BB181" i="3"/>
  <c r="BB182" i="3"/>
  <c r="BB183" i="3"/>
  <c r="BB184" i="3"/>
  <c r="BB185" i="3"/>
  <c r="BB186" i="3"/>
  <c r="BB187" i="3"/>
  <c r="BB188" i="3"/>
  <c r="BB189" i="3"/>
  <c r="BB190" i="3"/>
  <c r="BB191" i="3"/>
  <c r="BB192" i="3"/>
  <c r="BB193" i="3"/>
  <c r="BB194" i="3"/>
  <c r="BB195" i="3"/>
  <c r="BB196" i="3"/>
  <c r="BB197" i="3"/>
  <c r="BB198" i="3"/>
  <c r="BB199" i="3"/>
  <c r="BB200" i="3"/>
  <c r="BB201" i="3"/>
  <c r="BB202" i="3"/>
  <c r="BB203" i="3"/>
  <c r="BB204" i="3"/>
  <c r="BB205" i="3"/>
  <c r="BB206" i="3"/>
  <c r="BB207" i="3"/>
  <c r="BB208" i="3"/>
  <c r="BB209" i="3"/>
  <c r="BB210" i="3"/>
  <c r="BB211" i="3"/>
  <c r="BB212" i="3"/>
  <c r="BB213" i="3"/>
  <c r="BB214" i="3"/>
  <c r="BB215" i="3"/>
  <c r="BB216" i="3"/>
  <c r="BB217" i="3"/>
  <c r="BB218" i="3"/>
  <c r="BB219" i="3"/>
  <c r="BB220" i="3"/>
  <c r="BB221" i="3"/>
  <c r="BB222" i="3"/>
  <c r="BB223" i="3"/>
  <c r="BB224" i="3"/>
  <c r="BB225" i="3"/>
  <c r="BB226" i="3"/>
  <c r="BB227" i="3"/>
  <c r="BB228" i="3"/>
  <c r="BB229" i="3"/>
  <c r="BB230" i="3"/>
  <c r="BB231" i="3"/>
  <c r="BB232" i="3"/>
  <c r="BB233" i="3"/>
  <c r="BB234" i="3"/>
  <c r="BB235" i="3"/>
  <c r="BB236" i="3"/>
  <c r="BB237" i="3"/>
  <c r="BB238" i="3"/>
  <c r="BB239" i="3"/>
  <c r="BB240" i="3"/>
  <c r="BB241" i="3"/>
  <c r="BB242" i="3"/>
  <c r="BB243" i="3"/>
  <c r="BB244" i="3"/>
  <c r="BB245" i="3"/>
  <c r="BB246" i="3"/>
  <c r="BB247" i="3"/>
  <c r="BB248" i="3"/>
  <c r="BB249" i="3"/>
  <c r="BB250" i="3"/>
  <c r="BB251" i="3"/>
  <c r="BB252" i="3"/>
  <c r="BB253" i="3"/>
  <c r="BB254" i="3"/>
  <c r="BB255" i="3"/>
  <c r="BB256" i="3"/>
  <c r="BB257" i="3"/>
  <c r="BB258" i="3"/>
  <c r="BB259" i="3"/>
  <c r="BB260" i="3"/>
  <c r="BB261" i="3"/>
  <c r="BB262" i="3"/>
  <c r="BB263" i="3"/>
  <c r="BB264" i="3"/>
  <c r="BB265" i="3"/>
  <c r="BB266" i="3"/>
  <c r="BB267" i="3"/>
  <c r="BB268" i="3"/>
  <c r="BB269" i="3"/>
  <c r="BB270" i="3"/>
  <c r="BB271" i="3"/>
  <c r="BB272" i="3"/>
  <c r="BB273" i="3"/>
  <c r="BB274" i="3"/>
  <c r="BB275" i="3"/>
  <c r="BB276" i="3"/>
  <c r="BB277" i="3"/>
  <c r="BB278" i="3"/>
  <c r="BB279" i="3"/>
  <c r="BB280" i="3"/>
  <c r="BB281" i="3"/>
  <c r="BB282" i="3"/>
  <c r="BB283" i="3"/>
  <c r="BB284" i="3"/>
  <c r="BB285" i="3"/>
  <c r="BB286" i="3"/>
  <c r="BB287" i="3"/>
  <c r="BB288" i="3"/>
  <c r="BB289" i="3"/>
  <c r="BB290" i="3"/>
  <c r="BB291" i="3"/>
  <c r="BB292" i="3"/>
  <c r="BB293" i="3"/>
  <c r="BB294" i="3"/>
  <c r="BB295" i="3"/>
  <c r="BB296" i="3"/>
  <c r="BB297" i="3"/>
  <c r="BB298" i="3"/>
  <c r="BB299" i="3"/>
  <c r="BB300" i="3"/>
  <c r="BB301" i="3"/>
  <c r="BB302" i="3"/>
  <c r="BB303" i="3"/>
  <c r="BB304" i="3"/>
  <c r="BB305" i="3"/>
  <c r="BB306" i="3"/>
  <c r="BB307" i="3"/>
  <c r="BB308" i="3"/>
  <c r="BB309" i="3"/>
  <c r="BB310" i="3"/>
  <c r="BB311" i="3"/>
  <c r="BB312" i="3"/>
  <c r="BB313" i="3"/>
  <c r="BB314" i="3"/>
  <c r="BB315" i="3"/>
  <c r="BB316" i="3"/>
  <c r="BB317" i="3"/>
  <c r="BB318" i="3"/>
  <c r="BB319" i="3"/>
  <c r="BB320" i="3"/>
  <c r="BB321" i="3"/>
  <c r="BB322" i="3"/>
  <c r="BB323" i="3"/>
  <c r="BB324" i="3"/>
  <c r="BB325" i="3"/>
  <c r="BB326" i="3"/>
  <c r="BB327" i="3"/>
  <c r="BB328" i="3"/>
  <c r="BB329" i="3"/>
  <c r="BB330" i="3"/>
  <c r="BB331" i="3"/>
  <c r="BB332" i="3"/>
  <c r="BB333" i="3"/>
  <c r="BB334" i="3"/>
  <c r="BB335" i="3"/>
  <c r="BB336" i="3"/>
  <c r="BB337" i="3"/>
  <c r="BB338" i="3"/>
  <c r="BB339" i="3"/>
  <c r="BB340" i="3"/>
  <c r="BB341" i="3"/>
  <c r="BB342" i="3"/>
  <c r="BB343" i="3"/>
  <c r="BB344" i="3"/>
  <c r="BB345" i="3"/>
  <c r="BB346" i="3"/>
  <c r="BB347" i="3"/>
  <c r="BB348" i="3"/>
  <c r="BB349" i="3"/>
  <c r="BB350" i="3"/>
  <c r="BB351" i="3"/>
  <c r="BB353" i="3"/>
  <c r="BB354" i="3"/>
  <c r="BB355" i="3"/>
  <c r="BB356" i="3"/>
  <c r="BB357" i="3"/>
  <c r="BB358" i="3"/>
  <c r="BB359" i="3"/>
  <c r="BB360" i="3"/>
  <c r="BB361" i="3"/>
  <c r="BB362" i="3"/>
  <c r="BB363" i="3"/>
  <c r="BB364" i="3"/>
  <c r="BB365" i="3"/>
  <c r="BB366" i="3"/>
  <c r="BB367" i="3"/>
  <c r="BB368" i="3"/>
  <c r="BB369" i="3"/>
  <c r="BB370" i="3"/>
  <c r="BB371" i="3"/>
  <c r="BB372" i="3"/>
  <c r="BB373" i="3"/>
  <c r="BB374" i="3"/>
  <c r="BB375" i="3"/>
  <c r="BB376" i="3"/>
  <c r="BB377" i="3"/>
  <c r="BB378" i="3"/>
  <c r="BB379" i="3"/>
  <c r="BB380" i="3"/>
  <c r="BB381" i="3"/>
  <c r="BB382" i="3"/>
  <c r="BB383" i="3"/>
  <c r="BB384" i="3"/>
  <c r="BB385" i="3"/>
  <c r="BB386" i="3"/>
  <c r="BB387" i="3"/>
  <c r="BB388" i="3"/>
  <c r="BB389" i="3"/>
  <c r="BB390" i="3"/>
  <c r="BB391" i="3"/>
  <c r="BB392" i="3"/>
  <c r="BB393" i="3"/>
  <c r="BB394" i="3"/>
  <c r="BB395" i="3"/>
  <c r="BB396" i="3"/>
  <c r="BB397" i="3"/>
  <c r="BB398" i="3"/>
  <c r="BB399" i="3"/>
  <c r="BB400" i="3"/>
  <c r="BB401" i="3"/>
  <c r="BB402" i="3"/>
  <c r="BB403" i="3"/>
  <c r="BB404" i="3"/>
  <c r="BB405" i="3"/>
  <c r="BB406" i="3"/>
  <c r="BB407" i="3"/>
  <c r="BB408" i="3"/>
  <c r="BB409" i="3"/>
  <c r="BB410" i="3"/>
  <c r="BB411" i="3"/>
  <c r="BB412" i="3"/>
  <c r="BB413" i="3"/>
  <c r="BB414" i="3"/>
  <c r="BB415" i="3"/>
  <c r="BB416" i="3"/>
  <c r="BB417" i="3"/>
  <c r="BB418" i="3"/>
  <c r="BB419" i="3"/>
  <c r="BB420" i="3"/>
  <c r="BB421" i="3"/>
  <c r="BB422" i="3"/>
  <c r="BB423" i="3"/>
  <c r="BB424" i="3"/>
  <c r="BB425" i="3"/>
  <c r="BB426" i="3"/>
  <c r="BB427" i="3"/>
  <c r="BB428" i="3"/>
  <c r="BB429" i="3"/>
  <c r="BB430" i="3"/>
  <c r="BB431" i="3"/>
  <c r="BB432" i="3"/>
  <c r="BB433" i="3"/>
  <c r="BB434" i="3"/>
  <c r="BB435" i="3"/>
  <c r="BB436" i="3"/>
  <c r="BB437" i="3"/>
  <c r="BB438" i="3"/>
  <c r="BB439" i="3"/>
  <c r="BB440" i="3"/>
  <c r="BB441" i="3"/>
  <c r="BB442" i="3"/>
  <c r="BB443" i="3"/>
  <c r="BB444" i="3"/>
  <c r="BB445" i="3"/>
  <c r="BB446" i="3"/>
  <c r="BB447" i="3"/>
  <c r="BB448" i="3"/>
  <c r="BB449" i="3"/>
  <c r="BB450" i="3"/>
  <c r="BB451" i="3"/>
  <c r="BB452" i="3"/>
  <c r="BB453" i="3"/>
  <c r="BB454" i="3"/>
  <c r="BB455" i="3"/>
  <c r="BB456" i="3"/>
  <c r="BB457" i="3"/>
  <c r="BB458" i="3"/>
  <c r="BB459" i="3"/>
  <c r="BB460" i="3"/>
  <c r="BB461" i="3"/>
  <c r="BB462" i="3"/>
  <c r="BB463" i="3"/>
  <c r="BB464" i="3"/>
  <c r="BB465" i="3"/>
  <c r="BB466" i="3"/>
  <c r="BB467" i="3"/>
  <c r="BB468" i="3"/>
  <c r="BB469" i="3"/>
  <c r="BB470" i="3"/>
  <c r="BB471" i="3"/>
  <c r="BB472" i="3"/>
  <c r="BB473" i="3"/>
  <c r="BB474" i="3"/>
  <c r="BB475" i="3"/>
  <c r="BB476" i="3"/>
  <c r="BB477" i="3"/>
  <c r="BB478" i="3"/>
  <c r="BB479" i="3"/>
  <c r="BB480" i="3"/>
  <c r="BB481" i="3"/>
  <c r="BB482" i="3"/>
  <c r="BB483" i="3"/>
  <c r="BB484" i="3"/>
  <c r="BB485" i="3"/>
  <c r="BB486" i="3"/>
  <c r="BB487" i="3"/>
  <c r="BB488" i="3"/>
  <c r="BB489" i="3"/>
  <c r="BB490" i="3"/>
  <c r="BB491" i="3"/>
  <c r="BB492" i="3"/>
  <c r="BB493" i="3"/>
  <c r="BB494" i="3"/>
  <c r="BB495" i="3"/>
  <c r="BB496" i="3"/>
  <c r="BB497" i="3"/>
  <c r="BB498" i="3"/>
  <c r="BB499" i="3"/>
  <c r="BB500" i="3"/>
  <c r="BB501" i="3"/>
  <c r="BB502" i="3"/>
  <c r="BB503" i="3"/>
  <c r="BB504" i="3"/>
  <c r="BB505" i="3"/>
  <c r="BB506" i="3"/>
  <c r="BB507" i="3"/>
  <c r="BB508" i="3"/>
  <c r="BB509" i="3"/>
  <c r="BB510" i="3"/>
  <c r="BB511" i="3"/>
  <c r="BB512" i="3"/>
  <c r="BB513" i="3"/>
  <c r="BB514" i="3"/>
  <c r="BB515" i="3"/>
  <c r="BB516" i="3"/>
  <c r="BB517" i="3"/>
  <c r="BB518" i="3"/>
  <c r="BB519" i="3"/>
  <c r="BB520" i="3"/>
  <c r="BB521" i="3"/>
  <c r="BB522" i="3"/>
  <c r="BB523" i="3"/>
  <c r="BB524" i="3"/>
  <c r="BB525" i="3"/>
  <c r="BB526" i="3"/>
  <c r="BB527" i="3"/>
  <c r="BB528" i="3"/>
  <c r="BB529" i="3"/>
  <c r="BB530" i="3"/>
  <c r="BB531" i="3"/>
  <c r="BB532" i="3"/>
  <c r="BB533" i="3"/>
  <c r="BB534" i="3"/>
  <c r="BB535" i="3"/>
  <c r="BB536" i="3"/>
  <c r="BB537" i="3"/>
  <c r="BB538" i="3"/>
  <c r="BB539" i="3"/>
  <c r="BB540" i="3"/>
  <c r="BB541" i="3"/>
  <c r="BB542" i="3"/>
  <c r="BB543" i="3"/>
  <c r="BB544" i="3"/>
  <c r="BB545" i="3"/>
  <c r="BB546" i="3"/>
  <c r="BB547" i="3"/>
  <c r="BB548" i="3"/>
  <c r="BB549" i="3"/>
  <c r="BB550" i="3"/>
  <c r="BB551" i="3"/>
  <c r="BB552" i="3"/>
  <c r="BB553" i="3"/>
  <c r="BB554" i="3"/>
  <c r="BB555" i="3"/>
  <c r="BB556" i="3"/>
  <c r="BB557" i="3"/>
  <c r="BB558" i="3"/>
  <c r="BB559" i="3"/>
  <c r="BB560" i="3"/>
  <c r="BB561" i="3"/>
  <c r="BB562" i="3"/>
  <c r="BB563" i="3"/>
  <c r="BB564" i="3"/>
  <c r="BB565" i="3"/>
  <c r="BB566" i="3"/>
  <c r="BB567" i="3"/>
  <c r="BB568" i="3"/>
  <c r="BB569" i="3"/>
  <c r="BB570" i="3"/>
  <c r="BB571" i="3"/>
  <c r="BB572" i="3"/>
  <c r="BB573" i="3"/>
  <c r="BB574" i="3"/>
  <c r="BB575" i="3"/>
  <c r="BB576" i="3"/>
  <c r="BB577" i="3"/>
  <c r="BB578" i="3"/>
  <c r="BB579" i="3"/>
  <c r="BB580" i="3"/>
  <c r="BB581" i="3"/>
  <c r="BB582" i="3"/>
  <c r="BB583" i="3"/>
  <c r="BB584" i="3"/>
  <c r="BB585" i="3"/>
  <c r="BB586" i="3"/>
  <c r="BB587" i="3"/>
  <c r="BB588" i="3"/>
  <c r="BB589" i="3"/>
  <c r="BB590" i="3"/>
  <c r="BB591" i="3"/>
  <c r="BB592" i="3"/>
  <c r="BB593" i="3"/>
  <c r="BB594" i="3"/>
  <c r="BB595" i="3"/>
  <c r="BB596" i="3"/>
  <c r="BB597" i="3"/>
  <c r="BB598" i="3"/>
  <c r="BB599" i="3"/>
  <c r="BB600" i="3"/>
  <c r="BB601" i="3"/>
  <c r="BB602" i="3"/>
  <c r="BB603" i="3"/>
  <c r="BB604" i="3"/>
  <c r="BB605" i="3"/>
  <c r="BB606" i="3"/>
  <c r="BB607" i="3"/>
  <c r="BB608" i="3"/>
  <c r="BB609" i="3"/>
  <c r="BB610" i="3"/>
  <c r="BB611" i="3"/>
  <c r="BB612" i="3"/>
  <c r="BB613" i="3"/>
  <c r="BB614" i="3"/>
  <c r="BB615" i="3"/>
  <c r="BB616" i="3"/>
  <c r="BB617" i="3"/>
  <c r="BB618" i="3"/>
  <c r="BB619" i="3"/>
  <c r="BB620" i="3"/>
  <c r="BB621" i="3"/>
  <c r="BB622" i="3"/>
  <c r="BB623" i="3"/>
  <c r="BB624" i="3"/>
  <c r="BB625" i="3"/>
  <c r="BB626" i="3"/>
  <c r="BB627" i="3"/>
  <c r="BB628" i="3"/>
  <c r="BB629" i="3"/>
  <c r="BB630" i="3"/>
  <c r="BB631" i="3"/>
  <c r="BB632" i="3"/>
  <c r="BB633" i="3"/>
  <c r="BB634" i="3"/>
  <c r="BB635" i="3"/>
  <c r="BB636" i="3"/>
  <c r="BB637" i="3"/>
  <c r="BB638" i="3"/>
  <c r="BB639" i="3"/>
  <c r="BB640" i="3"/>
  <c r="BB641" i="3"/>
  <c r="BB642" i="3"/>
  <c r="BB643" i="3"/>
  <c r="BB644" i="3"/>
  <c r="BB645" i="3"/>
  <c r="BB646" i="3"/>
  <c r="BB647" i="3"/>
  <c r="BB648" i="3"/>
  <c r="BB649" i="3"/>
  <c r="BB650" i="3"/>
  <c r="BB651" i="3"/>
  <c r="BB652" i="3"/>
  <c r="BB653" i="3"/>
  <c r="BB654" i="3"/>
  <c r="BB655" i="3"/>
  <c r="BB656" i="3"/>
  <c r="BB657" i="3"/>
  <c r="BB658" i="3"/>
  <c r="BB659" i="3"/>
  <c r="BB660" i="3"/>
  <c r="BB661" i="3"/>
  <c r="BB662" i="3"/>
  <c r="BB663" i="3"/>
  <c r="BB664" i="3"/>
  <c r="BB665" i="3"/>
  <c r="BB666" i="3"/>
  <c r="BB667" i="3"/>
  <c r="BB668" i="3"/>
  <c r="BB669" i="3"/>
  <c r="BB670" i="3"/>
  <c r="BB671" i="3"/>
  <c r="BB672" i="3"/>
  <c r="BB673" i="3"/>
  <c r="BB674" i="3"/>
  <c r="BB675" i="3"/>
  <c r="BB676" i="3"/>
  <c r="BB677" i="3"/>
  <c r="BB678" i="3"/>
  <c r="BB679" i="3"/>
  <c r="BB680" i="3"/>
  <c r="BB681" i="3"/>
  <c r="BB682" i="3"/>
  <c r="BB683" i="3"/>
  <c r="BB684" i="3"/>
  <c r="BB685" i="3"/>
  <c r="BB686" i="3"/>
  <c r="BB687" i="3"/>
  <c r="BB688" i="3"/>
  <c r="BB689" i="3"/>
  <c r="BB690" i="3"/>
  <c r="BB691" i="3"/>
  <c r="BB692" i="3"/>
  <c r="BB693" i="3"/>
  <c r="BB694" i="3"/>
  <c r="BB695" i="3"/>
  <c r="BB696" i="3"/>
  <c r="BB697" i="3"/>
  <c r="BB698" i="3"/>
  <c r="BB699" i="3"/>
  <c r="BB700" i="3"/>
  <c r="BB701" i="3"/>
  <c r="BB702" i="3"/>
  <c r="BB703" i="3"/>
  <c r="BB704" i="3"/>
  <c r="BB705" i="3"/>
  <c r="BB706" i="3"/>
  <c r="BB707" i="3"/>
  <c r="BB708" i="3"/>
  <c r="BB709" i="3"/>
  <c r="BB710" i="3"/>
  <c r="BB711" i="3"/>
  <c r="BB712" i="3"/>
  <c r="BB713" i="3"/>
  <c r="BB714" i="3"/>
  <c r="BB715" i="3"/>
  <c r="BB716" i="3"/>
  <c r="BB717" i="3"/>
  <c r="BB718" i="3"/>
  <c r="BB719" i="3"/>
  <c r="BB720" i="3"/>
  <c r="BB721" i="3"/>
  <c r="BB722" i="3"/>
  <c r="BB723" i="3"/>
  <c r="BB724" i="3"/>
  <c r="BB725" i="3"/>
  <c r="BB726" i="3"/>
  <c r="BB727" i="3"/>
  <c r="BB728" i="3"/>
  <c r="BB729" i="3"/>
  <c r="BB730" i="3"/>
  <c r="BB731" i="3"/>
  <c r="BB732" i="3"/>
  <c r="BB733" i="3"/>
  <c r="BB734" i="3"/>
  <c r="BB735" i="3"/>
  <c r="BB736" i="3"/>
  <c r="BB737" i="3"/>
  <c r="BB738" i="3"/>
  <c r="BB739" i="3"/>
  <c r="BB740" i="3"/>
  <c r="BB741" i="3"/>
  <c r="BB742" i="3"/>
  <c r="BB743" i="3"/>
  <c r="BB744" i="3"/>
  <c r="BB745" i="3"/>
  <c r="BB746" i="3"/>
  <c r="BB747" i="3"/>
  <c r="BB748" i="3"/>
  <c r="BB749" i="3"/>
  <c r="BB750" i="3"/>
  <c r="BB751" i="3"/>
  <c r="BB752" i="3"/>
  <c r="BB753" i="3"/>
  <c r="BB754" i="3"/>
  <c r="BB755" i="3"/>
  <c r="BB756" i="3"/>
  <c r="BB757" i="3"/>
  <c r="BB758" i="3"/>
  <c r="BB759" i="3"/>
  <c r="BB760" i="3"/>
  <c r="BB761" i="3"/>
  <c r="BB762" i="3"/>
  <c r="BB763" i="3"/>
  <c r="BB764" i="3"/>
  <c r="BB765" i="3"/>
  <c r="BB766" i="3"/>
  <c r="BB767" i="3"/>
  <c r="BB768" i="3"/>
  <c r="BB769" i="3"/>
  <c r="BB770" i="3"/>
  <c r="BB771" i="3"/>
  <c r="BB772" i="3"/>
  <c r="BB773" i="3"/>
  <c r="BB774" i="3"/>
  <c r="BB775" i="3"/>
  <c r="BB776" i="3"/>
  <c r="BB777" i="3"/>
  <c r="BB778" i="3"/>
  <c r="BB779" i="3"/>
  <c r="BB780" i="3"/>
  <c r="BB781" i="3"/>
  <c r="BB782" i="3"/>
  <c r="BB783" i="3"/>
  <c r="BB784" i="3"/>
  <c r="BB785" i="3"/>
  <c r="BB786" i="3"/>
  <c r="BB787" i="3"/>
  <c r="BB788" i="3"/>
  <c r="BB789" i="3"/>
  <c r="BB790" i="3"/>
  <c r="BB791" i="3"/>
  <c r="BB792" i="3"/>
  <c r="BB793" i="3"/>
  <c r="BB794" i="3"/>
  <c r="BB795" i="3"/>
  <c r="BB796" i="3"/>
  <c r="BB797" i="3"/>
  <c r="BB798" i="3"/>
  <c r="BB799" i="3"/>
  <c r="BB800" i="3"/>
  <c r="BB801" i="3"/>
  <c r="BB802" i="3"/>
  <c r="BB803" i="3"/>
  <c r="BB804" i="3"/>
  <c r="BB805" i="3"/>
  <c r="BB806" i="3"/>
  <c r="BB807" i="3"/>
  <c r="BB808" i="3"/>
  <c r="BB809" i="3"/>
  <c r="BB810" i="3"/>
  <c r="BB811" i="3"/>
  <c r="BB812" i="3"/>
  <c r="BB813" i="3"/>
  <c r="BB814" i="3"/>
  <c r="BB815" i="3"/>
  <c r="BB816" i="3"/>
  <c r="BB817" i="3"/>
  <c r="BB818" i="3"/>
  <c r="BB819" i="3"/>
  <c r="BB820" i="3"/>
  <c r="BB821" i="3"/>
  <c r="BB822" i="3"/>
  <c r="BB823" i="3"/>
  <c r="BB824" i="3"/>
  <c r="BB825" i="3"/>
  <c r="BB826" i="3"/>
  <c r="BB827" i="3"/>
  <c r="BB828" i="3"/>
  <c r="BB829" i="3"/>
  <c r="BB830" i="3"/>
  <c r="BB831" i="3"/>
  <c r="BB832" i="3"/>
  <c r="BB833" i="3"/>
  <c r="BB834" i="3"/>
  <c r="BB835" i="3"/>
  <c r="BB836" i="3"/>
  <c r="BB837" i="3"/>
  <c r="BB838" i="3"/>
  <c r="BB839" i="3"/>
  <c r="BB840" i="3"/>
  <c r="BB841" i="3"/>
  <c r="BB842" i="3"/>
  <c r="BB843" i="3"/>
  <c r="BB844" i="3"/>
  <c r="BB845" i="3"/>
  <c r="BB846" i="3"/>
  <c r="BB847" i="3"/>
  <c r="BB848" i="3"/>
  <c r="BB849" i="3"/>
  <c r="BB850" i="3"/>
  <c r="BB851" i="3"/>
  <c r="BB852" i="3"/>
  <c r="BB853" i="3"/>
  <c r="BB854" i="3"/>
  <c r="BB855" i="3"/>
  <c r="BB856" i="3"/>
  <c r="BB857" i="3"/>
  <c r="BB858" i="3"/>
  <c r="BB859" i="3"/>
  <c r="BB860" i="3"/>
  <c r="BB861" i="3"/>
  <c r="BB862" i="3"/>
  <c r="BB863" i="3"/>
  <c r="BB864" i="3"/>
  <c r="BB865" i="3"/>
  <c r="BB866" i="3"/>
  <c r="BB867" i="3"/>
  <c r="BB868" i="3"/>
  <c r="BB869" i="3"/>
  <c r="BB870" i="3"/>
  <c r="BB871" i="3"/>
  <c r="BB872" i="3"/>
  <c r="BB873" i="3"/>
  <c r="BB874" i="3"/>
  <c r="BB875" i="3"/>
  <c r="BB876" i="3"/>
  <c r="BB877" i="3"/>
  <c r="BB878" i="3"/>
  <c r="BB879" i="3"/>
  <c r="BB880" i="3"/>
  <c r="BB881" i="3"/>
  <c r="BB882" i="3"/>
  <c r="BB883" i="3"/>
  <c r="BB884" i="3"/>
  <c r="BB885" i="3"/>
  <c r="BB886" i="3"/>
  <c r="BB887" i="3"/>
  <c r="BB888" i="3"/>
  <c r="BB889" i="3"/>
  <c r="BB890" i="3"/>
  <c r="BB891" i="3"/>
  <c r="BB892" i="3"/>
  <c r="BB893" i="3"/>
  <c r="BB894" i="3"/>
  <c r="BB895" i="3"/>
  <c r="BB896" i="3"/>
  <c r="BB897" i="3"/>
  <c r="BB898" i="3"/>
  <c r="BB899" i="3"/>
  <c r="BB900" i="3"/>
  <c r="BB901" i="3"/>
  <c r="BB902" i="3"/>
  <c r="BB903" i="3"/>
  <c r="BB904" i="3"/>
  <c r="BB905" i="3"/>
  <c r="BB906" i="3"/>
  <c r="BB907" i="3"/>
  <c r="BB908" i="3"/>
  <c r="BB909" i="3"/>
  <c r="BB910" i="3"/>
  <c r="BB911" i="3"/>
  <c r="BB912" i="3"/>
  <c r="BB913" i="3"/>
  <c r="BB914" i="3"/>
  <c r="BB915" i="3"/>
  <c r="BB916" i="3"/>
  <c r="BB917" i="3"/>
  <c r="BB918" i="3"/>
  <c r="BB919" i="3"/>
  <c r="BB920" i="3"/>
  <c r="BB921" i="3"/>
  <c r="BB922" i="3"/>
  <c r="BB923" i="3"/>
  <c r="BB924" i="3"/>
  <c r="BB925" i="3"/>
  <c r="BB926" i="3"/>
  <c r="BB927" i="3"/>
  <c r="BB928" i="3"/>
  <c r="BB929" i="3"/>
  <c r="BB930" i="3"/>
  <c r="BB931" i="3"/>
  <c r="BB932" i="3"/>
  <c r="BB933" i="3"/>
  <c r="BB934" i="3"/>
  <c r="BB935" i="3"/>
  <c r="BB936" i="3"/>
  <c r="BB937" i="3"/>
  <c r="BB938" i="3"/>
  <c r="BB939" i="3"/>
  <c r="BB940" i="3"/>
  <c r="BB941" i="3"/>
  <c r="BB942" i="3"/>
  <c r="BB943" i="3"/>
  <c r="BB944" i="3"/>
  <c r="BB945" i="3"/>
  <c r="BB946" i="3"/>
  <c r="BB947" i="3"/>
  <c r="BB948" i="3"/>
  <c r="BB949" i="3"/>
  <c r="BB950" i="3"/>
  <c r="BB951" i="3"/>
  <c r="BB952" i="3"/>
  <c r="BB953" i="3"/>
  <c r="BB954" i="3"/>
  <c r="BB955" i="3"/>
  <c r="BB956" i="3"/>
  <c r="BB957" i="3"/>
  <c r="BB958" i="3"/>
  <c r="BB959" i="3"/>
  <c r="BB960" i="3"/>
  <c r="BB961" i="3"/>
  <c r="BB962" i="3"/>
  <c r="BB963" i="3"/>
  <c r="BB964" i="3"/>
  <c r="BB965" i="3"/>
  <c r="BB966" i="3"/>
  <c r="BB967" i="3"/>
  <c r="BB968" i="3"/>
  <c r="BB969" i="3"/>
  <c r="BB970" i="3"/>
  <c r="BB971" i="3"/>
  <c r="BB972" i="3"/>
  <c r="BB973" i="3"/>
  <c r="BB974" i="3"/>
  <c r="BB975" i="3"/>
  <c r="BB976" i="3"/>
  <c r="BB977" i="3"/>
  <c r="BB978" i="3"/>
  <c r="BB979" i="3"/>
  <c r="BB980" i="3"/>
  <c r="BB75" i="3"/>
  <c r="BB67" i="3"/>
  <c r="BB68" i="3"/>
  <c r="BB69" i="3"/>
  <c r="BB70" i="3"/>
  <c r="BB71" i="3"/>
  <c r="BB72" i="3"/>
  <c r="BB73" i="3"/>
  <c r="BB74" i="3"/>
  <c r="AY6" i="3"/>
  <c r="BB6" i="3" s="1"/>
  <c r="AV3" i="3"/>
  <c r="AY3" i="3" s="1"/>
  <c r="BB3" i="3" s="1"/>
  <c r="AV4" i="3"/>
  <c r="AY4" i="3" s="1"/>
  <c r="BB4" i="3" s="1"/>
  <c r="AV5" i="3"/>
  <c r="AY5" i="3" s="1"/>
  <c r="BB5" i="3" s="1"/>
  <c r="AV7" i="3"/>
  <c r="AY7" i="3" s="1"/>
  <c r="BB7" i="3" s="1"/>
  <c r="AV8" i="3"/>
  <c r="AY8" i="3" s="1"/>
  <c r="BB8" i="3" s="1"/>
  <c r="AV9" i="3"/>
  <c r="AY9" i="3" s="1"/>
  <c r="BB9" i="3" s="1"/>
  <c r="AV10" i="3"/>
  <c r="AY10" i="3" s="1"/>
  <c r="BB10" i="3" s="1"/>
  <c r="AV11" i="3"/>
  <c r="AY11" i="3" s="1"/>
  <c r="BB11" i="3" s="1"/>
  <c r="AV12" i="3"/>
  <c r="AY12" i="3" s="1"/>
  <c r="BB12" i="3" s="1"/>
  <c r="AV13" i="3"/>
  <c r="AY13" i="3" s="1"/>
  <c r="BB13" i="3" s="1"/>
  <c r="AV14" i="3"/>
  <c r="AY14" i="3" s="1"/>
  <c r="BB14" i="3" s="1"/>
  <c r="AV15" i="3"/>
  <c r="AY15" i="3" s="1"/>
  <c r="BB15" i="3" s="1"/>
  <c r="AV16" i="3"/>
  <c r="AY16" i="3" s="1"/>
  <c r="BB16" i="3" s="1"/>
  <c r="AV17" i="3"/>
  <c r="AY17" i="3" s="1"/>
  <c r="BB17" i="3" s="1"/>
  <c r="AV18" i="3"/>
  <c r="AY18" i="3" s="1"/>
  <c r="BB18" i="3" s="1"/>
  <c r="AV19" i="3"/>
  <c r="AY19" i="3" s="1"/>
  <c r="BB19" i="3" s="1"/>
  <c r="AV20" i="3"/>
  <c r="AY20" i="3" s="1"/>
  <c r="BB20" i="3" s="1"/>
  <c r="AV21" i="3"/>
  <c r="AY21" i="3" s="1"/>
  <c r="BB21" i="3" s="1"/>
  <c r="AV22" i="3"/>
  <c r="AY22" i="3" s="1"/>
  <c r="BB22" i="3" s="1"/>
  <c r="AV23" i="3"/>
  <c r="AY23" i="3" s="1"/>
  <c r="BB23" i="3" s="1"/>
  <c r="AV24" i="3"/>
  <c r="AY24" i="3" s="1"/>
  <c r="BB24" i="3" s="1"/>
  <c r="AV25" i="3"/>
  <c r="AY25" i="3" s="1"/>
  <c r="BB25" i="3" s="1"/>
  <c r="AV26" i="3"/>
  <c r="AY26" i="3" s="1"/>
  <c r="BB26" i="3" s="1"/>
  <c r="AV27" i="3"/>
  <c r="AY27" i="3" s="1"/>
  <c r="BB27" i="3" s="1"/>
  <c r="AV28" i="3"/>
  <c r="AY28" i="3" s="1"/>
  <c r="BB28" i="3" s="1"/>
  <c r="AV29" i="3"/>
  <c r="AY29" i="3" s="1"/>
  <c r="BB29" i="3" s="1"/>
  <c r="AV30" i="3"/>
  <c r="AY30" i="3" s="1"/>
  <c r="BB30" i="3" s="1"/>
  <c r="AV31" i="3"/>
  <c r="AY31" i="3" s="1"/>
  <c r="BB31" i="3" s="1"/>
  <c r="AV32" i="3"/>
  <c r="AY32" i="3" s="1"/>
  <c r="BB32" i="3" s="1"/>
  <c r="AV33" i="3"/>
  <c r="AY33" i="3" s="1"/>
  <c r="BB33" i="3" s="1"/>
  <c r="AV34" i="3"/>
  <c r="AY34" i="3" s="1"/>
  <c r="BB34" i="3" s="1"/>
  <c r="AV35" i="3"/>
  <c r="AY35" i="3" s="1"/>
  <c r="BB35" i="3" s="1"/>
  <c r="AV36" i="3"/>
  <c r="AY36" i="3" s="1"/>
  <c r="BB36" i="3" s="1"/>
  <c r="AV37" i="3"/>
  <c r="AY37" i="3" s="1"/>
  <c r="BB37" i="3" s="1"/>
  <c r="AV38" i="3"/>
  <c r="AY38" i="3" s="1"/>
  <c r="BB38" i="3" s="1"/>
  <c r="AV39" i="3"/>
  <c r="AY39" i="3" s="1"/>
  <c r="BB39" i="3" s="1"/>
  <c r="AV40" i="3"/>
  <c r="AY40" i="3" s="1"/>
  <c r="BB40" i="3" s="1"/>
  <c r="AV41" i="3"/>
  <c r="AY41" i="3" s="1"/>
  <c r="BB41" i="3" s="1"/>
  <c r="AV42" i="3"/>
  <c r="AY42" i="3" s="1"/>
  <c r="BB42" i="3" s="1"/>
  <c r="AV43" i="3"/>
  <c r="AY43" i="3" s="1"/>
  <c r="BB43" i="3" s="1"/>
  <c r="AV44" i="3"/>
  <c r="AY44" i="3" s="1"/>
  <c r="BB44" i="3" s="1"/>
  <c r="AV45" i="3"/>
  <c r="AY45" i="3" s="1"/>
  <c r="BB45" i="3" s="1"/>
  <c r="AV46" i="3"/>
  <c r="AY46" i="3" s="1"/>
  <c r="BB46" i="3" s="1"/>
  <c r="AV47" i="3"/>
  <c r="AY47" i="3" s="1"/>
  <c r="BB47" i="3" s="1"/>
  <c r="AV48" i="3"/>
  <c r="AY48" i="3" s="1"/>
  <c r="BB48" i="3" s="1"/>
  <c r="AV49" i="3"/>
  <c r="AY49" i="3" s="1"/>
  <c r="BB49" i="3" s="1"/>
  <c r="AV50" i="3"/>
  <c r="AY50" i="3" s="1"/>
  <c r="BB50" i="3" s="1"/>
  <c r="AV51" i="3"/>
  <c r="AY51" i="3" s="1"/>
  <c r="BB51" i="3" s="1"/>
  <c r="AV52" i="3"/>
  <c r="AY52" i="3" s="1"/>
  <c r="BB52" i="3" s="1"/>
  <c r="AV53" i="3"/>
  <c r="AY53" i="3" s="1"/>
  <c r="BB53" i="3" s="1"/>
  <c r="AV54" i="3"/>
  <c r="AY54" i="3" s="1"/>
  <c r="BB54" i="3" s="1"/>
  <c r="AV55" i="3"/>
  <c r="AY55" i="3" s="1"/>
  <c r="BB55" i="3" s="1"/>
  <c r="AV56" i="3"/>
  <c r="AY56" i="3" s="1"/>
  <c r="BB56" i="3" s="1"/>
  <c r="AV57" i="3"/>
  <c r="AY57" i="3" s="1"/>
  <c r="BB57" i="3" s="1"/>
  <c r="AV58" i="3"/>
  <c r="AY58" i="3" s="1"/>
  <c r="BB58" i="3" s="1"/>
  <c r="AV59" i="3"/>
  <c r="AY59" i="3" s="1"/>
  <c r="BB59" i="3" s="1"/>
  <c r="AV60" i="3"/>
  <c r="AY60" i="3" s="1"/>
  <c r="BB60" i="3" s="1"/>
  <c r="AV61" i="3"/>
  <c r="AY61" i="3" s="1"/>
  <c r="BB61" i="3" s="1"/>
  <c r="AV62" i="3"/>
  <c r="AY62" i="3" s="1"/>
  <c r="BB62" i="3" s="1"/>
  <c r="AV63" i="3"/>
  <c r="AY63" i="3" s="1"/>
  <c r="BB63" i="3" s="1"/>
  <c r="AV64" i="3"/>
  <c r="AY64" i="3" s="1"/>
  <c r="BB64" i="3" s="1"/>
  <c r="AV65" i="3"/>
  <c r="AY65" i="3" s="1"/>
  <c r="BB65" i="3" s="1"/>
  <c r="AV66" i="3"/>
  <c r="AY66" i="3" s="1"/>
  <c r="BB66" i="3" s="1"/>
  <c r="AV2" i="3"/>
  <c r="AY2" i="3" s="1"/>
  <c r="BB2" i="3" s="1"/>
  <c r="AS76" i="3"/>
  <c r="AS77" i="3"/>
  <c r="AS78" i="3"/>
  <c r="AS79" i="3"/>
  <c r="AS80" i="3"/>
  <c r="AS81" i="3"/>
  <c r="AS82" i="3"/>
  <c r="AS83" i="3"/>
  <c r="AS84" i="3"/>
  <c r="AS85" i="3"/>
  <c r="AS86" i="3"/>
  <c r="AS87" i="3"/>
  <c r="AS88" i="3"/>
  <c r="AS89" i="3"/>
  <c r="AS90" i="3"/>
  <c r="AS91" i="3"/>
  <c r="AS92" i="3"/>
  <c r="AS93" i="3"/>
  <c r="AS94" i="3"/>
  <c r="AS95" i="3"/>
  <c r="AS96" i="3"/>
  <c r="AS97" i="3"/>
  <c r="AS98" i="3"/>
  <c r="AS99" i="3"/>
  <c r="AS100" i="3"/>
  <c r="AS101" i="3"/>
  <c r="AS102" i="3"/>
  <c r="AS103" i="3"/>
  <c r="AS104" i="3"/>
  <c r="AS105" i="3"/>
  <c r="AS106" i="3"/>
  <c r="AS107" i="3"/>
  <c r="AS108" i="3"/>
  <c r="AS109" i="3"/>
  <c r="AS110" i="3"/>
  <c r="AS111" i="3"/>
  <c r="AS112" i="3"/>
  <c r="AS113" i="3"/>
  <c r="AS114" i="3"/>
  <c r="AS115" i="3"/>
  <c r="AS116" i="3"/>
  <c r="AS117" i="3"/>
  <c r="AS118" i="3"/>
  <c r="AS119" i="3"/>
  <c r="AS120" i="3"/>
  <c r="AS121" i="3"/>
  <c r="AS122" i="3"/>
  <c r="AS123" i="3"/>
  <c r="AS124" i="3"/>
  <c r="AS125" i="3"/>
  <c r="AS126" i="3"/>
  <c r="AS127" i="3"/>
  <c r="AS128" i="3"/>
  <c r="AS129" i="3"/>
  <c r="AS130" i="3"/>
  <c r="AS131" i="3"/>
  <c r="AS132" i="3"/>
  <c r="AS133" i="3"/>
  <c r="AS134" i="3"/>
  <c r="AS135" i="3"/>
  <c r="AS136" i="3"/>
  <c r="AS137" i="3"/>
  <c r="AS138" i="3"/>
  <c r="AS139" i="3"/>
  <c r="AS140" i="3"/>
  <c r="AS141" i="3"/>
  <c r="AS142" i="3"/>
  <c r="AS143" i="3"/>
  <c r="AS144" i="3"/>
  <c r="AS145" i="3"/>
  <c r="AS146" i="3"/>
  <c r="AS147" i="3"/>
  <c r="AS148" i="3"/>
  <c r="AS149" i="3"/>
  <c r="AS150" i="3"/>
  <c r="AS151" i="3"/>
  <c r="AS152" i="3"/>
  <c r="AS153" i="3"/>
  <c r="AS154" i="3"/>
  <c r="AS155" i="3"/>
  <c r="AS156" i="3"/>
  <c r="AS157" i="3"/>
  <c r="AS158" i="3"/>
  <c r="AS159" i="3"/>
  <c r="AS160" i="3"/>
  <c r="AS161" i="3"/>
  <c r="AS162" i="3"/>
  <c r="AS163" i="3"/>
  <c r="AS164" i="3"/>
  <c r="AS165" i="3"/>
  <c r="AS166" i="3"/>
  <c r="AS167" i="3"/>
  <c r="AS168" i="3"/>
  <c r="AS169" i="3"/>
  <c r="AS170" i="3"/>
  <c r="AS171" i="3"/>
  <c r="AS172" i="3"/>
  <c r="AS173" i="3"/>
  <c r="AS174" i="3"/>
  <c r="AS175" i="3"/>
  <c r="AS176" i="3"/>
  <c r="AS177" i="3"/>
  <c r="AS178" i="3"/>
  <c r="AS179" i="3"/>
  <c r="AS180" i="3"/>
  <c r="AS181" i="3"/>
  <c r="AS182" i="3"/>
  <c r="AS183" i="3"/>
  <c r="AS184" i="3"/>
  <c r="AS185" i="3"/>
  <c r="AS186" i="3"/>
  <c r="AS187" i="3"/>
  <c r="AS188" i="3"/>
  <c r="AS189" i="3"/>
  <c r="AS190" i="3"/>
  <c r="AS191" i="3"/>
  <c r="AS192" i="3"/>
  <c r="AS193" i="3"/>
  <c r="AS194" i="3"/>
  <c r="AS195" i="3"/>
  <c r="AS196" i="3"/>
  <c r="AS197" i="3"/>
  <c r="AS198" i="3"/>
  <c r="AS199" i="3"/>
  <c r="AS200" i="3"/>
  <c r="AS201" i="3"/>
  <c r="AS202" i="3"/>
  <c r="AS203" i="3"/>
  <c r="AS204" i="3"/>
  <c r="AS205" i="3"/>
  <c r="AS206" i="3"/>
  <c r="AS207" i="3"/>
  <c r="AS208" i="3"/>
  <c r="AS209" i="3"/>
  <c r="AS210" i="3"/>
  <c r="AS211" i="3"/>
  <c r="AS212" i="3"/>
  <c r="AS213" i="3"/>
  <c r="AS214" i="3"/>
  <c r="AS215" i="3"/>
  <c r="AS216" i="3"/>
  <c r="AS217" i="3"/>
  <c r="AS218" i="3"/>
  <c r="AS219" i="3"/>
  <c r="AS220" i="3"/>
  <c r="AS221" i="3"/>
  <c r="AS222" i="3"/>
  <c r="AS223" i="3"/>
  <c r="AS224" i="3"/>
  <c r="AS225" i="3"/>
  <c r="AS226" i="3"/>
  <c r="AS227" i="3"/>
  <c r="AS228" i="3"/>
  <c r="AS229" i="3"/>
  <c r="AS230" i="3"/>
  <c r="AS231" i="3"/>
  <c r="AS232" i="3"/>
  <c r="AS233" i="3"/>
  <c r="AS234" i="3"/>
  <c r="AS235" i="3"/>
  <c r="AS236" i="3"/>
  <c r="AS237" i="3"/>
  <c r="AS238" i="3"/>
  <c r="AS239" i="3"/>
  <c r="AS240" i="3"/>
  <c r="AS241" i="3"/>
  <c r="AS242" i="3"/>
  <c r="AS243" i="3"/>
  <c r="AS244" i="3"/>
  <c r="AS245" i="3"/>
  <c r="AS246" i="3"/>
  <c r="AS247" i="3"/>
  <c r="AS248" i="3"/>
  <c r="AS249" i="3"/>
  <c r="AS250" i="3"/>
  <c r="AS251" i="3"/>
  <c r="AS252" i="3"/>
  <c r="AS253" i="3"/>
  <c r="AS254" i="3"/>
  <c r="AS255" i="3"/>
  <c r="AS256" i="3"/>
  <c r="AS257" i="3"/>
  <c r="AS258" i="3"/>
  <c r="AS259" i="3"/>
  <c r="AS260" i="3"/>
  <c r="AS261" i="3"/>
  <c r="AS262" i="3"/>
  <c r="AS263" i="3"/>
  <c r="AS264" i="3"/>
  <c r="AS265" i="3"/>
  <c r="AS266" i="3"/>
  <c r="AS267" i="3"/>
  <c r="AS268" i="3"/>
  <c r="AS269" i="3"/>
  <c r="AS270" i="3"/>
  <c r="AS271" i="3"/>
  <c r="AS272" i="3"/>
  <c r="AS273" i="3"/>
  <c r="AS274" i="3"/>
  <c r="AS275" i="3"/>
  <c r="AS276" i="3"/>
  <c r="AS277" i="3"/>
  <c r="AS278" i="3"/>
  <c r="AS279" i="3"/>
  <c r="AS280" i="3"/>
  <c r="AS281" i="3"/>
  <c r="AS282" i="3"/>
  <c r="AS283" i="3"/>
  <c r="AS2" i="3"/>
  <c r="AS284" i="3"/>
  <c r="AS285" i="3"/>
  <c r="AS286" i="3"/>
  <c r="AS287" i="3"/>
  <c r="AS288" i="3"/>
  <c r="AS289" i="3"/>
  <c r="AS290" i="3"/>
  <c r="AS291" i="3"/>
  <c r="AS292" i="3"/>
  <c r="AS293" i="3"/>
  <c r="AS294" i="3"/>
  <c r="AS295" i="3"/>
  <c r="AS296" i="3"/>
  <c r="AS297" i="3"/>
  <c r="AS298" i="3"/>
  <c r="AS299" i="3"/>
  <c r="AS300" i="3"/>
  <c r="AS301" i="3"/>
  <c r="AS302" i="3"/>
  <c r="AS303" i="3"/>
  <c r="AS304" i="3"/>
  <c r="AS305" i="3"/>
  <c r="AS306" i="3"/>
  <c r="AS307" i="3"/>
  <c r="AS308" i="3"/>
  <c r="AS309" i="3"/>
  <c r="AS310" i="3"/>
  <c r="AS311" i="3"/>
  <c r="AS312" i="3"/>
  <c r="AS313" i="3"/>
  <c r="AS314" i="3"/>
  <c r="AS315" i="3"/>
  <c r="AS316" i="3"/>
  <c r="AS317" i="3"/>
  <c r="AS318" i="3"/>
  <c r="AS319" i="3"/>
  <c r="AS320" i="3"/>
  <c r="AS321" i="3"/>
  <c r="AS322" i="3"/>
  <c r="AS323" i="3"/>
  <c r="AS324" i="3"/>
  <c r="AS325" i="3"/>
  <c r="AS326" i="3"/>
  <c r="AS327" i="3"/>
  <c r="AS328" i="3"/>
  <c r="AS329" i="3"/>
  <c r="AS330" i="3"/>
  <c r="AS331" i="3"/>
  <c r="AS332" i="3"/>
  <c r="AS333" i="3"/>
  <c r="AS334" i="3"/>
  <c r="AS335" i="3"/>
  <c r="AS336" i="3"/>
  <c r="AS337" i="3"/>
  <c r="AS338" i="3"/>
  <c r="AS339" i="3"/>
  <c r="AS340" i="3"/>
  <c r="AS341" i="3"/>
  <c r="AS342" i="3"/>
  <c r="AS343" i="3"/>
  <c r="AS344" i="3"/>
  <c r="AS345" i="3"/>
  <c r="AS346" i="3"/>
  <c r="AS347" i="3"/>
  <c r="AS348" i="3"/>
  <c r="AS349" i="3"/>
  <c r="AS350" i="3"/>
  <c r="AS351" i="3"/>
  <c r="AS352" i="3"/>
  <c r="AS353" i="3"/>
  <c r="AS354" i="3"/>
  <c r="AS355" i="3"/>
  <c r="AS356" i="3"/>
  <c r="AS357" i="3"/>
  <c r="AS358" i="3"/>
  <c r="AS359" i="3"/>
  <c r="AS360" i="3"/>
  <c r="AS361" i="3"/>
  <c r="AS362" i="3"/>
  <c r="AS363" i="3"/>
  <c r="AS364" i="3"/>
  <c r="AS365" i="3"/>
  <c r="AS366" i="3"/>
  <c r="AS367" i="3"/>
  <c r="AS368" i="3"/>
  <c r="AS369" i="3"/>
  <c r="AS370" i="3"/>
  <c r="AS371" i="3"/>
  <c r="AS372" i="3"/>
  <c r="AS373" i="3"/>
  <c r="AS374" i="3"/>
  <c r="AS375" i="3"/>
  <c r="AS376" i="3"/>
  <c r="AS377" i="3"/>
  <c r="AS378" i="3"/>
  <c r="AS379" i="3"/>
  <c r="AS380" i="3"/>
  <c r="AS381" i="3"/>
  <c r="AS382" i="3"/>
  <c r="AS383" i="3"/>
  <c r="AS384" i="3"/>
  <c r="AS385" i="3"/>
  <c r="AS386" i="3"/>
  <c r="AS387" i="3"/>
  <c r="AS388" i="3"/>
  <c r="AS389" i="3"/>
  <c r="AS390" i="3"/>
  <c r="AS391" i="3"/>
  <c r="AS392" i="3"/>
  <c r="AS393" i="3"/>
  <c r="AS394" i="3"/>
  <c r="AS395" i="3"/>
  <c r="AS396" i="3"/>
  <c r="AS397" i="3"/>
  <c r="AS398" i="3"/>
  <c r="AS399" i="3"/>
  <c r="AS400" i="3"/>
  <c r="AS401" i="3"/>
  <c r="AS402" i="3"/>
  <c r="AS403" i="3"/>
  <c r="AS404" i="3"/>
  <c r="AS405" i="3"/>
  <c r="AS406" i="3"/>
  <c r="AS407" i="3"/>
  <c r="AS408" i="3"/>
  <c r="AS409" i="3"/>
  <c r="AS410" i="3"/>
  <c r="AS411" i="3"/>
  <c r="AS412" i="3"/>
  <c r="AS413" i="3"/>
  <c r="AS414" i="3"/>
  <c r="AS415" i="3"/>
  <c r="AS416" i="3"/>
  <c r="AS417" i="3"/>
  <c r="AS418" i="3"/>
  <c r="AS419" i="3"/>
  <c r="AS420" i="3"/>
  <c r="AS421" i="3"/>
  <c r="AS422" i="3"/>
  <c r="AS423" i="3"/>
  <c r="AS424" i="3"/>
  <c r="AS425" i="3"/>
  <c r="AS426" i="3"/>
  <c r="AS427" i="3"/>
  <c r="AS428" i="3"/>
  <c r="AS429" i="3"/>
  <c r="AS430" i="3"/>
  <c r="AS431" i="3"/>
  <c r="AS432" i="3"/>
  <c r="AS433" i="3"/>
  <c r="AS434" i="3"/>
  <c r="AS435" i="3"/>
  <c r="AS436" i="3"/>
  <c r="AS437" i="3"/>
  <c r="AS438" i="3"/>
  <c r="AS439" i="3"/>
  <c r="AS440" i="3"/>
  <c r="AS441" i="3"/>
  <c r="AS442" i="3"/>
  <c r="AS443" i="3"/>
  <c r="AS444" i="3"/>
  <c r="AS445" i="3"/>
  <c r="AS446" i="3"/>
  <c r="AS447" i="3"/>
  <c r="AS448" i="3"/>
  <c r="AS449" i="3"/>
  <c r="AS450" i="3"/>
  <c r="AS451" i="3"/>
  <c r="AS452" i="3"/>
  <c r="AS453" i="3"/>
  <c r="AS454" i="3"/>
  <c r="AS455" i="3"/>
  <c r="AS456" i="3"/>
  <c r="AS457" i="3"/>
  <c r="AS458" i="3"/>
  <c r="AS459" i="3"/>
  <c r="AS460" i="3"/>
  <c r="AS461" i="3"/>
  <c r="AS462" i="3"/>
  <c r="AS463" i="3"/>
  <c r="AS464" i="3"/>
  <c r="AS465" i="3"/>
  <c r="AS466" i="3"/>
  <c r="AS467" i="3"/>
  <c r="AS468" i="3"/>
  <c r="AS469" i="3"/>
  <c r="AS470" i="3"/>
  <c r="AS471" i="3"/>
  <c r="AS472" i="3"/>
  <c r="AS473" i="3"/>
  <c r="AS474" i="3"/>
  <c r="AS475" i="3"/>
  <c r="AS476" i="3"/>
  <c r="AS477" i="3"/>
  <c r="AS478" i="3"/>
  <c r="AS479" i="3"/>
  <c r="AS480" i="3"/>
  <c r="AS481" i="3"/>
  <c r="AS482" i="3"/>
  <c r="AS483" i="3"/>
  <c r="AS484" i="3"/>
  <c r="AS485" i="3"/>
  <c r="AS486" i="3"/>
  <c r="AS487" i="3"/>
  <c r="AS488" i="3"/>
  <c r="AS489" i="3"/>
  <c r="AS490" i="3"/>
  <c r="AS491" i="3"/>
  <c r="AS492" i="3"/>
  <c r="AS493" i="3"/>
  <c r="AS494" i="3"/>
  <c r="AS495" i="3"/>
  <c r="AS496" i="3"/>
  <c r="AS497" i="3"/>
  <c r="AS498" i="3"/>
  <c r="AS499" i="3"/>
  <c r="AS500" i="3"/>
  <c r="AS501" i="3"/>
  <c r="AS502" i="3"/>
  <c r="AS503" i="3"/>
  <c r="AS504" i="3"/>
  <c r="AS505" i="3"/>
  <c r="AS506" i="3"/>
  <c r="AS507" i="3"/>
  <c r="AS508" i="3"/>
  <c r="AS509" i="3"/>
  <c r="AS510" i="3"/>
  <c r="AS511" i="3"/>
  <c r="AS512" i="3"/>
  <c r="AS513" i="3"/>
  <c r="AS514" i="3"/>
  <c r="AS515" i="3"/>
  <c r="AS516" i="3"/>
  <c r="AS517" i="3"/>
  <c r="AS518" i="3"/>
  <c r="AS519" i="3"/>
  <c r="AS520" i="3"/>
  <c r="AS521" i="3"/>
  <c r="AS522" i="3"/>
  <c r="AS523" i="3"/>
  <c r="AS524" i="3"/>
  <c r="AS525" i="3"/>
  <c r="AS526" i="3"/>
  <c r="AS527" i="3"/>
  <c r="AS528" i="3"/>
  <c r="AS529" i="3"/>
  <c r="AS530" i="3"/>
  <c r="AS531" i="3"/>
  <c r="AS532" i="3"/>
  <c r="AS533" i="3"/>
  <c r="AS534" i="3"/>
  <c r="AS535" i="3"/>
  <c r="AS536" i="3"/>
  <c r="AS537" i="3"/>
  <c r="AS538" i="3"/>
  <c r="AS539" i="3"/>
  <c r="AS540" i="3"/>
  <c r="AS541" i="3"/>
  <c r="AS542" i="3"/>
  <c r="AS543" i="3"/>
  <c r="AS544" i="3"/>
  <c r="AS545" i="3"/>
  <c r="AS546" i="3"/>
  <c r="AS547" i="3"/>
  <c r="AS548" i="3"/>
  <c r="AS549" i="3"/>
  <c r="AS550" i="3"/>
  <c r="AS551" i="3"/>
  <c r="AS552" i="3"/>
  <c r="AS553" i="3"/>
  <c r="AS554" i="3"/>
  <c r="AS555" i="3"/>
  <c r="AS556" i="3"/>
  <c r="AS557" i="3"/>
  <c r="AS558" i="3"/>
  <c r="AS559" i="3"/>
  <c r="AS560" i="3"/>
  <c r="AS561" i="3"/>
  <c r="AS562" i="3"/>
  <c r="AS563" i="3"/>
  <c r="AS564" i="3"/>
  <c r="AS565" i="3"/>
  <c r="AS566" i="3"/>
  <c r="AS567" i="3"/>
  <c r="AS568" i="3"/>
  <c r="AS569" i="3"/>
  <c r="AS570" i="3"/>
  <c r="AS571" i="3"/>
  <c r="AS572" i="3"/>
  <c r="AS573" i="3"/>
  <c r="AS574" i="3"/>
  <c r="AS575" i="3"/>
  <c r="AS576" i="3"/>
  <c r="AS577" i="3"/>
  <c r="AS578" i="3"/>
  <c r="AS579" i="3"/>
  <c r="AS580" i="3"/>
  <c r="AS581" i="3"/>
  <c r="AS582" i="3"/>
  <c r="AS583" i="3"/>
  <c r="AS584" i="3"/>
  <c r="AS585" i="3"/>
  <c r="AS586" i="3"/>
  <c r="AS587" i="3"/>
  <c r="AS588" i="3"/>
  <c r="AS589" i="3"/>
  <c r="AS590" i="3"/>
  <c r="AS591" i="3"/>
  <c r="AS592" i="3"/>
  <c r="AS593" i="3"/>
  <c r="AS594" i="3"/>
  <c r="AS595" i="3"/>
  <c r="AS596" i="3"/>
  <c r="AS597" i="3"/>
  <c r="AS598" i="3"/>
  <c r="AS599" i="3"/>
  <c r="AS600" i="3"/>
  <c r="AS601" i="3"/>
  <c r="AS602" i="3"/>
  <c r="AS603" i="3"/>
  <c r="AS604" i="3"/>
  <c r="AS605" i="3"/>
  <c r="AS606" i="3"/>
  <c r="AS607" i="3"/>
  <c r="AS608" i="3"/>
  <c r="AS609" i="3"/>
  <c r="AS610" i="3"/>
  <c r="AS611" i="3"/>
  <c r="AS612" i="3"/>
  <c r="AS613" i="3"/>
  <c r="AS614" i="3"/>
  <c r="AS615" i="3"/>
  <c r="AS616" i="3"/>
  <c r="AS617" i="3"/>
  <c r="AS618" i="3"/>
  <c r="AS619" i="3"/>
  <c r="AS620" i="3"/>
  <c r="AS621" i="3"/>
  <c r="AS622" i="3"/>
  <c r="AS623" i="3"/>
  <c r="AS624" i="3"/>
  <c r="AS625" i="3"/>
  <c r="AS626" i="3"/>
  <c r="AS627" i="3"/>
  <c r="AS628" i="3"/>
  <c r="AS629" i="3"/>
  <c r="AS630" i="3"/>
  <c r="AS631" i="3"/>
  <c r="AS632" i="3"/>
  <c r="AS633" i="3"/>
  <c r="AS634" i="3"/>
  <c r="AS635" i="3"/>
  <c r="AS636" i="3"/>
  <c r="AS637" i="3"/>
  <c r="AS638" i="3"/>
  <c r="AS639" i="3"/>
  <c r="AS640" i="3"/>
  <c r="AS641" i="3"/>
  <c r="AS642" i="3"/>
  <c r="AS643" i="3"/>
  <c r="AS644" i="3"/>
  <c r="AS645" i="3"/>
  <c r="AS646" i="3"/>
  <c r="AS647" i="3"/>
  <c r="AS648" i="3"/>
  <c r="AS649" i="3"/>
  <c r="AS650" i="3"/>
  <c r="AS651" i="3"/>
  <c r="AS652" i="3"/>
  <c r="AS653" i="3"/>
  <c r="AS654" i="3"/>
  <c r="AS655" i="3"/>
  <c r="AS656" i="3"/>
  <c r="AS657" i="3"/>
  <c r="AS658" i="3"/>
  <c r="AS659" i="3"/>
  <c r="AS660" i="3"/>
  <c r="AS661" i="3"/>
  <c r="AS662" i="3"/>
  <c r="AS663" i="3"/>
  <c r="AS664" i="3"/>
  <c r="AS665" i="3"/>
  <c r="AS666" i="3"/>
  <c r="AS667" i="3"/>
  <c r="AS668" i="3"/>
  <c r="AS669" i="3"/>
  <c r="AS670" i="3"/>
  <c r="AS671" i="3"/>
  <c r="AS672" i="3"/>
  <c r="AS673" i="3"/>
  <c r="AS674" i="3"/>
  <c r="AS675" i="3"/>
  <c r="AS676" i="3"/>
  <c r="AS677" i="3"/>
  <c r="AS678" i="3"/>
  <c r="AS679" i="3"/>
  <c r="AS680" i="3"/>
  <c r="AS681" i="3"/>
  <c r="AS682" i="3"/>
  <c r="AS683" i="3"/>
  <c r="AS684" i="3"/>
  <c r="AS685" i="3"/>
  <c r="AS686" i="3"/>
  <c r="AS687" i="3"/>
  <c r="AS688" i="3"/>
  <c r="AS689" i="3"/>
  <c r="AS690" i="3"/>
  <c r="AS691" i="3"/>
  <c r="AS692" i="3"/>
  <c r="AS693" i="3"/>
  <c r="AS694" i="3"/>
  <c r="AS695" i="3"/>
  <c r="AS696" i="3"/>
  <c r="AS697" i="3"/>
  <c r="AS698" i="3"/>
  <c r="AS699" i="3"/>
  <c r="AS700" i="3"/>
  <c r="AS701" i="3"/>
  <c r="AS702" i="3"/>
  <c r="AS703" i="3"/>
  <c r="AS704" i="3"/>
  <c r="AS705" i="3"/>
  <c r="AS706" i="3"/>
  <c r="AS707" i="3"/>
  <c r="AS708" i="3"/>
  <c r="AS709" i="3"/>
  <c r="AS710" i="3"/>
  <c r="AS711" i="3"/>
  <c r="AS712" i="3"/>
  <c r="AS713" i="3"/>
  <c r="AS714" i="3"/>
  <c r="AS715" i="3"/>
  <c r="AS716" i="3"/>
  <c r="AS717" i="3"/>
  <c r="AS718" i="3"/>
  <c r="AS719" i="3"/>
  <c r="AS720" i="3"/>
  <c r="AS721" i="3"/>
  <c r="AS722" i="3"/>
  <c r="AS723" i="3"/>
  <c r="AS724" i="3"/>
  <c r="AS725" i="3"/>
  <c r="AS726" i="3"/>
  <c r="AS727" i="3"/>
  <c r="AS728" i="3"/>
  <c r="AS729" i="3"/>
  <c r="AS730" i="3"/>
  <c r="AS731" i="3"/>
  <c r="AS732" i="3"/>
  <c r="AS733" i="3"/>
  <c r="AS734" i="3"/>
  <c r="AS735" i="3"/>
  <c r="AS736" i="3"/>
  <c r="AS737" i="3"/>
  <c r="AS738" i="3"/>
  <c r="AS739" i="3"/>
  <c r="AS740" i="3"/>
  <c r="AS741" i="3"/>
  <c r="AS742" i="3"/>
  <c r="AS743" i="3"/>
  <c r="AS744" i="3"/>
  <c r="AS745" i="3"/>
  <c r="AS746" i="3"/>
  <c r="AS747" i="3"/>
  <c r="AS748" i="3"/>
  <c r="AS749" i="3"/>
  <c r="AS750" i="3"/>
  <c r="AS751" i="3"/>
  <c r="AS752" i="3"/>
  <c r="AS753" i="3"/>
  <c r="AS754" i="3"/>
  <c r="AS755" i="3"/>
  <c r="AS756" i="3"/>
  <c r="AS757" i="3"/>
  <c r="AS758" i="3"/>
  <c r="AS759" i="3"/>
  <c r="AS760" i="3"/>
  <c r="AS761" i="3"/>
  <c r="AS762" i="3"/>
  <c r="AS763" i="3"/>
  <c r="AS764" i="3"/>
  <c r="AS765" i="3"/>
  <c r="AS766" i="3"/>
  <c r="AS767" i="3"/>
  <c r="AS768" i="3"/>
  <c r="AS769" i="3"/>
  <c r="AS770" i="3"/>
  <c r="AS771" i="3"/>
  <c r="AS772" i="3"/>
  <c r="AS773" i="3"/>
  <c r="AS774" i="3"/>
  <c r="AS775" i="3"/>
  <c r="AS776" i="3"/>
  <c r="AS777" i="3"/>
  <c r="AS778" i="3"/>
  <c r="AS779" i="3"/>
  <c r="AS780" i="3"/>
  <c r="AS781" i="3"/>
  <c r="AS782" i="3"/>
  <c r="AS783" i="3"/>
  <c r="AS784" i="3"/>
  <c r="AS785" i="3"/>
  <c r="AS786" i="3"/>
  <c r="AS787" i="3"/>
  <c r="AS788" i="3"/>
  <c r="AS789" i="3"/>
  <c r="AS790" i="3"/>
  <c r="AS791" i="3"/>
  <c r="AS792" i="3"/>
  <c r="AS793" i="3"/>
  <c r="AS794" i="3"/>
  <c r="AS795" i="3"/>
  <c r="AS796" i="3"/>
  <c r="AS797" i="3"/>
  <c r="AS798" i="3"/>
  <c r="AS799" i="3"/>
  <c r="AS800" i="3"/>
  <c r="AS801" i="3"/>
  <c r="AS802" i="3"/>
  <c r="AS803" i="3"/>
  <c r="AS804" i="3"/>
  <c r="AS805" i="3"/>
  <c r="AS806" i="3"/>
  <c r="AS807" i="3"/>
  <c r="AS808" i="3"/>
  <c r="AS809" i="3"/>
  <c r="AS810" i="3"/>
  <c r="AS811" i="3"/>
  <c r="AS812" i="3"/>
  <c r="AS813" i="3"/>
  <c r="AS814" i="3"/>
  <c r="AS815" i="3"/>
  <c r="AS816" i="3"/>
  <c r="AS817" i="3"/>
  <c r="AS818" i="3"/>
  <c r="AS819" i="3"/>
  <c r="AS820" i="3"/>
  <c r="AS821" i="3"/>
  <c r="AS822" i="3"/>
  <c r="AS823" i="3"/>
  <c r="AS824" i="3"/>
  <c r="AS825" i="3"/>
  <c r="AS826" i="3"/>
  <c r="AS827" i="3"/>
  <c r="AS828" i="3"/>
  <c r="AS829" i="3"/>
  <c r="AS830" i="3"/>
  <c r="AS831" i="3"/>
  <c r="AS832" i="3"/>
  <c r="AS833" i="3"/>
  <c r="AS834" i="3"/>
  <c r="AS835" i="3"/>
  <c r="AS836" i="3"/>
  <c r="AS837" i="3"/>
  <c r="AS838" i="3"/>
  <c r="AS839" i="3"/>
  <c r="AS840" i="3"/>
  <c r="AS841" i="3"/>
  <c r="AS842" i="3"/>
  <c r="AS843" i="3"/>
  <c r="AS844" i="3"/>
  <c r="AS845" i="3"/>
  <c r="AS846" i="3"/>
  <c r="AS847" i="3"/>
  <c r="AS848" i="3"/>
  <c r="AS849" i="3"/>
  <c r="AS850" i="3"/>
  <c r="AS851" i="3"/>
  <c r="AS852" i="3"/>
  <c r="AS853" i="3"/>
  <c r="AS854" i="3"/>
  <c r="AS855" i="3"/>
  <c r="AS856" i="3"/>
  <c r="AS857" i="3"/>
  <c r="AS858" i="3"/>
  <c r="AS859" i="3"/>
  <c r="AS860" i="3"/>
  <c r="AS861" i="3"/>
  <c r="AS862" i="3"/>
  <c r="AS863" i="3"/>
  <c r="AS864" i="3"/>
  <c r="AS865" i="3"/>
  <c r="AS866" i="3"/>
  <c r="AS867" i="3"/>
  <c r="AS868" i="3"/>
  <c r="AS869" i="3"/>
  <c r="AS870" i="3"/>
  <c r="AS871" i="3"/>
  <c r="AS872" i="3"/>
  <c r="AS873" i="3"/>
  <c r="AS874" i="3"/>
  <c r="AS875" i="3"/>
  <c r="AS876" i="3"/>
  <c r="AS877" i="3"/>
  <c r="AS878" i="3"/>
  <c r="AS879" i="3"/>
  <c r="AS880" i="3"/>
  <c r="AS881" i="3"/>
  <c r="AS882" i="3"/>
  <c r="AS883" i="3"/>
  <c r="AS884" i="3"/>
  <c r="AS885" i="3"/>
  <c r="AS886" i="3"/>
  <c r="AS887" i="3"/>
  <c r="AS888" i="3"/>
  <c r="AS889" i="3"/>
  <c r="AS890" i="3"/>
  <c r="AS891" i="3"/>
  <c r="AS892" i="3"/>
  <c r="AS893" i="3"/>
  <c r="AS894" i="3"/>
  <c r="AS895" i="3"/>
  <c r="AS896" i="3"/>
  <c r="AS897" i="3"/>
  <c r="AS898" i="3"/>
  <c r="AS899" i="3"/>
  <c r="AS900" i="3"/>
  <c r="AS901" i="3"/>
  <c r="AS902" i="3"/>
  <c r="AS903" i="3"/>
  <c r="AS904" i="3"/>
  <c r="AS905" i="3"/>
  <c r="AS906" i="3"/>
  <c r="AS907" i="3"/>
  <c r="AS908" i="3"/>
  <c r="AS909" i="3"/>
  <c r="AS910" i="3"/>
  <c r="AS911" i="3"/>
  <c r="AS912" i="3"/>
  <c r="AS913" i="3"/>
  <c r="AS914" i="3"/>
  <c r="AS915" i="3"/>
  <c r="AS916" i="3"/>
  <c r="AS917" i="3"/>
  <c r="AS918" i="3"/>
  <c r="AS919" i="3"/>
  <c r="AS920" i="3"/>
  <c r="AS921" i="3"/>
  <c r="AS922" i="3"/>
  <c r="AS923" i="3"/>
  <c r="AS924" i="3"/>
  <c r="AS925" i="3"/>
  <c r="AS926" i="3"/>
  <c r="AS927" i="3"/>
  <c r="AS928" i="3"/>
  <c r="AS929" i="3"/>
  <c r="AS930" i="3"/>
  <c r="AS931" i="3"/>
  <c r="AS932" i="3"/>
  <c r="AS933" i="3"/>
  <c r="AS934" i="3"/>
  <c r="AS935" i="3"/>
  <c r="AS936" i="3"/>
  <c r="AS937" i="3"/>
  <c r="AS938" i="3"/>
  <c r="AS939" i="3"/>
  <c r="AS940" i="3"/>
  <c r="AS941" i="3"/>
  <c r="AS942" i="3"/>
  <c r="AS943" i="3"/>
  <c r="AS944" i="3"/>
  <c r="AS945" i="3"/>
  <c r="AS946" i="3"/>
  <c r="AS947" i="3"/>
  <c r="AS948" i="3"/>
  <c r="AS949" i="3"/>
  <c r="AS950" i="3"/>
  <c r="AS951" i="3"/>
  <c r="AS952" i="3"/>
  <c r="AS953" i="3"/>
  <c r="AS954" i="3"/>
  <c r="AS955" i="3"/>
  <c r="AS956" i="3"/>
  <c r="AS957" i="3"/>
  <c r="AS958" i="3"/>
  <c r="AS959" i="3"/>
  <c r="AS960" i="3"/>
  <c r="AS961" i="3"/>
  <c r="AS962" i="3"/>
  <c r="AS963" i="3"/>
  <c r="AS964" i="3"/>
  <c r="AS965" i="3"/>
  <c r="AS966" i="3"/>
  <c r="AS967" i="3"/>
  <c r="AS968" i="3"/>
  <c r="AS969" i="3"/>
  <c r="AS970" i="3"/>
  <c r="AS971" i="3"/>
  <c r="AS972" i="3"/>
  <c r="AS977" i="3"/>
  <c r="AS978" i="3"/>
  <c r="AS979" i="3"/>
  <c r="AS980" i="3"/>
  <c r="AS66" i="3"/>
  <c r="AS64" i="3"/>
  <c r="AS65" i="3"/>
  <c r="AS62" i="3"/>
  <c r="AS63" i="3"/>
  <c r="AS61" i="3"/>
  <c r="AS60" i="3"/>
  <c r="AS52" i="3"/>
  <c r="AS53" i="3"/>
  <c r="AS54" i="3"/>
  <c r="AS55" i="3"/>
  <c r="AS56" i="3"/>
  <c r="AS57" i="3"/>
  <c r="AS58" i="3"/>
  <c r="AS59" i="3"/>
  <c r="AS51" i="3"/>
  <c r="AS47" i="3"/>
  <c r="AS48" i="3"/>
  <c r="AS49" i="3"/>
  <c r="AS50" i="3"/>
  <c r="AS46" i="3"/>
  <c r="AS37" i="3"/>
  <c r="AS38" i="3"/>
  <c r="AS39" i="3"/>
  <c r="AS40" i="3"/>
  <c r="AS41" i="3"/>
  <c r="AS42" i="3"/>
  <c r="AS43" i="3"/>
  <c r="AS44" i="3"/>
  <c r="AS45" i="3"/>
  <c r="AS34" i="3"/>
  <c r="AS35" i="3"/>
  <c r="AS36" i="3"/>
  <c r="AS32" i="3"/>
  <c r="AS33" i="3"/>
  <c r="AS30" i="3"/>
  <c r="AS31" i="3"/>
  <c r="AS28" i="3"/>
  <c r="AS29" i="3"/>
  <c r="AS20" i="3"/>
  <c r="AS21" i="3"/>
  <c r="AS22" i="3"/>
  <c r="AS23" i="3"/>
  <c r="AS24" i="3"/>
  <c r="AS25" i="3"/>
  <c r="AS26" i="3"/>
  <c r="AS27" i="3"/>
  <c r="AS19" i="3"/>
  <c r="AS18" i="3"/>
  <c r="AS16" i="3"/>
  <c r="AS17" i="3"/>
  <c r="AS15" i="3"/>
  <c r="AS3" i="3"/>
  <c r="AS4" i="3"/>
  <c r="AS5" i="3"/>
  <c r="AS6" i="3"/>
  <c r="AS7" i="3"/>
  <c r="AS8" i="3"/>
  <c r="AS9" i="3"/>
  <c r="AS10" i="3"/>
  <c r="AS11" i="3"/>
  <c r="AS12" i="3"/>
  <c r="AS13" i="3"/>
  <c r="AS14" i="3"/>
  <c r="AS973" i="3"/>
  <c r="AS974" i="3"/>
  <c r="AS975" i="3"/>
  <c r="AS976" i="3"/>
  <c r="AS75" i="3"/>
  <c r="AS68" i="3"/>
  <c r="AS69" i="3"/>
  <c r="AS70" i="3"/>
  <c r="AS71" i="3"/>
  <c r="AS72" i="3"/>
  <c r="AS73" i="3"/>
  <c r="AS74" i="3"/>
  <c r="AS67" i="3"/>
  <c r="AN76" i="3" l="1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67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5" i="3"/>
  <c r="AN206" i="3"/>
  <c r="AN207" i="3"/>
  <c r="AN208" i="3"/>
  <c r="AN209" i="3"/>
  <c r="AN210" i="3"/>
  <c r="AN211" i="3"/>
  <c r="AN212" i="3"/>
  <c r="AN213" i="3"/>
  <c r="AN214" i="3"/>
  <c r="AN215" i="3"/>
  <c r="AN216" i="3"/>
  <c r="AN217" i="3"/>
  <c r="AN218" i="3"/>
  <c r="AN219" i="3"/>
  <c r="AN220" i="3"/>
  <c r="AN221" i="3"/>
  <c r="AN222" i="3"/>
  <c r="AN223" i="3"/>
  <c r="AN224" i="3"/>
  <c r="AN225" i="3"/>
  <c r="AN226" i="3"/>
  <c r="AN227" i="3"/>
  <c r="AN228" i="3"/>
  <c r="AN229" i="3"/>
  <c r="AN230" i="3"/>
  <c r="AN231" i="3"/>
  <c r="AN232" i="3"/>
  <c r="AN233" i="3"/>
  <c r="AN234" i="3"/>
  <c r="AN235" i="3"/>
  <c r="AN236" i="3"/>
  <c r="AN237" i="3"/>
  <c r="AN238" i="3"/>
  <c r="AN239" i="3"/>
  <c r="AN240" i="3"/>
  <c r="AN241" i="3"/>
  <c r="AN242" i="3"/>
  <c r="AN243" i="3"/>
  <c r="AN244" i="3"/>
  <c r="AN245" i="3"/>
  <c r="AN246" i="3"/>
  <c r="AN247" i="3"/>
  <c r="AN248" i="3"/>
  <c r="AN249" i="3"/>
  <c r="AN250" i="3"/>
  <c r="AN251" i="3"/>
  <c r="AN252" i="3"/>
  <c r="AN253" i="3"/>
  <c r="AN254" i="3"/>
  <c r="AN255" i="3"/>
  <c r="AN256" i="3"/>
  <c r="AN257" i="3"/>
  <c r="AN258" i="3"/>
  <c r="AN259" i="3"/>
  <c r="AN260" i="3"/>
  <c r="AN261" i="3"/>
  <c r="AN262" i="3"/>
  <c r="AN263" i="3"/>
  <c r="AN264" i="3"/>
  <c r="AN265" i="3"/>
  <c r="AN266" i="3"/>
  <c r="AN267" i="3"/>
  <c r="AN268" i="3"/>
  <c r="AN269" i="3"/>
  <c r="AN270" i="3"/>
  <c r="AN271" i="3"/>
  <c r="AN272" i="3"/>
  <c r="AN273" i="3"/>
  <c r="AN274" i="3"/>
  <c r="AN275" i="3"/>
  <c r="AN276" i="3"/>
  <c r="AN277" i="3"/>
  <c r="AN278" i="3"/>
  <c r="AN279" i="3"/>
  <c r="AN280" i="3"/>
  <c r="AN281" i="3"/>
  <c r="AN282" i="3"/>
  <c r="AN283" i="3"/>
  <c r="AN2" i="3"/>
  <c r="AN284" i="3"/>
  <c r="AN285" i="3"/>
  <c r="AN286" i="3"/>
  <c r="AN287" i="3"/>
  <c r="AN288" i="3"/>
  <c r="AN289" i="3"/>
  <c r="AN290" i="3"/>
  <c r="AN291" i="3"/>
  <c r="AN292" i="3"/>
  <c r="AN293" i="3"/>
  <c r="AN294" i="3"/>
  <c r="AN295" i="3"/>
  <c r="AN296" i="3"/>
  <c r="AN297" i="3"/>
  <c r="AN298" i="3"/>
  <c r="AN299" i="3"/>
  <c r="AN300" i="3"/>
  <c r="AN301" i="3"/>
  <c r="AN302" i="3"/>
  <c r="AN303" i="3"/>
  <c r="AN304" i="3"/>
  <c r="AN305" i="3"/>
  <c r="AN306" i="3"/>
  <c r="AN307" i="3"/>
  <c r="AN308" i="3"/>
  <c r="AN309" i="3"/>
  <c r="AN310" i="3"/>
  <c r="AN311" i="3"/>
  <c r="AN312" i="3"/>
  <c r="AN313" i="3"/>
  <c r="AN314" i="3"/>
  <c r="AN315" i="3"/>
  <c r="AN316" i="3"/>
  <c r="AN317" i="3"/>
  <c r="AN318" i="3"/>
  <c r="AN319" i="3"/>
  <c r="AN320" i="3"/>
  <c r="AN321" i="3"/>
  <c r="AN322" i="3"/>
  <c r="AN323" i="3"/>
  <c r="AN68" i="3"/>
  <c r="AN324" i="3"/>
  <c r="AN325" i="3"/>
  <c r="AN326" i="3"/>
  <c r="AN327" i="3"/>
  <c r="AN328" i="3"/>
  <c r="AN329" i="3"/>
  <c r="AN330" i="3"/>
  <c r="AN331" i="3"/>
  <c r="AN332" i="3"/>
  <c r="AN333" i="3"/>
  <c r="AN334" i="3"/>
  <c r="AN335" i="3"/>
  <c r="AN336" i="3"/>
  <c r="AN337" i="3"/>
  <c r="AN338" i="3"/>
  <c r="AN339" i="3"/>
  <c r="AN340" i="3"/>
  <c r="AN341" i="3"/>
  <c r="AN342" i="3"/>
  <c r="AN343" i="3"/>
  <c r="AN344" i="3"/>
  <c r="AN345" i="3"/>
  <c r="AN346" i="3"/>
  <c r="AN347" i="3"/>
  <c r="AN348" i="3"/>
  <c r="AN349" i="3"/>
  <c r="AN350" i="3"/>
  <c r="AN351" i="3"/>
  <c r="AN352" i="3"/>
  <c r="AN353" i="3"/>
  <c r="AN354" i="3"/>
  <c r="AN355" i="3"/>
  <c r="AN356" i="3"/>
  <c r="AN357" i="3"/>
  <c r="AN358" i="3"/>
  <c r="AN359" i="3"/>
  <c r="AN360" i="3"/>
  <c r="AN361" i="3"/>
  <c r="AN362" i="3"/>
  <c r="AN363" i="3"/>
  <c r="AN364" i="3"/>
  <c r="AN365" i="3"/>
  <c r="AN366" i="3"/>
  <c r="AN367" i="3"/>
  <c r="AN368" i="3"/>
  <c r="AN369" i="3"/>
  <c r="AN370" i="3"/>
  <c r="AN371" i="3"/>
  <c r="AN372" i="3"/>
  <c r="AN373" i="3"/>
  <c r="AN374" i="3"/>
  <c r="AN375" i="3"/>
  <c r="AN376" i="3"/>
  <c r="AN378" i="3"/>
  <c r="AN379" i="3"/>
  <c r="AN380" i="3"/>
  <c r="AN381" i="3"/>
  <c r="AN382" i="3"/>
  <c r="AN383" i="3"/>
  <c r="AN384" i="3"/>
  <c r="AN385" i="3"/>
  <c r="AN386" i="3"/>
  <c r="AN387" i="3"/>
  <c r="AN388" i="3"/>
  <c r="AN389" i="3"/>
  <c r="AN390" i="3"/>
  <c r="AN391" i="3"/>
  <c r="AN392" i="3"/>
  <c r="AN393" i="3"/>
  <c r="AN394" i="3"/>
  <c r="AN395" i="3"/>
  <c r="AN396" i="3"/>
  <c r="AN397" i="3"/>
  <c r="AN398" i="3"/>
  <c r="AN399" i="3"/>
  <c r="AN400" i="3"/>
  <c r="AN401" i="3"/>
  <c r="AN402" i="3"/>
  <c r="AN403" i="3"/>
  <c r="AN404" i="3"/>
  <c r="AN405" i="3"/>
  <c r="AN406" i="3"/>
  <c r="AN407" i="3"/>
  <c r="AN408" i="3"/>
  <c r="AN409" i="3"/>
  <c r="AN410" i="3"/>
  <c r="AN411" i="3"/>
  <c r="AN412" i="3"/>
  <c r="AN413" i="3"/>
  <c r="AN414" i="3"/>
  <c r="AN415" i="3"/>
  <c r="AN416" i="3"/>
  <c r="AN417" i="3"/>
  <c r="AN418" i="3"/>
  <c r="AN419" i="3"/>
  <c r="AN420" i="3"/>
  <c r="AN421" i="3"/>
  <c r="AN422" i="3"/>
  <c r="AN423" i="3"/>
  <c r="AN424" i="3"/>
  <c r="AN425" i="3"/>
  <c r="AN426" i="3"/>
  <c r="AN427" i="3"/>
  <c r="AN428" i="3"/>
  <c r="AN429" i="3"/>
  <c r="AN430" i="3"/>
  <c r="AN431" i="3"/>
  <c r="AN432" i="3"/>
  <c r="AN433" i="3"/>
  <c r="AN434" i="3"/>
  <c r="AN435" i="3"/>
  <c r="AN436" i="3"/>
  <c r="AN437" i="3"/>
  <c r="AN438" i="3"/>
  <c r="AN439" i="3"/>
  <c r="AN440" i="3"/>
  <c r="AN441" i="3"/>
  <c r="AN442" i="3"/>
  <c r="AN443" i="3"/>
  <c r="AN444" i="3"/>
  <c r="AN445" i="3"/>
  <c r="AN446" i="3"/>
  <c r="AN447" i="3"/>
  <c r="AN448" i="3"/>
  <c r="AN449" i="3"/>
  <c r="AN450" i="3"/>
  <c r="AN451" i="3"/>
  <c r="AN452" i="3"/>
  <c r="AN453" i="3"/>
  <c r="AN454" i="3"/>
  <c r="AN69" i="3"/>
  <c r="AN455" i="3"/>
  <c r="AN456" i="3"/>
  <c r="AN457" i="3"/>
  <c r="AN458" i="3"/>
  <c r="AN459" i="3"/>
  <c r="AN460" i="3"/>
  <c r="AN461" i="3"/>
  <c r="AN462" i="3"/>
  <c r="AN463" i="3"/>
  <c r="AN464" i="3"/>
  <c r="AN465" i="3"/>
  <c r="AN466" i="3"/>
  <c r="AN467" i="3"/>
  <c r="AN468" i="3"/>
  <c r="AN469" i="3"/>
  <c r="AN470" i="3"/>
  <c r="AN471" i="3"/>
  <c r="AN472" i="3"/>
  <c r="AN473" i="3"/>
  <c r="AN474" i="3"/>
  <c r="AN475" i="3"/>
  <c r="AN476" i="3"/>
  <c r="AN477" i="3"/>
  <c r="AN478" i="3"/>
  <c r="AN479" i="3"/>
  <c r="AN480" i="3"/>
  <c r="AN481" i="3"/>
  <c r="AN482" i="3"/>
  <c r="AN483" i="3"/>
  <c r="AN484" i="3"/>
  <c r="AN485" i="3"/>
  <c r="AN486" i="3"/>
  <c r="AN487" i="3"/>
  <c r="AN488" i="3"/>
  <c r="AN489" i="3"/>
  <c r="AN490" i="3"/>
  <c r="AN491" i="3"/>
  <c r="AN492" i="3"/>
  <c r="AN493" i="3"/>
  <c r="AN494" i="3"/>
  <c r="AN495" i="3"/>
  <c r="AN496" i="3"/>
  <c r="AN497" i="3"/>
  <c r="AN498" i="3"/>
  <c r="AN499" i="3"/>
  <c r="AN500" i="3"/>
  <c r="AN501" i="3"/>
  <c r="AN502" i="3"/>
  <c r="AN503" i="3"/>
  <c r="AN504" i="3"/>
  <c r="AN505" i="3"/>
  <c r="AN506" i="3"/>
  <c r="AN507" i="3"/>
  <c r="AN508" i="3"/>
  <c r="AN509" i="3"/>
  <c r="AN510" i="3"/>
  <c r="AN511" i="3"/>
  <c r="AN512" i="3"/>
  <c r="AN513" i="3"/>
  <c r="AN74" i="3"/>
  <c r="AN514" i="3"/>
  <c r="AN515" i="3"/>
  <c r="AN516" i="3"/>
  <c r="AN517" i="3"/>
  <c r="AN518" i="3"/>
  <c r="AN519" i="3"/>
  <c r="AN520" i="3"/>
  <c r="AN521" i="3"/>
  <c r="AN522" i="3"/>
  <c r="AN523" i="3"/>
  <c r="AN524" i="3"/>
  <c r="AN525" i="3"/>
  <c r="AN526" i="3"/>
  <c r="AN527" i="3"/>
  <c r="AN528" i="3"/>
  <c r="AN529" i="3"/>
  <c r="AN530" i="3"/>
  <c r="AN531" i="3"/>
  <c r="AN532" i="3"/>
  <c r="AN533" i="3"/>
  <c r="AN534" i="3"/>
  <c r="AN535" i="3"/>
  <c r="AN536" i="3"/>
  <c r="AN537" i="3"/>
  <c r="AN538" i="3"/>
  <c r="AN539" i="3"/>
  <c r="AN540" i="3"/>
  <c r="AN541" i="3"/>
  <c r="AN542" i="3"/>
  <c r="AN543" i="3"/>
  <c r="AN544" i="3"/>
  <c r="AN545" i="3"/>
  <c r="AN546" i="3"/>
  <c r="AN547" i="3"/>
  <c r="AN548" i="3"/>
  <c r="AN549" i="3"/>
  <c r="AN550" i="3"/>
  <c r="AN551" i="3"/>
  <c r="AN552" i="3"/>
  <c r="AN553" i="3"/>
  <c r="AN554" i="3"/>
  <c r="AN555" i="3"/>
  <c r="AN556" i="3"/>
  <c r="AN557" i="3"/>
  <c r="AN558" i="3"/>
  <c r="AN559" i="3"/>
  <c r="AN560" i="3"/>
  <c r="AN561" i="3"/>
  <c r="AN562" i="3"/>
  <c r="AN563" i="3"/>
  <c r="AN564" i="3"/>
  <c r="AN565" i="3"/>
  <c r="AN566" i="3"/>
  <c r="AN567" i="3"/>
  <c r="AN568" i="3"/>
  <c r="AN569" i="3"/>
  <c r="AN570" i="3"/>
  <c r="AN571" i="3"/>
  <c r="AN572" i="3"/>
  <c r="AN573" i="3"/>
  <c r="AN574" i="3"/>
  <c r="AN575" i="3"/>
  <c r="AN576" i="3"/>
  <c r="AN577" i="3"/>
  <c r="AN578" i="3"/>
  <c r="AN579" i="3"/>
  <c r="AN580" i="3"/>
  <c r="AN581" i="3"/>
  <c r="AN582" i="3"/>
  <c r="AN583" i="3"/>
  <c r="AN584" i="3"/>
  <c r="AN585" i="3"/>
  <c r="AN586" i="3"/>
  <c r="AN587" i="3"/>
  <c r="AN588" i="3"/>
  <c r="AN589" i="3"/>
  <c r="AN590" i="3"/>
  <c r="AN591" i="3"/>
  <c r="AN592" i="3"/>
  <c r="AN593" i="3"/>
  <c r="AN594" i="3"/>
  <c r="AN595" i="3"/>
  <c r="AN596" i="3"/>
  <c r="AN597" i="3"/>
  <c r="AN598" i="3"/>
  <c r="AN599" i="3"/>
  <c r="AN600" i="3"/>
  <c r="AN601" i="3"/>
  <c r="AN602" i="3"/>
  <c r="AN603" i="3"/>
  <c r="AN604" i="3"/>
  <c r="AN605" i="3"/>
  <c r="AN606" i="3"/>
  <c r="AN607" i="3"/>
  <c r="AN608" i="3"/>
  <c r="AN609" i="3"/>
  <c r="AN610" i="3"/>
  <c r="AN611" i="3"/>
  <c r="AN612" i="3"/>
  <c r="AN613" i="3"/>
  <c r="AN614" i="3"/>
  <c r="AN615" i="3"/>
  <c r="AN616" i="3"/>
  <c r="AN617" i="3"/>
  <c r="AN618" i="3"/>
  <c r="AN619" i="3"/>
  <c r="AN620" i="3"/>
  <c r="AN621" i="3"/>
  <c r="AN622" i="3"/>
  <c r="AN623" i="3"/>
  <c r="AN624" i="3"/>
  <c r="AN625" i="3"/>
  <c r="AN626" i="3"/>
  <c r="AN627" i="3"/>
  <c r="AN628" i="3"/>
  <c r="AN629" i="3"/>
  <c r="AN630" i="3"/>
  <c r="AN631" i="3"/>
  <c r="AN632" i="3"/>
  <c r="AN633" i="3"/>
  <c r="AN634" i="3"/>
  <c r="AN635" i="3"/>
  <c r="AN636" i="3"/>
  <c r="AN637" i="3"/>
  <c r="AN638" i="3"/>
  <c r="AN639" i="3"/>
  <c r="AN640" i="3"/>
  <c r="AN641" i="3"/>
  <c r="AN642" i="3"/>
  <c r="AN643" i="3"/>
  <c r="AN644" i="3"/>
  <c r="AN645" i="3"/>
  <c r="AN646" i="3"/>
  <c r="AN647" i="3"/>
  <c r="AN648" i="3"/>
  <c r="AN649" i="3"/>
  <c r="AN650" i="3"/>
  <c r="AN651" i="3"/>
  <c r="AN652" i="3"/>
  <c r="AN653" i="3"/>
  <c r="AN654" i="3"/>
  <c r="AN655" i="3"/>
  <c r="AN656" i="3"/>
  <c r="AN657" i="3"/>
  <c r="AN658" i="3"/>
  <c r="AN659" i="3"/>
  <c r="AN660" i="3"/>
  <c r="AN661" i="3"/>
  <c r="AN662" i="3"/>
  <c r="AN663" i="3"/>
  <c r="AN664" i="3"/>
  <c r="AN665" i="3"/>
  <c r="AN666" i="3"/>
  <c r="AN667" i="3"/>
  <c r="AN668" i="3"/>
  <c r="AN669" i="3"/>
  <c r="AN670" i="3"/>
  <c r="AN671" i="3"/>
  <c r="AN672" i="3"/>
  <c r="AN673" i="3"/>
  <c r="AN674" i="3"/>
  <c r="AN675" i="3"/>
  <c r="AN676" i="3"/>
  <c r="AN677" i="3"/>
  <c r="AN678" i="3"/>
  <c r="AN679" i="3"/>
  <c r="AN680" i="3"/>
  <c r="AN681" i="3"/>
  <c r="AN682" i="3"/>
  <c r="AN683" i="3"/>
  <c r="AN684" i="3"/>
  <c r="AN685" i="3"/>
  <c r="AN686" i="3"/>
  <c r="AN687" i="3"/>
  <c r="AN688" i="3"/>
  <c r="AN689" i="3"/>
  <c r="AN690" i="3"/>
  <c r="AN691" i="3"/>
  <c r="AN692" i="3"/>
  <c r="AN693" i="3"/>
  <c r="AN694" i="3"/>
  <c r="AN695" i="3"/>
  <c r="AN696" i="3"/>
  <c r="AN697" i="3"/>
  <c r="AN698" i="3"/>
  <c r="AN699" i="3"/>
  <c r="AN700" i="3"/>
  <c r="AN701" i="3"/>
  <c r="AN702" i="3"/>
  <c r="AN703" i="3"/>
  <c r="AN704" i="3"/>
  <c r="AN705" i="3"/>
  <c r="AN706" i="3"/>
  <c r="AN707" i="3"/>
  <c r="AN708" i="3"/>
  <c r="AN709" i="3"/>
  <c r="AN710" i="3"/>
  <c r="AN711" i="3"/>
  <c r="AN712" i="3"/>
  <c r="AN713" i="3"/>
  <c r="AN714" i="3"/>
  <c r="AN715" i="3"/>
  <c r="AN716" i="3"/>
  <c r="AN717" i="3"/>
  <c r="AN718" i="3"/>
  <c r="AN719" i="3"/>
  <c r="AN720" i="3"/>
  <c r="AN721" i="3"/>
  <c r="AN722" i="3"/>
  <c r="AN723" i="3"/>
  <c r="AN724" i="3"/>
  <c r="AN725" i="3"/>
  <c r="AN726" i="3"/>
  <c r="AN727" i="3"/>
  <c r="AN728" i="3"/>
  <c r="AN729" i="3"/>
  <c r="AN730" i="3"/>
  <c r="AN731" i="3"/>
  <c r="AN732" i="3"/>
  <c r="AN733" i="3"/>
  <c r="AN734" i="3"/>
  <c r="AN735" i="3"/>
  <c r="AN736" i="3"/>
  <c r="AN737" i="3"/>
  <c r="AN738" i="3"/>
  <c r="AN739" i="3"/>
  <c r="AN740" i="3"/>
  <c r="AN741" i="3"/>
  <c r="AN742" i="3"/>
  <c r="AN743" i="3"/>
  <c r="AN744" i="3"/>
  <c r="AN745" i="3"/>
  <c r="AN746" i="3"/>
  <c r="AN747" i="3"/>
  <c r="AN748" i="3"/>
  <c r="AN749" i="3"/>
  <c r="AN750" i="3"/>
  <c r="AN751" i="3"/>
  <c r="AN752" i="3"/>
  <c r="AN753" i="3"/>
  <c r="AN754" i="3"/>
  <c r="AN755" i="3"/>
  <c r="AN756" i="3"/>
  <c r="AN757" i="3"/>
  <c r="AN758" i="3"/>
  <c r="AN759" i="3"/>
  <c r="AN760" i="3"/>
  <c r="AN761" i="3"/>
  <c r="AN762" i="3"/>
  <c r="AN763" i="3"/>
  <c r="AN764" i="3"/>
  <c r="AN765" i="3"/>
  <c r="AN766" i="3"/>
  <c r="AN767" i="3"/>
  <c r="AN768" i="3"/>
  <c r="AN769" i="3"/>
  <c r="AN770" i="3"/>
  <c r="AN771" i="3"/>
  <c r="AN772" i="3"/>
  <c r="AN70" i="3"/>
  <c r="AN773" i="3"/>
  <c r="AN774" i="3"/>
  <c r="AN775" i="3"/>
  <c r="AN776" i="3"/>
  <c r="AN777" i="3"/>
  <c r="AN778" i="3"/>
  <c r="AN779" i="3"/>
  <c r="AN780" i="3"/>
  <c r="AN781" i="3"/>
  <c r="AN782" i="3"/>
  <c r="AN783" i="3"/>
  <c r="AN784" i="3"/>
  <c r="AN785" i="3"/>
  <c r="AN786" i="3"/>
  <c r="AN787" i="3"/>
  <c r="AN71" i="3"/>
  <c r="AN788" i="3"/>
  <c r="AN789" i="3"/>
  <c r="AN790" i="3"/>
  <c r="AN791" i="3"/>
  <c r="AN792" i="3"/>
  <c r="AN793" i="3"/>
  <c r="AN794" i="3"/>
  <c r="AN72" i="3"/>
  <c r="AN795" i="3"/>
  <c r="AN796" i="3"/>
  <c r="AN797" i="3"/>
  <c r="AN798" i="3"/>
  <c r="AN799" i="3"/>
  <c r="AN800" i="3"/>
  <c r="AN801" i="3"/>
  <c r="AN802" i="3"/>
  <c r="AN803" i="3"/>
  <c r="AN804" i="3"/>
  <c r="AN805" i="3"/>
  <c r="AN806" i="3"/>
  <c r="AN807" i="3"/>
  <c r="AN808" i="3"/>
  <c r="AN809" i="3"/>
  <c r="AN810" i="3"/>
  <c r="AN811" i="3"/>
  <c r="AN812" i="3"/>
  <c r="AN813" i="3"/>
  <c r="AN814" i="3"/>
  <c r="AN815" i="3"/>
  <c r="AN816" i="3"/>
  <c r="AN817" i="3"/>
  <c r="AN818" i="3"/>
  <c r="AN819" i="3"/>
  <c r="AN820" i="3"/>
  <c r="AN821" i="3"/>
  <c r="AN822" i="3"/>
  <c r="AN823" i="3"/>
  <c r="AN824" i="3"/>
  <c r="AN825" i="3"/>
  <c r="AN826" i="3"/>
  <c r="AN827" i="3"/>
  <c r="AN828" i="3"/>
  <c r="AN829" i="3"/>
  <c r="AN73" i="3"/>
  <c r="AN830" i="3"/>
  <c r="AN831" i="3"/>
  <c r="AN832" i="3"/>
  <c r="AN833" i="3"/>
  <c r="AN834" i="3"/>
  <c r="AN835" i="3"/>
  <c r="AN836" i="3"/>
  <c r="AN837" i="3"/>
  <c r="AN838" i="3"/>
  <c r="AN839" i="3"/>
  <c r="AN840" i="3"/>
  <c r="AN841" i="3"/>
  <c r="AN842" i="3"/>
  <c r="AN843" i="3"/>
  <c r="AN844" i="3"/>
  <c r="AN845" i="3"/>
  <c r="AN846" i="3"/>
  <c r="AN847" i="3"/>
  <c r="AN848" i="3"/>
  <c r="AN849" i="3"/>
  <c r="AN850" i="3"/>
  <c r="AN851" i="3"/>
  <c r="AN852" i="3"/>
  <c r="AN853" i="3"/>
  <c r="AN854" i="3"/>
  <c r="AN855" i="3"/>
  <c r="AN856" i="3"/>
  <c r="AN857" i="3"/>
  <c r="AN858" i="3"/>
  <c r="AN859" i="3"/>
  <c r="AN860" i="3"/>
  <c r="AN861" i="3"/>
  <c r="AN862" i="3"/>
  <c r="AN863" i="3"/>
  <c r="AN864" i="3"/>
  <c r="AN865" i="3"/>
  <c r="AN866" i="3"/>
  <c r="AN867" i="3"/>
  <c r="AN868" i="3"/>
  <c r="AN869" i="3"/>
  <c r="AN870" i="3"/>
  <c r="AN871" i="3"/>
  <c r="AN872" i="3"/>
  <c r="AN873" i="3"/>
  <c r="AN874" i="3"/>
  <c r="AN875" i="3"/>
  <c r="AN876" i="3"/>
  <c r="AN877" i="3"/>
  <c r="AN878" i="3"/>
  <c r="AN879" i="3"/>
  <c r="AN880" i="3"/>
  <c r="AN881" i="3"/>
  <c r="AN882" i="3"/>
  <c r="AN883" i="3"/>
  <c r="AN884" i="3"/>
  <c r="AN885" i="3"/>
  <c r="AN886" i="3"/>
  <c r="AN887" i="3"/>
  <c r="AN888" i="3"/>
  <c r="AN889" i="3"/>
  <c r="AN890" i="3"/>
  <c r="AN891" i="3"/>
  <c r="AN892" i="3"/>
  <c r="AN893" i="3"/>
  <c r="AN894" i="3"/>
  <c r="AN895" i="3"/>
  <c r="AN896" i="3"/>
  <c r="AN897" i="3"/>
  <c r="AN898" i="3"/>
  <c r="AN899" i="3"/>
  <c r="AN900" i="3"/>
  <c r="AN901" i="3"/>
  <c r="AN902" i="3"/>
  <c r="AN903" i="3"/>
  <c r="AN904" i="3"/>
  <c r="AN905" i="3"/>
  <c r="AN906" i="3"/>
  <c r="AN907" i="3"/>
  <c r="AN908" i="3"/>
  <c r="AN909" i="3"/>
  <c r="AN910" i="3"/>
  <c r="AN911" i="3"/>
  <c r="AN912" i="3"/>
  <c r="AN913" i="3"/>
  <c r="AN914" i="3"/>
  <c r="AN915" i="3"/>
  <c r="AN916" i="3"/>
  <c r="AN917" i="3"/>
  <c r="AN918" i="3"/>
  <c r="AN919" i="3"/>
  <c r="AN920" i="3"/>
  <c r="AN921" i="3"/>
  <c r="AN922" i="3"/>
  <c r="AN923" i="3"/>
  <c r="AN924" i="3"/>
  <c r="AN925" i="3"/>
  <c r="AN926" i="3"/>
  <c r="AN927" i="3"/>
  <c r="AN928" i="3"/>
  <c r="AN929" i="3"/>
  <c r="AN930" i="3"/>
  <c r="AN931" i="3"/>
  <c r="AN932" i="3"/>
  <c r="AN933" i="3"/>
  <c r="AN934" i="3"/>
  <c r="AN935" i="3"/>
  <c r="AN936" i="3"/>
  <c r="AN937" i="3"/>
  <c r="AN938" i="3"/>
  <c r="AN939" i="3"/>
  <c r="AN940" i="3"/>
  <c r="AN941" i="3"/>
  <c r="AN942" i="3"/>
  <c r="AN943" i="3"/>
  <c r="AN944" i="3"/>
  <c r="AN945" i="3"/>
  <c r="AN946" i="3"/>
  <c r="AN947" i="3"/>
  <c r="AN948" i="3"/>
  <c r="AN949" i="3"/>
  <c r="AN950" i="3"/>
  <c r="AN951" i="3"/>
  <c r="AN952" i="3"/>
  <c r="AN953" i="3"/>
  <c r="AN954" i="3"/>
  <c r="AN955" i="3"/>
  <c r="AN956" i="3"/>
  <c r="AN957" i="3"/>
  <c r="AN958" i="3"/>
  <c r="AN959" i="3"/>
  <c r="AN960" i="3"/>
  <c r="AN961" i="3"/>
  <c r="AN962" i="3"/>
  <c r="AN963" i="3"/>
  <c r="AN964" i="3"/>
  <c r="AN965" i="3"/>
  <c r="AN966" i="3"/>
  <c r="AN967" i="3"/>
  <c r="AN968" i="3"/>
  <c r="AN969" i="3"/>
  <c r="AN970" i="3"/>
  <c r="AN971" i="3"/>
  <c r="AN972" i="3"/>
  <c r="AN977" i="3"/>
  <c r="AN978" i="3"/>
  <c r="AN979" i="3"/>
  <c r="AN980" i="3"/>
  <c r="AN66" i="3"/>
  <c r="AN65" i="3"/>
  <c r="AN61" i="3"/>
  <c r="AN57" i="3"/>
  <c r="AN58" i="3"/>
  <c r="AN59" i="3"/>
  <c r="AN51" i="3"/>
  <c r="AN50" i="3"/>
  <c r="AN46" i="3"/>
  <c r="AN37" i="3"/>
  <c r="AN38" i="3"/>
  <c r="AN39" i="3"/>
  <c r="AN40" i="3"/>
  <c r="AN41" i="3"/>
  <c r="AN42" i="3"/>
  <c r="AN43" i="3"/>
  <c r="AN44" i="3"/>
  <c r="AN45" i="3"/>
  <c r="AN34" i="3"/>
  <c r="AN35" i="3"/>
  <c r="AN36" i="3"/>
  <c r="AN32" i="3"/>
  <c r="AN33" i="3"/>
  <c r="AN30" i="3"/>
  <c r="AN31" i="3"/>
  <c r="AN28" i="3"/>
  <c r="AN29" i="3"/>
  <c r="AN20" i="3"/>
  <c r="AN21" i="3"/>
  <c r="AN22" i="3"/>
  <c r="AN23" i="3"/>
  <c r="AN24" i="3"/>
  <c r="AN25" i="3"/>
  <c r="AN26" i="3"/>
  <c r="AN27" i="3"/>
  <c r="AN19" i="3"/>
  <c r="AN18" i="3"/>
  <c r="AN16" i="3"/>
  <c r="AN17" i="3"/>
  <c r="AN15" i="3"/>
  <c r="AN3" i="3"/>
  <c r="AN4" i="3"/>
  <c r="AN5" i="3"/>
  <c r="AN6" i="3"/>
  <c r="AN7" i="3"/>
  <c r="AN8" i="3"/>
  <c r="AN9" i="3"/>
  <c r="AN10" i="3"/>
  <c r="AN11" i="3"/>
  <c r="AN12" i="3"/>
  <c r="AN13" i="3"/>
  <c r="AN14" i="3"/>
  <c r="AN973" i="3"/>
  <c r="AN974" i="3"/>
  <c r="AN975" i="3"/>
  <c r="AN976" i="3"/>
  <c r="AN75" i="3"/>
  <c r="AL328" i="3"/>
  <c r="AL582" i="3"/>
  <c r="AL834" i="3"/>
  <c r="AL76" i="3"/>
  <c r="AL77" i="3"/>
  <c r="AL78" i="3"/>
  <c r="AL79" i="3"/>
  <c r="AL80" i="3"/>
  <c r="AL81" i="3"/>
  <c r="AL82" i="3"/>
  <c r="AL83" i="3"/>
  <c r="AL84" i="3"/>
  <c r="AL85" i="3"/>
  <c r="AL86" i="3"/>
  <c r="AL87" i="3"/>
  <c r="AL88" i="3"/>
  <c r="AL89" i="3"/>
  <c r="AL90" i="3"/>
  <c r="AL91" i="3"/>
  <c r="AL92" i="3"/>
  <c r="AL93" i="3"/>
  <c r="AL94" i="3"/>
  <c r="AL95" i="3"/>
  <c r="AL96" i="3"/>
  <c r="AL97" i="3"/>
  <c r="AL98" i="3"/>
  <c r="AL99" i="3"/>
  <c r="AL100" i="3"/>
  <c r="AL101" i="3"/>
  <c r="AL102" i="3"/>
  <c r="AL103" i="3"/>
  <c r="AL104" i="3"/>
  <c r="AL105" i="3"/>
  <c r="AL106" i="3"/>
  <c r="AL107" i="3"/>
  <c r="AL108" i="3"/>
  <c r="AL109" i="3"/>
  <c r="AL110" i="3"/>
  <c r="AL111" i="3"/>
  <c r="AL112" i="3"/>
  <c r="AL113" i="3"/>
  <c r="AL114" i="3"/>
  <c r="AL115" i="3"/>
  <c r="AL116" i="3"/>
  <c r="AL117" i="3"/>
  <c r="AL118" i="3"/>
  <c r="AL119" i="3"/>
  <c r="AL120" i="3"/>
  <c r="AL121" i="3"/>
  <c r="AL122" i="3"/>
  <c r="AL123" i="3"/>
  <c r="AL124" i="3"/>
  <c r="AL125" i="3"/>
  <c r="AL126" i="3"/>
  <c r="AL127" i="3"/>
  <c r="AL128" i="3"/>
  <c r="AL129" i="3"/>
  <c r="AL130" i="3"/>
  <c r="AL131" i="3"/>
  <c r="AL132" i="3"/>
  <c r="AL133" i="3"/>
  <c r="AL134" i="3"/>
  <c r="AL135" i="3"/>
  <c r="AL136" i="3"/>
  <c r="AL137" i="3"/>
  <c r="AL138" i="3"/>
  <c r="AL139" i="3"/>
  <c r="AL140" i="3"/>
  <c r="AL141" i="3"/>
  <c r="AL142" i="3"/>
  <c r="AL143" i="3"/>
  <c r="AL144" i="3"/>
  <c r="AL145" i="3"/>
  <c r="AL146" i="3"/>
  <c r="AL147" i="3"/>
  <c r="AL148" i="3"/>
  <c r="AL149" i="3"/>
  <c r="AL150" i="3"/>
  <c r="AL151" i="3"/>
  <c r="AL152" i="3"/>
  <c r="AL153" i="3"/>
  <c r="AL154" i="3"/>
  <c r="AL155" i="3"/>
  <c r="AL156" i="3"/>
  <c r="AL157" i="3"/>
  <c r="AL158" i="3"/>
  <c r="AL159" i="3"/>
  <c r="AL160" i="3"/>
  <c r="AL161" i="3"/>
  <c r="AL162" i="3"/>
  <c r="AL163" i="3"/>
  <c r="AL164" i="3"/>
  <c r="AL165" i="3"/>
  <c r="AL166" i="3"/>
  <c r="AL167" i="3"/>
  <c r="AL168" i="3"/>
  <c r="AL67" i="3"/>
  <c r="AL169" i="3"/>
  <c r="AL170" i="3"/>
  <c r="AL171" i="3"/>
  <c r="AL172" i="3"/>
  <c r="AL173" i="3"/>
  <c r="AL174" i="3"/>
  <c r="AL175" i="3"/>
  <c r="AL176" i="3"/>
  <c r="AL177" i="3"/>
  <c r="AL178" i="3"/>
  <c r="AL179" i="3"/>
  <c r="AL180" i="3"/>
  <c r="AL181" i="3"/>
  <c r="AL182" i="3"/>
  <c r="AL183" i="3"/>
  <c r="AL184" i="3"/>
  <c r="AL185" i="3"/>
  <c r="AL186" i="3"/>
  <c r="AL187" i="3"/>
  <c r="AL188" i="3"/>
  <c r="AL189" i="3"/>
  <c r="AL190" i="3"/>
  <c r="AL191" i="3"/>
  <c r="AL192" i="3"/>
  <c r="AL193" i="3"/>
  <c r="AL194" i="3"/>
  <c r="AL195" i="3"/>
  <c r="AL196" i="3"/>
  <c r="AL197" i="3"/>
  <c r="AL198" i="3"/>
  <c r="AL199" i="3"/>
  <c r="AL200" i="3"/>
  <c r="AL201" i="3"/>
  <c r="AL202" i="3"/>
  <c r="AL203" i="3"/>
  <c r="AL204" i="3"/>
  <c r="AL205" i="3"/>
  <c r="AL206" i="3"/>
  <c r="AL207" i="3"/>
  <c r="AL208" i="3"/>
  <c r="AL209" i="3"/>
  <c r="AL210" i="3"/>
  <c r="AL211" i="3"/>
  <c r="AL212" i="3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8" i="3"/>
  <c r="AL229" i="3"/>
  <c r="AL230" i="3"/>
  <c r="AL231" i="3"/>
  <c r="AL232" i="3"/>
  <c r="AL233" i="3"/>
  <c r="AL234" i="3"/>
  <c r="AL235" i="3"/>
  <c r="AL236" i="3"/>
  <c r="AL237" i="3"/>
  <c r="AL238" i="3"/>
  <c r="AL239" i="3"/>
  <c r="AL240" i="3"/>
  <c r="AL241" i="3"/>
  <c r="AL242" i="3"/>
  <c r="AL243" i="3"/>
  <c r="AL244" i="3"/>
  <c r="AL245" i="3"/>
  <c r="AL246" i="3"/>
  <c r="AL247" i="3"/>
  <c r="AL248" i="3"/>
  <c r="AL249" i="3"/>
  <c r="AL250" i="3"/>
  <c r="AL251" i="3"/>
  <c r="AL252" i="3"/>
  <c r="AL253" i="3"/>
  <c r="AL254" i="3"/>
  <c r="AL255" i="3"/>
  <c r="AL256" i="3"/>
  <c r="AL257" i="3"/>
  <c r="AL258" i="3"/>
  <c r="AL259" i="3"/>
  <c r="AL260" i="3"/>
  <c r="AL261" i="3"/>
  <c r="AL262" i="3"/>
  <c r="AL263" i="3"/>
  <c r="AL264" i="3"/>
  <c r="AL265" i="3"/>
  <c r="AL266" i="3"/>
  <c r="AL267" i="3"/>
  <c r="AL268" i="3"/>
  <c r="AL269" i="3"/>
  <c r="AL270" i="3"/>
  <c r="AL271" i="3"/>
  <c r="AL272" i="3"/>
  <c r="AL273" i="3"/>
  <c r="AL274" i="3"/>
  <c r="AL275" i="3"/>
  <c r="AL276" i="3"/>
  <c r="AL277" i="3"/>
  <c r="AL278" i="3"/>
  <c r="AL279" i="3"/>
  <c r="AL280" i="3"/>
  <c r="AL281" i="3"/>
  <c r="AL282" i="3"/>
  <c r="AL283" i="3"/>
  <c r="AL2" i="3"/>
  <c r="AL284" i="3"/>
  <c r="AL285" i="3"/>
  <c r="AL286" i="3"/>
  <c r="AL287" i="3"/>
  <c r="AL288" i="3"/>
  <c r="AL289" i="3"/>
  <c r="AL290" i="3"/>
  <c r="AL291" i="3"/>
  <c r="AL292" i="3"/>
  <c r="AL293" i="3"/>
  <c r="AL294" i="3"/>
  <c r="AL295" i="3"/>
  <c r="AL296" i="3"/>
  <c r="AL297" i="3"/>
  <c r="AL298" i="3"/>
  <c r="AL299" i="3"/>
  <c r="AL300" i="3"/>
  <c r="AL301" i="3"/>
  <c r="AL302" i="3"/>
  <c r="AL303" i="3"/>
  <c r="AL304" i="3"/>
  <c r="AL305" i="3"/>
  <c r="AL306" i="3"/>
  <c r="AL307" i="3"/>
  <c r="AL308" i="3"/>
  <c r="AL309" i="3"/>
  <c r="AL310" i="3"/>
  <c r="AL311" i="3"/>
  <c r="AL312" i="3"/>
  <c r="AL313" i="3"/>
  <c r="AL314" i="3"/>
  <c r="AL315" i="3"/>
  <c r="AL316" i="3"/>
  <c r="AL317" i="3"/>
  <c r="AL318" i="3"/>
  <c r="AL319" i="3"/>
  <c r="AL320" i="3"/>
  <c r="AL321" i="3"/>
  <c r="AL322" i="3"/>
  <c r="AL323" i="3"/>
  <c r="AL68" i="3"/>
  <c r="AL324" i="3"/>
  <c r="AL325" i="3"/>
  <c r="AL326" i="3"/>
  <c r="AL327" i="3"/>
  <c r="AL329" i="3"/>
  <c r="AL330" i="3"/>
  <c r="AL331" i="3"/>
  <c r="AL332" i="3"/>
  <c r="AL333" i="3"/>
  <c r="AL334" i="3"/>
  <c r="AL335" i="3"/>
  <c r="AL336" i="3"/>
  <c r="AL337" i="3"/>
  <c r="AL338" i="3"/>
  <c r="AL339" i="3"/>
  <c r="AL340" i="3"/>
  <c r="AL341" i="3"/>
  <c r="AL342" i="3"/>
  <c r="AL343" i="3"/>
  <c r="AL344" i="3"/>
  <c r="AL345" i="3"/>
  <c r="AL346" i="3"/>
  <c r="AL347" i="3"/>
  <c r="AL348" i="3"/>
  <c r="AL349" i="3"/>
  <c r="AL350" i="3"/>
  <c r="AL351" i="3"/>
  <c r="AL352" i="3"/>
  <c r="AL353" i="3"/>
  <c r="AL354" i="3"/>
  <c r="AL355" i="3"/>
  <c r="AL356" i="3"/>
  <c r="AL357" i="3"/>
  <c r="AL358" i="3"/>
  <c r="AL359" i="3"/>
  <c r="AL360" i="3"/>
  <c r="AL361" i="3"/>
  <c r="AL362" i="3"/>
  <c r="AL363" i="3"/>
  <c r="AL364" i="3"/>
  <c r="AL365" i="3"/>
  <c r="AL366" i="3"/>
  <c r="AL367" i="3"/>
  <c r="AL368" i="3"/>
  <c r="AL369" i="3"/>
  <c r="AL370" i="3"/>
  <c r="AL371" i="3"/>
  <c r="AL372" i="3"/>
  <c r="AL373" i="3"/>
  <c r="AL374" i="3"/>
  <c r="AL375" i="3"/>
  <c r="AL376" i="3"/>
  <c r="AL377" i="3"/>
  <c r="AL378" i="3"/>
  <c r="AL379" i="3"/>
  <c r="AL380" i="3"/>
  <c r="AL381" i="3"/>
  <c r="AL382" i="3"/>
  <c r="AL383" i="3"/>
  <c r="AL384" i="3"/>
  <c r="AL385" i="3"/>
  <c r="AL386" i="3"/>
  <c r="AL387" i="3"/>
  <c r="AL388" i="3"/>
  <c r="AL389" i="3"/>
  <c r="AL390" i="3"/>
  <c r="AL391" i="3"/>
  <c r="AL392" i="3"/>
  <c r="AL393" i="3"/>
  <c r="AL394" i="3"/>
  <c r="AL395" i="3"/>
  <c r="AL396" i="3"/>
  <c r="AL397" i="3"/>
  <c r="AL398" i="3"/>
  <c r="AL399" i="3"/>
  <c r="AL400" i="3"/>
  <c r="AL401" i="3"/>
  <c r="AL402" i="3"/>
  <c r="AL403" i="3"/>
  <c r="AL404" i="3"/>
  <c r="AL405" i="3"/>
  <c r="AL406" i="3"/>
  <c r="AL407" i="3"/>
  <c r="AL408" i="3"/>
  <c r="AL409" i="3"/>
  <c r="AL410" i="3"/>
  <c r="AL411" i="3"/>
  <c r="AL412" i="3"/>
  <c r="AL413" i="3"/>
  <c r="AL414" i="3"/>
  <c r="AL415" i="3"/>
  <c r="AL416" i="3"/>
  <c r="AL417" i="3"/>
  <c r="AL418" i="3"/>
  <c r="AL419" i="3"/>
  <c r="AL420" i="3"/>
  <c r="AL421" i="3"/>
  <c r="AL422" i="3"/>
  <c r="AL423" i="3"/>
  <c r="AL424" i="3"/>
  <c r="AL425" i="3"/>
  <c r="AL426" i="3"/>
  <c r="AL427" i="3"/>
  <c r="AL428" i="3"/>
  <c r="AL429" i="3"/>
  <c r="AL430" i="3"/>
  <c r="AL431" i="3"/>
  <c r="AL432" i="3"/>
  <c r="AL433" i="3"/>
  <c r="AL434" i="3"/>
  <c r="AL435" i="3"/>
  <c r="AL436" i="3"/>
  <c r="AL437" i="3"/>
  <c r="AL438" i="3"/>
  <c r="AL439" i="3"/>
  <c r="AL440" i="3"/>
  <c r="AL441" i="3"/>
  <c r="AL442" i="3"/>
  <c r="AL443" i="3"/>
  <c r="AL444" i="3"/>
  <c r="AL445" i="3"/>
  <c r="AL446" i="3"/>
  <c r="AL447" i="3"/>
  <c r="AL448" i="3"/>
  <c r="AL449" i="3"/>
  <c r="AL450" i="3"/>
  <c r="AL451" i="3"/>
  <c r="AL452" i="3"/>
  <c r="AL453" i="3"/>
  <c r="AL454" i="3"/>
  <c r="AL69" i="3"/>
  <c r="AL455" i="3"/>
  <c r="AL456" i="3"/>
  <c r="AL457" i="3"/>
  <c r="AL458" i="3"/>
  <c r="AL459" i="3"/>
  <c r="AL460" i="3"/>
  <c r="AL461" i="3"/>
  <c r="AL462" i="3"/>
  <c r="AL463" i="3"/>
  <c r="AL464" i="3"/>
  <c r="AL465" i="3"/>
  <c r="AL466" i="3"/>
  <c r="AL467" i="3"/>
  <c r="AL468" i="3"/>
  <c r="AL469" i="3"/>
  <c r="AL470" i="3"/>
  <c r="AL471" i="3"/>
  <c r="AL472" i="3"/>
  <c r="AL473" i="3"/>
  <c r="AL474" i="3"/>
  <c r="AL475" i="3"/>
  <c r="AL476" i="3"/>
  <c r="AL477" i="3"/>
  <c r="AL478" i="3"/>
  <c r="AL479" i="3"/>
  <c r="AL480" i="3"/>
  <c r="AL481" i="3"/>
  <c r="AL482" i="3"/>
  <c r="AL483" i="3"/>
  <c r="AL484" i="3"/>
  <c r="AL485" i="3"/>
  <c r="AL486" i="3"/>
  <c r="AL487" i="3"/>
  <c r="AL488" i="3"/>
  <c r="AL489" i="3"/>
  <c r="AL490" i="3"/>
  <c r="AL491" i="3"/>
  <c r="AL492" i="3"/>
  <c r="AL493" i="3"/>
  <c r="AL494" i="3"/>
  <c r="AL495" i="3"/>
  <c r="AL496" i="3"/>
  <c r="AL497" i="3"/>
  <c r="AL498" i="3"/>
  <c r="AL499" i="3"/>
  <c r="AL500" i="3"/>
  <c r="AL501" i="3"/>
  <c r="AL502" i="3"/>
  <c r="AL503" i="3"/>
  <c r="AL504" i="3"/>
  <c r="AL505" i="3"/>
  <c r="AL506" i="3"/>
  <c r="AL507" i="3"/>
  <c r="AL508" i="3"/>
  <c r="AL509" i="3"/>
  <c r="AL510" i="3"/>
  <c r="AL511" i="3"/>
  <c r="AL512" i="3"/>
  <c r="AL513" i="3"/>
  <c r="AL74" i="3"/>
  <c r="AL514" i="3"/>
  <c r="AL515" i="3"/>
  <c r="AL516" i="3"/>
  <c r="AL517" i="3"/>
  <c r="AL518" i="3"/>
  <c r="AL519" i="3"/>
  <c r="AL520" i="3"/>
  <c r="AL521" i="3"/>
  <c r="AL522" i="3"/>
  <c r="AL523" i="3"/>
  <c r="AL524" i="3"/>
  <c r="AL525" i="3"/>
  <c r="AL526" i="3"/>
  <c r="AL527" i="3"/>
  <c r="AL528" i="3"/>
  <c r="AL529" i="3"/>
  <c r="AL530" i="3"/>
  <c r="AL531" i="3"/>
  <c r="AL532" i="3"/>
  <c r="AL533" i="3"/>
  <c r="AL534" i="3"/>
  <c r="AL535" i="3"/>
  <c r="AL536" i="3"/>
  <c r="AL537" i="3"/>
  <c r="AL538" i="3"/>
  <c r="AL539" i="3"/>
  <c r="AL540" i="3"/>
  <c r="AL541" i="3"/>
  <c r="AL542" i="3"/>
  <c r="AL543" i="3"/>
  <c r="AL544" i="3"/>
  <c r="AL545" i="3"/>
  <c r="AL546" i="3"/>
  <c r="AL547" i="3"/>
  <c r="AL548" i="3"/>
  <c r="AL549" i="3"/>
  <c r="AL550" i="3"/>
  <c r="AL551" i="3"/>
  <c r="AL552" i="3"/>
  <c r="AL553" i="3"/>
  <c r="AL554" i="3"/>
  <c r="AL555" i="3"/>
  <c r="AL556" i="3"/>
  <c r="AL557" i="3"/>
  <c r="AL558" i="3"/>
  <c r="AL559" i="3"/>
  <c r="AL560" i="3"/>
  <c r="AL561" i="3"/>
  <c r="AL562" i="3"/>
  <c r="AL563" i="3"/>
  <c r="AL564" i="3"/>
  <c r="AL565" i="3"/>
  <c r="AL566" i="3"/>
  <c r="AL567" i="3"/>
  <c r="AL568" i="3"/>
  <c r="AL569" i="3"/>
  <c r="AL570" i="3"/>
  <c r="AL571" i="3"/>
  <c r="AL572" i="3"/>
  <c r="AL573" i="3"/>
  <c r="AL574" i="3"/>
  <c r="AL575" i="3"/>
  <c r="AL576" i="3"/>
  <c r="AL577" i="3"/>
  <c r="AL578" i="3"/>
  <c r="AL579" i="3"/>
  <c r="AL580" i="3"/>
  <c r="AL581" i="3"/>
  <c r="AL583" i="3"/>
  <c r="AL584" i="3"/>
  <c r="AL585" i="3"/>
  <c r="AL586" i="3"/>
  <c r="AL587" i="3"/>
  <c r="AL588" i="3"/>
  <c r="AL589" i="3"/>
  <c r="AL590" i="3"/>
  <c r="AL591" i="3"/>
  <c r="AL592" i="3"/>
  <c r="AL593" i="3"/>
  <c r="AL594" i="3"/>
  <c r="AL595" i="3"/>
  <c r="AL596" i="3"/>
  <c r="AL597" i="3"/>
  <c r="AL598" i="3"/>
  <c r="AL599" i="3"/>
  <c r="AL600" i="3"/>
  <c r="AL601" i="3"/>
  <c r="AL602" i="3"/>
  <c r="AL603" i="3"/>
  <c r="AL604" i="3"/>
  <c r="AL605" i="3"/>
  <c r="AL606" i="3"/>
  <c r="AL607" i="3"/>
  <c r="AL608" i="3"/>
  <c r="AL609" i="3"/>
  <c r="AL610" i="3"/>
  <c r="AL611" i="3"/>
  <c r="AL612" i="3"/>
  <c r="AL613" i="3"/>
  <c r="AL614" i="3"/>
  <c r="AL615" i="3"/>
  <c r="AL616" i="3"/>
  <c r="AL617" i="3"/>
  <c r="AL618" i="3"/>
  <c r="AL619" i="3"/>
  <c r="AL620" i="3"/>
  <c r="AL621" i="3"/>
  <c r="AL622" i="3"/>
  <c r="AL623" i="3"/>
  <c r="AL624" i="3"/>
  <c r="AL625" i="3"/>
  <c r="AL626" i="3"/>
  <c r="AL627" i="3"/>
  <c r="AL628" i="3"/>
  <c r="AL629" i="3"/>
  <c r="AL630" i="3"/>
  <c r="AL631" i="3"/>
  <c r="AL632" i="3"/>
  <c r="AL633" i="3"/>
  <c r="AL634" i="3"/>
  <c r="AL635" i="3"/>
  <c r="AL636" i="3"/>
  <c r="AL637" i="3"/>
  <c r="AL638" i="3"/>
  <c r="AL639" i="3"/>
  <c r="AL640" i="3"/>
  <c r="AL641" i="3"/>
  <c r="AL642" i="3"/>
  <c r="AL643" i="3"/>
  <c r="AL644" i="3"/>
  <c r="AL645" i="3"/>
  <c r="AL646" i="3"/>
  <c r="AL647" i="3"/>
  <c r="AL648" i="3"/>
  <c r="AL649" i="3"/>
  <c r="AL650" i="3"/>
  <c r="AL651" i="3"/>
  <c r="AL652" i="3"/>
  <c r="AL653" i="3"/>
  <c r="AL654" i="3"/>
  <c r="AL655" i="3"/>
  <c r="AL656" i="3"/>
  <c r="AL657" i="3"/>
  <c r="AL658" i="3"/>
  <c r="AL659" i="3"/>
  <c r="AL660" i="3"/>
  <c r="AL661" i="3"/>
  <c r="AL662" i="3"/>
  <c r="AL663" i="3"/>
  <c r="AL664" i="3"/>
  <c r="AL665" i="3"/>
  <c r="AL666" i="3"/>
  <c r="AL667" i="3"/>
  <c r="AL668" i="3"/>
  <c r="AL669" i="3"/>
  <c r="AL670" i="3"/>
  <c r="AL671" i="3"/>
  <c r="AL672" i="3"/>
  <c r="AL673" i="3"/>
  <c r="AL674" i="3"/>
  <c r="AL675" i="3"/>
  <c r="AL676" i="3"/>
  <c r="AL677" i="3"/>
  <c r="AL678" i="3"/>
  <c r="AL679" i="3"/>
  <c r="AL680" i="3"/>
  <c r="AL681" i="3"/>
  <c r="AL682" i="3"/>
  <c r="AL683" i="3"/>
  <c r="AL684" i="3"/>
  <c r="AL685" i="3"/>
  <c r="AL686" i="3"/>
  <c r="AL687" i="3"/>
  <c r="AL688" i="3"/>
  <c r="AL689" i="3"/>
  <c r="AL690" i="3"/>
  <c r="AL691" i="3"/>
  <c r="AL692" i="3"/>
  <c r="AL693" i="3"/>
  <c r="AL694" i="3"/>
  <c r="AL695" i="3"/>
  <c r="AL696" i="3"/>
  <c r="AL697" i="3"/>
  <c r="AL698" i="3"/>
  <c r="AL699" i="3"/>
  <c r="AL700" i="3"/>
  <c r="AL701" i="3"/>
  <c r="AL702" i="3"/>
  <c r="AL703" i="3"/>
  <c r="AL704" i="3"/>
  <c r="AL705" i="3"/>
  <c r="AL706" i="3"/>
  <c r="AL707" i="3"/>
  <c r="AL708" i="3"/>
  <c r="AL709" i="3"/>
  <c r="AL710" i="3"/>
  <c r="AL711" i="3"/>
  <c r="AL712" i="3"/>
  <c r="AL713" i="3"/>
  <c r="AL714" i="3"/>
  <c r="AL715" i="3"/>
  <c r="AL716" i="3"/>
  <c r="AL717" i="3"/>
  <c r="AL718" i="3"/>
  <c r="AL719" i="3"/>
  <c r="AL720" i="3"/>
  <c r="AL721" i="3"/>
  <c r="AL722" i="3"/>
  <c r="AL723" i="3"/>
  <c r="AL724" i="3"/>
  <c r="AL725" i="3"/>
  <c r="AL726" i="3"/>
  <c r="AL727" i="3"/>
  <c r="AL728" i="3"/>
  <c r="AL729" i="3"/>
  <c r="AL730" i="3"/>
  <c r="AL731" i="3"/>
  <c r="AL732" i="3"/>
  <c r="AL733" i="3"/>
  <c r="AL734" i="3"/>
  <c r="AL735" i="3"/>
  <c r="AL736" i="3"/>
  <c r="AL737" i="3"/>
  <c r="AL738" i="3"/>
  <c r="AL739" i="3"/>
  <c r="AL740" i="3"/>
  <c r="AL741" i="3"/>
  <c r="AL742" i="3"/>
  <c r="AL743" i="3"/>
  <c r="AL744" i="3"/>
  <c r="AL745" i="3"/>
  <c r="AL746" i="3"/>
  <c r="AL747" i="3"/>
  <c r="AL748" i="3"/>
  <c r="AL749" i="3"/>
  <c r="AL750" i="3"/>
  <c r="AL751" i="3"/>
  <c r="AL752" i="3"/>
  <c r="AL753" i="3"/>
  <c r="AL754" i="3"/>
  <c r="AL755" i="3"/>
  <c r="AL756" i="3"/>
  <c r="AL757" i="3"/>
  <c r="AL758" i="3"/>
  <c r="AL759" i="3"/>
  <c r="AL760" i="3"/>
  <c r="AL761" i="3"/>
  <c r="AL762" i="3"/>
  <c r="AL763" i="3"/>
  <c r="AL764" i="3"/>
  <c r="AL765" i="3"/>
  <c r="AL766" i="3"/>
  <c r="AL767" i="3"/>
  <c r="AL768" i="3"/>
  <c r="AL769" i="3"/>
  <c r="AL770" i="3"/>
  <c r="AL771" i="3"/>
  <c r="AL772" i="3"/>
  <c r="AL70" i="3"/>
  <c r="AL773" i="3"/>
  <c r="AL774" i="3"/>
  <c r="AL775" i="3"/>
  <c r="AL776" i="3"/>
  <c r="AL777" i="3"/>
  <c r="AL778" i="3"/>
  <c r="AL779" i="3"/>
  <c r="AL780" i="3"/>
  <c r="AL781" i="3"/>
  <c r="AL782" i="3"/>
  <c r="AL783" i="3"/>
  <c r="AL784" i="3"/>
  <c r="AL785" i="3"/>
  <c r="AL786" i="3"/>
  <c r="AL787" i="3"/>
  <c r="AL71" i="3"/>
  <c r="AL788" i="3"/>
  <c r="AL789" i="3"/>
  <c r="AL790" i="3"/>
  <c r="AL791" i="3"/>
  <c r="AL792" i="3"/>
  <c r="AL793" i="3"/>
  <c r="AL794" i="3"/>
  <c r="AL72" i="3"/>
  <c r="AL795" i="3"/>
  <c r="AL796" i="3"/>
  <c r="AL797" i="3"/>
  <c r="AL798" i="3"/>
  <c r="AL799" i="3"/>
  <c r="AL800" i="3"/>
  <c r="AL801" i="3"/>
  <c r="AL802" i="3"/>
  <c r="AL803" i="3"/>
  <c r="AL804" i="3"/>
  <c r="AL805" i="3"/>
  <c r="AL806" i="3"/>
  <c r="AL807" i="3"/>
  <c r="AL808" i="3"/>
  <c r="AL809" i="3"/>
  <c r="AL810" i="3"/>
  <c r="AL811" i="3"/>
  <c r="AL812" i="3"/>
  <c r="AL813" i="3"/>
  <c r="AL814" i="3"/>
  <c r="AL815" i="3"/>
  <c r="AL816" i="3"/>
  <c r="AL817" i="3"/>
  <c r="AL818" i="3"/>
  <c r="AL819" i="3"/>
  <c r="AL820" i="3"/>
  <c r="AL821" i="3"/>
  <c r="AL822" i="3"/>
  <c r="AL823" i="3"/>
  <c r="AL824" i="3"/>
  <c r="AL825" i="3"/>
  <c r="AL826" i="3"/>
  <c r="AL827" i="3"/>
  <c r="AL828" i="3"/>
  <c r="AL829" i="3"/>
  <c r="AL73" i="3"/>
  <c r="AL830" i="3"/>
  <c r="AL831" i="3"/>
  <c r="AL832" i="3"/>
  <c r="AL833" i="3"/>
  <c r="AL835" i="3"/>
  <c r="AL836" i="3"/>
  <c r="AL837" i="3"/>
  <c r="AL838" i="3"/>
  <c r="AL839" i="3"/>
  <c r="AL840" i="3"/>
  <c r="AL841" i="3"/>
  <c r="AL842" i="3"/>
  <c r="AL843" i="3"/>
  <c r="AL844" i="3"/>
  <c r="AL845" i="3"/>
  <c r="AL846" i="3"/>
  <c r="AL847" i="3"/>
  <c r="AL848" i="3"/>
  <c r="AL849" i="3"/>
  <c r="AL850" i="3"/>
  <c r="AL851" i="3"/>
  <c r="AL852" i="3"/>
  <c r="AL853" i="3"/>
  <c r="AL854" i="3"/>
  <c r="AL855" i="3"/>
  <c r="AL856" i="3"/>
  <c r="AL857" i="3"/>
  <c r="AL858" i="3"/>
  <c r="AL859" i="3"/>
  <c r="AL860" i="3"/>
  <c r="AL861" i="3"/>
  <c r="AL862" i="3"/>
  <c r="AL863" i="3"/>
  <c r="AL864" i="3"/>
  <c r="AL865" i="3"/>
  <c r="AL866" i="3"/>
  <c r="AL867" i="3"/>
  <c r="AL868" i="3"/>
  <c r="AL869" i="3"/>
  <c r="AL870" i="3"/>
  <c r="AL871" i="3"/>
  <c r="AL872" i="3"/>
  <c r="AL873" i="3"/>
  <c r="AL874" i="3"/>
  <c r="AL875" i="3"/>
  <c r="AL876" i="3"/>
  <c r="AL877" i="3"/>
  <c r="AL878" i="3"/>
  <c r="AL879" i="3"/>
  <c r="AL880" i="3"/>
  <c r="AL881" i="3"/>
  <c r="AL882" i="3"/>
  <c r="AL883" i="3"/>
  <c r="AL884" i="3"/>
  <c r="AL885" i="3"/>
  <c r="AL886" i="3"/>
  <c r="AL887" i="3"/>
  <c r="AL888" i="3"/>
  <c r="AL889" i="3"/>
  <c r="AL890" i="3"/>
  <c r="AL891" i="3"/>
  <c r="AL892" i="3"/>
  <c r="AL893" i="3"/>
  <c r="AL894" i="3"/>
  <c r="AL895" i="3"/>
  <c r="AL896" i="3"/>
  <c r="AL897" i="3"/>
  <c r="AL898" i="3"/>
  <c r="AL899" i="3"/>
  <c r="AL900" i="3"/>
  <c r="AL901" i="3"/>
  <c r="AL902" i="3"/>
  <c r="AL903" i="3"/>
  <c r="AL904" i="3"/>
  <c r="AL905" i="3"/>
  <c r="AL906" i="3"/>
  <c r="AL907" i="3"/>
  <c r="AL908" i="3"/>
  <c r="AL909" i="3"/>
  <c r="AL910" i="3"/>
  <c r="AL911" i="3"/>
  <c r="AL912" i="3"/>
  <c r="AL913" i="3"/>
  <c r="AL914" i="3"/>
  <c r="AL915" i="3"/>
  <c r="AL916" i="3"/>
  <c r="AL917" i="3"/>
  <c r="AL918" i="3"/>
  <c r="AL919" i="3"/>
  <c r="AL920" i="3"/>
  <c r="AL921" i="3"/>
  <c r="AL922" i="3"/>
  <c r="AL923" i="3"/>
  <c r="AL924" i="3"/>
  <c r="AL925" i="3"/>
  <c r="AL926" i="3"/>
  <c r="AL927" i="3"/>
  <c r="AL928" i="3"/>
  <c r="AL929" i="3"/>
  <c r="AL930" i="3"/>
  <c r="AL931" i="3"/>
  <c r="AL932" i="3"/>
  <c r="AL933" i="3"/>
  <c r="AL934" i="3"/>
  <c r="AL935" i="3"/>
  <c r="AL936" i="3"/>
  <c r="AL937" i="3"/>
  <c r="AL938" i="3"/>
  <c r="AL939" i="3"/>
  <c r="AL940" i="3"/>
  <c r="AL941" i="3"/>
  <c r="AL942" i="3"/>
  <c r="AL943" i="3"/>
  <c r="AL944" i="3"/>
  <c r="AL945" i="3"/>
  <c r="AL946" i="3"/>
  <c r="AL947" i="3"/>
  <c r="AL948" i="3"/>
  <c r="AL949" i="3"/>
  <c r="AL950" i="3"/>
  <c r="AL951" i="3"/>
  <c r="AL952" i="3"/>
  <c r="AL953" i="3"/>
  <c r="AL954" i="3"/>
  <c r="AL955" i="3"/>
  <c r="AL956" i="3"/>
  <c r="AL957" i="3"/>
  <c r="AL958" i="3"/>
  <c r="AL959" i="3"/>
  <c r="AL960" i="3"/>
  <c r="AL961" i="3"/>
  <c r="AL962" i="3"/>
  <c r="AL963" i="3"/>
  <c r="AL964" i="3"/>
  <c r="AL965" i="3"/>
  <c r="AL966" i="3"/>
  <c r="AL967" i="3"/>
  <c r="AL968" i="3"/>
  <c r="AL969" i="3"/>
  <c r="AL970" i="3"/>
  <c r="AL971" i="3"/>
  <c r="AL972" i="3"/>
  <c r="AL977" i="3"/>
  <c r="AL978" i="3"/>
  <c r="AL979" i="3"/>
  <c r="AL980" i="3"/>
  <c r="AL66" i="3"/>
  <c r="AL64" i="3"/>
  <c r="AL65" i="3"/>
  <c r="AL62" i="3"/>
  <c r="AL63" i="3"/>
  <c r="AL61" i="3"/>
  <c r="AL60" i="3"/>
  <c r="AL52" i="3"/>
  <c r="AL53" i="3"/>
  <c r="AL54" i="3"/>
  <c r="AL55" i="3"/>
  <c r="AL56" i="3"/>
  <c r="AL57" i="3"/>
  <c r="AL58" i="3"/>
  <c r="AL59" i="3"/>
  <c r="AL51" i="3"/>
  <c r="AL47" i="3"/>
  <c r="AL48" i="3"/>
  <c r="AL49" i="3"/>
  <c r="AL50" i="3"/>
  <c r="AL46" i="3"/>
  <c r="AL37" i="3"/>
  <c r="AL38" i="3"/>
  <c r="AL39" i="3"/>
  <c r="AL40" i="3"/>
  <c r="AL41" i="3"/>
  <c r="AL42" i="3"/>
  <c r="AL43" i="3"/>
  <c r="AL44" i="3"/>
  <c r="AL45" i="3"/>
  <c r="AL34" i="3"/>
  <c r="AL35" i="3"/>
  <c r="AL36" i="3"/>
  <c r="AL32" i="3"/>
  <c r="AL33" i="3"/>
  <c r="AL30" i="3"/>
  <c r="AL31" i="3"/>
  <c r="AL28" i="3"/>
  <c r="AL29" i="3"/>
  <c r="AL20" i="3"/>
  <c r="AL21" i="3"/>
  <c r="AL22" i="3"/>
  <c r="AL23" i="3"/>
  <c r="AL24" i="3"/>
  <c r="AL25" i="3"/>
  <c r="AL26" i="3"/>
  <c r="AL27" i="3"/>
  <c r="AL19" i="3"/>
  <c r="AL18" i="3"/>
  <c r="AL16" i="3"/>
  <c r="AL17" i="3"/>
  <c r="AL15" i="3"/>
  <c r="AL3" i="3"/>
  <c r="AL4" i="3"/>
  <c r="AL5" i="3"/>
  <c r="AL6" i="3"/>
  <c r="AL7" i="3"/>
  <c r="AL8" i="3"/>
  <c r="AL9" i="3"/>
  <c r="AL10" i="3"/>
  <c r="AL11" i="3"/>
  <c r="AL12" i="3"/>
  <c r="AL13" i="3"/>
  <c r="AL14" i="3"/>
  <c r="AL973" i="3"/>
  <c r="AL974" i="3"/>
  <c r="AL975" i="3"/>
  <c r="AL976" i="3"/>
  <c r="AL75" i="3"/>
  <c r="AC77" i="3"/>
  <c r="AD77" i="3"/>
  <c r="AF77" i="3"/>
  <c r="AG77" i="3"/>
  <c r="AH77" i="3"/>
  <c r="AI77" i="3"/>
  <c r="AJ77" i="3"/>
  <c r="AC78" i="3"/>
  <c r="AD78" i="3"/>
  <c r="AF78" i="3"/>
  <c r="AG78" i="3"/>
  <c r="AH78" i="3"/>
  <c r="AI78" i="3"/>
  <c r="AJ78" i="3"/>
  <c r="AC79" i="3"/>
  <c r="AD79" i="3"/>
  <c r="AF79" i="3"/>
  <c r="AG79" i="3"/>
  <c r="AH79" i="3"/>
  <c r="AI79" i="3"/>
  <c r="AJ79" i="3"/>
  <c r="AC80" i="3"/>
  <c r="AD80" i="3"/>
  <c r="AF80" i="3"/>
  <c r="AG80" i="3"/>
  <c r="AH80" i="3"/>
  <c r="AI80" i="3"/>
  <c r="AJ80" i="3"/>
  <c r="AC81" i="3"/>
  <c r="AD81" i="3"/>
  <c r="AF81" i="3"/>
  <c r="AG81" i="3"/>
  <c r="AH81" i="3"/>
  <c r="AI81" i="3"/>
  <c r="AJ81" i="3"/>
  <c r="AC82" i="3"/>
  <c r="AD82" i="3"/>
  <c r="AF82" i="3"/>
  <c r="AG82" i="3"/>
  <c r="AH82" i="3"/>
  <c r="AI82" i="3"/>
  <c r="AJ82" i="3"/>
  <c r="AC83" i="3"/>
  <c r="AD83" i="3"/>
  <c r="AF83" i="3"/>
  <c r="AG83" i="3"/>
  <c r="AH83" i="3"/>
  <c r="AI83" i="3"/>
  <c r="AJ83" i="3"/>
  <c r="AC84" i="3"/>
  <c r="AD84" i="3"/>
  <c r="AF84" i="3"/>
  <c r="AG84" i="3"/>
  <c r="AH84" i="3"/>
  <c r="AI84" i="3"/>
  <c r="AJ84" i="3"/>
  <c r="AC85" i="3"/>
  <c r="AD85" i="3"/>
  <c r="AF85" i="3"/>
  <c r="AG85" i="3"/>
  <c r="AH85" i="3"/>
  <c r="AI85" i="3"/>
  <c r="AJ85" i="3"/>
  <c r="AC86" i="3"/>
  <c r="AD86" i="3"/>
  <c r="AF86" i="3"/>
  <c r="AG86" i="3"/>
  <c r="AH86" i="3"/>
  <c r="AI86" i="3"/>
  <c r="AJ86" i="3"/>
  <c r="AC87" i="3"/>
  <c r="AD87" i="3"/>
  <c r="AF87" i="3"/>
  <c r="AG87" i="3"/>
  <c r="AH87" i="3"/>
  <c r="AI87" i="3"/>
  <c r="AJ87" i="3"/>
  <c r="AC88" i="3"/>
  <c r="AD88" i="3"/>
  <c r="AF88" i="3"/>
  <c r="AG88" i="3"/>
  <c r="AH88" i="3"/>
  <c r="AI88" i="3"/>
  <c r="AJ88" i="3"/>
  <c r="AC89" i="3"/>
  <c r="AD89" i="3"/>
  <c r="AF89" i="3"/>
  <c r="AG89" i="3"/>
  <c r="AH89" i="3"/>
  <c r="AI89" i="3"/>
  <c r="AJ89" i="3"/>
  <c r="AC90" i="3"/>
  <c r="AD90" i="3"/>
  <c r="AF90" i="3"/>
  <c r="AG90" i="3"/>
  <c r="AH90" i="3"/>
  <c r="AI90" i="3"/>
  <c r="AJ90" i="3"/>
  <c r="AC91" i="3"/>
  <c r="AD91" i="3"/>
  <c r="AF91" i="3"/>
  <c r="AG91" i="3"/>
  <c r="AH91" i="3"/>
  <c r="AI91" i="3"/>
  <c r="AJ91" i="3"/>
  <c r="AC92" i="3"/>
  <c r="AD92" i="3"/>
  <c r="AF92" i="3"/>
  <c r="AG92" i="3"/>
  <c r="AH92" i="3"/>
  <c r="AI92" i="3"/>
  <c r="AJ92" i="3"/>
  <c r="AC93" i="3"/>
  <c r="AD93" i="3"/>
  <c r="AF93" i="3"/>
  <c r="AG93" i="3"/>
  <c r="AH93" i="3"/>
  <c r="AI93" i="3"/>
  <c r="AJ93" i="3"/>
  <c r="AC94" i="3"/>
  <c r="AD94" i="3"/>
  <c r="AF94" i="3"/>
  <c r="AG94" i="3"/>
  <c r="AH94" i="3"/>
  <c r="AI94" i="3"/>
  <c r="AJ94" i="3"/>
  <c r="AC95" i="3"/>
  <c r="AD95" i="3"/>
  <c r="AF95" i="3"/>
  <c r="AG95" i="3"/>
  <c r="AH95" i="3"/>
  <c r="AI95" i="3"/>
  <c r="AJ95" i="3"/>
  <c r="AC96" i="3"/>
  <c r="AD96" i="3"/>
  <c r="AF96" i="3"/>
  <c r="AG96" i="3"/>
  <c r="AH96" i="3"/>
  <c r="AI96" i="3"/>
  <c r="AJ96" i="3"/>
  <c r="AC97" i="3"/>
  <c r="AD97" i="3"/>
  <c r="AF97" i="3"/>
  <c r="AG97" i="3"/>
  <c r="AH97" i="3"/>
  <c r="AI97" i="3"/>
  <c r="AJ97" i="3"/>
  <c r="AC98" i="3"/>
  <c r="AD98" i="3"/>
  <c r="AF98" i="3"/>
  <c r="AG98" i="3"/>
  <c r="AH98" i="3"/>
  <c r="AI98" i="3"/>
  <c r="AJ98" i="3"/>
  <c r="AC99" i="3"/>
  <c r="AD99" i="3"/>
  <c r="AF99" i="3"/>
  <c r="AG99" i="3"/>
  <c r="AH99" i="3"/>
  <c r="AI99" i="3"/>
  <c r="AJ99" i="3"/>
  <c r="AC100" i="3"/>
  <c r="AD100" i="3"/>
  <c r="AF100" i="3"/>
  <c r="AG100" i="3"/>
  <c r="AH100" i="3"/>
  <c r="AI100" i="3"/>
  <c r="AJ100" i="3"/>
  <c r="AC101" i="3"/>
  <c r="AD101" i="3"/>
  <c r="AF101" i="3"/>
  <c r="AG101" i="3"/>
  <c r="AH101" i="3"/>
  <c r="AI101" i="3"/>
  <c r="AJ101" i="3"/>
  <c r="AC102" i="3"/>
  <c r="AD102" i="3"/>
  <c r="AF102" i="3"/>
  <c r="AG102" i="3"/>
  <c r="AH102" i="3"/>
  <c r="AI102" i="3"/>
  <c r="AJ102" i="3"/>
  <c r="AC103" i="3"/>
  <c r="AD103" i="3"/>
  <c r="AF103" i="3"/>
  <c r="AG103" i="3"/>
  <c r="AH103" i="3"/>
  <c r="AI103" i="3"/>
  <c r="AJ103" i="3"/>
  <c r="AC104" i="3"/>
  <c r="AD104" i="3"/>
  <c r="AF104" i="3"/>
  <c r="AG104" i="3"/>
  <c r="AH104" i="3"/>
  <c r="AI104" i="3"/>
  <c r="AJ104" i="3"/>
  <c r="AC105" i="3"/>
  <c r="AD105" i="3"/>
  <c r="AF105" i="3"/>
  <c r="AG105" i="3"/>
  <c r="AH105" i="3"/>
  <c r="AI105" i="3"/>
  <c r="AJ105" i="3"/>
  <c r="AC106" i="3"/>
  <c r="AD106" i="3"/>
  <c r="AF106" i="3"/>
  <c r="AG106" i="3"/>
  <c r="AH106" i="3"/>
  <c r="AI106" i="3"/>
  <c r="AJ106" i="3"/>
  <c r="AC107" i="3"/>
  <c r="AD107" i="3"/>
  <c r="AF107" i="3"/>
  <c r="AG107" i="3"/>
  <c r="AH107" i="3"/>
  <c r="AI107" i="3"/>
  <c r="AJ107" i="3"/>
  <c r="AC108" i="3"/>
  <c r="AD108" i="3"/>
  <c r="AF108" i="3"/>
  <c r="AG108" i="3"/>
  <c r="AH108" i="3"/>
  <c r="AI108" i="3"/>
  <c r="AJ108" i="3"/>
  <c r="AC109" i="3"/>
  <c r="AD109" i="3"/>
  <c r="AF109" i="3"/>
  <c r="AG109" i="3"/>
  <c r="AH109" i="3"/>
  <c r="AI109" i="3"/>
  <c r="AJ109" i="3"/>
  <c r="AC110" i="3"/>
  <c r="AD110" i="3"/>
  <c r="AF110" i="3"/>
  <c r="AG110" i="3"/>
  <c r="AH110" i="3"/>
  <c r="AI110" i="3"/>
  <c r="AJ110" i="3"/>
  <c r="AC111" i="3"/>
  <c r="AD111" i="3"/>
  <c r="AF111" i="3"/>
  <c r="AG111" i="3"/>
  <c r="AH111" i="3"/>
  <c r="AI111" i="3"/>
  <c r="AJ111" i="3"/>
  <c r="AC112" i="3"/>
  <c r="AD112" i="3"/>
  <c r="AF112" i="3"/>
  <c r="AG112" i="3"/>
  <c r="AH112" i="3"/>
  <c r="AI112" i="3"/>
  <c r="AJ112" i="3"/>
  <c r="AC113" i="3"/>
  <c r="AD113" i="3"/>
  <c r="AF113" i="3"/>
  <c r="AG113" i="3"/>
  <c r="AH113" i="3"/>
  <c r="AI113" i="3"/>
  <c r="AJ113" i="3"/>
  <c r="AC114" i="3"/>
  <c r="AD114" i="3"/>
  <c r="AF114" i="3"/>
  <c r="AG114" i="3"/>
  <c r="AH114" i="3"/>
  <c r="AI114" i="3"/>
  <c r="AJ114" i="3"/>
  <c r="AC115" i="3"/>
  <c r="AD115" i="3"/>
  <c r="AF115" i="3"/>
  <c r="AG115" i="3"/>
  <c r="AH115" i="3"/>
  <c r="AI115" i="3"/>
  <c r="AJ115" i="3"/>
  <c r="AC116" i="3"/>
  <c r="AD116" i="3"/>
  <c r="AF116" i="3"/>
  <c r="AG116" i="3"/>
  <c r="AH116" i="3"/>
  <c r="AI116" i="3"/>
  <c r="AJ116" i="3"/>
  <c r="AC119" i="3"/>
  <c r="AD119" i="3"/>
  <c r="AF119" i="3"/>
  <c r="AG119" i="3"/>
  <c r="AH119" i="3"/>
  <c r="AI119" i="3"/>
  <c r="AJ119" i="3"/>
  <c r="AC120" i="3"/>
  <c r="AD120" i="3"/>
  <c r="AF120" i="3"/>
  <c r="AG120" i="3"/>
  <c r="AH120" i="3"/>
  <c r="AI120" i="3"/>
  <c r="AJ120" i="3"/>
  <c r="AC121" i="3"/>
  <c r="AD121" i="3"/>
  <c r="AF121" i="3"/>
  <c r="AG121" i="3"/>
  <c r="AH121" i="3"/>
  <c r="AI121" i="3"/>
  <c r="AJ121" i="3"/>
  <c r="AC122" i="3"/>
  <c r="AD122" i="3"/>
  <c r="AF122" i="3"/>
  <c r="AG122" i="3"/>
  <c r="AH122" i="3"/>
  <c r="AI122" i="3"/>
  <c r="AJ122" i="3"/>
  <c r="AC123" i="3"/>
  <c r="AD123" i="3"/>
  <c r="AF123" i="3"/>
  <c r="AG123" i="3"/>
  <c r="AH123" i="3"/>
  <c r="AI123" i="3"/>
  <c r="AJ123" i="3"/>
  <c r="AC124" i="3"/>
  <c r="AD124" i="3"/>
  <c r="AF124" i="3"/>
  <c r="AG124" i="3"/>
  <c r="AH124" i="3"/>
  <c r="AI124" i="3"/>
  <c r="AJ124" i="3"/>
  <c r="AC125" i="3"/>
  <c r="AD125" i="3"/>
  <c r="AF125" i="3"/>
  <c r="AG125" i="3"/>
  <c r="AH125" i="3"/>
  <c r="AI125" i="3"/>
  <c r="AJ125" i="3"/>
  <c r="AC126" i="3"/>
  <c r="AD126" i="3"/>
  <c r="AF126" i="3"/>
  <c r="AG126" i="3"/>
  <c r="AH126" i="3"/>
  <c r="AI126" i="3"/>
  <c r="AJ126" i="3"/>
  <c r="AC127" i="3"/>
  <c r="AD127" i="3"/>
  <c r="AF127" i="3"/>
  <c r="AG127" i="3"/>
  <c r="AH127" i="3"/>
  <c r="AI127" i="3"/>
  <c r="AJ127" i="3"/>
  <c r="AC128" i="3"/>
  <c r="AD128" i="3"/>
  <c r="AF128" i="3"/>
  <c r="AG128" i="3"/>
  <c r="AH128" i="3"/>
  <c r="AI128" i="3"/>
  <c r="AJ128" i="3"/>
  <c r="AC129" i="3"/>
  <c r="AD129" i="3"/>
  <c r="AF129" i="3"/>
  <c r="AG129" i="3"/>
  <c r="AH129" i="3"/>
  <c r="AI129" i="3"/>
  <c r="AJ129" i="3"/>
  <c r="AC130" i="3"/>
  <c r="AD130" i="3"/>
  <c r="AF130" i="3"/>
  <c r="AG130" i="3"/>
  <c r="AH130" i="3"/>
  <c r="AI130" i="3"/>
  <c r="AJ130" i="3"/>
  <c r="AC131" i="3"/>
  <c r="AD131" i="3"/>
  <c r="AF131" i="3"/>
  <c r="AG131" i="3"/>
  <c r="AH131" i="3"/>
  <c r="AI131" i="3"/>
  <c r="AJ131" i="3"/>
  <c r="AC132" i="3"/>
  <c r="AD132" i="3"/>
  <c r="AF132" i="3"/>
  <c r="AG132" i="3"/>
  <c r="AH132" i="3"/>
  <c r="AI132" i="3"/>
  <c r="AJ132" i="3"/>
  <c r="AC133" i="3"/>
  <c r="AD133" i="3"/>
  <c r="AF133" i="3"/>
  <c r="AG133" i="3"/>
  <c r="AH133" i="3"/>
  <c r="AI133" i="3"/>
  <c r="AJ133" i="3"/>
  <c r="AC134" i="3"/>
  <c r="AD134" i="3"/>
  <c r="AF134" i="3"/>
  <c r="AG134" i="3"/>
  <c r="AH134" i="3"/>
  <c r="AI134" i="3"/>
  <c r="AJ134" i="3"/>
  <c r="AC135" i="3"/>
  <c r="AD135" i="3"/>
  <c r="AF135" i="3"/>
  <c r="AG135" i="3"/>
  <c r="AH135" i="3"/>
  <c r="AI135" i="3"/>
  <c r="AJ135" i="3"/>
  <c r="AC136" i="3"/>
  <c r="AD136" i="3"/>
  <c r="AF136" i="3"/>
  <c r="AG136" i="3"/>
  <c r="AH136" i="3"/>
  <c r="AI136" i="3"/>
  <c r="AJ136" i="3"/>
  <c r="AC137" i="3"/>
  <c r="AD137" i="3"/>
  <c r="AF137" i="3"/>
  <c r="AG137" i="3"/>
  <c r="AH137" i="3"/>
  <c r="AI137" i="3"/>
  <c r="AJ137" i="3"/>
  <c r="AC138" i="3"/>
  <c r="AD138" i="3"/>
  <c r="AF138" i="3"/>
  <c r="AG138" i="3"/>
  <c r="AH138" i="3"/>
  <c r="AI138" i="3"/>
  <c r="AJ138" i="3"/>
  <c r="AC139" i="3"/>
  <c r="AD139" i="3"/>
  <c r="AF139" i="3"/>
  <c r="AG139" i="3"/>
  <c r="AH139" i="3"/>
  <c r="AI139" i="3"/>
  <c r="AJ139" i="3"/>
  <c r="AC140" i="3"/>
  <c r="AD140" i="3"/>
  <c r="AF140" i="3"/>
  <c r="AG140" i="3"/>
  <c r="AH140" i="3"/>
  <c r="AI140" i="3"/>
  <c r="AJ140" i="3"/>
  <c r="AC141" i="3"/>
  <c r="AD141" i="3"/>
  <c r="AF141" i="3"/>
  <c r="AG141" i="3"/>
  <c r="AH141" i="3"/>
  <c r="AI141" i="3"/>
  <c r="AJ141" i="3"/>
  <c r="AC142" i="3"/>
  <c r="AD142" i="3"/>
  <c r="AF142" i="3"/>
  <c r="AG142" i="3"/>
  <c r="AH142" i="3"/>
  <c r="AI142" i="3"/>
  <c r="AJ142" i="3"/>
  <c r="AC143" i="3"/>
  <c r="AD143" i="3"/>
  <c r="AF143" i="3"/>
  <c r="AG143" i="3"/>
  <c r="AH143" i="3"/>
  <c r="AI143" i="3"/>
  <c r="AJ143" i="3"/>
  <c r="AC144" i="3"/>
  <c r="AD144" i="3"/>
  <c r="AF144" i="3"/>
  <c r="AG144" i="3"/>
  <c r="AH144" i="3"/>
  <c r="AI144" i="3"/>
  <c r="AJ144" i="3"/>
  <c r="AC145" i="3"/>
  <c r="AD145" i="3"/>
  <c r="AF145" i="3"/>
  <c r="AG145" i="3"/>
  <c r="AH145" i="3"/>
  <c r="AI145" i="3"/>
  <c r="AJ145" i="3"/>
  <c r="AC146" i="3"/>
  <c r="AD146" i="3"/>
  <c r="AF146" i="3"/>
  <c r="AG146" i="3"/>
  <c r="AH146" i="3"/>
  <c r="AI146" i="3"/>
  <c r="AJ146" i="3"/>
  <c r="AC147" i="3"/>
  <c r="AD147" i="3"/>
  <c r="AF147" i="3"/>
  <c r="AG147" i="3"/>
  <c r="AH147" i="3"/>
  <c r="AI147" i="3"/>
  <c r="AJ147" i="3"/>
  <c r="AC148" i="3"/>
  <c r="AD148" i="3"/>
  <c r="AF148" i="3"/>
  <c r="AG148" i="3"/>
  <c r="AH148" i="3"/>
  <c r="AI148" i="3"/>
  <c r="AJ148" i="3"/>
  <c r="AC149" i="3"/>
  <c r="AD149" i="3"/>
  <c r="AF149" i="3"/>
  <c r="AG149" i="3"/>
  <c r="AH149" i="3"/>
  <c r="AI149" i="3"/>
  <c r="AJ149" i="3"/>
  <c r="AC150" i="3"/>
  <c r="AD150" i="3"/>
  <c r="AF150" i="3"/>
  <c r="AG150" i="3"/>
  <c r="AH150" i="3"/>
  <c r="AI150" i="3"/>
  <c r="AJ150" i="3"/>
  <c r="AC151" i="3"/>
  <c r="AD151" i="3"/>
  <c r="AF151" i="3"/>
  <c r="AG151" i="3"/>
  <c r="AH151" i="3"/>
  <c r="AI151" i="3"/>
  <c r="AJ151" i="3"/>
  <c r="AC152" i="3"/>
  <c r="AD152" i="3"/>
  <c r="AF152" i="3"/>
  <c r="AG152" i="3"/>
  <c r="AH152" i="3"/>
  <c r="AI152" i="3"/>
  <c r="AJ152" i="3"/>
  <c r="AC153" i="3"/>
  <c r="AD153" i="3"/>
  <c r="AF153" i="3"/>
  <c r="AG153" i="3"/>
  <c r="AH153" i="3"/>
  <c r="AI153" i="3"/>
  <c r="AJ153" i="3"/>
  <c r="AC154" i="3"/>
  <c r="AD154" i="3"/>
  <c r="AF154" i="3"/>
  <c r="AG154" i="3"/>
  <c r="AH154" i="3"/>
  <c r="AI154" i="3"/>
  <c r="AJ154" i="3"/>
  <c r="AC155" i="3"/>
  <c r="AD155" i="3"/>
  <c r="AF155" i="3"/>
  <c r="AG155" i="3"/>
  <c r="AH155" i="3"/>
  <c r="AI155" i="3"/>
  <c r="AJ155" i="3"/>
  <c r="AC156" i="3"/>
  <c r="AD156" i="3"/>
  <c r="AF156" i="3"/>
  <c r="AG156" i="3"/>
  <c r="AH156" i="3"/>
  <c r="AI156" i="3"/>
  <c r="AJ156" i="3"/>
  <c r="AC157" i="3"/>
  <c r="AD157" i="3"/>
  <c r="AF157" i="3"/>
  <c r="AG157" i="3"/>
  <c r="AH157" i="3"/>
  <c r="AI157" i="3"/>
  <c r="AJ157" i="3"/>
  <c r="AC158" i="3"/>
  <c r="AD158" i="3"/>
  <c r="AF158" i="3"/>
  <c r="AG158" i="3"/>
  <c r="AH158" i="3"/>
  <c r="AI158" i="3"/>
  <c r="AJ158" i="3"/>
  <c r="AC159" i="3"/>
  <c r="AD159" i="3"/>
  <c r="AF159" i="3"/>
  <c r="AG159" i="3"/>
  <c r="AH159" i="3"/>
  <c r="AI159" i="3"/>
  <c r="AJ159" i="3"/>
  <c r="AC160" i="3"/>
  <c r="AD160" i="3"/>
  <c r="AF160" i="3"/>
  <c r="AG160" i="3"/>
  <c r="AH160" i="3"/>
  <c r="AI160" i="3"/>
  <c r="AJ160" i="3"/>
  <c r="AC161" i="3"/>
  <c r="AD161" i="3"/>
  <c r="AF161" i="3"/>
  <c r="AG161" i="3"/>
  <c r="AH161" i="3"/>
  <c r="AI161" i="3"/>
  <c r="AJ161" i="3"/>
  <c r="AC162" i="3"/>
  <c r="AD162" i="3"/>
  <c r="AF162" i="3"/>
  <c r="AG162" i="3"/>
  <c r="AH162" i="3"/>
  <c r="AI162" i="3"/>
  <c r="AJ162" i="3"/>
  <c r="AC163" i="3"/>
  <c r="AD163" i="3"/>
  <c r="AF163" i="3"/>
  <c r="AG163" i="3"/>
  <c r="AH163" i="3"/>
  <c r="AI163" i="3"/>
  <c r="AJ163" i="3"/>
  <c r="AC164" i="3"/>
  <c r="AD164" i="3"/>
  <c r="AF164" i="3"/>
  <c r="AG164" i="3"/>
  <c r="AH164" i="3"/>
  <c r="AI164" i="3"/>
  <c r="AJ164" i="3"/>
  <c r="AC165" i="3"/>
  <c r="AD165" i="3"/>
  <c r="AF165" i="3"/>
  <c r="AG165" i="3"/>
  <c r="AH165" i="3"/>
  <c r="AI165" i="3"/>
  <c r="AJ165" i="3"/>
  <c r="AC166" i="3"/>
  <c r="AD166" i="3"/>
  <c r="AF166" i="3"/>
  <c r="AG166" i="3"/>
  <c r="AH166" i="3"/>
  <c r="AI166" i="3"/>
  <c r="AJ166" i="3"/>
  <c r="AC167" i="3"/>
  <c r="AD167" i="3"/>
  <c r="AF167" i="3"/>
  <c r="AG167" i="3"/>
  <c r="AH167" i="3"/>
  <c r="AI167" i="3"/>
  <c r="AJ167" i="3"/>
  <c r="AC168" i="3"/>
  <c r="AD168" i="3"/>
  <c r="AF168" i="3"/>
  <c r="AG168" i="3"/>
  <c r="AH168" i="3"/>
  <c r="AI168" i="3"/>
  <c r="AJ168" i="3"/>
  <c r="AC67" i="3"/>
  <c r="AD67" i="3"/>
  <c r="AF67" i="3"/>
  <c r="AG67" i="3"/>
  <c r="AH67" i="3"/>
  <c r="AI67" i="3"/>
  <c r="AJ67" i="3"/>
  <c r="AC169" i="3"/>
  <c r="AD169" i="3"/>
  <c r="AF169" i="3"/>
  <c r="AG169" i="3"/>
  <c r="AH169" i="3"/>
  <c r="AI169" i="3"/>
  <c r="AJ169" i="3"/>
  <c r="AC170" i="3"/>
  <c r="AD170" i="3"/>
  <c r="AF170" i="3"/>
  <c r="AG170" i="3"/>
  <c r="AH170" i="3"/>
  <c r="AI170" i="3"/>
  <c r="AJ170" i="3"/>
  <c r="AC171" i="3"/>
  <c r="AD171" i="3"/>
  <c r="AF171" i="3"/>
  <c r="AG171" i="3"/>
  <c r="AH171" i="3"/>
  <c r="AI171" i="3"/>
  <c r="AJ171" i="3"/>
  <c r="AC172" i="3"/>
  <c r="AD172" i="3"/>
  <c r="AF172" i="3"/>
  <c r="AG172" i="3"/>
  <c r="AH172" i="3"/>
  <c r="AI172" i="3"/>
  <c r="AJ172" i="3"/>
  <c r="AC173" i="3"/>
  <c r="AD173" i="3"/>
  <c r="AF173" i="3"/>
  <c r="AG173" i="3"/>
  <c r="AH173" i="3"/>
  <c r="AI173" i="3"/>
  <c r="AJ173" i="3"/>
  <c r="AC174" i="3"/>
  <c r="AD174" i="3"/>
  <c r="AF174" i="3"/>
  <c r="AG174" i="3"/>
  <c r="AH174" i="3"/>
  <c r="AI174" i="3"/>
  <c r="AJ174" i="3"/>
  <c r="AC175" i="3"/>
  <c r="AD175" i="3"/>
  <c r="AF175" i="3"/>
  <c r="AG175" i="3"/>
  <c r="AH175" i="3"/>
  <c r="AI175" i="3"/>
  <c r="AJ175" i="3"/>
  <c r="AC176" i="3"/>
  <c r="AD176" i="3"/>
  <c r="AF176" i="3"/>
  <c r="AG176" i="3"/>
  <c r="AH176" i="3"/>
  <c r="AI176" i="3"/>
  <c r="AJ176" i="3"/>
  <c r="AC177" i="3"/>
  <c r="AD177" i="3"/>
  <c r="AF177" i="3"/>
  <c r="AG177" i="3"/>
  <c r="AH177" i="3"/>
  <c r="AI177" i="3"/>
  <c r="AJ177" i="3"/>
  <c r="AC178" i="3"/>
  <c r="AD178" i="3"/>
  <c r="AF178" i="3"/>
  <c r="AG178" i="3"/>
  <c r="AH178" i="3"/>
  <c r="AI178" i="3"/>
  <c r="AJ178" i="3"/>
  <c r="AC179" i="3"/>
  <c r="AD179" i="3"/>
  <c r="AF179" i="3"/>
  <c r="AG179" i="3"/>
  <c r="AH179" i="3"/>
  <c r="AI179" i="3"/>
  <c r="AJ179" i="3"/>
  <c r="AC180" i="3"/>
  <c r="AD180" i="3"/>
  <c r="AF180" i="3"/>
  <c r="AG180" i="3"/>
  <c r="AH180" i="3"/>
  <c r="AI180" i="3"/>
  <c r="AJ180" i="3"/>
  <c r="AC181" i="3"/>
  <c r="AD181" i="3"/>
  <c r="AF181" i="3"/>
  <c r="AG181" i="3"/>
  <c r="AH181" i="3"/>
  <c r="AI181" i="3"/>
  <c r="AJ181" i="3"/>
  <c r="AC182" i="3"/>
  <c r="AD182" i="3"/>
  <c r="AF182" i="3"/>
  <c r="AG182" i="3"/>
  <c r="AH182" i="3"/>
  <c r="AI182" i="3"/>
  <c r="AJ182" i="3"/>
  <c r="AC183" i="3"/>
  <c r="AD183" i="3"/>
  <c r="AF183" i="3"/>
  <c r="AG183" i="3"/>
  <c r="AH183" i="3"/>
  <c r="AI183" i="3"/>
  <c r="AJ183" i="3"/>
  <c r="AC184" i="3"/>
  <c r="AD184" i="3"/>
  <c r="AF184" i="3"/>
  <c r="AG184" i="3"/>
  <c r="AH184" i="3"/>
  <c r="AI184" i="3"/>
  <c r="AJ184" i="3"/>
  <c r="AC185" i="3"/>
  <c r="AD185" i="3"/>
  <c r="AF185" i="3"/>
  <c r="AG185" i="3"/>
  <c r="AH185" i="3"/>
  <c r="AI185" i="3"/>
  <c r="AJ185" i="3"/>
  <c r="AC186" i="3"/>
  <c r="AD186" i="3"/>
  <c r="AF186" i="3"/>
  <c r="AG186" i="3"/>
  <c r="AH186" i="3"/>
  <c r="AI186" i="3"/>
  <c r="AJ186" i="3"/>
  <c r="AC187" i="3"/>
  <c r="AD187" i="3"/>
  <c r="AF187" i="3"/>
  <c r="AG187" i="3"/>
  <c r="AH187" i="3"/>
  <c r="AI187" i="3"/>
  <c r="AJ187" i="3"/>
  <c r="AC188" i="3"/>
  <c r="AD188" i="3"/>
  <c r="AF188" i="3"/>
  <c r="AG188" i="3"/>
  <c r="AH188" i="3"/>
  <c r="AI188" i="3"/>
  <c r="AJ188" i="3"/>
  <c r="AC189" i="3"/>
  <c r="AD189" i="3"/>
  <c r="AF189" i="3"/>
  <c r="AG189" i="3"/>
  <c r="AH189" i="3"/>
  <c r="AI189" i="3"/>
  <c r="AJ189" i="3"/>
  <c r="AC190" i="3"/>
  <c r="AD190" i="3"/>
  <c r="AF190" i="3"/>
  <c r="AG190" i="3"/>
  <c r="AH190" i="3"/>
  <c r="AI190" i="3"/>
  <c r="AJ190" i="3"/>
  <c r="AC191" i="3"/>
  <c r="AD191" i="3"/>
  <c r="AF191" i="3"/>
  <c r="AG191" i="3"/>
  <c r="AH191" i="3"/>
  <c r="AI191" i="3"/>
  <c r="AJ191" i="3"/>
  <c r="AC192" i="3"/>
  <c r="AD192" i="3"/>
  <c r="AF192" i="3"/>
  <c r="AG192" i="3"/>
  <c r="AH192" i="3"/>
  <c r="AI192" i="3"/>
  <c r="AJ192" i="3"/>
  <c r="AC193" i="3"/>
  <c r="AD193" i="3"/>
  <c r="AF193" i="3"/>
  <c r="AG193" i="3"/>
  <c r="AH193" i="3"/>
  <c r="AI193" i="3"/>
  <c r="AJ193" i="3"/>
  <c r="AC194" i="3"/>
  <c r="AD194" i="3"/>
  <c r="AF194" i="3"/>
  <c r="AG194" i="3"/>
  <c r="AH194" i="3"/>
  <c r="AI194" i="3"/>
  <c r="AJ194" i="3"/>
  <c r="AC196" i="3"/>
  <c r="AD196" i="3"/>
  <c r="AF196" i="3"/>
  <c r="AG196" i="3"/>
  <c r="AH196" i="3"/>
  <c r="AI196" i="3"/>
  <c r="AJ196" i="3"/>
  <c r="AC197" i="3"/>
  <c r="AD197" i="3"/>
  <c r="AF197" i="3"/>
  <c r="AG197" i="3"/>
  <c r="AH197" i="3"/>
  <c r="AI197" i="3"/>
  <c r="AJ197" i="3"/>
  <c r="AC198" i="3"/>
  <c r="AD198" i="3"/>
  <c r="AF198" i="3"/>
  <c r="AG198" i="3"/>
  <c r="AH198" i="3"/>
  <c r="AI198" i="3"/>
  <c r="AJ198" i="3"/>
  <c r="AC199" i="3"/>
  <c r="AD199" i="3"/>
  <c r="AF199" i="3"/>
  <c r="AG199" i="3"/>
  <c r="AH199" i="3"/>
  <c r="AI199" i="3"/>
  <c r="AJ199" i="3"/>
  <c r="AC200" i="3"/>
  <c r="AD200" i="3"/>
  <c r="AF200" i="3"/>
  <c r="AG200" i="3"/>
  <c r="AH200" i="3"/>
  <c r="AI200" i="3"/>
  <c r="AJ200" i="3"/>
  <c r="AC201" i="3"/>
  <c r="AD201" i="3"/>
  <c r="AF201" i="3"/>
  <c r="AG201" i="3"/>
  <c r="AH201" i="3"/>
  <c r="AI201" i="3"/>
  <c r="AJ201" i="3"/>
  <c r="AC202" i="3"/>
  <c r="AD202" i="3"/>
  <c r="AF202" i="3"/>
  <c r="AG202" i="3"/>
  <c r="AH202" i="3"/>
  <c r="AI202" i="3"/>
  <c r="AJ202" i="3"/>
  <c r="AC203" i="3"/>
  <c r="AD203" i="3"/>
  <c r="AF203" i="3"/>
  <c r="AG203" i="3"/>
  <c r="AH203" i="3"/>
  <c r="AI203" i="3"/>
  <c r="AJ203" i="3"/>
  <c r="AC204" i="3"/>
  <c r="AD204" i="3"/>
  <c r="AF204" i="3"/>
  <c r="AG204" i="3"/>
  <c r="AH204" i="3"/>
  <c r="AI204" i="3"/>
  <c r="AJ204" i="3"/>
  <c r="AC205" i="3"/>
  <c r="AD205" i="3"/>
  <c r="AF205" i="3"/>
  <c r="AG205" i="3"/>
  <c r="AH205" i="3"/>
  <c r="AI205" i="3"/>
  <c r="AJ205" i="3"/>
  <c r="AC206" i="3"/>
  <c r="AD206" i="3"/>
  <c r="AF206" i="3"/>
  <c r="AG206" i="3"/>
  <c r="AH206" i="3"/>
  <c r="AI206" i="3"/>
  <c r="AJ206" i="3"/>
  <c r="AC207" i="3"/>
  <c r="AD207" i="3"/>
  <c r="AF207" i="3"/>
  <c r="AG207" i="3"/>
  <c r="AH207" i="3"/>
  <c r="AI207" i="3"/>
  <c r="AJ207" i="3"/>
  <c r="AC208" i="3"/>
  <c r="AD208" i="3"/>
  <c r="AF208" i="3"/>
  <c r="AG208" i="3"/>
  <c r="AH208" i="3"/>
  <c r="AI208" i="3"/>
  <c r="AJ208" i="3"/>
  <c r="AC209" i="3"/>
  <c r="AD209" i="3"/>
  <c r="AF209" i="3"/>
  <c r="AG209" i="3"/>
  <c r="AH209" i="3"/>
  <c r="AI209" i="3"/>
  <c r="AJ209" i="3"/>
  <c r="AC210" i="3"/>
  <c r="AD210" i="3"/>
  <c r="AF210" i="3"/>
  <c r="AG210" i="3"/>
  <c r="AH210" i="3"/>
  <c r="AI210" i="3"/>
  <c r="AJ210" i="3"/>
  <c r="AC211" i="3"/>
  <c r="AD211" i="3"/>
  <c r="AF211" i="3"/>
  <c r="AG211" i="3"/>
  <c r="AH211" i="3"/>
  <c r="AI211" i="3"/>
  <c r="AJ211" i="3"/>
  <c r="AC212" i="3"/>
  <c r="AD212" i="3"/>
  <c r="AF212" i="3"/>
  <c r="AG212" i="3"/>
  <c r="AH212" i="3"/>
  <c r="AI212" i="3"/>
  <c r="AJ212" i="3"/>
  <c r="AC213" i="3"/>
  <c r="AD213" i="3"/>
  <c r="AF213" i="3"/>
  <c r="AG213" i="3"/>
  <c r="AH213" i="3"/>
  <c r="AI213" i="3"/>
  <c r="AJ213" i="3"/>
  <c r="AC214" i="3"/>
  <c r="AD214" i="3"/>
  <c r="AF214" i="3"/>
  <c r="AG214" i="3"/>
  <c r="AH214" i="3"/>
  <c r="AI214" i="3"/>
  <c r="AJ214" i="3"/>
  <c r="AC215" i="3"/>
  <c r="AD215" i="3"/>
  <c r="AF215" i="3"/>
  <c r="AG215" i="3"/>
  <c r="AH215" i="3"/>
  <c r="AI215" i="3"/>
  <c r="AJ215" i="3"/>
  <c r="AC216" i="3"/>
  <c r="AD216" i="3"/>
  <c r="AF216" i="3"/>
  <c r="AG216" i="3"/>
  <c r="AH216" i="3"/>
  <c r="AI216" i="3"/>
  <c r="AJ216" i="3"/>
  <c r="AC217" i="3"/>
  <c r="AD217" i="3"/>
  <c r="AF217" i="3"/>
  <c r="AG217" i="3"/>
  <c r="AH217" i="3"/>
  <c r="AI217" i="3"/>
  <c r="AJ217" i="3"/>
  <c r="AC218" i="3"/>
  <c r="AD218" i="3"/>
  <c r="AF218" i="3"/>
  <c r="AG218" i="3"/>
  <c r="AH218" i="3"/>
  <c r="AI218" i="3"/>
  <c r="AJ218" i="3"/>
  <c r="AC219" i="3"/>
  <c r="AD219" i="3"/>
  <c r="AF219" i="3"/>
  <c r="AG219" i="3"/>
  <c r="AH219" i="3"/>
  <c r="AI219" i="3"/>
  <c r="AJ219" i="3"/>
  <c r="AC220" i="3"/>
  <c r="AD220" i="3"/>
  <c r="AF220" i="3"/>
  <c r="AG220" i="3"/>
  <c r="AH220" i="3"/>
  <c r="AI220" i="3"/>
  <c r="AJ220" i="3"/>
  <c r="AC221" i="3"/>
  <c r="AD221" i="3"/>
  <c r="AF221" i="3"/>
  <c r="AG221" i="3"/>
  <c r="AH221" i="3"/>
  <c r="AI221" i="3"/>
  <c r="AJ221" i="3"/>
  <c r="AC222" i="3"/>
  <c r="AD222" i="3"/>
  <c r="AF222" i="3"/>
  <c r="AG222" i="3"/>
  <c r="AH222" i="3"/>
  <c r="AI222" i="3"/>
  <c r="AJ222" i="3"/>
  <c r="AC223" i="3"/>
  <c r="AD223" i="3"/>
  <c r="AF223" i="3"/>
  <c r="AG223" i="3"/>
  <c r="AH223" i="3"/>
  <c r="AI223" i="3"/>
  <c r="AJ223" i="3"/>
  <c r="AC224" i="3"/>
  <c r="AD224" i="3"/>
  <c r="AF224" i="3"/>
  <c r="AG224" i="3"/>
  <c r="AH224" i="3"/>
  <c r="AI224" i="3"/>
  <c r="AJ224" i="3"/>
  <c r="AC225" i="3"/>
  <c r="AD225" i="3"/>
  <c r="AF225" i="3"/>
  <c r="AG225" i="3"/>
  <c r="AH225" i="3"/>
  <c r="AI225" i="3"/>
  <c r="AJ225" i="3"/>
  <c r="AC226" i="3"/>
  <c r="AD226" i="3"/>
  <c r="AF226" i="3"/>
  <c r="AG226" i="3"/>
  <c r="AH226" i="3"/>
  <c r="AI226" i="3"/>
  <c r="AJ226" i="3"/>
  <c r="AC227" i="3"/>
  <c r="AD227" i="3"/>
  <c r="AF227" i="3"/>
  <c r="AG227" i="3"/>
  <c r="AH227" i="3"/>
  <c r="AI227" i="3"/>
  <c r="AJ227" i="3"/>
  <c r="AC228" i="3"/>
  <c r="AD228" i="3"/>
  <c r="AF228" i="3"/>
  <c r="AG228" i="3"/>
  <c r="AH228" i="3"/>
  <c r="AI228" i="3"/>
  <c r="AJ228" i="3"/>
  <c r="AC229" i="3"/>
  <c r="AD229" i="3"/>
  <c r="AF229" i="3"/>
  <c r="AG229" i="3"/>
  <c r="AH229" i="3"/>
  <c r="AI229" i="3"/>
  <c r="AJ229" i="3"/>
  <c r="AC230" i="3"/>
  <c r="AD230" i="3"/>
  <c r="AF230" i="3"/>
  <c r="AG230" i="3"/>
  <c r="AH230" i="3"/>
  <c r="AI230" i="3"/>
  <c r="AJ230" i="3"/>
  <c r="AC231" i="3"/>
  <c r="AD231" i="3"/>
  <c r="AF231" i="3"/>
  <c r="AG231" i="3"/>
  <c r="AH231" i="3"/>
  <c r="AI231" i="3"/>
  <c r="AJ231" i="3"/>
  <c r="AC232" i="3"/>
  <c r="AD232" i="3"/>
  <c r="AF232" i="3"/>
  <c r="AG232" i="3"/>
  <c r="AH232" i="3"/>
  <c r="AI232" i="3"/>
  <c r="AJ232" i="3"/>
  <c r="AC233" i="3"/>
  <c r="AD233" i="3"/>
  <c r="AF233" i="3"/>
  <c r="AG233" i="3"/>
  <c r="AH233" i="3"/>
  <c r="AI233" i="3"/>
  <c r="AJ233" i="3"/>
  <c r="AC234" i="3"/>
  <c r="AD234" i="3"/>
  <c r="AF234" i="3"/>
  <c r="AG234" i="3"/>
  <c r="AH234" i="3"/>
  <c r="AI234" i="3"/>
  <c r="AJ234" i="3"/>
  <c r="AC236" i="3"/>
  <c r="AD236" i="3"/>
  <c r="AF236" i="3"/>
  <c r="AG236" i="3"/>
  <c r="AH236" i="3"/>
  <c r="AI236" i="3"/>
  <c r="AJ236" i="3"/>
  <c r="AC237" i="3"/>
  <c r="AD237" i="3"/>
  <c r="AF237" i="3"/>
  <c r="AG237" i="3"/>
  <c r="AH237" i="3"/>
  <c r="AI237" i="3"/>
  <c r="AJ237" i="3"/>
  <c r="AC238" i="3"/>
  <c r="AD238" i="3"/>
  <c r="AF238" i="3"/>
  <c r="AG238" i="3"/>
  <c r="AH238" i="3"/>
  <c r="AI238" i="3"/>
  <c r="AJ238" i="3"/>
  <c r="AC239" i="3"/>
  <c r="AD239" i="3"/>
  <c r="AF239" i="3"/>
  <c r="AG239" i="3"/>
  <c r="AH239" i="3"/>
  <c r="AI239" i="3"/>
  <c r="AJ239" i="3"/>
  <c r="AC240" i="3"/>
  <c r="AD240" i="3"/>
  <c r="AF240" i="3"/>
  <c r="AG240" i="3"/>
  <c r="AH240" i="3"/>
  <c r="AI240" i="3"/>
  <c r="AJ240" i="3"/>
  <c r="AC241" i="3"/>
  <c r="AD241" i="3"/>
  <c r="AF241" i="3"/>
  <c r="AG241" i="3"/>
  <c r="AH241" i="3"/>
  <c r="AI241" i="3"/>
  <c r="AJ241" i="3"/>
  <c r="AC242" i="3"/>
  <c r="AD242" i="3"/>
  <c r="AF242" i="3"/>
  <c r="AG242" i="3"/>
  <c r="AH242" i="3"/>
  <c r="AI242" i="3"/>
  <c r="AJ242" i="3"/>
  <c r="AC243" i="3"/>
  <c r="AD243" i="3"/>
  <c r="AF243" i="3"/>
  <c r="AG243" i="3"/>
  <c r="AH243" i="3"/>
  <c r="AI243" i="3"/>
  <c r="AJ243" i="3"/>
  <c r="AC244" i="3"/>
  <c r="AD244" i="3"/>
  <c r="AF244" i="3"/>
  <c r="AG244" i="3"/>
  <c r="AH244" i="3"/>
  <c r="AI244" i="3"/>
  <c r="AJ244" i="3"/>
  <c r="AC245" i="3"/>
  <c r="AD245" i="3"/>
  <c r="AF245" i="3"/>
  <c r="AG245" i="3"/>
  <c r="AH245" i="3"/>
  <c r="AI245" i="3"/>
  <c r="AJ245" i="3"/>
  <c r="AC246" i="3"/>
  <c r="AD246" i="3"/>
  <c r="AF246" i="3"/>
  <c r="AG246" i="3"/>
  <c r="AH246" i="3"/>
  <c r="AI246" i="3"/>
  <c r="AJ246" i="3"/>
  <c r="AC247" i="3"/>
  <c r="AD247" i="3"/>
  <c r="AF247" i="3"/>
  <c r="AG247" i="3"/>
  <c r="AH247" i="3"/>
  <c r="AI247" i="3"/>
  <c r="AJ247" i="3"/>
  <c r="AC248" i="3"/>
  <c r="AD248" i="3"/>
  <c r="AF248" i="3"/>
  <c r="AG248" i="3"/>
  <c r="AH248" i="3"/>
  <c r="AI248" i="3"/>
  <c r="AJ248" i="3"/>
  <c r="AC249" i="3"/>
  <c r="AD249" i="3"/>
  <c r="AF249" i="3"/>
  <c r="AG249" i="3"/>
  <c r="AH249" i="3"/>
  <c r="AI249" i="3"/>
  <c r="AJ249" i="3"/>
  <c r="AC250" i="3"/>
  <c r="AD250" i="3"/>
  <c r="AF250" i="3"/>
  <c r="AG250" i="3"/>
  <c r="AH250" i="3"/>
  <c r="AI250" i="3"/>
  <c r="AJ250" i="3"/>
  <c r="AC251" i="3"/>
  <c r="AD251" i="3"/>
  <c r="AF251" i="3"/>
  <c r="AG251" i="3"/>
  <c r="AH251" i="3"/>
  <c r="AI251" i="3"/>
  <c r="AJ251" i="3"/>
  <c r="AC252" i="3"/>
  <c r="AD252" i="3"/>
  <c r="AF252" i="3"/>
  <c r="AG252" i="3"/>
  <c r="AH252" i="3"/>
  <c r="AI252" i="3"/>
  <c r="AJ252" i="3"/>
  <c r="AC253" i="3"/>
  <c r="AD253" i="3"/>
  <c r="AF253" i="3"/>
  <c r="AG253" i="3"/>
  <c r="AH253" i="3"/>
  <c r="AI253" i="3"/>
  <c r="AJ253" i="3"/>
  <c r="AC254" i="3"/>
  <c r="AD254" i="3"/>
  <c r="AF254" i="3"/>
  <c r="AG254" i="3"/>
  <c r="AH254" i="3"/>
  <c r="AI254" i="3"/>
  <c r="AJ254" i="3"/>
  <c r="AC255" i="3"/>
  <c r="AD255" i="3"/>
  <c r="AF255" i="3"/>
  <c r="AG255" i="3"/>
  <c r="AH255" i="3"/>
  <c r="AI255" i="3"/>
  <c r="AJ255" i="3"/>
  <c r="AC256" i="3"/>
  <c r="AD256" i="3"/>
  <c r="AF256" i="3"/>
  <c r="AG256" i="3"/>
  <c r="AH256" i="3"/>
  <c r="AI256" i="3"/>
  <c r="AJ256" i="3"/>
  <c r="AC257" i="3"/>
  <c r="AD257" i="3"/>
  <c r="AF257" i="3"/>
  <c r="AG257" i="3"/>
  <c r="AH257" i="3"/>
  <c r="AI257" i="3"/>
  <c r="AJ257" i="3"/>
  <c r="AC258" i="3"/>
  <c r="AD258" i="3"/>
  <c r="AF258" i="3"/>
  <c r="AG258" i="3"/>
  <c r="AH258" i="3"/>
  <c r="AI258" i="3"/>
  <c r="AJ258" i="3"/>
  <c r="AC259" i="3"/>
  <c r="AD259" i="3"/>
  <c r="AF259" i="3"/>
  <c r="AG259" i="3"/>
  <c r="AH259" i="3"/>
  <c r="AI259" i="3"/>
  <c r="AJ259" i="3"/>
  <c r="AC260" i="3"/>
  <c r="AD260" i="3"/>
  <c r="AF260" i="3"/>
  <c r="AG260" i="3"/>
  <c r="AH260" i="3"/>
  <c r="AI260" i="3"/>
  <c r="AJ260" i="3"/>
  <c r="AC261" i="3"/>
  <c r="AD261" i="3"/>
  <c r="AF261" i="3"/>
  <c r="AG261" i="3"/>
  <c r="AH261" i="3"/>
  <c r="AI261" i="3"/>
  <c r="AJ261" i="3"/>
  <c r="AC262" i="3"/>
  <c r="AD262" i="3"/>
  <c r="AF262" i="3"/>
  <c r="AG262" i="3"/>
  <c r="AH262" i="3"/>
  <c r="AI262" i="3"/>
  <c r="AJ262" i="3"/>
  <c r="AC263" i="3"/>
  <c r="AD263" i="3"/>
  <c r="AF263" i="3"/>
  <c r="AG263" i="3"/>
  <c r="AH263" i="3"/>
  <c r="AI263" i="3"/>
  <c r="AJ263" i="3"/>
  <c r="AC264" i="3"/>
  <c r="AD264" i="3"/>
  <c r="AF264" i="3"/>
  <c r="AG264" i="3"/>
  <c r="AH264" i="3"/>
  <c r="AI264" i="3"/>
  <c r="AJ264" i="3"/>
  <c r="AC265" i="3"/>
  <c r="AD265" i="3"/>
  <c r="AF265" i="3"/>
  <c r="AG265" i="3"/>
  <c r="AH265" i="3"/>
  <c r="AI265" i="3"/>
  <c r="AJ265" i="3"/>
  <c r="AC266" i="3"/>
  <c r="AD266" i="3"/>
  <c r="AF266" i="3"/>
  <c r="AG266" i="3"/>
  <c r="AH266" i="3"/>
  <c r="AI266" i="3"/>
  <c r="AJ266" i="3"/>
  <c r="AC267" i="3"/>
  <c r="AD267" i="3"/>
  <c r="AF267" i="3"/>
  <c r="AG267" i="3"/>
  <c r="AH267" i="3"/>
  <c r="AI267" i="3"/>
  <c r="AJ267" i="3"/>
  <c r="AC268" i="3"/>
  <c r="AD268" i="3"/>
  <c r="AF268" i="3"/>
  <c r="AG268" i="3"/>
  <c r="AH268" i="3"/>
  <c r="AI268" i="3"/>
  <c r="AJ268" i="3"/>
  <c r="AC269" i="3"/>
  <c r="AD269" i="3"/>
  <c r="AF269" i="3"/>
  <c r="AG269" i="3"/>
  <c r="AH269" i="3"/>
  <c r="AI269" i="3"/>
  <c r="AJ269" i="3"/>
  <c r="AC270" i="3"/>
  <c r="AD270" i="3"/>
  <c r="AF270" i="3"/>
  <c r="AG270" i="3"/>
  <c r="AH270" i="3"/>
  <c r="AI270" i="3"/>
  <c r="AJ270" i="3"/>
  <c r="AC271" i="3"/>
  <c r="AD271" i="3"/>
  <c r="AF271" i="3"/>
  <c r="AG271" i="3"/>
  <c r="AH271" i="3"/>
  <c r="AI271" i="3"/>
  <c r="AJ271" i="3"/>
  <c r="AC272" i="3"/>
  <c r="AD272" i="3"/>
  <c r="AF272" i="3"/>
  <c r="AG272" i="3"/>
  <c r="AH272" i="3"/>
  <c r="AI272" i="3"/>
  <c r="AJ272" i="3"/>
  <c r="AC273" i="3"/>
  <c r="AD273" i="3"/>
  <c r="AF273" i="3"/>
  <c r="AG273" i="3"/>
  <c r="AH273" i="3"/>
  <c r="AI273" i="3"/>
  <c r="AJ273" i="3"/>
  <c r="AC274" i="3"/>
  <c r="AD274" i="3"/>
  <c r="AF274" i="3"/>
  <c r="AG274" i="3"/>
  <c r="AH274" i="3"/>
  <c r="AI274" i="3"/>
  <c r="AJ274" i="3"/>
  <c r="AC275" i="3"/>
  <c r="AD275" i="3"/>
  <c r="AF275" i="3"/>
  <c r="AG275" i="3"/>
  <c r="AH275" i="3"/>
  <c r="AI275" i="3"/>
  <c r="AJ275" i="3"/>
  <c r="AC276" i="3"/>
  <c r="AD276" i="3"/>
  <c r="AF276" i="3"/>
  <c r="AG276" i="3"/>
  <c r="AH276" i="3"/>
  <c r="AI276" i="3"/>
  <c r="AJ276" i="3"/>
  <c r="AC277" i="3"/>
  <c r="AD277" i="3"/>
  <c r="AF277" i="3"/>
  <c r="AG277" i="3"/>
  <c r="AH277" i="3"/>
  <c r="AI277" i="3"/>
  <c r="AJ277" i="3"/>
  <c r="AC278" i="3"/>
  <c r="AD278" i="3"/>
  <c r="AF278" i="3"/>
  <c r="AG278" i="3"/>
  <c r="AH278" i="3"/>
  <c r="AI278" i="3"/>
  <c r="AJ278" i="3"/>
  <c r="AC279" i="3"/>
  <c r="AD279" i="3"/>
  <c r="AF279" i="3"/>
  <c r="AG279" i="3"/>
  <c r="AH279" i="3"/>
  <c r="AI279" i="3"/>
  <c r="AJ279" i="3"/>
  <c r="AC280" i="3"/>
  <c r="AD280" i="3"/>
  <c r="AF280" i="3"/>
  <c r="AG280" i="3"/>
  <c r="AH280" i="3"/>
  <c r="AI280" i="3"/>
  <c r="AJ280" i="3"/>
  <c r="AC281" i="3"/>
  <c r="AD281" i="3"/>
  <c r="AF281" i="3"/>
  <c r="AG281" i="3"/>
  <c r="AH281" i="3"/>
  <c r="AI281" i="3"/>
  <c r="AJ281" i="3"/>
  <c r="AC282" i="3"/>
  <c r="AD282" i="3"/>
  <c r="AF282" i="3"/>
  <c r="AG282" i="3"/>
  <c r="AH282" i="3"/>
  <c r="AI282" i="3"/>
  <c r="AJ282" i="3"/>
  <c r="AC283" i="3"/>
  <c r="AD283" i="3"/>
  <c r="AF283" i="3"/>
  <c r="AG283" i="3"/>
  <c r="AH283" i="3"/>
  <c r="AI283" i="3"/>
  <c r="AJ283" i="3"/>
  <c r="AC2" i="3"/>
  <c r="AD2" i="3"/>
  <c r="AF2" i="3"/>
  <c r="AG2" i="3"/>
  <c r="AH2" i="3"/>
  <c r="AI2" i="3"/>
  <c r="AJ2" i="3"/>
  <c r="AC284" i="3"/>
  <c r="AD284" i="3"/>
  <c r="AF284" i="3"/>
  <c r="AG284" i="3"/>
  <c r="AH284" i="3"/>
  <c r="AI284" i="3"/>
  <c r="AJ284" i="3"/>
  <c r="AC285" i="3"/>
  <c r="AD285" i="3"/>
  <c r="AF285" i="3"/>
  <c r="AG285" i="3"/>
  <c r="AH285" i="3"/>
  <c r="AI285" i="3"/>
  <c r="AJ285" i="3"/>
  <c r="AC286" i="3"/>
  <c r="AD286" i="3"/>
  <c r="AF286" i="3"/>
  <c r="AG286" i="3"/>
  <c r="AH286" i="3"/>
  <c r="AI286" i="3"/>
  <c r="AJ286" i="3"/>
  <c r="AC287" i="3"/>
  <c r="AD287" i="3"/>
  <c r="AF287" i="3"/>
  <c r="AG287" i="3"/>
  <c r="AH287" i="3"/>
  <c r="AI287" i="3"/>
  <c r="AJ287" i="3"/>
  <c r="AC288" i="3"/>
  <c r="AD288" i="3"/>
  <c r="AF288" i="3"/>
  <c r="AG288" i="3"/>
  <c r="AH288" i="3"/>
  <c r="AI288" i="3"/>
  <c r="AJ288" i="3"/>
  <c r="AC289" i="3"/>
  <c r="AD289" i="3"/>
  <c r="AF289" i="3"/>
  <c r="AG289" i="3"/>
  <c r="AH289" i="3"/>
  <c r="AI289" i="3"/>
  <c r="AJ289" i="3"/>
  <c r="AC290" i="3"/>
  <c r="AD290" i="3"/>
  <c r="AF290" i="3"/>
  <c r="AG290" i="3"/>
  <c r="AH290" i="3"/>
  <c r="AI290" i="3"/>
  <c r="AJ290" i="3"/>
  <c r="AC291" i="3"/>
  <c r="AD291" i="3"/>
  <c r="AF291" i="3"/>
  <c r="AG291" i="3"/>
  <c r="AH291" i="3"/>
  <c r="AI291" i="3"/>
  <c r="AJ291" i="3"/>
  <c r="AC292" i="3"/>
  <c r="AD292" i="3"/>
  <c r="AF292" i="3"/>
  <c r="AG292" i="3"/>
  <c r="AH292" i="3"/>
  <c r="AI292" i="3"/>
  <c r="AJ292" i="3"/>
  <c r="AC293" i="3"/>
  <c r="AD293" i="3"/>
  <c r="AF293" i="3"/>
  <c r="AG293" i="3"/>
  <c r="AH293" i="3"/>
  <c r="AI293" i="3"/>
  <c r="AJ293" i="3"/>
  <c r="AC294" i="3"/>
  <c r="AD294" i="3"/>
  <c r="AF294" i="3"/>
  <c r="AG294" i="3"/>
  <c r="AH294" i="3"/>
  <c r="AI294" i="3"/>
  <c r="AJ294" i="3"/>
  <c r="AC295" i="3"/>
  <c r="AD295" i="3"/>
  <c r="AF295" i="3"/>
  <c r="AG295" i="3"/>
  <c r="AH295" i="3"/>
  <c r="AI295" i="3"/>
  <c r="AJ295" i="3"/>
  <c r="AC296" i="3"/>
  <c r="AD296" i="3"/>
  <c r="AF296" i="3"/>
  <c r="AG296" i="3"/>
  <c r="AH296" i="3"/>
  <c r="AI296" i="3"/>
  <c r="AJ296" i="3"/>
  <c r="AC297" i="3"/>
  <c r="AD297" i="3"/>
  <c r="AF297" i="3"/>
  <c r="AG297" i="3"/>
  <c r="AH297" i="3"/>
  <c r="AI297" i="3"/>
  <c r="AJ297" i="3"/>
  <c r="AC298" i="3"/>
  <c r="AD298" i="3"/>
  <c r="AF298" i="3"/>
  <c r="AG298" i="3"/>
  <c r="AH298" i="3"/>
  <c r="AI298" i="3"/>
  <c r="AJ298" i="3"/>
  <c r="AC299" i="3"/>
  <c r="AD299" i="3"/>
  <c r="AF299" i="3"/>
  <c r="AG299" i="3"/>
  <c r="AH299" i="3"/>
  <c r="AI299" i="3"/>
  <c r="AJ299" i="3"/>
  <c r="AC300" i="3"/>
  <c r="AD300" i="3"/>
  <c r="AF300" i="3"/>
  <c r="AG300" i="3"/>
  <c r="AH300" i="3"/>
  <c r="AI300" i="3"/>
  <c r="AJ300" i="3"/>
  <c r="AC301" i="3"/>
  <c r="AD301" i="3"/>
  <c r="AF301" i="3"/>
  <c r="AG301" i="3"/>
  <c r="AH301" i="3"/>
  <c r="AI301" i="3"/>
  <c r="AJ301" i="3"/>
  <c r="AC302" i="3"/>
  <c r="AD302" i="3"/>
  <c r="AF302" i="3"/>
  <c r="AG302" i="3"/>
  <c r="AH302" i="3"/>
  <c r="AI302" i="3"/>
  <c r="AJ302" i="3"/>
  <c r="AC303" i="3"/>
  <c r="AD303" i="3"/>
  <c r="AF303" i="3"/>
  <c r="AG303" i="3"/>
  <c r="AH303" i="3"/>
  <c r="AI303" i="3"/>
  <c r="AJ303" i="3"/>
  <c r="AC304" i="3"/>
  <c r="AD304" i="3"/>
  <c r="AF304" i="3"/>
  <c r="AG304" i="3"/>
  <c r="AH304" i="3"/>
  <c r="AI304" i="3"/>
  <c r="AJ304" i="3"/>
  <c r="AC305" i="3"/>
  <c r="AD305" i="3"/>
  <c r="AF305" i="3"/>
  <c r="AG305" i="3"/>
  <c r="AH305" i="3"/>
  <c r="AI305" i="3"/>
  <c r="AJ305" i="3"/>
  <c r="AC306" i="3"/>
  <c r="AD306" i="3"/>
  <c r="AF306" i="3"/>
  <c r="AG306" i="3"/>
  <c r="AH306" i="3"/>
  <c r="AI306" i="3"/>
  <c r="AJ306" i="3"/>
  <c r="AC307" i="3"/>
  <c r="AD307" i="3"/>
  <c r="AF307" i="3"/>
  <c r="AG307" i="3"/>
  <c r="AH307" i="3"/>
  <c r="AI307" i="3"/>
  <c r="AJ307" i="3"/>
  <c r="AC308" i="3"/>
  <c r="AD308" i="3"/>
  <c r="AF308" i="3"/>
  <c r="AG308" i="3"/>
  <c r="AH308" i="3"/>
  <c r="AI308" i="3"/>
  <c r="AJ308" i="3"/>
  <c r="AC309" i="3"/>
  <c r="AD309" i="3"/>
  <c r="AF309" i="3"/>
  <c r="AG309" i="3"/>
  <c r="AH309" i="3"/>
  <c r="AI309" i="3"/>
  <c r="AJ309" i="3"/>
  <c r="AC310" i="3"/>
  <c r="AD310" i="3"/>
  <c r="AF310" i="3"/>
  <c r="AG310" i="3"/>
  <c r="AH310" i="3"/>
  <c r="AI310" i="3"/>
  <c r="AJ310" i="3"/>
  <c r="AC311" i="3"/>
  <c r="AD311" i="3"/>
  <c r="AF311" i="3"/>
  <c r="AG311" i="3"/>
  <c r="AH311" i="3"/>
  <c r="AI311" i="3"/>
  <c r="AJ311" i="3"/>
  <c r="AC312" i="3"/>
  <c r="AD312" i="3"/>
  <c r="AF312" i="3"/>
  <c r="AG312" i="3"/>
  <c r="AH312" i="3"/>
  <c r="AI312" i="3"/>
  <c r="AJ312" i="3"/>
  <c r="AC313" i="3"/>
  <c r="AD313" i="3"/>
  <c r="AF313" i="3"/>
  <c r="AG313" i="3"/>
  <c r="AH313" i="3"/>
  <c r="AI313" i="3"/>
  <c r="AJ313" i="3"/>
  <c r="AC314" i="3"/>
  <c r="AD314" i="3"/>
  <c r="AF314" i="3"/>
  <c r="AG314" i="3"/>
  <c r="AH314" i="3"/>
  <c r="AI314" i="3"/>
  <c r="AJ314" i="3"/>
  <c r="AC315" i="3"/>
  <c r="AD315" i="3"/>
  <c r="AF315" i="3"/>
  <c r="AG315" i="3"/>
  <c r="AH315" i="3"/>
  <c r="AI315" i="3"/>
  <c r="AJ315" i="3"/>
  <c r="AC316" i="3"/>
  <c r="AD316" i="3"/>
  <c r="AF316" i="3"/>
  <c r="AG316" i="3"/>
  <c r="AH316" i="3"/>
  <c r="AI316" i="3"/>
  <c r="AJ316" i="3"/>
  <c r="AC317" i="3"/>
  <c r="AD317" i="3"/>
  <c r="AF317" i="3"/>
  <c r="AG317" i="3"/>
  <c r="AH317" i="3"/>
  <c r="AI317" i="3"/>
  <c r="AJ317" i="3"/>
  <c r="AC318" i="3"/>
  <c r="AD318" i="3"/>
  <c r="AF318" i="3"/>
  <c r="AG318" i="3"/>
  <c r="AH318" i="3"/>
  <c r="AI318" i="3"/>
  <c r="AJ318" i="3"/>
  <c r="AC319" i="3"/>
  <c r="AD319" i="3"/>
  <c r="AF319" i="3"/>
  <c r="AG319" i="3"/>
  <c r="AH319" i="3"/>
  <c r="AI319" i="3"/>
  <c r="AJ319" i="3"/>
  <c r="AC320" i="3"/>
  <c r="AD320" i="3"/>
  <c r="AF320" i="3"/>
  <c r="AG320" i="3"/>
  <c r="AH320" i="3"/>
  <c r="AI320" i="3"/>
  <c r="AJ320" i="3"/>
  <c r="AC321" i="3"/>
  <c r="AD321" i="3"/>
  <c r="AF321" i="3"/>
  <c r="AG321" i="3"/>
  <c r="AH321" i="3"/>
  <c r="AI321" i="3"/>
  <c r="AJ321" i="3"/>
  <c r="AC322" i="3"/>
  <c r="AD322" i="3"/>
  <c r="AF322" i="3"/>
  <c r="AG322" i="3"/>
  <c r="AH322" i="3"/>
  <c r="AI322" i="3"/>
  <c r="AJ322" i="3"/>
  <c r="AC323" i="3"/>
  <c r="AD323" i="3"/>
  <c r="AF323" i="3"/>
  <c r="AG323" i="3"/>
  <c r="AH323" i="3"/>
  <c r="AI323" i="3"/>
  <c r="AJ323" i="3"/>
  <c r="AC68" i="3"/>
  <c r="AD68" i="3"/>
  <c r="AF68" i="3"/>
  <c r="AG68" i="3"/>
  <c r="AH68" i="3"/>
  <c r="AI68" i="3"/>
  <c r="AJ68" i="3"/>
  <c r="AC324" i="3"/>
  <c r="AD324" i="3"/>
  <c r="AF324" i="3"/>
  <c r="AG324" i="3"/>
  <c r="AH324" i="3"/>
  <c r="AI324" i="3"/>
  <c r="AJ324" i="3"/>
  <c r="AC325" i="3"/>
  <c r="AD325" i="3"/>
  <c r="AF325" i="3"/>
  <c r="AG325" i="3"/>
  <c r="AH325" i="3"/>
  <c r="AI325" i="3"/>
  <c r="AJ325" i="3"/>
  <c r="AC326" i="3"/>
  <c r="AD326" i="3"/>
  <c r="AF326" i="3"/>
  <c r="AG326" i="3"/>
  <c r="AH326" i="3"/>
  <c r="AI326" i="3"/>
  <c r="AJ326" i="3"/>
  <c r="AC327" i="3"/>
  <c r="AD327" i="3"/>
  <c r="AF327" i="3"/>
  <c r="AG327" i="3"/>
  <c r="AH327" i="3"/>
  <c r="AI327" i="3"/>
  <c r="AJ327" i="3"/>
  <c r="AC328" i="3"/>
  <c r="AD328" i="3"/>
  <c r="AF328" i="3"/>
  <c r="AG328" i="3"/>
  <c r="AH328" i="3"/>
  <c r="AI328" i="3"/>
  <c r="AJ328" i="3"/>
  <c r="AC329" i="3"/>
  <c r="AD329" i="3"/>
  <c r="AF329" i="3"/>
  <c r="AG329" i="3"/>
  <c r="AH329" i="3"/>
  <c r="AI329" i="3"/>
  <c r="AJ329" i="3"/>
  <c r="AC330" i="3"/>
  <c r="AD330" i="3"/>
  <c r="AF330" i="3"/>
  <c r="AG330" i="3"/>
  <c r="AH330" i="3"/>
  <c r="AI330" i="3"/>
  <c r="AJ330" i="3"/>
  <c r="AC331" i="3"/>
  <c r="AD331" i="3"/>
  <c r="AF331" i="3"/>
  <c r="AG331" i="3"/>
  <c r="AH331" i="3"/>
  <c r="AI331" i="3"/>
  <c r="AJ331" i="3"/>
  <c r="AC332" i="3"/>
  <c r="AD332" i="3"/>
  <c r="AF332" i="3"/>
  <c r="AG332" i="3"/>
  <c r="AH332" i="3"/>
  <c r="AI332" i="3"/>
  <c r="AJ332" i="3"/>
  <c r="AC333" i="3"/>
  <c r="AD333" i="3"/>
  <c r="AF333" i="3"/>
  <c r="AG333" i="3"/>
  <c r="AH333" i="3"/>
  <c r="AI333" i="3"/>
  <c r="AJ333" i="3"/>
  <c r="AC334" i="3"/>
  <c r="AD334" i="3"/>
  <c r="AF334" i="3"/>
  <c r="AG334" i="3"/>
  <c r="AH334" i="3"/>
  <c r="AI334" i="3"/>
  <c r="AJ334" i="3"/>
  <c r="AC335" i="3"/>
  <c r="AD335" i="3"/>
  <c r="AF335" i="3"/>
  <c r="AG335" i="3"/>
  <c r="AH335" i="3"/>
  <c r="AI335" i="3"/>
  <c r="AJ335" i="3"/>
  <c r="AC336" i="3"/>
  <c r="AD336" i="3"/>
  <c r="AF336" i="3"/>
  <c r="AG336" i="3"/>
  <c r="AH336" i="3"/>
  <c r="AI336" i="3"/>
  <c r="AJ336" i="3"/>
  <c r="AC337" i="3"/>
  <c r="AD337" i="3"/>
  <c r="AF337" i="3"/>
  <c r="AG337" i="3"/>
  <c r="AH337" i="3"/>
  <c r="AI337" i="3"/>
  <c r="AJ337" i="3"/>
  <c r="AC338" i="3"/>
  <c r="AD338" i="3"/>
  <c r="AF338" i="3"/>
  <c r="AG338" i="3"/>
  <c r="AH338" i="3"/>
  <c r="AI338" i="3"/>
  <c r="AJ338" i="3"/>
  <c r="AC339" i="3"/>
  <c r="AD339" i="3"/>
  <c r="AF339" i="3"/>
  <c r="AG339" i="3"/>
  <c r="AH339" i="3"/>
  <c r="AI339" i="3"/>
  <c r="AJ339" i="3"/>
  <c r="AC340" i="3"/>
  <c r="AD340" i="3"/>
  <c r="AF340" i="3"/>
  <c r="AG340" i="3"/>
  <c r="AH340" i="3"/>
  <c r="AI340" i="3"/>
  <c r="AJ340" i="3"/>
  <c r="AC341" i="3"/>
  <c r="AD341" i="3"/>
  <c r="AF341" i="3"/>
  <c r="AG341" i="3"/>
  <c r="AH341" i="3"/>
  <c r="AI341" i="3"/>
  <c r="AJ341" i="3"/>
  <c r="AC342" i="3"/>
  <c r="AD342" i="3"/>
  <c r="AF342" i="3"/>
  <c r="AG342" i="3"/>
  <c r="AH342" i="3"/>
  <c r="AI342" i="3"/>
  <c r="AJ342" i="3"/>
  <c r="AC343" i="3"/>
  <c r="AD343" i="3"/>
  <c r="AF343" i="3"/>
  <c r="AG343" i="3"/>
  <c r="AH343" i="3"/>
  <c r="AI343" i="3"/>
  <c r="AJ343" i="3"/>
  <c r="AC344" i="3"/>
  <c r="AD344" i="3"/>
  <c r="AF344" i="3"/>
  <c r="AG344" i="3"/>
  <c r="AH344" i="3"/>
  <c r="AI344" i="3"/>
  <c r="AJ344" i="3"/>
  <c r="AC345" i="3"/>
  <c r="AD345" i="3"/>
  <c r="AF345" i="3"/>
  <c r="AG345" i="3"/>
  <c r="AH345" i="3"/>
  <c r="AI345" i="3"/>
  <c r="AJ345" i="3"/>
  <c r="AC346" i="3"/>
  <c r="AD346" i="3"/>
  <c r="AF346" i="3"/>
  <c r="AG346" i="3"/>
  <c r="AH346" i="3"/>
  <c r="AI346" i="3"/>
  <c r="AJ346" i="3"/>
  <c r="AC347" i="3"/>
  <c r="AD347" i="3"/>
  <c r="AF347" i="3"/>
  <c r="AG347" i="3"/>
  <c r="AH347" i="3"/>
  <c r="AI347" i="3"/>
  <c r="AJ347" i="3"/>
  <c r="AC348" i="3"/>
  <c r="AD348" i="3"/>
  <c r="AF348" i="3"/>
  <c r="AG348" i="3"/>
  <c r="AH348" i="3"/>
  <c r="AI348" i="3"/>
  <c r="AJ348" i="3"/>
  <c r="AC349" i="3"/>
  <c r="AD349" i="3"/>
  <c r="AF349" i="3"/>
  <c r="AG349" i="3"/>
  <c r="AH349" i="3"/>
  <c r="AI349" i="3"/>
  <c r="AJ349" i="3"/>
  <c r="AC350" i="3"/>
  <c r="AD350" i="3"/>
  <c r="AF350" i="3"/>
  <c r="AG350" i="3"/>
  <c r="AH350" i="3"/>
  <c r="AI350" i="3"/>
  <c r="AJ350" i="3"/>
  <c r="AC351" i="3"/>
  <c r="AD351" i="3"/>
  <c r="AF351" i="3"/>
  <c r="AG351" i="3"/>
  <c r="AH351" i="3"/>
  <c r="AI351" i="3"/>
  <c r="AJ351" i="3"/>
  <c r="AC352" i="3"/>
  <c r="AD352" i="3"/>
  <c r="AF352" i="3"/>
  <c r="AG352" i="3"/>
  <c r="AH352" i="3"/>
  <c r="AI352" i="3"/>
  <c r="AJ352" i="3"/>
  <c r="AC353" i="3"/>
  <c r="AD353" i="3"/>
  <c r="AF353" i="3"/>
  <c r="AG353" i="3"/>
  <c r="AH353" i="3"/>
  <c r="AI353" i="3"/>
  <c r="AJ353" i="3"/>
  <c r="AC354" i="3"/>
  <c r="AD354" i="3"/>
  <c r="AF354" i="3"/>
  <c r="AG354" i="3"/>
  <c r="AH354" i="3"/>
  <c r="AI354" i="3"/>
  <c r="AJ354" i="3"/>
  <c r="AC355" i="3"/>
  <c r="AD355" i="3"/>
  <c r="AF355" i="3"/>
  <c r="AG355" i="3"/>
  <c r="AH355" i="3"/>
  <c r="AI355" i="3"/>
  <c r="AJ355" i="3"/>
  <c r="AC356" i="3"/>
  <c r="AD356" i="3"/>
  <c r="AF356" i="3"/>
  <c r="AG356" i="3"/>
  <c r="AH356" i="3"/>
  <c r="AI356" i="3"/>
  <c r="AJ356" i="3"/>
  <c r="AC357" i="3"/>
  <c r="AD357" i="3"/>
  <c r="AF357" i="3"/>
  <c r="AG357" i="3"/>
  <c r="AH357" i="3"/>
  <c r="AI357" i="3"/>
  <c r="AJ357" i="3"/>
  <c r="AC358" i="3"/>
  <c r="AD358" i="3"/>
  <c r="AF358" i="3"/>
  <c r="AG358" i="3"/>
  <c r="AH358" i="3"/>
  <c r="AI358" i="3"/>
  <c r="AJ358" i="3"/>
  <c r="AC359" i="3"/>
  <c r="AD359" i="3"/>
  <c r="AF359" i="3"/>
  <c r="AG359" i="3"/>
  <c r="AH359" i="3"/>
  <c r="AI359" i="3"/>
  <c r="AJ359" i="3"/>
  <c r="AC360" i="3"/>
  <c r="AD360" i="3"/>
  <c r="AF360" i="3"/>
  <c r="AG360" i="3"/>
  <c r="AH360" i="3"/>
  <c r="AI360" i="3"/>
  <c r="AJ360" i="3"/>
  <c r="AC361" i="3"/>
  <c r="AD361" i="3"/>
  <c r="AF361" i="3"/>
  <c r="AG361" i="3"/>
  <c r="AH361" i="3"/>
  <c r="AI361" i="3"/>
  <c r="AJ361" i="3"/>
  <c r="AC362" i="3"/>
  <c r="AD362" i="3"/>
  <c r="AF362" i="3"/>
  <c r="AG362" i="3"/>
  <c r="AH362" i="3"/>
  <c r="AI362" i="3"/>
  <c r="AJ362" i="3"/>
  <c r="AC363" i="3"/>
  <c r="AD363" i="3"/>
  <c r="AF363" i="3"/>
  <c r="AG363" i="3"/>
  <c r="AH363" i="3"/>
  <c r="AI363" i="3"/>
  <c r="AJ363" i="3"/>
  <c r="AC364" i="3"/>
  <c r="AD364" i="3"/>
  <c r="AF364" i="3"/>
  <c r="AG364" i="3"/>
  <c r="AH364" i="3"/>
  <c r="AI364" i="3"/>
  <c r="AJ364" i="3"/>
  <c r="AC365" i="3"/>
  <c r="AD365" i="3"/>
  <c r="AF365" i="3"/>
  <c r="AG365" i="3"/>
  <c r="AH365" i="3"/>
  <c r="AI365" i="3"/>
  <c r="AJ365" i="3"/>
  <c r="AC366" i="3"/>
  <c r="AD366" i="3"/>
  <c r="AF366" i="3"/>
  <c r="AG366" i="3"/>
  <c r="AH366" i="3"/>
  <c r="AI366" i="3"/>
  <c r="AJ366" i="3"/>
  <c r="AC367" i="3"/>
  <c r="AD367" i="3"/>
  <c r="AF367" i="3"/>
  <c r="AG367" i="3"/>
  <c r="AH367" i="3"/>
  <c r="AI367" i="3"/>
  <c r="AJ367" i="3"/>
  <c r="AC368" i="3"/>
  <c r="AD368" i="3"/>
  <c r="AF368" i="3"/>
  <c r="AG368" i="3"/>
  <c r="AH368" i="3"/>
  <c r="AI368" i="3"/>
  <c r="AJ368" i="3"/>
  <c r="AC369" i="3"/>
  <c r="AD369" i="3"/>
  <c r="AF369" i="3"/>
  <c r="AG369" i="3"/>
  <c r="AH369" i="3"/>
  <c r="AI369" i="3"/>
  <c r="AJ369" i="3"/>
  <c r="AC370" i="3"/>
  <c r="AD370" i="3"/>
  <c r="AF370" i="3"/>
  <c r="AG370" i="3"/>
  <c r="AH370" i="3"/>
  <c r="AI370" i="3"/>
  <c r="AJ370" i="3"/>
  <c r="AC371" i="3"/>
  <c r="AD371" i="3"/>
  <c r="AF371" i="3"/>
  <c r="AG371" i="3"/>
  <c r="AH371" i="3"/>
  <c r="AI371" i="3"/>
  <c r="AJ371" i="3"/>
  <c r="AC372" i="3"/>
  <c r="AD372" i="3"/>
  <c r="AF372" i="3"/>
  <c r="AG372" i="3"/>
  <c r="AH372" i="3"/>
  <c r="AI372" i="3"/>
  <c r="AJ372" i="3"/>
  <c r="AC373" i="3"/>
  <c r="AD373" i="3"/>
  <c r="AF373" i="3"/>
  <c r="AG373" i="3"/>
  <c r="AH373" i="3"/>
  <c r="AI373" i="3"/>
  <c r="AJ373" i="3"/>
  <c r="AC374" i="3"/>
  <c r="AD374" i="3"/>
  <c r="AF374" i="3"/>
  <c r="AG374" i="3"/>
  <c r="AH374" i="3"/>
  <c r="AI374" i="3"/>
  <c r="AJ374" i="3"/>
  <c r="AC375" i="3"/>
  <c r="AD375" i="3"/>
  <c r="AF375" i="3"/>
  <c r="AG375" i="3"/>
  <c r="AH375" i="3"/>
  <c r="AI375" i="3"/>
  <c r="AJ375" i="3"/>
  <c r="AC376" i="3"/>
  <c r="AD376" i="3"/>
  <c r="AF376" i="3"/>
  <c r="AG376" i="3"/>
  <c r="AH376" i="3"/>
  <c r="AI376" i="3"/>
  <c r="AJ376" i="3"/>
  <c r="AC377" i="3"/>
  <c r="AD377" i="3"/>
  <c r="AF377" i="3"/>
  <c r="AG377" i="3"/>
  <c r="AH377" i="3"/>
  <c r="AI377" i="3"/>
  <c r="AJ377" i="3"/>
  <c r="AC378" i="3"/>
  <c r="AD378" i="3"/>
  <c r="AF378" i="3"/>
  <c r="AG378" i="3"/>
  <c r="AH378" i="3"/>
  <c r="AI378" i="3"/>
  <c r="AJ378" i="3"/>
  <c r="AC379" i="3"/>
  <c r="AD379" i="3"/>
  <c r="AF379" i="3"/>
  <c r="AG379" i="3"/>
  <c r="AH379" i="3"/>
  <c r="AI379" i="3"/>
  <c r="AJ379" i="3"/>
  <c r="AC380" i="3"/>
  <c r="AD380" i="3"/>
  <c r="AF380" i="3"/>
  <c r="AG380" i="3"/>
  <c r="AH380" i="3"/>
  <c r="AI380" i="3"/>
  <c r="AJ380" i="3"/>
  <c r="AC381" i="3"/>
  <c r="AD381" i="3"/>
  <c r="AF381" i="3"/>
  <c r="AG381" i="3"/>
  <c r="AH381" i="3"/>
  <c r="AI381" i="3"/>
  <c r="AJ381" i="3"/>
  <c r="AC382" i="3"/>
  <c r="AD382" i="3"/>
  <c r="AF382" i="3"/>
  <c r="AG382" i="3"/>
  <c r="AH382" i="3"/>
  <c r="AI382" i="3"/>
  <c r="AJ382" i="3"/>
  <c r="AC383" i="3"/>
  <c r="AD383" i="3"/>
  <c r="AF383" i="3"/>
  <c r="AG383" i="3"/>
  <c r="AH383" i="3"/>
  <c r="AI383" i="3"/>
  <c r="AJ383" i="3"/>
  <c r="AC384" i="3"/>
  <c r="AD384" i="3"/>
  <c r="AF384" i="3"/>
  <c r="AG384" i="3"/>
  <c r="AH384" i="3"/>
  <c r="AI384" i="3"/>
  <c r="AJ384" i="3"/>
  <c r="AC385" i="3"/>
  <c r="AD385" i="3"/>
  <c r="AF385" i="3"/>
  <c r="AG385" i="3"/>
  <c r="AH385" i="3"/>
  <c r="AI385" i="3"/>
  <c r="AJ385" i="3"/>
  <c r="AC386" i="3"/>
  <c r="AD386" i="3"/>
  <c r="AF386" i="3"/>
  <c r="AG386" i="3"/>
  <c r="AH386" i="3"/>
  <c r="AI386" i="3"/>
  <c r="AJ386" i="3"/>
  <c r="AC387" i="3"/>
  <c r="AD387" i="3"/>
  <c r="AF387" i="3"/>
  <c r="AG387" i="3"/>
  <c r="AH387" i="3"/>
  <c r="AI387" i="3"/>
  <c r="AJ387" i="3"/>
  <c r="AC388" i="3"/>
  <c r="AD388" i="3"/>
  <c r="AF388" i="3"/>
  <c r="AG388" i="3"/>
  <c r="AH388" i="3"/>
  <c r="AI388" i="3"/>
  <c r="AJ388" i="3"/>
  <c r="AC389" i="3"/>
  <c r="AD389" i="3"/>
  <c r="AF389" i="3"/>
  <c r="AG389" i="3"/>
  <c r="AH389" i="3"/>
  <c r="AI389" i="3"/>
  <c r="AJ389" i="3"/>
  <c r="AC390" i="3"/>
  <c r="AD390" i="3"/>
  <c r="AF390" i="3"/>
  <c r="AG390" i="3"/>
  <c r="AH390" i="3"/>
  <c r="AI390" i="3"/>
  <c r="AJ390" i="3"/>
  <c r="AC391" i="3"/>
  <c r="AD391" i="3"/>
  <c r="AF391" i="3"/>
  <c r="AG391" i="3"/>
  <c r="AH391" i="3"/>
  <c r="AI391" i="3"/>
  <c r="AJ391" i="3"/>
  <c r="AC392" i="3"/>
  <c r="AD392" i="3"/>
  <c r="AF392" i="3"/>
  <c r="AG392" i="3"/>
  <c r="AH392" i="3"/>
  <c r="AI392" i="3"/>
  <c r="AJ392" i="3"/>
  <c r="AC393" i="3"/>
  <c r="AD393" i="3"/>
  <c r="AF393" i="3"/>
  <c r="AG393" i="3"/>
  <c r="AH393" i="3"/>
  <c r="AI393" i="3"/>
  <c r="AJ393" i="3"/>
  <c r="AC394" i="3"/>
  <c r="AD394" i="3"/>
  <c r="AF394" i="3"/>
  <c r="AG394" i="3"/>
  <c r="AH394" i="3"/>
  <c r="AI394" i="3"/>
  <c r="AJ394" i="3"/>
  <c r="AC395" i="3"/>
  <c r="AD395" i="3"/>
  <c r="AF395" i="3"/>
  <c r="AG395" i="3"/>
  <c r="AH395" i="3"/>
  <c r="AI395" i="3"/>
  <c r="AJ395" i="3"/>
  <c r="AC396" i="3"/>
  <c r="AD396" i="3"/>
  <c r="AF396" i="3"/>
  <c r="AG396" i="3"/>
  <c r="AH396" i="3"/>
  <c r="AI396" i="3"/>
  <c r="AJ396" i="3"/>
  <c r="AC397" i="3"/>
  <c r="AD397" i="3"/>
  <c r="AF397" i="3"/>
  <c r="AG397" i="3"/>
  <c r="AH397" i="3"/>
  <c r="AI397" i="3"/>
  <c r="AJ397" i="3"/>
  <c r="AC398" i="3"/>
  <c r="AD398" i="3"/>
  <c r="AF398" i="3"/>
  <c r="AG398" i="3"/>
  <c r="AH398" i="3"/>
  <c r="AI398" i="3"/>
  <c r="AJ398" i="3"/>
  <c r="AC399" i="3"/>
  <c r="AD399" i="3"/>
  <c r="AF399" i="3"/>
  <c r="AG399" i="3"/>
  <c r="AH399" i="3"/>
  <c r="AI399" i="3"/>
  <c r="AJ399" i="3"/>
  <c r="AC400" i="3"/>
  <c r="AD400" i="3"/>
  <c r="AF400" i="3"/>
  <c r="AG400" i="3"/>
  <c r="AH400" i="3"/>
  <c r="AI400" i="3"/>
  <c r="AJ400" i="3"/>
  <c r="AC401" i="3"/>
  <c r="AD401" i="3"/>
  <c r="AF401" i="3"/>
  <c r="AG401" i="3"/>
  <c r="AH401" i="3"/>
  <c r="AI401" i="3"/>
  <c r="AJ401" i="3"/>
  <c r="AC402" i="3"/>
  <c r="AD402" i="3"/>
  <c r="AF402" i="3"/>
  <c r="AG402" i="3"/>
  <c r="AH402" i="3"/>
  <c r="AI402" i="3"/>
  <c r="AJ402" i="3"/>
  <c r="AC403" i="3"/>
  <c r="AD403" i="3"/>
  <c r="AF403" i="3"/>
  <c r="AG403" i="3"/>
  <c r="AH403" i="3"/>
  <c r="AI403" i="3"/>
  <c r="AJ403" i="3"/>
  <c r="AC404" i="3"/>
  <c r="AD404" i="3"/>
  <c r="AF404" i="3"/>
  <c r="AG404" i="3"/>
  <c r="AH404" i="3"/>
  <c r="AI404" i="3"/>
  <c r="AJ404" i="3"/>
  <c r="AC405" i="3"/>
  <c r="AD405" i="3"/>
  <c r="AF405" i="3"/>
  <c r="AG405" i="3"/>
  <c r="AH405" i="3"/>
  <c r="AI405" i="3"/>
  <c r="AJ405" i="3"/>
  <c r="AC406" i="3"/>
  <c r="AD406" i="3"/>
  <c r="AF406" i="3"/>
  <c r="AG406" i="3"/>
  <c r="AH406" i="3"/>
  <c r="AI406" i="3"/>
  <c r="AJ406" i="3"/>
  <c r="AC407" i="3"/>
  <c r="AD407" i="3"/>
  <c r="AF407" i="3"/>
  <c r="AG407" i="3"/>
  <c r="AH407" i="3"/>
  <c r="AI407" i="3"/>
  <c r="AJ407" i="3"/>
  <c r="AC408" i="3"/>
  <c r="AD408" i="3"/>
  <c r="AF408" i="3"/>
  <c r="AG408" i="3"/>
  <c r="AH408" i="3"/>
  <c r="AI408" i="3"/>
  <c r="AJ408" i="3"/>
  <c r="AC409" i="3"/>
  <c r="AD409" i="3"/>
  <c r="AF409" i="3"/>
  <c r="AG409" i="3"/>
  <c r="AH409" i="3"/>
  <c r="AI409" i="3"/>
  <c r="AJ409" i="3"/>
  <c r="AC410" i="3"/>
  <c r="AD410" i="3"/>
  <c r="AF410" i="3"/>
  <c r="AG410" i="3"/>
  <c r="AH410" i="3"/>
  <c r="AI410" i="3"/>
  <c r="AJ410" i="3"/>
  <c r="AC411" i="3"/>
  <c r="AD411" i="3"/>
  <c r="AF411" i="3"/>
  <c r="AG411" i="3"/>
  <c r="AH411" i="3"/>
  <c r="AI411" i="3"/>
  <c r="AJ411" i="3"/>
  <c r="AC412" i="3"/>
  <c r="AD412" i="3"/>
  <c r="AF412" i="3"/>
  <c r="AG412" i="3"/>
  <c r="AH412" i="3"/>
  <c r="AI412" i="3"/>
  <c r="AJ412" i="3"/>
  <c r="AC413" i="3"/>
  <c r="AD413" i="3"/>
  <c r="AF413" i="3"/>
  <c r="AG413" i="3"/>
  <c r="AH413" i="3"/>
  <c r="AI413" i="3"/>
  <c r="AJ413" i="3"/>
  <c r="AC414" i="3"/>
  <c r="AD414" i="3"/>
  <c r="AF414" i="3"/>
  <c r="AG414" i="3"/>
  <c r="AH414" i="3"/>
  <c r="AI414" i="3"/>
  <c r="AJ414" i="3"/>
  <c r="AC415" i="3"/>
  <c r="AD415" i="3"/>
  <c r="AF415" i="3"/>
  <c r="AG415" i="3"/>
  <c r="AH415" i="3"/>
  <c r="AI415" i="3"/>
  <c r="AJ415" i="3"/>
  <c r="AC416" i="3"/>
  <c r="AD416" i="3"/>
  <c r="AF416" i="3"/>
  <c r="AG416" i="3"/>
  <c r="AH416" i="3"/>
  <c r="AI416" i="3"/>
  <c r="AJ416" i="3"/>
  <c r="AC417" i="3"/>
  <c r="AD417" i="3"/>
  <c r="AF417" i="3"/>
  <c r="AG417" i="3"/>
  <c r="AH417" i="3"/>
  <c r="AI417" i="3"/>
  <c r="AJ417" i="3"/>
  <c r="AC418" i="3"/>
  <c r="AD418" i="3"/>
  <c r="AF418" i="3"/>
  <c r="AG418" i="3"/>
  <c r="AH418" i="3"/>
  <c r="AI418" i="3"/>
  <c r="AJ418" i="3"/>
  <c r="AC419" i="3"/>
  <c r="AD419" i="3"/>
  <c r="AF419" i="3"/>
  <c r="AG419" i="3"/>
  <c r="AH419" i="3"/>
  <c r="AI419" i="3"/>
  <c r="AJ419" i="3"/>
  <c r="AC420" i="3"/>
  <c r="AD420" i="3"/>
  <c r="AF420" i="3"/>
  <c r="AG420" i="3"/>
  <c r="AH420" i="3"/>
  <c r="AI420" i="3"/>
  <c r="AJ420" i="3"/>
  <c r="AC421" i="3"/>
  <c r="AD421" i="3"/>
  <c r="AF421" i="3"/>
  <c r="AG421" i="3"/>
  <c r="AH421" i="3"/>
  <c r="AI421" i="3"/>
  <c r="AJ421" i="3"/>
  <c r="AC422" i="3"/>
  <c r="AD422" i="3"/>
  <c r="AF422" i="3"/>
  <c r="AG422" i="3"/>
  <c r="AH422" i="3"/>
  <c r="AI422" i="3"/>
  <c r="AJ422" i="3"/>
  <c r="AC423" i="3"/>
  <c r="AD423" i="3"/>
  <c r="AF423" i="3"/>
  <c r="AG423" i="3"/>
  <c r="AH423" i="3"/>
  <c r="AI423" i="3"/>
  <c r="AJ423" i="3"/>
  <c r="AC424" i="3"/>
  <c r="AD424" i="3"/>
  <c r="AF424" i="3"/>
  <c r="AG424" i="3"/>
  <c r="AH424" i="3"/>
  <c r="AI424" i="3"/>
  <c r="AJ424" i="3"/>
  <c r="AC425" i="3"/>
  <c r="AD425" i="3"/>
  <c r="AF425" i="3"/>
  <c r="AG425" i="3"/>
  <c r="AH425" i="3"/>
  <c r="AI425" i="3"/>
  <c r="AJ425" i="3"/>
  <c r="AC426" i="3"/>
  <c r="AD426" i="3"/>
  <c r="AF426" i="3"/>
  <c r="AG426" i="3"/>
  <c r="AH426" i="3"/>
  <c r="AI426" i="3"/>
  <c r="AJ426" i="3"/>
  <c r="AC427" i="3"/>
  <c r="AD427" i="3"/>
  <c r="AF427" i="3"/>
  <c r="AG427" i="3"/>
  <c r="AH427" i="3"/>
  <c r="AI427" i="3"/>
  <c r="AJ427" i="3"/>
  <c r="AC428" i="3"/>
  <c r="AD428" i="3"/>
  <c r="AF428" i="3"/>
  <c r="AG428" i="3"/>
  <c r="AH428" i="3"/>
  <c r="AI428" i="3"/>
  <c r="AJ428" i="3"/>
  <c r="AC429" i="3"/>
  <c r="AD429" i="3"/>
  <c r="AF429" i="3"/>
  <c r="AG429" i="3"/>
  <c r="AH429" i="3"/>
  <c r="AI429" i="3"/>
  <c r="AJ429" i="3"/>
  <c r="AC430" i="3"/>
  <c r="AD430" i="3"/>
  <c r="AF430" i="3"/>
  <c r="AG430" i="3"/>
  <c r="AH430" i="3"/>
  <c r="AI430" i="3"/>
  <c r="AJ430" i="3"/>
  <c r="AC431" i="3"/>
  <c r="AD431" i="3"/>
  <c r="AF431" i="3"/>
  <c r="AG431" i="3"/>
  <c r="AH431" i="3"/>
  <c r="AI431" i="3"/>
  <c r="AJ431" i="3"/>
  <c r="AC432" i="3"/>
  <c r="AD432" i="3"/>
  <c r="AF432" i="3"/>
  <c r="AG432" i="3"/>
  <c r="AH432" i="3"/>
  <c r="AI432" i="3"/>
  <c r="AJ432" i="3"/>
  <c r="AC433" i="3"/>
  <c r="AD433" i="3"/>
  <c r="AF433" i="3"/>
  <c r="AG433" i="3"/>
  <c r="AH433" i="3"/>
  <c r="AI433" i="3"/>
  <c r="AJ433" i="3"/>
  <c r="AC434" i="3"/>
  <c r="AD434" i="3"/>
  <c r="AF434" i="3"/>
  <c r="AG434" i="3"/>
  <c r="AH434" i="3"/>
  <c r="AI434" i="3"/>
  <c r="AJ434" i="3"/>
  <c r="AC435" i="3"/>
  <c r="AD435" i="3"/>
  <c r="AF435" i="3"/>
  <c r="AG435" i="3"/>
  <c r="AH435" i="3"/>
  <c r="AI435" i="3"/>
  <c r="AJ435" i="3"/>
  <c r="AC436" i="3"/>
  <c r="AD436" i="3"/>
  <c r="AF436" i="3"/>
  <c r="AG436" i="3"/>
  <c r="AH436" i="3"/>
  <c r="AI436" i="3"/>
  <c r="AJ436" i="3"/>
  <c r="AC437" i="3"/>
  <c r="AD437" i="3"/>
  <c r="AF437" i="3"/>
  <c r="AG437" i="3"/>
  <c r="AH437" i="3"/>
  <c r="AI437" i="3"/>
  <c r="AJ437" i="3"/>
  <c r="AC438" i="3"/>
  <c r="AD438" i="3"/>
  <c r="AF438" i="3"/>
  <c r="AG438" i="3"/>
  <c r="AH438" i="3"/>
  <c r="AI438" i="3"/>
  <c r="AJ438" i="3"/>
  <c r="AC439" i="3"/>
  <c r="AD439" i="3"/>
  <c r="AF439" i="3"/>
  <c r="AG439" i="3"/>
  <c r="AH439" i="3"/>
  <c r="AI439" i="3"/>
  <c r="AJ439" i="3"/>
  <c r="AC440" i="3"/>
  <c r="AD440" i="3"/>
  <c r="AF440" i="3"/>
  <c r="AG440" i="3"/>
  <c r="AH440" i="3"/>
  <c r="AI440" i="3"/>
  <c r="AJ440" i="3"/>
  <c r="AC441" i="3"/>
  <c r="AD441" i="3"/>
  <c r="AF441" i="3"/>
  <c r="AG441" i="3"/>
  <c r="AH441" i="3"/>
  <c r="AI441" i="3"/>
  <c r="AJ441" i="3"/>
  <c r="AC442" i="3"/>
  <c r="AD442" i="3"/>
  <c r="AF442" i="3"/>
  <c r="AG442" i="3"/>
  <c r="AH442" i="3"/>
  <c r="AI442" i="3"/>
  <c r="AJ442" i="3"/>
  <c r="AC443" i="3"/>
  <c r="AD443" i="3"/>
  <c r="AF443" i="3"/>
  <c r="AG443" i="3"/>
  <c r="AH443" i="3"/>
  <c r="AI443" i="3"/>
  <c r="AJ443" i="3"/>
  <c r="AC444" i="3"/>
  <c r="AD444" i="3"/>
  <c r="AF444" i="3"/>
  <c r="AG444" i="3"/>
  <c r="AH444" i="3"/>
  <c r="AI444" i="3"/>
  <c r="AJ444" i="3"/>
  <c r="AC445" i="3"/>
  <c r="AD445" i="3"/>
  <c r="AF445" i="3"/>
  <c r="AG445" i="3"/>
  <c r="AH445" i="3"/>
  <c r="AI445" i="3"/>
  <c r="AJ445" i="3"/>
  <c r="AC446" i="3"/>
  <c r="AD446" i="3"/>
  <c r="AF446" i="3"/>
  <c r="AG446" i="3"/>
  <c r="AH446" i="3"/>
  <c r="AI446" i="3"/>
  <c r="AJ446" i="3"/>
  <c r="AC447" i="3"/>
  <c r="AD447" i="3"/>
  <c r="AF447" i="3"/>
  <c r="AG447" i="3"/>
  <c r="AH447" i="3"/>
  <c r="AI447" i="3"/>
  <c r="AJ447" i="3"/>
  <c r="AC448" i="3"/>
  <c r="AD448" i="3"/>
  <c r="AF448" i="3"/>
  <c r="AG448" i="3"/>
  <c r="AH448" i="3"/>
  <c r="AI448" i="3"/>
  <c r="AJ448" i="3"/>
  <c r="AC449" i="3"/>
  <c r="AD449" i="3"/>
  <c r="AF449" i="3"/>
  <c r="AG449" i="3"/>
  <c r="AH449" i="3"/>
  <c r="AI449" i="3"/>
  <c r="AJ449" i="3"/>
  <c r="AC450" i="3"/>
  <c r="AD450" i="3"/>
  <c r="AF450" i="3"/>
  <c r="AG450" i="3"/>
  <c r="AH450" i="3"/>
  <c r="AI450" i="3"/>
  <c r="AJ450" i="3"/>
  <c r="AC451" i="3"/>
  <c r="AD451" i="3"/>
  <c r="AF451" i="3"/>
  <c r="AG451" i="3"/>
  <c r="AH451" i="3"/>
  <c r="AI451" i="3"/>
  <c r="AJ451" i="3"/>
  <c r="AC452" i="3"/>
  <c r="AD452" i="3"/>
  <c r="AF452" i="3"/>
  <c r="AG452" i="3"/>
  <c r="AH452" i="3"/>
  <c r="AI452" i="3"/>
  <c r="AJ452" i="3"/>
  <c r="AC453" i="3"/>
  <c r="AD453" i="3"/>
  <c r="AF453" i="3"/>
  <c r="AG453" i="3"/>
  <c r="AH453" i="3"/>
  <c r="AI453" i="3"/>
  <c r="AJ453" i="3"/>
  <c r="AC454" i="3"/>
  <c r="AD454" i="3"/>
  <c r="AF454" i="3"/>
  <c r="AG454" i="3"/>
  <c r="AH454" i="3"/>
  <c r="AI454" i="3"/>
  <c r="AJ454" i="3"/>
  <c r="AC69" i="3"/>
  <c r="AD69" i="3"/>
  <c r="AF69" i="3"/>
  <c r="AG69" i="3"/>
  <c r="AH69" i="3"/>
  <c r="AI69" i="3"/>
  <c r="AJ69" i="3"/>
  <c r="AC455" i="3"/>
  <c r="AD455" i="3"/>
  <c r="AF455" i="3"/>
  <c r="AG455" i="3"/>
  <c r="AH455" i="3"/>
  <c r="AI455" i="3"/>
  <c r="AJ455" i="3"/>
  <c r="AC456" i="3"/>
  <c r="AD456" i="3"/>
  <c r="AF456" i="3"/>
  <c r="AG456" i="3"/>
  <c r="AH456" i="3"/>
  <c r="AI456" i="3"/>
  <c r="AJ456" i="3"/>
  <c r="AC457" i="3"/>
  <c r="AD457" i="3"/>
  <c r="AF457" i="3"/>
  <c r="AG457" i="3"/>
  <c r="AH457" i="3"/>
  <c r="AI457" i="3"/>
  <c r="AJ457" i="3"/>
  <c r="AC458" i="3"/>
  <c r="AD458" i="3"/>
  <c r="AF458" i="3"/>
  <c r="AG458" i="3"/>
  <c r="AH458" i="3"/>
  <c r="AI458" i="3"/>
  <c r="AJ458" i="3"/>
  <c r="AC459" i="3"/>
  <c r="AD459" i="3"/>
  <c r="AF459" i="3"/>
  <c r="AG459" i="3"/>
  <c r="AH459" i="3"/>
  <c r="AI459" i="3"/>
  <c r="AJ459" i="3"/>
  <c r="AC460" i="3"/>
  <c r="AD460" i="3"/>
  <c r="AF460" i="3"/>
  <c r="AG460" i="3"/>
  <c r="AH460" i="3"/>
  <c r="AI460" i="3"/>
  <c r="AJ460" i="3"/>
  <c r="AC461" i="3"/>
  <c r="AD461" i="3"/>
  <c r="AF461" i="3"/>
  <c r="AG461" i="3"/>
  <c r="AH461" i="3"/>
  <c r="AI461" i="3"/>
  <c r="AJ461" i="3"/>
  <c r="AC462" i="3"/>
  <c r="AD462" i="3"/>
  <c r="AF462" i="3"/>
  <c r="AG462" i="3"/>
  <c r="AH462" i="3"/>
  <c r="AI462" i="3"/>
  <c r="AJ462" i="3"/>
  <c r="AC463" i="3"/>
  <c r="AD463" i="3"/>
  <c r="AF463" i="3"/>
  <c r="AG463" i="3"/>
  <c r="AH463" i="3"/>
  <c r="AI463" i="3"/>
  <c r="AJ463" i="3"/>
  <c r="AC464" i="3"/>
  <c r="AD464" i="3"/>
  <c r="AF464" i="3"/>
  <c r="AG464" i="3"/>
  <c r="AH464" i="3"/>
  <c r="AI464" i="3"/>
  <c r="AJ464" i="3"/>
  <c r="AC465" i="3"/>
  <c r="AD465" i="3"/>
  <c r="AF465" i="3"/>
  <c r="AG465" i="3"/>
  <c r="AH465" i="3"/>
  <c r="AI465" i="3"/>
  <c r="AJ465" i="3"/>
  <c r="AC466" i="3"/>
  <c r="AD466" i="3"/>
  <c r="AF466" i="3"/>
  <c r="AG466" i="3"/>
  <c r="AH466" i="3"/>
  <c r="AI466" i="3"/>
  <c r="AJ466" i="3"/>
  <c r="AC467" i="3"/>
  <c r="AD467" i="3"/>
  <c r="AF467" i="3"/>
  <c r="AG467" i="3"/>
  <c r="AH467" i="3"/>
  <c r="AI467" i="3"/>
  <c r="AJ467" i="3"/>
  <c r="AC468" i="3"/>
  <c r="AD468" i="3"/>
  <c r="AF468" i="3"/>
  <c r="AG468" i="3"/>
  <c r="AH468" i="3"/>
  <c r="AI468" i="3"/>
  <c r="AJ468" i="3"/>
  <c r="AC469" i="3"/>
  <c r="AD469" i="3"/>
  <c r="AF469" i="3"/>
  <c r="AG469" i="3"/>
  <c r="AH469" i="3"/>
  <c r="AI469" i="3"/>
  <c r="AJ469" i="3"/>
  <c r="AC470" i="3"/>
  <c r="AD470" i="3"/>
  <c r="AF470" i="3"/>
  <c r="AG470" i="3"/>
  <c r="AH470" i="3"/>
  <c r="AI470" i="3"/>
  <c r="AJ470" i="3"/>
  <c r="AC471" i="3"/>
  <c r="AD471" i="3"/>
  <c r="AF471" i="3"/>
  <c r="AG471" i="3"/>
  <c r="AH471" i="3"/>
  <c r="AI471" i="3"/>
  <c r="AJ471" i="3"/>
  <c r="AC472" i="3"/>
  <c r="AD472" i="3"/>
  <c r="AF472" i="3"/>
  <c r="AG472" i="3"/>
  <c r="AH472" i="3"/>
  <c r="AI472" i="3"/>
  <c r="AJ472" i="3"/>
  <c r="AC473" i="3"/>
  <c r="AD473" i="3"/>
  <c r="AF473" i="3"/>
  <c r="AG473" i="3"/>
  <c r="AH473" i="3"/>
  <c r="AI473" i="3"/>
  <c r="AJ473" i="3"/>
  <c r="AC474" i="3"/>
  <c r="AD474" i="3"/>
  <c r="AF474" i="3"/>
  <c r="AG474" i="3"/>
  <c r="AH474" i="3"/>
  <c r="AI474" i="3"/>
  <c r="AJ474" i="3"/>
  <c r="AC475" i="3"/>
  <c r="AD475" i="3"/>
  <c r="AF475" i="3"/>
  <c r="AG475" i="3"/>
  <c r="AH475" i="3"/>
  <c r="AI475" i="3"/>
  <c r="AJ475" i="3"/>
  <c r="AC476" i="3"/>
  <c r="AD476" i="3"/>
  <c r="AF476" i="3"/>
  <c r="AG476" i="3"/>
  <c r="AH476" i="3"/>
  <c r="AI476" i="3"/>
  <c r="AJ476" i="3"/>
  <c r="AC477" i="3"/>
  <c r="AD477" i="3"/>
  <c r="AF477" i="3"/>
  <c r="AG477" i="3"/>
  <c r="AH477" i="3"/>
  <c r="AI477" i="3"/>
  <c r="AJ477" i="3"/>
  <c r="AC478" i="3"/>
  <c r="AD478" i="3"/>
  <c r="AF478" i="3"/>
  <c r="AG478" i="3"/>
  <c r="AH478" i="3"/>
  <c r="AI478" i="3"/>
  <c r="AJ478" i="3"/>
  <c r="AC479" i="3"/>
  <c r="AD479" i="3"/>
  <c r="AF479" i="3"/>
  <c r="AG479" i="3"/>
  <c r="AH479" i="3"/>
  <c r="AI479" i="3"/>
  <c r="AJ479" i="3"/>
  <c r="AC480" i="3"/>
  <c r="AD480" i="3"/>
  <c r="AF480" i="3"/>
  <c r="AG480" i="3"/>
  <c r="AH480" i="3"/>
  <c r="AI480" i="3"/>
  <c r="AJ480" i="3"/>
  <c r="AC481" i="3"/>
  <c r="AD481" i="3"/>
  <c r="AF481" i="3"/>
  <c r="AG481" i="3"/>
  <c r="AH481" i="3"/>
  <c r="AI481" i="3"/>
  <c r="AJ481" i="3"/>
  <c r="AC482" i="3"/>
  <c r="AD482" i="3"/>
  <c r="AF482" i="3"/>
  <c r="AG482" i="3"/>
  <c r="AH482" i="3"/>
  <c r="AI482" i="3"/>
  <c r="AJ482" i="3"/>
  <c r="AC483" i="3"/>
  <c r="AD483" i="3"/>
  <c r="AF483" i="3"/>
  <c r="AG483" i="3"/>
  <c r="AH483" i="3"/>
  <c r="AI483" i="3"/>
  <c r="AJ483" i="3"/>
  <c r="AC484" i="3"/>
  <c r="AD484" i="3"/>
  <c r="AF484" i="3"/>
  <c r="AG484" i="3"/>
  <c r="AH484" i="3"/>
  <c r="AI484" i="3"/>
  <c r="AJ484" i="3"/>
  <c r="AC485" i="3"/>
  <c r="AD485" i="3"/>
  <c r="AF485" i="3"/>
  <c r="AG485" i="3"/>
  <c r="AH485" i="3"/>
  <c r="AI485" i="3"/>
  <c r="AJ485" i="3"/>
  <c r="AC486" i="3"/>
  <c r="AD486" i="3"/>
  <c r="AF486" i="3"/>
  <c r="AG486" i="3"/>
  <c r="AH486" i="3"/>
  <c r="AI486" i="3"/>
  <c r="AJ486" i="3"/>
  <c r="AC487" i="3"/>
  <c r="AD487" i="3"/>
  <c r="AF487" i="3"/>
  <c r="AG487" i="3"/>
  <c r="AH487" i="3"/>
  <c r="AI487" i="3"/>
  <c r="AJ487" i="3"/>
  <c r="AC488" i="3"/>
  <c r="AD488" i="3"/>
  <c r="AF488" i="3"/>
  <c r="AG488" i="3"/>
  <c r="AH488" i="3"/>
  <c r="AI488" i="3"/>
  <c r="AJ488" i="3"/>
  <c r="AC489" i="3"/>
  <c r="AD489" i="3"/>
  <c r="AF489" i="3"/>
  <c r="AG489" i="3"/>
  <c r="AH489" i="3"/>
  <c r="AI489" i="3"/>
  <c r="AJ489" i="3"/>
  <c r="AC490" i="3"/>
  <c r="AD490" i="3"/>
  <c r="AF490" i="3"/>
  <c r="AG490" i="3"/>
  <c r="AH490" i="3"/>
  <c r="AI490" i="3"/>
  <c r="AJ490" i="3"/>
  <c r="AC491" i="3"/>
  <c r="AD491" i="3"/>
  <c r="AF491" i="3"/>
  <c r="AG491" i="3"/>
  <c r="AH491" i="3"/>
  <c r="AI491" i="3"/>
  <c r="AJ491" i="3"/>
  <c r="AC492" i="3"/>
  <c r="AD492" i="3"/>
  <c r="AF492" i="3"/>
  <c r="AG492" i="3"/>
  <c r="AH492" i="3"/>
  <c r="AI492" i="3"/>
  <c r="AJ492" i="3"/>
  <c r="AC493" i="3"/>
  <c r="AD493" i="3"/>
  <c r="AF493" i="3"/>
  <c r="AG493" i="3"/>
  <c r="AH493" i="3"/>
  <c r="AI493" i="3"/>
  <c r="AJ493" i="3"/>
  <c r="AC494" i="3"/>
  <c r="AD494" i="3"/>
  <c r="AF494" i="3"/>
  <c r="AG494" i="3"/>
  <c r="AH494" i="3"/>
  <c r="AI494" i="3"/>
  <c r="AJ494" i="3"/>
  <c r="AC495" i="3"/>
  <c r="AD495" i="3"/>
  <c r="AF495" i="3"/>
  <c r="AG495" i="3"/>
  <c r="AH495" i="3"/>
  <c r="AI495" i="3"/>
  <c r="AJ495" i="3"/>
  <c r="AC496" i="3"/>
  <c r="AD496" i="3"/>
  <c r="AF496" i="3"/>
  <c r="AG496" i="3"/>
  <c r="AH496" i="3"/>
  <c r="AI496" i="3"/>
  <c r="AJ496" i="3"/>
  <c r="AC497" i="3"/>
  <c r="AD497" i="3"/>
  <c r="AF497" i="3"/>
  <c r="AG497" i="3"/>
  <c r="AH497" i="3"/>
  <c r="AI497" i="3"/>
  <c r="AJ497" i="3"/>
  <c r="AC498" i="3"/>
  <c r="AD498" i="3"/>
  <c r="AF498" i="3"/>
  <c r="AG498" i="3"/>
  <c r="AH498" i="3"/>
  <c r="AI498" i="3"/>
  <c r="AJ498" i="3"/>
  <c r="AC499" i="3"/>
  <c r="AD499" i="3"/>
  <c r="AF499" i="3"/>
  <c r="AG499" i="3"/>
  <c r="AH499" i="3"/>
  <c r="AI499" i="3"/>
  <c r="AJ499" i="3"/>
  <c r="AC500" i="3"/>
  <c r="AD500" i="3"/>
  <c r="AF500" i="3"/>
  <c r="AG500" i="3"/>
  <c r="AH500" i="3"/>
  <c r="AI500" i="3"/>
  <c r="AJ500" i="3"/>
  <c r="AC501" i="3"/>
  <c r="AD501" i="3"/>
  <c r="AF501" i="3"/>
  <c r="AG501" i="3"/>
  <c r="AH501" i="3"/>
  <c r="AI501" i="3"/>
  <c r="AJ501" i="3"/>
  <c r="AC502" i="3"/>
  <c r="AD502" i="3"/>
  <c r="AF502" i="3"/>
  <c r="AG502" i="3"/>
  <c r="AH502" i="3"/>
  <c r="AI502" i="3"/>
  <c r="AJ502" i="3"/>
  <c r="AC503" i="3"/>
  <c r="AD503" i="3"/>
  <c r="AF503" i="3"/>
  <c r="AG503" i="3"/>
  <c r="AH503" i="3"/>
  <c r="AI503" i="3"/>
  <c r="AJ503" i="3"/>
  <c r="AC504" i="3"/>
  <c r="AD504" i="3"/>
  <c r="AF504" i="3"/>
  <c r="AG504" i="3"/>
  <c r="AH504" i="3"/>
  <c r="AI504" i="3"/>
  <c r="AJ504" i="3"/>
  <c r="AC505" i="3"/>
  <c r="AD505" i="3"/>
  <c r="AF505" i="3"/>
  <c r="AG505" i="3"/>
  <c r="AH505" i="3"/>
  <c r="AI505" i="3"/>
  <c r="AJ505" i="3"/>
  <c r="AC506" i="3"/>
  <c r="AD506" i="3"/>
  <c r="AF506" i="3"/>
  <c r="AG506" i="3"/>
  <c r="AH506" i="3"/>
  <c r="AI506" i="3"/>
  <c r="AJ506" i="3"/>
  <c r="AC507" i="3"/>
  <c r="AD507" i="3"/>
  <c r="AF507" i="3"/>
  <c r="AG507" i="3"/>
  <c r="AH507" i="3"/>
  <c r="AI507" i="3"/>
  <c r="AJ507" i="3"/>
  <c r="AC508" i="3"/>
  <c r="AD508" i="3"/>
  <c r="AF508" i="3"/>
  <c r="AG508" i="3"/>
  <c r="AH508" i="3"/>
  <c r="AI508" i="3"/>
  <c r="AJ508" i="3"/>
  <c r="AC509" i="3"/>
  <c r="AD509" i="3"/>
  <c r="AF509" i="3"/>
  <c r="AG509" i="3"/>
  <c r="AH509" i="3"/>
  <c r="AI509" i="3"/>
  <c r="AJ509" i="3"/>
  <c r="AC510" i="3"/>
  <c r="AD510" i="3"/>
  <c r="AF510" i="3"/>
  <c r="AG510" i="3"/>
  <c r="AH510" i="3"/>
  <c r="AI510" i="3"/>
  <c r="AJ510" i="3"/>
  <c r="AC511" i="3"/>
  <c r="AD511" i="3"/>
  <c r="AF511" i="3"/>
  <c r="AG511" i="3"/>
  <c r="AH511" i="3"/>
  <c r="AI511" i="3"/>
  <c r="AJ511" i="3"/>
  <c r="AC512" i="3"/>
  <c r="AD512" i="3"/>
  <c r="AF512" i="3"/>
  <c r="AG512" i="3"/>
  <c r="AH512" i="3"/>
  <c r="AI512" i="3"/>
  <c r="AJ512" i="3"/>
  <c r="AC513" i="3"/>
  <c r="AD513" i="3"/>
  <c r="AF513" i="3"/>
  <c r="AG513" i="3"/>
  <c r="AH513" i="3"/>
  <c r="AI513" i="3"/>
  <c r="AJ513" i="3"/>
  <c r="AC74" i="3"/>
  <c r="AD74" i="3"/>
  <c r="AF74" i="3"/>
  <c r="AG74" i="3"/>
  <c r="AH74" i="3"/>
  <c r="AI74" i="3"/>
  <c r="AJ74" i="3"/>
  <c r="AC514" i="3"/>
  <c r="AD514" i="3"/>
  <c r="AF514" i="3"/>
  <c r="AG514" i="3"/>
  <c r="AH514" i="3"/>
  <c r="AI514" i="3"/>
  <c r="AJ514" i="3"/>
  <c r="AC515" i="3"/>
  <c r="AD515" i="3"/>
  <c r="AF515" i="3"/>
  <c r="AG515" i="3"/>
  <c r="AH515" i="3"/>
  <c r="AI515" i="3"/>
  <c r="AJ515" i="3"/>
  <c r="AC516" i="3"/>
  <c r="AD516" i="3"/>
  <c r="AF516" i="3"/>
  <c r="AG516" i="3"/>
  <c r="AH516" i="3"/>
  <c r="AI516" i="3"/>
  <c r="AJ516" i="3"/>
  <c r="AC517" i="3"/>
  <c r="AD517" i="3"/>
  <c r="AF517" i="3"/>
  <c r="AG517" i="3"/>
  <c r="AH517" i="3"/>
  <c r="AI517" i="3"/>
  <c r="AJ517" i="3"/>
  <c r="AC518" i="3"/>
  <c r="AD518" i="3"/>
  <c r="AF518" i="3"/>
  <c r="AG518" i="3"/>
  <c r="AH518" i="3"/>
  <c r="AI518" i="3"/>
  <c r="AJ518" i="3"/>
  <c r="AC519" i="3"/>
  <c r="AD519" i="3"/>
  <c r="AF519" i="3"/>
  <c r="AG519" i="3"/>
  <c r="AH519" i="3"/>
  <c r="AI519" i="3"/>
  <c r="AJ519" i="3"/>
  <c r="AC520" i="3"/>
  <c r="AD520" i="3"/>
  <c r="AF520" i="3"/>
  <c r="AG520" i="3"/>
  <c r="AH520" i="3"/>
  <c r="AI520" i="3"/>
  <c r="AJ520" i="3"/>
  <c r="AC521" i="3"/>
  <c r="AD521" i="3"/>
  <c r="AF521" i="3"/>
  <c r="AG521" i="3"/>
  <c r="AH521" i="3"/>
  <c r="AI521" i="3"/>
  <c r="AJ521" i="3"/>
  <c r="AC522" i="3"/>
  <c r="AD522" i="3"/>
  <c r="AF522" i="3"/>
  <c r="AG522" i="3"/>
  <c r="AH522" i="3"/>
  <c r="AI522" i="3"/>
  <c r="AJ522" i="3"/>
  <c r="AC523" i="3"/>
  <c r="AD523" i="3"/>
  <c r="AF523" i="3"/>
  <c r="AG523" i="3"/>
  <c r="AH523" i="3"/>
  <c r="AI523" i="3"/>
  <c r="AJ523" i="3"/>
  <c r="AC524" i="3"/>
  <c r="AD524" i="3"/>
  <c r="AF524" i="3"/>
  <c r="AG524" i="3"/>
  <c r="AH524" i="3"/>
  <c r="AI524" i="3"/>
  <c r="AJ524" i="3"/>
  <c r="AC525" i="3"/>
  <c r="AD525" i="3"/>
  <c r="AF525" i="3"/>
  <c r="AG525" i="3"/>
  <c r="AH525" i="3"/>
  <c r="AI525" i="3"/>
  <c r="AJ525" i="3"/>
  <c r="AC526" i="3"/>
  <c r="AD526" i="3"/>
  <c r="AF526" i="3"/>
  <c r="AG526" i="3"/>
  <c r="AH526" i="3"/>
  <c r="AI526" i="3"/>
  <c r="AJ526" i="3"/>
  <c r="AC527" i="3"/>
  <c r="AD527" i="3"/>
  <c r="AF527" i="3"/>
  <c r="AG527" i="3"/>
  <c r="AH527" i="3"/>
  <c r="AI527" i="3"/>
  <c r="AJ527" i="3"/>
  <c r="AC528" i="3"/>
  <c r="AD528" i="3"/>
  <c r="AF528" i="3"/>
  <c r="AG528" i="3"/>
  <c r="AH528" i="3"/>
  <c r="AI528" i="3"/>
  <c r="AJ528" i="3"/>
  <c r="AC529" i="3"/>
  <c r="AD529" i="3"/>
  <c r="AF529" i="3"/>
  <c r="AG529" i="3"/>
  <c r="AH529" i="3"/>
  <c r="AI529" i="3"/>
  <c r="AJ529" i="3"/>
  <c r="AC530" i="3"/>
  <c r="AD530" i="3"/>
  <c r="AF530" i="3"/>
  <c r="AG530" i="3"/>
  <c r="AH530" i="3"/>
  <c r="AI530" i="3"/>
  <c r="AJ530" i="3"/>
  <c r="AC531" i="3"/>
  <c r="AD531" i="3"/>
  <c r="AF531" i="3"/>
  <c r="AG531" i="3"/>
  <c r="AH531" i="3"/>
  <c r="AI531" i="3"/>
  <c r="AJ531" i="3"/>
  <c r="AC532" i="3"/>
  <c r="AD532" i="3"/>
  <c r="AF532" i="3"/>
  <c r="AG532" i="3"/>
  <c r="AH532" i="3"/>
  <c r="AI532" i="3"/>
  <c r="AJ532" i="3"/>
  <c r="AC533" i="3"/>
  <c r="AD533" i="3"/>
  <c r="AF533" i="3"/>
  <c r="AG533" i="3"/>
  <c r="AH533" i="3"/>
  <c r="AI533" i="3"/>
  <c r="AJ533" i="3"/>
  <c r="AC534" i="3"/>
  <c r="AD534" i="3"/>
  <c r="AF534" i="3"/>
  <c r="AG534" i="3"/>
  <c r="AH534" i="3"/>
  <c r="AI534" i="3"/>
  <c r="AJ534" i="3"/>
  <c r="AC535" i="3"/>
  <c r="AD535" i="3"/>
  <c r="AF535" i="3"/>
  <c r="AG535" i="3"/>
  <c r="AH535" i="3"/>
  <c r="AI535" i="3"/>
  <c r="AJ535" i="3"/>
  <c r="AC536" i="3"/>
  <c r="AD536" i="3"/>
  <c r="AF536" i="3"/>
  <c r="AG536" i="3"/>
  <c r="AH536" i="3"/>
  <c r="AI536" i="3"/>
  <c r="AJ536" i="3"/>
  <c r="AC537" i="3"/>
  <c r="AD537" i="3"/>
  <c r="AF537" i="3"/>
  <c r="AG537" i="3"/>
  <c r="AH537" i="3"/>
  <c r="AI537" i="3"/>
  <c r="AJ537" i="3"/>
  <c r="AC538" i="3"/>
  <c r="AD538" i="3"/>
  <c r="AF538" i="3"/>
  <c r="AG538" i="3"/>
  <c r="AH538" i="3"/>
  <c r="AI538" i="3"/>
  <c r="AJ538" i="3"/>
  <c r="AC539" i="3"/>
  <c r="AD539" i="3"/>
  <c r="AF539" i="3"/>
  <c r="AG539" i="3"/>
  <c r="AH539" i="3"/>
  <c r="AI539" i="3"/>
  <c r="AJ539" i="3"/>
  <c r="AC540" i="3"/>
  <c r="AD540" i="3"/>
  <c r="AF540" i="3"/>
  <c r="AG540" i="3"/>
  <c r="AH540" i="3"/>
  <c r="AI540" i="3"/>
  <c r="AJ540" i="3"/>
  <c r="AC541" i="3"/>
  <c r="AD541" i="3"/>
  <c r="AF541" i="3"/>
  <c r="AG541" i="3"/>
  <c r="AH541" i="3"/>
  <c r="AI541" i="3"/>
  <c r="AJ541" i="3"/>
  <c r="AC542" i="3"/>
  <c r="AD542" i="3"/>
  <c r="AF542" i="3"/>
  <c r="AG542" i="3"/>
  <c r="AH542" i="3"/>
  <c r="AI542" i="3"/>
  <c r="AJ542" i="3"/>
  <c r="AC543" i="3"/>
  <c r="AD543" i="3"/>
  <c r="AF543" i="3"/>
  <c r="AG543" i="3"/>
  <c r="AH543" i="3"/>
  <c r="AI543" i="3"/>
  <c r="AJ543" i="3"/>
  <c r="AC544" i="3"/>
  <c r="AD544" i="3"/>
  <c r="AF544" i="3"/>
  <c r="AG544" i="3"/>
  <c r="AH544" i="3"/>
  <c r="AI544" i="3"/>
  <c r="AJ544" i="3"/>
  <c r="AC545" i="3"/>
  <c r="AD545" i="3"/>
  <c r="AF545" i="3"/>
  <c r="AG545" i="3"/>
  <c r="AH545" i="3"/>
  <c r="AI545" i="3"/>
  <c r="AJ545" i="3"/>
  <c r="AC546" i="3"/>
  <c r="AD546" i="3"/>
  <c r="AF546" i="3"/>
  <c r="AG546" i="3"/>
  <c r="AH546" i="3"/>
  <c r="AI546" i="3"/>
  <c r="AJ546" i="3"/>
  <c r="AC547" i="3"/>
  <c r="AD547" i="3"/>
  <c r="AF547" i="3"/>
  <c r="AG547" i="3"/>
  <c r="AH547" i="3"/>
  <c r="AI547" i="3"/>
  <c r="AJ547" i="3"/>
  <c r="AC548" i="3"/>
  <c r="AD548" i="3"/>
  <c r="AF548" i="3"/>
  <c r="AG548" i="3"/>
  <c r="AH548" i="3"/>
  <c r="AI548" i="3"/>
  <c r="AJ548" i="3"/>
  <c r="AC549" i="3"/>
  <c r="AD549" i="3"/>
  <c r="AF549" i="3"/>
  <c r="AG549" i="3"/>
  <c r="AH549" i="3"/>
  <c r="AI549" i="3"/>
  <c r="AJ549" i="3"/>
  <c r="AC550" i="3"/>
  <c r="AD550" i="3"/>
  <c r="AF550" i="3"/>
  <c r="AG550" i="3"/>
  <c r="AH550" i="3"/>
  <c r="AI550" i="3"/>
  <c r="AJ550" i="3"/>
  <c r="AC551" i="3"/>
  <c r="AD551" i="3"/>
  <c r="AF551" i="3"/>
  <c r="AG551" i="3"/>
  <c r="AH551" i="3"/>
  <c r="AI551" i="3"/>
  <c r="AJ551" i="3"/>
  <c r="AC552" i="3"/>
  <c r="AD552" i="3"/>
  <c r="AF552" i="3"/>
  <c r="AG552" i="3"/>
  <c r="AH552" i="3"/>
  <c r="AI552" i="3"/>
  <c r="AJ552" i="3"/>
  <c r="AC553" i="3"/>
  <c r="AD553" i="3"/>
  <c r="AF553" i="3"/>
  <c r="AG553" i="3"/>
  <c r="AH553" i="3"/>
  <c r="AI553" i="3"/>
  <c r="AJ553" i="3"/>
  <c r="AC554" i="3"/>
  <c r="AD554" i="3"/>
  <c r="AF554" i="3"/>
  <c r="AG554" i="3"/>
  <c r="AH554" i="3"/>
  <c r="AI554" i="3"/>
  <c r="AJ554" i="3"/>
  <c r="AC555" i="3"/>
  <c r="AD555" i="3"/>
  <c r="AF555" i="3"/>
  <c r="AG555" i="3"/>
  <c r="AH555" i="3"/>
  <c r="AI555" i="3"/>
  <c r="AJ555" i="3"/>
  <c r="AC556" i="3"/>
  <c r="AD556" i="3"/>
  <c r="AF556" i="3"/>
  <c r="AG556" i="3"/>
  <c r="AH556" i="3"/>
  <c r="AI556" i="3"/>
  <c r="AJ556" i="3"/>
  <c r="AC557" i="3"/>
  <c r="AD557" i="3"/>
  <c r="AF557" i="3"/>
  <c r="AG557" i="3"/>
  <c r="AH557" i="3"/>
  <c r="AI557" i="3"/>
  <c r="AJ557" i="3"/>
  <c r="AC558" i="3"/>
  <c r="AD558" i="3"/>
  <c r="AF558" i="3"/>
  <c r="AG558" i="3"/>
  <c r="AH558" i="3"/>
  <c r="AI558" i="3"/>
  <c r="AJ558" i="3"/>
  <c r="AC559" i="3"/>
  <c r="AD559" i="3"/>
  <c r="AF559" i="3"/>
  <c r="AG559" i="3"/>
  <c r="AH559" i="3"/>
  <c r="AI559" i="3"/>
  <c r="AJ559" i="3"/>
  <c r="AC560" i="3"/>
  <c r="AD560" i="3"/>
  <c r="AF560" i="3"/>
  <c r="AG560" i="3"/>
  <c r="AH560" i="3"/>
  <c r="AI560" i="3"/>
  <c r="AJ560" i="3"/>
  <c r="AC561" i="3"/>
  <c r="AD561" i="3"/>
  <c r="AF561" i="3"/>
  <c r="AG561" i="3"/>
  <c r="AH561" i="3"/>
  <c r="AI561" i="3"/>
  <c r="AJ561" i="3"/>
  <c r="AC562" i="3"/>
  <c r="AD562" i="3"/>
  <c r="AF562" i="3"/>
  <c r="AG562" i="3"/>
  <c r="AH562" i="3"/>
  <c r="AI562" i="3"/>
  <c r="AJ562" i="3"/>
  <c r="AC563" i="3"/>
  <c r="AD563" i="3"/>
  <c r="AF563" i="3"/>
  <c r="AG563" i="3"/>
  <c r="AH563" i="3"/>
  <c r="AI563" i="3"/>
  <c r="AJ563" i="3"/>
  <c r="AC564" i="3"/>
  <c r="AD564" i="3"/>
  <c r="AF564" i="3"/>
  <c r="AG564" i="3"/>
  <c r="AH564" i="3"/>
  <c r="AI564" i="3"/>
  <c r="AJ564" i="3"/>
  <c r="AC565" i="3"/>
  <c r="AD565" i="3"/>
  <c r="AF565" i="3"/>
  <c r="AG565" i="3"/>
  <c r="AH565" i="3"/>
  <c r="AI565" i="3"/>
  <c r="AJ565" i="3"/>
  <c r="AC566" i="3"/>
  <c r="AD566" i="3"/>
  <c r="AF566" i="3"/>
  <c r="AG566" i="3"/>
  <c r="AH566" i="3"/>
  <c r="AI566" i="3"/>
  <c r="AJ566" i="3"/>
  <c r="AC567" i="3"/>
  <c r="AD567" i="3"/>
  <c r="AF567" i="3"/>
  <c r="AG567" i="3"/>
  <c r="AH567" i="3"/>
  <c r="AI567" i="3"/>
  <c r="AJ567" i="3"/>
  <c r="AC568" i="3"/>
  <c r="AD568" i="3"/>
  <c r="AF568" i="3"/>
  <c r="AG568" i="3"/>
  <c r="AH568" i="3"/>
  <c r="AI568" i="3"/>
  <c r="AJ568" i="3"/>
  <c r="AC569" i="3"/>
  <c r="AD569" i="3"/>
  <c r="AF569" i="3"/>
  <c r="AG569" i="3"/>
  <c r="AH569" i="3"/>
  <c r="AI569" i="3"/>
  <c r="AJ569" i="3"/>
  <c r="AC570" i="3"/>
  <c r="AD570" i="3"/>
  <c r="AF570" i="3"/>
  <c r="AG570" i="3"/>
  <c r="AH570" i="3"/>
  <c r="AI570" i="3"/>
  <c r="AJ570" i="3"/>
  <c r="AC571" i="3"/>
  <c r="AD571" i="3"/>
  <c r="AF571" i="3"/>
  <c r="AG571" i="3"/>
  <c r="AH571" i="3"/>
  <c r="AI571" i="3"/>
  <c r="AJ571" i="3"/>
  <c r="AC572" i="3"/>
  <c r="AD572" i="3"/>
  <c r="AF572" i="3"/>
  <c r="AG572" i="3"/>
  <c r="AH572" i="3"/>
  <c r="AI572" i="3"/>
  <c r="AJ572" i="3"/>
  <c r="AC573" i="3"/>
  <c r="AD573" i="3"/>
  <c r="AF573" i="3"/>
  <c r="AG573" i="3"/>
  <c r="AH573" i="3"/>
  <c r="AI573" i="3"/>
  <c r="AJ573" i="3"/>
  <c r="AC574" i="3"/>
  <c r="AD574" i="3"/>
  <c r="AF574" i="3"/>
  <c r="AG574" i="3"/>
  <c r="AH574" i="3"/>
  <c r="AI574" i="3"/>
  <c r="AJ574" i="3"/>
  <c r="AC575" i="3"/>
  <c r="AD575" i="3"/>
  <c r="AF575" i="3"/>
  <c r="AG575" i="3"/>
  <c r="AH575" i="3"/>
  <c r="AI575" i="3"/>
  <c r="AJ575" i="3"/>
  <c r="AC576" i="3"/>
  <c r="AD576" i="3"/>
  <c r="AF576" i="3"/>
  <c r="AG576" i="3"/>
  <c r="AH576" i="3"/>
  <c r="AI576" i="3"/>
  <c r="AJ576" i="3"/>
  <c r="AC577" i="3"/>
  <c r="AD577" i="3"/>
  <c r="AF577" i="3"/>
  <c r="AG577" i="3"/>
  <c r="AH577" i="3"/>
  <c r="AI577" i="3"/>
  <c r="AJ577" i="3"/>
  <c r="AC578" i="3"/>
  <c r="AD578" i="3"/>
  <c r="AF578" i="3"/>
  <c r="AG578" i="3"/>
  <c r="AH578" i="3"/>
  <c r="AI578" i="3"/>
  <c r="AJ578" i="3"/>
  <c r="AC579" i="3"/>
  <c r="AD579" i="3"/>
  <c r="AF579" i="3"/>
  <c r="AG579" i="3"/>
  <c r="AH579" i="3"/>
  <c r="AI579" i="3"/>
  <c r="AJ579" i="3"/>
  <c r="AC580" i="3"/>
  <c r="AD580" i="3"/>
  <c r="AF580" i="3"/>
  <c r="AG580" i="3"/>
  <c r="AH580" i="3"/>
  <c r="AI580" i="3"/>
  <c r="AJ580" i="3"/>
  <c r="AC581" i="3"/>
  <c r="AD581" i="3"/>
  <c r="AF581" i="3"/>
  <c r="AG581" i="3"/>
  <c r="AH581" i="3"/>
  <c r="AI581" i="3"/>
  <c r="AJ581" i="3"/>
  <c r="AC582" i="3"/>
  <c r="AD582" i="3"/>
  <c r="AF582" i="3"/>
  <c r="AG582" i="3"/>
  <c r="AH582" i="3"/>
  <c r="AI582" i="3"/>
  <c r="AJ582" i="3"/>
  <c r="AC583" i="3"/>
  <c r="AD583" i="3"/>
  <c r="AF583" i="3"/>
  <c r="AG583" i="3"/>
  <c r="AH583" i="3"/>
  <c r="AI583" i="3"/>
  <c r="AJ583" i="3"/>
  <c r="AC584" i="3"/>
  <c r="AD584" i="3"/>
  <c r="AF584" i="3"/>
  <c r="AG584" i="3"/>
  <c r="AH584" i="3"/>
  <c r="AI584" i="3"/>
  <c r="AJ584" i="3"/>
  <c r="AC585" i="3"/>
  <c r="AD585" i="3"/>
  <c r="AF585" i="3"/>
  <c r="AG585" i="3"/>
  <c r="AH585" i="3"/>
  <c r="AI585" i="3"/>
  <c r="AJ585" i="3"/>
  <c r="AC586" i="3"/>
  <c r="AD586" i="3"/>
  <c r="AF586" i="3"/>
  <c r="AG586" i="3"/>
  <c r="AH586" i="3"/>
  <c r="AI586" i="3"/>
  <c r="AJ586" i="3"/>
  <c r="AC587" i="3"/>
  <c r="AD587" i="3"/>
  <c r="AF587" i="3"/>
  <c r="AG587" i="3"/>
  <c r="AH587" i="3"/>
  <c r="AI587" i="3"/>
  <c r="AJ587" i="3"/>
  <c r="AC588" i="3"/>
  <c r="AD588" i="3"/>
  <c r="AF588" i="3"/>
  <c r="AG588" i="3"/>
  <c r="AH588" i="3"/>
  <c r="AI588" i="3"/>
  <c r="AJ588" i="3"/>
  <c r="AC589" i="3"/>
  <c r="AD589" i="3"/>
  <c r="AF589" i="3"/>
  <c r="AG589" i="3"/>
  <c r="AH589" i="3"/>
  <c r="AI589" i="3"/>
  <c r="AJ589" i="3"/>
  <c r="AC590" i="3"/>
  <c r="AD590" i="3"/>
  <c r="AF590" i="3"/>
  <c r="AG590" i="3"/>
  <c r="AH590" i="3"/>
  <c r="AI590" i="3"/>
  <c r="AJ590" i="3"/>
  <c r="AC591" i="3"/>
  <c r="AD591" i="3"/>
  <c r="AF591" i="3"/>
  <c r="AG591" i="3"/>
  <c r="AH591" i="3"/>
  <c r="AI591" i="3"/>
  <c r="AJ591" i="3"/>
  <c r="AC592" i="3"/>
  <c r="AD592" i="3"/>
  <c r="AF592" i="3"/>
  <c r="AG592" i="3"/>
  <c r="AH592" i="3"/>
  <c r="AI592" i="3"/>
  <c r="AJ592" i="3"/>
  <c r="AC593" i="3"/>
  <c r="AD593" i="3"/>
  <c r="AF593" i="3"/>
  <c r="AG593" i="3"/>
  <c r="AH593" i="3"/>
  <c r="AI593" i="3"/>
  <c r="AJ593" i="3"/>
  <c r="AC594" i="3"/>
  <c r="AD594" i="3"/>
  <c r="AF594" i="3"/>
  <c r="AG594" i="3"/>
  <c r="AH594" i="3"/>
  <c r="AI594" i="3"/>
  <c r="AJ594" i="3"/>
  <c r="AC595" i="3"/>
  <c r="AD595" i="3"/>
  <c r="AF595" i="3"/>
  <c r="AG595" i="3"/>
  <c r="AH595" i="3"/>
  <c r="AI595" i="3"/>
  <c r="AJ595" i="3"/>
  <c r="AC596" i="3"/>
  <c r="AD596" i="3"/>
  <c r="AF596" i="3"/>
  <c r="AG596" i="3"/>
  <c r="AH596" i="3"/>
  <c r="AI596" i="3"/>
  <c r="AJ596" i="3"/>
  <c r="AC597" i="3"/>
  <c r="AD597" i="3"/>
  <c r="AF597" i="3"/>
  <c r="AG597" i="3"/>
  <c r="AH597" i="3"/>
  <c r="AI597" i="3"/>
  <c r="AJ597" i="3"/>
  <c r="AC598" i="3"/>
  <c r="AD598" i="3"/>
  <c r="AF598" i="3"/>
  <c r="AG598" i="3"/>
  <c r="AH598" i="3"/>
  <c r="AI598" i="3"/>
  <c r="AJ598" i="3"/>
  <c r="AC599" i="3"/>
  <c r="AD599" i="3"/>
  <c r="AF599" i="3"/>
  <c r="AG599" i="3"/>
  <c r="AH599" i="3"/>
  <c r="AI599" i="3"/>
  <c r="AJ599" i="3"/>
  <c r="AC600" i="3"/>
  <c r="AD600" i="3"/>
  <c r="AF600" i="3"/>
  <c r="AG600" i="3"/>
  <c r="AH600" i="3"/>
  <c r="AI600" i="3"/>
  <c r="AJ600" i="3"/>
  <c r="AC601" i="3"/>
  <c r="AD601" i="3"/>
  <c r="AF601" i="3"/>
  <c r="AG601" i="3"/>
  <c r="AH601" i="3"/>
  <c r="AI601" i="3"/>
  <c r="AJ601" i="3"/>
  <c r="AC602" i="3"/>
  <c r="AD602" i="3"/>
  <c r="AF602" i="3"/>
  <c r="AG602" i="3"/>
  <c r="AH602" i="3"/>
  <c r="AI602" i="3"/>
  <c r="AJ602" i="3"/>
  <c r="AC603" i="3"/>
  <c r="AD603" i="3"/>
  <c r="AF603" i="3"/>
  <c r="AG603" i="3"/>
  <c r="AH603" i="3"/>
  <c r="AI603" i="3"/>
  <c r="AJ603" i="3"/>
  <c r="AC604" i="3"/>
  <c r="AD604" i="3"/>
  <c r="AF604" i="3"/>
  <c r="AG604" i="3"/>
  <c r="AH604" i="3"/>
  <c r="AI604" i="3"/>
  <c r="AJ604" i="3"/>
  <c r="AC605" i="3"/>
  <c r="AD605" i="3"/>
  <c r="AF605" i="3"/>
  <c r="AG605" i="3"/>
  <c r="AH605" i="3"/>
  <c r="AI605" i="3"/>
  <c r="AJ605" i="3"/>
  <c r="AC606" i="3"/>
  <c r="AD606" i="3"/>
  <c r="AF606" i="3"/>
  <c r="AG606" i="3"/>
  <c r="AH606" i="3"/>
  <c r="AI606" i="3"/>
  <c r="AJ606" i="3"/>
  <c r="AC607" i="3"/>
  <c r="AD607" i="3"/>
  <c r="AF607" i="3"/>
  <c r="AG607" i="3"/>
  <c r="AH607" i="3"/>
  <c r="AI607" i="3"/>
  <c r="AJ607" i="3"/>
  <c r="AC608" i="3"/>
  <c r="AD608" i="3"/>
  <c r="AF608" i="3"/>
  <c r="AG608" i="3"/>
  <c r="AH608" i="3"/>
  <c r="AI608" i="3"/>
  <c r="AJ608" i="3"/>
  <c r="AC609" i="3"/>
  <c r="AD609" i="3"/>
  <c r="AF609" i="3"/>
  <c r="AG609" i="3"/>
  <c r="AH609" i="3"/>
  <c r="AI609" i="3"/>
  <c r="AJ609" i="3"/>
  <c r="AC610" i="3"/>
  <c r="AD610" i="3"/>
  <c r="AF610" i="3"/>
  <c r="AG610" i="3"/>
  <c r="AH610" i="3"/>
  <c r="AI610" i="3"/>
  <c r="AJ610" i="3"/>
  <c r="AC611" i="3"/>
  <c r="AD611" i="3"/>
  <c r="AF611" i="3"/>
  <c r="AG611" i="3"/>
  <c r="AH611" i="3"/>
  <c r="AI611" i="3"/>
  <c r="AJ611" i="3"/>
  <c r="AC612" i="3"/>
  <c r="AD612" i="3"/>
  <c r="AF612" i="3"/>
  <c r="AG612" i="3"/>
  <c r="AH612" i="3"/>
  <c r="AI612" i="3"/>
  <c r="AJ612" i="3"/>
  <c r="AC613" i="3"/>
  <c r="AD613" i="3"/>
  <c r="AF613" i="3"/>
  <c r="AG613" i="3"/>
  <c r="AH613" i="3"/>
  <c r="AI613" i="3"/>
  <c r="AJ613" i="3"/>
  <c r="AC614" i="3"/>
  <c r="AD614" i="3"/>
  <c r="AF614" i="3"/>
  <c r="AG614" i="3"/>
  <c r="AH614" i="3"/>
  <c r="AI614" i="3"/>
  <c r="AJ614" i="3"/>
  <c r="AC615" i="3"/>
  <c r="AD615" i="3"/>
  <c r="AF615" i="3"/>
  <c r="AG615" i="3"/>
  <c r="AH615" i="3"/>
  <c r="AI615" i="3"/>
  <c r="AJ615" i="3"/>
  <c r="AC616" i="3"/>
  <c r="AD616" i="3"/>
  <c r="AF616" i="3"/>
  <c r="AG616" i="3"/>
  <c r="AH616" i="3"/>
  <c r="AI616" i="3"/>
  <c r="AJ616" i="3"/>
  <c r="AC617" i="3"/>
  <c r="AD617" i="3"/>
  <c r="AF617" i="3"/>
  <c r="AG617" i="3"/>
  <c r="AH617" i="3"/>
  <c r="AI617" i="3"/>
  <c r="AJ617" i="3"/>
  <c r="AC618" i="3"/>
  <c r="AD618" i="3"/>
  <c r="AF618" i="3"/>
  <c r="AG618" i="3"/>
  <c r="AH618" i="3"/>
  <c r="AI618" i="3"/>
  <c r="AJ618" i="3"/>
  <c r="AC619" i="3"/>
  <c r="AD619" i="3"/>
  <c r="AF619" i="3"/>
  <c r="AG619" i="3"/>
  <c r="AH619" i="3"/>
  <c r="AI619" i="3"/>
  <c r="AJ619" i="3"/>
  <c r="AC620" i="3"/>
  <c r="AD620" i="3"/>
  <c r="AF620" i="3"/>
  <c r="AG620" i="3"/>
  <c r="AH620" i="3"/>
  <c r="AI620" i="3"/>
  <c r="AJ620" i="3"/>
  <c r="AC621" i="3"/>
  <c r="AD621" i="3"/>
  <c r="AF621" i="3"/>
  <c r="AG621" i="3"/>
  <c r="AH621" i="3"/>
  <c r="AI621" i="3"/>
  <c r="AJ621" i="3"/>
  <c r="AC622" i="3"/>
  <c r="AD622" i="3"/>
  <c r="AF622" i="3"/>
  <c r="AG622" i="3"/>
  <c r="AH622" i="3"/>
  <c r="AI622" i="3"/>
  <c r="AJ622" i="3"/>
  <c r="AC623" i="3"/>
  <c r="AD623" i="3"/>
  <c r="AF623" i="3"/>
  <c r="AG623" i="3"/>
  <c r="AH623" i="3"/>
  <c r="AI623" i="3"/>
  <c r="AJ623" i="3"/>
  <c r="AC624" i="3"/>
  <c r="AD624" i="3"/>
  <c r="AF624" i="3"/>
  <c r="AG624" i="3"/>
  <c r="AH624" i="3"/>
  <c r="AI624" i="3"/>
  <c r="AJ624" i="3"/>
  <c r="AC625" i="3"/>
  <c r="AD625" i="3"/>
  <c r="AF625" i="3"/>
  <c r="AG625" i="3"/>
  <c r="AH625" i="3"/>
  <c r="AI625" i="3"/>
  <c r="AJ625" i="3"/>
  <c r="AC626" i="3"/>
  <c r="AD626" i="3"/>
  <c r="AF626" i="3"/>
  <c r="AG626" i="3"/>
  <c r="AH626" i="3"/>
  <c r="AI626" i="3"/>
  <c r="AJ626" i="3"/>
  <c r="AC627" i="3"/>
  <c r="AD627" i="3"/>
  <c r="AF627" i="3"/>
  <c r="AG627" i="3"/>
  <c r="AH627" i="3"/>
  <c r="AI627" i="3"/>
  <c r="AJ627" i="3"/>
  <c r="AC628" i="3"/>
  <c r="AD628" i="3"/>
  <c r="AF628" i="3"/>
  <c r="AG628" i="3"/>
  <c r="AH628" i="3"/>
  <c r="AI628" i="3"/>
  <c r="AJ628" i="3"/>
  <c r="AC629" i="3"/>
  <c r="AD629" i="3"/>
  <c r="AF629" i="3"/>
  <c r="AG629" i="3"/>
  <c r="AH629" i="3"/>
  <c r="AI629" i="3"/>
  <c r="AJ629" i="3"/>
  <c r="AC630" i="3"/>
  <c r="AD630" i="3"/>
  <c r="AF630" i="3"/>
  <c r="AG630" i="3"/>
  <c r="AH630" i="3"/>
  <c r="AI630" i="3"/>
  <c r="AJ630" i="3"/>
  <c r="AC631" i="3"/>
  <c r="AD631" i="3"/>
  <c r="AF631" i="3"/>
  <c r="AG631" i="3"/>
  <c r="AH631" i="3"/>
  <c r="AI631" i="3"/>
  <c r="AJ631" i="3"/>
  <c r="AC632" i="3"/>
  <c r="AD632" i="3"/>
  <c r="AF632" i="3"/>
  <c r="AG632" i="3"/>
  <c r="AH632" i="3"/>
  <c r="AI632" i="3"/>
  <c r="AJ632" i="3"/>
  <c r="AC633" i="3"/>
  <c r="AD633" i="3"/>
  <c r="AF633" i="3"/>
  <c r="AG633" i="3"/>
  <c r="AH633" i="3"/>
  <c r="AI633" i="3"/>
  <c r="AJ633" i="3"/>
  <c r="AC634" i="3"/>
  <c r="AD634" i="3"/>
  <c r="AF634" i="3"/>
  <c r="AG634" i="3"/>
  <c r="AH634" i="3"/>
  <c r="AI634" i="3"/>
  <c r="AJ634" i="3"/>
  <c r="AC635" i="3"/>
  <c r="AD635" i="3"/>
  <c r="AF635" i="3"/>
  <c r="AG635" i="3"/>
  <c r="AH635" i="3"/>
  <c r="AI635" i="3"/>
  <c r="AJ635" i="3"/>
  <c r="AC636" i="3"/>
  <c r="AD636" i="3"/>
  <c r="AF636" i="3"/>
  <c r="AG636" i="3"/>
  <c r="AH636" i="3"/>
  <c r="AI636" i="3"/>
  <c r="AJ636" i="3"/>
  <c r="AC637" i="3"/>
  <c r="AD637" i="3"/>
  <c r="AF637" i="3"/>
  <c r="AG637" i="3"/>
  <c r="AH637" i="3"/>
  <c r="AI637" i="3"/>
  <c r="AJ637" i="3"/>
  <c r="AC638" i="3"/>
  <c r="AD638" i="3"/>
  <c r="AF638" i="3"/>
  <c r="AG638" i="3"/>
  <c r="AH638" i="3"/>
  <c r="AI638" i="3"/>
  <c r="AJ638" i="3"/>
  <c r="AC639" i="3"/>
  <c r="AD639" i="3"/>
  <c r="AF639" i="3"/>
  <c r="AG639" i="3"/>
  <c r="AH639" i="3"/>
  <c r="AI639" i="3"/>
  <c r="AJ639" i="3"/>
  <c r="AC640" i="3"/>
  <c r="AD640" i="3"/>
  <c r="AF640" i="3"/>
  <c r="AG640" i="3"/>
  <c r="AH640" i="3"/>
  <c r="AI640" i="3"/>
  <c r="AJ640" i="3"/>
  <c r="AC641" i="3"/>
  <c r="AD641" i="3"/>
  <c r="AF641" i="3"/>
  <c r="AG641" i="3"/>
  <c r="AH641" i="3"/>
  <c r="AI641" i="3"/>
  <c r="AJ641" i="3"/>
  <c r="AC642" i="3"/>
  <c r="AD642" i="3"/>
  <c r="AF642" i="3"/>
  <c r="AG642" i="3"/>
  <c r="AH642" i="3"/>
  <c r="AI642" i="3"/>
  <c r="AJ642" i="3"/>
  <c r="AC643" i="3"/>
  <c r="AD643" i="3"/>
  <c r="AF643" i="3"/>
  <c r="AG643" i="3"/>
  <c r="AH643" i="3"/>
  <c r="AI643" i="3"/>
  <c r="AJ643" i="3"/>
  <c r="AC644" i="3"/>
  <c r="AD644" i="3"/>
  <c r="AF644" i="3"/>
  <c r="AG644" i="3"/>
  <c r="AH644" i="3"/>
  <c r="AI644" i="3"/>
  <c r="AJ644" i="3"/>
  <c r="AC645" i="3"/>
  <c r="AD645" i="3"/>
  <c r="AF645" i="3"/>
  <c r="AG645" i="3"/>
  <c r="AH645" i="3"/>
  <c r="AI645" i="3"/>
  <c r="AJ645" i="3"/>
  <c r="AC646" i="3"/>
  <c r="AD646" i="3"/>
  <c r="AF646" i="3"/>
  <c r="AG646" i="3"/>
  <c r="AH646" i="3"/>
  <c r="AI646" i="3"/>
  <c r="AJ646" i="3"/>
  <c r="AC647" i="3"/>
  <c r="AD647" i="3"/>
  <c r="AF647" i="3"/>
  <c r="AG647" i="3"/>
  <c r="AH647" i="3"/>
  <c r="AI647" i="3"/>
  <c r="AJ647" i="3"/>
  <c r="AC648" i="3"/>
  <c r="AD648" i="3"/>
  <c r="AF648" i="3"/>
  <c r="AG648" i="3"/>
  <c r="AH648" i="3"/>
  <c r="AI648" i="3"/>
  <c r="AJ648" i="3"/>
  <c r="AC649" i="3"/>
  <c r="AD649" i="3"/>
  <c r="AF649" i="3"/>
  <c r="AG649" i="3"/>
  <c r="AH649" i="3"/>
  <c r="AI649" i="3"/>
  <c r="AJ649" i="3"/>
  <c r="AC650" i="3"/>
  <c r="AD650" i="3"/>
  <c r="AF650" i="3"/>
  <c r="AG650" i="3"/>
  <c r="AH650" i="3"/>
  <c r="AI650" i="3"/>
  <c r="AJ650" i="3"/>
  <c r="AC651" i="3"/>
  <c r="AD651" i="3"/>
  <c r="AF651" i="3"/>
  <c r="AG651" i="3"/>
  <c r="AH651" i="3"/>
  <c r="AI651" i="3"/>
  <c r="AJ651" i="3"/>
  <c r="AC652" i="3"/>
  <c r="AD652" i="3"/>
  <c r="AF652" i="3"/>
  <c r="AG652" i="3"/>
  <c r="AH652" i="3"/>
  <c r="AI652" i="3"/>
  <c r="AJ652" i="3"/>
  <c r="AC653" i="3"/>
  <c r="AD653" i="3"/>
  <c r="AF653" i="3"/>
  <c r="AG653" i="3"/>
  <c r="AH653" i="3"/>
  <c r="AI653" i="3"/>
  <c r="AJ653" i="3"/>
  <c r="AC654" i="3"/>
  <c r="AD654" i="3"/>
  <c r="AF654" i="3"/>
  <c r="AG654" i="3"/>
  <c r="AH654" i="3"/>
  <c r="AI654" i="3"/>
  <c r="AJ654" i="3"/>
  <c r="AC655" i="3"/>
  <c r="AD655" i="3"/>
  <c r="AF655" i="3"/>
  <c r="AG655" i="3"/>
  <c r="AH655" i="3"/>
  <c r="AI655" i="3"/>
  <c r="AJ655" i="3"/>
  <c r="AC656" i="3"/>
  <c r="AD656" i="3"/>
  <c r="AF656" i="3"/>
  <c r="AG656" i="3"/>
  <c r="AH656" i="3"/>
  <c r="AI656" i="3"/>
  <c r="AJ656" i="3"/>
  <c r="AC657" i="3"/>
  <c r="AD657" i="3"/>
  <c r="AF657" i="3"/>
  <c r="AG657" i="3"/>
  <c r="AH657" i="3"/>
  <c r="AI657" i="3"/>
  <c r="AJ657" i="3"/>
  <c r="AC658" i="3"/>
  <c r="AD658" i="3"/>
  <c r="AF658" i="3"/>
  <c r="AG658" i="3"/>
  <c r="AH658" i="3"/>
  <c r="AI658" i="3"/>
  <c r="AJ658" i="3"/>
  <c r="AC659" i="3"/>
  <c r="AD659" i="3"/>
  <c r="AF659" i="3"/>
  <c r="AG659" i="3"/>
  <c r="AH659" i="3"/>
  <c r="AI659" i="3"/>
  <c r="AJ659" i="3"/>
  <c r="AC660" i="3"/>
  <c r="AD660" i="3"/>
  <c r="AF660" i="3"/>
  <c r="AG660" i="3"/>
  <c r="AH660" i="3"/>
  <c r="AI660" i="3"/>
  <c r="AJ660" i="3"/>
  <c r="AC661" i="3"/>
  <c r="AD661" i="3"/>
  <c r="AF661" i="3"/>
  <c r="AG661" i="3"/>
  <c r="AH661" i="3"/>
  <c r="AI661" i="3"/>
  <c r="AJ661" i="3"/>
  <c r="AC662" i="3"/>
  <c r="AD662" i="3"/>
  <c r="AF662" i="3"/>
  <c r="AG662" i="3"/>
  <c r="AH662" i="3"/>
  <c r="AI662" i="3"/>
  <c r="AJ662" i="3"/>
  <c r="AC663" i="3"/>
  <c r="AD663" i="3"/>
  <c r="AF663" i="3"/>
  <c r="AG663" i="3"/>
  <c r="AH663" i="3"/>
  <c r="AI663" i="3"/>
  <c r="AJ663" i="3"/>
  <c r="AC664" i="3"/>
  <c r="AD664" i="3"/>
  <c r="AF664" i="3"/>
  <c r="AG664" i="3"/>
  <c r="AH664" i="3"/>
  <c r="AI664" i="3"/>
  <c r="AJ664" i="3"/>
  <c r="AC665" i="3"/>
  <c r="AD665" i="3"/>
  <c r="AF665" i="3"/>
  <c r="AG665" i="3"/>
  <c r="AH665" i="3"/>
  <c r="AI665" i="3"/>
  <c r="AJ665" i="3"/>
  <c r="AC666" i="3"/>
  <c r="AD666" i="3"/>
  <c r="AF666" i="3"/>
  <c r="AG666" i="3"/>
  <c r="AH666" i="3"/>
  <c r="AI666" i="3"/>
  <c r="AJ666" i="3"/>
  <c r="AC667" i="3"/>
  <c r="AD667" i="3"/>
  <c r="AF667" i="3"/>
  <c r="AG667" i="3"/>
  <c r="AH667" i="3"/>
  <c r="AI667" i="3"/>
  <c r="AJ667" i="3"/>
  <c r="AC668" i="3"/>
  <c r="AD668" i="3"/>
  <c r="AF668" i="3"/>
  <c r="AG668" i="3"/>
  <c r="AH668" i="3"/>
  <c r="AI668" i="3"/>
  <c r="AJ668" i="3"/>
  <c r="AC669" i="3"/>
  <c r="AD669" i="3"/>
  <c r="AF669" i="3"/>
  <c r="AG669" i="3"/>
  <c r="AH669" i="3"/>
  <c r="AI669" i="3"/>
  <c r="AJ669" i="3"/>
  <c r="AC670" i="3"/>
  <c r="AD670" i="3"/>
  <c r="AF670" i="3"/>
  <c r="AG670" i="3"/>
  <c r="AH670" i="3"/>
  <c r="AI670" i="3"/>
  <c r="AJ670" i="3"/>
  <c r="AC671" i="3"/>
  <c r="AD671" i="3"/>
  <c r="AF671" i="3"/>
  <c r="AG671" i="3"/>
  <c r="AH671" i="3"/>
  <c r="AI671" i="3"/>
  <c r="AJ671" i="3"/>
  <c r="AC672" i="3"/>
  <c r="AD672" i="3"/>
  <c r="AF672" i="3"/>
  <c r="AG672" i="3"/>
  <c r="AH672" i="3"/>
  <c r="AI672" i="3"/>
  <c r="AJ672" i="3"/>
  <c r="AC673" i="3"/>
  <c r="AD673" i="3"/>
  <c r="AF673" i="3"/>
  <c r="AG673" i="3"/>
  <c r="AH673" i="3"/>
  <c r="AI673" i="3"/>
  <c r="AJ673" i="3"/>
  <c r="AC674" i="3"/>
  <c r="AD674" i="3"/>
  <c r="AF674" i="3"/>
  <c r="AG674" i="3"/>
  <c r="AH674" i="3"/>
  <c r="AI674" i="3"/>
  <c r="AJ674" i="3"/>
  <c r="AC675" i="3"/>
  <c r="AD675" i="3"/>
  <c r="AF675" i="3"/>
  <c r="AG675" i="3"/>
  <c r="AH675" i="3"/>
  <c r="AI675" i="3"/>
  <c r="AJ675" i="3"/>
  <c r="AC676" i="3"/>
  <c r="AD676" i="3"/>
  <c r="AF676" i="3"/>
  <c r="AG676" i="3"/>
  <c r="AH676" i="3"/>
  <c r="AI676" i="3"/>
  <c r="AJ676" i="3"/>
  <c r="AC677" i="3"/>
  <c r="AD677" i="3"/>
  <c r="AF677" i="3"/>
  <c r="AG677" i="3"/>
  <c r="AH677" i="3"/>
  <c r="AI677" i="3"/>
  <c r="AJ677" i="3"/>
  <c r="AC678" i="3"/>
  <c r="AD678" i="3"/>
  <c r="AF678" i="3"/>
  <c r="AG678" i="3"/>
  <c r="AH678" i="3"/>
  <c r="AI678" i="3"/>
  <c r="AJ678" i="3"/>
  <c r="AC679" i="3"/>
  <c r="AD679" i="3"/>
  <c r="AF679" i="3"/>
  <c r="AG679" i="3"/>
  <c r="AH679" i="3"/>
  <c r="AI679" i="3"/>
  <c r="AJ679" i="3"/>
  <c r="AC680" i="3"/>
  <c r="AD680" i="3"/>
  <c r="AF680" i="3"/>
  <c r="AG680" i="3"/>
  <c r="AH680" i="3"/>
  <c r="AI680" i="3"/>
  <c r="AJ680" i="3"/>
  <c r="AC681" i="3"/>
  <c r="AD681" i="3"/>
  <c r="AF681" i="3"/>
  <c r="AG681" i="3"/>
  <c r="AH681" i="3"/>
  <c r="AI681" i="3"/>
  <c r="AJ681" i="3"/>
  <c r="AC682" i="3"/>
  <c r="AD682" i="3"/>
  <c r="AF682" i="3"/>
  <c r="AG682" i="3"/>
  <c r="AH682" i="3"/>
  <c r="AI682" i="3"/>
  <c r="AJ682" i="3"/>
  <c r="AC683" i="3"/>
  <c r="AD683" i="3"/>
  <c r="AF683" i="3"/>
  <c r="AG683" i="3"/>
  <c r="AH683" i="3"/>
  <c r="AI683" i="3"/>
  <c r="AJ683" i="3"/>
  <c r="AC684" i="3"/>
  <c r="AD684" i="3"/>
  <c r="AF684" i="3"/>
  <c r="AG684" i="3"/>
  <c r="AH684" i="3"/>
  <c r="AI684" i="3"/>
  <c r="AJ684" i="3"/>
  <c r="AC685" i="3"/>
  <c r="AD685" i="3"/>
  <c r="AF685" i="3"/>
  <c r="AG685" i="3"/>
  <c r="AH685" i="3"/>
  <c r="AI685" i="3"/>
  <c r="AJ685" i="3"/>
  <c r="AC686" i="3"/>
  <c r="AD686" i="3"/>
  <c r="AF686" i="3"/>
  <c r="AG686" i="3"/>
  <c r="AH686" i="3"/>
  <c r="AI686" i="3"/>
  <c r="AJ686" i="3"/>
  <c r="AC687" i="3"/>
  <c r="AD687" i="3"/>
  <c r="AF687" i="3"/>
  <c r="AG687" i="3"/>
  <c r="AH687" i="3"/>
  <c r="AI687" i="3"/>
  <c r="AJ687" i="3"/>
  <c r="AC688" i="3"/>
  <c r="AD688" i="3"/>
  <c r="AF688" i="3"/>
  <c r="AG688" i="3"/>
  <c r="AH688" i="3"/>
  <c r="AI688" i="3"/>
  <c r="AJ688" i="3"/>
  <c r="AC689" i="3"/>
  <c r="AD689" i="3"/>
  <c r="AF689" i="3"/>
  <c r="AG689" i="3"/>
  <c r="AH689" i="3"/>
  <c r="AI689" i="3"/>
  <c r="AJ689" i="3"/>
  <c r="AC690" i="3"/>
  <c r="AD690" i="3"/>
  <c r="AF690" i="3"/>
  <c r="AG690" i="3"/>
  <c r="AH690" i="3"/>
  <c r="AI690" i="3"/>
  <c r="AJ690" i="3"/>
  <c r="AC691" i="3"/>
  <c r="AD691" i="3"/>
  <c r="AF691" i="3"/>
  <c r="AG691" i="3"/>
  <c r="AH691" i="3"/>
  <c r="AI691" i="3"/>
  <c r="AJ691" i="3"/>
  <c r="AC692" i="3"/>
  <c r="AD692" i="3"/>
  <c r="AF692" i="3"/>
  <c r="AG692" i="3"/>
  <c r="AH692" i="3"/>
  <c r="AI692" i="3"/>
  <c r="AJ692" i="3"/>
  <c r="AC693" i="3"/>
  <c r="AD693" i="3"/>
  <c r="AF693" i="3"/>
  <c r="AG693" i="3"/>
  <c r="AH693" i="3"/>
  <c r="AI693" i="3"/>
  <c r="AJ693" i="3"/>
  <c r="AC694" i="3"/>
  <c r="AD694" i="3"/>
  <c r="AF694" i="3"/>
  <c r="AG694" i="3"/>
  <c r="AH694" i="3"/>
  <c r="AI694" i="3"/>
  <c r="AJ694" i="3"/>
  <c r="AC695" i="3"/>
  <c r="AD695" i="3"/>
  <c r="AF695" i="3"/>
  <c r="AG695" i="3"/>
  <c r="AH695" i="3"/>
  <c r="AI695" i="3"/>
  <c r="AJ695" i="3"/>
  <c r="AC696" i="3"/>
  <c r="AD696" i="3"/>
  <c r="AF696" i="3"/>
  <c r="AG696" i="3"/>
  <c r="AH696" i="3"/>
  <c r="AI696" i="3"/>
  <c r="AJ696" i="3"/>
  <c r="AC697" i="3"/>
  <c r="AD697" i="3"/>
  <c r="AF697" i="3"/>
  <c r="AG697" i="3"/>
  <c r="AH697" i="3"/>
  <c r="AI697" i="3"/>
  <c r="AJ697" i="3"/>
  <c r="AC698" i="3"/>
  <c r="AD698" i="3"/>
  <c r="AF698" i="3"/>
  <c r="AG698" i="3"/>
  <c r="AH698" i="3"/>
  <c r="AI698" i="3"/>
  <c r="AJ698" i="3"/>
  <c r="AC699" i="3"/>
  <c r="AD699" i="3"/>
  <c r="AF699" i="3"/>
  <c r="AG699" i="3"/>
  <c r="AH699" i="3"/>
  <c r="AI699" i="3"/>
  <c r="AJ699" i="3"/>
  <c r="AC700" i="3"/>
  <c r="AD700" i="3"/>
  <c r="AF700" i="3"/>
  <c r="AG700" i="3"/>
  <c r="AH700" i="3"/>
  <c r="AI700" i="3"/>
  <c r="AJ700" i="3"/>
  <c r="AC701" i="3"/>
  <c r="AD701" i="3"/>
  <c r="AF701" i="3"/>
  <c r="AG701" i="3"/>
  <c r="AH701" i="3"/>
  <c r="AI701" i="3"/>
  <c r="AJ701" i="3"/>
  <c r="AC702" i="3"/>
  <c r="AD702" i="3"/>
  <c r="AF702" i="3"/>
  <c r="AG702" i="3"/>
  <c r="AH702" i="3"/>
  <c r="AI702" i="3"/>
  <c r="AJ702" i="3"/>
  <c r="AC703" i="3"/>
  <c r="AD703" i="3"/>
  <c r="AF703" i="3"/>
  <c r="AG703" i="3"/>
  <c r="AH703" i="3"/>
  <c r="AI703" i="3"/>
  <c r="AJ703" i="3"/>
  <c r="AC704" i="3"/>
  <c r="AD704" i="3"/>
  <c r="AF704" i="3"/>
  <c r="AG704" i="3"/>
  <c r="AH704" i="3"/>
  <c r="AI704" i="3"/>
  <c r="AJ704" i="3"/>
  <c r="AC705" i="3"/>
  <c r="AD705" i="3"/>
  <c r="AF705" i="3"/>
  <c r="AG705" i="3"/>
  <c r="AH705" i="3"/>
  <c r="AI705" i="3"/>
  <c r="AJ705" i="3"/>
  <c r="AC706" i="3"/>
  <c r="AD706" i="3"/>
  <c r="AF706" i="3"/>
  <c r="AG706" i="3"/>
  <c r="AH706" i="3"/>
  <c r="AI706" i="3"/>
  <c r="AJ706" i="3"/>
  <c r="AC707" i="3"/>
  <c r="AD707" i="3"/>
  <c r="AF707" i="3"/>
  <c r="AG707" i="3"/>
  <c r="AH707" i="3"/>
  <c r="AI707" i="3"/>
  <c r="AJ707" i="3"/>
  <c r="AC708" i="3"/>
  <c r="AD708" i="3"/>
  <c r="AF708" i="3"/>
  <c r="AG708" i="3"/>
  <c r="AH708" i="3"/>
  <c r="AI708" i="3"/>
  <c r="AJ708" i="3"/>
  <c r="AC709" i="3"/>
  <c r="AD709" i="3"/>
  <c r="AF709" i="3"/>
  <c r="AG709" i="3"/>
  <c r="AH709" i="3"/>
  <c r="AI709" i="3"/>
  <c r="AJ709" i="3"/>
  <c r="AC710" i="3"/>
  <c r="AD710" i="3"/>
  <c r="AF710" i="3"/>
  <c r="AG710" i="3"/>
  <c r="AH710" i="3"/>
  <c r="AI710" i="3"/>
  <c r="AJ710" i="3"/>
  <c r="AC711" i="3"/>
  <c r="AD711" i="3"/>
  <c r="AF711" i="3"/>
  <c r="AG711" i="3"/>
  <c r="AH711" i="3"/>
  <c r="AI711" i="3"/>
  <c r="AJ711" i="3"/>
  <c r="AC712" i="3"/>
  <c r="AD712" i="3"/>
  <c r="AF712" i="3"/>
  <c r="AG712" i="3"/>
  <c r="AH712" i="3"/>
  <c r="AI712" i="3"/>
  <c r="AJ712" i="3"/>
  <c r="AC713" i="3"/>
  <c r="AD713" i="3"/>
  <c r="AF713" i="3"/>
  <c r="AG713" i="3"/>
  <c r="AH713" i="3"/>
  <c r="AI713" i="3"/>
  <c r="AJ713" i="3"/>
  <c r="AC714" i="3"/>
  <c r="AD714" i="3"/>
  <c r="AF714" i="3"/>
  <c r="AG714" i="3"/>
  <c r="AH714" i="3"/>
  <c r="AI714" i="3"/>
  <c r="AJ714" i="3"/>
  <c r="AC715" i="3"/>
  <c r="AD715" i="3"/>
  <c r="AF715" i="3"/>
  <c r="AG715" i="3"/>
  <c r="AH715" i="3"/>
  <c r="AI715" i="3"/>
  <c r="AJ715" i="3"/>
  <c r="AC716" i="3"/>
  <c r="AD716" i="3"/>
  <c r="AF716" i="3"/>
  <c r="AG716" i="3"/>
  <c r="AH716" i="3"/>
  <c r="AI716" i="3"/>
  <c r="AJ716" i="3"/>
  <c r="AC717" i="3"/>
  <c r="AD717" i="3"/>
  <c r="AF717" i="3"/>
  <c r="AG717" i="3"/>
  <c r="AH717" i="3"/>
  <c r="AI717" i="3"/>
  <c r="AJ717" i="3"/>
  <c r="AC718" i="3"/>
  <c r="AD718" i="3"/>
  <c r="AF718" i="3"/>
  <c r="AG718" i="3"/>
  <c r="AH718" i="3"/>
  <c r="AI718" i="3"/>
  <c r="AJ718" i="3"/>
  <c r="AC719" i="3"/>
  <c r="AD719" i="3"/>
  <c r="AF719" i="3"/>
  <c r="AG719" i="3"/>
  <c r="AH719" i="3"/>
  <c r="AI719" i="3"/>
  <c r="AJ719" i="3"/>
  <c r="AC720" i="3"/>
  <c r="AD720" i="3"/>
  <c r="AF720" i="3"/>
  <c r="AG720" i="3"/>
  <c r="AH720" i="3"/>
  <c r="AI720" i="3"/>
  <c r="AJ720" i="3"/>
  <c r="AC721" i="3"/>
  <c r="AD721" i="3"/>
  <c r="AF721" i="3"/>
  <c r="AG721" i="3"/>
  <c r="AH721" i="3"/>
  <c r="AI721" i="3"/>
  <c r="AJ721" i="3"/>
  <c r="AC722" i="3"/>
  <c r="AD722" i="3"/>
  <c r="AF722" i="3"/>
  <c r="AG722" i="3"/>
  <c r="AH722" i="3"/>
  <c r="AI722" i="3"/>
  <c r="AJ722" i="3"/>
  <c r="AC723" i="3"/>
  <c r="AD723" i="3"/>
  <c r="AF723" i="3"/>
  <c r="AG723" i="3"/>
  <c r="AH723" i="3"/>
  <c r="AI723" i="3"/>
  <c r="AJ723" i="3"/>
  <c r="AC724" i="3"/>
  <c r="AD724" i="3"/>
  <c r="AF724" i="3"/>
  <c r="AG724" i="3"/>
  <c r="AH724" i="3"/>
  <c r="AI724" i="3"/>
  <c r="AJ724" i="3"/>
  <c r="AC725" i="3"/>
  <c r="AD725" i="3"/>
  <c r="AF725" i="3"/>
  <c r="AG725" i="3"/>
  <c r="AH725" i="3"/>
  <c r="AI725" i="3"/>
  <c r="AJ725" i="3"/>
  <c r="AC726" i="3"/>
  <c r="AD726" i="3"/>
  <c r="AF726" i="3"/>
  <c r="AG726" i="3"/>
  <c r="AH726" i="3"/>
  <c r="AI726" i="3"/>
  <c r="AJ726" i="3"/>
  <c r="AC727" i="3"/>
  <c r="AD727" i="3"/>
  <c r="AF727" i="3"/>
  <c r="AG727" i="3"/>
  <c r="AH727" i="3"/>
  <c r="AI727" i="3"/>
  <c r="AJ727" i="3"/>
  <c r="AC728" i="3"/>
  <c r="AD728" i="3"/>
  <c r="AF728" i="3"/>
  <c r="AG728" i="3"/>
  <c r="AH728" i="3"/>
  <c r="AI728" i="3"/>
  <c r="AJ728" i="3"/>
  <c r="AC729" i="3"/>
  <c r="AD729" i="3"/>
  <c r="AF729" i="3"/>
  <c r="AG729" i="3"/>
  <c r="AH729" i="3"/>
  <c r="AI729" i="3"/>
  <c r="AJ729" i="3"/>
  <c r="AC730" i="3"/>
  <c r="AD730" i="3"/>
  <c r="AF730" i="3"/>
  <c r="AG730" i="3"/>
  <c r="AH730" i="3"/>
  <c r="AI730" i="3"/>
  <c r="AJ730" i="3"/>
  <c r="AC731" i="3"/>
  <c r="AD731" i="3"/>
  <c r="AF731" i="3"/>
  <c r="AG731" i="3"/>
  <c r="AH731" i="3"/>
  <c r="AI731" i="3"/>
  <c r="AJ731" i="3"/>
  <c r="AC732" i="3"/>
  <c r="AD732" i="3"/>
  <c r="AF732" i="3"/>
  <c r="AG732" i="3"/>
  <c r="AH732" i="3"/>
  <c r="AI732" i="3"/>
  <c r="AJ732" i="3"/>
  <c r="AC733" i="3"/>
  <c r="AD733" i="3"/>
  <c r="AF733" i="3"/>
  <c r="AG733" i="3"/>
  <c r="AH733" i="3"/>
  <c r="AI733" i="3"/>
  <c r="AJ733" i="3"/>
  <c r="AC734" i="3"/>
  <c r="AD734" i="3"/>
  <c r="AF734" i="3"/>
  <c r="AG734" i="3"/>
  <c r="AH734" i="3"/>
  <c r="AI734" i="3"/>
  <c r="AJ734" i="3"/>
  <c r="AC735" i="3"/>
  <c r="AD735" i="3"/>
  <c r="AF735" i="3"/>
  <c r="AG735" i="3"/>
  <c r="AH735" i="3"/>
  <c r="AI735" i="3"/>
  <c r="AJ735" i="3"/>
  <c r="AC736" i="3"/>
  <c r="AD736" i="3"/>
  <c r="AF736" i="3"/>
  <c r="AG736" i="3"/>
  <c r="AH736" i="3"/>
  <c r="AI736" i="3"/>
  <c r="AJ736" i="3"/>
  <c r="AC737" i="3"/>
  <c r="AD737" i="3"/>
  <c r="AF737" i="3"/>
  <c r="AG737" i="3"/>
  <c r="AH737" i="3"/>
  <c r="AI737" i="3"/>
  <c r="AJ737" i="3"/>
  <c r="AC738" i="3"/>
  <c r="AD738" i="3"/>
  <c r="AF738" i="3"/>
  <c r="AG738" i="3"/>
  <c r="AH738" i="3"/>
  <c r="AI738" i="3"/>
  <c r="AJ738" i="3"/>
  <c r="AC739" i="3"/>
  <c r="AD739" i="3"/>
  <c r="AF739" i="3"/>
  <c r="AG739" i="3"/>
  <c r="AH739" i="3"/>
  <c r="AI739" i="3"/>
  <c r="AJ739" i="3"/>
  <c r="AC740" i="3"/>
  <c r="AD740" i="3"/>
  <c r="AF740" i="3"/>
  <c r="AG740" i="3"/>
  <c r="AH740" i="3"/>
  <c r="AI740" i="3"/>
  <c r="AJ740" i="3"/>
  <c r="AC741" i="3"/>
  <c r="AD741" i="3"/>
  <c r="AF741" i="3"/>
  <c r="AG741" i="3"/>
  <c r="AH741" i="3"/>
  <c r="AI741" i="3"/>
  <c r="AJ741" i="3"/>
  <c r="AC742" i="3"/>
  <c r="AD742" i="3"/>
  <c r="AF742" i="3"/>
  <c r="AG742" i="3"/>
  <c r="AH742" i="3"/>
  <c r="AI742" i="3"/>
  <c r="AJ742" i="3"/>
  <c r="AC743" i="3"/>
  <c r="AD743" i="3"/>
  <c r="AF743" i="3"/>
  <c r="AG743" i="3"/>
  <c r="AH743" i="3"/>
  <c r="AI743" i="3"/>
  <c r="AJ743" i="3"/>
  <c r="AC744" i="3"/>
  <c r="AD744" i="3"/>
  <c r="AF744" i="3"/>
  <c r="AG744" i="3"/>
  <c r="AH744" i="3"/>
  <c r="AI744" i="3"/>
  <c r="AJ744" i="3"/>
  <c r="AC745" i="3"/>
  <c r="AD745" i="3"/>
  <c r="AF745" i="3"/>
  <c r="AG745" i="3"/>
  <c r="AH745" i="3"/>
  <c r="AI745" i="3"/>
  <c r="AJ745" i="3"/>
  <c r="AC746" i="3"/>
  <c r="AD746" i="3"/>
  <c r="AF746" i="3"/>
  <c r="AG746" i="3"/>
  <c r="AH746" i="3"/>
  <c r="AI746" i="3"/>
  <c r="AJ746" i="3"/>
  <c r="AC747" i="3"/>
  <c r="AD747" i="3"/>
  <c r="AF747" i="3"/>
  <c r="AG747" i="3"/>
  <c r="AH747" i="3"/>
  <c r="AI747" i="3"/>
  <c r="AJ747" i="3"/>
  <c r="AC748" i="3"/>
  <c r="AD748" i="3"/>
  <c r="AF748" i="3"/>
  <c r="AG748" i="3"/>
  <c r="AH748" i="3"/>
  <c r="AI748" i="3"/>
  <c r="AJ748" i="3"/>
  <c r="AC749" i="3"/>
  <c r="AD749" i="3"/>
  <c r="AF749" i="3"/>
  <c r="AG749" i="3"/>
  <c r="AH749" i="3"/>
  <c r="AI749" i="3"/>
  <c r="AJ749" i="3"/>
  <c r="AC750" i="3"/>
  <c r="AD750" i="3"/>
  <c r="AF750" i="3"/>
  <c r="AG750" i="3"/>
  <c r="AH750" i="3"/>
  <c r="AI750" i="3"/>
  <c r="AJ750" i="3"/>
  <c r="AC751" i="3"/>
  <c r="AD751" i="3"/>
  <c r="AF751" i="3"/>
  <c r="AG751" i="3"/>
  <c r="AH751" i="3"/>
  <c r="AI751" i="3"/>
  <c r="AJ751" i="3"/>
  <c r="AC752" i="3"/>
  <c r="AD752" i="3"/>
  <c r="AF752" i="3"/>
  <c r="AG752" i="3"/>
  <c r="AH752" i="3"/>
  <c r="AI752" i="3"/>
  <c r="AJ752" i="3"/>
  <c r="AC753" i="3"/>
  <c r="AD753" i="3"/>
  <c r="AF753" i="3"/>
  <c r="AG753" i="3"/>
  <c r="AH753" i="3"/>
  <c r="AI753" i="3"/>
  <c r="AJ753" i="3"/>
  <c r="AC754" i="3"/>
  <c r="AD754" i="3"/>
  <c r="AF754" i="3"/>
  <c r="AG754" i="3"/>
  <c r="AH754" i="3"/>
  <c r="AI754" i="3"/>
  <c r="AJ754" i="3"/>
  <c r="AC755" i="3"/>
  <c r="AD755" i="3"/>
  <c r="AF755" i="3"/>
  <c r="AG755" i="3"/>
  <c r="AH755" i="3"/>
  <c r="AI755" i="3"/>
  <c r="AJ755" i="3"/>
  <c r="AC756" i="3"/>
  <c r="AD756" i="3"/>
  <c r="AF756" i="3"/>
  <c r="AG756" i="3"/>
  <c r="AH756" i="3"/>
  <c r="AI756" i="3"/>
  <c r="AJ756" i="3"/>
  <c r="AC757" i="3"/>
  <c r="AD757" i="3"/>
  <c r="AF757" i="3"/>
  <c r="AG757" i="3"/>
  <c r="AH757" i="3"/>
  <c r="AI757" i="3"/>
  <c r="AJ757" i="3"/>
  <c r="AC758" i="3"/>
  <c r="AD758" i="3"/>
  <c r="AF758" i="3"/>
  <c r="AG758" i="3"/>
  <c r="AH758" i="3"/>
  <c r="AI758" i="3"/>
  <c r="AJ758" i="3"/>
  <c r="AC759" i="3"/>
  <c r="AD759" i="3"/>
  <c r="AF759" i="3"/>
  <c r="AG759" i="3"/>
  <c r="AH759" i="3"/>
  <c r="AI759" i="3"/>
  <c r="AJ759" i="3"/>
  <c r="AC760" i="3"/>
  <c r="AD760" i="3"/>
  <c r="AF760" i="3"/>
  <c r="AG760" i="3"/>
  <c r="AH760" i="3"/>
  <c r="AI760" i="3"/>
  <c r="AJ760" i="3"/>
  <c r="AC761" i="3"/>
  <c r="AD761" i="3"/>
  <c r="AF761" i="3"/>
  <c r="AG761" i="3"/>
  <c r="AH761" i="3"/>
  <c r="AI761" i="3"/>
  <c r="AJ761" i="3"/>
  <c r="AC762" i="3"/>
  <c r="AD762" i="3"/>
  <c r="AF762" i="3"/>
  <c r="AG762" i="3"/>
  <c r="AH762" i="3"/>
  <c r="AI762" i="3"/>
  <c r="AJ762" i="3"/>
  <c r="AC763" i="3"/>
  <c r="AD763" i="3"/>
  <c r="AF763" i="3"/>
  <c r="AG763" i="3"/>
  <c r="AH763" i="3"/>
  <c r="AI763" i="3"/>
  <c r="AJ763" i="3"/>
  <c r="AC764" i="3"/>
  <c r="AD764" i="3"/>
  <c r="AF764" i="3"/>
  <c r="AG764" i="3"/>
  <c r="AH764" i="3"/>
  <c r="AI764" i="3"/>
  <c r="AJ764" i="3"/>
  <c r="AC765" i="3"/>
  <c r="AD765" i="3"/>
  <c r="AF765" i="3"/>
  <c r="AG765" i="3"/>
  <c r="AH765" i="3"/>
  <c r="AI765" i="3"/>
  <c r="AJ765" i="3"/>
  <c r="AC766" i="3"/>
  <c r="AD766" i="3"/>
  <c r="AF766" i="3"/>
  <c r="AG766" i="3"/>
  <c r="AH766" i="3"/>
  <c r="AI766" i="3"/>
  <c r="AJ766" i="3"/>
  <c r="AC767" i="3"/>
  <c r="AD767" i="3"/>
  <c r="AF767" i="3"/>
  <c r="AG767" i="3"/>
  <c r="AH767" i="3"/>
  <c r="AI767" i="3"/>
  <c r="AJ767" i="3"/>
  <c r="AC768" i="3"/>
  <c r="AD768" i="3"/>
  <c r="AF768" i="3"/>
  <c r="AG768" i="3"/>
  <c r="AH768" i="3"/>
  <c r="AI768" i="3"/>
  <c r="AJ768" i="3"/>
  <c r="AC769" i="3"/>
  <c r="AD769" i="3"/>
  <c r="AF769" i="3"/>
  <c r="AG769" i="3"/>
  <c r="AH769" i="3"/>
  <c r="AI769" i="3"/>
  <c r="AJ769" i="3"/>
  <c r="AC770" i="3"/>
  <c r="AD770" i="3"/>
  <c r="AF770" i="3"/>
  <c r="AG770" i="3"/>
  <c r="AH770" i="3"/>
  <c r="AI770" i="3"/>
  <c r="AJ770" i="3"/>
  <c r="AC771" i="3"/>
  <c r="AD771" i="3"/>
  <c r="AF771" i="3"/>
  <c r="AG771" i="3"/>
  <c r="AH771" i="3"/>
  <c r="AI771" i="3"/>
  <c r="AJ771" i="3"/>
  <c r="AC772" i="3"/>
  <c r="AD772" i="3"/>
  <c r="AF772" i="3"/>
  <c r="AG772" i="3"/>
  <c r="AH772" i="3"/>
  <c r="AI772" i="3"/>
  <c r="AJ772" i="3"/>
  <c r="AC70" i="3"/>
  <c r="AD70" i="3"/>
  <c r="AF70" i="3"/>
  <c r="AG70" i="3"/>
  <c r="AH70" i="3"/>
  <c r="AI70" i="3"/>
  <c r="AJ70" i="3"/>
  <c r="AC773" i="3"/>
  <c r="AD773" i="3"/>
  <c r="AF773" i="3"/>
  <c r="AG773" i="3"/>
  <c r="AH773" i="3"/>
  <c r="AI773" i="3"/>
  <c r="AJ773" i="3"/>
  <c r="AC774" i="3"/>
  <c r="AD774" i="3"/>
  <c r="AF774" i="3"/>
  <c r="AG774" i="3"/>
  <c r="AH774" i="3"/>
  <c r="AI774" i="3"/>
  <c r="AJ774" i="3"/>
  <c r="AC775" i="3"/>
  <c r="AD775" i="3"/>
  <c r="AF775" i="3"/>
  <c r="AG775" i="3"/>
  <c r="AH775" i="3"/>
  <c r="AI775" i="3"/>
  <c r="AJ775" i="3"/>
  <c r="AC776" i="3"/>
  <c r="AD776" i="3"/>
  <c r="AF776" i="3"/>
  <c r="AG776" i="3"/>
  <c r="AH776" i="3"/>
  <c r="AI776" i="3"/>
  <c r="AJ776" i="3"/>
  <c r="AC777" i="3"/>
  <c r="AD777" i="3"/>
  <c r="AF777" i="3"/>
  <c r="AG777" i="3"/>
  <c r="AH777" i="3"/>
  <c r="AI777" i="3"/>
  <c r="AJ777" i="3"/>
  <c r="AC778" i="3"/>
  <c r="AD778" i="3"/>
  <c r="AF778" i="3"/>
  <c r="AG778" i="3"/>
  <c r="AH778" i="3"/>
  <c r="AI778" i="3"/>
  <c r="AJ778" i="3"/>
  <c r="AC779" i="3"/>
  <c r="AD779" i="3"/>
  <c r="AF779" i="3"/>
  <c r="AG779" i="3"/>
  <c r="AH779" i="3"/>
  <c r="AI779" i="3"/>
  <c r="AJ779" i="3"/>
  <c r="AC780" i="3"/>
  <c r="AD780" i="3"/>
  <c r="AF780" i="3"/>
  <c r="AG780" i="3"/>
  <c r="AH780" i="3"/>
  <c r="AI780" i="3"/>
  <c r="AJ780" i="3"/>
  <c r="AC781" i="3"/>
  <c r="AD781" i="3"/>
  <c r="AF781" i="3"/>
  <c r="AG781" i="3"/>
  <c r="AH781" i="3"/>
  <c r="AI781" i="3"/>
  <c r="AJ781" i="3"/>
  <c r="AC782" i="3"/>
  <c r="AD782" i="3"/>
  <c r="AF782" i="3"/>
  <c r="AG782" i="3"/>
  <c r="AH782" i="3"/>
  <c r="AI782" i="3"/>
  <c r="AJ782" i="3"/>
  <c r="AC783" i="3"/>
  <c r="AD783" i="3"/>
  <c r="AF783" i="3"/>
  <c r="AG783" i="3"/>
  <c r="AH783" i="3"/>
  <c r="AI783" i="3"/>
  <c r="AJ783" i="3"/>
  <c r="AC784" i="3"/>
  <c r="AD784" i="3"/>
  <c r="AF784" i="3"/>
  <c r="AG784" i="3"/>
  <c r="AH784" i="3"/>
  <c r="AI784" i="3"/>
  <c r="AJ784" i="3"/>
  <c r="AC785" i="3"/>
  <c r="AD785" i="3"/>
  <c r="AF785" i="3"/>
  <c r="AG785" i="3"/>
  <c r="AH785" i="3"/>
  <c r="AI785" i="3"/>
  <c r="AJ785" i="3"/>
  <c r="AC786" i="3"/>
  <c r="AD786" i="3"/>
  <c r="AF786" i="3"/>
  <c r="AG786" i="3"/>
  <c r="AH786" i="3"/>
  <c r="AI786" i="3"/>
  <c r="AJ786" i="3"/>
  <c r="AC787" i="3"/>
  <c r="AD787" i="3"/>
  <c r="AF787" i="3"/>
  <c r="AG787" i="3"/>
  <c r="AH787" i="3"/>
  <c r="AI787" i="3"/>
  <c r="AJ787" i="3"/>
  <c r="AC71" i="3"/>
  <c r="AD71" i="3"/>
  <c r="AF71" i="3"/>
  <c r="AG71" i="3"/>
  <c r="AH71" i="3"/>
  <c r="AI71" i="3"/>
  <c r="AJ71" i="3"/>
  <c r="AC788" i="3"/>
  <c r="AD788" i="3"/>
  <c r="AF788" i="3"/>
  <c r="AG788" i="3"/>
  <c r="AH788" i="3"/>
  <c r="AI788" i="3"/>
  <c r="AJ788" i="3"/>
  <c r="AC789" i="3"/>
  <c r="AD789" i="3"/>
  <c r="AF789" i="3"/>
  <c r="AG789" i="3"/>
  <c r="AH789" i="3"/>
  <c r="AI789" i="3"/>
  <c r="AJ789" i="3"/>
  <c r="AC790" i="3"/>
  <c r="AD790" i="3"/>
  <c r="AF790" i="3"/>
  <c r="AG790" i="3"/>
  <c r="AH790" i="3"/>
  <c r="AI790" i="3"/>
  <c r="AJ790" i="3"/>
  <c r="AC791" i="3"/>
  <c r="AD791" i="3"/>
  <c r="AF791" i="3"/>
  <c r="AG791" i="3"/>
  <c r="AH791" i="3"/>
  <c r="AI791" i="3"/>
  <c r="AJ791" i="3"/>
  <c r="AC792" i="3"/>
  <c r="AD792" i="3"/>
  <c r="AF792" i="3"/>
  <c r="AG792" i="3"/>
  <c r="AH792" i="3"/>
  <c r="AI792" i="3"/>
  <c r="AJ792" i="3"/>
  <c r="AC793" i="3"/>
  <c r="AD793" i="3"/>
  <c r="AF793" i="3"/>
  <c r="AG793" i="3"/>
  <c r="AH793" i="3"/>
  <c r="AI793" i="3"/>
  <c r="AJ793" i="3"/>
  <c r="AC794" i="3"/>
  <c r="AD794" i="3"/>
  <c r="AF794" i="3"/>
  <c r="AG794" i="3"/>
  <c r="AH794" i="3"/>
  <c r="AI794" i="3"/>
  <c r="AJ794" i="3"/>
  <c r="AC72" i="3"/>
  <c r="AD72" i="3"/>
  <c r="AF72" i="3"/>
  <c r="AG72" i="3"/>
  <c r="AH72" i="3"/>
  <c r="AI72" i="3"/>
  <c r="AJ72" i="3"/>
  <c r="AC795" i="3"/>
  <c r="AD795" i="3"/>
  <c r="AF795" i="3"/>
  <c r="AG795" i="3"/>
  <c r="AH795" i="3"/>
  <c r="AI795" i="3"/>
  <c r="AJ795" i="3"/>
  <c r="AC796" i="3"/>
  <c r="AD796" i="3"/>
  <c r="AF796" i="3"/>
  <c r="AG796" i="3"/>
  <c r="AH796" i="3"/>
  <c r="AI796" i="3"/>
  <c r="AJ796" i="3"/>
  <c r="AC797" i="3"/>
  <c r="AD797" i="3"/>
  <c r="AF797" i="3"/>
  <c r="AG797" i="3"/>
  <c r="AH797" i="3"/>
  <c r="AI797" i="3"/>
  <c r="AJ797" i="3"/>
  <c r="AC798" i="3"/>
  <c r="AD798" i="3"/>
  <c r="AF798" i="3"/>
  <c r="AG798" i="3"/>
  <c r="AH798" i="3"/>
  <c r="AI798" i="3"/>
  <c r="AJ798" i="3"/>
  <c r="AC799" i="3"/>
  <c r="AD799" i="3"/>
  <c r="AF799" i="3"/>
  <c r="AG799" i="3"/>
  <c r="AH799" i="3"/>
  <c r="AI799" i="3"/>
  <c r="AJ799" i="3"/>
  <c r="AC800" i="3"/>
  <c r="AD800" i="3"/>
  <c r="AF800" i="3"/>
  <c r="AG800" i="3"/>
  <c r="AH800" i="3"/>
  <c r="AI800" i="3"/>
  <c r="AJ800" i="3"/>
  <c r="AC801" i="3"/>
  <c r="AD801" i="3"/>
  <c r="AF801" i="3"/>
  <c r="AG801" i="3"/>
  <c r="AH801" i="3"/>
  <c r="AI801" i="3"/>
  <c r="AJ801" i="3"/>
  <c r="AC802" i="3"/>
  <c r="AD802" i="3"/>
  <c r="AF802" i="3"/>
  <c r="AG802" i="3"/>
  <c r="AH802" i="3"/>
  <c r="AI802" i="3"/>
  <c r="AJ802" i="3"/>
  <c r="AC803" i="3"/>
  <c r="AD803" i="3"/>
  <c r="AF803" i="3"/>
  <c r="AG803" i="3"/>
  <c r="AH803" i="3"/>
  <c r="AI803" i="3"/>
  <c r="AJ803" i="3"/>
  <c r="AC804" i="3"/>
  <c r="AD804" i="3"/>
  <c r="AF804" i="3"/>
  <c r="AG804" i="3"/>
  <c r="AH804" i="3"/>
  <c r="AI804" i="3"/>
  <c r="AJ804" i="3"/>
  <c r="AC805" i="3"/>
  <c r="AD805" i="3"/>
  <c r="AF805" i="3"/>
  <c r="AG805" i="3"/>
  <c r="AH805" i="3"/>
  <c r="AI805" i="3"/>
  <c r="AJ805" i="3"/>
  <c r="AC806" i="3"/>
  <c r="AD806" i="3"/>
  <c r="AF806" i="3"/>
  <c r="AG806" i="3"/>
  <c r="AH806" i="3"/>
  <c r="AI806" i="3"/>
  <c r="AJ806" i="3"/>
  <c r="AC807" i="3"/>
  <c r="AD807" i="3"/>
  <c r="AF807" i="3"/>
  <c r="AG807" i="3"/>
  <c r="AH807" i="3"/>
  <c r="AI807" i="3"/>
  <c r="AJ807" i="3"/>
  <c r="AC808" i="3"/>
  <c r="AD808" i="3"/>
  <c r="AF808" i="3"/>
  <c r="AG808" i="3"/>
  <c r="AH808" i="3"/>
  <c r="AI808" i="3"/>
  <c r="AJ808" i="3"/>
  <c r="AC809" i="3"/>
  <c r="AD809" i="3"/>
  <c r="AF809" i="3"/>
  <c r="AG809" i="3"/>
  <c r="AH809" i="3"/>
  <c r="AI809" i="3"/>
  <c r="AJ809" i="3"/>
  <c r="AC810" i="3"/>
  <c r="AD810" i="3"/>
  <c r="AF810" i="3"/>
  <c r="AG810" i="3"/>
  <c r="AH810" i="3"/>
  <c r="AI810" i="3"/>
  <c r="AJ810" i="3"/>
  <c r="AC811" i="3"/>
  <c r="AD811" i="3"/>
  <c r="AF811" i="3"/>
  <c r="AG811" i="3"/>
  <c r="AH811" i="3"/>
  <c r="AI811" i="3"/>
  <c r="AJ811" i="3"/>
  <c r="AC812" i="3"/>
  <c r="AD812" i="3"/>
  <c r="AF812" i="3"/>
  <c r="AG812" i="3"/>
  <c r="AH812" i="3"/>
  <c r="AI812" i="3"/>
  <c r="AJ812" i="3"/>
  <c r="AC813" i="3"/>
  <c r="AD813" i="3"/>
  <c r="AF813" i="3"/>
  <c r="AG813" i="3"/>
  <c r="AH813" i="3"/>
  <c r="AI813" i="3"/>
  <c r="AJ813" i="3"/>
  <c r="AC814" i="3"/>
  <c r="AD814" i="3"/>
  <c r="AF814" i="3"/>
  <c r="AG814" i="3"/>
  <c r="AH814" i="3"/>
  <c r="AI814" i="3"/>
  <c r="AJ814" i="3"/>
  <c r="AC815" i="3"/>
  <c r="AD815" i="3"/>
  <c r="AF815" i="3"/>
  <c r="AG815" i="3"/>
  <c r="AH815" i="3"/>
  <c r="AI815" i="3"/>
  <c r="AJ815" i="3"/>
  <c r="AC816" i="3"/>
  <c r="AD816" i="3"/>
  <c r="AF816" i="3"/>
  <c r="AG816" i="3"/>
  <c r="AH816" i="3"/>
  <c r="AI816" i="3"/>
  <c r="AJ816" i="3"/>
  <c r="AC817" i="3"/>
  <c r="AD817" i="3"/>
  <c r="AF817" i="3"/>
  <c r="AG817" i="3"/>
  <c r="AH817" i="3"/>
  <c r="AI817" i="3"/>
  <c r="AJ817" i="3"/>
  <c r="AC818" i="3"/>
  <c r="AD818" i="3"/>
  <c r="AF818" i="3"/>
  <c r="AG818" i="3"/>
  <c r="AH818" i="3"/>
  <c r="AI818" i="3"/>
  <c r="AJ818" i="3"/>
  <c r="AC819" i="3"/>
  <c r="AD819" i="3"/>
  <c r="AF819" i="3"/>
  <c r="AG819" i="3"/>
  <c r="AH819" i="3"/>
  <c r="AI819" i="3"/>
  <c r="AJ819" i="3"/>
  <c r="AC820" i="3"/>
  <c r="AD820" i="3"/>
  <c r="AF820" i="3"/>
  <c r="AG820" i="3"/>
  <c r="AH820" i="3"/>
  <c r="AI820" i="3"/>
  <c r="AJ820" i="3"/>
  <c r="AC821" i="3"/>
  <c r="AD821" i="3"/>
  <c r="AF821" i="3"/>
  <c r="AG821" i="3"/>
  <c r="AH821" i="3"/>
  <c r="AI821" i="3"/>
  <c r="AJ821" i="3"/>
  <c r="AC822" i="3"/>
  <c r="AD822" i="3"/>
  <c r="AF822" i="3"/>
  <c r="AG822" i="3"/>
  <c r="AH822" i="3"/>
  <c r="AI822" i="3"/>
  <c r="AJ822" i="3"/>
  <c r="AC823" i="3"/>
  <c r="AD823" i="3"/>
  <c r="AF823" i="3"/>
  <c r="AG823" i="3"/>
  <c r="AH823" i="3"/>
  <c r="AI823" i="3"/>
  <c r="AJ823" i="3"/>
  <c r="AC824" i="3"/>
  <c r="AD824" i="3"/>
  <c r="AF824" i="3"/>
  <c r="AG824" i="3"/>
  <c r="AH824" i="3"/>
  <c r="AI824" i="3"/>
  <c r="AJ824" i="3"/>
  <c r="AC825" i="3"/>
  <c r="AD825" i="3"/>
  <c r="AF825" i="3"/>
  <c r="AG825" i="3"/>
  <c r="AH825" i="3"/>
  <c r="AI825" i="3"/>
  <c r="AJ825" i="3"/>
  <c r="AC826" i="3"/>
  <c r="AD826" i="3"/>
  <c r="AF826" i="3"/>
  <c r="AG826" i="3"/>
  <c r="AH826" i="3"/>
  <c r="AI826" i="3"/>
  <c r="AJ826" i="3"/>
  <c r="AC827" i="3"/>
  <c r="AD827" i="3"/>
  <c r="AF827" i="3"/>
  <c r="AG827" i="3"/>
  <c r="AH827" i="3"/>
  <c r="AI827" i="3"/>
  <c r="AJ827" i="3"/>
  <c r="AC828" i="3"/>
  <c r="AD828" i="3"/>
  <c r="AF828" i="3"/>
  <c r="AG828" i="3"/>
  <c r="AH828" i="3"/>
  <c r="AI828" i="3"/>
  <c r="AJ828" i="3"/>
  <c r="AC829" i="3"/>
  <c r="AD829" i="3"/>
  <c r="AF829" i="3"/>
  <c r="AG829" i="3"/>
  <c r="AH829" i="3"/>
  <c r="AI829" i="3"/>
  <c r="AJ829" i="3"/>
  <c r="AC73" i="3"/>
  <c r="AD73" i="3"/>
  <c r="AF73" i="3"/>
  <c r="AG73" i="3"/>
  <c r="AH73" i="3"/>
  <c r="AI73" i="3"/>
  <c r="AJ73" i="3"/>
  <c r="AC830" i="3"/>
  <c r="AD830" i="3"/>
  <c r="AF830" i="3"/>
  <c r="AG830" i="3"/>
  <c r="AH830" i="3"/>
  <c r="AI830" i="3"/>
  <c r="AJ830" i="3"/>
  <c r="AC831" i="3"/>
  <c r="AD831" i="3"/>
  <c r="AF831" i="3"/>
  <c r="AG831" i="3"/>
  <c r="AH831" i="3"/>
  <c r="AI831" i="3"/>
  <c r="AJ831" i="3"/>
  <c r="AC832" i="3"/>
  <c r="AD832" i="3"/>
  <c r="AF832" i="3"/>
  <c r="AG832" i="3"/>
  <c r="AH832" i="3"/>
  <c r="AI832" i="3"/>
  <c r="AJ832" i="3"/>
  <c r="AC833" i="3"/>
  <c r="AD833" i="3"/>
  <c r="AF833" i="3"/>
  <c r="AG833" i="3"/>
  <c r="AH833" i="3"/>
  <c r="AI833" i="3"/>
  <c r="AJ833" i="3"/>
  <c r="AC834" i="3"/>
  <c r="AD834" i="3"/>
  <c r="AF834" i="3"/>
  <c r="AG834" i="3"/>
  <c r="AH834" i="3"/>
  <c r="AI834" i="3"/>
  <c r="AJ834" i="3"/>
  <c r="AC835" i="3"/>
  <c r="AD835" i="3"/>
  <c r="AF835" i="3"/>
  <c r="AG835" i="3"/>
  <c r="AH835" i="3"/>
  <c r="AI835" i="3"/>
  <c r="AJ835" i="3"/>
  <c r="AC836" i="3"/>
  <c r="AD836" i="3"/>
  <c r="AF836" i="3"/>
  <c r="AG836" i="3"/>
  <c r="AH836" i="3"/>
  <c r="AI836" i="3"/>
  <c r="AJ836" i="3"/>
  <c r="AC837" i="3"/>
  <c r="AD837" i="3"/>
  <c r="AF837" i="3"/>
  <c r="AG837" i="3"/>
  <c r="AH837" i="3"/>
  <c r="AI837" i="3"/>
  <c r="AJ837" i="3"/>
  <c r="AC838" i="3"/>
  <c r="AD838" i="3"/>
  <c r="AF838" i="3"/>
  <c r="AG838" i="3"/>
  <c r="AH838" i="3"/>
  <c r="AI838" i="3"/>
  <c r="AJ838" i="3"/>
  <c r="AC839" i="3"/>
  <c r="AD839" i="3"/>
  <c r="AF839" i="3"/>
  <c r="AG839" i="3"/>
  <c r="AH839" i="3"/>
  <c r="AI839" i="3"/>
  <c r="AJ839" i="3"/>
  <c r="AC840" i="3"/>
  <c r="AD840" i="3"/>
  <c r="AF840" i="3"/>
  <c r="AG840" i="3"/>
  <c r="AH840" i="3"/>
  <c r="AI840" i="3"/>
  <c r="AJ840" i="3"/>
  <c r="AC841" i="3"/>
  <c r="AD841" i="3"/>
  <c r="AF841" i="3"/>
  <c r="AG841" i="3"/>
  <c r="AH841" i="3"/>
  <c r="AI841" i="3"/>
  <c r="AJ841" i="3"/>
  <c r="AC842" i="3"/>
  <c r="AD842" i="3"/>
  <c r="AF842" i="3"/>
  <c r="AG842" i="3"/>
  <c r="AH842" i="3"/>
  <c r="AI842" i="3"/>
  <c r="AJ842" i="3"/>
  <c r="AC843" i="3"/>
  <c r="AD843" i="3"/>
  <c r="AF843" i="3"/>
  <c r="AG843" i="3"/>
  <c r="AH843" i="3"/>
  <c r="AI843" i="3"/>
  <c r="AJ843" i="3"/>
  <c r="AC844" i="3"/>
  <c r="AD844" i="3"/>
  <c r="AF844" i="3"/>
  <c r="AG844" i="3"/>
  <c r="AH844" i="3"/>
  <c r="AI844" i="3"/>
  <c r="AJ844" i="3"/>
  <c r="AC845" i="3"/>
  <c r="AD845" i="3"/>
  <c r="AF845" i="3"/>
  <c r="AG845" i="3"/>
  <c r="AH845" i="3"/>
  <c r="AI845" i="3"/>
  <c r="AJ845" i="3"/>
  <c r="AC846" i="3"/>
  <c r="AD846" i="3"/>
  <c r="AF846" i="3"/>
  <c r="AG846" i="3"/>
  <c r="AH846" i="3"/>
  <c r="AI846" i="3"/>
  <c r="AJ846" i="3"/>
  <c r="AC847" i="3"/>
  <c r="AD847" i="3"/>
  <c r="AF847" i="3"/>
  <c r="AG847" i="3"/>
  <c r="AH847" i="3"/>
  <c r="AI847" i="3"/>
  <c r="AJ847" i="3"/>
  <c r="AC848" i="3"/>
  <c r="AD848" i="3"/>
  <c r="AF848" i="3"/>
  <c r="AG848" i="3"/>
  <c r="AH848" i="3"/>
  <c r="AI848" i="3"/>
  <c r="AJ848" i="3"/>
  <c r="AC849" i="3"/>
  <c r="AD849" i="3"/>
  <c r="AF849" i="3"/>
  <c r="AG849" i="3"/>
  <c r="AH849" i="3"/>
  <c r="AI849" i="3"/>
  <c r="AJ849" i="3"/>
  <c r="AC850" i="3"/>
  <c r="AD850" i="3"/>
  <c r="AF850" i="3"/>
  <c r="AG850" i="3"/>
  <c r="AH850" i="3"/>
  <c r="AI850" i="3"/>
  <c r="AJ850" i="3"/>
  <c r="AC851" i="3"/>
  <c r="AD851" i="3"/>
  <c r="AF851" i="3"/>
  <c r="AG851" i="3"/>
  <c r="AH851" i="3"/>
  <c r="AI851" i="3"/>
  <c r="AJ851" i="3"/>
  <c r="AC852" i="3"/>
  <c r="AD852" i="3"/>
  <c r="AF852" i="3"/>
  <c r="AG852" i="3"/>
  <c r="AH852" i="3"/>
  <c r="AI852" i="3"/>
  <c r="AJ852" i="3"/>
  <c r="AC853" i="3"/>
  <c r="AD853" i="3"/>
  <c r="AF853" i="3"/>
  <c r="AG853" i="3"/>
  <c r="AH853" i="3"/>
  <c r="AI853" i="3"/>
  <c r="AJ853" i="3"/>
  <c r="AC854" i="3"/>
  <c r="AD854" i="3"/>
  <c r="AF854" i="3"/>
  <c r="AG854" i="3"/>
  <c r="AH854" i="3"/>
  <c r="AI854" i="3"/>
  <c r="AJ854" i="3"/>
  <c r="AC855" i="3"/>
  <c r="AD855" i="3"/>
  <c r="AF855" i="3"/>
  <c r="AG855" i="3"/>
  <c r="AH855" i="3"/>
  <c r="AI855" i="3"/>
  <c r="AJ855" i="3"/>
  <c r="AC856" i="3"/>
  <c r="AD856" i="3"/>
  <c r="AF856" i="3"/>
  <c r="AG856" i="3"/>
  <c r="AH856" i="3"/>
  <c r="AI856" i="3"/>
  <c r="AJ856" i="3"/>
  <c r="AC857" i="3"/>
  <c r="AD857" i="3"/>
  <c r="AF857" i="3"/>
  <c r="AG857" i="3"/>
  <c r="AH857" i="3"/>
  <c r="AI857" i="3"/>
  <c r="AJ857" i="3"/>
  <c r="AC858" i="3"/>
  <c r="AD858" i="3"/>
  <c r="AF858" i="3"/>
  <c r="AG858" i="3"/>
  <c r="AH858" i="3"/>
  <c r="AI858" i="3"/>
  <c r="AJ858" i="3"/>
  <c r="AC859" i="3"/>
  <c r="AD859" i="3"/>
  <c r="AF859" i="3"/>
  <c r="AG859" i="3"/>
  <c r="AH859" i="3"/>
  <c r="AI859" i="3"/>
  <c r="AJ859" i="3"/>
  <c r="AC860" i="3"/>
  <c r="AD860" i="3"/>
  <c r="AF860" i="3"/>
  <c r="AG860" i="3"/>
  <c r="AH860" i="3"/>
  <c r="AI860" i="3"/>
  <c r="AJ860" i="3"/>
  <c r="AC861" i="3"/>
  <c r="AD861" i="3"/>
  <c r="AF861" i="3"/>
  <c r="AG861" i="3"/>
  <c r="AH861" i="3"/>
  <c r="AI861" i="3"/>
  <c r="AJ861" i="3"/>
  <c r="AC862" i="3"/>
  <c r="AD862" i="3"/>
  <c r="AF862" i="3"/>
  <c r="AG862" i="3"/>
  <c r="AH862" i="3"/>
  <c r="AI862" i="3"/>
  <c r="AJ862" i="3"/>
  <c r="AC863" i="3"/>
  <c r="AD863" i="3"/>
  <c r="AF863" i="3"/>
  <c r="AG863" i="3"/>
  <c r="AH863" i="3"/>
  <c r="AI863" i="3"/>
  <c r="AJ863" i="3"/>
  <c r="AC864" i="3"/>
  <c r="AD864" i="3"/>
  <c r="AF864" i="3"/>
  <c r="AG864" i="3"/>
  <c r="AH864" i="3"/>
  <c r="AI864" i="3"/>
  <c r="AJ864" i="3"/>
  <c r="AC865" i="3"/>
  <c r="AD865" i="3"/>
  <c r="AF865" i="3"/>
  <c r="AG865" i="3"/>
  <c r="AH865" i="3"/>
  <c r="AI865" i="3"/>
  <c r="AJ865" i="3"/>
  <c r="AC866" i="3"/>
  <c r="AD866" i="3"/>
  <c r="AF866" i="3"/>
  <c r="AG866" i="3"/>
  <c r="AH866" i="3"/>
  <c r="AI866" i="3"/>
  <c r="AJ866" i="3"/>
  <c r="AC867" i="3"/>
  <c r="AD867" i="3"/>
  <c r="AF867" i="3"/>
  <c r="AG867" i="3"/>
  <c r="AH867" i="3"/>
  <c r="AI867" i="3"/>
  <c r="AJ867" i="3"/>
  <c r="AC868" i="3"/>
  <c r="AD868" i="3"/>
  <c r="AF868" i="3"/>
  <c r="AG868" i="3"/>
  <c r="AH868" i="3"/>
  <c r="AI868" i="3"/>
  <c r="AJ868" i="3"/>
  <c r="AC869" i="3"/>
  <c r="AD869" i="3"/>
  <c r="AF869" i="3"/>
  <c r="AG869" i="3"/>
  <c r="AH869" i="3"/>
  <c r="AI869" i="3"/>
  <c r="AJ869" i="3"/>
  <c r="AC870" i="3"/>
  <c r="AD870" i="3"/>
  <c r="AF870" i="3"/>
  <c r="AG870" i="3"/>
  <c r="AH870" i="3"/>
  <c r="AI870" i="3"/>
  <c r="AJ870" i="3"/>
  <c r="AC871" i="3"/>
  <c r="AD871" i="3"/>
  <c r="AF871" i="3"/>
  <c r="AG871" i="3"/>
  <c r="AH871" i="3"/>
  <c r="AI871" i="3"/>
  <c r="AJ871" i="3"/>
  <c r="AC872" i="3"/>
  <c r="AD872" i="3"/>
  <c r="AF872" i="3"/>
  <c r="AG872" i="3"/>
  <c r="AH872" i="3"/>
  <c r="AI872" i="3"/>
  <c r="AJ872" i="3"/>
  <c r="AC873" i="3"/>
  <c r="AD873" i="3"/>
  <c r="AF873" i="3"/>
  <c r="AG873" i="3"/>
  <c r="AH873" i="3"/>
  <c r="AI873" i="3"/>
  <c r="AJ873" i="3"/>
  <c r="AC874" i="3"/>
  <c r="AD874" i="3"/>
  <c r="AF874" i="3"/>
  <c r="AG874" i="3"/>
  <c r="AH874" i="3"/>
  <c r="AI874" i="3"/>
  <c r="AJ874" i="3"/>
  <c r="AC875" i="3"/>
  <c r="AD875" i="3"/>
  <c r="AF875" i="3"/>
  <c r="AG875" i="3"/>
  <c r="AH875" i="3"/>
  <c r="AI875" i="3"/>
  <c r="AJ875" i="3"/>
  <c r="AC876" i="3"/>
  <c r="AD876" i="3"/>
  <c r="AF876" i="3"/>
  <c r="AG876" i="3"/>
  <c r="AH876" i="3"/>
  <c r="AI876" i="3"/>
  <c r="AJ876" i="3"/>
  <c r="AC877" i="3"/>
  <c r="AD877" i="3"/>
  <c r="AF877" i="3"/>
  <c r="AG877" i="3"/>
  <c r="AH877" i="3"/>
  <c r="AI877" i="3"/>
  <c r="AJ877" i="3"/>
  <c r="AC878" i="3"/>
  <c r="AD878" i="3"/>
  <c r="AF878" i="3"/>
  <c r="AG878" i="3"/>
  <c r="AH878" i="3"/>
  <c r="AI878" i="3"/>
  <c r="AJ878" i="3"/>
  <c r="AC879" i="3"/>
  <c r="AD879" i="3"/>
  <c r="AF879" i="3"/>
  <c r="AG879" i="3"/>
  <c r="AH879" i="3"/>
  <c r="AI879" i="3"/>
  <c r="AJ879" i="3"/>
  <c r="AC880" i="3"/>
  <c r="AD880" i="3"/>
  <c r="AF880" i="3"/>
  <c r="AG880" i="3"/>
  <c r="AH880" i="3"/>
  <c r="AI880" i="3"/>
  <c r="AJ880" i="3"/>
  <c r="AC881" i="3"/>
  <c r="AD881" i="3"/>
  <c r="AF881" i="3"/>
  <c r="AG881" i="3"/>
  <c r="AH881" i="3"/>
  <c r="AI881" i="3"/>
  <c r="AJ881" i="3"/>
  <c r="AC882" i="3"/>
  <c r="AD882" i="3"/>
  <c r="AF882" i="3"/>
  <c r="AG882" i="3"/>
  <c r="AH882" i="3"/>
  <c r="AI882" i="3"/>
  <c r="AJ882" i="3"/>
  <c r="AC883" i="3"/>
  <c r="AD883" i="3"/>
  <c r="AF883" i="3"/>
  <c r="AG883" i="3"/>
  <c r="AH883" i="3"/>
  <c r="AI883" i="3"/>
  <c r="AJ883" i="3"/>
  <c r="AC884" i="3"/>
  <c r="AD884" i="3"/>
  <c r="AF884" i="3"/>
  <c r="AG884" i="3"/>
  <c r="AH884" i="3"/>
  <c r="AI884" i="3"/>
  <c r="AJ884" i="3"/>
  <c r="AC885" i="3"/>
  <c r="AD885" i="3"/>
  <c r="AF885" i="3"/>
  <c r="AG885" i="3"/>
  <c r="AH885" i="3"/>
  <c r="AI885" i="3"/>
  <c r="AJ885" i="3"/>
  <c r="AC886" i="3"/>
  <c r="AD886" i="3"/>
  <c r="AF886" i="3"/>
  <c r="AG886" i="3"/>
  <c r="AH886" i="3"/>
  <c r="AI886" i="3"/>
  <c r="AJ886" i="3"/>
  <c r="AC887" i="3"/>
  <c r="AD887" i="3"/>
  <c r="AF887" i="3"/>
  <c r="AG887" i="3"/>
  <c r="AH887" i="3"/>
  <c r="AI887" i="3"/>
  <c r="AJ887" i="3"/>
  <c r="AC888" i="3"/>
  <c r="AD888" i="3"/>
  <c r="AF888" i="3"/>
  <c r="AG888" i="3"/>
  <c r="AH888" i="3"/>
  <c r="AI888" i="3"/>
  <c r="AJ888" i="3"/>
  <c r="AC889" i="3"/>
  <c r="AD889" i="3"/>
  <c r="AF889" i="3"/>
  <c r="AG889" i="3"/>
  <c r="AH889" i="3"/>
  <c r="AI889" i="3"/>
  <c r="AJ889" i="3"/>
  <c r="AC890" i="3"/>
  <c r="AD890" i="3"/>
  <c r="AF890" i="3"/>
  <c r="AG890" i="3"/>
  <c r="AH890" i="3"/>
  <c r="AI890" i="3"/>
  <c r="AJ890" i="3"/>
  <c r="AC891" i="3"/>
  <c r="AD891" i="3"/>
  <c r="AF891" i="3"/>
  <c r="AG891" i="3"/>
  <c r="AH891" i="3"/>
  <c r="AI891" i="3"/>
  <c r="AJ891" i="3"/>
  <c r="AC892" i="3"/>
  <c r="AD892" i="3"/>
  <c r="AF892" i="3"/>
  <c r="AG892" i="3"/>
  <c r="AH892" i="3"/>
  <c r="AI892" i="3"/>
  <c r="AJ892" i="3"/>
  <c r="AC893" i="3"/>
  <c r="AD893" i="3"/>
  <c r="AF893" i="3"/>
  <c r="AG893" i="3"/>
  <c r="AH893" i="3"/>
  <c r="AI893" i="3"/>
  <c r="AJ893" i="3"/>
  <c r="AC894" i="3"/>
  <c r="AD894" i="3"/>
  <c r="AF894" i="3"/>
  <c r="AG894" i="3"/>
  <c r="AH894" i="3"/>
  <c r="AI894" i="3"/>
  <c r="AJ894" i="3"/>
  <c r="AC895" i="3"/>
  <c r="AD895" i="3"/>
  <c r="AF895" i="3"/>
  <c r="AG895" i="3"/>
  <c r="AH895" i="3"/>
  <c r="AI895" i="3"/>
  <c r="AJ895" i="3"/>
  <c r="AC896" i="3"/>
  <c r="AD896" i="3"/>
  <c r="AF896" i="3"/>
  <c r="AG896" i="3"/>
  <c r="AH896" i="3"/>
  <c r="AI896" i="3"/>
  <c r="AJ896" i="3"/>
  <c r="AC897" i="3"/>
  <c r="AD897" i="3"/>
  <c r="AF897" i="3"/>
  <c r="AG897" i="3"/>
  <c r="AH897" i="3"/>
  <c r="AI897" i="3"/>
  <c r="AJ897" i="3"/>
  <c r="AC898" i="3"/>
  <c r="AD898" i="3"/>
  <c r="AF898" i="3"/>
  <c r="AG898" i="3"/>
  <c r="AH898" i="3"/>
  <c r="AI898" i="3"/>
  <c r="AJ898" i="3"/>
  <c r="AC899" i="3"/>
  <c r="AD899" i="3"/>
  <c r="AF899" i="3"/>
  <c r="AG899" i="3"/>
  <c r="AH899" i="3"/>
  <c r="AI899" i="3"/>
  <c r="AJ899" i="3"/>
  <c r="AC900" i="3"/>
  <c r="AD900" i="3"/>
  <c r="AF900" i="3"/>
  <c r="AG900" i="3"/>
  <c r="AH900" i="3"/>
  <c r="AI900" i="3"/>
  <c r="AJ900" i="3"/>
  <c r="AC901" i="3"/>
  <c r="AD901" i="3"/>
  <c r="AF901" i="3"/>
  <c r="AG901" i="3"/>
  <c r="AH901" i="3"/>
  <c r="AI901" i="3"/>
  <c r="AJ901" i="3"/>
  <c r="AC902" i="3"/>
  <c r="AD902" i="3"/>
  <c r="AF902" i="3"/>
  <c r="AG902" i="3"/>
  <c r="AH902" i="3"/>
  <c r="AI902" i="3"/>
  <c r="AJ902" i="3"/>
  <c r="AC903" i="3"/>
  <c r="AD903" i="3"/>
  <c r="AF903" i="3"/>
  <c r="AG903" i="3"/>
  <c r="AH903" i="3"/>
  <c r="AI903" i="3"/>
  <c r="AJ903" i="3"/>
  <c r="AC904" i="3"/>
  <c r="AD904" i="3"/>
  <c r="AF904" i="3"/>
  <c r="AG904" i="3"/>
  <c r="AH904" i="3"/>
  <c r="AI904" i="3"/>
  <c r="AJ904" i="3"/>
  <c r="AC905" i="3"/>
  <c r="AD905" i="3"/>
  <c r="AF905" i="3"/>
  <c r="AG905" i="3"/>
  <c r="AH905" i="3"/>
  <c r="AI905" i="3"/>
  <c r="AJ905" i="3"/>
  <c r="AC906" i="3"/>
  <c r="AD906" i="3"/>
  <c r="AF906" i="3"/>
  <c r="AG906" i="3"/>
  <c r="AH906" i="3"/>
  <c r="AI906" i="3"/>
  <c r="AJ906" i="3"/>
  <c r="AC907" i="3"/>
  <c r="AD907" i="3"/>
  <c r="AF907" i="3"/>
  <c r="AG907" i="3"/>
  <c r="AH907" i="3"/>
  <c r="AI907" i="3"/>
  <c r="AJ907" i="3"/>
  <c r="AC908" i="3"/>
  <c r="AD908" i="3"/>
  <c r="AF908" i="3"/>
  <c r="AG908" i="3"/>
  <c r="AH908" i="3"/>
  <c r="AI908" i="3"/>
  <c r="AJ908" i="3"/>
  <c r="AC909" i="3"/>
  <c r="AD909" i="3"/>
  <c r="AF909" i="3"/>
  <c r="AG909" i="3"/>
  <c r="AH909" i="3"/>
  <c r="AI909" i="3"/>
  <c r="AJ909" i="3"/>
  <c r="AC910" i="3"/>
  <c r="AD910" i="3"/>
  <c r="AF910" i="3"/>
  <c r="AG910" i="3"/>
  <c r="AH910" i="3"/>
  <c r="AI910" i="3"/>
  <c r="AJ910" i="3"/>
  <c r="AC911" i="3"/>
  <c r="AD911" i="3"/>
  <c r="AF911" i="3"/>
  <c r="AG911" i="3"/>
  <c r="AH911" i="3"/>
  <c r="AI911" i="3"/>
  <c r="AJ911" i="3"/>
  <c r="AC912" i="3"/>
  <c r="AD912" i="3"/>
  <c r="AF912" i="3"/>
  <c r="AG912" i="3"/>
  <c r="AH912" i="3"/>
  <c r="AI912" i="3"/>
  <c r="AJ912" i="3"/>
  <c r="AC913" i="3"/>
  <c r="AD913" i="3"/>
  <c r="AF913" i="3"/>
  <c r="AG913" i="3"/>
  <c r="AH913" i="3"/>
  <c r="AI913" i="3"/>
  <c r="AJ913" i="3"/>
  <c r="AC914" i="3"/>
  <c r="AD914" i="3"/>
  <c r="AF914" i="3"/>
  <c r="AG914" i="3"/>
  <c r="AH914" i="3"/>
  <c r="AI914" i="3"/>
  <c r="AJ914" i="3"/>
  <c r="AC915" i="3"/>
  <c r="AD915" i="3"/>
  <c r="AF915" i="3"/>
  <c r="AG915" i="3"/>
  <c r="AH915" i="3"/>
  <c r="AI915" i="3"/>
  <c r="AJ915" i="3"/>
  <c r="AC916" i="3"/>
  <c r="AD916" i="3"/>
  <c r="AF916" i="3"/>
  <c r="AG916" i="3"/>
  <c r="AH916" i="3"/>
  <c r="AI916" i="3"/>
  <c r="AJ916" i="3"/>
  <c r="AC917" i="3"/>
  <c r="AD917" i="3"/>
  <c r="AF917" i="3"/>
  <c r="AG917" i="3"/>
  <c r="AH917" i="3"/>
  <c r="AI917" i="3"/>
  <c r="AJ917" i="3"/>
  <c r="AC918" i="3"/>
  <c r="AD918" i="3"/>
  <c r="AF918" i="3"/>
  <c r="AG918" i="3"/>
  <c r="AH918" i="3"/>
  <c r="AI918" i="3"/>
  <c r="AJ918" i="3"/>
  <c r="AC919" i="3"/>
  <c r="AD919" i="3"/>
  <c r="AF919" i="3"/>
  <c r="AG919" i="3"/>
  <c r="AH919" i="3"/>
  <c r="AI919" i="3"/>
  <c r="AJ919" i="3"/>
  <c r="AC920" i="3"/>
  <c r="AD920" i="3"/>
  <c r="AF920" i="3"/>
  <c r="AG920" i="3"/>
  <c r="AH920" i="3"/>
  <c r="AI920" i="3"/>
  <c r="AJ920" i="3"/>
  <c r="AC921" i="3"/>
  <c r="AD921" i="3"/>
  <c r="AF921" i="3"/>
  <c r="AG921" i="3"/>
  <c r="AH921" i="3"/>
  <c r="AI921" i="3"/>
  <c r="AJ921" i="3"/>
  <c r="AC922" i="3"/>
  <c r="AD922" i="3"/>
  <c r="AF922" i="3"/>
  <c r="AG922" i="3"/>
  <c r="AH922" i="3"/>
  <c r="AI922" i="3"/>
  <c r="AJ922" i="3"/>
  <c r="AC923" i="3"/>
  <c r="AD923" i="3"/>
  <c r="AF923" i="3"/>
  <c r="AG923" i="3"/>
  <c r="AH923" i="3"/>
  <c r="AI923" i="3"/>
  <c r="AJ923" i="3"/>
  <c r="AC924" i="3"/>
  <c r="AD924" i="3"/>
  <c r="AF924" i="3"/>
  <c r="AG924" i="3"/>
  <c r="AH924" i="3"/>
  <c r="AI924" i="3"/>
  <c r="AJ924" i="3"/>
  <c r="AC925" i="3"/>
  <c r="AD925" i="3"/>
  <c r="AF925" i="3"/>
  <c r="AG925" i="3"/>
  <c r="AH925" i="3"/>
  <c r="AI925" i="3"/>
  <c r="AJ925" i="3"/>
  <c r="AC926" i="3"/>
  <c r="AD926" i="3"/>
  <c r="AF926" i="3"/>
  <c r="AG926" i="3"/>
  <c r="AH926" i="3"/>
  <c r="AI926" i="3"/>
  <c r="AJ926" i="3"/>
  <c r="AC927" i="3"/>
  <c r="AD927" i="3"/>
  <c r="AF927" i="3"/>
  <c r="AG927" i="3"/>
  <c r="AH927" i="3"/>
  <c r="AI927" i="3"/>
  <c r="AJ927" i="3"/>
  <c r="AC928" i="3"/>
  <c r="AD928" i="3"/>
  <c r="AF928" i="3"/>
  <c r="AG928" i="3"/>
  <c r="AH928" i="3"/>
  <c r="AI928" i="3"/>
  <c r="AJ928" i="3"/>
  <c r="AC929" i="3"/>
  <c r="AD929" i="3"/>
  <c r="AF929" i="3"/>
  <c r="AG929" i="3"/>
  <c r="AH929" i="3"/>
  <c r="AI929" i="3"/>
  <c r="AJ929" i="3"/>
  <c r="AC930" i="3"/>
  <c r="AD930" i="3"/>
  <c r="AF930" i="3"/>
  <c r="AG930" i="3"/>
  <c r="AH930" i="3"/>
  <c r="AI930" i="3"/>
  <c r="AJ930" i="3"/>
  <c r="AC931" i="3"/>
  <c r="AD931" i="3"/>
  <c r="AF931" i="3"/>
  <c r="AG931" i="3"/>
  <c r="AH931" i="3"/>
  <c r="AI931" i="3"/>
  <c r="AJ931" i="3"/>
  <c r="AC932" i="3"/>
  <c r="AD932" i="3"/>
  <c r="AF932" i="3"/>
  <c r="AG932" i="3"/>
  <c r="AH932" i="3"/>
  <c r="AI932" i="3"/>
  <c r="AJ932" i="3"/>
  <c r="AC933" i="3"/>
  <c r="AD933" i="3"/>
  <c r="AF933" i="3"/>
  <c r="AG933" i="3"/>
  <c r="AH933" i="3"/>
  <c r="AI933" i="3"/>
  <c r="AJ933" i="3"/>
  <c r="AC934" i="3"/>
  <c r="AD934" i="3"/>
  <c r="AF934" i="3"/>
  <c r="AG934" i="3"/>
  <c r="AH934" i="3"/>
  <c r="AI934" i="3"/>
  <c r="AJ934" i="3"/>
  <c r="AC935" i="3"/>
  <c r="AD935" i="3"/>
  <c r="AF935" i="3"/>
  <c r="AG935" i="3"/>
  <c r="AH935" i="3"/>
  <c r="AI935" i="3"/>
  <c r="AJ935" i="3"/>
  <c r="AC936" i="3"/>
  <c r="AD936" i="3"/>
  <c r="AF936" i="3"/>
  <c r="AG936" i="3"/>
  <c r="AH936" i="3"/>
  <c r="AI936" i="3"/>
  <c r="AJ936" i="3"/>
  <c r="AC937" i="3"/>
  <c r="AD937" i="3"/>
  <c r="AF937" i="3"/>
  <c r="AG937" i="3"/>
  <c r="AH937" i="3"/>
  <c r="AI937" i="3"/>
  <c r="AJ937" i="3"/>
  <c r="AC938" i="3"/>
  <c r="AD938" i="3"/>
  <c r="AF938" i="3"/>
  <c r="AG938" i="3"/>
  <c r="AH938" i="3"/>
  <c r="AI938" i="3"/>
  <c r="AJ938" i="3"/>
  <c r="AC939" i="3"/>
  <c r="AD939" i="3"/>
  <c r="AF939" i="3"/>
  <c r="AG939" i="3"/>
  <c r="AH939" i="3"/>
  <c r="AI939" i="3"/>
  <c r="AJ939" i="3"/>
  <c r="AC940" i="3"/>
  <c r="AD940" i="3"/>
  <c r="AF940" i="3"/>
  <c r="AG940" i="3"/>
  <c r="AH940" i="3"/>
  <c r="AI940" i="3"/>
  <c r="AJ940" i="3"/>
  <c r="AC941" i="3"/>
  <c r="AD941" i="3"/>
  <c r="AF941" i="3"/>
  <c r="AG941" i="3"/>
  <c r="AH941" i="3"/>
  <c r="AI941" i="3"/>
  <c r="AJ941" i="3"/>
  <c r="AC942" i="3"/>
  <c r="AD942" i="3"/>
  <c r="AF942" i="3"/>
  <c r="AG942" i="3"/>
  <c r="AH942" i="3"/>
  <c r="AI942" i="3"/>
  <c r="AJ942" i="3"/>
  <c r="AC943" i="3"/>
  <c r="AD943" i="3"/>
  <c r="AF943" i="3"/>
  <c r="AG943" i="3"/>
  <c r="AH943" i="3"/>
  <c r="AI943" i="3"/>
  <c r="AJ943" i="3"/>
  <c r="AC944" i="3"/>
  <c r="AD944" i="3"/>
  <c r="AF944" i="3"/>
  <c r="AG944" i="3"/>
  <c r="AH944" i="3"/>
  <c r="AI944" i="3"/>
  <c r="AJ944" i="3"/>
  <c r="AC945" i="3"/>
  <c r="AD945" i="3"/>
  <c r="AF945" i="3"/>
  <c r="AG945" i="3"/>
  <c r="AH945" i="3"/>
  <c r="AI945" i="3"/>
  <c r="AJ945" i="3"/>
  <c r="AC946" i="3"/>
  <c r="AD946" i="3"/>
  <c r="AF946" i="3"/>
  <c r="AG946" i="3"/>
  <c r="AH946" i="3"/>
  <c r="AI946" i="3"/>
  <c r="AJ946" i="3"/>
  <c r="AC947" i="3"/>
  <c r="AD947" i="3"/>
  <c r="AF947" i="3"/>
  <c r="AG947" i="3"/>
  <c r="AH947" i="3"/>
  <c r="AI947" i="3"/>
  <c r="AJ947" i="3"/>
  <c r="AC948" i="3"/>
  <c r="AD948" i="3"/>
  <c r="AF948" i="3"/>
  <c r="AG948" i="3"/>
  <c r="AH948" i="3"/>
  <c r="AI948" i="3"/>
  <c r="AJ948" i="3"/>
  <c r="AC949" i="3"/>
  <c r="AD949" i="3"/>
  <c r="AF949" i="3"/>
  <c r="AG949" i="3"/>
  <c r="AH949" i="3"/>
  <c r="AI949" i="3"/>
  <c r="AJ949" i="3"/>
  <c r="AC950" i="3"/>
  <c r="AD950" i="3"/>
  <c r="AF950" i="3"/>
  <c r="AG950" i="3"/>
  <c r="AH950" i="3"/>
  <c r="AI950" i="3"/>
  <c r="AJ950" i="3"/>
  <c r="AC951" i="3"/>
  <c r="AD951" i="3"/>
  <c r="AF951" i="3"/>
  <c r="AG951" i="3"/>
  <c r="AH951" i="3"/>
  <c r="AI951" i="3"/>
  <c r="AJ951" i="3"/>
  <c r="AC952" i="3"/>
  <c r="AD952" i="3"/>
  <c r="AF952" i="3"/>
  <c r="AG952" i="3"/>
  <c r="AH952" i="3"/>
  <c r="AI952" i="3"/>
  <c r="AJ952" i="3"/>
  <c r="AC953" i="3"/>
  <c r="AD953" i="3"/>
  <c r="AF953" i="3"/>
  <c r="AG953" i="3"/>
  <c r="AH953" i="3"/>
  <c r="AI953" i="3"/>
  <c r="AJ953" i="3"/>
  <c r="AC954" i="3"/>
  <c r="AD954" i="3"/>
  <c r="AF954" i="3"/>
  <c r="AG954" i="3"/>
  <c r="AH954" i="3"/>
  <c r="AI954" i="3"/>
  <c r="AJ954" i="3"/>
  <c r="AC955" i="3"/>
  <c r="AD955" i="3"/>
  <c r="AF955" i="3"/>
  <c r="AG955" i="3"/>
  <c r="AH955" i="3"/>
  <c r="AI955" i="3"/>
  <c r="AJ955" i="3"/>
  <c r="AC956" i="3"/>
  <c r="AD956" i="3"/>
  <c r="AF956" i="3"/>
  <c r="AG956" i="3"/>
  <c r="AH956" i="3"/>
  <c r="AI956" i="3"/>
  <c r="AJ956" i="3"/>
  <c r="AC957" i="3"/>
  <c r="AD957" i="3"/>
  <c r="AF957" i="3"/>
  <c r="AG957" i="3"/>
  <c r="AH957" i="3"/>
  <c r="AI957" i="3"/>
  <c r="AJ957" i="3"/>
  <c r="AC958" i="3"/>
  <c r="AD958" i="3"/>
  <c r="AF958" i="3"/>
  <c r="AG958" i="3"/>
  <c r="AH958" i="3"/>
  <c r="AI958" i="3"/>
  <c r="AJ958" i="3"/>
  <c r="AC959" i="3"/>
  <c r="AD959" i="3"/>
  <c r="AF959" i="3"/>
  <c r="AG959" i="3"/>
  <c r="AH959" i="3"/>
  <c r="AI959" i="3"/>
  <c r="AJ959" i="3"/>
  <c r="AC960" i="3"/>
  <c r="AD960" i="3"/>
  <c r="AF960" i="3"/>
  <c r="AG960" i="3"/>
  <c r="AH960" i="3"/>
  <c r="AI960" i="3"/>
  <c r="AJ960" i="3"/>
  <c r="AC961" i="3"/>
  <c r="AD961" i="3"/>
  <c r="AF961" i="3"/>
  <c r="AG961" i="3"/>
  <c r="AH961" i="3"/>
  <c r="AI961" i="3"/>
  <c r="AJ961" i="3"/>
  <c r="AC962" i="3"/>
  <c r="AD962" i="3"/>
  <c r="AF962" i="3"/>
  <c r="AG962" i="3"/>
  <c r="AH962" i="3"/>
  <c r="AI962" i="3"/>
  <c r="AJ962" i="3"/>
  <c r="AC963" i="3"/>
  <c r="AD963" i="3"/>
  <c r="AF963" i="3"/>
  <c r="AG963" i="3"/>
  <c r="AH963" i="3"/>
  <c r="AI963" i="3"/>
  <c r="AJ963" i="3"/>
  <c r="AC964" i="3"/>
  <c r="AD964" i="3"/>
  <c r="AF964" i="3"/>
  <c r="AG964" i="3"/>
  <c r="AH964" i="3"/>
  <c r="AI964" i="3"/>
  <c r="AJ964" i="3"/>
  <c r="AC965" i="3"/>
  <c r="AD965" i="3"/>
  <c r="AF965" i="3"/>
  <c r="AG965" i="3"/>
  <c r="AH965" i="3"/>
  <c r="AI965" i="3"/>
  <c r="AJ965" i="3"/>
  <c r="AC968" i="3"/>
  <c r="AD968" i="3"/>
  <c r="AF968" i="3"/>
  <c r="AG968" i="3"/>
  <c r="AH968" i="3"/>
  <c r="AI968" i="3"/>
  <c r="AJ968" i="3"/>
  <c r="AC969" i="3"/>
  <c r="AD969" i="3"/>
  <c r="AF969" i="3"/>
  <c r="AG969" i="3"/>
  <c r="AH969" i="3"/>
  <c r="AI969" i="3"/>
  <c r="AJ969" i="3"/>
  <c r="AC970" i="3"/>
  <c r="AD970" i="3"/>
  <c r="AF970" i="3"/>
  <c r="AG970" i="3"/>
  <c r="AH970" i="3"/>
  <c r="AI970" i="3"/>
  <c r="AJ970" i="3"/>
  <c r="AC971" i="3"/>
  <c r="AD971" i="3"/>
  <c r="AF971" i="3"/>
  <c r="AG971" i="3"/>
  <c r="AH971" i="3"/>
  <c r="AI971" i="3"/>
  <c r="AJ971" i="3"/>
  <c r="AC972" i="3"/>
  <c r="AD972" i="3"/>
  <c r="AF972" i="3"/>
  <c r="AG972" i="3"/>
  <c r="AH972" i="3"/>
  <c r="AI972" i="3"/>
  <c r="AJ972" i="3"/>
  <c r="AC977" i="3"/>
  <c r="AD977" i="3"/>
  <c r="AF977" i="3"/>
  <c r="AG977" i="3"/>
  <c r="AH977" i="3"/>
  <c r="AI977" i="3"/>
  <c r="AJ977" i="3"/>
  <c r="AC978" i="3"/>
  <c r="AD978" i="3"/>
  <c r="AF978" i="3"/>
  <c r="AG978" i="3"/>
  <c r="AH978" i="3"/>
  <c r="AI978" i="3"/>
  <c r="AJ978" i="3"/>
  <c r="AC979" i="3"/>
  <c r="AD979" i="3"/>
  <c r="AF979" i="3"/>
  <c r="AG979" i="3"/>
  <c r="AH979" i="3"/>
  <c r="AI979" i="3"/>
  <c r="AJ979" i="3"/>
  <c r="AC980" i="3"/>
  <c r="AD980" i="3"/>
  <c r="AF980" i="3"/>
  <c r="AG980" i="3"/>
  <c r="AH980" i="3"/>
  <c r="AI980" i="3"/>
  <c r="AJ980" i="3"/>
  <c r="AC66" i="3"/>
  <c r="AD66" i="3"/>
  <c r="AF66" i="3"/>
  <c r="AG66" i="3"/>
  <c r="AH66" i="3"/>
  <c r="AI66" i="3"/>
  <c r="AJ66" i="3"/>
  <c r="AC64" i="3"/>
  <c r="AD64" i="3"/>
  <c r="AF64" i="3"/>
  <c r="AG64" i="3"/>
  <c r="AH64" i="3"/>
  <c r="AI64" i="3"/>
  <c r="AJ64" i="3"/>
  <c r="AC65" i="3"/>
  <c r="AD65" i="3"/>
  <c r="AF65" i="3"/>
  <c r="AG65" i="3"/>
  <c r="AH65" i="3"/>
  <c r="AI65" i="3"/>
  <c r="AJ65" i="3"/>
  <c r="AC62" i="3"/>
  <c r="AD62" i="3"/>
  <c r="AF62" i="3"/>
  <c r="AG62" i="3"/>
  <c r="AH62" i="3"/>
  <c r="AI62" i="3"/>
  <c r="AJ62" i="3"/>
  <c r="AC63" i="3"/>
  <c r="AD63" i="3"/>
  <c r="AF63" i="3"/>
  <c r="AG63" i="3"/>
  <c r="AH63" i="3"/>
  <c r="AI63" i="3"/>
  <c r="AJ63" i="3"/>
  <c r="AC61" i="3"/>
  <c r="AD61" i="3"/>
  <c r="AF61" i="3"/>
  <c r="AG61" i="3"/>
  <c r="AH61" i="3"/>
  <c r="AI61" i="3"/>
  <c r="AJ61" i="3"/>
  <c r="AC60" i="3"/>
  <c r="AD60" i="3"/>
  <c r="AF60" i="3"/>
  <c r="AG60" i="3"/>
  <c r="AH60" i="3"/>
  <c r="AI60" i="3"/>
  <c r="AJ60" i="3"/>
  <c r="AC52" i="3"/>
  <c r="AD52" i="3"/>
  <c r="AF52" i="3"/>
  <c r="AG52" i="3"/>
  <c r="AH52" i="3"/>
  <c r="AI52" i="3"/>
  <c r="AJ52" i="3"/>
  <c r="AC53" i="3"/>
  <c r="AD53" i="3"/>
  <c r="AF53" i="3"/>
  <c r="AG53" i="3"/>
  <c r="AH53" i="3"/>
  <c r="AI53" i="3"/>
  <c r="AJ53" i="3"/>
  <c r="AC54" i="3"/>
  <c r="AD54" i="3"/>
  <c r="AF54" i="3"/>
  <c r="AG54" i="3"/>
  <c r="AH54" i="3"/>
  <c r="AI54" i="3"/>
  <c r="AJ54" i="3"/>
  <c r="AC55" i="3"/>
  <c r="AD55" i="3"/>
  <c r="AF55" i="3"/>
  <c r="AG55" i="3"/>
  <c r="AH55" i="3"/>
  <c r="AI55" i="3"/>
  <c r="AJ55" i="3"/>
  <c r="AC56" i="3"/>
  <c r="AD56" i="3"/>
  <c r="AF56" i="3"/>
  <c r="AG56" i="3"/>
  <c r="AH56" i="3"/>
  <c r="AI56" i="3"/>
  <c r="AJ56" i="3"/>
  <c r="AC57" i="3"/>
  <c r="AD57" i="3"/>
  <c r="AF57" i="3"/>
  <c r="AG57" i="3"/>
  <c r="AH57" i="3"/>
  <c r="AI57" i="3"/>
  <c r="AJ57" i="3"/>
  <c r="AC58" i="3"/>
  <c r="AD58" i="3"/>
  <c r="AF58" i="3"/>
  <c r="AG58" i="3"/>
  <c r="AH58" i="3"/>
  <c r="AI58" i="3"/>
  <c r="AJ58" i="3"/>
  <c r="AC59" i="3"/>
  <c r="AD59" i="3"/>
  <c r="AF59" i="3"/>
  <c r="AG59" i="3"/>
  <c r="AH59" i="3"/>
  <c r="AI59" i="3"/>
  <c r="AJ59" i="3"/>
  <c r="AC51" i="3"/>
  <c r="AD51" i="3"/>
  <c r="AF51" i="3"/>
  <c r="AG51" i="3"/>
  <c r="AH51" i="3"/>
  <c r="AI51" i="3"/>
  <c r="AJ51" i="3"/>
  <c r="AC47" i="3"/>
  <c r="AD47" i="3"/>
  <c r="AF47" i="3"/>
  <c r="AG47" i="3"/>
  <c r="AH47" i="3"/>
  <c r="AI47" i="3"/>
  <c r="AJ47" i="3"/>
  <c r="AC48" i="3"/>
  <c r="AD48" i="3"/>
  <c r="AF48" i="3"/>
  <c r="AG48" i="3"/>
  <c r="AH48" i="3"/>
  <c r="AI48" i="3"/>
  <c r="AJ48" i="3"/>
  <c r="AC49" i="3"/>
  <c r="AD49" i="3"/>
  <c r="AF49" i="3"/>
  <c r="AG49" i="3"/>
  <c r="AH49" i="3"/>
  <c r="AI49" i="3"/>
  <c r="AJ49" i="3"/>
  <c r="AC50" i="3"/>
  <c r="AD50" i="3"/>
  <c r="AF50" i="3"/>
  <c r="AG50" i="3"/>
  <c r="AH50" i="3"/>
  <c r="AI50" i="3"/>
  <c r="AJ50" i="3"/>
  <c r="AC46" i="3"/>
  <c r="AD46" i="3"/>
  <c r="AF46" i="3"/>
  <c r="AG46" i="3"/>
  <c r="AH46" i="3"/>
  <c r="AI46" i="3"/>
  <c r="AJ46" i="3"/>
  <c r="AC37" i="3"/>
  <c r="AD37" i="3"/>
  <c r="AF37" i="3"/>
  <c r="AG37" i="3"/>
  <c r="AH37" i="3"/>
  <c r="AI37" i="3"/>
  <c r="AJ37" i="3"/>
  <c r="AC38" i="3"/>
  <c r="AD38" i="3"/>
  <c r="AF38" i="3"/>
  <c r="AG38" i="3"/>
  <c r="AH38" i="3"/>
  <c r="AI38" i="3"/>
  <c r="AJ38" i="3"/>
  <c r="AC39" i="3"/>
  <c r="AD39" i="3"/>
  <c r="AF39" i="3"/>
  <c r="AG39" i="3"/>
  <c r="AH39" i="3"/>
  <c r="AI39" i="3"/>
  <c r="AJ39" i="3"/>
  <c r="AC40" i="3"/>
  <c r="AD40" i="3"/>
  <c r="AF40" i="3"/>
  <c r="AG40" i="3"/>
  <c r="AH40" i="3"/>
  <c r="AI40" i="3"/>
  <c r="AJ40" i="3"/>
  <c r="AC41" i="3"/>
  <c r="AD41" i="3"/>
  <c r="AF41" i="3"/>
  <c r="AG41" i="3"/>
  <c r="AH41" i="3"/>
  <c r="AI41" i="3"/>
  <c r="AJ41" i="3"/>
  <c r="AC42" i="3"/>
  <c r="AD42" i="3"/>
  <c r="AF42" i="3"/>
  <c r="AG42" i="3"/>
  <c r="AH42" i="3"/>
  <c r="AI42" i="3"/>
  <c r="AJ42" i="3"/>
  <c r="AC43" i="3"/>
  <c r="AD43" i="3"/>
  <c r="AF43" i="3"/>
  <c r="AG43" i="3"/>
  <c r="AH43" i="3"/>
  <c r="AI43" i="3"/>
  <c r="AJ43" i="3"/>
  <c r="AC44" i="3"/>
  <c r="AD44" i="3"/>
  <c r="AF44" i="3"/>
  <c r="AG44" i="3"/>
  <c r="AH44" i="3"/>
  <c r="AI44" i="3"/>
  <c r="AJ44" i="3"/>
  <c r="AC45" i="3"/>
  <c r="AD45" i="3"/>
  <c r="AF45" i="3"/>
  <c r="AG45" i="3"/>
  <c r="AH45" i="3"/>
  <c r="AI45" i="3"/>
  <c r="AJ45" i="3"/>
  <c r="AC34" i="3"/>
  <c r="AD34" i="3"/>
  <c r="AF34" i="3"/>
  <c r="AG34" i="3"/>
  <c r="AH34" i="3"/>
  <c r="AI34" i="3"/>
  <c r="AJ34" i="3"/>
  <c r="AC35" i="3"/>
  <c r="AD35" i="3"/>
  <c r="AF35" i="3"/>
  <c r="AG35" i="3"/>
  <c r="AH35" i="3"/>
  <c r="AI35" i="3"/>
  <c r="AJ35" i="3"/>
  <c r="AC36" i="3"/>
  <c r="AD36" i="3"/>
  <c r="AF36" i="3"/>
  <c r="AG36" i="3"/>
  <c r="AH36" i="3"/>
  <c r="AI36" i="3"/>
  <c r="AJ36" i="3"/>
  <c r="AC32" i="3"/>
  <c r="AD32" i="3"/>
  <c r="AF32" i="3"/>
  <c r="AG32" i="3"/>
  <c r="AH32" i="3"/>
  <c r="AI32" i="3"/>
  <c r="AJ32" i="3"/>
  <c r="AC33" i="3"/>
  <c r="AD33" i="3"/>
  <c r="AF33" i="3"/>
  <c r="AG33" i="3"/>
  <c r="AH33" i="3"/>
  <c r="AI33" i="3"/>
  <c r="AJ33" i="3"/>
  <c r="AC30" i="3"/>
  <c r="AD30" i="3"/>
  <c r="AF30" i="3"/>
  <c r="AG30" i="3"/>
  <c r="AH30" i="3"/>
  <c r="AI30" i="3"/>
  <c r="AJ30" i="3"/>
  <c r="AC31" i="3"/>
  <c r="AD31" i="3"/>
  <c r="AF31" i="3"/>
  <c r="AG31" i="3"/>
  <c r="AH31" i="3"/>
  <c r="AI31" i="3"/>
  <c r="AJ31" i="3"/>
  <c r="AC28" i="3"/>
  <c r="AD28" i="3"/>
  <c r="AF28" i="3"/>
  <c r="AG28" i="3"/>
  <c r="AH28" i="3"/>
  <c r="AI28" i="3"/>
  <c r="AJ28" i="3"/>
  <c r="AC29" i="3"/>
  <c r="AD29" i="3"/>
  <c r="AF29" i="3"/>
  <c r="AG29" i="3"/>
  <c r="AH29" i="3"/>
  <c r="AI29" i="3"/>
  <c r="AJ29" i="3"/>
  <c r="AC20" i="3"/>
  <c r="AD20" i="3"/>
  <c r="AF20" i="3"/>
  <c r="AG20" i="3"/>
  <c r="AH20" i="3"/>
  <c r="AI20" i="3"/>
  <c r="AJ20" i="3"/>
  <c r="AC21" i="3"/>
  <c r="AD21" i="3"/>
  <c r="AF21" i="3"/>
  <c r="AG21" i="3"/>
  <c r="AH21" i="3"/>
  <c r="AI21" i="3"/>
  <c r="AJ21" i="3"/>
  <c r="AC22" i="3"/>
  <c r="AD22" i="3"/>
  <c r="AF22" i="3"/>
  <c r="AG22" i="3"/>
  <c r="AH22" i="3"/>
  <c r="AI22" i="3"/>
  <c r="AJ22" i="3"/>
  <c r="AC23" i="3"/>
  <c r="AD23" i="3"/>
  <c r="AF23" i="3"/>
  <c r="AG23" i="3"/>
  <c r="AH23" i="3"/>
  <c r="AI23" i="3"/>
  <c r="AJ23" i="3"/>
  <c r="AC24" i="3"/>
  <c r="AD24" i="3"/>
  <c r="AF24" i="3"/>
  <c r="AG24" i="3"/>
  <c r="AH24" i="3"/>
  <c r="AI24" i="3"/>
  <c r="AJ24" i="3"/>
  <c r="AC25" i="3"/>
  <c r="AD25" i="3"/>
  <c r="AF25" i="3"/>
  <c r="AG25" i="3"/>
  <c r="AH25" i="3"/>
  <c r="AI25" i="3"/>
  <c r="AJ25" i="3"/>
  <c r="AC26" i="3"/>
  <c r="AD26" i="3"/>
  <c r="AF26" i="3"/>
  <c r="AG26" i="3"/>
  <c r="AH26" i="3"/>
  <c r="AI26" i="3"/>
  <c r="AJ26" i="3"/>
  <c r="AC27" i="3"/>
  <c r="AD27" i="3"/>
  <c r="AF27" i="3"/>
  <c r="AG27" i="3"/>
  <c r="AH27" i="3"/>
  <c r="AI27" i="3"/>
  <c r="AJ27" i="3"/>
  <c r="AC19" i="3"/>
  <c r="AD19" i="3"/>
  <c r="AF19" i="3"/>
  <c r="AG19" i="3"/>
  <c r="AH19" i="3"/>
  <c r="AI19" i="3"/>
  <c r="AJ19" i="3"/>
  <c r="AC18" i="3"/>
  <c r="AD18" i="3"/>
  <c r="AF18" i="3"/>
  <c r="AG18" i="3"/>
  <c r="AH18" i="3"/>
  <c r="AI18" i="3"/>
  <c r="AJ18" i="3"/>
  <c r="AC16" i="3"/>
  <c r="AD16" i="3"/>
  <c r="AF16" i="3"/>
  <c r="AG16" i="3"/>
  <c r="AH16" i="3"/>
  <c r="AI16" i="3"/>
  <c r="AJ16" i="3"/>
  <c r="AC17" i="3"/>
  <c r="AD17" i="3"/>
  <c r="AF17" i="3"/>
  <c r="AG17" i="3"/>
  <c r="AH17" i="3"/>
  <c r="AI17" i="3"/>
  <c r="AJ17" i="3"/>
  <c r="AC15" i="3"/>
  <c r="AD15" i="3"/>
  <c r="AF15" i="3"/>
  <c r="AG15" i="3"/>
  <c r="AH15" i="3"/>
  <c r="AI15" i="3"/>
  <c r="AJ15" i="3"/>
  <c r="AC3" i="3"/>
  <c r="AD3" i="3"/>
  <c r="AF3" i="3"/>
  <c r="AG3" i="3"/>
  <c r="AH3" i="3"/>
  <c r="AI3" i="3"/>
  <c r="AJ3" i="3"/>
  <c r="AC4" i="3"/>
  <c r="AD4" i="3"/>
  <c r="AF4" i="3"/>
  <c r="AG4" i="3"/>
  <c r="AH4" i="3"/>
  <c r="AI4" i="3"/>
  <c r="AJ4" i="3"/>
  <c r="AC5" i="3"/>
  <c r="AD5" i="3"/>
  <c r="AF5" i="3"/>
  <c r="AG5" i="3"/>
  <c r="AH5" i="3"/>
  <c r="AI5" i="3"/>
  <c r="AJ5" i="3"/>
  <c r="AC6" i="3"/>
  <c r="AD6" i="3"/>
  <c r="AF6" i="3"/>
  <c r="AG6" i="3"/>
  <c r="AH6" i="3"/>
  <c r="AI6" i="3"/>
  <c r="AJ6" i="3"/>
  <c r="AC7" i="3"/>
  <c r="AD7" i="3"/>
  <c r="AF7" i="3"/>
  <c r="AG7" i="3"/>
  <c r="AH7" i="3"/>
  <c r="AI7" i="3"/>
  <c r="AJ7" i="3"/>
  <c r="AC8" i="3"/>
  <c r="AD8" i="3"/>
  <c r="AF8" i="3"/>
  <c r="AG8" i="3"/>
  <c r="AH8" i="3"/>
  <c r="AI8" i="3"/>
  <c r="AJ8" i="3"/>
  <c r="AC9" i="3"/>
  <c r="AD9" i="3"/>
  <c r="AF9" i="3"/>
  <c r="AG9" i="3"/>
  <c r="AH9" i="3"/>
  <c r="AI9" i="3"/>
  <c r="AJ9" i="3"/>
  <c r="AC10" i="3"/>
  <c r="AD10" i="3"/>
  <c r="AF10" i="3"/>
  <c r="AG10" i="3"/>
  <c r="AH10" i="3"/>
  <c r="AI10" i="3"/>
  <c r="AJ10" i="3"/>
  <c r="AC11" i="3"/>
  <c r="AD11" i="3"/>
  <c r="AF11" i="3"/>
  <c r="AG11" i="3"/>
  <c r="AH11" i="3"/>
  <c r="AI11" i="3"/>
  <c r="AJ11" i="3"/>
  <c r="AC12" i="3"/>
  <c r="AD12" i="3"/>
  <c r="AF12" i="3"/>
  <c r="AG12" i="3"/>
  <c r="AH12" i="3"/>
  <c r="AI12" i="3"/>
  <c r="AJ12" i="3"/>
  <c r="AC13" i="3"/>
  <c r="AD13" i="3"/>
  <c r="AF13" i="3"/>
  <c r="AG13" i="3"/>
  <c r="AH13" i="3"/>
  <c r="AI13" i="3"/>
  <c r="AJ13" i="3"/>
  <c r="AC14" i="3"/>
  <c r="AD14" i="3"/>
  <c r="AF14" i="3"/>
  <c r="AG14" i="3"/>
  <c r="AH14" i="3"/>
  <c r="AI14" i="3"/>
  <c r="AJ14" i="3"/>
  <c r="AC973" i="3"/>
  <c r="AD973" i="3"/>
  <c r="AF973" i="3"/>
  <c r="AG973" i="3"/>
  <c r="AH973" i="3"/>
  <c r="AI973" i="3"/>
  <c r="AJ973" i="3"/>
  <c r="AC974" i="3"/>
  <c r="AD974" i="3"/>
  <c r="AF974" i="3"/>
  <c r="AG974" i="3"/>
  <c r="AH974" i="3"/>
  <c r="AI974" i="3"/>
  <c r="AJ974" i="3"/>
  <c r="AC76" i="3"/>
  <c r="AD76" i="3"/>
  <c r="AF76" i="3"/>
  <c r="AG76" i="3"/>
  <c r="AH76" i="3"/>
  <c r="AI76" i="3"/>
  <c r="AJ76" i="3"/>
  <c r="AJ75" i="3"/>
  <c r="AI75" i="3"/>
  <c r="AH75" i="3"/>
  <c r="AG75" i="3"/>
  <c r="AF75" i="3"/>
  <c r="AD75" i="3"/>
  <c r="AC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8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9" i="3"/>
  <c r="AB120" i="3"/>
  <c r="AB121" i="3"/>
  <c r="AB122" i="3"/>
  <c r="AB123" i="3"/>
  <c r="AB124" i="3"/>
  <c r="AB125" i="3"/>
  <c r="AB126" i="3"/>
  <c r="AB127" i="3"/>
  <c r="AB128" i="3"/>
  <c r="AB129" i="3"/>
  <c r="AB130" i="3"/>
  <c r="AB131" i="3"/>
  <c r="AB132" i="3"/>
  <c r="AB133" i="3"/>
  <c r="AB134" i="3"/>
  <c r="AB135" i="3"/>
  <c r="AB136" i="3"/>
  <c r="AB137" i="3"/>
  <c r="AB138" i="3"/>
  <c r="AB139" i="3"/>
  <c r="AB140" i="3"/>
  <c r="AB141" i="3"/>
  <c r="AB142" i="3"/>
  <c r="AB143" i="3"/>
  <c r="AB144" i="3"/>
  <c r="AB145" i="3"/>
  <c r="AB146" i="3"/>
  <c r="AB147" i="3"/>
  <c r="AB148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1" i="3"/>
  <c r="AB162" i="3"/>
  <c r="AB163" i="3"/>
  <c r="AB164" i="3"/>
  <c r="AB165" i="3"/>
  <c r="AB166" i="3"/>
  <c r="AB167" i="3"/>
  <c r="AB168" i="3"/>
  <c r="AB67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2" i="3"/>
  <c r="AB193" i="3"/>
  <c r="AB194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4" i="3"/>
  <c r="AB225" i="3"/>
  <c r="AB226" i="3"/>
  <c r="AB227" i="3"/>
  <c r="AB228" i="3"/>
  <c r="AB229" i="3"/>
  <c r="AB230" i="3"/>
  <c r="AB231" i="3"/>
  <c r="AB232" i="3"/>
  <c r="AB233" i="3"/>
  <c r="AB234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6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" i="3"/>
  <c r="AB284" i="3"/>
  <c r="AB285" i="3"/>
  <c r="AB286" i="3"/>
  <c r="AB287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19" i="3"/>
  <c r="AB320" i="3"/>
  <c r="AB321" i="3"/>
  <c r="AB322" i="3"/>
  <c r="AB323" i="3"/>
  <c r="AB68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0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AB382" i="3"/>
  <c r="AB383" i="3"/>
  <c r="AB384" i="3"/>
  <c r="AB385" i="3"/>
  <c r="AB386" i="3"/>
  <c r="AB387" i="3"/>
  <c r="AB388" i="3"/>
  <c r="AB389" i="3"/>
  <c r="AB390" i="3"/>
  <c r="AB391" i="3"/>
  <c r="AB392" i="3"/>
  <c r="AB393" i="3"/>
  <c r="AB394" i="3"/>
  <c r="AB395" i="3"/>
  <c r="AB396" i="3"/>
  <c r="AB397" i="3"/>
  <c r="AB398" i="3"/>
  <c r="AB399" i="3"/>
  <c r="AB400" i="3"/>
  <c r="AB401" i="3"/>
  <c r="AB402" i="3"/>
  <c r="AB403" i="3"/>
  <c r="AB404" i="3"/>
  <c r="AB405" i="3"/>
  <c r="AB406" i="3"/>
  <c r="AB407" i="3"/>
  <c r="AB408" i="3"/>
  <c r="AB409" i="3"/>
  <c r="AB410" i="3"/>
  <c r="AB411" i="3"/>
  <c r="AB412" i="3"/>
  <c r="AB413" i="3"/>
  <c r="AB414" i="3"/>
  <c r="AB415" i="3"/>
  <c r="AB416" i="3"/>
  <c r="AB417" i="3"/>
  <c r="AB418" i="3"/>
  <c r="AB419" i="3"/>
  <c r="AB420" i="3"/>
  <c r="AB421" i="3"/>
  <c r="AB422" i="3"/>
  <c r="AB423" i="3"/>
  <c r="AB424" i="3"/>
  <c r="AB425" i="3"/>
  <c r="AB426" i="3"/>
  <c r="AB427" i="3"/>
  <c r="AB428" i="3"/>
  <c r="AB429" i="3"/>
  <c r="AB430" i="3"/>
  <c r="AB431" i="3"/>
  <c r="AB432" i="3"/>
  <c r="AB433" i="3"/>
  <c r="AB434" i="3"/>
  <c r="AB435" i="3"/>
  <c r="AB436" i="3"/>
  <c r="AB437" i="3"/>
  <c r="AB438" i="3"/>
  <c r="AB439" i="3"/>
  <c r="AB440" i="3"/>
  <c r="AB441" i="3"/>
  <c r="AB442" i="3"/>
  <c r="AB443" i="3"/>
  <c r="AB444" i="3"/>
  <c r="AB445" i="3"/>
  <c r="AB446" i="3"/>
  <c r="AB447" i="3"/>
  <c r="AB448" i="3"/>
  <c r="AB449" i="3"/>
  <c r="AB450" i="3"/>
  <c r="AB451" i="3"/>
  <c r="AB452" i="3"/>
  <c r="AB453" i="3"/>
  <c r="AB454" i="3"/>
  <c r="AB69" i="3"/>
  <c r="AB455" i="3"/>
  <c r="AB456" i="3"/>
  <c r="AB457" i="3"/>
  <c r="AB458" i="3"/>
  <c r="AB459" i="3"/>
  <c r="AB460" i="3"/>
  <c r="AB461" i="3"/>
  <c r="AB462" i="3"/>
  <c r="AB463" i="3"/>
  <c r="AB464" i="3"/>
  <c r="AB465" i="3"/>
  <c r="AB466" i="3"/>
  <c r="AB467" i="3"/>
  <c r="AB468" i="3"/>
  <c r="AB469" i="3"/>
  <c r="AB470" i="3"/>
  <c r="AB471" i="3"/>
  <c r="AB472" i="3"/>
  <c r="AB473" i="3"/>
  <c r="AB474" i="3"/>
  <c r="AB475" i="3"/>
  <c r="AB476" i="3"/>
  <c r="AB477" i="3"/>
  <c r="AB478" i="3"/>
  <c r="AB479" i="3"/>
  <c r="AB480" i="3"/>
  <c r="AB481" i="3"/>
  <c r="AB482" i="3"/>
  <c r="AB483" i="3"/>
  <c r="AB484" i="3"/>
  <c r="AB485" i="3"/>
  <c r="AB486" i="3"/>
  <c r="AB487" i="3"/>
  <c r="AB488" i="3"/>
  <c r="AB489" i="3"/>
  <c r="AB490" i="3"/>
  <c r="AB491" i="3"/>
  <c r="AB492" i="3"/>
  <c r="AB493" i="3"/>
  <c r="AB494" i="3"/>
  <c r="AB495" i="3"/>
  <c r="AB496" i="3"/>
  <c r="AB497" i="3"/>
  <c r="AB498" i="3"/>
  <c r="AB499" i="3"/>
  <c r="AB500" i="3"/>
  <c r="AB501" i="3"/>
  <c r="AB502" i="3"/>
  <c r="AB503" i="3"/>
  <c r="AB504" i="3"/>
  <c r="AB505" i="3"/>
  <c r="AB506" i="3"/>
  <c r="AB507" i="3"/>
  <c r="AB508" i="3"/>
  <c r="AB509" i="3"/>
  <c r="AB510" i="3"/>
  <c r="AB511" i="3"/>
  <c r="AB512" i="3"/>
  <c r="AB513" i="3"/>
  <c r="AB74" i="3"/>
  <c r="AB514" i="3"/>
  <c r="AB515" i="3"/>
  <c r="AB516" i="3"/>
  <c r="AB517" i="3"/>
  <c r="AB518" i="3"/>
  <c r="AB519" i="3"/>
  <c r="AB520" i="3"/>
  <c r="AB521" i="3"/>
  <c r="AB522" i="3"/>
  <c r="AB523" i="3"/>
  <c r="AB524" i="3"/>
  <c r="AB525" i="3"/>
  <c r="AB526" i="3"/>
  <c r="AB527" i="3"/>
  <c r="AB528" i="3"/>
  <c r="AB529" i="3"/>
  <c r="AB530" i="3"/>
  <c r="AB531" i="3"/>
  <c r="AB532" i="3"/>
  <c r="AB533" i="3"/>
  <c r="AB534" i="3"/>
  <c r="AB535" i="3"/>
  <c r="AB536" i="3"/>
  <c r="AB537" i="3"/>
  <c r="AB538" i="3"/>
  <c r="AB539" i="3"/>
  <c r="AB540" i="3"/>
  <c r="AB541" i="3"/>
  <c r="AB542" i="3"/>
  <c r="AB543" i="3"/>
  <c r="AB544" i="3"/>
  <c r="AB545" i="3"/>
  <c r="AB546" i="3"/>
  <c r="AB547" i="3"/>
  <c r="AB548" i="3"/>
  <c r="AB549" i="3"/>
  <c r="AB550" i="3"/>
  <c r="AB551" i="3"/>
  <c r="AB552" i="3"/>
  <c r="AB553" i="3"/>
  <c r="AB554" i="3"/>
  <c r="AB555" i="3"/>
  <c r="AB556" i="3"/>
  <c r="AB557" i="3"/>
  <c r="AB558" i="3"/>
  <c r="AB559" i="3"/>
  <c r="AB560" i="3"/>
  <c r="AB561" i="3"/>
  <c r="AB562" i="3"/>
  <c r="AB563" i="3"/>
  <c r="AB564" i="3"/>
  <c r="AB565" i="3"/>
  <c r="AB566" i="3"/>
  <c r="AB567" i="3"/>
  <c r="AB568" i="3"/>
  <c r="AB569" i="3"/>
  <c r="AB570" i="3"/>
  <c r="AB571" i="3"/>
  <c r="AB572" i="3"/>
  <c r="AB573" i="3"/>
  <c r="AB574" i="3"/>
  <c r="AB575" i="3"/>
  <c r="AB576" i="3"/>
  <c r="AB577" i="3"/>
  <c r="AB578" i="3"/>
  <c r="AB579" i="3"/>
  <c r="AB580" i="3"/>
  <c r="AB581" i="3"/>
  <c r="AB582" i="3"/>
  <c r="AB583" i="3"/>
  <c r="AB584" i="3"/>
  <c r="AB585" i="3"/>
  <c r="AB586" i="3"/>
  <c r="AB587" i="3"/>
  <c r="AB588" i="3"/>
  <c r="AB589" i="3"/>
  <c r="AB590" i="3"/>
  <c r="AB591" i="3"/>
  <c r="AB592" i="3"/>
  <c r="AB593" i="3"/>
  <c r="AB594" i="3"/>
  <c r="AB595" i="3"/>
  <c r="AB596" i="3"/>
  <c r="AB597" i="3"/>
  <c r="AB598" i="3"/>
  <c r="AB599" i="3"/>
  <c r="AB600" i="3"/>
  <c r="AB601" i="3"/>
  <c r="AB602" i="3"/>
  <c r="AB603" i="3"/>
  <c r="AB604" i="3"/>
  <c r="AB605" i="3"/>
  <c r="AB606" i="3"/>
  <c r="AB607" i="3"/>
  <c r="AB608" i="3"/>
  <c r="AB609" i="3"/>
  <c r="AB610" i="3"/>
  <c r="AB611" i="3"/>
  <c r="AB612" i="3"/>
  <c r="AB613" i="3"/>
  <c r="AB614" i="3"/>
  <c r="AB615" i="3"/>
  <c r="AB616" i="3"/>
  <c r="AB617" i="3"/>
  <c r="AB618" i="3"/>
  <c r="AB619" i="3"/>
  <c r="AB620" i="3"/>
  <c r="AB621" i="3"/>
  <c r="AB622" i="3"/>
  <c r="AB623" i="3"/>
  <c r="AB624" i="3"/>
  <c r="AB625" i="3"/>
  <c r="AB626" i="3"/>
  <c r="AB627" i="3"/>
  <c r="AB628" i="3"/>
  <c r="AB629" i="3"/>
  <c r="AB630" i="3"/>
  <c r="AB631" i="3"/>
  <c r="AB632" i="3"/>
  <c r="AB633" i="3"/>
  <c r="AB634" i="3"/>
  <c r="AB635" i="3"/>
  <c r="AB636" i="3"/>
  <c r="AB637" i="3"/>
  <c r="AB638" i="3"/>
  <c r="AB639" i="3"/>
  <c r="AB640" i="3"/>
  <c r="AB641" i="3"/>
  <c r="AB642" i="3"/>
  <c r="AB643" i="3"/>
  <c r="AB644" i="3"/>
  <c r="AB645" i="3"/>
  <c r="AB646" i="3"/>
  <c r="AB647" i="3"/>
  <c r="AB648" i="3"/>
  <c r="AB649" i="3"/>
  <c r="AB650" i="3"/>
  <c r="AB651" i="3"/>
  <c r="AB652" i="3"/>
  <c r="AB653" i="3"/>
  <c r="AB654" i="3"/>
  <c r="AB655" i="3"/>
  <c r="AB656" i="3"/>
  <c r="AB657" i="3"/>
  <c r="AB658" i="3"/>
  <c r="AB659" i="3"/>
  <c r="AB660" i="3"/>
  <c r="AB661" i="3"/>
  <c r="AB662" i="3"/>
  <c r="AB663" i="3"/>
  <c r="AB664" i="3"/>
  <c r="AB665" i="3"/>
  <c r="AB666" i="3"/>
  <c r="AB667" i="3"/>
  <c r="AB668" i="3"/>
  <c r="AB669" i="3"/>
  <c r="AB670" i="3"/>
  <c r="AB671" i="3"/>
  <c r="AB672" i="3"/>
  <c r="AB673" i="3"/>
  <c r="AB674" i="3"/>
  <c r="AB675" i="3"/>
  <c r="AB676" i="3"/>
  <c r="AB677" i="3"/>
  <c r="AB678" i="3"/>
  <c r="AB679" i="3"/>
  <c r="AB680" i="3"/>
  <c r="AB681" i="3"/>
  <c r="AB682" i="3"/>
  <c r="AB683" i="3"/>
  <c r="AB684" i="3"/>
  <c r="AB685" i="3"/>
  <c r="AB686" i="3"/>
  <c r="AB687" i="3"/>
  <c r="AB688" i="3"/>
  <c r="AB689" i="3"/>
  <c r="AB690" i="3"/>
  <c r="AB691" i="3"/>
  <c r="AB692" i="3"/>
  <c r="AB693" i="3"/>
  <c r="AB694" i="3"/>
  <c r="AB695" i="3"/>
  <c r="AB696" i="3"/>
  <c r="AB697" i="3"/>
  <c r="AB698" i="3"/>
  <c r="AB699" i="3"/>
  <c r="AB700" i="3"/>
  <c r="AB701" i="3"/>
  <c r="AB702" i="3"/>
  <c r="AB703" i="3"/>
  <c r="AB704" i="3"/>
  <c r="AB705" i="3"/>
  <c r="AB706" i="3"/>
  <c r="AB707" i="3"/>
  <c r="AB708" i="3"/>
  <c r="AB709" i="3"/>
  <c r="AB710" i="3"/>
  <c r="AB711" i="3"/>
  <c r="AB712" i="3"/>
  <c r="AB713" i="3"/>
  <c r="AB714" i="3"/>
  <c r="AB715" i="3"/>
  <c r="AB716" i="3"/>
  <c r="AB717" i="3"/>
  <c r="AB718" i="3"/>
  <c r="AB719" i="3"/>
  <c r="AB720" i="3"/>
  <c r="AB721" i="3"/>
  <c r="AB722" i="3"/>
  <c r="AB723" i="3"/>
  <c r="AB724" i="3"/>
  <c r="AB725" i="3"/>
  <c r="AB726" i="3"/>
  <c r="AB727" i="3"/>
  <c r="AB728" i="3"/>
  <c r="AB729" i="3"/>
  <c r="AB730" i="3"/>
  <c r="AB731" i="3"/>
  <c r="AB732" i="3"/>
  <c r="AB733" i="3"/>
  <c r="AB734" i="3"/>
  <c r="AB735" i="3"/>
  <c r="AB736" i="3"/>
  <c r="AB737" i="3"/>
  <c r="AB738" i="3"/>
  <c r="AB739" i="3"/>
  <c r="AB740" i="3"/>
  <c r="AB741" i="3"/>
  <c r="AB742" i="3"/>
  <c r="AB743" i="3"/>
  <c r="AB744" i="3"/>
  <c r="AB745" i="3"/>
  <c r="AB746" i="3"/>
  <c r="AB747" i="3"/>
  <c r="AB748" i="3"/>
  <c r="AB749" i="3"/>
  <c r="AB750" i="3"/>
  <c r="AB751" i="3"/>
  <c r="AB752" i="3"/>
  <c r="AB753" i="3"/>
  <c r="AB754" i="3"/>
  <c r="AB755" i="3"/>
  <c r="AB756" i="3"/>
  <c r="AB757" i="3"/>
  <c r="AB758" i="3"/>
  <c r="AB759" i="3"/>
  <c r="AB760" i="3"/>
  <c r="AB761" i="3"/>
  <c r="AB762" i="3"/>
  <c r="AB763" i="3"/>
  <c r="AB764" i="3"/>
  <c r="AB765" i="3"/>
  <c r="AB766" i="3"/>
  <c r="AB767" i="3"/>
  <c r="AB768" i="3"/>
  <c r="AB769" i="3"/>
  <c r="AB770" i="3"/>
  <c r="AB771" i="3"/>
  <c r="AB772" i="3"/>
  <c r="AB70" i="3"/>
  <c r="AB773" i="3"/>
  <c r="AB774" i="3"/>
  <c r="AB775" i="3"/>
  <c r="AB776" i="3"/>
  <c r="AB777" i="3"/>
  <c r="AB778" i="3"/>
  <c r="AB779" i="3"/>
  <c r="AB780" i="3"/>
  <c r="AB781" i="3"/>
  <c r="AB782" i="3"/>
  <c r="AB783" i="3"/>
  <c r="AB784" i="3"/>
  <c r="AB785" i="3"/>
  <c r="AB786" i="3"/>
  <c r="AB787" i="3"/>
  <c r="AB71" i="3"/>
  <c r="AB788" i="3"/>
  <c r="AB789" i="3"/>
  <c r="AB790" i="3"/>
  <c r="AB791" i="3"/>
  <c r="AB792" i="3"/>
  <c r="AB793" i="3"/>
  <c r="AB794" i="3"/>
  <c r="AB72" i="3"/>
  <c r="AB795" i="3"/>
  <c r="AB796" i="3"/>
  <c r="AB797" i="3"/>
  <c r="AB798" i="3"/>
  <c r="AB799" i="3"/>
  <c r="AB800" i="3"/>
  <c r="AB801" i="3"/>
  <c r="AB802" i="3"/>
  <c r="AB803" i="3"/>
  <c r="AB804" i="3"/>
  <c r="AB805" i="3"/>
  <c r="AB806" i="3"/>
  <c r="AB807" i="3"/>
  <c r="AB808" i="3"/>
  <c r="AB809" i="3"/>
  <c r="AB810" i="3"/>
  <c r="AB811" i="3"/>
  <c r="AB812" i="3"/>
  <c r="AB813" i="3"/>
  <c r="AB814" i="3"/>
  <c r="AB815" i="3"/>
  <c r="AB816" i="3"/>
  <c r="AB817" i="3"/>
  <c r="AB818" i="3"/>
  <c r="AB819" i="3"/>
  <c r="AB820" i="3"/>
  <c r="AB821" i="3"/>
  <c r="AB822" i="3"/>
  <c r="AB823" i="3"/>
  <c r="AB824" i="3"/>
  <c r="AB825" i="3"/>
  <c r="AB826" i="3"/>
  <c r="AB827" i="3"/>
  <c r="AB828" i="3"/>
  <c r="AB829" i="3"/>
  <c r="AB73" i="3"/>
  <c r="AB830" i="3"/>
  <c r="AB831" i="3"/>
  <c r="AB832" i="3"/>
  <c r="AB833" i="3"/>
  <c r="AB834" i="3"/>
  <c r="AB835" i="3"/>
  <c r="AB836" i="3"/>
  <c r="AB837" i="3"/>
  <c r="AB838" i="3"/>
  <c r="AB839" i="3"/>
  <c r="AB840" i="3"/>
  <c r="AB841" i="3"/>
  <c r="AB842" i="3"/>
  <c r="AB843" i="3"/>
  <c r="AB844" i="3"/>
  <c r="AB845" i="3"/>
  <c r="AB846" i="3"/>
  <c r="AB847" i="3"/>
  <c r="AB848" i="3"/>
  <c r="AB849" i="3"/>
  <c r="AB850" i="3"/>
  <c r="AB851" i="3"/>
  <c r="AB852" i="3"/>
  <c r="AB853" i="3"/>
  <c r="AB854" i="3"/>
  <c r="AB855" i="3"/>
  <c r="AB856" i="3"/>
  <c r="AB857" i="3"/>
  <c r="AB858" i="3"/>
  <c r="AB859" i="3"/>
  <c r="AB860" i="3"/>
  <c r="AB861" i="3"/>
  <c r="AB862" i="3"/>
  <c r="AB863" i="3"/>
  <c r="AB864" i="3"/>
  <c r="AB865" i="3"/>
  <c r="AB866" i="3"/>
  <c r="AB867" i="3"/>
  <c r="AB868" i="3"/>
  <c r="AB869" i="3"/>
  <c r="AB870" i="3"/>
  <c r="AB871" i="3"/>
  <c r="AB872" i="3"/>
  <c r="AB873" i="3"/>
  <c r="AB874" i="3"/>
  <c r="AB875" i="3"/>
  <c r="AB876" i="3"/>
  <c r="AB877" i="3"/>
  <c r="AB878" i="3"/>
  <c r="AB879" i="3"/>
  <c r="AB880" i="3"/>
  <c r="AB881" i="3"/>
  <c r="AB882" i="3"/>
  <c r="AB883" i="3"/>
  <c r="AB884" i="3"/>
  <c r="AB885" i="3"/>
  <c r="AB886" i="3"/>
  <c r="AB887" i="3"/>
  <c r="AB888" i="3"/>
  <c r="AB889" i="3"/>
  <c r="AB890" i="3"/>
  <c r="AB891" i="3"/>
  <c r="AB892" i="3"/>
  <c r="AB893" i="3"/>
  <c r="AB894" i="3"/>
  <c r="AB895" i="3"/>
  <c r="AB896" i="3"/>
  <c r="AB897" i="3"/>
  <c r="AB898" i="3"/>
  <c r="AB899" i="3"/>
  <c r="AB900" i="3"/>
  <c r="AB901" i="3"/>
  <c r="AB902" i="3"/>
  <c r="AB903" i="3"/>
  <c r="AB904" i="3"/>
  <c r="AB905" i="3"/>
  <c r="AB906" i="3"/>
  <c r="AB907" i="3"/>
  <c r="AB908" i="3"/>
  <c r="AB909" i="3"/>
  <c r="AB910" i="3"/>
  <c r="AB911" i="3"/>
  <c r="AB912" i="3"/>
  <c r="AB913" i="3"/>
  <c r="AB914" i="3"/>
  <c r="AB915" i="3"/>
  <c r="AB916" i="3"/>
  <c r="AB917" i="3"/>
  <c r="AB918" i="3"/>
  <c r="AB919" i="3"/>
  <c r="AB920" i="3"/>
  <c r="AB921" i="3"/>
  <c r="AB922" i="3"/>
  <c r="AB923" i="3"/>
  <c r="AB924" i="3"/>
  <c r="AB925" i="3"/>
  <c r="AB926" i="3"/>
  <c r="AB927" i="3"/>
  <c r="AB928" i="3"/>
  <c r="AB929" i="3"/>
  <c r="AB930" i="3"/>
  <c r="AB931" i="3"/>
  <c r="AB932" i="3"/>
  <c r="AB933" i="3"/>
  <c r="AB934" i="3"/>
  <c r="AB935" i="3"/>
  <c r="AB936" i="3"/>
  <c r="AB937" i="3"/>
  <c r="AB938" i="3"/>
  <c r="AB939" i="3"/>
  <c r="AB940" i="3"/>
  <c r="AB941" i="3"/>
  <c r="AB942" i="3"/>
  <c r="AB943" i="3"/>
  <c r="AB944" i="3"/>
  <c r="AB945" i="3"/>
  <c r="AB946" i="3"/>
  <c r="AB947" i="3"/>
  <c r="AB948" i="3"/>
  <c r="AB949" i="3"/>
  <c r="AB950" i="3"/>
  <c r="AB951" i="3"/>
  <c r="AB952" i="3"/>
  <c r="AB953" i="3"/>
  <c r="AB954" i="3"/>
  <c r="AB955" i="3"/>
  <c r="AB956" i="3"/>
  <c r="AB957" i="3"/>
  <c r="AB958" i="3"/>
  <c r="AB959" i="3"/>
  <c r="AB960" i="3"/>
  <c r="AB961" i="3"/>
  <c r="AB962" i="3"/>
  <c r="AB963" i="3"/>
  <c r="AB964" i="3"/>
  <c r="AB965" i="3"/>
  <c r="AB968" i="3"/>
  <c r="AB969" i="3"/>
  <c r="AB970" i="3"/>
  <c r="AB971" i="3"/>
  <c r="AB972" i="3"/>
  <c r="AB977" i="3"/>
  <c r="AB978" i="3"/>
  <c r="AB979" i="3"/>
  <c r="AB980" i="3"/>
  <c r="AB66" i="3"/>
  <c r="AB64" i="3"/>
  <c r="AB65" i="3"/>
  <c r="AB62" i="3"/>
  <c r="AB63" i="3"/>
  <c r="AB61" i="3"/>
  <c r="AB60" i="3"/>
  <c r="AB52" i="3"/>
  <c r="AB53" i="3"/>
  <c r="AB54" i="3"/>
  <c r="AB55" i="3"/>
  <c r="AB56" i="3"/>
  <c r="AB57" i="3"/>
  <c r="AB58" i="3"/>
  <c r="AB59" i="3"/>
  <c r="AB51" i="3"/>
  <c r="AB47" i="3"/>
  <c r="AB48" i="3"/>
  <c r="AB49" i="3"/>
  <c r="AB50" i="3"/>
  <c r="AB46" i="3"/>
  <c r="AB37" i="3"/>
  <c r="AB38" i="3"/>
  <c r="AB39" i="3"/>
  <c r="AB40" i="3"/>
  <c r="AB41" i="3"/>
  <c r="AB42" i="3"/>
  <c r="AB43" i="3"/>
  <c r="AB44" i="3"/>
  <c r="AB45" i="3"/>
  <c r="AB34" i="3"/>
  <c r="AB35" i="3"/>
  <c r="AB36" i="3"/>
  <c r="AB32" i="3"/>
  <c r="AB33" i="3"/>
  <c r="AB30" i="3"/>
  <c r="AB31" i="3"/>
  <c r="AB28" i="3"/>
  <c r="AB29" i="3"/>
  <c r="AB20" i="3"/>
  <c r="AB21" i="3"/>
  <c r="AB22" i="3"/>
  <c r="AB23" i="3"/>
  <c r="AB24" i="3"/>
  <c r="AB25" i="3"/>
  <c r="AB26" i="3"/>
  <c r="AB27" i="3"/>
  <c r="AB19" i="3"/>
  <c r="AB18" i="3"/>
  <c r="AB16" i="3"/>
  <c r="AB17" i="3"/>
  <c r="AB15" i="3"/>
  <c r="AB3" i="3"/>
  <c r="AB4" i="3"/>
  <c r="AB5" i="3"/>
  <c r="AB6" i="3"/>
  <c r="AB7" i="3"/>
  <c r="AB8" i="3"/>
  <c r="AB9" i="3"/>
  <c r="AB10" i="3"/>
  <c r="AB11" i="3"/>
  <c r="AB12" i="3"/>
  <c r="AB13" i="3"/>
  <c r="AB14" i="3"/>
  <c r="AB973" i="3"/>
  <c r="AB974" i="3"/>
  <c r="AB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  <c r="Z93" i="3"/>
  <c r="Z94" i="3"/>
  <c r="Z95" i="3"/>
  <c r="Z96" i="3"/>
  <c r="Z97" i="3"/>
  <c r="Z98" i="3"/>
  <c r="Z99" i="3"/>
  <c r="Z100" i="3"/>
  <c r="Z101" i="3"/>
  <c r="Z102" i="3"/>
  <c r="Z103" i="3"/>
  <c r="Z104" i="3"/>
  <c r="Z105" i="3"/>
  <c r="Z106" i="3"/>
  <c r="Z107" i="3"/>
  <c r="Z108" i="3"/>
  <c r="Z109" i="3"/>
  <c r="Z110" i="3"/>
  <c r="Z111" i="3"/>
  <c r="Z112" i="3"/>
  <c r="Z113" i="3"/>
  <c r="Z114" i="3"/>
  <c r="Z115" i="3"/>
  <c r="Z116" i="3"/>
  <c r="Z119" i="3"/>
  <c r="Z120" i="3"/>
  <c r="Z121" i="3"/>
  <c r="Z122" i="3"/>
  <c r="Z123" i="3"/>
  <c r="Z124" i="3"/>
  <c r="Z125" i="3"/>
  <c r="Z126" i="3"/>
  <c r="Z127" i="3"/>
  <c r="Z128" i="3"/>
  <c r="Z129" i="3"/>
  <c r="Z130" i="3"/>
  <c r="Z131" i="3"/>
  <c r="Z132" i="3"/>
  <c r="Z133" i="3"/>
  <c r="Z134" i="3"/>
  <c r="Z135" i="3"/>
  <c r="Z136" i="3"/>
  <c r="Z137" i="3"/>
  <c r="Z138" i="3"/>
  <c r="Z139" i="3"/>
  <c r="Z140" i="3"/>
  <c r="Z141" i="3"/>
  <c r="Z142" i="3"/>
  <c r="Z143" i="3"/>
  <c r="Z144" i="3"/>
  <c r="Z145" i="3"/>
  <c r="Z146" i="3"/>
  <c r="Z147" i="3"/>
  <c r="Z148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67" i="3"/>
  <c r="Z169" i="3"/>
  <c r="Z170" i="3"/>
  <c r="Z171" i="3"/>
  <c r="Z172" i="3"/>
  <c r="Z173" i="3"/>
  <c r="Z174" i="3"/>
  <c r="Z175" i="3"/>
  <c r="Z176" i="3"/>
  <c r="Z177" i="3"/>
  <c r="Z178" i="3"/>
  <c r="Z179" i="3"/>
  <c r="Z180" i="3"/>
  <c r="Z181" i="3"/>
  <c r="Z182" i="3"/>
  <c r="Z183" i="3"/>
  <c r="Z184" i="3"/>
  <c r="Z185" i="3"/>
  <c r="Z186" i="3"/>
  <c r="Z187" i="3"/>
  <c r="Z188" i="3"/>
  <c r="Z189" i="3"/>
  <c r="Z190" i="3"/>
  <c r="Z191" i="3"/>
  <c r="Z192" i="3"/>
  <c r="Z193" i="3"/>
  <c r="Z194" i="3"/>
  <c r="Z196" i="3"/>
  <c r="Z197" i="3"/>
  <c r="Z198" i="3"/>
  <c r="Z199" i="3"/>
  <c r="Z200" i="3"/>
  <c r="Z201" i="3"/>
  <c r="Z202" i="3"/>
  <c r="Z203" i="3"/>
  <c r="Z204" i="3"/>
  <c r="Z205" i="3"/>
  <c r="Z206" i="3"/>
  <c r="Z207" i="3"/>
  <c r="Z208" i="3"/>
  <c r="Z209" i="3"/>
  <c r="Z210" i="3"/>
  <c r="Z211" i="3"/>
  <c r="Z212" i="3"/>
  <c r="Z213" i="3"/>
  <c r="Z214" i="3"/>
  <c r="Z215" i="3"/>
  <c r="Z216" i="3"/>
  <c r="Z217" i="3"/>
  <c r="Z218" i="3"/>
  <c r="Z219" i="3"/>
  <c r="Z220" i="3"/>
  <c r="Z221" i="3"/>
  <c r="Z222" i="3"/>
  <c r="Z223" i="3"/>
  <c r="Z224" i="3"/>
  <c r="Z225" i="3"/>
  <c r="Z226" i="3"/>
  <c r="Z227" i="3"/>
  <c r="Z228" i="3"/>
  <c r="Z229" i="3"/>
  <c r="Z230" i="3"/>
  <c r="Z231" i="3"/>
  <c r="Z232" i="3"/>
  <c r="Z233" i="3"/>
  <c r="Z234" i="3"/>
  <c r="Z236" i="3"/>
  <c r="Z237" i="3"/>
  <c r="Z238" i="3"/>
  <c r="Z239" i="3"/>
  <c r="Z240" i="3"/>
  <c r="Z241" i="3"/>
  <c r="Z242" i="3"/>
  <c r="Z243" i="3"/>
  <c r="Z244" i="3"/>
  <c r="Z245" i="3"/>
  <c r="Z246" i="3"/>
  <c r="Z247" i="3"/>
  <c r="Z248" i="3"/>
  <c r="Z249" i="3"/>
  <c r="Z250" i="3"/>
  <c r="Z251" i="3"/>
  <c r="Z252" i="3"/>
  <c r="Z253" i="3"/>
  <c r="Z254" i="3"/>
  <c r="Z255" i="3"/>
  <c r="Z256" i="3"/>
  <c r="Z257" i="3"/>
  <c r="Z258" i="3"/>
  <c r="Z259" i="3"/>
  <c r="Z260" i="3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" i="3"/>
  <c r="Z284" i="3"/>
  <c r="Z285" i="3"/>
  <c r="Z286" i="3"/>
  <c r="Z287" i="3"/>
  <c r="Z288" i="3"/>
  <c r="Z289" i="3"/>
  <c r="Z290" i="3"/>
  <c r="Z291" i="3"/>
  <c r="Z292" i="3"/>
  <c r="Z293" i="3"/>
  <c r="Z294" i="3"/>
  <c r="Z295" i="3"/>
  <c r="Z296" i="3"/>
  <c r="Z297" i="3"/>
  <c r="Z298" i="3"/>
  <c r="Z299" i="3"/>
  <c r="Z300" i="3"/>
  <c r="Z301" i="3"/>
  <c r="Z302" i="3"/>
  <c r="Z303" i="3"/>
  <c r="Z304" i="3"/>
  <c r="Z305" i="3"/>
  <c r="Z306" i="3"/>
  <c r="Z307" i="3"/>
  <c r="Z308" i="3"/>
  <c r="Z309" i="3"/>
  <c r="Z310" i="3"/>
  <c r="Z311" i="3"/>
  <c r="Z312" i="3"/>
  <c r="Z313" i="3"/>
  <c r="Z314" i="3"/>
  <c r="Z315" i="3"/>
  <c r="Z316" i="3"/>
  <c r="Z317" i="3"/>
  <c r="Z318" i="3"/>
  <c r="Z319" i="3"/>
  <c r="Z320" i="3"/>
  <c r="Z321" i="3"/>
  <c r="Z322" i="3"/>
  <c r="Z323" i="3"/>
  <c r="Z68" i="3"/>
  <c r="Z324" i="3"/>
  <c r="Z325" i="3"/>
  <c r="Z326" i="3"/>
  <c r="Z327" i="3"/>
  <c r="Z328" i="3"/>
  <c r="Z329" i="3"/>
  <c r="Z330" i="3"/>
  <c r="Z331" i="3"/>
  <c r="Z332" i="3"/>
  <c r="Z333" i="3"/>
  <c r="Z334" i="3"/>
  <c r="Z335" i="3"/>
  <c r="Z336" i="3"/>
  <c r="Z337" i="3"/>
  <c r="Z338" i="3"/>
  <c r="Z339" i="3"/>
  <c r="Z340" i="3"/>
  <c r="Z341" i="3"/>
  <c r="Z342" i="3"/>
  <c r="Z343" i="3"/>
  <c r="Z344" i="3"/>
  <c r="Z345" i="3"/>
  <c r="Z346" i="3"/>
  <c r="Z347" i="3"/>
  <c r="Z348" i="3"/>
  <c r="Z349" i="3"/>
  <c r="Z350" i="3"/>
  <c r="Z351" i="3"/>
  <c r="Z352" i="3"/>
  <c r="Z353" i="3"/>
  <c r="Z354" i="3"/>
  <c r="Z355" i="3"/>
  <c r="Z356" i="3"/>
  <c r="Z357" i="3"/>
  <c r="Z358" i="3"/>
  <c r="Z359" i="3"/>
  <c r="Z360" i="3"/>
  <c r="Z361" i="3"/>
  <c r="Z362" i="3"/>
  <c r="Z363" i="3"/>
  <c r="Z364" i="3"/>
  <c r="Z365" i="3"/>
  <c r="Z366" i="3"/>
  <c r="Z367" i="3"/>
  <c r="Z368" i="3"/>
  <c r="Z369" i="3"/>
  <c r="Z370" i="3"/>
  <c r="Z371" i="3"/>
  <c r="Z372" i="3"/>
  <c r="Z373" i="3"/>
  <c r="Z374" i="3"/>
  <c r="Z375" i="3"/>
  <c r="Z376" i="3"/>
  <c r="Z377" i="3"/>
  <c r="Z378" i="3"/>
  <c r="Z379" i="3"/>
  <c r="Z380" i="3"/>
  <c r="Z381" i="3"/>
  <c r="Z382" i="3"/>
  <c r="Z383" i="3"/>
  <c r="Z384" i="3"/>
  <c r="Z385" i="3"/>
  <c r="Z386" i="3"/>
  <c r="Z387" i="3"/>
  <c r="Z388" i="3"/>
  <c r="Z389" i="3"/>
  <c r="Z390" i="3"/>
  <c r="Z391" i="3"/>
  <c r="Z392" i="3"/>
  <c r="Z393" i="3"/>
  <c r="Z394" i="3"/>
  <c r="Z395" i="3"/>
  <c r="Z396" i="3"/>
  <c r="Z397" i="3"/>
  <c r="Z398" i="3"/>
  <c r="Z399" i="3"/>
  <c r="Z400" i="3"/>
  <c r="Z401" i="3"/>
  <c r="Z402" i="3"/>
  <c r="Z403" i="3"/>
  <c r="Z404" i="3"/>
  <c r="Z405" i="3"/>
  <c r="Z406" i="3"/>
  <c r="Z407" i="3"/>
  <c r="Z408" i="3"/>
  <c r="Z409" i="3"/>
  <c r="Z410" i="3"/>
  <c r="Z411" i="3"/>
  <c r="Z412" i="3"/>
  <c r="Z413" i="3"/>
  <c r="Z414" i="3"/>
  <c r="Z415" i="3"/>
  <c r="Z416" i="3"/>
  <c r="Z417" i="3"/>
  <c r="Z418" i="3"/>
  <c r="Z419" i="3"/>
  <c r="Z420" i="3"/>
  <c r="Z421" i="3"/>
  <c r="Z422" i="3"/>
  <c r="Z423" i="3"/>
  <c r="Z424" i="3"/>
  <c r="Z425" i="3"/>
  <c r="Z426" i="3"/>
  <c r="Z427" i="3"/>
  <c r="Z428" i="3"/>
  <c r="Z429" i="3"/>
  <c r="Z430" i="3"/>
  <c r="Z431" i="3"/>
  <c r="Z432" i="3"/>
  <c r="Z433" i="3"/>
  <c r="Z434" i="3"/>
  <c r="Z435" i="3"/>
  <c r="Z436" i="3"/>
  <c r="Z437" i="3"/>
  <c r="Z438" i="3"/>
  <c r="Z439" i="3"/>
  <c r="Z440" i="3"/>
  <c r="Z441" i="3"/>
  <c r="Z442" i="3"/>
  <c r="Z443" i="3"/>
  <c r="Z444" i="3"/>
  <c r="Z445" i="3"/>
  <c r="Z446" i="3"/>
  <c r="Z447" i="3"/>
  <c r="Z448" i="3"/>
  <c r="Z449" i="3"/>
  <c r="Z450" i="3"/>
  <c r="Z451" i="3"/>
  <c r="Z452" i="3"/>
  <c r="Z453" i="3"/>
  <c r="Z454" i="3"/>
  <c r="Z69" i="3"/>
  <c r="Z455" i="3"/>
  <c r="Z456" i="3"/>
  <c r="Z457" i="3"/>
  <c r="Z458" i="3"/>
  <c r="Z459" i="3"/>
  <c r="Z460" i="3"/>
  <c r="Z461" i="3"/>
  <c r="Z462" i="3"/>
  <c r="Z463" i="3"/>
  <c r="Z464" i="3"/>
  <c r="Z465" i="3"/>
  <c r="Z466" i="3"/>
  <c r="Z467" i="3"/>
  <c r="Z468" i="3"/>
  <c r="Z469" i="3"/>
  <c r="Z470" i="3"/>
  <c r="Z471" i="3"/>
  <c r="Z472" i="3"/>
  <c r="Z473" i="3"/>
  <c r="Z474" i="3"/>
  <c r="Z475" i="3"/>
  <c r="Z476" i="3"/>
  <c r="Z477" i="3"/>
  <c r="Z478" i="3"/>
  <c r="Z479" i="3"/>
  <c r="Z480" i="3"/>
  <c r="Z481" i="3"/>
  <c r="Z482" i="3"/>
  <c r="Z483" i="3"/>
  <c r="Z484" i="3"/>
  <c r="Z485" i="3"/>
  <c r="Z486" i="3"/>
  <c r="Z487" i="3"/>
  <c r="Z488" i="3"/>
  <c r="Z489" i="3"/>
  <c r="Z490" i="3"/>
  <c r="Z491" i="3"/>
  <c r="Z492" i="3"/>
  <c r="Z493" i="3"/>
  <c r="Z494" i="3"/>
  <c r="Z495" i="3"/>
  <c r="Z496" i="3"/>
  <c r="Z497" i="3"/>
  <c r="Z498" i="3"/>
  <c r="Z499" i="3"/>
  <c r="Z500" i="3"/>
  <c r="Z501" i="3"/>
  <c r="Z502" i="3"/>
  <c r="Z503" i="3"/>
  <c r="Z504" i="3"/>
  <c r="Z505" i="3"/>
  <c r="Z506" i="3"/>
  <c r="Z507" i="3"/>
  <c r="Z508" i="3"/>
  <c r="Z509" i="3"/>
  <c r="Z510" i="3"/>
  <c r="Z511" i="3"/>
  <c r="Z512" i="3"/>
  <c r="Z513" i="3"/>
  <c r="Z74" i="3"/>
  <c r="Z514" i="3"/>
  <c r="Z515" i="3"/>
  <c r="Z516" i="3"/>
  <c r="Z517" i="3"/>
  <c r="Z518" i="3"/>
  <c r="Z519" i="3"/>
  <c r="Z520" i="3"/>
  <c r="Z521" i="3"/>
  <c r="Z522" i="3"/>
  <c r="Z523" i="3"/>
  <c r="Z524" i="3"/>
  <c r="Z525" i="3"/>
  <c r="Z526" i="3"/>
  <c r="Z527" i="3"/>
  <c r="Z528" i="3"/>
  <c r="Z529" i="3"/>
  <c r="Z530" i="3"/>
  <c r="Z531" i="3"/>
  <c r="Z532" i="3"/>
  <c r="Z533" i="3"/>
  <c r="Z534" i="3"/>
  <c r="Z535" i="3"/>
  <c r="Z536" i="3"/>
  <c r="Z537" i="3"/>
  <c r="Z538" i="3"/>
  <c r="Z539" i="3"/>
  <c r="Z540" i="3"/>
  <c r="Z541" i="3"/>
  <c r="Z542" i="3"/>
  <c r="Z543" i="3"/>
  <c r="Z544" i="3"/>
  <c r="Z545" i="3"/>
  <c r="Z546" i="3"/>
  <c r="Z547" i="3"/>
  <c r="Z548" i="3"/>
  <c r="Z549" i="3"/>
  <c r="Z550" i="3"/>
  <c r="Z551" i="3"/>
  <c r="Z552" i="3"/>
  <c r="Z553" i="3"/>
  <c r="Z554" i="3"/>
  <c r="Z555" i="3"/>
  <c r="Z556" i="3"/>
  <c r="Z557" i="3"/>
  <c r="Z558" i="3"/>
  <c r="Z559" i="3"/>
  <c r="Z560" i="3"/>
  <c r="Z561" i="3"/>
  <c r="Z562" i="3"/>
  <c r="Z563" i="3"/>
  <c r="Z564" i="3"/>
  <c r="Z565" i="3"/>
  <c r="Z566" i="3"/>
  <c r="Z567" i="3"/>
  <c r="Z568" i="3"/>
  <c r="Z569" i="3"/>
  <c r="Z570" i="3"/>
  <c r="Z571" i="3"/>
  <c r="Z572" i="3"/>
  <c r="Z573" i="3"/>
  <c r="Z574" i="3"/>
  <c r="Z575" i="3"/>
  <c r="Z576" i="3"/>
  <c r="Z577" i="3"/>
  <c r="Z578" i="3"/>
  <c r="Z579" i="3"/>
  <c r="Z580" i="3"/>
  <c r="Z581" i="3"/>
  <c r="Z582" i="3"/>
  <c r="Z583" i="3"/>
  <c r="Z584" i="3"/>
  <c r="Z585" i="3"/>
  <c r="Z586" i="3"/>
  <c r="Z587" i="3"/>
  <c r="Z588" i="3"/>
  <c r="Z589" i="3"/>
  <c r="Z590" i="3"/>
  <c r="Z591" i="3"/>
  <c r="Z592" i="3"/>
  <c r="Z593" i="3"/>
  <c r="Z594" i="3"/>
  <c r="Z595" i="3"/>
  <c r="Z596" i="3"/>
  <c r="Z597" i="3"/>
  <c r="Z598" i="3"/>
  <c r="Z599" i="3"/>
  <c r="Z600" i="3"/>
  <c r="Z601" i="3"/>
  <c r="Z602" i="3"/>
  <c r="Z603" i="3"/>
  <c r="Z604" i="3"/>
  <c r="Z605" i="3"/>
  <c r="Z606" i="3"/>
  <c r="Z607" i="3"/>
  <c r="Z608" i="3"/>
  <c r="Z609" i="3"/>
  <c r="Z610" i="3"/>
  <c r="Z611" i="3"/>
  <c r="Z612" i="3"/>
  <c r="Z613" i="3"/>
  <c r="Z614" i="3"/>
  <c r="Z615" i="3"/>
  <c r="Z616" i="3"/>
  <c r="Z617" i="3"/>
  <c r="Z618" i="3"/>
  <c r="Z619" i="3"/>
  <c r="Z620" i="3"/>
  <c r="Z621" i="3"/>
  <c r="Z622" i="3"/>
  <c r="Z623" i="3"/>
  <c r="Z624" i="3"/>
  <c r="Z625" i="3"/>
  <c r="Z626" i="3"/>
  <c r="Z627" i="3"/>
  <c r="Z628" i="3"/>
  <c r="Z629" i="3"/>
  <c r="Z630" i="3"/>
  <c r="Z631" i="3"/>
  <c r="Z632" i="3"/>
  <c r="Z633" i="3"/>
  <c r="Z634" i="3"/>
  <c r="Z635" i="3"/>
  <c r="Z636" i="3"/>
  <c r="Z637" i="3"/>
  <c r="Z638" i="3"/>
  <c r="Z639" i="3"/>
  <c r="Z640" i="3"/>
  <c r="Z641" i="3"/>
  <c r="Z642" i="3"/>
  <c r="Z643" i="3"/>
  <c r="Z644" i="3"/>
  <c r="Z645" i="3"/>
  <c r="Z646" i="3"/>
  <c r="Z647" i="3"/>
  <c r="Z648" i="3"/>
  <c r="Z649" i="3"/>
  <c r="Z650" i="3"/>
  <c r="Z651" i="3"/>
  <c r="Z652" i="3"/>
  <c r="Z653" i="3"/>
  <c r="Z654" i="3"/>
  <c r="Z655" i="3"/>
  <c r="Z656" i="3"/>
  <c r="Z657" i="3"/>
  <c r="Z658" i="3"/>
  <c r="Z659" i="3"/>
  <c r="Z660" i="3"/>
  <c r="Z661" i="3"/>
  <c r="Z662" i="3"/>
  <c r="Z663" i="3"/>
  <c r="Z664" i="3"/>
  <c r="Z665" i="3"/>
  <c r="Z666" i="3"/>
  <c r="Z667" i="3"/>
  <c r="Z668" i="3"/>
  <c r="Z669" i="3"/>
  <c r="Z670" i="3"/>
  <c r="Z671" i="3"/>
  <c r="Z672" i="3"/>
  <c r="Z673" i="3"/>
  <c r="Z674" i="3"/>
  <c r="Z675" i="3"/>
  <c r="Z676" i="3"/>
  <c r="Z677" i="3"/>
  <c r="Z678" i="3"/>
  <c r="Z679" i="3"/>
  <c r="Z680" i="3"/>
  <c r="Z681" i="3"/>
  <c r="Z682" i="3"/>
  <c r="Z683" i="3"/>
  <c r="Z684" i="3"/>
  <c r="Z685" i="3"/>
  <c r="Z686" i="3"/>
  <c r="Z687" i="3"/>
  <c r="Z688" i="3"/>
  <c r="Z689" i="3"/>
  <c r="Z690" i="3"/>
  <c r="Z691" i="3"/>
  <c r="Z692" i="3"/>
  <c r="Z693" i="3"/>
  <c r="Z694" i="3"/>
  <c r="Z695" i="3"/>
  <c r="Z696" i="3"/>
  <c r="Z697" i="3"/>
  <c r="Z698" i="3"/>
  <c r="Z699" i="3"/>
  <c r="Z700" i="3"/>
  <c r="Z701" i="3"/>
  <c r="Z702" i="3"/>
  <c r="Z703" i="3"/>
  <c r="Z704" i="3"/>
  <c r="Z705" i="3"/>
  <c r="Z706" i="3"/>
  <c r="Z707" i="3"/>
  <c r="Z708" i="3"/>
  <c r="Z709" i="3"/>
  <c r="Z710" i="3"/>
  <c r="Z711" i="3"/>
  <c r="Z712" i="3"/>
  <c r="Z713" i="3"/>
  <c r="Z714" i="3"/>
  <c r="Z715" i="3"/>
  <c r="Z716" i="3"/>
  <c r="Z717" i="3"/>
  <c r="Z718" i="3"/>
  <c r="Z719" i="3"/>
  <c r="Z720" i="3"/>
  <c r="Z721" i="3"/>
  <c r="Z722" i="3"/>
  <c r="Z723" i="3"/>
  <c r="Z724" i="3"/>
  <c r="Z725" i="3"/>
  <c r="Z726" i="3"/>
  <c r="Z727" i="3"/>
  <c r="Z728" i="3"/>
  <c r="Z729" i="3"/>
  <c r="Z730" i="3"/>
  <c r="Z731" i="3"/>
  <c r="Z732" i="3"/>
  <c r="Z733" i="3"/>
  <c r="Z734" i="3"/>
  <c r="Z735" i="3"/>
  <c r="Z736" i="3"/>
  <c r="Z737" i="3"/>
  <c r="Z738" i="3"/>
  <c r="Z739" i="3"/>
  <c r="Z740" i="3"/>
  <c r="Z741" i="3"/>
  <c r="Z742" i="3"/>
  <c r="Z743" i="3"/>
  <c r="Z744" i="3"/>
  <c r="Z745" i="3"/>
  <c r="Z746" i="3"/>
  <c r="Z747" i="3"/>
  <c r="Z748" i="3"/>
  <c r="Z749" i="3"/>
  <c r="Z750" i="3"/>
  <c r="Z751" i="3"/>
  <c r="Z752" i="3"/>
  <c r="Z753" i="3"/>
  <c r="Z754" i="3"/>
  <c r="Z755" i="3"/>
  <c r="Z756" i="3"/>
  <c r="Z757" i="3"/>
  <c r="Z758" i="3"/>
  <c r="Z759" i="3"/>
  <c r="Z760" i="3"/>
  <c r="Z761" i="3"/>
  <c r="Z762" i="3"/>
  <c r="Z763" i="3"/>
  <c r="Z764" i="3"/>
  <c r="Z765" i="3"/>
  <c r="Z766" i="3"/>
  <c r="Z767" i="3"/>
  <c r="Z768" i="3"/>
  <c r="Z769" i="3"/>
  <c r="Z770" i="3"/>
  <c r="Z771" i="3"/>
  <c r="Z772" i="3"/>
  <c r="Z70" i="3"/>
  <c r="Z773" i="3"/>
  <c r="Z774" i="3"/>
  <c r="Z775" i="3"/>
  <c r="Z776" i="3"/>
  <c r="Z777" i="3"/>
  <c r="Z778" i="3"/>
  <c r="Z779" i="3"/>
  <c r="Z780" i="3"/>
  <c r="Z781" i="3"/>
  <c r="Z782" i="3"/>
  <c r="Z783" i="3"/>
  <c r="Z784" i="3"/>
  <c r="Z785" i="3"/>
  <c r="Z786" i="3"/>
  <c r="Z787" i="3"/>
  <c r="Z71" i="3"/>
  <c r="Z788" i="3"/>
  <c r="Z789" i="3"/>
  <c r="Z790" i="3"/>
  <c r="Z791" i="3"/>
  <c r="Z792" i="3"/>
  <c r="Z793" i="3"/>
  <c r="Z794" i="3"/>
  <c r="Z72" i="3"/>
  <c r="Z795" i="3"/>
  <c r="Z796" i="3"/>
  <c r="Z797" i="3"/>
  <c r="Z798" i="3"/>
  <c r="Z799" i="3"/>
  <c r="Z800" i="3"/>
  <c r="Z801" i="3"/>
  <c r="Z802" i="3"/>
  <c r="Z803" i="3"/>
  <c r="Z804" i="3"/>
  <c r="Z805" i="3"/>
  <c r="Z806" i="3"/>
  <c r="Z807" i="3"/>
  <c r="Z808" i="3"/>
  <c r="Z809" i="3"/>
  <c r="Z810" i="3"/>
  <c r="Z811" i="3"/>
  <c r="Z812" i="3"/>
  <c r="Z813" i="3"/>
  <c r="Z814" i="3"/>
  <c r="Z815" i="3"/>
  <c r="Z816" i="3"/>
  <c r="Z817" i="3"/>
  <c r="Z818" i="3"/>
  <c r="Z819" i="3"/>
  <c r="Z820" i="3"/>
  <c r="Z821" i="3"/>
  <c r="Z822" i="3"/>
  <c r="Z823" i="3"/>
  <c r="Z824" i="3"/>
  <c r="Z825" i="3"/>
  <c r="Z826" i="3"/>
  <c r="Z827" i="3"/>
  <c r="Z828" i="3"/>
  <c r="Z829" i="3"/>
  <c r="Z73" i="3"/>
  <c r="Z830" i="3"/>
  <c r="Z831" i="3"/>
  <c r="Z832" i="3"/>
  <c r="Z833" i="3"/>
  <c r="Z834" i="3"/>
  <c r="Z835" i="3"/>
  <c r="Z836" i="3"/>
  <c r="Z837" i="3"/>
  <c r="Z838" i="3"/>
  <c r="Z839" i="3"/>
  <c r="Z840" i="3"/>
  <c r="Z841" i="3"/>
  <c r="Z842" i="3"/>
  <c r="Z843" i="3"/>
  <c r="Z844" i="3"/>
  <c r="Z845" i="3"/>
  <c r="Z846" i="3"/>
  <c r="Z847" i="3"/>
  <c r="Z848" i="3"/>
  <c r="Z849" i="3"/>
  <c r="Z850" i="3"/>
  <c r="Z851" i="3"/>
  <c r="Z852" i="3"/>
  <c r="Z853" i="3"/>
  <c r="Z854" i="3"/>
  <c r="Z855" i="3"/>
  <c r="Z856" i="3"/>
  <c r="Z857" i="3"/>
  <c r="Z858" i="3"/>
  <c r="Z859" i="3"/>
  <c r="Z860" i="3"/>
  <c r="Z861" i="3"/>
  <c r="Z862" i="3"/>
  <c r="Z863" i="3"/>
  <c r="Z864" i="3"/>
  <c r="Z865" i="3"/>
  <c r="Z866" i="3"/>
  <c r="Z867" i="3"/>
  <c r="Z868" i="3"/>
  <c r="Z869" i="3"/>
  <c r="Z870" i="3"/>
  <c r="Z871" i="3"/>
  <c r="Z872" i="3"/>
  <c r="Z873" i="3"/>
  <c r="Z874" i="3"/>
  <c r="Z875" i="3"/>
  <c r="Z876" i="3"/>
  <c r="Z877" i="3"/>
  <c r="Z878" i="3"/>
  <c r="Z879" i="3"/>
  <c r="Z880" i="3"/>
  <c r="Z881" i="3"/>
  <c r="Z882" i="3"/>
  <c r="Z883" i="3"/>
  <c r="Z884" i="3"/>
  <c r="Z885" i="3"/>
  <c r="Z886" i="3"/>
  <c r="Z887" i="3"/>
  <c r="Z888" i="3"/>
  <c r="Z889" i="3"/>
  <c r="Z890" i="3"/>
  <c r="Z891" i="3"/>
  <c r="Z892" i="3"/>
  <c r="Z893" i="3"/>
  <c r="Z894" i="3"/>
  <c r="Z895" i="3"/>
  <c r="Z896" i="3"/>
  <c r="Z897" i="3"/>
  <c r="Z898" i="3"/>
  <c r="Z899" i="3"/>
  <c r="Z900" i="3"/>
  <c r="Z901" i="3"/>
  <c r="Z902" i="3"/>
  <c r="Z903" i="3"/>
  <c r="Z904" i="3"/>
  <c r="Z905" i="3"/>
  <c r="Z906" i="3"/>
  <c r="Z907" i="3"/>
  <c r="Z908" i="3"/>
  <c r="Z909" i="3"/>
  <c r="Z910" i="3"/>
  <c r="Z911" i="3"/>
  <c r="Z912" i="3"/>
  <c r="Z913" i="3"/>
  <c r="Z914" i="3"/>
  <c r="Z915" i="3"/>
  <c r="Z916" i="3"/>
  <c r="Z917" i="3"/>
  <c r="Z918" i="3"/>
  <c r="Z919" i="3"/>
  <c r="Z920" i="3"/>
  <c r="Z921" i="3"/>
  <c r="Z922" i="3"/>
  <c r="Z923" i="3"/>
  <c r="Z924" i="3"/>
  <c r="Z925" i="3"/>
  <c r="Z926" i="3"/>
  <c r="Z927" i="3"/>
  <c r="Z928" i="3"/>
  <c r="Z929" i="3"/>
  <c r="Z930" i="3"/>
  <c r="Z931" i="3"/>
  <c r="Z932" i="3"/>
  <c r="Z933" i="3"/>
  <c r="Z934" i="3"/>
  <c r="Z935" i="3"/>
  <c r="Z936" i="3"/>
  <c r="Z937" i="3"/>
  <c r="Z938" i="3"/>
  <c r="Z939" i="3"/>
  <c r="Z940" i="3"/>
  <c r="Z941" i="3"/>
  <c r="Z942" i="3"/>
  <c r="Z943" i="3"/>
  <c r="Z944" i="3"/>
  <c r="Z945" i="3"/>
  <c r="Z946" i="3"/>
  <c r="Z947" i="3"/>
  <c r="Z948" i="3"/>
  <c r="Z949" i="3"/>
  <c r="Z950" i="3"/>
  <c r="Z951" i="3"/>
  <c r="Z952" i="3"/>
  <c r="Z953" i="3"/>
  <c r="Z954" i="3"/>
  <c r="Z955" i="3"/>
  <c r="Z956" i="3"/>
  <c r="Z957" i="3"/>
  <c r="Z958" i="3"/>
  <c r="Z959" i="3"/>
  <c r="Z960" i="3"/>
  <c r="Z961" i="3"/>
  <c r="Z962" i="3"/>
  <c r="Z963" i="3"/>
  <c r="Z964" i="3"/>
  <c r="Z965" i="3"/>
  <c r="Z968" i="3"/>
  <c r="Z969" i="3"/>
  <c r="Z970" i="3"/>
  <c r="Z971" i="3"/>
  <c r="Z972" i="3"/>
  <c r="Z977" i="3"/>
  <c r="Z978" i="3"/>
  <c r="Z979" i="3"/>
  <c r="Z980" i="3"/>
  <c r="Z66" i="3"/>
  <c r="Z64" i="3"/>
  <c r="Z65" i="3"/>
  <c r="Z62" i="3"/>
  <c r="Z63" i="3"/>
  <c r="Z61" i="3"/>
  <c r="Z60" i="3"/>
  <c r="Z52" i="3"/>
  <c r="Z53" i="3"/>
  <c r="Z54" i="3"/>
  <c r="Z55" i="3"/>
  <c r="Z56" i="3"/>
  <c r="Z57" i="3"/>
  <c r="Z58" i="3"/>
  <c r="Z59" i="3"/>
  <c r="Z51" i="3"/>
  <c r="Z47" i="3"/>
  <c r="Z48" i="3"/>
  <c r="Z49" i="3"/>
  <c r="Z50" i="3"/>
  <c r="Z46" i="3"/>
  <c r="Z37" i="3"/>
  <c r="Z38" i="3"/>
  <c r="Z39" i="3"/>
  <c r="Z40" i="3"/>
  <c r="Z41" i="3"/>
  <c r="Z42" i="3"/>
  <c r="Z43" i="3"/>
  <c r="Z44" i="3"/>
  <c r="Z45" i="3"/>
  <c r="Z34" i="3"/>
  <c r="Z35" i="3"/>
  <c r="Z36" i="3"/>
  <c r="Z32" i="3"/>
  <c r="Z33" i="3"/>
  <c r="Z30" i="3"/>
  <c r="Z31" i="3"/>
  <c r="Z28" i="3"/>
  <c r="Z29" i="3"/>
  <c r="Z20" i="3"/>
  <c r="Z21" i="3"/>
  <c r="Z22" i="3"/>
  <c r="Z23" i="3"/>
  <c r="Z24" i="3"/>
  <c r="Z25" i="3"/>
  <c r="Z26" i="3"/>
  <c r="Z27" i="3"/>
  <c r="Z19" i="3"/>
  <c r="Z18" i="3"/>
  <c r="Z16" i="3"/>
  <c r="Z17" i="3"/>
  <c r="Z15" i="3"/>
  <c r="Z3" i="3"/>
  <c r="Z4" i="3"/>
  <c r="Z5" i="3"/>
  <c r="Z6" i="3"/>
  <c r="Z7" i="3"/>
  <c r="Z8" i="3"/>
  <c r="Z9" i="3"/>
  <c r="Z10" i="3"/>
  <c r="Z11" i="3"/>
  <c r="Z12" i="3"/>
  <c r="Z13" i="3"/>
  <c r="Z14" i="3"/>
  <c r="Z973" i="3"/>
  <c r="Z974" i="3"/>
  <c r="Z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67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68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69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74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0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1" i="3"/>
  <c r="Y788" i="3"/>
  <c r="Y789" i="3"/>
  <c r="Y790" i="3"/>
  <c r="Y791" i="3"/>
  <c r="Y792" i="3"/>
  <c r="Y793" i="3"/>
  <c r="Y794" i="3"/>
  <c r="Y72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73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8" i="3"/>
  <c r="Y969" i="3"/>
  <c r="Y970" i="3"/>
  <c r="Y971" i="3"/>
  <c r="Y972" i="3"/>
  <c r="Y977" i="3"/>
  <c r="Y978" i="3"/>
  <c r="Y979" i="3"/>
  <c r="Y980" i="3"/>
  <c r="Y66" i="3"/>
  <c r="Y64" i="3"/>
  <c r="Y65" i="3"/>
  <c r="Y62" i="3"/>
  <c r="Y63" i="3"/>
  <c r="Y61" i="3"/>
  <c r="Y60" i="3"/>
  <c r="Y52" i="3"/>
  <c r="Y53" i="3"/>
  <c r="Y54" i="3"/>
  <c r="Y55" i="3"/>
  <c r="Y56" i="3"/>
  <c r="Y57" i="3"/>
  <c r="Y58" i="3"/>
  <c r="Y59" i="3"/>
  <c r="Y51" i="3"/>
  <c r="Y47" i="3"/>
  <c r="Y48" i="3"/>
  <c r="Y49" i="3"/>
  <c r="Y50" i="3"/>
  <c r="Y46" i="3"/>
  <c r="Y37" i="3"/>
  <c r="Y38" i="3"/>
  <c r="Y39" i="3"/>
  <c r="Y40" i="3"/>
  <c r="Y41" i="3"/>
  <c r="Y42" i="3"/>
  <c r="Y43" i="3"/>
  <c r="Y44" i="3"/>
  <c r="Y45" i="3"/>
  <c r="Y34" i="3"/>
  <c r="Y35" i="3"/>
  <c r="Y36" i="3"/>
  <c r="Y32" i="3"/>
  <c r="Y33" i="3"/>
  <c r="Y30" i="3"/>
  <c r="Y31" i="3"/>
  <c r="Y28" i="3"/>
  <c r="Y29" i="3"/>
  <c r="Y20" i="3"/>
  <c r="Y21" i="3"/>
  <c r="Y22" i="3"/>
  <c r="Y23" i="3"/>
  <c r="Y24" i="3"/>
  <c r="Y25" i="3"/>
  <c r="Y26" i="3"/>
  <c r="Y27" i="3"/>
  <c r="Y19" i="3"/>
  <c r="Y18" i="3"/>
  <c r="Y16" i="3"/>
  <c r="Y17" i="3"/>
  <c r="Y15" i="3"/>
  <c r="Y3" i="3"/>
  <c r="Y4" i="3"/>
  <c r="Y5" i="3"/>
  <c r="Y6" i="3"/>
  <c r="Y7" i="3"/>
  <c r="Y8" i="3"/>
  <c r="Y9" i="3"/>
  <c r="Y10" i="3"/>
  <c r="Y11" i="3"/>
  <c r="Y12" i="3"/>
  <c r="Y13" i="3"/>
  <c r="Y14" i="3"/>
  <c r="Y973" i="3"/>
  <c r="Y974" i="3"/>
  <c r="Y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67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2" i="3"/>
  <c r="W193" i="3"/>
  <c r="W194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4" i="3"/>
  <c r="W225" i="3"/>
  <c r="W226" i="3"/>
  <c r="W227" i="3"/>
  <c r="W228" i="3"/>
  <c r="W229" i="3"/>
  <c r="W230" i="3"/>
  <c r="W231" i="3"/>
  <c r="W232" i="3"/>
  <c r="W233" i="3"/>
  <c r="W234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6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" i="3"/>
  <c r="W284" i="3"/>
  <c r="W285" i="3"/>
  <c r="W286" i="3"/>
  <c r="W287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319" i="3"/>
  <c r="W320" i="3"/>
  <c r="W321" i="3"/>
  <c r="W322" i="3"/>
  <c r="W323" i="3"/>
  <c r="W68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0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W382" i="3"/>
  <c r="W383" i="3"/>
  <c r="W384" i="3"/>
  <c r="W385" i="3"/>
  <c r="W386" i="3"/>
  <c r="W387" i="3"/>
  <c r="W388" i="3"/>
  <c r="W389" i="3"/>
  <c r="W390" i="3"/>
  <c r="W391" i="3"/>
  <c r="W392" i="3"/>
  <c r="W393" i="3"/>
  <c r="W394" i="3"/>
  <c r="W395" i="3"/>
  <c r="W396" i="3"/>
  <c r="W397" i="3"/>
  <c r="W398" i="3"/>
  <c r="W399" i="3"/>
  <c r="W400" i="3"/>
  <c r="W401" i="3"/>
  <c r="W402" i="3"/>
  <c r="W403" i="3"/>
  <c r="W404" i="3"/>
  <c r="W405" i="3"/>
  <c r="W406" i="3"/>
  <c r="W407" i="3"/>
  <c r="W408" i="3"/>
  <c r="W409" i="3"/>
  <c r="W410" i="3"/>
  <c r="W411" i="3"/>
  <c r="W412" i="3"/>
  <c r="W413" i="3"/>
  <c r="W414" i="3"/>
  <c r="W415" i="3"/>
  <c r="W416" i="3"/>
  <c r="W417" i="3"/>
  <c r="W418" i="3"/>
  <c r="W419" i="3"/>
  <c r="W420" i="3"/>
  <c r="W421" i="3"/>
  <c r="W422" i="3"/>
  <c r="W423" i="3"/>
  <c r="W424" i="3"/>
  <c r="W425" i="3"/>
  <c r="W426" i="3"/>
  <c r="W427" i="3"/>
  <c r="W428" i="3"/>
  <c r="W429" i="3"/>
  <c r="W430" i="3"/>
  <c r="W431" i="3"/>
  <c r="W432" i="3"/>
  <c r="W433" i="3"/>
  <c r="W434" i="3"/>
  <c r="W435" i="3"/>
  <c r="W436" i="3"/>
  <c r="W437" i="3"/>
  <c r="W438" i="3"/>
  <c r="W439" i="3"/>
  <c r="W440" i="3"/>
  <c r="W441" i="3"/>
  <c r="W442" i="3"/>
  <c r="W443" i="3"/>
  <c r="W444" i="3"/>
  <c r="W445" i="3"/>
  <c r="W446" i="3"/>
  <c r="W447" i="3"/>
  <c r="W448" i="3"/>
  <c r="W449" i="3"/>
  <c r="W450" i="3"/>
  <c r="W451" i="3"/>
  <c r="W452" i="3"/>
  <c r="W453" i="3"/>
  <c r="W454" i="3"/>
  <c r="W69" i="3"/>
  <c r="W455" i="3"/>
  <c r="W456" i="3"/>
  <c r="W457" i="3"/>
  <c r="W458" i="3"/>
  <c r="W459" i="3"/>
  <c r="W460" i="3"/>
  <c r="W461" i="3"/>
  <c r="W462" i="3"/>
  <c r="W463" i="3"/>
  <c r="W464" i="3"/>
  <c r="W465" i="3"/>
  <c r="W466" i="3"/>
  <c r="W467" i="3"/>
  <c r="W468" i="3"/>
  <c r="W469" i="3"/>
  <c r="W470" i="3"/>
  <c r="W471" i="3"/>
  <c r="W472" i="3"/>
  <c r="W473" i="3"/>
  <c r="W474" i="3"/>
  <c r="W475" i="3"/>
  <c r="W476" i="3"/>
  <c r="W477" i="3"/>
  <c r="W478" i="3"/>
  <c r="W479" i="3"/>
  <c r="W480" i="3"/>
  <c r="W481" i="3"/>
  <c r="W482" i="3"/>
  <c r="W483" i="3"/>
  <c r="W484" i="3"/>
  <c r="W485" i="3"/>
  <c r="W486" i="3"/>
  <c r="W487" i="3"/>
  <c r="W488" i="3"/>
  <c r="W489" i="3"/>
  <c r="W490" i="3"/>
  <c r="W491" i="3"/>
  <c r="W492" i="3"/>
  <c r="W493" i="3"/>
  <c r="W494" i="3"/>
  <c r="W495" i="3"/>
  <c r="W496" i="3"/>
  <c r="W497" i="3"/>
  <c r="W498" i="3"/>
  <c r="W499" i="3"/>
  <c r="W500" i="3"/>
  <c r="W501" i="3"/>
  <c r="W502" i="3"/>
  <c r="W503" i="3"/>
  <c r="W504" i="3"/>
  <c r="W505" i="3"/>
  <c r="W506" i="3"/>
  <c r="W507" i="3"/>
  <c r="W508" i="3"/>
  <c r="W509" i="3"/>
  <c r="W510" i="3"/>
  <c r="W511" i="3"/>
  <c r="W512" i="3"/>
  <c r="W513" i="3"/>
  <c r="W74" i="3"/>
  <c r="W514" i="3"/>
  <c r="W515" i="3"/>
  <c r="W516" i="3"/>
  <c r="W517" i="3"/>
  <c r="W518" i="3"/>
  <c r="W519" i="3"/>
  <c r="W520" i="3"/>
  <c r="W521" i="3"/>
  <c r="W522" i="3"/>
  <c r="W523" i="3"/>
  <c r="W524" i="3"/>
  <c r="W525" i="3"/>
  <c r="W526" i="3"/>
  <c r="W527" i="3"/>
  <c r="W528" i="3"/>
  <c r="W529" i="3"/>
  <c r="W530" i="3"/>
  <c r="W531" i="3"/>
  <c r="W532" i="3"/>
  <c r="W533" i="3"/>
  <c r="W534" i="3"/>
  <c r="W535" i="3"/>
  <c r="W536" i="3"/>
  <c r="W537" i="3"/>
  <c r="W538" i="3"/>
  <c r="W539" i="3"/>
  <c r="W540" i="3"/>
  <c r="W541" i="3"/>
  <c r="W542" i="3"/>
  <c r="W543" i="3"/>
  <c r="W544" i="3"/>
  <c r="W545" i="3"/>
  <c r="W546" i="3"/>
  <c r="W547" i="3"/>
  <c r="W548" i="3"/>
  <c r="W549" i="3"/>
  <c r="W550" i="3"/>
  <c r="W551" i="3"/>
  <c r="W552" i="3"/>
  <c r="W553" i="3"/>
  <c r="W554" i="3"/>
  <c r="W555" i="3"/>
  <c r="W556" i="3"/>
  <c r="W557" i="3"/>
  <c r="W558" i="3"/>
  <c r="W559" i="3"/>
  <c r="W560" i="3"/>
  <c r="W561" i="3"/>
  <c r="W562" i="3"/>
  <c r="W563" i="3"/>
  <c r="W564" i="3"/>
  <c r="W565" i="3"/>
  <c r="W566" i="3"/>
  <c r="W567" i="3"/>
  <c r="W568" i="3"/>
  <c r="W569" i="3"/>
  <c r="W570" i="3"/>
  <c r="W571" i="3"/>
  <c r="W572" i="3"/>
  <c r="W573" i="3"/>
  <c r="W574" i="3"/>
  <c r="W575" i="3"/>
  <c r="W576" i="3"/>
  <c r="W577" i="3"/>
  <c r="W578" i="3"/>
  <c r="W579" i="3"/>
  <c r="W580" i="3"/>
  <c r="W581" i="3"/>
  <c r="W582" i="3"/>
  <c r="W583" i="3"/>
  <c r="W584" i="3"/>
  <c r="W585" i="3"/>
  <c r="W586" i="3"/>
  <c r="W587" i="3"/>
  <c r="W588" i="3"/>
  <c r="W589" i="3"/>
  <c r="W590" i="3"/>
  <c r="W591" i="3"/>
  <c r="W592" i="3"/>
  <c r="W593" i="3"/>
  <c r="W594" i="3"/>
  <c r="W595" i="3"/>
  <c r="W596" i="3"/>
  <c r="W597" i="3"/>
  <c r="W598" i="3"/>
  <c r="W599" i="3"/>
  <c r="W600" i="3"/>
  <c r="W601" i="3"/>
  <c r="W602" i="3"/>
  <c r="W603" i="3"/>
  <c r="W604" i="3"/>
  <c r="W605" i="3"/>
  <c r="W606" i="3"/>
  <c r="W607" i="3"/>
  <c r="W608" i="3"/>
  <c r="W609" i="3"/>
  <c r="W610" i="3"/>
  <c r="W611" i="3"/>
  <c r="W612" i="3"/>
  <c r="W613" i="3"/>
  <c r="W614" i="3"/>
  <c r="W615" i="3"/>
  <c r="W616" i="3"/>
  <c r="W617" i="3"/>
  <c r="W618" i="3"/>
  <c r="W619" i="3"/>
  <c r="W620" i="3"/>
  <c r="W621" i="3"/>
  <c r="W622" i="3"/>
  <c r="W623" i="3"/>
  <c r="W624" i="3"/>
  <c r="W625" i="3"/>
  <c r="W626" i="3"/>
  <c r="W627" i="3"/>
  <c r="W628" i="3"/>
  <c r="W629" i="3"/>
  <c r="W630" i="3"/>
  <c r="W631" i="3"/>
  <c r="W632" i="3"/>
  <c r="W633" i="3"/>
  <c r="W634" i="3"/>
  <c r="W635" i="3"/>
  <c r="W636" i="3"/>
  <c r="W637" i="3"/>
  <c r="W638" i="3"/>
  <c r="W639" i="3"/>
  <c r="W640" i="3"/>
  <c r="W641" i="3"/>
  <c r="W642" i="3"/>
  <c r="W643" i="3"/>
  <c r="W644" i="3"/>
  <c r="W645" i="3"/>
  <c r="W646" i="3"/>
  <c r="W647" i="3"/>
  <c r="W648" i="3"/>
  <c r="W649" i="3"/>
  <c r="W650" i="3"/>
  <c r="W651" i="3"/>
  <c r="W652" i="3"/>
  <c r="W653" i="3"/>
  <c r="W654" i="3"/>
  <c r="W655" i="3"/>
  <c r="W656" i="3"/>
  <c r="W657" i="3"/>
  <c r="W658" i="3"/>
  <c r="W659" i="3"/>
  <c r="W660" i="3"/>
  <c r="W661" i="3"/>
  <c r="W662" i="3"/>
  <c r="W663" i="3"/>
  <c r="W664" i="3"/>
  <c r="W665" i="3"/>
  <c r="W666" i="3"/>
  <c r="W667" i="3"/>
  <c r="W668" i="3"/>
  <c r="W669" i="3"/>
  <c r="W670" i="3"/>
  <c r="W671" i="3"/>
  <c r="W672" i="3"/>
  <c r="W673" i="3"/>
  <c r="W674" i="3"/>
  <c r="W675" i="3"/>
  <c r="W676" i="3"/>
  <c r="W677" i="3"/>
  <c r="W678" i="3"/>
  <c r="W679" i="3"/>
  <c r="W680" i="3"/>
  <c r="W681" i="3"/>
  <c r="W682" i="3"/>
  <c r="W683" i="3"/>
  <c r="W684" i="3"/>
  <c r="W685" i="3"/>
  <c r="W686" i="3"/>
  <c r="W687" i="3"/>
  <c r="W688" i="3"/>
  <c r="W689" i="3"/>
  <c r="W690" i="3"/>
  <c r="W691" i="3"/>
  <c r="W692" i="3"/>
  <c r="W693" i="3"/>
  <c r="W694" i="3"/>
  <c r="W695" i="3"/>
  <c r="W696" i="3"/>
  <c r="W697" i="3"/>
  <c r="W698" i="3"/>
  <c r="W699" i="3"/>
  <c r="W700" i="3"/>
  <c r="W701" i="3"/>
  <c r="W702" i="3"/>
  <c r="W703" i="3"/>
  <c r="W704" i="3"/>
  <c r="W705" i="3"/>
  <c r="W706" i="3"/>
  <c r="W707" i="3"/>
  <c r="W708" i="3"/>
  <c r="W709" i="3"/>
  <c r="W710" i="3"/>
  <c r="W711" i="3"/>
  <c r="W712" i="3"/>
  <c r="W713" i="3"/>
  <c r="W714" i="3"/>
  <c r="W715" i="3"/>
  <c r="W716" i="3"/>
  <c r="W717" i="3"/>
  <c r="W718" i="3"/>
  <c r="W719" i="3"/>
  <c r="W720" i="3"/>
  <c r="W721" i="3"/>
  <c r="W722" i="3"/>
  <c r="W723" i="3"/>
  <c r="W724" i="3"/>
  <c r="W725" i="3"/>
  <c r="W726" i="3"/>
  <c r="W727" i="3"/>
  <c r="W728" i="3"/>
  <c r="W729" i="3"/>
  <c r="W730" i="3"/>
  <c r="W731" i="3"/>
  <c r="W732" i="3"/>
  <c r="W733" i="3"/>
  <c r="W734" i="3"/>
  <c r="W735" i="3"/>
  <c r="W736" i="3"/>
  <c r="W737" i="3"/>
  <c r="W738" i="3"/>
  <c r="W739" i="3"/>
  <c r="W740" i="3"/>
  <c r="W741" i="3"/>
  <c r="W742" i="3"/>
  <c r="W743" i="3"/>
  <c r="W744" i="3"/>
  <c r="W745" i="3"/>
  <c r="W746" i="3"/>
  <c r="W747" i="3"/>
  <c r="W748" i="3"/>
  <c r="W749" i="3"/>
  <c r="W750" i="3"/>
  <c r="W751" i="3"/>
  <c r="W752" i="3"/>
  <c r="W753" i="3"/>
  <c r="W754" i="3"/>
  <c r="W755" i="3"/>
  <c r="W756" i="3"/>
  <c r="W757" i="3"/>
  <c r="W758" i="3"/>
  <c r="W759" i="3"/>
  <c r="W760" i="3"/>
  <c r="W761" i="3"/>
  <c r="W762" i="3"/>
  <c r="W763" i="3"/>
  <c r="W764" i="3"/>
  <c r="W765" i="3"/>
  <c r="W766" i="3"/>
  <c r="W767" i="3"/>
  <c r="W768" i="3"/>
  <c r="W769" i="3"/>
  <c r="W770" i="3"/>
  <c r="W771" i="3"/>
  <c r="W772" i="3"/>
  <c r="W70" i="3"/>
  <c r="W773" i="3"/>
  <c r="W774" i="3"/>
  <c r="W775" i="3"/>
  <c r="W776" i="3"/>
  <c r="W777" i="3"/>
  <c r="W778" i="3"/>
  <c r="W779" i="3"/>
  <c r="W780" i="3"/>
  <c r="W781" i="3"/>
  <c r="W782" i="3"/>
  <c r="W783" i="3"/>
  <c r="W784" i="3"/>
  <c r="W785" i="3"/>
  <c r="W786" i="3"/>
  <c r="W787" i="3"/>
  <c r="W71" i="3"/>
  <c r="W788" i="3"/>
  <c r="W789" i="3"/>
  <c r="W790" i="3"/>
  <c r="W791" i="3"/>
  <c r="W792" i="3"/>
  <c r="W793" i="3"/>
  <c r="W794" i="3"/>
  <c r="W72" i="3"/>
  <c r="W795" i="3"/>
  <c r="W796" i="3"/>
  <c r="W797" i="3"/>
  <c r="W798" i="3"/>
  <c r="W799" i="3"/>
  <c r="W800" i="3"/>
  <c r="W801" i="3"/>
  <c r="W802" i="3"/>
  <c r="W803" i="3"/>
  <c r="W804" i="3"/>
  <c r="W805" i="3"/>
  <c r="W806" i="3"/>
  <c r="W807" i="3"/>
  <c r="W808" i="3"/>
  <c r="W809" i="3"/>
  <c r="W810" i="3"/>
  <c r="W811" i="3"/>
  <c r="W812" i="3"/>
  <c r="W813" i="3"/>
  <c r="W814" i="3"/>
  <c r="W815" i="3"/>
  <c r="W816" i="3"/>
  <c r="W817" i="3"/>
  <c r="W818" i="3"/>
  <c r="W819" i="3"/>
  <c r="W820" i="3"/>
  <c r="W821" i="3"/>
  <c r="W822" i="3"/>
  <c r="W823" i="3"/>
  <c r="W824" i="3"/>
  <c r="W825" i="3"/>
  <c r="W826" i="3"/>
  <c r="W827" i="3"/>
  <c r="W828" i="3"/>
  <c r="W829" i="3"/>
  <c r="W73" i="3"/>
  <c r="W830" i="3"/>
  <c r="W831" i="3"/>
  <c r="W832" i="3"/>
  <c r="W833" i="3"/>
  <c r="W834" i="3"/>
  <c r="W835" i="3"/>
  <c r="W836" i="3"/>
  <c r="W837" i="3"/>
  <c r="W838" i="3"/>
  <c r="W839" i="3"/>
  <c r="W840" i="3"/>
  <c r="W841" i="3"/>
  <c r="W842" i="3"/>
  <c r="W843" i="3"/>
  <c r="W844" i="3"/>
  <c r="W845" i="3"/>
  <c r="W846" i="3"/>
  <c r="W847" i="3"/>
  <c r="W848" i="3"/>
  <c r="W849" i="3"/>
  <c r="W850" i="3"/>
  <c r="W851" i="3"/>
  <c r="W852" i="3"/>
  <c r="W853" i="3"/>
  <c r="W854" i="3"/>
  <c r="W855" i="3"/>
  <c r="W856" i="3"/>
  <c r="W857" i="3"/>
  <c r="W858" i="3"/>
  <c r="W859" i="3"/>
  <c r="W860" i="3"/>
  <c r="W861" i="3"/>
  <c r="W862" i="3"/>
  <c r="W863" i="3"/>
  <c r="W864" i="3"/>
  <c r="W865" i="3"/>
  <c r="W866" i="3"/>
  <c r="W867" i="3"/>
  <c r="W868" i="3"/>
  <c r="W869" i="3"/>
  <c r="W870" i="3"/>
  <c r="W871" i="3"/>
  <c r="W872" i="3"/>
  <c r="W873" i="3"/>
  <c r="W874" i="3"/>
  <c r="W875" i="3"/>
  <c r="W876" i="3"/>
  <c r="W877" i="3"/>
  <c r="W878" i="3"/>
  <c r="W879" i="3"/>
  <c r="W880" i="3"/>
  <c r="W881" i="3"/>
  <c r="W882" i="3"/>
  <c r="W883" i="3"/>
  <c r="W884" i="3"/>
  <c r="W885" i="3"/>
  <c r="W886" i="3"/>
  <c r="W887" i="3"/>
  <c r="W888" i="3"/>
  <c r="W889" i="3"/>
  <c r="W890" i="3"/>
  <c r="W891" i="3"/>
  <c r="W892" i="3"/>
  <c r="W893" i="3"/>
  <c r="W894" i="3"/>
  <c r="W895" i="3"/>
  <c r="W896" i="3"/>
  <c r="W897" i="3"/>
  <c r="W898" i="3"/>
  <c r="W899" i="3"/>
  <c r="W900" i="3"/>
  <c r="W901" i="3"/>
  <c r="W902" i="3"/>
  <c r="W903" i="3"/>
  <c r="W904" i="3"/>
  <c r="W905" i="3"/>
  <c r="W906" i="3"/>
  <c r="W907" i="3"/>
  <c r="W908" i="3"/>
  <c r="W909" i="3"/>
  <c r="W910" i="3"/>
  <c r="W911" i="3"/>
  <c r="W912" i="3"/>
  <c r="W913" i="3"/>
  <c r="W914" i="3"/>
  <c r="W915" i="3"/>
  <c r="W916" i="3"/>
  <c r="W917" i="3"/>
  <c r="W918" i="3"/>
  <c r="W919" i="3"/>
  <c r="W920" i="3"/>
  <c r="W921" i="3"/>
  <c r="W922" i="3"/>
  <c r="W923" i="3"/>
  <c r="W924" i="3"/>
  <c r="W925" i="3"/>
  <c r="W926" i="3"/>
  <c r="W927" i="3"/>
  <c r="W928" i="3"/>
  <c r="W929" i="3"/>
  <c r="W930" i="3"/>
  <c r="W931" i="3"/>
  <c r="W932" i="3"/>
  <c r="W933" i="3"/>
  <c r="W934" i="3"/>
  <c r="W935" i="3"/>
  <c r="W936" i="3"/>
  <c r="W937" i="3"/>
  <c r="W938" i="3"/>
  <c r="W939" i="3"/>
  <c r="W940" i="3"/>
  <c r="W941" i="3"/>
  <c r="W942" i="3"/>
  <c r="W943" i="3"/>
  <c r="W944" i="3"/>
  <c r="W945" i="3"/>
  <c r="W946" i="3"/>
  <c r="W947" i="3"/>
  <c r="W948" i="3"/>
  <c r="W949" i="3"/>
  <c r="W950" i="3"/>
  <c r="W951" i="3"/>
  <c r="W952" i="3"/>
  <c r="W953" i="3"/>
  <c r="W954" i="3"/>
  <c r="W955" i="3"/>
  <c r="W956" i="3"/>
  <c r="W957" i="3"/>
  <c r="W958" i="3"/>
  <c r="W959" i="3"/>
  <c r="W960" i="3"/>
  <c r="W961" i="3"/>
  <c r="W962" i="3"/>
  <c r="W963" i="3"/>
  <c r="W964" i="3"/>
  <c r="W965" i="3"/>
  <c r="W968" i="3"/>
  <c r="W969" i="3"/>
  <c r="W970" i="3"/>
  <c r="W971" i="3"/>
  <c r="W972" i="3"/>
  <c r="W977" i="3"/>
  <c r="W978" i="3"/>
  <c r="W979" i="3"/>
  <c r="W980" i="3"/>
  <c r="W66" i="3"/>
  <c r="W64" i="3"/>
  <c r="W65" i="3"/>
  <c r="W62" i="3"/>
  <c r="W63" i="3"/>
  <c r="W61" i="3"/>
  <c r="W60" i="3"/>
  <c r="W52" i="3"/>
  <c r="W53" i="3"/>
  <c r="W54" i="3"/>
  <c r="W55" i="3"/>
  <c r="W56" i="3"/>
  <c r="W57" i="3"/>
  <c r="W58" i="3"/>
  <c r="W59" i="3"/>
  <c r="W51" i="3"/>
  <c r="W47" i="3"/>
  <c r="W48" i="3"/>
  <c r="W49" i="3"/>
  <c r="W50" i="3"/>
  <c r="W46" i="3"/>
  <c r="W37" i="3"/>
  <c r="W38" i="3"/>
  <c r="W39" i="3"/>
  <c r="W40" i="3"/>
  <c r="W41" i="3"/>
  <c r="W42" i="3"/>
  <c r="W43" i="3"/>
  <c r="W44" i="3"/>
  <c r="W45" i="3"/>
  <c r="W34" i="3"/>
  <c r="W35" i="3"/>
  <c r="W36" i="3"/>
  <c r="W32" i="3"/>
  <c r="W33" i="3"/>
  <c r="W30" i="3"/>
  <c r="W31" i="3"/>
  <c r="W28" i="3"/>
  <c r="W29" i="3"/>
  <c r="W20" i="3"/>
  <c r="W21" i="3"/>
  <c r="W22" i="3"/>
  <c r="W23" i="3"/>
  <c r="W24" i="3"/>
  <c r="W25" i="3"/>
  <c r="W26" i="3"/>
  <c r="W27" i="3"/>
  <c r="W19" i="3"/>
  <c r="W18" i="3"/>
  <c r="W16" i="3"/>
  <c r="W17" i="3"/>
  <c r="W15" i="3"/>
  <c r="W3" i="3"/>
  <c r="W4" i="3"/>
  <c r="W5" i="3"/>
  <c r="W6" i="3"/>
  <c r="W7" i="3"/>
  <c r="W8" i="3"/>
  <c r="W9" i="3"/>
  <c r="W10" i="3"/>
  <c r="W11" i="3"/>
  <c r="W12" i="3"/>
  <c r="W13" i="3"/>
  <c r="W14" i="3"/>
  <c r="W973" i="3"/>
  <c r="W974" i="3"/>
  <c r="W75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67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68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69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74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0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1" i="3"/>
  <c r="U788" i="3"/>
  <c r="U789" i="3"/>
  <c r="U790" i="3"/>
  <c r="U791" i="3"/>
  <c r="U792" i="3"/>
  <c r="U793" i="3"/>
  <c r="U794" i="3"/>
  <c r="U72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73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8" i="3"/>
  <c r="U969" i="3"/>
  <c r="U970" i="3"/>
  <c r="U971" i="3"/>
  <c r="U972" i="3"/>
  <c r="U977" i="3"/>
  <c r="U978" i="3"/>
  <c r="U979" i="3"/>
  <c r="U980" i="3"/>
  <c r="U66" i="3"/>
  <c r="U64" i="3"/>
  <c r="U65" i="3"/>
  <c r="U62" i="3"/>
  <c r="U63" i="3"/>
  <c r="U61" i="3"/>
  <c r="U60" i="3"/>
  <c r="U52" i="3"/>
  <c r="U53" i="3"/>
  <c r="U54" i="3"/>
  <c r="U55" i="3"/>
  <c r="U56" i="3"/>
  <c r="U57" i="3"/>
  <c r="U58" i="3"/>
  <c r="U59" i="3"/>
  <c r="U51" i="3"/>
  <c r="U47" i="3"/>
  <c r="U48" i="3"/>
  <c r="U49" i="3"/>
  <c r="U50" i="3"/>
  <c r="U46" i="3"/>
  <c r="U37" i="3"/>
  <c r="U38" i="3"/>
  <c r="U39" i="3"/>
  <c r="U40" i="3"/>
  <c r="U41" i="3"/>
  <c r="U42" i="3"/>
  <c r="U43" i="3"/>
  <c r="U44" i="3"/>
  <c r="U45" i="3"/>
  <c r="U34" i="3"/>
  <c r="U35" i="3"/>
  <c r="U36" i="3"/>
  <c r="U32" i="3"/>
  <c r="U33" i="3"/>
  <c r="U30" i="3"/>
  <c r="U31" i="3"/>
  <c r="U28" i="3"/>
  <c r="U29" i="3"/>
  <c r="U20" i="3"/>
  <c r="U21" i="3"/>
  <c r="U22" i="3"/>
  <c r="U23" i="3"/>
  <c r="U24" i="3"/>
  <c r="U25" i="3"/>
  <c r="U26" i="3"/>
  <c r="U27" i="3"/>
  <c r="U19" i="3"/>
  <c r="U18" i="3"/>
  <c r="U16" i="3"/>
  <c r="U17" i="3"/>
  <c r="U15" i="3"/>
  <c r="U3" i="3"/>
  <c r="U4" i="3"/>
  <c r="U5" i="3"/>
  <c r="U6" i="3"/>
  <c r="U7" i="3"/>
  <c r="U8" i="3"/>
  <c r="U9" i="3"/>
  <c r="U10" i="3"/>
  <c r="U11" i="3"/>
  <c r="U12" i="3"/>
  <c r="U13" i="3"/>
  <c r="U14" i="3"/>
  <c r="U973" i="3"/>
  <c r="U974" i="3"/>
  <c r="U76" i="3"/>
  <c r="U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67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68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69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74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0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1" i="3"/>
  <c r="S788" i="3"/>
  <c r="S789" i="3"/>
  <c r="S790" i="3"/>
  <c r="S791" i="3"/>
  <c r="S792" i="3"/>
  <c r="S793" i="3"/>
  <c r="S794" i="3"/>
  <c r="S72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73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8" i="3"/>
  <c r="S969" i="3"/>
  <c r="S970" i="3"/>
  <c r="S971" i="3"/>
  <c r="S972" i="3"/>
  <c r="S977" i="3"/>
  <c r="S978" i="3"/>
  <c r="S979" i="3"/>
  <c r="S980" i="3"/>
  <c r="S66" i="3"/>
  <c r="S64" i="3"/>
  <c r="S65" i="3"/>
  <c r="S62" i="3"/>
  <c r="S63" i="3"/>
  <c r="S61" i="3"/>
  <c r="S60" i="3"/>
  <c r="S52" i="3"/>
  <c r="S53" i="3"/>
  <c r="S54" i="3"/>
  <c r="S55" i="3"/>
  <c r="S56" i="3"/>
  <c r="S57" i="3"/>
  <c r="S58" i="3"/>
  <c r="S59" i="3"/>
  <c r="S51" i="3"/>
  <c r="S47" i="3"/>
  <c r="S48" i="3"/>
  <c r="S49" i="3"/>
  <c r="S50" i="3"/>
  <c r="S46" i="3"/>
  <c r="S37" i="3"/>
  <c r="S38" i="3"/>
  <c r="S39" i="3"/>
  <c r="S40" i="3"/>
  <c r="S41" i="3"/>
  <c r="S42" i="3"/>
  <c r="S43" i="3"/>
  <c r="S44" i="3"/>
  <c r="S45" i="3"/>
  <c r="S34" i="3"/>
  <c r="S35" i="3"/>
  <c r="S36" i="3"/>
  <c r="S32" i="3"/>
  <c r="S33" i="3"/>
  <c r="S30" i="3"/>
  <c r="S31" i="3"/>
  <c r="S28" i="3"/>
  <c r="S29" i="3"/>
  <c r="S20" i="3"/>
  <c r="S21" i="3"/>
  <c r="S22" i="3"/>
  <c r="S23" i="3"/>
  <c r="S24" i="3"/>
  <c r="S25" i="3"/>
  <c r="S26" i="3"/>
  <c r="S27" i="3"/>
  <c r="S19" i="3"/>
  <c r="S18" i="3"/>
  <c r="S16" i="3"/>
  <c r="S17" i="3"/>
  <c r="S15" i="3"/>
  <c r="S3" i="3"/>
  <c r="S4" i="3"/>
  <c r="S5" i="3"/>
  <c r="S6" i="3"/>
  <c r="S7" i="3"/>
  <c r="S8" i="3"/>
  <c r="S9" i="3"/>
  <c r="S10" i="3"/>
  <c r="S11" i="3"/>
  <c r="S12" i="3"/>
  <c r="S13" i="3"/>
  <c r="S14" i="3"/>
  <c r="S973" i="3"/>
  <c r="S974" i="3"/>
  <c r="S75" i="3"/>
  <c r="X1263" i="9"/>
  <c r="W1263" i="9"/>
  <c r="X1262" i="9"/>
  <c r="W1262" i="9"/>
  <c r="X1261" i="9"/>
  <c r="W1261" i="9"/>
  <c r="X1260" i="9"/>
  <c r="W1260" i="9"/>
  <c r="X1259" i="9"/>
  <c r="W1259" i="9"/>
  <c r="X1258" i="9"/>
  <c r="W1258" i="9"/>
  <c r="X1257" i="9"/>
  <c r="W1257" i="9"/>
  <c r="X1256" i="9"/>
  <c r="W1256" i="9"/>
  <c r="X1255" i="9"/>
  <c r="W1255" i="9"/>
  <c r="X1254" i="9"/>
  <c r="W1254" i="9"/>
  <c r="X1253" i="9"/>
  <c r="W1253" i="9"/>
  <c r="X1252" i="9"/>
  <c r="W1252" i="9"/>
  <c r="X1251" i="9"/>
  <c r="W1251" i="9"/>
  <c r="X1250" i="9"/>
  <c r="W1250" i="9"/>
  <c r="X1249" i="9"/>
  <c r="W1249" i="9"/>
  <c r="X1248" i="9"/>
  <c r="W1248" i="9"/>
  <c r="X1247" i="9"/>
  <c r="W1247" i="9"/>
  <c r="X1246" i="9"/>
  <c r="W1246" i="9"/>
  <c r="X1245" i="9"/>
  <c r="W1245" i="9"/>
  <c r="X1244" i="9"/>
  <c r="W1244" i="9"/>
  <c r="X1243" i="9"/>
  <c r="W1243" i="9"/>
  <c r="X1242" i="9"/>
  <c r="W1242" i="9"/>
  <c r="X1241" i="9"/>
  <c r="W1241" i="9"/>
  <c r="X1240" i="9"/>
  <c r="W1240" i="9"/>
  <c r="X1239" i="9"/>
  <c r="W1239" i="9"/>
  <c r="X1238" i="9"/>
  <c r="W1238" i="9"/>
  <c r="X1237" i="9"/>
  <c r="W1237" i="9"/>
  <c r="X1236" i="9"/>
  <c r="W1236" i="9"/>
  <c r="X1235" i="9"/>
  <c r="W1235" i="9"/>
  <c r="X1234" i="9"/>
  <c r="W1234" i="9"/>
  <c r="X1233" i="9"/>
  <c r="W1233" i="9"/>
  <c r="X1232" i="9"/>
  <c r="W1232" i="9"/>
  <c r="X1231" i="9"/>
  <c r="W1231" i="9"/>
  <c r="X1230" i="9"/>
  <c r="W1230" i="9"/>
  <c r="X1229" i="9"/>
  <c r="W1229" i="9"/>
  <c r="X1228" i="9"/>
  <c r="W1228" i="9"/>
  <c r="X1227" i="9"/>
  <c r="W1227" i="9"/>
  <c r="X1226" i="9"/>
  <c r="W1226" i="9"/>
  <c r="X1225" i="9"/>
  <c r="W1225" i="9"/>
  <c r="X1224" i="9"/>
  <c r="W1224" i="9"/>
  <c r="X1223" i="9"/>
  <c r="W1223" i="9"/>
  <c r="X1222" i="9"/>
  <c r="W1222" i="9"/>
  <c r="X1221" i="9"/>
  <c r="W1221" i="9"/>
  <c r="X1220" i="9"/>
  <c r="W1220" i="9"/>
  <c r="X1219" i="9"/>
  <c r="W1219" i="9"/>
  <c r="X1218" i="9"/>
  <c r="W1218" i="9"/>
  <c r="X1217" i="9"/>
  <c r="W1217" i="9"/>
  <c r="X1216" i="9"/>
  <c r="W1216" i="9"/>
  <c r="X1215" i="9"/>
  <c r="W1215" i="9"/>
  <c r="X1214" i="9"/>
  <c r="W1214" i="9"/>
  <c r="X1213" i="9"/>
  <c r="W1213" i="9"/>
  <c r="X1212" i="9"/>
  <c r="W1212" i="9"/>
  <c r="X1211" i="9"/>
  <c r="W1211" i="9"/>
  <c r="X1210" i="9"/>
  <c r="W1210" i="9"/>
  <c r="X1209" i="9"/>
  <c r="W1209" i="9"/>
  <c r="X1208" i="9"/>
  <c r="W1208" i="9"/>
  <c r="X1207" i="9"/>
  <c r="W1207" i="9"/>
  <c r="X1206" i="9"/>
  <c r="W1206" i="9"/>
  <c r="X1205" i="9"/>
  <c r="W1205" i="9"/>
  <c r="X1204" i="9"/>
  <c r="W1204" i="9"/>
  <c r="X1203" i="9"/>
  <c r="W1203" i="9"/>
  <c r="X1202" i="9"/>
  <c r="W1202" i="9"/>
  <c r="X1201" i="9"/>
  <c r="W1201" i="9"/>
  <c r="X1200" i="9"/>
  <c r="W1200" i="9"/>
  <c r="X1199" i="9"/>
  <c r="W1199" i="9"/>
  <c r="X1198" i="9"/>
  <c r="W1198" i="9"/>
  <c r="X1197" i="9"/>
  <c r="W1197" i="9"/>
  <c r="X1196" i="9"/>
  <c r="W1196" i="9"/>
  <c r="X1195" i="9"/>
  <c r="W1195" i="9"/>
  <c r="X1194" i="9"/>
  <c r="W1194" i="9"/>
  <c r="X1193" i="9"/>
  <c r="W1193" i="9"/>
  <c r="X1192" i="9"/>
  <c r="W1192" i="9"/>
  <c r="X1191" i="9"/>
  <c r="W1191" i="9"/>
  <c r="X1190" i="9"/>
  <c r="W1190" i="9"/>
  <c r="X1189" i="9"/>
  <c r="W1189" i="9"/>
  <c r="X1188" i="9"/>
  <c r="W1188" i="9"/>
  <c r="X1187" i="9"/>
  <c r="W1187" i="9"/>
  <c r="X1186" i="9"/>
  <c r="W1186" i="9"/>
  <c r="X1185" i="9"/>
  <c r="W1185" i="9"/>
  <c r="X1184" i="9"/>
  <c r="W1184" i="9"/>
  <c r="X1183" i="9"/>
  <c r="W1183" i="9"/>
  <c r="X1182" i="9"/>
  <c r="W1182" i="9"/>
  <c r="X1181" i="9"/>
  <c r="W1181" i="9"/>
  <c r="X1180" i="9"/>
  <c r="W1180" i="9"/>
  <c r="X1179" i="9"/>
  <c r="W1179" i="9"/>
  <c r="X1178" i="9"/>
  <c r="W1178" i="9"/>
  <c r="X1177" i="9"/>
  <c r="W1177" i="9"/>
  <c r="X1176" i="9"/>
  <c r="W1176" i="9"/>
  <c r="X1175" i="9"/>
  <c r="W1175" i="9"/>
  <c r="X1174" i="9"/>
  <c r="W1174" i="9"/>
  <c r="X1173" i="9"/>
  <c r="W1173" i="9"/>
  <c r="X1172" i="9"/>
  <c r="W1172" i="9"/>
  <c r="X1171" i="9"/>
  <c r="W1171" i="9"/>
  <c r="X1170" i="9"/>
  <c r="W1170" i="9"/>
  <c r="X1169" i="9"/>
  <c r="W1169" i="9"/>
  <c r="X1168" i="9"/>
  <c r="W1168" i="9"/>
  <c r="X1167" i="9"/>
  <c r="W1167" i="9"/>
  <c r="X1166" i="9"/>
  <c r="W1166" i="9"/>
  <c r="X1165" i="9"/>
  <c r="W1165" i="9"/>
  <c r="X1164" i="9"/>
  <c r="W1164" i="9"/>
  <c r="X1163" i="9"/>
  <c r="W1163" i="9"/>
  <c r="X1162" i="9"/>
  <c r="W1162" i="9"/>
  <c r="X1161" i="9"/>
  <c r="W1161" i="9"/>
  <c r="X1160" i="9"/>
  <c r="W1160" i="9"/>
  <c r="X1159" i="9"/>
  <c r="W1159" i="9"/>
  <c r="X1158" i="9"/>
  <c r="W1158" i="9"/>
  <c r="X1157" i="9"/>
  <c r="W1157" i="9"/>
  <c r="X1156" i="9"/>
  <c r="W1156" i="9"/>
  <c r="X1155" i="9"/>
  <c r="W1155" i="9"/>
  <c r="X1154" i="9"/>
  <c r="W1154" i="9"/>
  <c r="X1153" i="9"/>
  <c r="W1153" i="9"/>
  <c r="X1152" i="9"/>
  <c r="W1152" i="9"/>
  <c r="X1151" i="9"/>
  <c r="W1151" i="9"/>
  <c r="X1150" i="9"/>
  <c r="W1150" i="9"/>
  <c r="X1149" i="9"/>
  <c r="W1149" i="9"/>
  <c r="X1148" i="9"/>
  <c r="W1148" i="9"/>
  <c r="X1147" i="9"/>
  <c r="W1147" i="9"/>
  <c r="X1146" i="9"/>
  <c r="W1146" i="9"/>
  <c r="X1145" i="9"/>
  <c r="W1145" i="9"/>
  <c r="X1144" i="9"/>
  <c r="W1144" i="9"/>
  <c r="X1143" i="9"/>
  <c r="W1143" i="9"/>
  <c r="X1142" i="9"/>
  <c r="W1142" i="9"/>
  <c r="X1141" i="9"/>
  <c r="W1141" i="9"/>
  <c r="X1140" i="9"/>
  <c r="W1140" i="9"/>
  <c r="X1139" i="9"/>
  <c r="W1139" i="9"/>
  <c r="X1138" i="9"/>
  <c r="W1138" i="9"/>
  <c r="X1137" i="9"/>
  <c r="W1137" i="9"/>
  <c r="X1136" i="9"/>
  <c r="W1136" i="9"/>
  <c r="X1135" i="9"/>
  <c r="W1135" i="9"/>
  <c r="X1134" i="9"/>
  <c r="W1134" i="9"/>
  <c r="X1133" i="9"/>
  <c r="W1133" i="9"/>
  <c r="X1132" i="9"/>
  <c r="W1132" i="9"/>
  <c r="X1131" i="9"/>
  <c r="W1131" i="9"/>
  <c r="X1130" i="9"/>
  <c r="W1130" i="9"/>
  <c r="X1129" i="9"/>
  <c r="W1129" i="9"/>
  <c r="X1128" i="9"/>
  <c r="W1128" i="9"/>
  <c r="X1127" i="9"/>
  <c r="W1127" i="9"/>
  <c r="X1126" i="9"/>
  <c r="W1126" i="9"/>
  <c r="X1125" i="9"/>
  <c r="W1125" i="9"/>
  <c r="X1124" i="9"/>
  <c r="W1124" i="9"/>
  <c r="X1123" i="9"/>
  <c r="W1123" i="9"/>
  <c r="X1122" i="9"/>
  <c r="W1122" i="9"/>
  <c r="X1121" i="9"/>
  <c r="W1121" i="9"/>
  <c r="X1120" i="9"/>
  <c r="W1120" i="9"/>
  <c r="X1119" i="9"/>
  <c r="W1119" i="9"/>
  <c r="X1118" i="9"/>
  <c r="W1118" i="9"/>
  <c r="X1117" i="9"/>
  <c r="W1117" i="9"/>
  <c r="X1116" i="9"/>
  <c r="W1116" i="9"/>
  <c r="X1115" i="9"/>
  <c r="W1115" i="9"/>
  <c r="X1114" i="9"/>
  <c r="W1114" i="9"/>
  <c r="X1113" i="9"/>
  <c r="W1113" i="9"/>
  <c r="X1112" i="9"/>
  <c r="W1112" i="9"/>
  <c r="X1111" i="9"/>
  <c r="W1111" i="9"/>
  <c r="X1110" i="9"/>
  <c r="W1110" i="9"/>
  <c r="X1109" i="9"/>
  <c r="W1109" i="9"/>
  <c r="X1108" i="9"/>
  <c r="W1108" i="9"/>
  <c r="X1107" i="9"/>
  <c r="W1107" i="9"/>
  <c r="X1106" i="9"/>
  <c r="W1106" i="9"/>
  <c r="X1105" i="9"/>
  <c r="W1105" i="9"/>
  <c r="X1104" i="9"/>
  <c r="W1104" i="9"/>
  <c r="X1103" i="9"/>
  <c r="W1103" i="9"/>
  <c r="X1102" i="9"/>
  <c r="W1102" i="9"/>
  <c r="X1101" i="9"/>
  <c r="W1101" i="9"/>
  <c r="X1100" i="9"/>
  <c r="W1100" i="9"/>
  <c r="X1099" i="9"/>
  <c r="W1099" i="9"/>
  <c r="X1098" i="9"/>
  <c r="W1098" i="9"/>
  <c r="X1097" i="9"/>
  <c r="W1097" i="9"/>
  <c r="X1096" i="9"/>
  <c r="W1096" i="9"/>
  <c r="X1095" i="9"/>
  <c r="W1095" i="9"/>
  <c r="X1094" i="9"/>
  <c r="W1094" i="9"/>
  <c r="X1093" i="9"/>
  <c r="W1093" i="9"/>
  <c r="X1092" i="9"/>
  <c r="W1092" i="9"/>
  <c r="X1091" i="9"/>
  <c r="W1091" i="9"/>
  <c r="X1090" i="9"/>
  <c r="W1090" i="9"/>
  <c r="X1089" i="9"/>
  <c r="W1089" i="9"/>
  <c r="X1088" i="9"/>
  <c r="W1088" i="9"/>
  <c r="X1087" i="9"/>
  <c r="W1087" i="9"/>
  <c r="X1086" i="9"/>
  <c r="W1086" i="9"/>
  <c r="X1085" i="9"/>
  <c r="W1085" i="9"/>
  <c r="X1084" i="9"/>
  <c r="W1084" i="9"/>
  <c r="X1083" i="9"/>
  <c r="W1083" i="9"/>
  <c r="X1082" i="9"/>
  <c r="W1082" i="9"/>
  <c r="X1081" i="9"/>
  <c r="W1081" i="9"/>
  <c r="X1080" i="9"/>
  <c r="W1080" i="9"/>
  <c r="X1079" i="9"/>
  <c r="W1079" i="9"/>
  <c r="X1078" i="9"/>
  <c r="W1078" i="9"/>
  <c r="X1077" i="9"/>
  <c r="W1077" i="9"/>
  <c r="X1076" i="9"/>
  <c r="W1076" i="9"/>
  <c r="X1075" i="9"/>
  <c r="W1075" i="9"/>
  <c r="X1074" i="9"/>
  <c r="W1074" i="9"/>
  <c r="X1073" i="9"/>
  <c r="W1073" i="9"/>
  <c r="X1072" i="9"/>
  <c r="W1072" i="9"/>
  <c r="X1071" i="9"/>
  <c r="W1071" i="9"/>
  <c r="X1070" i="9"/>
  <c r="W1070" i="9"/>
  <c r="X1069" i="9"/>
  <c r="W1069" i="9"/>
  <c r="X1068" i="9"/>
  <c r="W1068" i="9"/>
  <c r="X1067" i="9"/>
  <c r="W1067" i="9"/>
  <c r="X1066" i="9"/>
  <c r="W1066" i="9"/>
  <c r="X1065" i="9"/>
  <c r="W1065" i="9"/>
  <c r="X1064" i="9"/>
  <c r="W1064" i="9"/>
  <c r="X1063" i="9"/>
  <c r="W1063" i="9"/>
  <c r="X1062" i="9"/>
  <c r="W1062" i="9"/>
  <c r="X1061" i="9"/>
  <c r="W1061" i="9"/>
  <c r="X1060" i="9"/>
  <c r="W1060" i="9"/>
  <c r="X1059" i="9"/>
  <c r="W1059" i="9"/>
  <c r="X1058" i="9"/>
  <c r="W1058" i="9"/>
  <c r="X1057" i="9"/>
  <c r="W1057" i="9"/>
  <c r="X1056" i="9"/>
  <c r="W1056" i="9"/>
  <c r="X1055" i="9"/>
  <c r="W1055" i="9"/>
  <c r="X1054" i="9"/>
  <c r="W1054" i="9"/>
  <c r="X1053" i="9"/>
  <c r="W1053" i="9"/>
  <c r="X1052" i="9"/>
  <c r="W1052" i="9"/>
  <c r="X1051" i="9"/>
  <c r="W1051" i="9"/>
  <c r="X1050" i="9"/>
  <c r="W1050" i="9"/>
  <c r="X1049" i="9"/>
  <c r="W1049" i="9"/>
  <c r="X1048" i="9"/>
  <c r="W1048" i="9"/>
  <c r="X1047" i="9"/>
  <c r="W1047" i="9"/>
  <c r="X1046" i="9"/>
  <c r="W1046" i="9"/>
  <c r="X1045" i="9"/>
  <c r="W1045" i="9"/>
  <c r="X1044" i="9"/>
  <c r="W1044" i="9"/>
  <c r="X1043" i="9"/>
  <c r="W1043" i="9"/>
  <c r="X1042" i="9"/>
  <c r="W1042" i="9"/>
  <c r="X1041" i="9"/>
  <c r="W1041" i="9"/>
  <c r="X1040" i="9"/>
  <c r="W1040" i="9"/>
  <c r="X1039" i="9"/>
  <c r="W1039" i="9"/>
  <c r="X1038" i="9"/>
  <c r="W1038" i="9"/>
  <c r="X1037" i="9"/>
  <c r="W1037" i="9"/>
  <c r="X1036" i="9"/>
  <c r="W1036" i="9"/>
  <c r="X1035" i="9"/>
  <c r="W1035" i="9"/>
  <c r="X1034" i="9"/>
  <c r="W1034" i="9"/>
  <c r="X1033" i="9"/>
  <c r="W1033" i="9"/>
  <c r="X1032" i="9"/>
  <c r="W1032" i="9"/>
  <c r="X1031" i="9"/>
  <c r="W1031" i="9"/>
  <c r="X1030" i="9"/>
  <c r="W1030" i="9"/>
  <c r="X1029" i="9"/>
  <c r="W1029" i="9"/>
  <c r="X1028" i="9"/>
  <c r="W1028" i="9"/>
  <c r="X1027" i="9"/>
  <c r="W1027" i="9"/>
  <c r="X1026" i="9"/>
  <c r="W1026" i="9"/>
  <c r="X1025" i="9"/>
  <c r="W1025" i="9"/>
  <c r="X1024" i="9"/>
  <c r="W1024" i="9"/>
  <c r="X1023" i="9"/>
  <c r="W1023" i="9"/>
  <c r="X1022" i="9"/>
  <c r="W1022" i="9"/>
  <c r="X1021" i="9"/>
  <c r="W1021" i="9"/>
  <c r="X1020" i="9"/>
  <c r="W1020" i="9"/>
  <c r="X1019" i="9"/>
  <c r="W1019" i="9"/>
  <c r="X1018" i="9"/>
  <c r="W1018" i="9"/>
  <c r="X1017" i="9"/>
  <c r="W1017" i="9"/>
  <c r="X1016" i="9"/>
  <c r="W1016" i="9"/>
  <c r="X1015" i="9"/>
  <c r="W1015" i="9"/>
  <c r="X1014" i="9"/>
  <c r="W1014" i="9"/>
  <c r="X1013" i="9"/>
  <c r="W1013" i="9"/>
  <c r="X1012" i="9"/>
  <c r="W1012" i="9"/>
  <c r="X1011" i="9"/>
  <c r="W1011" i="9"/>
  <c r="X1010" i="9"/>
  <c r="W1010" i="9"/>
  <c r="X1009" i="9"/>
  <c r="W1009" i="9"/>
  <c r="X1008" i="9"/>
  <c r="W1008" i="9"/>
  <c r="X1007" i="9"/>
  <c r="W1007" i="9"/>
  <c r="X1006" i="9"/>
  <c r="W1006" i="9"/>
  <c r="X1005" i="9"/>
  <c r="W1005" i="9"/>
  <c r="X1004" i="9"/>
  <c r="W1004" i="9"/>
  <c r="X1003" i="9"/>
  <c r="W1003" i="9"/>
  <c r="X1002" i="9"/>
  <c r="W1002" i="9"/>
  <c r="X1001" i="9"/>
  <c r="W1001" i="9"/>
  <c r="X1000" i="9"/>
  <c r="W1000" i="9"/>
  <c r="X999" i="9"/>
  <c r="W999" i="9"/>
  <c r="X998" i="9"/>
  <c r="W998" i="9"/>
  <c r="X997" i="9"/>
  <c r="W997" i="9"/>
  <c r="X996" i="9"/>
  <c r="W996" i="9"/>
  <c r="X995" i="9"/>
  <c r="W995" i="9"/>
  <c r="X994" i="9"/>
  <c r="W994" i="9"/>
  <c r="X993" i="9"/>
  <c r="W993" i="9"/>
  <c r="X992" i="9"/>
  <c r="W992" i="9"/>
  <c r="X991" i="9"/>
  <c r="W991" i="9"/>
  <c r="X990" i="9"/>
  <c r="W990" i="9"/>
  <c r="X989" i="9"/>
  <c r="W989" i="9"/>
  <c r="X988" i="9"/>
  <c r="W988" i="9"/>
  <c r="X987" i="9"/>
  <c r="W987" i="9"/>
  <c r="X986" i="9"/>
  <c r="W986" i="9"/>
  <c r="X985" i="9"/>
  <c r="W985" i="9"/>
  <c r="X984" i="9"/>
  <c r="W984" i="9"/>
  <c r="X983" i="9"/>
  <c r="W983" i="9"/>
  <c r="X982" i="9"/>
  <c r="W982" i="9"/>
  <c r="X981" i="9"/>
  <c r="W981" i="9"/>
  <c r="X980" i="9"/>
  <c r="W980" i="9"/>
  <c r="X979" i="9"/>
  <c r="W979" i="9"/>
  <c r="X978" i="9"/>
  <c r="W978" i="9"/>
  <c r="X977" i="9"/>
  <c r="W977" i="9"/>
  <c r="X976" i="9"/>
  <c r="W976" i="9"/>
  <c r="X975" i="9"/>
  <c r="W975" i="9"/>
  <c r="X974" i="9"/>
  <c r="W974" i="9"/>
  <c r="X973" i="9"/>
  <c r="W973" i="9"/>
  <c r="X972" i="9"/>
  <c r="W972" i="9"/>
  <c r="X971" i="9"/>
  <c r="W971" i="9"/>
  <c r="X970" i="9"/>
  <c r="W970" i="9"/>
  <c r="X969" i="9"/>
  <c r="W969" i="9"/>
  <c r="X968" i="9"/>
  <c r="W968" i="9"/>
  <c r="X967" i="9"/>
  <c r="W967" i="9"/>
  <c r="X966" i="9"/>
  <c r="W966" i="9"/>
  <c r="X965" i="9"/>
  <c r="W965" i="9"/>
  <c r="X964" i="9"/>
  <c r="W964" i="9"/>
  <c r="X963" i="9"/>
  <c r="W963" i="9"/>
  <c r="X962" i="9"/>
  <c r="W962" i="9"/>
  <c r="X961" i="9"/>
  <c r="W961" i="9"/>
  <c r="X960" i="9"/>
  <c r="W960" i="9"/>
  <c r="X959" i="9"/>
  <c r="W959" i="9"/>
  <c r="X958" i="9"/>
  <c r="W958" i="9"/>
  <c r="X957" i="9"/>
  <c r="W957" i="9"/>
  <c r="X956" i="9"/>
  <c r="W956" i="9"/>
  <c r="X955" i="9"/>
  <c r="W955" i="9"/>
  <c r="X954" i="9"/>
  <c r="W954" i="9"/>
  <c r="X953" i="9"/>
  <c r="W953" i="9"/>
  <c r="X952" i="9"/>
  <c r="W952" i="9"/>
  <c r="X951" i="9"/>
  <c r="W951" i="9"/>
  <c r="X950" i="9"/>
  <c r="W950" i="9"/>
  <c r="X949" i="9"/>
  <c r="W949" i="9"/>
  <c r="X948" i="9"/>
  <c r="W948" i="9"/>
  <c r="X947" i="9"/>
  <c r="W947" i="9"/>
  <c r="X946" i="9"/>
  <c r="W946" i="9"/>
  <c r="X945" i="9"/>
  <c r="W945" i="9"/>
  <c r="X944" i="9"/>
  <c r="W944" i="9"/>
  <c r="X943" i="9"/>
  <c r="W943" i="9"/>
  <c r="X942" i="9"/>
  <c r="W942" i="9"/>
  <c r="X941" i="9"/>
  <c r="W941" i="9"/>
  <c r="X940" i="9"/>
  <c r="W940" i="9"/>
  <c r="X939" i="9"/>
  <c r="W939" i="9"/>
  <c r="X938" i="9"/>
  <c r="W938" i="9"/>
  <c r="X937" i="9"/>
  <c r="W937" i="9"/>
  <c r="X936" i="9"/>
  <c r="W936" i="9"/>
  <c r="X935" i="9"/>
  <c r="W935" i="9"/>
  <c r="X934" i="9"/>
  <c r="W934" i="9"/>
  <c r="X933" i="9"/>
  <c r="W933" i="9"/>
  <c r="X932" i="9"/>
  <c r="W932" i="9"/>
  <c r="X931" i="9"/>
  <c r="W931" i="9"/>
  <c r="X930" i="9"/>
  <c r="W930" i="9"/>
  <c r="X929" i="9"/>
  <c r="W929" i="9"/>
  <c r="X928" i="9"/>
  <c r="W928" i="9"/>
  <c r="X927" i="9"/>
  <c r="W927" i="9"/>
  <c r="X926" i="9"/>
  <c r="W926" i="9"/>
  <c r="X925" i="9"/>
  <c r="W925" i="9"/>
  <c r="X924" i="9"/>
  <c r="W924" i="9"/>
  <c r="X923" i="9"/>
  <c r="W923" i="9"/>
  <c r="X922" i="9"/>
  <c r="W922" i="9"/>
  <c r="X921" i="9"/>
  <c r="W921" i="9"/>
  <c r="X920" i="9"/>
  <c r="W920" i="9"/>
  <c r="X919" i="9"/>
  <c r="W919" i="9"/>
  <c r="X918" i="9"/>
  <c r="W918" i="9"/>
  <c r="X917" i="9"/>
  <c r="W917" i="9"/>
  <c r="X916" i="9"/>
  <c r="W916" i="9"/>
  <c r="X915" i="9"/>
  <c r="W915" i="9"/>
  <c r="X914" i="9"/>
  <c r="W914" i="9"/>
  <c r="X913" i="9"/>
  <c r="W913" i="9"/>
  <c r="X912" i="9"/>
  <c r="W912" i="9"/>
  <c r="X911" i="9"/>
  <c r="W911" i="9"/>
  <c r="X910" i="9"/>
  <c r="W910" i="9"/>
  <c r="X909" i="9"/>
  <c r="W909" i="9"/>
  <c r="X908" i="9"/>
  <c r="W908" i="9"/>
  <c r="X907" i="9"/>
  <c r="W907" i="9"/>
  <c r="X906" i="9"/>
  <c r="W906" i="9"/>
  <c r="X905" i="9"/>
  <c r="W905" i="9"/>
  <c r="X904" i="9"/>
  <c r="W904" i="9"/>
  <c r="X903" i="9"/>
  <c r="W903" i="9"/>
  <c r="X902" i="9"/>
  <c r="W902" i="9"/>
  <c r="X901" i="9"/>
  <c r="W901" i="9"/>
  <c r="X900" i="9"/>
  <c r="W900" i="9"/>
  <c r="X899" i="9"/>
  <c r="W899" i="9"/>
  <c r="X898" i="9"/>
  <c r="W898" i="9"/>
  <c r="X897" i="9"/>
  <c r="W897" i="9"/>
  <c r="X896" i="9"/>
  <c r="W896" i="9"/>
  <c r="X895" i="9"/>
  <c r="W895" i="9"/>
  <c r="X894" i="9"/>
  <c r="W894" i="9"/>
  <c r="X893" i="9"/>
  <c r="W893" i="9"/>
  <c r="X892" i="9"/>
  <c r="W892" i="9"/>
  <c r="X891" i="9"/>
  <c r="W891" i="9"/>
  <c r="X890" i="9"/>
  <c r="W890" i="9"/>
  <c r="X889" i="9"/>
  <c r="W889" i="9"/>
  <c r="X888" i="9"/>
  <c r="W888" i="9"/>
  <c r="X887" i="9"/>
  <c r="W887" i="9"/>
  <c r="X886" i="9"/>
  <c r="W886" i="9"/>
  <c r="X885" i="9"/>
  <c r="W885" i="9"/>
  <c r="X884" i="9"/>
  <c r="W884" i="9"/>
  <c r="X883" i="9"/>
  <c r="W883" i="9"/>
  <c r="X882" i="9"/>
  <c r="W882" i="9"/>
  <c r="X881" i="9"/>
  <c r="W881" i="9"/>
  <c r="X880" i="9"/>
  <c r="W880" i="9"/>
  <c r="X879" i="9"/>
  <c r="W879" i="9"/>
  <c r="X878" i="9"/>
  <c r="W878" i="9"/>
  <c r="X877" i="9"/>
  <c r="W877" i="9"/>
  <c r="X876" i="9"/>
  <c r="W876" i="9"/>
  <c r="X875" i="9"/>
  <c r="W875" i="9"/>
  <c r="X874" i="9"/>
  <c r="W874" i="9"/>
  <c r="X873" i="9"/>
  <c r="W873" i="9"/>
  <c r="X872" i="9"/>
  <c r="W872" i="9"/>
  <c r="X871" i="9"/>
  <c r="W871" i="9"/>
  <c r="X870" i="9"/>
  <c r="W870" i="9"/>
  <c r="X869" i="9"/>
  <c r="W869" i="9"/>
  <c r="X868" i="9"/>
  <c r="W868" i="9"/>
  <c r="X867" i="9"/>
  <c r="W867" i="9"/>
  <c r="X866" i="9"/>
  <c r="W866" i="9"/>
  <c r="X865" i="9"/>
  <c r="W865" i="9"/>
  <c r="X864" i="9"/>
  <c r="W864" i="9"/>
  <c r="X863" i="9"/>
  <c r="W863" i="9"/>
  <c r="X862" i="9"/>
  <c r="W862" i="9"/>
  <c r="X861" i="9"/>
  <c r="W861" i="9"/>
  <c r="X860" i="9"/>
  <c r="W860" i="9"/>
  <c r="X859" i="9"/>
  <c r="W859" i="9"/>
  <c r="X858" i="9"/>
  <c r="W858" i="9"/>
  <c r="X857" i="9"/>
  <c r="W857" i="9"/>
  <c r="X856" i="9"/>
  <c r="W856" i="9"/>
  <c r="X855" i="9"/>
  <c r="W855" i="9"/>
  <c r="X854" i="9"/>
  <c r="W854" i="9"/>
  <c r="X853" i="9"/>
  <c r="W853" i="9"/>
  <c r="X852" i="9"/>
  <c r="W852" i="9"/>
  <c r="X851" i="9"/>
  <c r="W851" i="9"/>
  <c r="X850" i="9"/>
  <c r="W850" i="9"/>
  <c r="X849" i="9"/>
  <c r="W849" i="9"/>
  <c r="X848" i="9"/>
  <c r="W848" i="9"/>
  <c r="X847" i="9"/>
  <c r="W847" i="9"/>
  <c r="X846" i="9"/>
  <c r="W846" i="9"/>
  <c r="X845" i="9"/>
  <c r="W845" i="9"/>
  <c r="X844" i="9"/>
  <c r="W844" i="9"/>
  <c r="X843" i="9"/>
  <c r="W843" i="9"/>
  <c r="X842" i="9"/>
  <c r="W842" i="9"/>
  <c r="X841" i="9"/>
  <c r="W841" i="9"/>
  <c r="X840" i="9"/>
  <c r="W840" i="9"/>
  <c r="X839" i="9"/>
  <c r="W839" i="9"/>
  <c r="X838" i="9"/>
  <c r="W838" i="9"/>
  <c r="X837" i="9"/>
  <c r="W837" i="9"/>
  <c r="X836" i="9"/>
  <c r="W836" i="9"/>
  <c r="X835" i="9"/>
  <c r="W835" i="9"/>
  <c r="X834" i="9"/>
  <c r="W834" i="9"/>
  <c r="X833" i="9"/>
  <c r="W833" i="9"/>
  <c r="X832" i="9"/>
  <c r="W832" i="9"/>
  <c r="X831" i="9"/>
  <c r="W831" i="9"/>
  <c r="X830" i="9"/>
  <c r="W830" i="9"/>
  <c r="X829" i="9"/>
  <c r="W829" i="9"/>
  <c r="X828" i="9"/>
  <c r="W828" i="9"/>
  <c r="X827" i="9"/>
  <c r="W827" i="9"/>
  <c r="X826" i="9"/>
  <c r="W826" i="9"/>
  <c r="X825" i="9"/>
  <c r="W825" i="9"/>
  <c r="X824" i="9"/>
  <c r="W824" i="9"/>
  <c r="X823" i="9"/>
  <c r="W823" i="9"/>
  <c r="X822" i="9"/>
  <c r="W822" i="9"/>
  <c r="X821" i="9"/>
  <c r="W821" i="9"/>
  <c r="X820" i="9"/>
  <c r="W820" i="9"/>
  <c r="X819" i="9"/>
  <c r="W819" i="9"/>
  <c r="X818" i="9"/>
  <c r="W818" i="9"/>
  <c r="X817" i="9"/>
  <c r="W817" i="9"/>
  <c r="X816" i="9"/>
  <c r="W816" i="9"/>
  <c r="X815" i="9"/>
  <c r="W815" i="9"/>
  <c r="X814" i="9"/>
  <c r="W814" i="9"/>
  <c r="X813" i="9"/>
  <c r="W813" i="9"/>
  <c r="X812" i="9"/>
  <c r="W812" i="9"/>
  <c r="X811" i="9"/>
  <c r="W811" i="9"/>
  <c r="X810" i="9"/>
  <c r="W810" i="9"/>
  <c r="X809" i="9"/>
  <c r="W809" i="9"/>
  <c r="X808" i="9"/>
  <c r="W808" i="9"/>
  <c r="X807" i="9"/>
  <c r="W807" i="9"/>
  <c r="X806" i="9"/>
  <c r="W806" i="9"/>
  <c r="X805" i="9"/>
  <c r="W805" i="9"/>
  <c r="X804" i="9"/>
  <c r="W804" i="9"/>
  <c r="X803" i="9"/>
  <c r="W803" i="9"/>
  <c r="X802" i="9"/>
  <c r="W802" i="9"/>
  <c r="X801" i="9"/>
  <c r="W801" i="9"/>
  <c r="X800" i="9"/>
  <c r="W800" i="9"/>
  <c r="X799" i="9"/>
  <c r="W799" i="9"/>
  <c r="X798" i="9"/>
  <c r="W798" i="9"/>
  <c r="X797" i="9"/>
  <c r="W797" i="9"/>
  <c r="X796" i="9"/>
  <c r="W796" i="9"/>
  <c r="X795" i="9"/>
  <c r="W795" i="9"/>
  <c r="X794" i="9"/>
  <c r="W794" i="9"/>
  <c r="X793" i="9"/>
  <c r="W793" i="9"/>
  <c r="X792" i="9"/>
  <c r="W792" i="9"/>
  <c r="X791" i="9"/>
  <c r="W791" i="9"/>
  <c r="X790" i="9"/>
  <c r="W790" i="9"/>
  <c r="X789" i="9"/>
  <c r="W789" i="9"/>
  <c r="X788" i="9"/>
  <c r="W788" i="9"/>
  <c r="X787" i="9"/>
  <c r="W787" i="9"/>
  <c r="X786" i="9"/>
  <c r="W786" i="9"/>
  <c r="X785" i="9"/>
  <c r="W785" i="9"/>
  <c r="X784" i="9"/>
  <c r="W784" i="9"/>
  <c r="X783" i="9"/>
  <c r="W783" i="9"/>
  <c r="X782" i="9"/>
  <c r="W782" i="9"/>
  <c r="X781" i="9"/>
  <c r="W781" i="9"/>
  <c r="X780" i="9"/>
  <c r="W780" i="9"/>
  <c r="X779" i="9"/>
  <c r="W779" i="9"/>
  <c r="X778" i="9"/>
  <c r="W778" i="9"/>
  <c r="X777" i="9"/>
  <c r="W777" i="9"/>
  <c r="X776" i="9"/>
  <c r="W776" i="9"/>
  <c r="X775" i="9"/>
  <c r="W775" i="9"/>
  <c r="X774" i="9"/>
  <c r="W774" i="9"/>
  <c r="X773" i="9"/>
  <c r="W773" i="9"/>
  <c r="X772" i="9"/>
  <c r="W772" i="9"/>
  <c r="X771" i="9"/>
  <c r="W771" i="9"/>
  <c r="X770" i="9"/>
  <c r="W770" i="9"/>
  <c r="X769" i="9"/>
  <c r="W769" i="9"/>
  <c r="X768" i="9"/>
  <c r="W768" i="9"/>
  <c r="X767" i="9"/>
  <c r="W767" i="9"/>
  <c r="X766" i="9"/>
  <c r="W766" i="9"/>
  <c r="X765" i="9"/>
  <c r="W765" i="9"/>
  <c r="X764" i="9"/>
  <c r="W764" i="9"/>
  <c r="X763" i="9"/>
  <c r="W763" i="9"/>
  <c r="X762" i="9"/>
  <c r="W762" i="9"/>
  <c r="X761" i="9"/>
  <c r="W761" i="9"/>
  <c r="X760" i="9"/>
  <c r="W760" i="9"/>
  <c r="X759" i="9"/>
  <c r="W759" i="9"/>
  <c r="X758" i="9"/>
  <c r="W758" i="9"/>
  <c r="X757" i="9"/>
  <c r="W757" i="9"/>
  <c r="X756" i="9"/>
  <c r="W756" i="9"/>
  <c r="X755" i="9"/>
  <c r="W755" i="9"/>
  <c r="X754" i="9"/>
  <c r="W754" i="9"/>
  <c r="X753" i="9"/>
  <c r="W753" i="9"/>
  <c r="X752" i="9"/>
  <c r="W752" i="9"/>
  <c r="X751" i="9"/>
  <c r="W751" i="9"/>
  <c r="X750" i="9"/>
  <c r="W750" i="9"/>
  <c r="X749" i="9"/>
  <c r="W749" i="9"/>
  <c r="X748" i="9"/>
  <c r="W748" i="9"/>
  <c r="X747" i="9"/>
  <c r="W747" i="9"/>
  <c r="X746" i="9"/>
  <c r="W746" i="9"/>
  <c r="X745" i="9"/>
  <c r="W745" i="9"/>
  <c r="X744" i="9"/>
  <c r="W744" i="9"/>
  <c r="X743" i="9"/>
  <c r="W743" i="9"/>
  <c r="X742" i="9"/>
  <c r="W742" i="9"/>
  <c r="X741" i="9"/>
  <c r="W741" i="9"/>
  <c r="X740" i="9"/>
  <c r="W740" i="9"/>
  <c r="X739" i="9"/>
  <c r="W739" i="9"/>
  <c r="X738" i="9"/>
  <c r="W738" i="9"/>
  <c r="X737" i="9"/>
  <c r="W737" i="9"/>
  <c r="X736" i="9"/>
  <c r="W736" i="9"/>
  <c r="X735" i="9"/>
  <c r="W735" i="9"/>
  <c r="X734" i="9"/>
  <c r="W734" i="9"/>
  <c r="X733" i="9"/>
  <c r="W733" i="9"/>
  <c r="X732" i="9"/>
  <c r="W732" i="9"/>
  <c r="X731" i="9"/>
  <c r="W731" i="9"/>
  <c r="X730" i="9"/>
  <c r="W730" i="9"/>
  <c r="X729" i="9"/>
  <c r="W729" i="9"/>
  <c r="X728" i="9"/>
  <c r="W728" i="9"/>
  <c r="X727" i="9"/>
  <c r="W727" i="9"/>
  <c r="X726" i="9"/>
  <c r="W726" i="9"/>
  <c r="X725" i="9"/>
  <c r="W725" i="9"/>
  <c r="X724" i="9"/>
  <c r="W724" i="9"/>
  <c r="X723" i="9"/>
  <c r="W723" i="9"/>
  <c r="X722" i="9"/>
  <c r="W722" i="9"/>
  <c r="X721" i="9"/>
  <c r="W721" i="9"/>
  <c r="X720" i="9"/>
  <c r="W720" i="9"/>
  <c r="X719" i="9"/>
  <c r="W719" i="9"/>
  <c r="X718" i="9"/>
  <c r="W718" i="9"/>
  <c r="X717" i="9"/>
  <c r="W717" i="9"/>
  <c r="X716" i="9"/>
  <c r="W716" i="9"/>
  <c r="X715" i="9"/>
  <c r="W715" i="9"/>
  <c r="X714" i="9"/>
  <c r="W714" i="9"/>
  <c r="X713" i="9"/>
  <c r="W713" i="9"/>
  <c r="X712" i="9"/>
  <c r="W712" i="9"/>
  <c r="X711" i="9"/>
  <c r="W711" i="9"/>
  <c r="X710" i="9"/>
  <c r="W710" i="9"/>
  <c r="X709" i="9"/>
  <c r="W709" i="9"/>
  <c r="X708" i="9"/>
  <c r="W708" i="9"/>
  <c r="X707" i="9"/>
  <c r="W707" i="9"/>
  <c r="X706" i="9"/>
  <c r="W706" i="9"/>
  <c r="X705" i="9"/>
  <c r="W705" i="9"/>
  <c r="X704" i="9"/>
  <c r="W704" i="9"/>
  <c r="X703" i="9"/>
  <c r="W703" i="9"/>
  <c r="X702" i="9"/>
  <c r="W702" i="9"/>
  <c r="X701" i="9"/>
  <c r="W701" i="9"/>
  <c r="X700" i="9"/>
  <c r="W700" i="9"/>
  <c r="X699" i="9"/>
  <c r="W699" i="9"/>
  <c r="X698" i="9"/>
  <c r="W698" i="9"/>
  <c r="X697" i="9"/>
  <c r="W697" i="9"/>
  <c r="X696" i="9"/>
  <c r="W696" i="9"/>
  <c r="X695" i="9"/>
  <c r="W695" i="9"/>
  <c r="X694" i="9"/>
  <c r="W694" i="9"/>
  <c r="X693" i="9"/>
  <c r="W693" i="9"/>
  <c r="X692" i="9"/>
  <c r="W692" i="9"/>
  <c r="X691" i="9"/>
  <c r="W691" i="9"/>
  <c r="X690" i="9"/>
  <c r="W690" i="9"/>
  <c r="X689" i="9"/>
  <c r="W689" i="9"/>
  <c r="X688" i="9"/>
  <c r="W688" i="9"/>
  <c r="X687" i="9"/>
  <c r="W687" i="9"/>
  <c r="X686" i="9"/>
  <c r="W686" i="9"/>
  <c r="X685" i="9"/>
  <c r="W685" i="9"/>
  <c r="X684" i="9"/>
  <c r="W684" i="9"/>
  <c r="X683" i="9"/>
  <c r="W683" i="9"/>
  <c r="X682" i="9"/>
  <c r="W682" i="9"/>
  <c r="X681" i="9"/>
  <c r="W681" i="9"/>
  <c r="X680" i="9"/>
  <c r="W680" i="9"/>
  <c r="X679" i="9"/>
  <c r="W679" i="9"/>
  <c r="X678" i="9"/>
  <c r="W678" i="9"/>
  <c r="X677" i="9"/>
  <c r="W677" i="9"/>
  <c r="X676" i="9"/>
  <c r="W676" i="9"/>
  <c r="X675" i="9"/>
  <c r="W675" i="9"/>
  <c r="X674" i="9"/>
  <c r="W674" i="9"/>
  <c r="X673" i="9"/>
  <c r="W673" i="9"/>
  <c r="X672" i="9"/>
  <c r="W672" i="9"/>
  <c r="X671" i="9"/>
  <c r="W671" i="9"/>
  <c r="X670" i="9"/>
  <c r="W670" i="9"/>
  <c r="X669" i="9"/>
  <c r="W669" i="9"/>
  <c r="X668" i="9"/>
  <c r="W668" i="9"/>
  <c r="X667" i="9"/>
  <c r="W667" i="9"/>
  <c r="X666" i="9"/>
  <c r="W666" i="9"/>
  <c r="X665" i="9"/>
  <c r="W665" i="9"/>
  <c r="X664" i="9"/>
  <c r="W664" i="9"/>
  <c r="X663" i="9"/>
  <c r="W663" i="9"/>
  <c r="X662" i="9"/>
  <c r="W662" i="9"/>
  <c r="X661" i="9"/>
  <c r="W661" i="9"/>
  <c r="X660" i="9"/>
  <c r="W660" i="9"/>
  <c r="X659" i="9"/>
  <c r="W659" i="9"/>
  <c r="X658" i="9"/>
  <c r="W658" i="9"/>
  <c r="X657" i="9"/>
  <c r="W657" i="9"/>
  <c r="X656" i="9"/>
  <c r="W656" i="9"/>
  <c r="X655" i="9"/>
  <c r="W655" i="9"/>
  <c r="X654" i="9"/>
  <c r="W654" i="9"/>
  <c r="X653" i="9"/>
  <c r="W653" i="9"/>
  <c r="X652" i="9"/>
  <c r="W652" i="9"/>
  <c r="X651" i="9"/>
  <c r="W651" i="9"/>
  <c r="X650" i="9"/>
  <c r="W650" i="9"/>
  <c r="X649" i="9"/>
  <c r="W649" i="9"/>
  <c r="X648" i="9"/>
  <c r="W648" i="9"/>
  <c r="X647" i="9"/>
  <c r="W647" i="9"/>
  <c r="X646" i="9"/>
  <c r="W646" i="9"/>
  <c r="X645" i="9"/>
  <c r="W645" i="9"/>
  <c r="X644" i="9"/>
  <c r="W644" i="9"/>
  <c r="X643" i="9"/>
  <c r="W643" i="9"/>
  <c r="X642" i="9"/>
  <c r="W642" i="9"/>
  <c r="X641" i="9"/>
  <c r="W641" i="9"/>
  <c r="X640" i="9"/>
  <c r="W640" i="9"/>
  <c r="X639" i="9"/>
  <c r="W639" i="9"/>
  <c r="X638" i="9"/>
  <c r="W638" i="9"/>
  <c r="X637" i="9"/>
  <c r="W637" i="9"/>
  <c r="X636" i="9"/>
  <c r="W636" i="9"/>
  <c r="X635" i="9"/>
  <c r="W635" i="9"/>
  <c r="X634" i="9"/>
  <c r="W634" i="9"/>
  <c r="X633" i="9"/>
  <c r="W633" i="9"/>
  <c r="X632" i="9"/>
  <c r="W632" i="9"/>
  <c r="X631" i="9"/>
  <c r="W631" i="9"/>
  <c r="X630" i="9"/>
  <c r="W630" i="9"/>
  <c r="X629" i="9"/>
  <c r="W629" i="9"/>
  <c r="X628" i="9"/>
  <c r="W628" i="9"/>
  <c r="X627" i="9"/>
  <c r="W627" i="9"/>
  <c r="X626" i="9"/>
  <c r="W626" i="9"/>
  <c r="X625" i="9"/>
  <c r="W625" i="9"/>
  <c r="X624" i="9"/>
  <c r="W624" i="9"/>
  <c r="X623" i="9"/>
  <c r="W623" i="9"/>
  <c r="X622" i="9"/>
  <c r="W622" i="9"/>
  <c r="X621" i="9"/>
  <c r="W621" i="9"/>
  <c r="X620" i="9"/>
  <c r="W620" i="9"/>
  <c r="X619" i="9"/>
  <c r="W619" i="9"/>
  <c r="X618" i="9"/>
  <c r="W618" i="9"/>
  <c r="X617" i="9"/>
  <c r="W617" i="9"/>
  <c r="X616" i="9"/>
  <c r="W616" i="9"/>
  <c r="X615" i="9"/>
  <c r="W615" i="9"/>
  <c r="X614" i="9"/>
  <c r="W614" i="9"/>
  <c r="X613" i="9"/>
  <c r="W613" i="9"/>
  <c r="X612" i="9"/>
  <c r="W612" i="9"/>
  <c r="X611" i="9"/>
  <c r="W611" i="9"/>
  <c r="X610" i="9"/>
  <c r="W610" i="9"/>
  <c r="X609" i="9"/>
  <c r="W609" i="9"/>
  <c r="X608" i="9"/>
  <c r="W608" i="9"/>
  <c r="X607" i="9"/>
  <c r="W607" i="9"/>
  <c r="X606" i="9"/>
  <c r="W606" i="9"/>
  <c r="X605" i="9"/>
  <c r="W605" i="9"/>
  <c r="X604" i="9"/>
  <c r="W604" i="9"/>
  <c r="X603" i="9"/>
  <c r="W603" i="9"/>
  <c r="X602" i="9"/>
  <c r="W602" i="9"/>
  <c r="X601" i="9"/>
  <c r="W601" i="9"/>
  <c r="X600" i="9"/>
  <c r="W600" i="9"/>
  <c r="X599" i="9"/>
  <c r="W599" i="9"/>
  <c r="X598" i="9"/>
  <c r="W598" i="9"/>
  <c r="X597" i="9"/>
  <c r="W597" i="9"/>
  <c r="X596" i="9"/>
  <c r="W596" i="9"/>
  <c r="X595" i="9"/>
  <c r="W595" i="9"/>
  <c r="X594" i="9"/>
  <c r="W594" i="9"/>
  <c r="X593" i="9"/>
  <c r="W593" i="9"/>
  <c r="X592" i="9"/>
  <c r="W592" i="9"/>
  <c r="X591" i="9"/>
  <c r="W591" i="9"/>
  <c r="X590" i="9"/>
  <c r="W590" i="9"/>
  <c r="X589" i="9"/>
  <c r="W589" i="9"/>
  <c r="X588" i="9"/>
  <c r="W588" i="9"/>
  <c r="X587" i="9"/>
  <c r="W587" i="9"/>
  <c r="X586" i="9"/>
  <c r="W586" i="9"/>
  <c r="X585" i="9"/>
  <c r="W585" i="9"/>
  <c r="X584" i="9"/>
  <c r="W584" i="9"/>
  <c r="X583" i="9"/>
  <c r="W583" i="9"/>
  <c r="X582" i="9"/>
  <c r="W582" i="9"/>
  <c r="X581" i="9"/>
  <c r="W581" i="9"/>
  <c r="X580" i="9"/>
  <c r="W580" i="9"/>
  <c r="X579" i="9"/>
  <c r="W579" i="9"/>
  <c r="X578" i="9"/>
  <c r="W578" i="9"/>
  <c r="X577" i="9"/>
  <c r="W577" i="9"/>
  <c r="X576" i="9"/>
  <c r="W576" i="9"/>
  <c r="X575" i="9"/>
  <c r="W575" i="9"/>
  <c r="X574" i="9"/>
  <c r="W574" i="9"/>
  <c r="X573" i="9"/>
  <c r="W573" i="9"/>
  <c r="X572" i="9"/>
  <c r="W572" i="9"/>
  <c r="X571" i="9"/>
  <c r="W571" i="9"/>
  <c r="X570" i="9"/>
  <c r="W570" i="9"/>
  <c r="X569" i="9"/>
  <c r="W569" i="9"/>
  <c r="X568" i="9"/>
  <c r="W568" i="9"/>
  <c r="X567" i="9"/>
  <c r="W567" i="9"/>
  <c r="X566" i="9"/>
  <c r="W566" i="9"/>
  <c r="X565" i="9"/>
  <c r="W565" i="9"/>
  <c r="X564" i="9"/>
  <c r="W564" i="9"/>
  <c r="X563" i="9"/>
  <c r="W563" i="9"/>
  <c r="X562" i="9"/>
  <c r="W562" i="9"/>
  <c r="X561" i="9"/>
  <c r="W561" i="9"/>
  <c r="X560" i="9"/>
  <c r="W560" i="9"/>
  <c r="X559" i="9"/>
  <c r="W559" i="9"/>
  <c r="X558" i="9"/>
  <c r="W558" i="9"/>
  <c r="X557" i="9"/>
  <c r="W557" i="9"/>
  <c r="X556" i="9"/>
  <c r="W556" i="9"/>
  <c r="X555" i="9"/>
  <c r="W555" i="9"/>
  <c r="X554" i="9"/>
  <c r="W554" i="9"/>
  <c r="X553" i="9"/>
  <c r="W553" i="9"/>
  <c r="X552" i="9"/>
  <c r="W552" i="9"/>
  <c r="X551" i="9"/>
  <c r="W551" i="9"/>
  <c r="X550" i="9"/>
  <c r="W550" i="9"/>
  <c r="X549" i="9"/>
  <c r="W549" i="9"/>
  <c r="X548" i="9"/>
  <c r="W548" i="9"/>
  <c r="X547" i="9"/>
  <c r="W547" i="9"/>
  <c r="X546" i="9"/>
  <c r="W546" i="9"/>
  <c r="X545" i="9"/>
  <c r="W545" i="9"/>
  <c r="X544" i="9"/>
  <c r="W544" i="9"/>
  <c r="X543" i="9"/>
  <c r="W543" i="9"/>
  <c r="X542" i="9"/>
  <c r="W542" i="9"/>
  <c r="X541" i="9"/>
  <c r="W541" i="9"/>
  <c r="X540" i="9"/>
  <c r="W540" i="9"/>
  <c r="X539" i="9"/>
  <c r="W539" i="9"/>
  <c r="X538" i="9"/>
  <c r="W538" i="9"/>
  <c r="X537" i="9"/>
  <c r="W537" i="9"/>
  <c r="X536" i="9"/>
  <c r="W536" i="9"/>
  <c r="X535" i="9"/>
  <c r="W535" i="9"/>
  <c r="X534" i="9"/>
  <c r="W534" i="9"/>
  <c r="X533" i="9"/>
  <c r="W533" i="9"/>
  <c r="X532" i="9"/>
  <c r="W532" i="9"/>
  <c r="X531" i="9"/>
  <c r="W531" i="9"/>
  <c r="X530" i="9"/>
  <c r="W530" i="9"/>
  <c r="X529" i="9"/>
  <c r="W529" i="9"/>
  <c r="X528" i="9"/>
  <c r="W528" i="9"/>
  <c r="X527" i="9"/>
  <c r="W527" i="9"/>
  <c r="X526" i="9"/>
  <c r="W526" i="9"/>
  <c r="X525" i="9"/>
  <c r="W525" i="9"/>
  <c r="X524" i="9"/>
  <c r="W524" i="9"/>
  <c r="X523" i="9"/>
  <c r="W523" i="9"/>
  <c r="X522" i="9"/>
  <c r="W522" i="9"/>
  <c r="X521" i="9"/>
  <c r="W521" i="9"/>
  <c r="X520" i="9"/>
  <c r="W520" i="9"/>
  <c r="X519" i="9"/>
  <c r="W519" i="9"/>
  <c r="X518" i="9"/>
  <c r="W518" i="9"/>
  <c r="X517" i="9"/>
  <c r="W517" i="9"/>
  <c r="X516" i="9"/>
  <c r="W516" i="9"/>
  <c r="X515" i="9"/>
  <c r="W515" i="9"/>
  <c r="X514" i="9"/>
  <c r="W514" i="9"/>
  <c r="X513" i="9"/>
  <c r="W513" i="9"/>
  <c r="X512" i="9"/>
  <c r="W512" i="9"/>
  <c r="X511" i="9"/>
  <c r="W511" i="9"/>
  <c r="X510" i="9"/>
  <c r="W510" i="9"/>
  <c r="X509" i="9"/>
  <c r="W509" i="9"/>
  <c r="X508" i="9"/>
  <c r="W508" i="9"/>
  <c r="X507" i="9"/>
  <c r="W507" i="9"/>
  <c r="X506" i="9"/>
  <c r="W506" i="9"/>
  <c r="X505" i="9"/>
  <c r="W505" i="9"/>
  <c r="X504" i="9"/>
  <c r="W504" i="9"/>
  <c r="X503" i="9"/>
  <c r="W503" i="9"/>
  <c r="X502" i="9"/>
  <c r="W502" i="9"/>
  <c r="X501" i="9"/>
  <c r="W501" i="9"/>
  <c r="X500" i="9"/>
  <c r="W500" i="9"/>
  <c r="X499" i="9"/>
  <c r="W499" i="9"/>
  <c r="X498" i="9"/>
  <c r="W498" i="9"/>
  <c r="X497" i="9"/>
  <c r="W497" i="9"/>
  <c r="X496" i="9"/>
  <c r="W496" i="9"/>
  <c r="X495" i="9"/>
  <c r="W495" i="9"/>
  <c r="X494" i="9"/>
  <c r="W494" i="9"/>
  <c r="X493" i="9"/>
  <c r="W493" i="9"/>
  <c r="X492" i="9"/>
  <c r="W492" i="9"/>
  <c r="X491" i="9"/>
  <c r="W491" i="9"/>
  <c r="X490" i="9"/>
  <c r="W490" i="9"/>
  <c r="X489" i="9"/>
  <c r="W489" i="9"/>
  <c r="X488" i="9"/>
  <c r="W488" i="9"/>
  <c r="X487" i="9"/>
  <c r="W487" i="9"/>
  <c r="X486" i="9"/>
  <c r="W486" i="9"/>
  <c r="X485" i="9"/>
  <c r="W485" i="9"/>
  <c r="X484" i="9"/>
  <c r="W484" i="9"/>
  <c r="X483" i="9"/>
  <c r="W483" i="9"/>
  <c r="X482" i="9"/>
  <c r="W482" i="9"/>
  <c r="X481" i="9"/>
  <c r="W481" i="9"/>
  <c r="X480" i="9"/>
  <c r="W480" i="9"/>
  <c r="X479" i="9"/>
  <c r="W479" i="9"/>
  <c r="X478" i="9"/>
  <c r="W478" i="9"/>
  <c r="X477" i="9"/>
  <c r="W477" i="9"/>
  <c r="X476" i="9"/>
  <c r="W476" i="9"/>
  <c r="X475" i="9"/>
  <c r="W475" i="9"/>
  <c r="X474" i="9"/>
  <c r="W474" i="9"/>
  <c r="X473" i="9"/>
  <c r="W473" i="9"/>
  <c r="X472" i="9"/>
  <c r="W472" i="9"/>
  <c r="X471" i="9"/>
  <c r="W471" i="9"/>
  <c r="X470" i="9"/>
  <c r="W470" i="9"/>
  <c r="X469" i="9"/>
  <c r="W469" i="9"/>
  <c r="X468" i="9"/>
  <c r="W468" i="9"/>
  <c r="X467" i="9"/>
  <c r="W467" i="9"/>
  <c r="X466" i="9"/>
  <c r="W466" i="9"/>
  <c r="X465" i="9"/>
  <c r="W465" i="9"/>
  <c r="X464" i="9"/>
  <c r="W464" i="9"/>
  <c r="X463" i="9"/>
  <c r="W463" i="9"/>
  <c r="X462" i="9"/>
  <c r="W462" i="9"/>
  <c r="X461" i="9"/>
  <c r="W461" i="9"/>
  <c r="X460" i="9"/>
  <c r="W460" i="9"/>
  <c r="X459" i="9"/>
  <c r="W459" i="9"/>
  <c r="X458" i="9"/>
  <c r="W458" i="9"/>
  <c r="X457" i="9"/>
  <c r="W457" i="9"/>
  <c r="X456" i="9"/>
  <c r="W456" i="9"/>
  <c r="X455" i="9"/>
  <c r="W455" i="9"/>
  <c r="X454" i="9"/>
  <c r="W454" i="9"/>
  <c r="X453" i="9"/>
  <c r="W453" i="9"/>
  <c r="X452" i="9"/>
  <c r="W452" i="9"/>
  <c r="X451" i="9"/>
  <c r="W451" i="9"/>
  <c r="X450" i="9"/>
  <c r="W450" i="9"/>
  <c r="X449" i="9"/>
  <c r="W449" i="9"/>
  <c r="X448" i="9"/>
  <c r="W448" i="9"/>
  <c r="X447" i="9"/>
  <c r="W447" i="9"/>
  <c r="X446" i="9"/>
  <c r="W446" i="9"/>
  <c r="X445" i="9"/>
  <c r="W445" i="9"/>
  <c r="X444" i="9"/>
  <c r="W444" i="9"/>
  <c r="X443" i="9"/>
  <c r="W443" i="9"/>
  <c r="X442" i="9"/>
  <c r="W442" i="9"/>
  <c r="X441" i="9"/>
  <c r="W441" i="9"/>
  <c r="X440" i="9"/>
  <c r="W440" i="9"/>
  <c r="X439" i="9"/>
  <c r="W439" i="9"/>
  <c r="X438" i="9"/>
  <c r="W438" i="9"/>
  <c r="X437" i="9"/>
  <c r="W437" i="9"/>
  <c r="X436" i="9"/>
  <c r="W436" i="9"/>
  <c r="X435" i="9"/>
  <c r="W435" i="9"/>
  <c r="X434" i="9"/>
  <c r="W434" i="9"/>
  <c r="X433" i="9"/>
  <c r="W433" i="9"/>
  <c r="X432" i="9"/>
  <c r="W432" i="9"/>
  <c r="X431" i="9"/>
  <c r="W431" i="9"/>
  <c r="X430" i="9"/>
  <c r="W430" i="9"/>
  <c r="X429" i="9"/>
  <c r="W429" i="9"/>
  <c r="X428" i="9"/>
  <c r="W428" i="9"/>
  <c r="X427" i="9"/>
  <c r="W427" i="9"/>
  <c r="X426" i="9"/>
  <c r="W426" i="9"/>
  <c r="X425" i="9"/>
  <c r="W425" i="9"/>
  <c r="X424" i="9"/>
  <c r="W424" i="9"/>
  <c r="X423" i="9"/>
  <c r="W423" i="9"/>
  <c r="X422" i="9"/>
  <c r="W422" i="9"/>
  <c r="X421" i="9"/>
  <c r="W421" i="9"/>
  <c r="X420" i="9"/>
  <c r="W420" i="9"/>
  <c r="X419" i="9"/>
  <c r="W419" i="9"/>
  <c r="X418" i="9"/>
  <c r="W418" i="9"/>
  <c r="X417" i="9"/>
  <c r="W417" i="9"/>
  <c r="X416" i="9"/>
  <c r="W416" i="9"/>
  <c r="X415" i="9"/>
  <c r="W415" i="9"/>
  <c r="X414" i="9"/>
  <c r="W414" i="9"/>
  <c r="X413" i="9"/>
  <c r="W413" i="9"/>
  <c r="X412" i="9"/>
  <c r="W412" i="9"/>
  <c r="X411" i="9"/>
  <c r="W411" i="9"/>
  <c r="X410" i="9"/>
  <c r="W410" i="9"/>
  <c r="X409" i="9"/>
  <c r="W409" i="9"/>
  <c r="X408" i="9"/>
  <c r="W408" i="9"/>
  <c r="X407" i="9"/>
  <c r="W407" i="9"/>
  <c r="X406" i="9"/>
  <c r="W406" i="9"/>
  <c r="X405" i="9"/>
  <c r="W405" i="9"/>
  <c r="X404" i="9"/>
  <c r="W404" i="9"/>
  <c r="X403" i="9"/>
  <c r="W403" i="9"/>
  <c r="X402" i="9"/>
  <c r="W402" i="9"/>
  <c r="X401" i="9"/>
  <c r="W401" i="9"/>
  <c r="X400" i="9"/>
  <c r="W400" i="9"/>
  <c r="X399" i="9"/>
  <c r="W399" i="9"/>
  <c r="X398" i="9"/>
  <c r="W398" i="9"/>
  <c r="X397" i="9"/>
  <c r="W397" i="9"/>
  <c r="X396" i="9"/>
  <c r="W396" i="9"/>
  <c r="X395" i="9"/>
  <c r="W395" i="9"/>
  <c r="X394" i="9"/>
  <c r="W394" i="9"/>
  <c r="X393" i="9"/>
  <c r="W393" i="9"/>
  <c r="X392" i="9"/>
  <c r="W392" i="9"/>
  <c r="X391" i="9"/>
  <c r="W391" i="9"/>
  <c r="X390" i="9"/>
  <c r="W390" i="9"/>
  <c r="X389" i="9"/>
  <c r="W389" i="9"/>
  <c r="X388" i="9"/>
  <c r="W388" i="9"/>
  <c r="X387" i="9"/>
  <c r="W387" i="9"/>
  <c r="X386" i="9"/>
  <c r="W386" i="9"/>
  <c r="X385" i="9"/>
  <c r="W385" i="9"/>
  <c r="X384" i="9"/>
  <c r="W384" i="9"/>
  <c r="X383" i="9"/>
  <c r="W383" i="9"/>
  <c r="X382" i="9"/>
  <c r="W382" i="9"/>
  <c r="X381" i="9"/>
  <c r="W381" i="9"/>
  <c r="X380" i="9"/>
  <c r="W380" i="9"/>
  <c r="X379" i="9"/>
  <c r="W379" i="9"/>
  <c r="X378" i="9"/>
  <c r="W378" i="9"/>
  <c r="X377" i="9"/>
  <c r="W377" i="9"/>
  <c r="X376" i="9"/>
  <c r="W376" i="9"/>
  <c r="X375" i="9"/>
  <c r="W375" i="9"/>
  <c r="X374" i="9"/>
  <c r="W374" i="9"/>
  <c r="X373" i="9"/>
  <c r="W373" i="9"/>
  <c r="X372" i="9"/>
  <c r="W372" i="9"/>
  <c r="X371" i="9"/>
  <c r="W371" i="9"/>
  <c r="X370" i="9"/>
  <c r="W370" i="9"/>
  <c r="X369" i="9"/>
  <c r="W369" i="9"/>
  <c r="X368" i="9"/>
  <c r="W368" i="9"/>
  <c r="X367" i="9"/>
  <c r="W367" i="9"/>
  <c r="X366" i="9"/>
  <c r="W366" i="9"/>
  <c r="X365" i="9"/>
  <c r="W365" i="9"/>
  <c r="X364" i="9"/>
  <c r="W364" i="9"/>
  <c r="X363" i="9"/>
  <c r="W363" i="9"/>
  <c r="X362" i="9"/>
  <c r="W362" i="9"/>
  <c r="X361" i="9"/>
  <c r="W361" i="9"/>
  <c r="X360" i="9"/>
  <c r="W360" i="9"/>
  <c r="X359" i="9"/>
  <c r="W359" i="9"/>
  <c r="X358" i="9"/>
  <c r="W358" i="9"/>
  <c r="X357" i="9"/>
  <c r="W357" i="9"/>
  <c r="X356" i="9"/>
  <c r="W356" i="9"/>
  <c r="X355" i="9"/>
  <c r="W355" i="9"/>
  <c r="X354" i="9"/>
  <c r="W354" i="9"/>
  <c r="X353" i="9"/>
  <c r="W353" i="9"/>
  <c r="X352" i="9"/>
  <c r="W352" i="9"/>
  <c r="X351" i="9"/>
  <c r="W351" i="9"/>
  <c r="X350" i="9"/>
  <c r="W350" i="9"/>
  <c r="X349" i="9"/>
  <c r="W349" i="9"/>
  <c r="X348" i="9"/>
  <c r="W348" i="9"/>
  <c r="X347" i="9"/>
  <c r="W347" i="9"/>
  <c r="X346" i="9"/>
  <c r="W346" i="9"/>
  <c r="X345" i="9"/>
  <c r="W345" i="9"/>
  <c r="X344" i="9"/>
  <c r="W344" i="9"/>
  <c r="X343" i="9"/>
  <c r="W343" i="9"/>
  <c r="X342" i="9"/>
  <c r="W342" i="9"/>
  <c r="X341" i="9"/>
  <c r="W341" i="9"/>
  <c r="X340" i="9"/>
  <c r="W340" i="9"/>
  <c r="X339" i="9"/>
  <c r="W339" i="9"/>
  <c r="X338" i="9"/>
  <c r="W338" i="9"/>
  <c r="X337" i="9"/>
  <c r="W337" i="9"/>
  <c r="X336" i="9"/>
  <c r="W336" i="9"/>
  <c r="X335" i="9"/>
  <c r="W335" i="9"/>
  <c r="X334" i="9"/>
  <c r="W334" i="9"/>
  <c r="X333" i="9"/>
  <c r="W333" i="9"/>
  <c r="X332" i="9"/>
  <c r="W332" i="9"/>
  <c r="X331" i="9"/>
  <c r="W331" i="9"/>
  <c r="X330" i="9"/>
  <c r="W330" i="9"/>
  <c r="X329" i="9"/>
  <c r="W329" i="9"/>
  <c r="X328" i="9"/>
  <c r="W328" i="9"/>
  <c r="X327" i="9"/>
  <c r="W327" i="9"/>
  <c r="X326" i="9"/>
  <c r="W326" i="9"/>
  <c r="X325" i="9"/>
  <c r="W325" i="9"/>
  <c r="X324" i="9"/>
  <c r="W324" i="9"/>
  <c r="X323" i="9"/>
  <c r="W323" i="9"/>
  <c r="X322" i="9"/>
  <c r="W322" i="9"/>
  <c r="X321" i="9"/>
  <c r="W321" i="9"/>
  <c r="X320" i="9"/>
  <c r="W320" i="9"/>
  <c r="X319" i="9"/>
  <c r="W319" i="9"/>
  <c r="X318" i="9"/>
  <c r="W318" i="9"/>
  <c r="X317" i="9"/>
  <c r="W317" i="9"/>
  <c r="X316" i="9"/>
  <c r="W316" i="9"/>
  <c r="X315" i="9"/>
  <c r="W315" i="9"/>
  <c r="X314" i="9"/>
  <c r="W314" i="9"/>
  <c r="X313" i="9"/>
  <c r="W313" i="9"/>
  <c r="X312" i="9"/>
  <c r="W312" i="9"/>
  <c r="X311" i="9"/>
  <c r="W311" i="9"/>
  <c r="X310" i="9"/>
  <c r="W310" i="9"/>
  <c r="X309" i="9"/>
  <c r="W309" i="9"/>
  <c r="X308" i="9"/>
  <c r="W308" i="9"/>
  <c r="X307" i="9"/>
  <c r="W307" i="9"/>
  <c r="X306" i="9"/>
  <c r="W306" i="9"/>
  <c r="X305" i="9"/>
  <c r="W305" i="9"/>
  <c r="X304" i="9"/>
  <c r="W304" i="9"/>
  <c r="X303" i="9"/>
  <c r="W303" i="9"/>
  <c r="X302" i="9"/>
  <c r="W302" i="9"/>
  <c r="X301" i="9"/>
  <c r="W301" i="9"/>
  <c r="X300" i="9"/>
  <c r="W300" i="9"/>
  <c r="X299" i="9"/>
  <c r="W299" i="9"/>
  <c r="X298" i="9"/>
  <c r="W298" i="9"/>
  <c r="X297" i="9"/>
  <c r="W297" i="9"/>
  <c r="X296" i="9"/>
  <c r="W296" i="9"/>
  <c r="X295" i="9"/>
  <c r="W295" i="9"/>
  <c r="X294" i="9"/>
  <c r="W294" i="9"/>
  <c r="X293" i="9"/>
  <c r="W293" i="9"/>
  <c r="X292" i="9"/>
  <c r="W292" i="9"/>
  <c r="X291" i="9"/>
  <c r="W291" i="9"/>
  <c r="X290" i="9"/>
  <c r="W290" i="9"/>
  <c r="X289" i="9"/>
  <c r="W289" i="9"/>
  <c r="X288" i="9"/>
  <c r="W288" i="9"/>
  <c r="X287" i="9"/>
  <c r="W287" i="9"/>
  <c r="X286" i="9"/>
  <c r="W286" i="9"/>
  <c r="X285" i="9"/>
  <c r="W285" i="9"/>
  <c r="X284" i="9"/>
  <c r="W284" i="9"/>
  <c r="X283" i="9"/>
  <c r="W283" i="9"/>
  <c r="X282" i="9"/>
  <c r="W282" i="9"/>
  <c r="X281" i="9"/>
  <c r="W281" i="9"/>
  <c r="X280" i="9"/>
  <c r="W280" i="9"/>
  <c r="X279" i="9"/>
  <c r="W279" i="9"/>
  <c r="X278" i="9"/>
  <c r="W278" i="9"/>
  <c r="X277" i="9"/>
  <c r="W277" i="9"/>
  <c r="X276" i="9"/>
  <c r="W276" i="9"/>
  <c r="X275" i="9"/>
  <c r="W275" i="9"/>
  <c r="X274" i="9"/>
  <c r="W274" i="9"/>
  <c r="X273" i="9"/>
  <c r="W273" i="9"/>
  <c r="X272" i="9"/>
  <c r="W272" i="9"/>
  <c r="X271" i="9"/>
  <c r="W271" i="9"/>
  <c r="X270" i="9"/>
  <c r="W270" i="9"/>
  <c r="X269" i="9"/>
  <c r="W269" i="9"/>
  <c r="X268" i="9"/>
  <c r="W268" i="9"/>
  <c r="X267" i="9"/>
  <c r="W267" i="9"/>
  <c r="X266" i="9"/>
  <c r="W266" i="9"/>
  <c r="X265" i="9"/>
  <c r="W265" i="9"/>
  <c r="X264" i="9"/>
  <c r="W264" i="9"/>
  <c r="X263" i="9"/>
  <c r="W263" i="9"/>
  <c r="X262" i="9"/>
  <c r="W262" i="9"/>
  <c r="X261" i="9"/>
  <c r="W261" i="9"/>
  <c r="X260" i="9"/>
  <c r="W260" i="9"/>
  <c r="X259" i="9"/>
  <c r="W259" i="9"/>
  <c r="X258" i="9"/>
  <c r="W258" i="9"/>
  <c r="X257" i="9"/>
  <c r="W257" i="9"/>
  <c r="X256" i="9"/>
  <c r="W256" i="9"/>
  <c r="X255" i="9"/>
  <c r="W255" i="9"/>
  <c r="X254" i="9"/>
  <c r="W254" i="9"/>
  <c r="X253" i="9"/>
  <c r="W253" i="9"/>
  <c r="X252" i="9"/>
  <c r="W252" i="9"/>
  <c r="X251" i="9"/>
  <c r="W251" i="9"/>
  <c r="X250" i="9"/>
  <c r="W250" i="9"/>
  <c r="X249" i="9"/>
  <c r="W249" i="9"/>
  <c r="X248" i="9"/>
  <c r="W248" i="9"/>
  <c r="X247" i="9"/>
  <c r="W247" i="9"/>
  <c r="X246" i="9"/>
  <c r="W246" i="9"/>
  <c r="X245" i="9"/>
  <c r="W245" i="9"/>
  <c r="X244" i="9"/>
  <c r="W244" i="9"/>
  <c r="X243" i="9"/>
  <c r="W243" i="9"/>
  <c r="X242" i="9"/>
  <c r="W242" i="9"/>
  <c r="X241" i="9"/>
  <c r="W241" i="9"/>
  <c r="X240" i="9"/>
  <c r="W240" i="9"/>
  <c r="X239" i="9"/>
  <c r="W239" i="9"/>
  <c r="X238" i="9"/>
  <c r="W238" i="9"/>
  <c r="X237" i="9"/>
  <c r="W237" i="9"/>
  <c r="X236" i="9"/>
  <c r="W236" i="9"/>
  <c r="X235" i="9"/>
  <c r="W235" i="9"/>
  <c r="X234" i="9"/>
  <c r="W234" i="9"/>
  <c r="X233" i="9"/>
  <c r="W233" i="9"/>
  <c r="X232" i="9"/>
  <c r="W232" i="9"/>
  <c r="X231" i="9"/>
  <c r="W231" i="9"/>
  <c r="X230" i="9"/>
  <c r="W230" i="9"/>
  <c r="X229" i="9"/>
  <c r="W229" i="9"/>
  <c r="X228" i="9"/>
  <c r="W228" i="9"/>
  <c r="X227" i="9"/>
  <c r="W227" i="9"/>
  <c r="X226" i="9"/>
  <c r="W226" i="9"/>
  <c r="X225" i="9"/>
  <c r="W225" i="9"/>
  <c r="X224" i="9"/>
  <c r="W224" i="9"/>
  <c r="X223" i="9"/>
  <c r="W223" i="9"/>
  <c r="X222" i="9"/>
  <c r="W222" i="9"/>
  <c r="X221" i="9"/>
  <c r="W221" i="9"/>
  <c r="X220" i="9"/>
  <c r="W220" i="9"/>
  <c r="X219" i="9"/>
  <c r="W219" i="9"/>
  <c r="X218" i="9"/>
  <c r="W218" i="9"/>
  <c r="X217" i="9"/>
  <c r="W217" i="9"/>
  <c r="X216" i="9"/>
  <c r="W216" i="9"/>
  <c r="X215" i="9"/>
  <c r="W215" i="9"/>
  <c r="X214" i="9"/>
  <c r="W214" i="9"/>
  <c r="X213" i="9"/>
  <c r="W213" i="9"/>
  <c r="X212" i="9"/>
  <c r="W212" i="9"/>
  <c r="X211" i="9"/>
  <c r="W211" i="9"/>
  <c r="X210" i="9"/>
  <c r="W210" i="9"/>
  <c r="X209" i="9"/>
  <c r="W209" i="9"/>
  <c r="X208" i="9"/>
  <c r="W208" i="9"/>
  <c r="X207" i="9"/>
  <c r="W207" i="9"/>
  <c r="X206" i="9"/>
  <c r="W206" i="9"/>
  <c r="X205" i="9"/>
  <c r="W205" i="9"/>
  <c r="X204" i="9"/>
  <c r="W204" i="9"/>
  <c r="X203" i="9"/>
  <c r="W203" i="9"/>
  <c r="X202" i="9"/>
  <c r="W202" i="9"/>
  <c r="X201" i="9"/>
  <c r="W201" i="9"/>
  <c r="X200" i="9"/>
  <c r="W200" i="9"/>
  <c r="X199" i="9"/>
  <c r="W199" i="9"/>
  <c r="X198" i="9"/>
  <c r="W198" i="9"/>
  <c r="X197" i="9"/>
  <c r="W197" i="9"/>
  <c r="X196" i="9"/>
  <c r="W196" i="9"/>
  <c r="X195" i="9"/>
  <c r="W195" i="9"/>
  <c r="X194" i="9"/>
  <c r="W194" i="9"/>
  <c r="X193" i="9"/>
  <c r="W193" i="9"/>
  <c r="X192" i="9"/>
  <c r="W192" i="9"/>
  <c r="X191" i="9"/>
  <c r="W191" i="9"/>
  <c r="X190" i="9"/>
  <c r="W190" i="9"/>
  <c r="X189" i="9"/>
  <c r="W189" i="9"/>
  <c r="X188" i="9"/>
  <c r="W188" i="9"/>
  <c r="X187" i="9"/>
  <c r="W187" i="9"/>
  <c r="X186" i="9"/>
  <c r="W186" i="9"/>
  <c r="X185" i="9"/>
  <c r="W185" i="9"/>
  <c r="X184" i="9"/>
  <c r="W184" i="9"/>
  <c r="X183" i="9"/>
  <c r="W183" i="9"/>
  <c r="X182" i="9"/>
  <c r="W182" i="9"/>
  <c r="X181" i="9"/>
  <c r="W181" i="9"/>
  <c r="X180" i="9"/>
  <c r="W180" i="9"/>
  <c r="X179" i="9"/>
  <c r="W179" i="9"/>
  <c r="X178" i="9"/>
  <c r="W178" i="9"/>
  <c r="X177" i="9"/>
  <c r="W177" i="9"/>
  <c r="X176" i="9"/>
  <c r="W176" i="9"/>
  <c r="X175" i="9"/>
  <c r="W175" i="9"/>
  <c r="X174" i="9"/>
  <c r="W174" i="9"/>
  <c r="X173" i="9"/>
  <c r="W173" i="9"/>
  <c r="X172" i="9"/>
  <c r="W172" i="9"/>
  <c r="X171" i="9"/>
  <c r="W171" i="9"/>
  <c r="X170" i="9"/>
  <c r="W170" i="9"/>
  <c r="X169" i="9"/>
  <c r="W169" i="9"/>
  <c r="X168" i="9"/>
  <c r="W168" i="9"/>
  <c r="X167" i="9"/>
  <c r="W167" i="9"/>
  <c r="X166" i="9"/>
  <c r="W166" i="9"/>
  <c r="X165" i="9"/>
  <c r="W165" i="9"/>
  <c r="X164" i="9"/>
  <c r="W164" i="9"/>
  <c r="X163" i="9"/>
  <c r="W163" i="9"/>
  <c r="X162" i="9"/>
  <c r="W162" i="9"/>
  <c r="X161" i="9"/>
  <c r="W161" i="9"/>
  <c r="X160" i="9"/>
  <c r="W160" i="9"/>
  <c r="X159" i="9"/>
  <c r="W159" i="9"/>
  <c r="X158" i="9"/>
  <c r="W158" i="9"/>
  <c r="X157" i="9"/>
  <c r="W157" i="9"/>
  <c r="X156" i="9"/>
  <c r="W156" i="9"/>
  <c r="X155" i="9"/>
  <c r="W155" i="9"/>
  <c r="X154" i="9"/>
  <c r="W154" i="9"/>
  <c r="X153" i="9"/>
  <c r="W153" i="9"/>
  <c r="X152" i="9"/>
  <c r="W152" i="9"/>
  <c r="X151" i="9"/>
  <c r="W151" i="9"/>
  <c r="X150" i="9"/>
  <c r="W150" i="9"/>
  <c r="X149" i="9"/>
  <c r="W149" i="9"/>
  <c r="X148" i="9"/>
  <c r="W148" i="9"/>
  <c r="X147" i="9"/>
  <c r="W147" i="9"/>
  <c r="X146" i="9"/>
  <c r="W146" i="9"/>
  <c r="X145" i="9"/>
  <c r="W145" i="9"/>
  <c r="X144" i="9"/>
  <c r="W144" i="9"/>
  <c r="X143" i="9"/>
  <c r="W143" i="9"/>
  <c r="X142" i="9"/>
  <c r="W142" i="9"/>
  <c r="X141" i="9"/>
  <c r="W141" i="9"/>
  <c r="X140" i="9"/>
  <c r="W140" i="9"/>
  <c r="X139" i="9"/>
  <c r="W139" i="9"/>
  <c r="X138" i="9"/>
  <c r="W138" i="9"/>
  <c r="X137" i="9"/>
  <c r="W137" i="9"/>
  <c r="X136" i="9"/>
  <c r="W136" i="9"/>
  <c r="X135" i="9"/>
  <c r="W135" i="9"/>
  <c r="X134" i="9"/>
  <c r="W134" i="9"/>
  <c r="X133" i="9"/>
  <c r="W133" i="9"/>
  <c r="X132" i="9"/>
  <c r="W132" i="9"/>
  <c r="X131" i="9"/>
  <c r="W131" i="9"/>
  <c r="X130" i="9"/>
  <c r="W130" i="9"/>
  <c r="X129" i="9"/>
  <c r="W129" i="9"/>
  <c r="X128" i="9"/>
  <c r="W128" i="9"/>
  <c r="X127" i="9"/>
  <c r="W127" i="9"/>
  <c r="X126" i="9"/>
  <c r="W126" i="9"/>
  <c r="X125" i="9"/>
  <c r="W125" i="9"/>
  <c r="X124" i="9"/>
  <c r="W124" i="9"/>
  <c r="X123" i="9"/>
  <c r="W123" i="9"/>
  <c r="X122" i="9"/>
  <c r="W122" i="9"/>
  <c r="X121" i="9"/>
  <c r="W121" i="9"/>
  <c r="X120" i="9"/>
  <c r="W120" i="9"/>
  <c r="X119" i="9"/>
  <c r="W119" i="9"/>
  <c r="X118" i="9"/>
  <c r="W118" i="9"/>
  <c r="X117" i="9"/>
  <c r="W117" i="9"/>
  <c r="X116" i="9"/>
  <c r="W116" i="9"/>
  <c r="X115" i="9"/>
  <c r="W115" i="9"/>
  <c r="X114" i="9"/>
  <c r="W114" i="9"/>
  <c r="X113" i="9"/>
  <c r="W113" i="9"/>
  <c r="X112" i="9"/>
  <c r="W112" i="9"/>
  <c r="X111" i="9"/>
  <c r="W111" i="9"/>
  <c r="X110" i="9"/>
  <c r="W110" i="9"/>
  <c r="X109" i="9"/>
  <c r="W109" i="9"/>
  <c r="X108" i="9"/>
  <c r="W108" i="9"/>
  <c r="X107" i="9"/>
  <c r="W107" i="9"/>
  <c r="X106" i="9"/>
  <c r="W106" i="9"/>
  <c r="X105" i="9"/>
  <c r="W105" i="9"/>
  <c r="X104" i="9"/>
  <c r="W104" i="9"/>
  <c r="X103" i="9"/>
  <c r="W103" i="9"/>
  <c r="X102" i="9"/>
  <c r="W102" i="9"/>
  <c r="X101" i="9"/>
  <c r="W101" i="9"/>
  <c r="X100" i="9"/>
  <c r="W100" i="9"/>
  <c r="X99" i="9"/>
  <c r="W99" i="9"/>
  <c r="X98" i="9"/>
  <c r="W98" i="9"/>
  <c r="X97" i="9"/>
  <c r="W97" i="9"/>
  <c r="X96" i="9"/>
  <c r="W96" i="9"/>
  <c r="X95" i="9"/>
  <c r="W95" i="9"/>
  <c r="X94" i="9"/>
  <c r="W94" i="9"/>
  <c r="X93" i="9"/>
  <c r="W93" i="9"/>
  <c r="X92" i="9"/>
  <c r="W92" i="9"/>
  <c r="X91" i="9"/>
  <c r="W91" i="9"/>
  <c r="X90" i="9"/>
  <c r="W90" i="9"/>
  <c r="X89" i="9"/>
  <c r="W89" i="9"/>
  <c r="X88" i="9"/>
  <c r="W88" i="9"/>
  <c r="X87" i="9"/>
  <c r="W87" i="9"/>
  <c r="X86" i="9"/>
  <c r="W86" i="9"/>
  <c r="X85" i="9"/>
  <c r="W85" i="9"/>
  <c r="X84" i="9"/>
  <c r="W84" i="9"/>
  <c r="X83" i="9"/>
  <c r="W83" i="9"/>
  <c r="X82" i="9"/>
  <c r="W82" i="9"/>
  <c r="X81" i="9"/>
  <c r="W81" i="9"/>
  <c r="X80" i="9"/>
  <c r="W80" i="9"/>
  <c r="X79" i="9"/>
  <c r="W79" i="9"/>
  <c r="X78" i="9"/>
  <c r="W78" i="9"/>
  <c r="X77" i="9"/>
  <c r="W77" i="9"/>
  <c r="X76" i="9"/>
  <c r="W76" i="9"/>
  <c r="X75" i="9"/>
  <c r="W75" i="9"/>
  <c r="X74" i="9"/>
  <c r="W74" i="9"/>
  <c r="X73" i="9"/>
  <c r="W73" i="9"/>
  <c r="X72" i="9"/>
  <c r="W72" i="9"/>
  <c r="X71" i="9"/>
  <c r="W71" i="9"/>
  <c r="X70" i="9"/>
  <c r="W70" i="9"/>
  <c r="X69" i="9"/>
  <c r="W69" i="9"/>
  <c r="X68" i="9"/>
  <c r="W68" i="9"/>
  <c r="X67" i="9"/>
  <c r="W67" i="9"/>
  <c r="X66" i="9"/>
  <c r="W66" i="9"/>
  <c r="X65" i="9"/>
  <c r="W65" i="9"/>
  <c r="X64" i="9"/>
  <c r="W64" i="9"/>
  <c r="X63" i="9"/>
  <c r="W63" i="9"/>
  <c r="X62" i="9"/>
  <c r="W62" i="9"/>
  <c r="X61" i="9"/>
  <c r="W61" i="9"/>
  <c r="X60" i="9"/>
  <c r="W60" i="9"/>
  <c r="X59" i="9"/>
  <c r="W59" i="9"/>
  <c r="X58" i="9"/>
  <c r="W58" i="9"/>
  <c r="X57" i="9"/>
  <c r="W57" i="9"/>
  <c r="X56" i="9"/>
  <c r="W56" i="9"/>
  <c r="X55" i="9"/>
  <c r="W55" i="9"/>
  <c r="X54" i="9"/>
  <c r="W54" i="9"/>
  <c r="X53" i="9"/>
  <c r="W53" i="9"/>
  <c r="X52" i="9"/>
  <c r="W52" i="9"/>
  <c r="X51" i="9"/>
  <c r="W51" i="9"/>
  <c r="X50" i="9"/>
  <c r="W50" i="9"/>
  <c r="X49" i="9"/>
  <c r="W49" i="9"/>
  <c r="X48" i="9"/>
  <c r="W48" i="9"/>
  <c r="X47" i="9"/>
  <c r="W47" i="9"/>
  <c r="X46" i="9"/>
  <c r="W46" i="9"/>
  <c r="V46" i="9"/>
  <c r="X45" i="9"/>
  <c r="W45" i="9"/>
  <c r="V45" i="9"/>
  <c r="X44" i="9"/>
  <c r="W44" i="9"/>
  <c r="V44" i="9"/>
  <c r="X43" i="9"/>
  <c r="W43" i="9"/>
  <c r="V43" i="9"/>
  <c r="X42" i="9"/>
  <c r="W42" i="9"/>
  <c r="V42" i="9"/>
  <c r="X41" i="9"/>
  <c r="W41" i="9"/>
  <c r="V41" i="9"/>
  <c r="X40" i="9"/>
  <c r="W40" i="9"/>
  <c r="V40" i="9"/>
  <c r="X39" i="9"/>
  <c r="W39" i="9"/>
  <c r="V39" i="9"/>
  <c r="X38" i="9"/>
  <c r="W38" i="9"/>
  <c r="V38" i="9"/>
  <c r="X37" i="9"/>
  <c r="W37" i="9"/>
  <c r="V37" i="9"/>
  <c r="X36" i="9"/>
  <c r="W36" i="9"/>
  <c r="V36" i="9"/>
  <c r="X35" i="9"/>
  <c r="W35" i="9"/>
  <c r="V35" i="9"/>
  <c r="X34" i="9"/>
  <c r="W34" i="9"/>
  <c r="V34" i="9"/>
  <c r="X33" i="9"/>
  <c r="W33" i="9"/>
  <c r="V33" i="9"/>
  <c r="X32" i="9"/>
  <c r="W32" i="9"/>
  <c r="V32" i="9"/>
  <c r="X31" i="9"/>
  <c r="W31" i="9"/>
  <c r="V31" i="9"/>
  <c r="X30" i="9"/>
  <c r="W30" i="9"/>
  <c r="V30" i="9"/>
  <c r="X29" i="9"/>
  <c r="W29" i="9"/>
  <c r="V29" i="9"/>
  <c r="X28" i="9"/>
  <c r="W28" i="9"/>
  <c r="V28" i="9"/>
  <c r="X27" i="9"/>
  <c r="W27" i="9"/>
  <c r="V27" i="9"/>
  <c r="X26" i="9"/>
  <c r="W26" i="9"/>
  <c r="V26" i="9"/>
  <c r="X25" i="9"/>
  <c r="W25" i="9"/>
  <c r="V25" i="9"/>
  <c r="X24" i="9"/>
  <c r="W24" i="9"/>
  <c r="V24" i="9"/>
  <c r="X23" i="9"/>
  <c r="W23" i="9"/>
  <c r="V23" i="9"/>
  <c r="X22" i="9"/>
  <c r="W22" i="9"/>
  <c r="V22" i="9"/>
  <c r="X21" i="9"/>
  <c r="W21" i="9"/>
  <c r="V21" i="9"/>
  <c r="X20" i="9"/>
  <c r="W20" i="9"/>
  <c r="V20" i="9"/>
  <c r="X19" i="9"/>
  <c r="W19" i="9"/>
  <c r="V19" i="9"/>
  <c r="X18" i="9"/>
  <c r="W18" i="9"/>
  <c r="V18" i="9"/>
  <c r="X17" i="9"/>
  <c r="W17" i="9"/>
  <c r="V17" i="9"/>
  <c r="X16" i="9"/>
  <c r="W16" i="9"/>
  <c r="V16" i="9"/>
  <c r="X15" i="9"/>
  <c r="W15" i="9"/>
  <c r="V15" i="9"/>
  <c r="X14" i="9"/>
  <c r="W14" i="9"/>
  <c r="V14" i="9"/>
  <c r="X13" i="9"/>
  <c r="W13" i="9"/>
  <c r="V13" i="9"/>
  <c r="X12" i="9"/>
  <c r="W12" i="9"/>
  <c r="V12" i="9"/>
  <c r="X11" i="9"/>
  <c r="W11" i="9"/>
  <c r="V11" i="9"/>
  <c r="X10" i="9"/>
  <c r="W10" i="9"/>
  <c r="V10" i="9"/>
  <c r="X9" i="9"/>
  <c r="W9" i="9"/>
  <c r="V9" i="9"/>
  <c r="X8" i="9"/>
  <c r="W8" i="9"/>
  <c r="V8" i="9"/>
  <c r="X7" i="9"/>
  <c r="W7" i="9"/>
  <c r="V7" i="9"/>
  <c r="X6" i="9"/>
  <c r="W6" i="9"/>
  <c r="V6" i="9"/>
  <c r="X5" i="9"/>
  <c r="W5" i="9"/>
  <c r="V5" i="9"/>
  <c r="X4" i="9"/>
  <c r="W4" i="9"/>
  <c r="V4" i="9"/>
  <c r="J1432" i="9"/>
  <c r="J1431" i="9"/>
  <c r="J1430" i="9"/>
  <c r="J1429" i="9"/>
  <c r="J1428" i="9"/>
  <c r="J1427" i="9"/>
  <c r="J1426" i="9"/>
  <c r="J1425" i="9"/>
  <c r="J1424" i="9"/>
  <c r="J1423" i="9"/>
  <c r="J1422" i="9"/>
  <c r="J1421" i="9"/>
  <c r="J1420" i="9"/>
  <c r="J1419" i="9"/>
  <c r="J1418" i="9"/>
  <c r="J1417" i="9"/>
  <c r="J1416" i="9"/>
  <c r="J1415" i="9"/>
  <c r="J1414" i="9"/>
  <c r="J1413" i="9"/>
  <c r="J1412" i="9"/>
  <c r="J1411" i="9"/>
  <c r="J1410" i="9"/>
  <c r="J1409" i="9"/>
  <c r="J1408" i="9"/>
  <c r="J1407" i="9"/>
  <c r="J1406" i="9"/>
  <c r="J1405" i="9"/>
  <c r="J1404" i="9"/>
  <c r="J1403" i="9"/>
  <c r="J1402" i="9"/>
  <c r="J1401" i="9"/>
  <c r="J1400" i="9"/>
  <c r="J1399" i="9"/>
  <c r="J1398" i="9"/>
  <c r="J1397" i="9"/>
  <c r="J1396" i="9"/>
  <c r="J1395" i="9"/>
  <c r="J1394" i="9"/>
  <c r="J1393" i="9"/>
  <c r="J1392" i="9"/>
  <c r="J1391" i="9"/>
  <c r="J1390" i="9"/>
  <c r="J1389" i="9"/>
  <c r="J1388" i="9"/>
  <c r="J1387" i="9"/>
  <c r="J1386" i="9"/>
  <c r="J1385" i="9"/>
  <c r="J1384" i="9"/>
  <c r="J1383" i="9"/>
  <c r="J1382" i="9"/>
  <c r="J1381" i="9"/>
  <c r="J1380" i="9"/>
  <c r="J1379" i="9"/>
  <c r="J1378" i="9"/>
  <c r="J1377" i="9"/>
  <c r="J1376" i="9"/>
  <c r="J1375" i="9"/>
  <c r="J1374" i="9"/>
  <c r="J1373" i="9"/>
  <c r="J1372" i="9"/>
  <c r="J1371" i="9"/>
  <c r="J1370" i="9"/>
  <c r="J1369" i="9"/>
  <c r="J1368" i="9"/>
  <c r="J1367" i="9"/>
  <c r="J1366" i="9"/>
  <c r="J1365" i="9"/>
  <c r="J1364" i="9"/>
  <c r="J1363" i="9"/>
  <c r="J1362" i="9"/>
  <c r="J1361" i="9"/>
  <c r="J1360" i="9"/>
  <c r="J1359" i="9"/>
  <c r="J1358" i="9"/>
  <c r="J1357" i="9"/>
  <c r="J1356" i="9"/>
  <c r="J1355" i="9"/>
  <c r="J1354" i="9"/>
  <c r="J1353" i="9"/>
  <c r="J1352" i="9"/>
  <c r="J1351" i="9"/>
  <c r="J1350" i="9"/>
  <c r="J1349" i="9"/>
  <c r="J1348" i="9"/>
  <c r="J1347" i="9"/>
  <c r="J1346" i="9"/>
  <c r="J1345" i="9"/>
  <c r="J1344" i="9"/>
  <c r="J1343" i="9"/>
  <c r="J1342" i="9"/>
  <c r="J1341" i="9"/>
  <c r="J1340" i="9"/>
  <c r="J1339" i="9"/>
  <c r="J1338" i="9"/>
  <c r="J1337" i="9"/>
  <c r="J1336" i="9"/>
  <c r="J1335" i="9"/>
  <c r="J1334" i="9"/>
  <c r="J1333" i="9"/>
  <c r="J1332" i="9"/>
  <c r="J1331" i="9"/>
  <c r="J1330" i="9"/>
  <c r="J1329" i="9"/>
  <c r="J1328" i="9"/>
  <c r="J1327" i="9"/>
  <c r="J1326" i="9"/>
  <c r="J1325" i="9"/>
  <c r="J1324" i="9"/>
  <c r="J1323" i="9"/>
  <c r="J1322" i="9"/>
  <c r="J1321" i="9"/>
  <c r="J1320" i="9"/>
  <c r="J1319" i="9"/>
  <c r="J1318" i="9"/>
  <c r="J1317" i="9"/>
  <c r="J1316" i="9"/>
  <c r="J1315" i="9"/>
  <c r="J1314" i="9"/>
  <c r="J1313" i="9"/>
  <c r="J1312" i="9"/>
  <c r="J1311" i="9"/>
  <c r="J1310" i="9"/>
  <c r="J1309" i="9"/>
  <c r="J1308" i="9"/>
  <c r="J1307" i="9"/>
  <c r="J1306" i="9"/>
  <c r="J1305" i="9"/>
  <c r="J1304" i="9"/>
  <c r="J1303" i="9"/>
  <c r="J1302" i="9"/>
  <c r="J1301" i="9"/>
  <c r="J1300" i="9"/>
  <c r="J1299" i="9"/>
  <c r="J1298" i="9"/>
  <c r="J1297" i="9"/>
  <c r="J1296" i="9"/>
  <c r="J1295" i="9"/>
  <c r="J1294" i="9"/>
  <c r="J1293" i="9"/>
  <c r="J1292" i="9"/>
  <c r="J1291" i="9"/>
  <c r="J1290" i="9"/>
  <c r="J1289" i="9"/>
  <c r="J1288" i="9"/>
  <c r="J1287" i="9"/>
  <c r="J1286" i="9"/>
  <c r="J1285" i="9"/>
  <c r="J1284" i="9"/>
  <c r="J1283" i="9"/>
  <c r="J1282" i="9"/>
  <c r="J1281" i="9"/>
  <c r="J1280" i="9"/>
  <c r="J1279" i="9"/>
  <c r="J1278" i="9"/>
  <c r="J1277" i="9"/>
  <c r="J1276" i="9"/>
  <c r="J1275" i="9"/>
  <c r="J1274" i="9"/>
  <c r="J1273" i="9"/>
  <c r="J1272" i="9"/>
  <c r="J1271" i="9"/>
  <c r="J1270" i="9"/>
  <c r="J1269" i="9"/>
  <c r="J1268" i="9"/>
  <c r="J1267" i="9"/>
  <c r="J1266" i="9"/>
  <c r="J1265" i="9"/>
  <c r="J1264" i="9"/>
  <c r="J1263" i="9"/>
  <c r="J1262" i="9"/>
  <c r="J1261" i="9"/>
  <c r="J1260" i="9"/>
  <c r="J1259" i="9"/>
  <c r="J1258" i="9"/>
  <c r="J1257" i="9"/>
  <c r="J1256" i="9"/>
  <c r="J1255" i="9"/>
  <c r="J1254" i="9"/>
  <c r="J1253" i="9"/>
  <c r="J1252" i="9"/>
  <c r="J1251" i="9"/>
  <c r="J1250" i="9"/>
  <c r="J1249" i="9"/>
  <c r="J1248" i="9"/>
  <c r="J1247" i="9"/>
  <c r="J1246" i="9"/>
  <c r="J1245" i="9"/>
  <c r="J1244" i="9"/>
  <c r="J1243" i="9"/>
  <c r="J1242" i="9"/>
  <c r="J1241" i="9"/>
  <c r="J1240" i="9"/>
  <c r="J1239" i="9"/>
  <c r="J1238" i="9"/>
  <c r="J1237" i="9"/>
  <c r="J1236" i="9"/>
  <c r="J1235" i="9"/>
  <c r="J1234" i="9"/>
  <c r="J1233" i="9"/>
  <c r="J1232" i="9"/>
  <c r="J1231" i="9"/>
  <c r="J1230" i="9"/>
  <c r="J1229" i="9"/>
  <c r="J1228" i="9"/>
  <c r="J1227" i="9"/>
  <c r="J1226" i="9"/>
  <c r="J1225" i="9"/>
  <c r="J1224" i="9"/>
  <c r="J1223" i="9"/>
  <c r="J1222" i="9"/>
  <c r="J1221" i="9"/>
  <c r="J1220" i="9"/>
  <c r="J1219" i="9"/>
  <c r="J1218" i="9"/>
  <c r="J1217" i="9"/>
  <c r="J1216" i="9"/>
  <c r="J1215" i="9"/>
  <c r="J1214" i="9"/>
  <c r="J1213" i="9"/>
  <c r="J1212" i="9"/>
  <c r="J1211" i="9"/>
  <c r="J1210" i="9"/>
  <c r="J1209" i="9"/>
  <c r="J1208" i="9"/>
  <c r="J1207" i="9"/>
  <c r="J1206" i="9"/>
  <c r="J1205" i="9"/>
  <c r="J1204" i="9"/>
  <c r="J1203" i="9"/>
  <c r="J1202" i="9"/>
  <c r="J1201" i="9"/>
  <c r="J1200" i="9"/>
  <c r="J1199" i="9"/>
  <c r="J1198" i="9"/>
  <c r="J1197" i="9"/>
  <c r="J1196" i="9"/>
  <c r="J1195" i="9"/>
  <c r="J1194" i="9"/>
  <c r="J1193" i="9"/>
  <c r="J1192" i="9"/>
  <c r="J1191" i="9"/>
  <c r="J1190" i="9"/>
  <c r="J1189" i="9"/>
  <c r="J1188" i="9"/>
  <c r="J1187" i="9"/>
  <c r="J1186" i="9"/>
  <c r="J1185" i="9"/>
  <c r="J1184" i="9"/>
  <c r="J1183" i="9"/>
  <c r="J1182" i="9"/>
  <c r="J1181" i="9"/>
  <c r="J1180" i="9"/>
  <c r="J1179" i="9"/>
  <c r="J1178" i="9"/>
  <c r="J1177" i="9"/>
  <c r="J1176" i="9"/>
  <c r="J1175" i="9"/>
  <c r="J1174" i="9"/>
  <c r="J1173" i="9"/>
  <c r="J1172" i="9"/>
  <c r="J1171" i="9"/>
  <c r="J1170" i="9"/>
  <c r="J1169" i="9"/>
  <c r="J1168" i="9"/>
  <c r="J1167" i="9"/>
  <c r="J1166" i="9"/>
  <c r="J1165" i="9"/>
  <c r="J1164" i="9"/>
  <c r="J1163" i="9"/>
  <c r="J1162" i="9"/>
  <c r="J1161" i="9"/>
  <c r="J1160" i="9"/>
  <c r="J1159" i="9"/>
  <c r="J1158" i="9"/>
  <c r="J1157" i="9"/>
  <c r="J1156" i="9"/>
  <c r="J1155" i="9"/>
  <c r="J1154" i="9"/>
  <c r="J1153" i="9"/>
  <c r="J1152" i="9"/>
  <c r="J1151" i="9"/>
  <c r="J1150" i="9"/>
  <c r="J1149" i="9"/>
  <c r="J1148" i="9"/>
  <c r="J1147" i="9"/>
  <c r="J1146" i="9"/>
  <c r="J1145" i="9"/>
  <c r="J1144" i="9"/>
  <c r="J1143" i="9"/>
  <c r="J1142" i="9"/>
  <c r="J1141" i="9"/>
  <c r="J1140" i="9"/>
  <c r="J1139" i="9"/>
  <c r="J1138" i="9"/>
  <c r="J1137" i="9"/>
  <c r="J1136" i="9"/>
  <c r="J1135" i="9"/>
  <c r="J1134" i="9"/>
  <c r="J1133" i="9"/>
  <c r="J1132" i="9"/>
  <c r="J1131" i="9"/>
  <c r="J1130" i="9"/>
  <c r="J1129" i="9"/>
  <c r="J1128" i="9"/>
  <c r="J1127" i="9"/>
  <c r="J1126" i="9"/>
  <c r="J1125" i="9"/>
  <c r="J1124" i="9"/>
  <c r="J1123" i="9"/>
  <c r="J1122" i="9"/>
  <c r="J1121" i="9"/>
  <c r="J1120" i="9"/>
  <c r="J1119" i="9"/>
  <c r="J1118" i="9"/>
  <c r="J1117" i="9"/>
  <c r="J1116" i="9"/>
  <c r="J1115" i="9"/>
  <c r="J1114" i="9"/>
  <c r="J1113" i="9"/>
  <c r="J1112" i="9"/>
  <c r="J1111" i="9"/>
  <c r="J1110" i="9"/>
  <c r="J1109" i="9"/>
  <c r="J1108" i="9"/>
  <c r="J1107" i="9"/>
  <c r="J1106" i="9"/>
  <c r="J1105" i="9"/>
  <c r="J1104" i="9"/>
  <c r="J1103" i="9"/>
  <c r="J1102" i="9"/>
  <c r="J1101" i="9"/>
  <c r="J1100" i="9"/>
  <c r="J1099" i="9"/>
  <c r="J1098" i="9"/>
  <c r="J1097" i="9"/>
  <c r="J1096" i="9"/>
  <c r="J1095" i="9"/>
  <c r="J1094" i="9"/>
  <c r="J1093" i="9"/>
  <c r="J1092" i="9"/>
  <c r="J1091" i="9"/>
  <c r="J1090" i="9"/>
  <c r="J1089" i="9"/>
  <c r="J1088" i="9"/>
  <c r="J1087" i="9"/>
  <c r="J1086" i="9"/>
  <c r="J1085" i="9"/>
  <c r="J1084" i="9"/>
  <c r="J1083" i="9"/>
  <c r="J1082" i="9"/>
  <c r="J1081" i="9"/>
  <c r="J1080" i="9"/>
  <c r="J1079" i="9"/>
  <c r="J1078" i="9"/>
  <c r="J1077" i="9"/>
  <c r="J1076" i="9"/>
  <c r="J1075" i="9"/>
  <c r="J1074" i="9"/>
  <c r="J1073" i="9"/>
  <c r="J1072" i="9"/>
  <c r="J1071" i="9"/>
  <c r="J1070" i="9"/>
  <c r="J1069" i="9"/>
  <c r="J1068" i="9"/>
  <c r="J1067" i="9"/>
  <c r="J1066" i="9"/>
  <c r="J1065" i="9"/>
  <c r="J1064" i="9"/>
  <c r="J1063" i="9"/>
  <c r="J1062" i="9"/>
  <c r="J1061" i="9"/>
  <c r="J1060" i="9"/>
  <c r="J1059" i="9"/>
  <c r="J1058" i="9"/>
  <c r="J1057" i="9"/>
  <c r="J1056" i="9"/>
  <c r="J1055" i="9"/>
  <c r="J1054" i="9"/>
  <c r="J1053" i="9"/>
  <c r="J1052" i="9"/>
  <c r="J1051" i="9"/>
  <c r="J1050" i="9"/>
  <c r="J1049" i="9"/>
  <c r="J1048" i="9"/>
  <c r="J1047" i="9"/>
  <c r="J1046" i="9"/>
  <c r="J1045" i="9"/>
  <c r="J1044" i="9"/>
  <c r="J1043" i="9"/>
  <c r="J1042" i="9"/>
  <c r="J1041" i="9"/>
  <c r="J1040" i="9"/>
  <c r="J1039" i="9"/>
  <c r="J1038" i="9"/>
  <c r="J1037" i="9"/>
  <c r="J1036" i="9"/>
  <c r="J1035" i="9"/>
  <c r="J1034" i="9"/>
  <c r="J1033" i="9"/>
  <c r="J1032" i="9"/>
  <c r="J1031" i="9"/>
  <c r="J1030" i="9"/>
  <c r="J1029" i="9"/>
  <c r="J1028" i="9"/>
  <c r="J1027" i="9"/>
  <c r="J1026" i="9"/>
  <c r="J1025" i="9"/>
  <c r="J1024" i="9"/>
  <c r="J1023" i="9"/>
  <c r="J1022" i="9"/>
  <c r="J1021" i="9"/>
  <c r="J1020" i="9"/>
  <c r="J1019" i="9"/>
  <c r="J1018" i="9"/>
  <c r="J1017" i="9"/>
  <c r="J1016" i="9"/>
  <c r="J1015" i="9"/>
  <c r="J1014" i="9"/>
  <c r="J1013" i="9"/>
  <c r="J1012" i="9"/>
  <c r="J1011" i="9"/>
  <c r="J1010" i="9"/>
  <c r="J1009" i="9"/>
  <c r="J1008" i="9"/>
  <c r="J1007" i="9"/>
  <c r="J1006" i="9"/>
  <c r="J1005" i="9"/>
  <c r="J1004" i="9"/>
  <c r="J1003" i="9"/>
  <c r="J1002" i="9"/>
  <c r="J1001" i="9"/>
  <c r="J1000" i="9"/>
  <c r="J999" i="9"/>
  <c r="J998" i="9"/>
  <c r="J997" i="9"/>
  <c r="J996" i="9"/>
  <c r="J995" i="9"/>
  <c r="J994" i="9"/>
  <c r="J993" i="9"/>
  <c r="J992" i="9"/>
  <c r="J991" i="9"/>
  <c r="J990" i="9"/>
  <c r="J989" i="9"/>
  <c r="J988" i="9"/>
  <c r="J987" i="9"/>
  <c r="J986" i="9"/>
  <c r="J985" i="9"/>
  <c r="J984" i="9"/>
  <c r="J983" i="9"/>
  <c r="J982" i="9"/>
  <c r="J981" i="9"/>
  <c r="J980" i="9"/>
  <c r="J979" i="9"/>
  <c r="J978" i="9"/>
  <c r="J977" i="9"/>
  <c r="J976" i="9"/>
  <c r="J975" i="9"/>
  <c r="J974" i="9"/>
  <c r="J973" i="9"/>
  <c r="J972" i="9"/>
  <c r="J971" i="9"/>
  <c r="J970" i="9"/>
  <c r="J969" i="9"/>
  <c r="J968" i="9"/>
  <c r="J967" i="9"/>
  <c r="J966" i="9"/>
  <c r="J965" i="9"/>
  <c r="J964" i="9"/>
  <c r="J963" i="9"/>
  <c r="J962" i="9"/>
  <c r="J961" i="9"/>
  <c r="J960" i="9"/>
  <c r="J959" i="9"/>
  <c r="J958" i="9"/>
  <c r="J957" i="9"/>
  <c r="J956" i="9"/>
  <c r="J955" i="9"/>
  <c r="J954" i="9"/>
  <c r="J953" i="9"/>
  <c r="J952" i="9"/>
  <c r="J951" i="9"/>
  <c r="J950" i="9"/>
  <c r="J949" i="9"/>
  <c r="J948" i="9"/>
  <c r="J947" i="9"/>
  <c r="J946" i="9"/>
  <c r="J945" i="9"/>
  <c r="J944" i="9"/>
  <c r="J943" i="9"/>
  <c r="J942" i="9"/>
  <c r="J941" i="9"/>
  <c r="J940" i="9"/>
  <c r="J939" i="9"/>
  <c r="J938" i="9"/>
  <c r="J937" i="9"/>
  <c r="J936" i="9"/>
  <c r="J935" i="9"/>
  <c r="J934" i="9"/>
  <c r="J933" i="9"/>
  <c r="J932" i="9"/>
  <c r="J931" i="9"/>
  <c r="J930" i="9"/>
  <c r="J929" i="9"/>
  <c r="J928" i="9"/>
  <c r="J927" i="9"/>
  <c r="J926" i="9"/>
  <c r="J925" i="9"/>
  <c r="J924" i="9"/>
  <c r="J923" i="9"/>
  <c r="J922" i="9"/>
  <c r="J921" i="9"/>
  <c r="J920" i="9"/>
  <c r="J919" i="9"/>
  <c r="J918" i="9"/>
  <c r="J917" i="9"/>
  <c r="J916" i="9"/>
  <c r="J915" i="9"/>
  <c r="J914" i="9"/>
  <c r="J913" i="9"/>
  <c r="J912" i="9"/>
  <c r="J911" i="9"/>
  <c r="J910" i="9"/>
  <c r="J909" i="9"/>
  <c r="J908" i="9"/>
  <c r="J907" i="9"/>
  <c r="J906" i="9"/>
  <c r="J905" i="9"/>
  <c r="J904" i="9"/>
  <c r="J903" i="9"/>
  <c r="J902" i="9"/>
  <c r="J901" i="9"/>
  <c r="J900" i="9"/>
  <c r="J899" i="9"/>
  <c r="J898" i="9"/>
  <c r="J897" i="9"/>
  <c r="J896" i="9"/>
  <c r="J895" i="9"/>
  <c r="J894" i="9"/>
  <c r="J893" i="9"/>
  <c r="J892" i="9"/>
  <c r="J891" i="9"/>
  <c r="J890" i="9"/>
  <c r="J889" i="9"/>
  <c r="J888" i="9"/>
  <c r="J887" i="9"/>
  <c r="J886" i="9"/>
  <c r="J885" i="9"/>
  <c r="J884" i="9"/>
  <c r="J883" i="9"/>
  <c r="J882" i="9"/>
  <c r="J881" i="9"/>
  <c r="J880" i="9"/>
  <c r="J879" i="9"/>
  <c r="J878" i="9"/>
  <c r="J877" i="9"/>
  <c r="J876" i="9"/>
  <c r="J875" i="9"/>
  <c r="J874" i="9"/>
  <c r="J873" i="9"/>
  <c r="J872" i="9"/>
  <c r="J871" i="9"/>
  <c r="J870" i="9"/>
  <c r="J869" i="9"/>
  <c r="J868" i="9"/>
  <c r="J867" i="9"/>
  <c r="J866" i="9"/>
  <c r="J865" i="9"/>
  <c r="J864" i="9"/>
  <c r="J863" i="9"/>
  <c r="J862" i="9"/>
  <c r="J861" i="9"/>
  <c r="J860" i="9"/>
  <c r="J859" i="9"/>
  <c r="J858" i="9"/>
  <c r="J857" i="9"/>
  <c r="J856" i="9"/>
  <c r="J855" i="9"/>
  <c r="J854" i="9"/>
  <c r="J853" i="9"/>
  <c r="J852" i="9"/>
  <c r="J851" i="9"/>
  <c r="J850" i="9"/>
  <c r="J849" i="9"/>
  <c r="J848" i="9"/>
  <c r="J847" i="9"/>
  <c r="J846" i="9"/>
  <c r="J845" i="9"/>
  <c r="J844" i="9"/>
  <c r="J843" i="9"/>
  <c r="J842" i="9"/>
  <c r="J841" i="9"/>
  <c r="J840" i="9"/>
  <c r="J839" i="9"/>
  <c r="J838" i="9"/>
  <c r="J837" i="9"/>
  <c r="J836" i="9"/>
  <c r="J835" i="9"/>
  <c r="J834" i="9"/>
  <c r="J833" i="9"/>
  <c r="J832" i="9"/>
  <c r="J831" i="9"/>
  <c r="J830" i="9"/>
  <c r="J829" i="9"/>
  <c r="J828" i="9"/>
  <c r="J827" i="9"/>
  <c r="J826" i="9"/>
  <c r="J825" i="9"/>
  <c r="J824" i="9"/>
  <c r="J823" i="9"/>
  <c r="J822" i="9"/>
  <c r="J821" i="9"/>
  <c r="J820" i="9"/>
  <c r="J819" i="9"/>
  <c r="J818" i="9"/>
  <c r="J817" i="9"/>
  <c r="J816" i="9"/>
  <c r="J815" i="9"/>
  <c r="J814" i="9"/>
  <c r="J813" i="9"/>
  <c r="J812" i="9"/>
  <c r="J811" i="9"/>
  <c r="J810" i="9"/>
  <c r="J809" i="9"/>
  <c r="J808" i="9"/>
  <c r="J807" i="9"/>
  <c r="J806" i="9"/>
  <c r="J805" i="9"/>
  <c r="J804" i="9"/>
  <c r="J803" i="9"/>
  <c r="J802" i="9"/>
  <c r="J801" i="9"/>
  <c r="J800" i="9"/>
  <c r="J799" i="9"/>
  <c r="J798" i="9"/>
  <c r="J797" i="9"/>
  <c r="J796" i="9"/>
  <c r="J795" i="9"/>
  <c r="J794" i="9"/>
  <c r="J793" i="9"/>
  <c r="J792" i="9"/>
  <c r="J791" i="9"/>
  <c r="J790" i="9"/>
  <c r="J789" i="9"/>
  <c r="J788" i="9"/>
  <c r="J787" i="9"/>
  <c r="J786" i="9"/>
  <c r="J785" i="9"/>
  <c r="J784" i="9"/>
  <c r="J783" i="9"/>
  <c r="J782" i="9"/>
  <c r="J781" i="9"/>
  <c r="J780" i="9"/>
  <c r="J779" i="9"/>
  <c r="J778" i="9"/>
  <c r="J777" i="9"/>
  <c r="J776" i="9"/>
  <c r="J775" i="9"/>
  <c r="J774" i="9"/>
  <c r="J773" i="9"/>
  <c r="J772" i="9"/>
  <c r="J771" i="9"/>
  <c r="J770" i="9"/>
  <c r="J769" i="9"/>
  <c r="J768" i="9"/>
  <c r="J767" i="9"/>
  <c r="J766" i="9"/>
  <c r="J765" i="9"/>
  <c r="J764" i="9"/>
  <c r="J763" i="9"/>
  <c r="J762" i="9"/>
  <c r="J761" i="9"/>
  <c r="J760" i="9"/>
  <c r="J759" i="9"/>
  <c r="J758" i="9"/>
  <c r="J757" i="9"/>
  <c r="J756" i="9"/>
  <c r="J755" i="9"/>
  <c r="J754" i="9"/>
  <c r="J753" i="9"/>
  <c r="J752" i="9"/>
  <c r="J751" i="9"/>
  <c r="J750" i="9"/>
  <c r="J749" i="9"/>
  <c r="J748" i="9"/>
  <c r="J747" i="9"/>
  <c r="J746" i="9"/>
  <c r="J745" i="9"/>
  <c r="J744" i="9"/>
  <c r="J743" i="9"/>
  <c r="J742" i="9"/>
  <c r="J741" i="9"/>
  <c r="J740" i="9"/>
  <c r="J739" i="9"/>
  <c r="J738" i="9"/>
  <c r="J737" i="9"/>
  <c r="J736" i="9"/>
  <c r="J735" i="9"/>
  <c r="J734" i="9"/>
  <c r="J733" i="9"/>
  <c r="J732" i="9"/>
  <c r="J731" i="9"/>
  <c r="J730" i="9"/>
  <c r="J729" i="9"/>
  <c r="J728" i="9"/>
  <c r="J727" i="9"/>
  <c r="J726" i="9"/>
  <c r="J725" i="9"/>
  <c r="J724" i="9"/>
  <c r="J723" i="9"/>
  <c r="J722" i="9"/>
  <c r="J721" i="9"/>
  <c r="J720" i="9"/>
  <c r="J719" i="9"/>
  <c r="J718" i="9"/>
  <c r="J717" i="9"/>
  <c r="J716" i="9"/>
  <c r="J715" i="9"/>
  <c r="J714" i="9"/>
  <c r="J713" i="9"/>
  <c r="J712" i="9"/>
  <c r="J711" i="9"/>
  <c r="J710" i="9"/>
  <c r="J709" i="9"/>
  <c r="J708" i="9"/>
  <c r="J707" i="9"/>
  <c r="J706" i="9"/>
  <c r="J705" i="9"/>
  <c r="J704" i="9"/>
  <c r="J703" i="9"/>
  <c r="J702" i="9"/>
  <c r="J701" i="9"/>
  <c r="J700" i="9"/>
  <c r="J699" i="9"/>
  <c r="J698" i="9"/>
  <c r="J697" i="9"/>
  <c r="J696" i="9"/>
  <c r="J695" i="9"/>
  <c r="J694" i="9"/>
  <c r="J693" i="9"/>
  <c r="J692" i="9"/>
  <c r="J691" i="9"/>
  <c r="J690" i="9"/>
  <c r="J689" i="9"/>
  <c r="J688" i="9"/>
  <c r="J687" i="9"/>
  <c r="J686" i="9"/>
  <c r="J685" i="9"/>
  <c r="J684" i="9"/>
  <c r="J683" i="9"/>
  <c r="J682" i="9"/>
  <c r="J681" i="9"/>
  <c r="J680" i="9"/>
  <c r="J679" i="9"/>
  <c r="J678" i="9"/>
  <c r="J677" i="9"/>
  <c r="J676" i="9"/>
  <c r="J675" i="9"/>
  <c r="J674" i="9"/>
  <c r="J673" i="9"/>
  <c r="J672" i="9"/>
  <c r="J671" i="9"/>
  <c r="J670" i="9"/>
  <c r="J669" i="9"/>
  <c r="J668" i="9"/>
  <c r="J667" i="9"/>
  <c r="J666" i="9"/>
  <c r="J665" i="9"/>
  <c r="J664" i="9"/>
  <c r="J663" i="9"/>
  <c r="J662" i="9"/>
  <c r="J661" i="9"/>
  <c r="J660" i="9"/>
  <c r="J659" i="9"/>
  <c r="J658" i="9"/>
  <c r="J657" i="9"/>
  <c r="J656" i="9"/>
  <c r="J655" i="9"/>
  <c r="J654" i="9"/>
  <c r="J653" i="9"/>
  <c r="J652" i="9"/>
  <c r="J651" i="9"/>
  <c r="J650" i="9"/>
  <c r="J649" i="9"/>
  <c r="J648" i="9"/>
  <c r="J647" i="9"/>
  <c r="J646" i="9"/>
  <c r="J645" i="9"/>
  <c r="J644" i="9"/>
  <c r="J643" i="9"/>
  <c r="J642" i="9"/>
  <c r="J641" i="9"/>
  <c r="J640" i="9"/>
  <c r="J639" i="9"/>
  <c r="J638" i="9"/>
  <c r="J637" i="9"/>
  <c r="J636" i="9"/>
  <c r="J635" i="9"/>
  <c r="J634" i="9"/>
  <c r="J633" i="9"/>
  <c r="J632" i="9"/>
  <c r="J631" i="9"/>
  <c r="J630" i="9"/>
  <c r="J629" i="9"/>
  <c r="J628" i="9"/>
  <c r="J627" i="9"/>
  <c r="J626" i="9"/>
  <c r="J625" i="9"/>
  <c r="J624" i="9"/>
  <c r="J623" i="9"/>
  <c r="J622" i="9"/>
  <c r="J621" i="9"/>
  <c r="J620" i="9"/>
  <c r="J619" i="9"/>
  <c r="J618" i="9"/>
  <c r="J617" i="9"/>
  <c r="J616" i="9"/>
  <c r="J615" i="9"/>
  <c r="J614" i="9"/>
  <c r="J613" i="9"/>
  <c r="J612" i="9"/>
  <c r="J611" i="9"/>
  <c r="J610" i="9"/>
  <c r="J609" i="9"/>
  <c r="J608" i="9"/>
  <c r="J607" i="9"/>
  <c r="J606" i="9"/>
  <c r="J605" i="9"/>
  <c r="J604" i="9"/>
  <c r="J603" i="9"/>
  <c r="J602" i="9"/>
  <c r="J601" i="9"/>
  <c r="J600" i="9"/>
  <c r="J599" i="9"/>
  <c r="J598" i="9"/>
  <c r="J597" i="9"/>
  <c r="J596" i="9"/>
  <c r="J595" i="9"/>
  <c r="J594" i="9"/>
  <c r="J593" i="9"/>
  <c r="J592" i="9"/>
  <c r="J591" i="9"/>
  <c r="J590" i="9"/>
  <c r="J589" i="9"/>
  <c r="J588" i="9"/>
  <c r="J587" i="9"/>
  <c r="J586" i="9"/>
  <c r="J585" i="9"/>
  <c r="J584" i="9"/>
  <c r="J583" i="9"/>
  <c r="J582" i="9"/>
  <c r="J581" i="9"/>
  <c r="J580" i="9"/>
  <c r="J579" i="9"/>
  <c r="J578" i="9"/>
  <c r="J577" i="9"/>
  <c r="J576" i="9"/>
  <c r="J575" i="9"/>
  <c r="J574" i="9"/>
  <c r="J573" i="9"/>
  <c r="J572" i="9"/>
  <c r="J571" i="9"/>
  <c r="J570" i="9"/>
  <c r="J569" i="9"/>
  <c r="J568" i="9"/>
  <c r="J567" i="9"/>
  <c r="J566" i="9"/>
  <c r="J565" i="9"/>
  <c r="J564" i="9"/>
  <c r="J563" i="9"/>
  <c r="J562" i="9"/>
  <c r="J561" i="9"/>
  <c r="J560" i="9"/>
  <c r="J559" i="9"/>
  <c r="J558" i="9"/>
  <c r="J557" i="9"/>
  <c r="J556" i="9"/>
  <c r="J555" i="9"/>
  <c r="J554" i="9"/>
  <c r="J553" i="9"/>
  <c r="J552" i="9"/>
  <c r="J551" i="9"/>
  <c r="J550" i="9"/>
  <c r="J549" i="9"/>
  <c r="J548" i="9"/>
  <c r="J547" i="9"/>
  <c r="J546" i="9"/>
  <c r="J545" i="9"/>
  <c r="J544" i="9"/>
  <c r="J543" i="9"/>
  <c r="J542" i="9"/>
  <c r="J541" i="9"/>
  <c r="J540" i="9"/>
  <c r="J539" i="9"/>
  <c r="J538" i="9"/>
  <c r="J537" i="9"/>
  <c r="J536" i="9"/>
  <c r="J535" i="9"/>
  <c r="J534" i="9"/>
  <c r="J533" i="9"/>
  <c r="J532" i="9"/>
  <c r="J531" i="9"/>
  <c r="J530" i="9"/>
  <c r="J529" i="9"/>
  <c r="J528" i="9"/>
  <c r="J527" i="9"/>
  <c r="J526" i="9"/>
  <c r="J525" i="9"/>
  <c r="J524" i="9"/>
  <c r="J523" i="9"/>
  <c r="J522" i="9"/>
  <c r="J521" i="9"/>
  <c r="J520" i="9"/>
  <c r="J519" i="9"/>
  <c r="J518" i="9"/>
  <c r="J517" i="9"/>
  <c r="J516" i="9"/>
  <c r="J515" i="9"/>
  <c r="J514" i="9"/>
  <c r="J513" i="9"/>
  <c r="J512" i="9"/>
  <c r="J511" i="9"/>
  <c r="J510" i="9"/>
  <c r="J509" i="9"/>
  <c r="J508" i="9"/>
  <c r="J507" i="9"/>
  <c r="J506" i="9"/>
  <c r="J505" i="9"/>
  <c r="J504" i="9"/>
  <c r="J503" i="9"/>
  <c r="J502" i="9"/>
  <c r="J501" i="9"/>
  <c r="J500" i="9"/>
  <c r="J499" i="9"/>
  <c r="J498" i="9"/>
  <c r="J497" i="9"/>
  <c r="J496" i="9"/>
  <c r="J495" i="9"/>
  <c r="J494" i="9"/>
  <c r="J493" i="9"/>
  <c r="J492" i="9"/>
  <c r="J491" i="9"/>
  <c r="J490" i="9"/>
  <c r="J489" i="9"/>
  <c r="J488" i="9"/>
  <c r="J487" i="9"/>
  <c r="J486" i="9"/>
  <c r="J485" i="9"/>
  <c r="J484" i="9"/>
  <c r="J483" i="9"/>
  <c r="J482" i="9"/>
  <c r="J481" i="9"/>
  <c r="J480" i="9"/>
  <c r="J479" i="9"/>
  <c r="J478" i="9"/>
  <c r="J477" i="9"/>
  <c r="J476" i="9"/>
  <c r="J475" i="9"/>
  <c r="J474" i="9"/>
  <c r="J473" i="9"/>
  <c r="J472" i="9"/>
  <c r="J471" i="9"/>
  <c r="J470" i="9"/>
  <c r="J469" i="9"/>
  <c r="J468" i="9"/>
  <c r="J467" i="9"/>
  <c r="J466" i="9"/>
  <c r="J465" i="9"/>
  <c r="J464" i="9"/>
  <c r="J463" i="9"/>
  <c r="J462" i="9"/>
  <c r="J461" i="9"/>
  <c r="J460" i="9"/>
  <c r="J459" i="9"/>
  <c r="J458" i="9"/>
  <c r="J457" i="9"/>
  <c r="J456" i="9"/>
  <c r="J455" i="9"/>
  <c r="J454" i="9"/>
  <c r="J453" i="9"/>
  <c r="J452" i="9"/>
  <c r="J451" i="9"/>
  <c r="J450" i="9"/>
  <c r="J449" i="9"/>
  <c r="J448" i="9"/>
  <c r="J447" i="9"/>
  <c r="J446" i="9"/>
  <c r="J445" i="9"/>
  <c r="J444" i="9"/>
  <c r="J443" i="9"/>
  <c r="J442" i="9"/>
  <c r="J441" i="9"/>
  <c r="J440" i="9"/>
  <c r="J439" i="9"/>
  <c r="J438" i="9"/>
  <c r="J437" i="9"/>
  <c r="J436" i="9"/>
  <c r="J435" i="9"/>
  <c r="J434" i="9"/>
  <c r="J433" i="9"/>
  <c r="J432" i="9"/>
  <c r="J431" i="9"/>
  <c r="J430" i="9"/>
  <c r="J429" i="9"/>
  <c r="J428" i="9"/>
  <c r="J427" i="9"/>
  <c r="J426" i="9"/>
  <c r="J425" i="9"/>
  <c r="J424" i="9"/>
  <c r="J423" i="9"/>
  <c r="J422" i="9"/>
  <c r="J421" i="9"/>
  <c r="J420" i="9"/>
  <c r="J419" i="9"/>
  <c r="J418" i="9"/>
  <c r="J417" i="9"/>
  <c r="J416" i="9"/>
  <c r="J415" i="9"/>
  <c r="J414" i="9"/>
  <c r="J413" i="9"/>
  <c r="J412" i="9"/>
  <c r="J411" i="9"/>
  <c r="J410" i="9"/>
  <c r="J409" i="9"/>
  <c r="J408" i="9"/>
  <c r="J407" i="9"/>
  <c r="J406" i="9"/>
  <c r="J405" i="9"/>
  <c r="J404" i="9"/>
  <c r="J403" i="9"/>
  <c r="J402" i="9"/>
  <c r="J401" i="9"/>
  <c r="J400" i="9"/>
  <c r="J399" i="9"/>
  <c r="J398" i="9"/>
  <c r="J397" i="9"/>
  <c r="J396" i="9"/>
  <c r="J395" i="9"/>
  <c r="J394" i="9"/>
  <c r="J393" i="9"/>
  <c r="J392" i="9"/>
  <c r="J391" i="9"/>
  <c r="J390" i="9"/>
  <c r="J389" i="9"/>
  <c r="J388" i="9"/>
  <c r="J387" i="9"/>
  <c r="J386" i="9"/>
  <c r="J385" i="9"/>
  <c r="J384" i="9"/>
  <c r="J383" i="9"/>
  <c r="J382" i="9"/>
  <c r="J381" i="9"/>
  <c r="J380" i="9"/>
  <c r="J379" i="9"/>
  <c r="J378" i="9"/>
  <c r="J377" i="9"/>
  <c r="J376" i="9"/>
  <c r="J375" i="9"/>
  <c r="J374" i="9"/>
  <c r="J373" i="9"/>
  <c r="J372" i="9"/>
  <c r="J371" i="9"/>
  <c r="J370" i="9"/>
  <c r="J369" i="9"/>
  <c r="J368" i="9"/>
  <c r="J367" i="9"/>
  <c r="J366" i="9"/>
  <c r="J365" i="9"/>
  <c r="J364" i="9"/>
  <c r="J363" i="9"/>
  <c r="J362" i="9"/>
  <c r="J361" i="9"/>
  <c r="J360" i="9"/>
  <c r="J359" i="9"/>
  <c r="J358" i="9"/>
  <c r="J357" i="9"/>
  <c r="J356" i="9"/>
  <c r="J355" i="9"/>
  <c r="J354" i="9"/>
  <c r="J353" i="9"/>
  <c r="J352" i="9"/>
  <c r="J351" i="9"/>
  <c r="J350" i="9"/>
  <c r="J349" i="9"/>
  <c r="J348" i="9"/>
  <c r="J347" i="9"/>
  <c r="J346" i="9"/>
  <c r="J345" i="9"/>
  <c r="J344" i="9"/>
  <c r="J343" i="9"/>
  <c r="J342" i="9"/>
  <c r="J341" i="9"/>
  <c r="J340" i="9"/>
  <c r="J339" i="9"/>
  <c r="J338" i="9"/>
  <c r="J337" i="9"/>
  <c r="J336" i="9"/>
  <c r="J335" i="9"/>
  <c r="J334" i="9"/>
  <c r="J333" i="9"/>
  <c r="J332" i="9"/>
  <c r="J331" i="9"/>
  <c r="J330" i="9"/>
  <c r="J329" i="9"/>
  <c r="J328" i="9"/>
  <c r="J327" i="9"/>
  <c r="J326" i="9"/>
  <c r="J325" i="9"/>
  <c r="J324" i="9"/>
  <c r="J323" i="9"/>
  <c r="J322" i="9"/>
  <c r="J321" i="9"/>
  <c r="J320" i="9"/>
  <c r="J319" i="9"/>
  <c r="J318" i="9"/>
  <c r="J317" i="9"/>
  <c r="J316" i="9"/>
  <c r="J315" i="9"/>
  <c r="J314" i="9"/>
  <c r="J313" i="9"/>
  <c r="J312" i="9"/>
  <c r="J311" i="9"/>
  <c r="J310" i="9"/>
  <c r="J309" i="9"/>
  <c r="J308" i="9"/>
  <c r="J307" i="9"/>
  <c r="J306" i="9"/>
  <c r="J305" i="9"/>
  <c r="J304" i="9"/>
  <c r="J303" i="9"/>
  <c r="J302" i="9"/>
  <c r="J301" i="9"/>
  <c r="J300" i="9"/>
  <c r="J299" i="9"/>
  <c r="J298" i="9"/>
  <c r="J297" i="9"/>
  <c r="J296" i="9"/>
  <c r="J295" i="9"/>
  <c r="J294" i="9"/>
  <c r="J293" i="9"/>
  <c r="J292" i="9"/>
  <c r="J291" i="9"/>
  <c r="J290" i="9"/>
  <c r="J289" i="9"/>
  <c r="J288" i="9"/>
  <c r="J287" i="9"/>
  <c r="J286" i="9"/>
  <c r="J285" i="9"/>
  <c r="J284" i="9"/>
  <c r="J283" i="9"/>
  <c r="J282" i="9"/>
  <c r="J281" i="9"/>
  <c r="J280" i="9"/>
  <c r="J279" i="9"/>
  <c r="J278" i="9"/>
  <c r="J277" i="9"/>
  <c r="J276" i="9"/>
  <c r="J275" i="9"/>
  <c r="J274" i="9"/>
  <c r="J273" i="9"/>
  <c r="J272" i="9"/>
  <c r="J271" i="9"/>
  <c r="J270" i="9"/>
  <c r="J269" i="9"/>
  <c r="J268" i="9"/>
  <c r="J267" i="9"/>
  <c r="J266" i="9"/>
  <c r="J265" i="9"/>
  <c r="J264" i="9"/>
  <c r="J263" i="9"/>
  <c r="J262" i="9"/>
  <c r="J261" i="9"/>
  <c r="J260" i="9"/>
  <c r="J259" i="9"/>
  <c r="J258" i="9"/>
  <c r="J257" i="9"/>
  <c r="J256" i="9"/>
  <c r="J255" i="9"/>
  <c r="J254" i="9"/>
  <c r="J253" i="9"/>
  <c r="J252" i="9"/>
  <c r="J251" i="9"/>
  <c r="J250" i="9"/>
  <c r="J249" i="9"/>
  <c r="J248" i="9"/>
  <c r="J247" i="9"/>
  <c r="J246" i="9"/>
  <c r="J245" i="9"/>
  <c r="J244" i="9"/>
  <c r="J243" i="9"/>
  <c r="J242" i="9"/>
  <c r="J241" i="9"/>
  <c r="J240" i="9"/>
  <c r="J239" i="9"/>
  <c r="J238" i="9"/>
  <c r="J237" i="9"/>
  <c r="J236" i="9"/>
  <c r="J235" i="9"/>
  <c r="J234" i="9"/>
  <c r="J233" i="9"/>
  <c r="J232" i="9"/>
  <c r="J231" i="9"/>
  <c r="J230" i="9"/>
  <c r="J229" i="9"/>
  <c r="J228" i="9"/>
  <c r="J227" i="9"/>
  <c r="J226" i="9"/>
  <c r="J225" i="9"/>
  <c r="J224" i="9"/>
  <c r="J223" i="9"/>
  <c r="J222" i="9"/>
  <c r="J221" i="9"/>
  <c r="J220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1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J5" i="9"/>
  <c r="J4" i="9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2" i="8"/>
  <c r="I3" i="8"/>
  <c r="I6" i="8"/>
  <c r="I7" i="8"/>
  <c r="I8" i="8"/>
  <c r="I9" i="8"/>
  <c r="I11" i="8"/>
  <c r="I12" i="8"/>
  <c r="I14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2" i="8"/>
  <c r="H3" i="8"/>
  <c r="H4" i="8"/>
  <c r="H5" i="8"/>
  <c r="H6" i="8"/>
  <c r="H7" i="8"/>
  <c r="H8" i="8"/>
  <c r="H9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2" i="8"/>
  <c r="AK4" i="1" l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3" i="1"/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F750" i="7"/>
  <c r="F751" i="7"/>
  <c r="F752" i="7"/>
  <c r="F753" i="7"/>
  <c r="F754" i="7"/>
  <c r="F755" i="7"/>
  <c r="F756" i="7"/>
  <c r="F757" i="7"/>
  <c r="F758" i="7"/>
  <c r="F759" i="7"/>
  <c r="F760" i="7"/>
  <c r="F761" i="7"/>
  <c r="F762" i="7"/>
  <c r="F763" i="7"/>
  <c r="F764" i="7"/>
  <c r="F765" i="7"/>
  <c r="F766" i="7"/>
  <c r="F767" i="7"/>
  <c r="F768" i="7"/>
  <c r="F769" i="7"/>
  <c r="F770" i="7"/>
  <c r="F771" i="7"/>
  <c r="F772" i="7"/>
  <c r="F773" i="7"/>
  <c r="F774" i="7"/>
  <c r="F775" i="7"/>
  <c r="F776" i="7"/>
  <c r="F777" i="7"/>
  <c r="F778" i="7"/>
  <c r="F779" i="7"/>
  <c r="F780" i="7"/>
  <c r="F781" i="7"/>
  <c r="F782" i="7"/>
  <c r="F783" i="7"/>
  <c r="F784" i="7"/>
  <c r="F785" i="7"/>
  <c r="F786" i="7"/>
  <c r="F787" i="7"/>
  <c r="F788" i="7"/>
  <c r="F789" i="7"/>
  <c r="F790" i="7"/>
  <c r="F791" i="7"/>
  <c r="F792" i="7"/>
  <c r="F793" i="7"/>
  <c r="F794" i="7"/>
  <c r="F795" i="7"/>
  <c r="F796" i="7"/>
  <c r="F797" i="7"/>
  <c r="F798" i="7"/>
  <c r="F799" i="7"/>
  <c r="F800" i="7"/>
  <c r="F801" i="7"/>
  <c r="F802" i="7"/>
  <c r="F803" i="7"/>
  <c r="F804" i="7"/>
  <c r="F805" i="7"/>
  <c r="F806" i="7"/>
  <c r="F807" i="7"/>
  <c r="F808" i="7"/>
  <c r="F809" i="7"/>
  <c r="F810" i="7"/>
  <c r="F811" i="7"/>
  <c r="F812" i="7"/>
  <c r="F813" i="7"/>
  <c r="F814" i="7"/>
  <c r="F815" i="7"/>
  <c r="F816" i="7"/>
  <c r="F817" i="7"/>
  <c r="F818" i="7"/>
  <c r="F819" i="7"/>
  <c r="F820" i="7"/>
  <c r="F821" i="7"/>
  <c r="F822" i="7"/>
  <c r="F823" i="7"/>
  <c r="F824" i="7"/>
  <c r="F825" i="7"/>
  <c r="F826" i="7"/>
  <c r="F827" i="7"/>
  <c r="F828" i="7"/>
  <c r="F829" i="7"/>
  <c r="F830" i="7"/>
  <c r="F831" i="7"/>
  <c r="F832" i="7"/>
  <c r="F833" i="7"/>
  <c r="F834" i="7"/>
  <c r="F835" i="7"/>
  <c r="F836" i="7"/>
  <c r="F837" i="7"/>
  <c r="F838" i="7"/>
  <c r="F839" i="7"/>
  <c r="F840" i="7"/>
  <c r="F841" i="7"/>
  <c r="F842" i="7"/>
  <c r="F843" i="7"/>
  <c r="F844" i="7"/>
  <c r="F845" i="7"/>
  <c r="F846" i="7"/>
  <c r="F847" i="7"/>
  <c r="F848" i="7"/>
  <c r="F849" i="7"/>
  <c r="F850" i="7"/>
  <c r="F851" i="7"/>
  <c r="F852" i="7"/>
  <c r="F853" i="7"/>
  <c r="F854" i="7"/>
  <c r="F855" i="7"/>
  <c r="F856" i="7"/>
  <c r="F857" i="7"/>
  <c r="F858" i="7"/>
  <c r="F859" i="7"/>
  <c r="F860" i="7"/>
  <c r="F861" i="7"/>
  <c r="F862" i="7"/>
  <c r="F863" i="7"/>
  <c r="F864" i="7"/>
  <c r="F865" i="7"/>
  <c r="F866" i="7"/>
  <c r="F867" i="7"/>
  <c r="F868" i="7"/>
  <c r="F869" i="7"/>
  <c r="F870" i="7"/>
  <c r="F871" i="7"/>
  <c r="F872" i="7"/>
  <c r="F873" i="7"/>
  <c r="F874" i="7"/>
  <c r="F875" i="7"/>
  <c r="F876" i="7"/>
  <c r="F877" i="7"/>
  <c r="F878" i="7"/>
  <c r="F879" i="7"/>
  <c r="F880" i="7"/>
  <c r="F881" i="7"/>
  <c r="F882" i="7"/>
  <c r="F883" i="7"/>
  <c r="F884" i="7"/>
  <c r="F885" i="7"/>
  <c r="F886" i="7"/>
  <c r="F887" i="7"/>
  <c r="F888" i="7"/>
  <c r="F889" i="7"/>
  <c r="F890" i="7"/>
  <c r="F891" i="7"/>
  <c r="F892" i="7"/>
  <c r="F893" i="7"/>
  <c r="F894" i="7"/>
  <c r="F895" i="7"/>
  <c r="F896" i="7"/>
  <c r="F897" i="7"/>
  <c r="F898" i="7"/>
  <c r="F899" i="7"/>
  <c r="F900" i="7"/>
  <c r="F901" i="7"/>
  <c r="F902" i="7"/>
  <c r="F903" i="7"/>
  <c r="F904" i="7"/>
  <c r="F905" i="7"/>
  <c r="F906" i="7"/>
  <c r="F907" i="7"/>
  <c r="F908" i="7"/>
  <c r="F909" i="7"/>
  <c r="F910" i="7"/>
  <c r="F911" i="7"/>
  <c r="F912" i="7"/>
  <c r="F913" i="7"/>
  <c r="F914" i="7"/>
  <c r="F915" i="7"/>
  <c r="F916" i="7"/>
  <c r="F917" i="7"/>
  <c r="F918" i="7"/>
  <c r="F919" i="7"/>
  <c r="F920" i="7"/>
  <c r="F921" i="7"/>
  <c r="F922" i="7"/>
  <c r="F923" i="7"/>
  <c r="F924" i="7"/>
  <c r="F925" i="7"/>
  <c r="F926" i="7"/>
  <c r="F927" i="7"/>
  <c r="F928" i="7"/>
  <c r="F929" i="7"/>
  <c r="F930" i="7"/>
  <c r="F931" i="7"/>
  <c r="F932" i="7"/>
  <c r="F933" i="7"/>
  <c r="F934" i="7"/>
  <c r="F935" i="7"/>
  <c r="F936" i="7"/>
  <c r="F937" i="7"/>
  <c r="F938" i="7"/>
  <c r="F939" i="7"/>
  <c r="F940" i="7"/>
  <c r="F941" i="7"/>
  <c r="F942" i="7"/>
  <c r="F943" i="7"/>
  <c r="F944" i="7"/>
  <c r="F945" i="7"/>
  <c r="F946" i="7"/>
  <c r="F947" i="7"/>
  <c r="F948" i="7"/>
  <c r="F949" i="7"/>
  <c r="F950" i="7"/>
  <c r="F951" i="7"/>
  <c r="F952" i="7"/>
  <c r="F953" i="7"/>
  <c r="F954" i="7"/>
  <c r="F955" i="7"/>
  <c r="F956" i="7"/>
  <c r="F957" i="7"/>
  <c r="F958" i="7"/>
  <c r="F959" i="7"/>
  <c r="F960" i="7"/>
  <c r="F961" i="7"/>
  <c r="F962" i="7"/>
  <c r="F963" i="7"/>
  <c r="F964" i="7"/>
  <c r="F965" i="7"/>
  <c r="F966" i="7"/>
  <c r="F967" i="7"/>
  <c r="F968" i="7"/>
  <c r="F969" i="7"/>
  <c r="F970" i="7"/>
  <c r="F971" i="7"/>
  <c r="F972" i="7"/>
  <c r="F973" i="7"/>
  <c r="F974" i="7"/>
  <c r="F975" i="7"/>
  <c r="F976" i="7"/>
  <c r="F977" i="7"/>
  <c r="F978" i="7"/>
  <c r="F979" i="7"/>
  <c r="F980" i="7"/>
  <c r="F2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2" i="7"/>
  <c r="H15" i="7"/>
  <c r="H14" i="7" s="1"/>
  <c r="H13" i="7" s="1"/>
  <c r="H12" i="7" s="1"/>
  <c r="L149" i="4"/>
  <c r="P75" i="3" s="1"/>
  <c r="L150" i="4"/>
  <c r="P76" i="3" s="1"/>
  <c r="L151" i="4"/>
  <c r="P77" i="3" s="1"/>
  <c r="L152" i="4"/>
  <c r="P78" i="3" s="1"/>
  <c r="L153" i="4"/>
  <c r="P79" i="3" s="1"/>
  <c r="L154" i="4"/>
  <c r="P80" i="3" s="1"/>
  <c r="L155" i="4"/>
  <c r="P81" i="3" s="1"/>
  <c r="L156" i="4"/>
  <c r="P82" i="3" s="1"/>
  <c r="L157" i="4"/>
  <c r="P83" i="3" s="1"/>
  <c r="L158" i="4"/>
  <c r="P84" i="3" s="1"/>
  <c r="L159" i="4"/>
  <c r="P85" i="3" s="1"/>
  <c r="L160" i="4"/>
  <c r="P86" i="3" s="1"/>
  <c r="L161" i="4"/>
  <c r="P87" i="3" s="1"/>
  <c r="L162" i="4"/>
  <c r="P88" i="3" s="1"/>
  <c r="L163" i="4"/>
  <c r="P89" i="3" s="1"/>
  <c r="L164" i="4"/>
  <c r="P90" i="3" s="1"/>
  <c r="L165" i="4"/>
  <c r="P91" i="3" s="1"/>
  <c r="L166" i="4"/>
  <c r="P92" i="3" s="1"/>
  <c r="L167" i="4"/>
  <c r="P93" i="3" s="1"/>
  <c r="L168" i="4"/>
  <c r="P94" i="3" s="1"/>
  <c r="L169" i="4"/>
  <c r="P95" i="3" s="1"/>
  <c r="L170" i="4"/>
  <c r="P96" i="3" s="1"/>
  <c r="L171" i="4"/>
  <c r="P97" i="3" s="1"/>
  <c r="L172" i="4"/>
  <c r="P98" i="3" s="1"/>
  <c r="L173" i="4"/>
  <c r="P99" i="3" s="1"/>
  <c r="L174" i="4"/>
  <c r="P100" i="3" s="1"/>
  <c r="L175" i="4"/>
  <c r="P101" i="3" s="1"/>
  <c r="L176" i="4"/>
  <c r="P102" i="3" s="1"/>
  <c r="L177" i="4"/>
  <c r="P103" i="3" s="1"/>
  <c r="L178" i="4"/>
  <c r="P104" i="3" s="1"/>
  <c r="L179" i="4"/>
  <c r="P105" i="3" s="1"/>
  <c r="L180" i="4"/>
  <c r="P106" i="3" s="1"/>
  <c r="L181" i="4"/>
  <c r="P107" i="3" s="1"/>
  <c r="L182" i="4"/>
  <c r="P108" i="3" s="1"/>
  <c r="L183" i="4"/>
  <c r="P109" i="3" s="1"/>
  <c r="L184" i="4"/>
  <c r="P110" i="3" s="1"/>
  <c r="L185" i="4"/>
  <c r="P111" i="3" s="1"/>
  <c r="L186" i="4"/>
  <c r="P112" i="3" s="1"/>
  <c r="L187" i="4"/>
  <c r="P113" i="3" s="1"/>
  <c r="L188" i="4"/>
  <c r="P114" i="3" s="1"/>
  <c r="L189" i="4"/>
  <c r="P115" i="3" s="1"/>
  <c r="L190" i="4"/>
  <c r="P116" i="3" s="1"/>
  <c r="L191" i="4"/>
  <c r="P117" i="3" s="1"/>
  <c r="L192" i="4"/>
  <c r="P118" i="3" s="1"/>
  <c r="L193" i="4"/>
  <c r="P119" i="3" s="1"/>
  <c r="L194" i="4"/>
  <c r="P120" i="3" s="1"/>
  <c r="L195" i="4"/>
  <c r="P121" i="3" s="1"/>
  <c r="L196" i="4"/>
  <c r="P122" i="3" s="1"/>
  <c r="L197" i="4"/>
  <c r="P123" i="3" s="1"/>
  <c r="L198" i="4"/>
  <c r="P124" i="3" s="1"/>
  <c r="L199" i="4"/>
  <c r="P125" i="3" s="1"/>
  <c r="L200" i="4"/>
  <c r="P126" i="3" s="1"/>
  <c r="L201" i="4"/>
  <c r="P127" i="3" s="1"/>
  <c r="L202" i="4"/>
  <c r="P128" i="3" s="1"/>
  <c r="L203" i="4"/>
  <c r="P129" i="3" s="1"/>
  <c r="L204" i="4"/>
  <c r="P130" i="3" s="1"/>
  <c r="L205" i="4"/>
  <c r="P131" i="3" s="1"/>
  <c r="L206" i="4"/>
  <c r="P132" i="3" s="1"/>
  <c r="L207" i="4"/>
  <c r="P133" i="3" s="1"/>
  <c r="L208" i="4"/>
  <c r="P134" i="3" s="1"/>
  <c r="L209" i="4"/>
  <c r="P135" i="3" s="1"/>
  <c r="L210" i="4"/>
  <c r="P136" i="3" s="1"/>
  <c r="L211" i="4"/>
  <c r="P137" i="3" s="1"/>
  <c r="L212" i="4"/>
  <c r="P138" i="3" s="1"/>
  <c r="L213" i="4"/>
  <c r="P139" i="3" s="1"/>
  <c r="L214" i="4"/>
  <c r="P140" i="3" s="1"/>
  <c r="L215" i="4"/>
  <c r="P141" i="3" s="1"/>
  <c r="L216" i="4"/>
  <c r="P142" i="3" s="1"/>
  <c r="L217" i="4"/>
  <c r="P143" i="3" s="1"/>
  <c r="L218" i="4"/>
  <c r="P144" i="3" s="1"/>
  <c r="L219" i="4"/>
  <c r="P145" i="3" s="1"/>
  <c r="L220" i="4"/>
  <c r="P146" i="3" s="1"/>
  <c r="L221" i="4"/>
  <c r="P147" i="3" s="1"/>
  <c r="L222" i="4"/>
  <c r="P148" i="3" s="1"/>
  <c r="L223" i="4"/>
  <c r="P149" i="3" s="1"/>
  <c r="L224" i="4"/>
  <c r="P150" i="3" s="1"/>
  <c r="L225" i="4"/>
  <c r="P151" i="3" s="1"/>
  <c r="L226" i="4"/>
  <c r="P152" i="3" s="1"/>
  <c r="L227" i="4"/>
  <c r="P153" i="3" s="1"/>
  <c r="L228" i="4"/>
  <c r="P154" i="3" s="1"/>
  <c r="L229" i="4"/>
  <c r="P155" i="3" s="1"/>
  <c r="L230" i="4"/>
  <c r="P156" i="3" s="1"/>
  <c r="L231" i="4"/>
  <c r="P157" i="3" s="1"/>
  <c r="L232" i="4"/>
  <c r="P158" i="3" s="1"/>
  <c r="L233" i="4"/>
  <c r="P159" i="3" s="1"/>
  <c r="L234" i="4"/>
  <c r="P160" i="3" s="1"/>
  <c r="L235" i="4"/>
  <c r="P161" i="3" s="1"/>
  <c r="L135" i="4"/>
  <c r="P162" i="3" s="1"/>
  <c r="L236" i="4"/>
  <c r="P163" i="3" s="1"/>
  <c r="L237" i="4"/>
  <c r="P164" i="3" s="1"/>
  <c r="L238" i="4"/>
  <c r="P165" i="3" s="1"/>
  <c r="L239" i="4"/>
  <c r="P166" i="3" s="1"/>
  <c r="L240" i="4"/>
  <c r="P167" i="3" s="1"/>
  <c r="L241" i="4"/>
  <c r="P168" i="3" s="1"/>
  <c r="L242" i="4"/>
  <c r="P67" i="3" s="1"/>
  <c r="L243" i="4"/>
  <c r="P169" i="3" s="1"/>
  <c r="L244" i="4"/>
  <c r="P170" i="3" s="1"/>
  <c r="L245" i="4"/>
  <c r="P171" i="3" s="1"/>
  <c r="L246" i="4"/>
  <c r="P172" i="3" s="1"/>
  <c r="L247" i="4"/>
  <c r="P173" i="3" s="1"/>
  <c r="L248" i="4"/>
  <c r="P174" i="3" s="1"/>
  <c r="L249" i="4"/>
  <c r="P175" i="3" s="1"/>
  <c r="L250" i="4"/>
  <c r="P176" i="3" s="1"/>
  <c r="L251" i="4"/>
  <c r="P177" i="3" s="1"/>
  <c r="L252" i="4"/>
  <c r="P178" i="3" s="1"/>
  <c r="L253" i="4"/>
  <c r="P179" i="3" s="1"/>
  <c r="L254" i="4"/>
  <c r="P180" i="3" s="1"/>
  <c r="L255" i="4"/>
  <c r="P181" i="3" s="1"/>
  <c r="L256" i="4"/>
  <c r="P182" i="3" s="1"/>
  <c r="L257" i="4"/>
  <c r="P183" i="3" s="1"/>
  <c r="L258" i="4"/>
  <c r="P184" i="3" s="1"/>
  <c r="L259" i="4"/>
  <c r="P185" i="3" s="1"/>
  <c r="L260" i="4"/>
  <c r="P186" i="3" s="1"/>
  <c r="L261" i="4"/>
  <c r="P187" i="3" s="1"/>
  <c r="L262" i="4"/>
  <c r="P188" i="3" s="1"/>
  <c r="L263" i="4"/>
  <c r="P189" i="3" s="1"/>
  <c r="L264" i="4"/>
  <c r="P190" i="3" s="1"/>
  <c r="L265" i="4"/>
  <c r="P191" i="3" s="1"/>
  <c r="L266" i="4"/>
  <c r="P192" i="3" s="1"/>
  <c r="L267" i="4"/>
  <c r="P193" i="3" s="1"/>
  <c r="L268" i="4"/>
  <c r="P194" i="3" s="1"/>
  <c r="L269" i="4"/>
  <c r="P195" i="3" s="1"/>
  <c r="L270" i="4"/>
  <c r="P196" i="3" s="1"/>
  <c r="L271" i="4"/>
  <c r="P197" i="3" s="1"/>
  <c r="L272" i="4"/>
  <c r="P198" i="3" s="1"/>
  <c r="L273" i="4"/>
  <c r="P199" i="3" s="1"/>
  <c r="L274" i="4"/>
  <c r="P200" i="3" s="1"/>
  <c r="L275" i="4"/>
  <c r="P201" i="3" s="1"/>
  <c r="L276" i="4"/>
  <c r="P202" i="3" s="1"/>
  <c r="L277" i="4"/>
  <c r="P203" i="3" s="1"/>
  <c r="L278" i="4"/>
  <c r="P204" i="3" s="1"/>
  <c r="L279" i="4"/>
  <c r="P205" i="3" s="1"/>
  <c r="L280" i="4"/>
  <c r="P206" i="3" s="1"/>
  <c r="L281" i="4"/>
  <c r="P207" i="3" s="1"/>
  <c r="L136" i="4"/>
  <c r="P208" i="3" s="1"/>
  <c r="L282" i="4"/>
  <c r="P209" i="3" s="1"/>
  <c r="L283" i="4"/>
  <c r="P210" i="3" s="1"/>
  <c r="L284" i="4"/>
  <c r="P211" i="3" s="1"/>
  <c r="L285" i="4"/>
  <c r="P212" i="3" s="1"/>
  <c r="L286" i="4"/>
  <c r="P213" i="3" s="1"/>
  <c r="L287" i="4"/>
  <c r="P214" i="3" s="1"/>
  <c r="L288" i="4"/>
  <c r="P215" i="3" s="1"/>
  <c r="L289" i="4"/>
  <c r="P216" i="3" s="1"/>
  <c r="L290" i="4"/>
  <c r="P217" i="3" s="1"/>
  <c r="L291" i="4"/>
  <c r="P218" i="3" s="1"/>
  <c r="L292" i="4"/>
  <c r="P219" i="3" s="1"/>
  <c r="L293" i="4"/>
  <c r="P220" i="3" s="1"/>
  <c r="L294" i="4"/>
  <c r="P221" i="3" s="1"/>
  <c r="L295" i="4"/>
  <c r="P222" i="3" s="1"/>
  <c r="L296" i="4"/>
  <c r="P223" i="3" s="1"/>
  <c r="L297" i="4"/>
  <c r="P224" i="3" s="1"/>
  <c r="L137" i="4"/>
  <c r="P225" i="3" s="1"/>
  <c r="L138" i="4"/>
  <c r="P226" i="3" s="1"/>
  <c r="L298" i="4"/>
  <c r="P227" i="3" s="1"/>
  <c r="L299" i="4"/>
  <c r="P228" i="3" s="1"/>
  <c r="L300" i="4"/>
  <c r="P229" i="3" s="1"/>
  <c r="L301" i="4"/>
  <c r="P230" i="3" s="1"/>
  <c r="L302" i="4"/>
  <c r="P231" i="3" s="1"/>
  <c r="L303" i="4"/>
  <c r="P232" i="3" s="1"/>
  <c r="L304" i="4"/>
  <c r="P233" i="3" s="1"/>
  <c r="L305" i="4"/>
  <c r="P234" i="3" s="1"/>
  <c r="L139" i="4"/>
  <c r="P235" i="3" s="1"/>
  <c r="L306" i="4"/>
  <c r="P236" i="3" s="1"/>
  <c r="L307" i="4"/>
  <c r="P237" i="3" s="1"/>
  <c r="L308" i="4"/>
  <c r="P238" i="3" s="1"/>
  <c r="L309" i="4"/>
  <c r="P239" i="3" s="1"/>
  <c r="L310" i="4"/>
  <c r="P240" i="3" s="1"/>
  <c r="L311" i="4"/>
  <c r="P241" i="3" s="1"/>
  <c r="L312" i="4"/>
  <c r="P242" i="3" s="1"/>
  <c r="L313" i="4"/>
  <c r="P243" i="3" s="1"/>
  <c r="L314" i="4"/>
  <c r="P244" i="3" s="1"/>
  <c r="L315" i="4"/>
  <c r="P245" i="3" s="1"/>
  <c r="L316" i="4"/>
  <c r="P246" i="3" s="1"/>
  <c r="L317" i="4"/>
  <c r="P247" i="3" s="1"/>
  <c r="L318" i="4"/>
  <c r="P248" i="3" s="1"/>
  <c r="L319" i="4"/>
  <c r="P249" i="3" s="1"/>
  <c r="L320" i="4"/>
  <c r="P250" i="3" s="1"/>
  <c r="L321" i="4"/>
  <c r="P251" i="3" s="1"/>
  <c r="L322" i="4"/>
  <c r="P252" i="3" s="1"/>
  <c r="L323" i="4"/>
  <c r="P253" i="3" s="1"/>
  <c r="L324" i="4"/>
  <c r="P254" i="3" s="1"/>
  <c r="L325" i="4"/>
  <c r="P255" i="3" s="1"/>
  <c r="L326" i="4"/>
  <c r="P256" i="3" s="1"/>
  <c r="L327" i="4"/>
  <c r="P257" i="3" s="1"/>
  <c r="L328" i="4"/>
  <c r="P258" i="3" s="1"/>
  <c r="L329" i="4"/>
  <c r="P259" i="3" s="1"/>
  <c r="L330" i="4"/>
  <c r="P260" i="3" s="1"/>
  <c r="L140" i="4"/>
  <c r="P261" i="3" s="1"/>
  <c r="L331" i="4"/>
  <c r="P262" i="3" s="1"/>
  <c r="L332" i="4"/>
  <c r="P263" i="3" s="1"/>
  <c r="L333" i="4"/>
  <c r="P264" i="3" s="1"/>
  <c r="L334" i="4"/>
  <c r="P265" i="3" s="1"/>
  <c r="L335" i="4"/>
  <c r="P266" i="3" s="1"/>
  <c r="L336" i="4"/>
  <c r="P267" i="3" s="1"/>
  <c r="L337" i="4"/>
  <c r="P268" i="3" s="1"/>
  <c r="L338" i="4"/>
  <c r="P269" i="3" s="1"/>
  <c r="L339" i="4"/>
  <c r="P270" i="3" s="1"/>
  <c r="L340" i="4"/>
  <c r="P271" i="3" s="1"/>
  <c r="L341" i="4"/>
  <c r="P272" i="3" s="1"/>
  <c r="L342" i="4"/>
  <c r="P273" i="3" s="1"/>
  <c r="L343" i="4"/>
  <c r="P274" i="3" s="1"/>
  <c r="L344" i="4"/>
  <c r="P275" i="3" s="1"/>
  <c r="L345" i="4"/>
  <c r="P276" i="3" s="1"/>
  <c r="L346" i="4"/>
  <c r="P277" i="3" s="1"/>
  <c r="L347" i="4"/>
  <c r="P278" i="3" s="1"/>
  <c r="L348" i="4"/>
  <c r="P279" i="3" s="1"/>
  <c r="L349" i="4"/>
  <c r="P280" i="3" s="1"/>
  <c r="L350" i="4"/>
  <c r="P281" i="3" s="1"/>
  <c r="L351" i="4"/>
  <c r="P282" i="3" s="1"/>
  <c r="L352" i="4"/>
  <c r="P283" i="3" s="1"/>
  <c r="L353" i="4"/>
  <c r="P2" i="3" s="1"/>
  <c r="L354" i="4"/>
  <c r="P284" i="3" s="1"/>
  <c r="L355" i="4"/>
  <c r="P285" i="3" s="1"/>
  <c r="L356" i="4"/>
  <c r="P286" i="3" s="1"/>
  <c r="L357" i="4"/>
  <c r="P287" i="3" s="1"/>
  <c r="L358" i="4"/>
  <c r="P288" i="3" s="1"/>
  <c r="L359" i="4"/>
  <c r="P289" i="3" s="1"/>
  <c r="L360" i="4"/>
  <c r="P290" i="3" s="1"/>
  <c r="L361" i="4"/>
  <c r="P291" i="3" s="1"/>
  <c r="L362" i="4"/>
  <c r="P292" i="3" s="1"/>
  <c r="L363" i="4"/>
  <c r="P293" i="3" s="1"/>
  <c r="L364" i="4"/>
  <c r="P294" i="3" s="1"/>
  <c r="L365" i="4"/>
  <c r="P295" i="3" s="1"/>
  <c r="L366" i="4"/>
  <c r="P296" i="3" s="1"/>
  <c r="L367" i="4"/>
  <c r="P297" i="3" s="1"/>
  <c r="L368" i="4"/>
  <c r="P298" i="3" s="1"/>
  <c r="L369" i="4"/>
  <c r="P299" i="3" s="1"/>
  <c r="L370" i="4"/>
  <c r="P300" i="3" s="1"/>
  <c r="L371" i="4"/>
  <c r="P301" i="3" s="1"/>
  <c r="L372" i="4"/>
  <c r="P302" i="3" s="1"/>
  <c r="L373" i="4"/>
  <c r="P303" i="3" s="1"/>
  <c r="L374" i="4"/>
  <c r="P304" i="3" s="1"/>
  <c r="L375" i="4"/>
  <c r="P305" i="3" s="1"/>
  <c r="L376" i="4"/>
  <c r="P306" i="3" s="1"/>
  <c r="L377" i="4"/>
  <c r="P307" i="3" s="1"/>
  <c r="L378" i="4"/>
  <c r="P308" i="3" s="1"/>
  <c r="L379" i="4"/>
  <c r="P309" i="3" s="1"/>
  <c r="L380" i="4"/>
  <c r="P310" i="3" s="1"/>
  <c r="L381" i="4"/>
  <c r="P311" i="3" s="1"/>
  <c r="L382" i="4"/>
  <c r="P312" i="3" s="1"/>
  <c r="L383" i="4"/>
  <c r="P313" i="3" s="1"/>
  <c r="L384" i="4"/>
  <c r="P314" i="3" s="1"/>
  <c r="L385" i="4"/>
  <c r="P315" i="3" s="1"/>
  <c r="L386" i="4"/>
  <c r="P316" i="3" s="1"/>
  <c r="L387" i="4"/>
  <c r="P317" i="3" s="1"/>
  <c r="L388" i="4"/>
  <c r="P318" i="3" s="1"/>
  <c r="L389" i="4"/>
  <c r="P319" i="3" s="1"/>
  <c r="L390" i="4"/>
  <c r="P320" i="3" s="1"/>
  <c r="L391" i="4"/>
  <c r="P321" i="3" s="1"/>
  <c r="L392" i="4"/>
  <c r="P322" i="3" s="1"/>
  <c r="L393" i="4"/>
  <c r="P323" i="3" s="1"/>
  <c r="L394" i="4"/>
  <c r="P68" i="3" s="1"/>
  <c r="L395" i="4"/>
  <c r="P324" i="3" s="1"/>
  <c r="L396" i="4"/>
  <c r="P325" i="3" s="1"/>
  <c r="L397" i="4"/>
  <c r="P326" i="3" s="1"/>
  <c r="L398" i="4"/>
  <c r="P327" i="3" s="1"/>
  <c r="L399" i="4"/>
  <c r="P328" i="3" s="1"/>
  <c r="L400" i="4"/>
  <c r="P329" i="3" s="1"/>
  <c r="L401" i="4"/>
  <c r="P330" i="3" s="1"/>
  <c r="L402" i="4"/>
  <c r="P331" i="3" s="1"/>
  <c r="L403" i="4"/>
  <c r="P332" i="3" s="1"/>
  <c r="L404" i="4"/>
  <c r="P333" i="3" s="1"/>
  <c r="L405" i="4"/>
  <c r="P334" i="3" s="1"/>
  <c r="L406" i="4"/>
  <c r="P335" i="3" s="1"/>
  <c r="L407" i="4"/>
  <c r="P336" i="3" s="1"/>
  <c r="L408" i="4"/>
  <c r="P337" i="3" s="1"/>
  <c r="L409" i="4"/>
  <c r="P338" i="3" s="1"/>
  <c r="L410" i="4"/>
  <c r="P339" i="3" s="1"/>
  <c r="L411" i="4"/>
  <c r="P340" i="3" s="1"/>
  <c r="L412" i="4"/>
  <c r="P341" i="3" s="1"/>
  <c r="L413" i="4"/>
  <c r="P342" i="3" s="1"/>
  <c r="L414" i="4"/>
  <c r="P343" i="3" s="1"/>
  <c r="L415" i="4"/>
  <c r="P344" i="3" s="1"/>
  <c r="L416" i="4"/>
  <c r="P345" i="3" s="1"/>
  <c r="L417" i="4"/>
  <c r="P346" i="3" s="1"/>
  <c r="L418" i="4"/>
  <c r="P347" i="3" s="1"/>
  <c r="L419" i="4"/>
  <c r="P348" i="3" s="1"/>
  <c r="L420" i="4"/>
  <c r="P349" i="3" s="1"/>
  <c r="L421" i="4"/>
  <c r="P350" i="3" s="1"/>
  <c r="L422" i="4"/>
  <c r="P351" i="3" s="1"/>
  <c r="L423" i="4"/>
  <c r="P352" i="3" s="1"/>
  <c r="L424" i="4"/>
  <c r="P353" i="3" s="1"/>
  <c r="L425" i="4"/>
  <c r="P354" i="3" s="1"/>
  <c r="L426" i="4"/>
  <c r="P355" i="3" s="1"/>
  <c r="L427" i="4"/>
  <c r="P356" i="3" s="1"/>
  <c r="L428" i="4"/>
  <c r="P357" i="3" s="1"/>
  <c r="L429" i="4"/>
  <c r="P358" i="3" s="1"/>
  <c r="L430" i="4"/>
  <c r="P359" i="3" s="1"/>
  <c r="L431" i="4"/>
  <c r="P360" i="3" s="1"/>
  <c r="L432" i="4"/>
  <c r="P361" i="3" s="1"/>
  <c r="L433" i="4"/>
  <c r="P362" i="3" s="1"/>
  <c r="L434" i="4"/>
  <c r="P363" i="3" s="1"/>
  <c r="L435" i="4"/>
  <c r="P364" i="3" s="1"/>
  <c r="L436" i="4"/>
  <c r="P365" i="3" s="1"/>
  <c r="L437" i="4"/>
  <c r="P366" i="3" s="1"/>
  <c r="L438" i="4"/>
  <c r="P367" i="3" s="1"/>
  <c r="L439" i="4"/>
  <c r="P368" i="3" s="1"/>
  <c r="L440" i="4"/>
  <c r="P369" i="3" s="1"/>
  <c r="L441" i="4"/>
  <c r="P370" i="3" s="1"/>
  <c r="L442" i="4"/>
  <c r="P371" i="3" s="1"/>
  <c r="L443" i="4"/>
  <c r="P372" i="3" s="1"/>
  <c r="L444" i="4"/>
  <c r="P373" i="3" s="1"/>
  <c r="L445" i="4"/>
  <c r="P374" i="3" s="1"/>
  <c r="L446" i="4"/>
  <c r="P375" i="3" s="1"/>
  <c r="L447" i="4"/>
  <c r="P376" i="3" s="1"/>
  <c r="L448" i="4"/>
  <c r="P377" i="3" s="1"/>
  <c r="L449" i="4"/>
  <c r="P378" i="3" s="1"/>
  <c r="L450" i="4"/>
  <c r="P379" i="3" s="1"/>
  <c r="L451" i="4"/>
  <c r="P380" i="3" s="1"/>
  <c r="L452" i="4"/>
  <c r="P381" i="3" s="1"/>
  <c r="L453" i="4"/>
  <c r="P382" i="3" s="1"/>
  <c r="L454" i="4"/>
  <c r="P383" i="3" s="1"/>
  <c r="L455" i="4"/>
  <c r="P384" i="3" s="1"/>
  <c r="L456" i="4"/>
  <c r="P385" i="3" s="1"/>
  <c r="L457" i="4"/>
  <c r="P386" i="3" s="1"/>
  <c r="L458" i="4"/>
  <c r="P387" i="3" s="1"/>
  <c r="L459" i="4"/>
  <c r="P388" i="3" s="1"/>
  <c r="L460" i="4"/>
  <c r="P389" i="3" s="1"/>
  <c r="L461" i="4"/>
  <c r="P390" i="3" s="1"/>
  <c r="L462" i="4"/>
  <c r="P391" i="3" s="1"/>
  <c r="L463" i="4"/>
  <c r="P392" i="3" s="1"/>
  <c r="L464" i="4"/>
  <c r="P393" i="3" s="1"/>
  <c r="L465" i="4"/>
  <c r="P394" i="3" s="1"/>
  <c r="L466" i="4"/>
  <c r="P395" i="3" s="1"/>
  <c r="L467" i="4"/>
  <c r="P396" i="3" s="1"/>
  <c r="L468" i="4"/>
  <c r="P397" i="3" s="1"/>
  <c r="L469" i="4"/>
  <c r="P398" i="3" s="1"/>
  <c r="L470" i="4"/>
  <c r="P399" i="3" s="1"/>
  <c r="L471" i="4"/>
  <c r="P400" i="3" s="1"/>
  <c r="L472" i="4"/>
  <c r="P401" i="3" s="1"/>
  <c r="L473" i="4"/>
  <c r="P402" i="3" s="1"/>
  <c r="L474" i="4"/>
  <c r="P403" i="3" s="1"/>
  <c r="L475" i="4"/>
  <c r="P404" i="3" s="1"/>
  <c r="L476" i="4"/>
  <c r="P405" i="3" s="1"/>
  <c r="L477" i="4"/>
  <c r="P406" i="3" s="1"/>
  <c r="L478" i="4"/>
  <c r="P407" i="3" s="1"/>
  <c r="L479" i="4"/>
  <c r="P408" i="3" s="1"/>
  <c r="L480" i="4"/>
  <c r="P409" i="3" s="1"/>
  <c r="L481" i="4"/>
  <c r="P410" i="3" s="1"/>
  <c r="L482" i="4"/>
  <c r="P411" i="3" s="1"/>
  <c r="L483" i="4"/>
  <c r="P412" i="3" s="1"/>
  <c r="L484" i="4"/>
  <c r="P413" i="3" s="1"/>
  <c r="L485" i="4"/>
  <c r="P414" i="3" s="1"/>
  <c r="L486" i="4"/>
  <c r="P415" i="3" s="1"/>
  <c r="L487" i="4"/>
  <c r="P416" i="3" s="1"/>
  <c r="L488" i="4"/>
  <c r="P417" i="3" s="1"/>
  <c r="L489" i="4"/>
  <c r="P418" i="3" s="1"/>
  <c r="L490" i="4"/>
  <c r="P419" i="3" s="1"/>
  <c r="L491" i="4"/>
  <c r="P420" i="3" s="1"/>
  <c r="L492" i="4"/>
  <c r="P421" i="3" s="1"/>
  <c r="L493" i="4"/>
  <c r="P422" i="3" s="1"/>
  <c r="L494" i="4"/>
  <c r="P423" i="3" s="1"/>
  <c r="L495" i="4"/>
  <c r="P424" i="3" s="1"/>
  <c r="L496" i="4"/>
  <c r="P425" i="3" s="1"/>
  <c r="L497" i="4"/>
  <c r="P426" i="3" s="1"/>
  <c r="L498" i="4"/>
  <c r="P427" i="3" s="1"/>
  <c r="L499" i="4"/>
  <c r="P428" i="3" s="1"/>
  <c r="L500" i="4"/>
  <c r="P429" i="3" s="1"/>
  <c r="L501" i="4"/>
  <c r="P430" i="3" s="1"/>
  <c r="L502" i="4"/>
  <c r="P431" i="3" s="1"/>
  <c r="L503" i="4"/>
  <c r="P432" i="3" s="1"/>
  <c r="L504" i="4"/>
  <c r="P433" i="3" s="1"/>
  <c r="L505" i="4"/>
  <c r="P434" i="3" s="1"/>
  <c r="L506" i="4"/>
  <c r="P435" i="3" s="1"/>
  <c r="L507" i="4"/>
  <c r="P436" i="3" s="1"/>
  <c r="L508" i="4"/>
  <c r="P437" i="3" s="1"/>
  <c r="L509" i="4"/>
  <c r="P438" i="3" s="1"/>
  <c r="L510" i="4"/>
  <c r="P439" i="3" s="1"/>
  <c r="L40" i="4"/>
  <c r="P440" i="3" s="1"/>
  <c r="L511" i="4"/>
  <c r="P441" i="3" s="1"/>
  <c r="L512" i="4"/>
  <c r="P442" i="3" s="1"/>
  <c r="L513" i="4"/>
  <c r="P443" i="3" s="1"/>
  <c r="L514" i="4"/>
  <c r="P444" i="3" s="1"/>
  <c r="L515" i="4"/>
  <c r="P445" i="3" s="1"/>
  <c r="L516" i="4"/>
  <c r="P446" i="3" s="1"/>
  <c r="L517" i="4"/>
  <c r="P447" i="3" s="1"/>
  <c r="L518" i="4"/>
  <c r="P448" i="3" s="1"/>
  <c r="L519" i="4"/>
  <c r="P449" i="3" s="1"/>
  <c r="L520" i="4"/>
  <c r="P450" i="3" s="1"/>
  <c r="L521" i="4"/>
  <c r="P451" i="3" s="1"/>
  <c r="L522" i="4"/>
  <c r="P452" i="3" s="1"/>
  <c r="L523" i="4"/>
  <c r="P453" i="3" s="1"/>
  <c r="L524" i="4"/>
  <c r="P454" i="3" s="1"/>
  <c r="L525" i="4"/>
  <c r="P69" i="3" s="1"/>
  <c r="L526" i="4"/>
  <c r="P455" i="3" s="1"/>
  <c r="L527" i="4"/>
  <c r="P456" i="3" s="1"/>
  <c r="L528" i="4"/>
  <c r="P457" i="3" s="1"/>
  <c r="L529" i="4"/>
  <c r="P458" i="3" s="1"/>
  <c r="L530" i="4"/>
  <c r="P459" i="3" s="1"/>
  <c r="L531" i="4"/>
  <c r="P460" i="3" s="1"/>
  <c r="L532" i="4"/>
  <c r="P461" i="3" s="1"/>
  <c r="L533" i="4"/>
  <c r="P462" i="3" s="1"/>
  <c r="L13" i="4"/>
  <c r="P463" i="3" s="1"/>
  <c r="L534" i="4"/>
  <c r="P464" i="3" s="1"/>
  <c r="L535" i="4"/>
  <c r="P465" i="3" s="1"/>
  <c r="L536" i="4"/>
  <c r="P466" i="3" s="1"/>
  <c r="L537" i="4"/>
  <c r="P467" i="3" s="1"/>
  <c r="L538" i="4"/>
  <c r="P468" i="3" s="1"/>
  <c r="L539" i="4"/>
  <c r="P469" i="3" s="1"/>
  <c r="L540" i="4"/>
  <c r="P470" i="3" s="1"/>
  <c r="L541" i="4"/>
  <c r="P471" i="3" s="1"/>
  <c r="L542" i="4"/>
  <c r="P472" i="3" s="1"/>
  <c r="L543" i="4"/>
  <c r="P473" i="3" s="1"/>
  <c r="L544" i="4"/>
  <c r="P474" i="3" s="1"/>
  <c r="L545" i="4"/>
  <c r="P475" i="3" s="1"/>
  <c r="L546" i="4"/>
  <c r="P476" i="3" s="1"/>
  <c r="L547" i="4"/>
  <c r="P477" i="3" s="1"/>
  <c r="L548" i="4"/>
  <c r="P478" i="3" s="1"/>
  <c r="L549" i="4"/>
  <c r="P479" i="3" s="1"/>
  <c r="L550" i="4"/>
  <c r="P480" i="3" s="1"/>
  <c r="L551" i="4"/>
  <c r="P481" i="3" s="1"/>
  <c r="L552" i="4"/>
  <c r="P482" i="3" s="1"/>
  <c r="L553" i="4"/>
  <c r="P483" i="3" s="1"/>
  <c r="L554" i="4"/>
  <c r="P484" i="3" s="1"/>
  <c r="L555" i="4"/>
  <c r="P485" i="3" s="1"/>
  <c r="L556" i="4"/>
  <c r="P486" i="3" s="1"/>
  <c r="L557" i="4"/>
  <c r="P487" i="3" s="1"/>
  <c r="L558" i="4"/>
  <c r="P488" i="3" s="1"/>
  <c r="L559" i="4"/>
  <c r="P489" i="3" s="1"/>
  <c r="L560" i="4"/>
  <c r="P490" i="3" s="1"/>
  <c r="L561" i="4"/>
  <c r="P491" i="3" s="1"/>
  <c r="L562" i="4"/>
  <c r="P492" i="3" s="1"/>
  <c r="L563" i="4"/>
  <c r="P493" i="3" s="1"/>
  <c r="L564" i="4"/>
  <c r="P494" i="3" s="1"/>
  <c r="L565" i="4"/>
  <c r="P495" i="3" s="1"/>
  <c r="L566" i="4"/>
  <c r="P496" i="3" s="1"/>
  <c r="L567" i="4"/>
  <c r="P497" i="3" s="1"/>
  <c r="L568" i="4"/>
  <c r="P498" i="3" s="1"/>
  <c r="L569" i="4"/>
  <c r="P499" i="3" s="1"/>
  <c r="L570" i="4"/>
  <c r="P500" i="3" s="1"/>
  <c r="L571" i="4"/>
  <c r="P501" i="3" s="1"/>
  <c r="L572" i="4"/>
  <c r="P502" i="3" s="1"/>
  <c r="L573" i="4"/>
  <c r="P503" i="3" s="1"/>
  <c r="L574" i="4"/>
  <c r="P504" i="3" s="1"/>
  <c r="L575" i="4"/>
  <c r="P505" i="3" s="1"/>
  <c r="L576" i="4"/>
  <c r="P506" i="3" s="1"/>
  <c r="L577" i="4"/>
  <c r="P507" i="3" s="1"/>
  <c r="L578" i="4"/>
  <c r="P508" i="3" s="1"/>
  <c r="L579" i="4"/>
  <c r="P509" i="3" s="1"/>
  <c r="L580" i="4"/>
  <c r="P510" i="3" s="1"/>
  <c r="L581" i="4"/>
  <c r="P511" i="3" s="1"/>
  <c r="L582" i="4"/>
  <c r="P512" i="3" s="1"/>
  <c r="L583" i="4"/>
  <c r="P513" i="3" s="1"/>
  <c r="L584" i="4"/>
  <c r="P74" i="3" s="1"/>
  <c r="L585" i="4"/>
  <c r="P514" i="3" s="1"/>
  <c r="L586" i="4"/>
  <c r="P515" i="3" s="1"/>
  <c r="L587" i="4"/>
  <c r="P516" i="3" s="1"/>
  <c r="L588" i="4"/>
  <c r="P517" i="3" s="1"/>
  <c r="L589" i="4"/>
  <c r="P518" i="3" s="1"/>
  <c r="L590" i="4"/>
  <c r="P519" i="3" s="1"/>
  <c r="L591" i="4"/>
  <c r="P520" i="3" s="1"/>
  <c r="L592" i="4"/>
  <c r="P521" i="3" s="1"/>
  <c r="L593" i="4"/>
  <c r="P522" i="3" s="1"/>
  <c r="L594" i="4"/>
  <c r="P523" i="3" s="1"/>
  <c r="L595" i="4"/>
  <c r="P524" i="3" s="1"/>
  <c r="L596" i="4"/>
  <c r="P525" i="3" s="1"/>
  <c r="L597" i="4"/>
  <c r="P526" i="3" s="1"/>
  <c r="L598" i="4"/>
  <c r="P527" i="3" s="1"/>
  <c r="L599" i="4"/>
  <c r="P528" i="3" s="1"/>
  <c r="L600" i="4"/>
  <c r="P529" i="3" s="1"/>
  <c r="L601" i="4"/>
  <c r="P530" i="3" s="1"/>
  <c r="L602" i="4"/>
  <c r="P531" i="3" s="1"/>
  <c r="L603" i="4"/>
  <c r="P532" i="3" s="1"/>
  <c r="L604" i="4"/>
  <c r="P533" i="3" s="1"/>
  <c r="L605" i="4"/>
  <c r="P534" i="3" s="1"/>
  <c r="L606" i="4"/>
  <c r="P535" i="3" s="1"/>
  <c r="L607" i="4"/>
  <c r="P536" i="3" s="1"/>
  <c r="L608" i="4"/>
  <c r="P537" i="3" s="1"/>
  <c r="L609" i="4"/>
  <c r="P538" i="3" s="1"/>
  <c r="L610" i="4"/>
  <c r="P539" i="3" s="1"/>
  <c r="L611" i="4"/>
  <c r="P540" i="3" s="1"/>
  <c r="L612" i="4"/>
  <c r="P541" i="3" s="1"/>
  <c r="L613" i="4"/>
  <c r="P542" i="3" s="1"/>
  <c r="L614" i="4"/>
  <c r="P543" i="3" s="1"/>
  <c r="L615" i="4"/>
  <c r="P544" i="3" s="1"/>
  <c r="L616" i="4"/>
  <c r="P545" i="3" s="1"/>
  <c r="L617" i="4"/>
  <c r="P546" i="3" s="1"/>
  <c r="L618" i="4"/>
  <c r="P547" i="3" s="1"/>
  <c r="L619" i="4"/>
  <c r="P548" i="3" s="1"/>
  <c r="L620" i="4"/>
  <c r="P549" i="3" s="1"/>
  <c r="L621" i="4"/>
  <c r="P550" i="3" s="1"/>
  <c r="L622" i="4"/>
  <c r="P551" i="3" s="1"/>
  <c r="L623" i="4"/>
  <c r="P552" i="3" s="1"/>
  <c r="L624" i="4"/>
  <c r="P553" i="3" s="1"/>
  <c r="L625" i="4"/>
  <c r="P554" i="3" s="1"/>
  <c r="L626" i="4"/>
  <c r="P555" i="3" s="1"/>
  <c r="L627" i="4"/>
  <c r="P556" i="3" s="1"/>
  <c r="L628" i="4"/>
  <c r="P557" i="3" s="1"/>
  <c r="L629" i="4"/>
  <c r="P558" i="3" s="1"/>
  <c r="L630" i="4"/>
  <c r="P559" i="3" s="1"/>
  <c r="L631" i="4"/>
  <c r="P560" i="3" s="1"/>
  <c r="L632" i="4"/>
  <c r="P561" i="3" s="1"/>
  <c r="L633" i="4"/>
  <c r="P562" i="3" s="1"/>
  <c r="L634" i="4"/>
  <c r="P563" i="3" s="1"/>
  <c r="L635" i="4"/>
  <c r="P564" i="3" s="1"/>
  <c r="L636" i="4"/>
  <c r="P565" i="3" s="1"/>
  <c r="L637" i="4"/>
  <c r="P566" i="3" s="1"/>
  <c r="L638" i="4"/>
  <c r="P567" i="3" s="1"/>
  <c r="L639" i="4"/>
  <c r="P568" i="3" s="1"/>
  <c r="L640" i="4"/>
  <c r="P569" i="3" s="1"/>
  <c r="L641" i="4"/>
  <c r="P570" i="3" s="1"/>
  <c r="L642" i="4"/>
  <c r="P571" i="3" s="1"/>
  <c r="L643" i="4"/>
  <c r="P572" i="3" s="1"/>
  <c r="L644" i="4"/>
  <c r="P573" i="3" s="1"/>
  <c r="L645" i="4"/>
  <c r="P574" i="3" s="1"/>
  <c r="L646" i="4"/>
  <c r="P575" i="3" s="1"/>
  <c r="L647" i="4"/>
  <c r="P576" i="3" s="1"/>
  <c r="L648" i="4"/>
  <c r="P577" i="3" s="1"/>
  <c r="L649" i="4"/>
  <c r="P578" i="3" s="1"/>
  <c r="L650" i="4"/>
  <c r="P579" i="3" s="1"/>
  <c r="L651" i="4"/>
  <c r="P580" i="3" s="1"/>
  <c r="L652" i="4"/>
  <c r="P581" i="3" s="1"/>
  <c r="L653" i="4"/>
  <c r="P582" i="3" s="1"/>
  <c r="L654" i="4"/>
  <c r="P583" i="3" s="1"/>
  <c r="L655" i="4"/>
  <c r="P584" i="3" s="1"/>
  <c r="L656" i="4"/>
  <c r="P585" i="3" s="1"/>
  <c r="L657" i="4"/>
  <c r="P586" i="3" s="1"/>
  <c r="L658" i="4"/>
  <c r="P587" i="3" s="1"/>
  <c r="L659" i="4"/>
  <c r="P588" i="3" s="1"/>
  <c r="L660" i="4"/>
  <c r="P589" i="3" s="1"/>
  <c r="L661" i="4"/>
  <c r="P590" i="3" s="1"/>
  <c r="L662" i="4"/>
  <c r="P591" i="3" s="1"/>
  <c r="L663" i="4"/>
  <c r="P592" i="3" s="1"/>
  <c r="L664" i="4"/>
  <c r="P593" i="3" s="1"/>
  <c r="L665" i="4"/>
  <c r="P594" i="3" s="1"/>
  <c r="L666" i="4"/>
  <c r="P595" i="3" s="1"/>
  <c r="L667" i="4"/>
  <c r="P596" i="3" s="1"/>
  <c r="L668" i="4"/>
  <c r="P597" i="3" s="1"/>
  <c r="L669" i="4"/>
  <c r="P598" i="3" s="1"/>
  <c r="L670" i="4"/>
  <c r="P599" i="3" s="1"/>
  <c r="L671" i="4"/>
  <c r="P600" i="3" s="1"/>
  <c r="L672" i="4"/>
  <c r="P602" i="3" s="1"/>
  <c r="L673" i="4"/>
  <c r="P603" i="3" s="1"/>
  <c r="L674" i="4"/>
  <c r="P604" i="3" s="1"/>
  <c r="L675" i="4"/>
  <c r="P605" i="3" s="1"/>
  <c r="L676" i="4"/>
  <c r="P606" i="3" s="1"/>
  <c r="L677" i="4"/>
  <c r="P607" i="3" s="1"/>
  <c r="L678" i="4"/>
  <c r="P608" i="3" s="1"/>
  <c r="L679" i="4"/>
  <c r="P609" i="3" s="1"/>
  <c r="L680" i="4"/>
  <c r="P610" i="3" s="1"/>
  <c r="L681" i="4"/>
  <c r="P611" i="3" s="1"/>
  <c r="L682" i="4"/>
  <c r="P612" i="3" s="1"/>
  <c r="L683" i="4"/>
  <c r="P613" i="3" s="1"/>
  <c r="L684" i="4"/>
  <c r="P614" i="3" s="1"/>
  <c r="L685" i="4"/>
  <c r="P615" i="3" s="1"/>
  <c r="L686" i="4"/>
  <c r="P616" i="3" s="1"/>
  <c r="L687" i="4"/>
  <c r="P617" i="3" s="1"/>
  <c r="L688" i="4"/>
  <c r="P618" i="3" s="1"/>
  <c r="L689" i="4"/>
  <c r="P619" i="3" s="1"/>
  <c r="L690" i="4"/>
  <c r="P620" i="3" s="1"/>
  <c r="L691" i="4"/>
  <c r="P621" i="3" s="1"/>
  <c r="L692" i="4"/>
  <c r="P622" i="3" s="1"/>
  <c r="L693" i="4"/>
  <c r="P623" i="3" s="1"/>
  <c r="L694" i="4"/>
  <c r="P624" i="3" s="1"/>
  <c r="L695" i="4"/>
  <c r="P625" i="3" s="1"/>
  <c r="L696" i="4"/>
  <c r="P626" i="3" s="1"/>
  <c r="L697" i="4"/>
  <c r="P627" i="3" s="1"/>
  <c r="L698" i="4"/>
  <c r="P628" i="3" s="1"/>
  <c r="L699" i="4"/>
  <c r="P629" i="3" s="1"/>
  <c r="L700" i="4"/>
  <c r="P630" i="3" s="1"/>
  <c r="L16" i="4"/>
  <c r="P631" i="3" s="1"/>
  <c r="L701" i="4"/>
  <c r="P632" i="3" s="1"/>
  <c r="L702" i="4"/>
  <c r="P633" i="3" s="1"/>
  <c r="L703" i="4"/>
  <c r="P634" i="3" s="1"/>
  <c r="L704" i="4"/>
  <c r="P635" i="3" s="1"/>
  <c r="L705" i="4"/>
  <c r="P636" i="3" s="1"/>
  <c r="L706" i="4"/>
  <c r="P637" i="3" s="1"/>
  <c r="L707" i="4"/>
  <c r="P638" i="3" s="1"/>
  <c r="L708" i="4"/>
  <c r="P639" i="3" s="1"/>
  <c r="L709" i="4"/>
  <c r="P640" i="3" s="1"/>
  <c r="L710" i="4"/>
  <c r="P641" i="3" s="1"/>
  <c r="L711" i="4"/>
  <c r="P642" i="3" s="1"/>
  <c r="L712" i="4"/>
  <c r="P643" i="3" s="1"/>
  <c r="L713" i="4"/>
  <c r="P644" i="3" s="1"/>
  <c r="L714" i="4"/>
  <c r="P645" i="3" s="1"/>
  <c r="L715" i="4"/>
  <c r="P646" i="3" s="1"/>
  <c r="L716" i="4"/>
  <c r="P647" i="3" s="1"/>
  <c r="L717" i="4"/>
  <c r="P648" i="3" s="1"/>
  <c r="L718" i="4"/>
  <c r="P649" i="3" s="1"/>
  <c r="L719" i="4"/>
  <c r="P650" i="3" s="1"/>
  <c r="L720" i="4"/>
  <c r="P651" i="3" s="1"/>
  <c r="L721" i="4"/>
  <c r="P652" i="3" s="1"/>
  <c r="L722" i="4"/>
  <c r="P653" i="3" s="1"/>
  <c r="L723" i="4"/>
  <c r="P654" i="3" s="1"/>
  <c r="L724" i="4"/>
  <c r="P655" i="3" s="1"/>
  <c r="L725" i="4"/>
  <c r="P656" i="3" s="1"/>
  <c r="L726" i="4"/>
  <c r="P657" i="3" s="1"/>
  <c r="L727" i="4"/>
  <c r="P658" i="3" s="1"/>
  <c r="L728" i="4"/>
  <c r="P659" i="3" s="1"/>
  <c r="L729" i="4"/>
  <c r="P660" i="3" s="1"/>
  <c r="L730" i="4"/>
  <c r="P661" i="3" s="1"/>
  <c r="L731" i="4"/>
  <c r="P662" i="3" s="1"/>
  <c r="L732" i="4"/>
  <c r="P663" i="3" s="1"/>
  <c r="L733" i="4"/>
  <c r="P664" i="3" s="1"/>
  <c r="L734" i="4"/>
  <c r="P665" i="3" s="1"/>
  <c r="L735" i="4"/>
  <c r="P666" i="3" s="1"/>
  <c r="L736" i="4"/>
  <c r="P667" i="3" s="1"/>
  <c r="L737" i="4"/>
  <c r="P668" i="3" s="1"/>
  <c r="L738" i="4"/>
  <c r="P669" i="3" s="1"/>
  <c r="L739" i="4"/>
  <c r="P670" i="3" s="1"/>
  <c r="L740" i="4"/>
  <c r="P671" i="3" s="1"/>
  <c r="L741" i="4"/>
  <c r="P672" i="3" s="1"/>
  <c r="L742" i="4"/>
  <c r="P673" i="3" s="1"/>
  <c r="L743" i="4"/>
  <c r="P674" i="3" s="1"/>
  <c r="L744" i="4"/>
  <c r="P675" i="3" s="1"/>
  <c r="L745" i="4"/>
  <c r="P676" i="3" s="1"/>
  <c r="L746" i="4"/>
  <c r="P677" i="3" s="1"/>
  <c r="L747" i="4"/>
  <c r="P678" i="3" s="1"/>
  <c r="L748" i="4"/>
  <c r="P679" i="3" s="1"/>
  <c r="L749" i="4"/>
  <c r="P680" i="3" s="1"/>
  <c r="L750" i="4"/>
  <c r="P681" i="3" s="1"/>
  <c r="L751" i="4"/>
  <c r="P682" i="3" s="1"/>
  <c r="L752" i="4"/>
  <c r="P683" i="3" s="1"/>
  <c r="L753" i="4"/>
  <c r="P684" i="3" s="1"/>
  <c r="L754" i="4"/>
  <c r="P685" i="3" s="1"/>
  <c r="L755" i="4"/>
  <c r="P686" i="3" s="1"/>
  <c r="L756" i="4"/>
  <c r="P687" i="3" s="1"/>
  <c r="L757" i="4"/>
  <c r="P688" i="3" s="1"/>
  <c r="L758" i="4"/>
  <c r="P689" i="3" s="1"/>
  <c r="L759" i="4"/>
  <c r="P690" i="3" s="1"/>
  <c r="L760" i="4"/>
  <c r="P691" i="3" s="1"/>
  <c r="L761" i="4"/>
  <c r="P692" i="3" s="1"/>
  <c r="L762" i="4"/>
  <c r="P693" i="3" s="1"/>
  <c r="L763" i="4"/>
  <c r="P694" i="3" s="1"/>
  <c r="L764" i="4"/>
  <c r="P695" i="3" s="1"/>
  <c r="L765" i="4"/>
  <c r="P696" i="3" s="1"/>
  <c r="L766" i="4"/>
  <c r="P697" i="3" s="1"/>
  <c r="L767" i="4"/>
  <c r="P698" i="3" s="1"/>
  <c r="L768" i="4"/>
  <c r="P699" i="3" s="1"/>
  <c r="L769" i="4"/>
  <c r="P700" i="3" s="1"/>
  <c r="L770" i="4"/>
  <c r="P701" i="3" s="1"/>
  <c r="L41" i="4"/>
  <c r="P702" i="3" s="1"/>
  <c r="L771" i="4"/>
  <c r="P703" i="3" s="1"/>
  <c r="L772" i="4"/>
  <c r="P704" i="3" s="1"/>
  <c r="L773" i="4"/>
  <c r="P705" i="3" s="1"/>
  <c r="L774" i="4"/>
  <c r="P706" i="3" s="1"/>
  <c r="L775" i="4"/>
  <c r="P707" i="3" s="1"/>
  <c r="L776" i="4"/>
  <c r="P708" i="3" s="1"/>
  <c r="L777" i="4"/>
  <c r="P709" i="3" s="1"/>
  <c r="L778" i="4"/>
  <c r="P710" i="3" s="1"/>
  <c r="L779" i="4"/>
  <c r="P711" i="3" s="1"/>
  <c r="L780" i="4"/>
  <c r="P712" i="3" s="1"/>
  <c r="L781" i="4"/>
  <c r="P713" i="3" s="1"/>
  <c r="L782" i="4"/>
  <c r="P714" i="3" s="1"/>
  <c r="L783" i="4"/>
  <c r="P715" i="3" s="1"/>
  <c r="L784" i="4"/>
  <c r="P716" i="3" s="1"/>
  <c r="L785" i="4"/>
  <c r="P717" i="3" s="1"/>
  <c r="L786" i="4"/>
  <c r="P718" i="3" s="1"/>
  <c r="L787" i="4"/>
  <c r="P719" i="3" s="1"/>
  <c r="L788" i="4"/>
  <c r="P720" i="3" s="1"/>
  <c r="L789" i="4"/>
  <c r="P721" i="3" s="1"/>
  <c r="L790" i="4"/>
  <c r="P722" i="3" s="1"/>
  <c r="L791" i="4"/>
  <c r="P723" i="3" s="1"/>
  <c r="L792" i="4"/>
  <c r="P724" i="3" s="1"/>
  <c r="L793" i="4"/>
  <c r="P725" i="3" s="1"/>
  <c r="L794" i="4"/>
  <c r="P726" i="3" s="1"/>
  <c r="L795" i="4"/>
  <c r="P727" i="3" s="1"/>
  <c r="L796" i="4"/>
  <c r="P728" i="3" s="1"/>
  <c r="L797" i="4"/>
  <c r="P729" i="3" s="1"/>
  <c r="L798" i="4"/>
  <c r="P730" i="3" s="1"/>
  <c r="L799" i="4"/>
  <c r="P731" i="3" s="1"/>
  <c r="L800" i="4"/>
  <c r="P732" i="3" s="1"/>
  <c r="L801" i="4"/>
  <c r="P733" i="3" s="1"/>
  <c r="L802" i="4"/>
  <c r="P734" i="3" s="1"/>
  <c r="L803" i="4"/>
  <c r="P735" i="3" s="1"/>
  <c r="L804" i="4"/>
  <c r="P736" i="3" s="1"/>
  <c r="L805" i="4"/>
  <c r="P737" i="3" s="1"/>
  <c r="L806" i="4"/>
  <c r="P738" i="3" s="1"/>
  <c r="L807" i="4"/>
  <c r="P739" i="3" s="1"/>
  <c r="L808" i="4"/>
  <c r="P740" i="3" s="1"/>
  <c r="L809" i="4"/>
  <c r="P741" i="3" s="1"/>
  <c r="L810" i="4"/>
  <c r="P742" i="3" s="1"/>
  <c r="L42" i="4"/>
  <c r="P743" i="3" s="1"/>
  <c r="L811" i="4"/>
  <c r="P744" i="3" s="1"/>
  <c r="L812" i="4"/>
  <c r="P745" i="3" s="1"/>
  <c r="L813" i="4"/>
  <c r="P746" i="3" s="1"/>
  <c r="L814" i="4"/>
  <c r="P747" i="3" s="1"/>
  <c r="L815" i="4"/>
  <c r="P748" i="3" s="1"/>
  <c r="L816" i="4"/>
  <c r="P749" i="3" s="1"/>
  <c r="L817" i="4"/>
  <c r="P750" i="3" s="1"/>
  <c r="L818" i="4"/>
  <c r="P751" i="3" s="1"/>
  <c r="L819" i="4"/>
  <c r="P752" i="3" s="1"/>
  <c r="L820" i="4"/>
  <c r="P753" i="3" s="1"/>
  <c r="L821" i="4"/>
  <c r="P754" i="3" s="1"/>
  <c r="L822" i="4"/>
  <c r="P755" i="3" s="1"/>
  <c r="L823" i="4"/>
  <c r="P756" i="3" s="1"/>
  <c r="L824" i="4"/>
  <c r="P757" i="3" s="1"/>
  <c r="L825" i="4"/>
  <c r="P758" i="3" s="1"/>
  <c r="L826" i="4"/>
  <c r="P759" i="3" s="1"/>
  <c r="L827" i="4"/>
  <c r="P760" i="3" s="1"/>
  <c r="L828" i="4"/>
  <c r="P761" i="3" s="1"/>
  <c r="L829" i="4"/>
  <c r="P762" i="3" s="1"/>
  <c r="L830" i="4"/>
  <c r="P763" i="3" s="1"/>
  <c r="L831" i="4"/>
  <c r="P764" i="3" s="1"/>
  <c r="L832" i="4"/>
  <c r="P765" i="3" s="1"/>
  <c r="L833" i="4"/>
  <c r="P766" i="3" s="1"/>
  <c r="L834" i="4"/>
  <c r="P767" i="3" s="1"/>
  <c r="L835" i="4"/>
  <c r="P768" i="3" s="1"/>
  <c r="L836" i="4"/>
  <c r="P769" i="3" s="1"/>
  <c r="L837" i="4"/>
  <c r="P770" i="3" s="1"/>
  <c r="L838" i="4"/>
  <c r="P771" i="3" s="1"/>
  <c r="L839" i="4"/>
  <c r="P772" i="3" s="1"/>
  <c r="L840" i="4"/>
  <c r="P70" i="3" s="1"/>
  <c r="L841" i="4"/>
  <c r="P773" i="3" s="1"/>
  <c r="L842" i="4"/>
  <c r="P774" i="3" s="1"/>
  <c r="L843" i="4"/>
  <c r="P775" i="3" s="1"/>
  <c r="L43" i="4"/>
  <c r="P776" i="3" s="1"/>
  <c r="L844" i="4"/>
  <c r="P777" i="3" s="1"/>
  <c r="L845" i="4"/>
  <c r="P778" i="3" s="1"/>
  <c r="L17" i="4"/>
  <c r="P779" i="3" s="1"/>
  <c r="L846" i="4"/>
  <c r="P780" i="3" s="1"/>
  <c r="L847" i="4"/>
  <c r="P781" i="3" s="1"/>
  <c r="L848" i="4"/>
  <c r="P782" i="3" s="1"/>
  <c r="L849" i="4"/>
  <c r="P783" i="3" s="1"/>
  <c r="L850" i="4"/>
  <c r="P784" i="3" s="1"/>
  <c r="L851" i="4"/>
  <c r="P785" i="3" s="1"/>
  <c r="L852" i="4"/>
  <c r="P786" i="3" s="1"/>
  <c r="L853" i="4"/>
  <c r="P787" i="3" s="1"/>
  <c r="L854" i="4"/>
  <c r="P71" i="3" s="1"/>
  <c r="L855" i="4"/>
  <c r="P788" i="3" s="1"/>
  <c r="L856" i="4"/>
  <c r="P789" i="3" s="1"/>
  <c r="L857" i="4"/>
  <c r="P790" i="3" s="1"/>
  <c r="L858" i="4"/>
  <c r="P791" i="3" s="1"/>
  <c r="L859" i="4"/>
  <c r="P792" i="3" s="1"/>
  <c r="L860" i="4"/>
  <c r="P793" i="3" s="1"/>
  <c r="L861" i="4"/>
  <c r="P794" i="3" s="1"/>
  <c r="L862" i="4"/>
  <c r="P72" i="3" s="1"/>
  <c r="L44" i="4"/>
  <c r="P795" i="3" s="1"/>
  <c r="L863" i="4"/>
  <c r="P796" i="3" s="1"/>
  <c r="L864" i="4"/>
  <c r="P797" i="3" s="1"/>
  <c r="L18" i="4"/>
  <c r="P798" i="3" s="1"/>
  <c r="L865" i="4"/>
  <c r="P799" i="3" s="1"/>
  <c r="L866" i="4"/>
  <c r="P800" i="3" s="1"/>
  <c r="L867" i="4"/>
  <c r="P801" i="3" s="1"/>
  <c r="L868" i="4"/>
  <c r="P802" i="3" s="1"/>
  <c r="L869" i="4"/>
  <c r="P803" i="3" s="1"/>
  <c r="L870" i="4"/>
  <c r="P804" i="3" s="1"/>
  <c r="L871" i="4"/>
  <c r="P805" i="3" s="1"/>
  <c r="L872" i="4"/>
  <c r="P806" i="3" s="1"/>
  <c r="L873" i="4"/>
  <c r="P807" i="3" s="1"/>
  <c r="L19" i="4"/>
  <c r="P808" i="3" s="1"/>
  <c r="L874" i="4"/>
  <c r="P809" i="3" s="1"/>
  <c r="L875" i="4"/>
  <c r="P810" i="3" s="1"/>
  <c r="L876" i="4"/>
  <c r="P811" i="3" s="1"/>
  <c r="L877" i="4"/>
  <c r="P812" i="3" s="1"/>
  <c r="L878" i="4"/>
  <c r="P813" i="3" s="1"/>
  <c r="L879" i="4"/>
  <c r="P814" i="3" s="1"/>
  <c r="L20" i="4"/>
  <c r="P815" i="3" s="1"/>
  <c r="L36" i="4"/>
  <c r="P816" i="3" s="1"/>
  <c r="L880" i="4"/>
  <c r="P817" i="3" s="1"/>
  <c r="L881" i="4"/>
  <c r="P818" i="3" s="1"/>
  <c r="L882" i="4"/>
  <c r="P819" i="3" s="1"/>
  <c r="L883" i="4"/>
  <c r="P820" i="3" s="1"/>
  <c r="L884" i="4"/>
  <c r="P821" i="3" s="1"/>
  <c r="L885" i="4"/>
  <c r="P822" i="3" s="1"/>
  <c r="L886" i="4"/>
  <c r="P823" i="3" s="1"/>
  <c r="L887" i="4"/>
  <c r="P824" i="3" s="1"/>
  <c r="L888" i="4"/>
  <c r="P825" i="3" s="1"/>
  <c r="L889" i="4"/>
  <c r="P826" i="3" s="1"/>
  <c r="L890" i="4"/>
  <c r="P827" i="3" s="1"/>
  <c r="L891" i="4"/>
  <c r="P828" i="3" s="1"/>
  <c r="L892" i="4"/>
  <c r="P829" i="3" s="1"/>
  <c r="L893" i="4"/>
  <c r="P73" i="3" s="1"/>
  <c r="L894" i="4"/>
  <c r="P830" i="3" s="1"/>
  <c r="L895" i="4"/>
  <c r="P831" i="3" s="1"/>
  <c r="L896" i="4"/>
  <c r="P832" i="3" s="1"/>
  <c r="L897" i="4"/>
  <c r="P833" i="3" s="1"/>
  <c r="L898" i="4"/>
  <c r="P834" i="3" s="1"/>
  <c r="L899" i="4"/>
  <c r="P835" i="3" s="1"/>
  <c r="L900" i="4"/>
  <c r="P837" i="3" s="1"/>
  <c r="L901" i="4"/>
  <c r="P838" i="3" s="1"/>
  <c r="L902" i="4"/>
  <c r="P839" i="3" s="1"/>
  <c r="L903" i="4"/>
  <c r="P840" i="3" s="1"/>
  <c r="L904" i="4"/>
  <c r="P841" i="3" s="1"/>
  <c r="L905" i="4"/>
  <c r="P842" i="3" s="1"/>
  <c r="L906" i="4"/>
  <c r="P847" i="3" s="1"/>
  <c r="L45" i="4"/>
  <c r="P850" i="3" s="1"/>
  <c r="L46" i="4"/>
  <c r="P853" i="3" s="1"/>
  <c r="L47" i="4"/>
  <c r="P855" i="3" s="1"/>
  <c r="L48" i="4"/>
  <c r="P856" i="3" s="1"/>
  <c r="L907" i="4"/>
  <c r="P857" i="3" s="1"/>
  <c r="L908" i="4"/>
  <c r="P858" i="3" s="1"/>
  <c r="L49" i="4"/>
  <c r="P859" i="3" s="1"/>
  <c r="L21" i="4"/>
  <c r="P860" i="3" s="1"/>
  <c r="L22" i="4"/>
  <c r="P861" i="3" s="1"/>
  <c r="L23" i="4"/>
  <c r="P862" i="3" s="1"/>
  <c r="L50" i="4"/>
  <c r="P863" i="3" s="1"/>
  <c r="L51" i="4"/>
  <c r="P864" i="3" s="1"/>
  <c r="L52" i="4"/>
  <c r="P865" i="3" s="1"/>
  <c r="L53" i="4"/>
  <c r="P866" i="3" s="1"/>
  <c r="L54" i="4"/>
  <c r="P867" i="3" s="1"/>
  <c r="L24" i="4"/>
  <c r="P868" i="3" s="1"/>
  <c r="L14" i="4"/>
  <c r="P869" i="3" s="1"/>
  <c r="L55" i="4"/>
  <c r="P870" i="3" s="1"/>
  <c r="L56" i="4"/>
  <c r="P871" i="3" s="1"/>
  <c r="L57" i="4"/>
  <c r="P872" i="3" s="1"/>
  <c r="L25" i="4"/>
  <c r="P873" i="3" s="1"/>
  <c r="L58" i="4"/>
  <c r="P874" i="3" s="1"/>
  <c r="L59" i="4"/>
  <c r="P875" i="3" s="1"/>
  <c r="L142" i="4"/>
  <c r="P876" i="3" s="1"/>
  <c r="L909" i="4"/>
  <c r="P877" i="3" s="1"/>
  <c r="L60" i="4"/>
  <c r="P878" i="3" s="1"/>
  <c r="L26" i="4"/>
  <c r="P879" i="3" s="1"/>
  <c r="L61" i="4"/>
  <c r="P880" i="3" s="1"/>
  <c r="L62" i="4"/>
  <c r="P881" i="3" s="1"/>
  <c r="L910" i="4"/>
  <c r="P882" i="3" s="1"/>
  <c r="L27" i="4"/>
  <c r="P883" i="3" s="1"/>
  <c r="L28" i="4"/>
  <c r="P884" i="3" s="1"/>
  <c r="L29" i="4"/>
  <c r="P885" i="3" s="1"/>
  <c r="L63" i="4"/>
  <c r="P886" i="3" s="1"/>
  <c r="L64" i="4"/>
  <c r="P887" i="3" s="1"/>
  <c r="L65" i="4"/>
  <c r="P888" i="3" s="1"/>
  <c r="L66" i="4"/>
  <c r="P889" i="3" s="1"/>
  <c r="L67" i="4"/>
  <c r="P890" i="3" s="1"/>
  <c r="L68" i="4"/>
  <c r="P891" i="3" s="1"/>
  <c r="L69" i="4"/>
  <c r="P892" i="3" s="1"/>
  <c r="L70" i="4"/>
  <c r="P893" i="3" s="1"/>
  <c r="L71" i="4"/>
  <c r="P894" i="3" s="1"/>
  <c r="L72" i="4"/>
  <c r="P895" i="3" s="1"/>
  <c r="L73" i="4"/>
  <c r="P896" i="3" s="1"/>
  <c r="L74" i="4"/>
  <c r="P897" i="3" s="1"/>
  <c r="L75" i="4"/>
  <c r="P898" i="3" s="1"/>
  <c r="L76" i="4"/>
  <c r="P899" i="3" s="1"/>
  <c r="L77" i="4"/>
  <c r="P900" i="3" s="1"/>
  <c r="L78" i="4"/>
  <c r="P901" i="3" s="1"/>
  <c r="L79" i="4"/>
  <c r="P902" i="3" s="1"/>
  <c r="L80" i="4"/>
  <c r="P903" i="3" s="1"/>
  <c r="L81" i="4"/>
  <c r="P904" i="3" s="1"/>
  <c r="L82" i="4"/>
  <c r="P905" i="3" s="1"/>
  <c r="L83" i="4"/>
  <c r="P906" i="3" s="1"/>
  <c r="L84" i="4"/>
  <c r="P907" i="3" s="1"/>
  <c r="L85" i="4"/>
  <c r="P908" i="3" s="1"/>
  <c r="L86" i="4"/>
  <c r="P909" i="3" s="1"/>
  <c r="L87" i="4"/>
  <c r="P910" i="3" s="1"/>
  <c r="L88" i="4"/>
  <c r="P911" i="3" s="1"/>
  <c r="L89" i="4"/>
  <c r="P912" i="3" s="1"/>
  <c r="L90" i="4"/>
  <c r="P913" i="3" s="1"/>
  <c r="L91" i="4"/>
  <c r="P914" i="3" s="1"/>
  <c r="L92" i="4"/>
  <c r="P915" i="3" s="1"/>
  <c r="L93" i="4"/>
  <c r="P916" i="3" s="1"/>
  <c r="L94" i="4"/>
  <c r="P917" i="3" s="1"/>
  <c r="L95" i="4"/>
  <c r="P918" i="3" s="1"/>
  <c r="L96" i="4"/>
  <c r="P919" i="3" s="1"/>
  <c r="L97" i="4"/>
  <c r="P920" i="3" s="1"/>
  <c r="L98" i="4"/>
  <c r="P921" i="3" s="1"/>
  <c r="L99" i="4"/>
  <c r="P922" i="3" s="1"/>
  <c r="L100" i="4"/>
  <c r="P923" i="3" s="1"/>
  <c r="L37" i="4"/>
  <c r="P924" i="3" s="1"/>
  <c r="L101" i="4"/>
  <c r="P925" i="3" s="1"/>
  <c r="L911" i="4"/>
  <c r="P926" i="3" s="1"/>
  <c r="L102" i="4"/>
  <c r="P927" i="3" s="1"/>
  <c r="L103" i="4"/>
  <c r="P928" i="3" s="1"/>
  <c r="L104" i="4"/>
  <c r="P929" i="3" s="1"/>
  <c r="L105" i="4"/>
  <c r="P930" i="3" s="1"/>
  <c r="L106" i="4"/>
  <c r="P931" i="3" s="1"/>
  <c r="L107" i="4"/>
  <c r="P932" i="3" s="1"/>
  <c r="L108" i="4"/>
  <c r="P933" i="3" s="1"/>
  <c r="L109" i="4"/>
  <c r="P934" i="3" s="1"/>
  <c r="L110" i="4"/>
  <c r="P935" i="3" s="1"/>
  <c r="L111" i="4"/>
  <c r="P936" i="3" s="1"/>
  <c r="L912" i="4"/>
  <c r="P937" i="3" s="1"/>
  <c r="L38" i="4"/>
  <c r="P938" i="3" s="1"/>
  <c r="L112" i="4"/>
  <c r="P939" i="3" s="1"/>
  <c r="L113" i="4"/>
  <c r="P940" i="3" s="1"/>
  <c r="L114" i="4"/>
  <c r="P941" i="3" s="1"/>
  <c r="L115" i="4"/>
  <c r="P942" i="3" s="1"/>
  <c r="L116" i="4"/>
  <c r="P943" i="3" s="1"/>
  <c r="L117" i="4"/>
  <c r="P944" i="3" s="1"/>
  <c r="L118" i="4"/>
  <c r="P945" i="3" s="1"/>
  <c r="L119" i="4"/>
  <c r="P946" i="3" s="1"/>
  <c r="L39" i="4"/>
  <c r="P947" i="3" s="1"/>
  <c r="L30" i="4"/>
  <c r="P948" i="3" s="1"/>
  <c r="L120" i="4"/>
  <c r="P949" i="3" s="1"/>
  <c r="L121" i="4"/>
  <c r="P950" i="3" s="1"/>
  <c r="L122" i="4"/>
  <c r="P951" i="3" s="1"/>
  <c r="L31" i="4"/>
  <c r="P952" i="3" s="1"/>
  <c r="L123" i="4"/>
  <c r="P953" i="3" s="1"/>
  <c r="L143" i="4"/>
  <c r="P954" i="3" s="1"/>
  <c r="L144" i="4"/>
  <c r="P955" i="3" s="1"/>
  <c r="L124" i="4"/>
  <c r="P956" i="3" s="1"/>
  <c r="L145" i="4"/>
  <c r="P957" i="3" s="1"/>
  <c r="L125" i="4"/>
  <c r="P958" i="3" s="1"/>
  <c r="L913" i="4"/>
  <c r="P959" i="3" s="1"/>
  <c r="L126" i="4"/>
  <c r="P960" i="3" s="1"/>
  <c r="L146" i="4"/>
  <c r="P961" i="3" s="1"/>
  <c r="L147" i="4"/>
  <c r="P962" i="3" s="1"/>
  <c r="L127" i="4"/>
  <c r="P963" i="3" s="1"/>
  <c r="L128" i="4"/>
  <c r="P964" i="3" s="1"/>
  <c r="L148" i="4"/>
  <c r="P965" i="3" s="1"/>
  <c r="L129" i="4"/>
  <c r="P966" i="3" s="1"/>
  <c r="L15" i="4"/>
  <c r="P967" i="3" s="1"/>
  <c r="L914" i="4"/>
  <c r="P968" i="3" s="1"/>
  <c r="L915" i="4"/>
  <c r="P969" i="3" s="1"/>
  <c r="L916" i="4"/>
  <c r="P970" i="3" s="1"/>
  <c r="L917" i="4"/>
  <c r="P971" i="3" s="1"/>
  <c r="L130" i="4"/>
  <c r="P972" i="3" s="1"/>
  <c r="L918" i="4"/>
  <c r="P977" i="3" s="1"/>
  <c r="L919" i="4"/>
  <c r="P978" i="3" s="1"/>
  <c r="L920" i="4"/>
  <c r="P979" i="3" s="1"/>
  <c r="L921" i="4"/>
  <c r="P980" i="3" s="1"/>
  <c r="L32" i="4"/>
  <c r="P66" i="3" s="1"/>
  <c r="L922" i="4"/>
  <c r="P64" i="3" s="1"/>
  <c r="L923" i="4"/>
  <c r="P65" i="3" s="1"/>
  <c r="L924" i="4"/>
  <c r="P62" i="3" s="1"/>
  <c r="L925" i="4"/>
  <c r="P63" i="3" s="1"/>
  <c r="L131" i="4"/>
  <c r="P61" i="3" s="1"/>
  <c r="L926" i="4"/>
  <c r="P60" i="3" s="1"/>
  <c r="L927" i="4"/>
  <c r="P52" i="3" s="1"/>
  <c r="L928" i="4"/>
  <c r="P53" i="3" s="1"/>
  <c r="L929" i="4"/>
  <c r="P54" i="3" s="1"/>
  <c r="L930" i="4"/>
  <c r="P55" i="3" s="1"/>
  <c r="L931" i="4"/>
  <c r="P56" i="3" s="1"/>
  <c r="L33" i="4"/>
  <c r="P57" i="3" s="1"/>
  <c r="L34" i="4"/>
  <c r="P58" i="3" s="1"/>
  <c r="L132" i="4"/>
  <c r="P59" i="3" s="1"/>
  <c r="L932" i="4"/>
  <c r="P51" i="3" s="1"/>
  <c r="L933" i="4"/>
  <c r="P47" i="3" s="1"/>
  <c r="L934" i="4"/>
  <c r="P48" i="3" s="1"/>
  <c r="L935" i="4"/>
  <c r="P49" i="3" s="1"/>
  <c r="L936" i="4"/>
  <c r="P50" i="3" s="1"/>
  <c r="L937" i="4"/>
  <c r="P46" i="3" s="1"/>
  <c r="L938" i="4"/>
  <c r="P37" i="3" s="1"/>
  <c r="L939" i="4"/>
  <c r="P38" i="3" s="1"/>
  <c r="L940" i="4"/>
  <c r="P39" i="3" s="1"/>
  <c r="L941" i="4"/>
  <c r="P40" i="3" s="1"/>
  <c r="L942" i="4"/>
  <c r="P41" i="3" s="1"/>
  <c r="L943" i="4"/>
  <c r="P42" i="3" s="1"/>
  <c r="L944" i="4"/>
  <c r="P43" i="3" s="1"/>
  <c r="L945" i="4"/>
  <c r="P44" i="3" s="1"/>
  <c r="L946" i="4"/>
  <c r="P45" i="3" s="1"/>
  <c r="L947" i="4"/>
  <c r="P34" i="3" s="1"/>
  <c r="L948" i="4"/>
  <c r="P35" i="3" s="1"/>
  <c r="L35" i="4"/>
  <c r="P36" i="3" s="1"/>
  <c r="L949" i="4"/>
  <c r="P32" i="3" s="1"/>
  <c r="L950" i="4"/>
  <c r="P33" i="3" s="1"/>
  <c r="L951" i="4"/>
  <c r="P30" i="3" s="1"/>
  <c r="L952" i="4"/>
  <c r="P31" i="3" s="1"/>
  <c r="L953" i="4"/>
  <c r="P28" i="3" s="1"/>
  <c r="L954" i="4"/>
  <c r="P29" i="3" s="1"/>
  <c r="L955" i="4"/>
  <c r="P20" i="3" s="1"/>
  <c r="L956" i="4"/>
  <c r="P21" i="3" s="1"/>
  <c r="L957" i="4"/>
  <c r="P22" i="3" s="1"/>
  <c r="L958" i="4"/>
  <c r="P23" i="3" s="1"/>
  <c r="L959" i="4"/>
  <c r="P24" i="3" s="1"/>
  <c r="L960" i="4"/>
  <c r="P25" i="3" s="1"/>
  <c r="L961" i="4"/>
  <c r="P26" i="3" s="1"/>
  <c r="L962" i="4"/>
  <c r="P27" i="3" s="1"/>
  <c r="L963" i="4"/>
  <c r="P19" i="3" s="1"/>
  <c r="L964" i="4"/>
  <c r="P18" i="3" s="1"/>
  <c r="L965" i="4"/>
  <c r="P16" i="3" s="1"/>
  <c r="L966" i="4"/>
  <c r="P17" i="3" s="1"/>
  <c r="L967" i="4"/>
  <c r="P15" i="3" s="1"/>
  <c r="L133" i="4"/>
  <c r="P3" i="3" s="1"/>
  <c r="L968" i="4"/>
  <c r="P4" i="3" s="1"/>
  <c r="L141" i="4"/>
  <c r="P5" i="3" s="1"/>
  <c r="L969" i="4"/>
  <c r="P6" i="3" s="1"/>
  <c r="L134" i="4"/>
  <c r="P7" i="3" s="1"/>
  <c r="L970" i="4"/>
  <c r="P8" i="3" s="1"/>
  <c r="L971" i="4"/>
  <c r="P9" i="3" s="1"/>
  <c r="L972" i="4"/>
  <c r="P10" i="3" s="1"/>
  <c r="L973" i="4"/>
  <c r="P11" i="3" s="1"/>
  <c r="L974" i="4"/>
  <c r="P12" i="3" s="1"/>
  <c r="L975" i="4"/>
  <c r="P13" i="3" s="1"/>
  <c r="L976" i="4"/>
  <c r="P14" i="3" s="1"/>
  <c r="L977" i="4"/>
  <c r="P973" i="3" s="1"/>
  <c r="L978" i="4"/>
  <c r="P974" i="3" s="1"/>
  <c r="L979" i="4"/>
  <c r="P975" i="3" s="1"/>
  <c r="L980" i="4"/>
  <c r="P976" i="3" s="1"/>
  <c r="I2" i="4"/>
  <c r="N843" i="3" s="1"/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" i="5"/>
  <c r="H150" i="4"/>
  <c r="J150" i="4" s="1"/>
  <c r="H151" i="4"/>
  <c r="J151" i="4" s="1"/>
  <c r="H152" i="4"/>
  <c r="J152" i="4" s="1"/>
  <c r="H153" i="4"/>
  <c r="J153" i="4" s="1"/>
  <c r="H154" i="4"/>
  <c r="J154" i="4" s="1"/>
  <c r="H155" i="4"/>
  <c r="J155" i="4" s="1"/>
  <c r="H156" i="4"/>
  <c r="J156" i="4" s="1"/>
  <c r="H157" i="4"/>
  <c r="J157" i="4" s="1"/>
  <c r="H158" i="4"/>
  <c r="J158" i="4" s="1"/>
  <c r="H159" i="4"/>
  <c r="J159" i="4" s="1"/>
  <c r="H160" i="4"/>
  <c r="J160" i="4" s="1"/>
  <c r="H161" i="4"/>
  <c r="J161" i="4" s="1"/>
  <c r="H162" i="4"/>
  <c r="J162" i="4" s="1"/>
  <c r="H163" i="4"/>
  <c r="J163" i="4" s="1"/>
  <c r="H164" i="4"/>
  <c r="J164" i="4" s="1"/>
  <c r="H165" i="4"/>
  <c r="J165" i="4" s="1"/>
  <c r="H166" i="4"/>
  <c r="J166" i="4" s="1"/>
  <c r="H167" i="4"/>
  <c r="J167" i="4" s="1"/>
  <c r="H168" i="4"/>
  <c r="J168" i="4" s="1"/>
  <c r="H169" i="4"/>
  <c r="J169" i="4" s="1"/>
  <c r="H170" i="4"/>
  <c r="J170" i="4" s="1"/>
  <c r="H171" i="4"/>
  <c r="J171" i="4" s="1"/>
  <c r="H172" i="4"/>
  <c r="J172" i="4" s="1"/>
  <c r="H173" i="4"/>
  <c r="J173" i="4" s="1"/>
  <c r="H174" i="4"/>
  <c r="J174" i="4" s="1"/>
  <c r="H175" i="4"/>
  <c r="J175" i="4" s="1"/>
  <c r="H176" i="4"/>
  <c r="J176" i="4" s="1"/>
  <c r="H177" i="4"/>
  <c r="J177" i="4" s="1"/>
  <c r="H178" i="4"/>
  <c r="J178" i="4" s="1"/>
  <c r="H179" i="4"/>
  <c r="J179" i="4" s="1"/>
  <c r="H180" i="4"/>
  <c r="J180" i="4" s="1"/>
  <c r="H181" i="4"/>
  <c r="J181" i="4" s="1"/>
  <c r="H182" i="4"/>
  <c r="J182" i="4" s="1"/>
  <c r="H183" i="4"/>
  <c r="J183" i="4" s="1"/>
  <c r="H184" i="4"/>
  <c r="J184" i="4" s="1"/>
  <c r="H185" i="4"/>
  <c r="J185" i="4" s="1"/>
  <c r="H186" i="4"/>
  <c r="J186" i="4" s="1"/>
  <c r="H187" i="4"/>
  <c r="J187" i="4" s="1"/>
  <c r="H188" i="4"/>
  <c r="J188" i="4" s="1"/>
  <c r="H189" i="4"/>
  <c r="J189" i="4" s="1"/>
  <c r="H190" i="4"/>
  <c r="J190" i="4" s="1"/>
  <c r="H191" i="4"/>
  <c r="J191" i="4" s="1"/>
  <c r="H192" i="4"/>
  <c r="J192" i="4" s="1"/>
  <c r="H193" i="4"/>
  <c r="J193" i="4" s="1"/>
  <c r="H194" i="4"/>
  <c r="J194" i="4" s="1"/>
  <c r="H195" i="4"/>
  <c r="J195" i="4" s="1"/>
  <c r="H196" i="4"/>
  <c r="J196" i="4" s="1"/>
  <c r="H197" i="4"/>
  <c r="J197" i="4" s="1"/>
  <c r="H198" i="4"/>
  <c r="J198" i="4" s="1"/>
  <c r="H199" i="4"/>
  <c r="J199" i="4" s="1"/>
  <c r="H200" i="4"/>
  <c r="J200" i="4" s="1"/>
  <c r="H201" i="4"/>
  <c r="J201" i="4" s="1"/>
  <c r="H202" i="4"/>
  <c r="J202" i="4" s="1"/>
  <c r="H203" i="4"/>
  <c r="J203" i="4" s="1"/>
  <c r="H204" i="4"/>
  <c r="J204" i="4" s="1"/>
  <c r="H205" i="4"/>
  <c r="J205" i="4" s="1"/>
  <c r="H206" i="4"/>
  <c r="J206" i="4" s="1"/>
  <c r="H207" i="4"/>
  <c r="J207" i="4" s="1"/>
  <c r="H208" i="4"/>
  <c r="J208" i="4" s="1"/>
  <c r="H209" i="4"/>
  <c r="J209" i="4" s="1"/>
  <c r="H210" i="4"/>
  <c r="J210" i="4" s="1"/>
  <c r="H211" i="4"/>
  <c r="J211" i="4" s="1"/>
  <c r="H212" i="4"/>
  <c r="J212" i="4" s="1"/>
  <c r="H213" i="4"/>
  <c r="J213" i="4" s="1"/>
  <c r="H214" i="4"/>
  <c r="J214" i="4" s="1"/>
  <c r="H215" i="4"/>
  <c r="J215" i="4" s="1"/>
  <c r="H216" i="4"/>
  <c r="J216" i="4" s="1"/>
  <c r="H217" i="4"/>
  <c r="J217" i="4" s="1"/>
  <c r="H218" i="4"/>
  <c r="J218" i="4" s="1"/>
  <c r="H219" i="4"/>
  <c r="J219" i="4" s="1"/>
  <c r="H220" i="4"/>
  <c r="J220" i="4" s="1"/>
  <c r="H221" i="4"/>
  <c r="J221" i="4" s="1"/>
  <c r="H222" i="4"/>
  <c r="J222" i="4" s="1"/>
  <c r="H223" i="4"/>
  <c r="J223" i="4" s="1"/>
  <c r="H224" i="4"/>
  <c r="J224" i="4" s="1"/>
  <c r="H225" i="4"/>
  <c r="J225" i="4" s="1"/>
  <c r="H226" i="4"/>
  <c r="J226" i="4" s="1"/>
  <c r="H227" i="4"/>
  <c r="J227" i="4" s="1"/>
  <c r="H228" i="4"/>
  <c r="J228" i="4" s="1"/>
  <c r="H229" i="4"/>
  <c r="J229" i="4" s="1"/>
  <c r="H230" i="4"/>
  <c r="J230" i="4" s="1"/>
  <c r="H231" i="4"/>
  <c r="J231" i="4" s="1"/>
  <c r="H232" i="4"/>
  <c r="J232" i="4" s="1"/>
  <c r="H233" i="4"/>
  <c r="J233" i="4" s="1"/>
  <c r="H234" i="4"/>
  <c r="J234" i="4" s="1"/>
  <c r="H235" i="4"/>
  <c r="J235" i="4" s="1"/>
  <c r="H135" i="4"/>
  <c r="J135" i="4" s="1"/>
  <c r="H236" i="4"/>
  <c r="J236" i="4" s="1"/>
  <c r="H237" i="4"/>
  <c r="J237" i="4" s="1"/>
  <c r="H238" i="4"/>
  <c r="J238" i="4" s="1"/>
  <c r="H239" i="4"/>
  <c r="J239" i="4" s="1"/>
  <c r="H240" i="4"/>
  <c r="J240" i="4" s="1"/>
  <c r="H241" i="4"/>
  <c r="J241" i="4" s="1"/>
  <c r="H242" i="4"/>
  <c r="J242" i="4" s="1"/>
  <c r="H243" i="4"/>
  <c r="J243" i="4" s="1"/>
  <c r="H244" i="4"/>
  <c r="J244" i="4" s="1"/>
  <c r="H245" i="4"/>
  <c r="J245" i="4" s="1"/>
  <c r="H246" i="4"/>
  <c r="J246" i="4" s="1"/>
  <c r="H247" i="4"/>
  <c r="J247" i="4" s="1"/>
  <c r="H248" i="4"/>
  <c r="J248" i="4" s="1"/>
  <c r="H249" i="4"/>
  <c r="J249" i="4" s="1"/>
  <c r="H250" i="4"/>
  <c r="J250" i="4" s="1"/>
  <c r="H251" i="4"/>
  <c r="J251" i="4" s="1"/>
  <c r="H252" i="4"/>
  <c r="J252" i="4" s="1"/>
  <c r="H253" i="4"/>
  <c r="J253" i="4" s="1"/>
  <c r="H254" i="4"/>
  <c r="J254" i="4" s="1"/>
  <c r="H255" i="4"/>
  <c r="J255" i="4" s="1"/>
  <c r="H256" i="4"/>
  <c r="J256" i="4" s="1"/>
  <c r="H257" i="4"/>
  <c r="J257" i="4" s="1"/>
  <c r="H258" i="4"/>
  <c r="J258" i="4" s="1"/>
  <c r="H259" i="4"/>
  <c r="J259" i="4" s="1"/>
  <c r="H260" i="4"/>
  <c r="J260" i="4" s="1"/>
  <c r="H261" i="4"/>
  <c r="J261" i="4" s="1"/>
  <c r="H262" i="4"/>
  <c r="J262" i="4" s="1"/>
  <c r="H263" i="4"/>
  <c r="J263" i="4" s="1"/>
  <c r="H264" i="4"/>
  <c r="J264" i="4" s="1"/>
  <c r="H265" i="4"/>
  <c r="J265" i="4" s="1"/>
  <c r="H266" i="4"/>
  <c r="J266" i="4" s="1"/>
  <c r="H267" i="4"/>
  <c r="J267" i="4" s="1"/>
  <c r="H268" i="4"/>
  <c r="J268" i="4" s="1"/>
  <c r="H269" i="4"/>
  <c r="J269" i="4" s="1"/>
  <c r="H270" i="4"/>
  <c r="J270" i="4" s="1"/>
  <c r="H271" i="4"/>
  <c r="J271" i="4" s="1"/>
  <c r="H272" i="4"/>
  <c r="J272" i="4" s="1"/>
  <c r="H273" i="4"/>
  <c r="J273" i="4" s="1"/>
  <c r="H274" i="4"/>
  <c r="J274" i="4" s="1"/>
  <c r="H275" i="4"/>
  <c r="J275" i="4" s="1"/>
  <c r="H276" i="4"/>
  <c r="J276" i="4" s="1"/>
  <c r="H277" i="4"/>
  <c r="J277" i="4" s="1"/>
  <c r="H278" i="4"/>
  <c r="J278" i="4" s="1"/>
  <c r="H279" i="4"/>
  <c r="J279" i="4" s="1"/>
  <c r="H280" i="4"/>
  <c r="J280" i="4" s="1"/>
  <c r="H281" i="4"/>
  <c r="J281" i="4" s="1"/>
  <c r="H136" i="4"/>
  <c r="J136" i="4" s="1"/>
  <c r="H282" i="4"/>
  <c r="J282" i="4" s="1"/>
  <c r="H283" i="4"/>
  <c r="J283" i="4" s="1"/>
  <c r="H284" i="4"/>
  <c r="J284" i="4" s="1"/>
  <c r="H285" i="4"/>
  <c r="J285" i="4" s="1"/>
  <c r="H286" i="4"/>
  <c r="J286" i="4" s="1"/>
  <c r="H287" i="4"/>
  <c r="J287" i="4" s="1"/>
  <c r="H288" i="4"/>
  <c r="J288" i="4" s="1"/>
  <c r="H289" i="4"/>
  <c r="J289" i="4" s="1"/>
  <c r="H290" i="4"/>
  <c r="J290" i="4" s="1"/>
  <c r="H291" i="4"/>
  <c r="J291" i="4" s="1"/>
  <c r="H292" i="4"/>
  <c r="J292" i="4" s="1"/>
  <c r="H293" i="4"/>
  <c r="J293" i="4" s="1"/>
  <c r="H294" i="4"/>
  <c r="J294" i="4" s="1"/>
  <c r="H295" i="4"/>
  <c r="J295" i="4" s="1"/>
  <c r="H296" i="4"/>
  <c r="J296" i="4" s="1"/>
  <c r="H297" i="4"/>
  <c r="J297" i="4" s="1"/>
  <c r="H137" i="4"/>
  <c r="J137" i="4" s="1"/>
  <c r="H138" i="4"/>
  <c r="J138" i="4" s="1"/>
  <c r="H298" i="4"/>
  <c r="J298" i="4" s="1"/>
  <c r="H299" i="4"/>
  <c r="J299" i="4" s="1"/>
  <c r="H300" i="4"/>
  <c r="J300" i="4" s="1"/>
  <c r="H301" i="4"/>
  <c r="J301" i="4" s="1"/>
  <c r="H302" i="4"/>
  <c r="J302" i="4" s="1"/>
  <c r="H303" i="4"/>
  <c r="J303" i="4" s="1"/>
  <c r="H304" i="4"/>
  <c r="J304" i="4" s="1"/>
  <c r="H305" i="4"/>
  <c r="J305" i="4" s="1"/>
  <c r="H139" i="4"/>
  <c r="J139" i="4" s="1"/>
  <c r="H306" i="4"/>
  <c r="J306" i="4" s="1"/>
  <c r="H307" i="4"/>
  <c r="J307" i="4" s="1"/>
  <c r="H308" i="4"/>
  <c r="J308" i="4" s="1"/>
  <c r="H309" i="4"/>
  <c r="J309" i="4" s="1"/>
  <c r="H310" i="4"/>
  <c r="J310" i="4" s="1"/>
  <c r="H311" i="4"/>
  <c r="J311" i="4" s="1"/>
  <c r="H312" i="4"/>
  <c r="J312" i="4" s="1"/>
  <c r="H313" i="4"/>
  <c r="J313" i="4" s="1"/>
  <c r="H314" i="4"/>
  <c r="J314" i="4" s="1"/>
  <c r="H315" i="4"/>
  <c r="J315" i="4" s="1"/>
  <c r="H316" i="4"/>
  <c r="J316" i="4" s="1"/>
  <c r="H317" i="4"/>
  <c r="J317" i="4" s="1"/>
  <c r="H318" i="4"/>
  <c r="J318" i="4" s="1"/>
  <c r="H319" i="4"/>
  <c r="J319" i="4" s="1"/>
  <c r="H320" i="4"/>
  <c r="J320" i="4" s="1"/>
  <c r="H321" i="4"/>
  <c r="J321" i="4" s="1"/>
  <c r="H322" i="4"/>
  <c r="J322" i="4" s="1"/>
  <c r="H323" i="4"/>
  <c r="J323" i="4" s="1"/>
  <c r="H324" i="4"/>
  <c r="J324" i="4" s="1"/>
  <c r="H325" i="4"/>
  <c r="J325" i="4" s="1"/>
  <c r="H326" i="4"/>
  <c r="J326" i="4" s="1"/>
  <c r="H327" i="4"/>
  <c r="J327" i="4" s="1"/>
  <c r="H328" i="4"/>
  <c r="J328" i="4" s="1"/>
  <c r="H329" i="4"/>
  <c r="J329" i="4" s="1"/>
  <c r="H330" i="4"/>
  <c r="J330" i="4" s="1"/>
  <c r="H140" i="4"/>
  <c r="J140" i="4" s="1"/>
  <c r="H331" i="4"/>
  <c r="J331" i="4" s="1"/>
  <c r="H332" i="4"/>
  <c r="J332" i="4" s="1"/>
  <c r="H333" i="4"/>
  <c r="J333" i="4" s="1"/>
  <c r="H334" i="4"/>
  <c r="J334" i="4" s="1"/>
  <c r="H335" i="4"/>
  <c r="J335" i="4" s="1"/>
  <c r="H336" i="4"/>
  <c r="J336" i="4" s="1"/>
  <c r="H337" i="4"/>
  <c r="J337" i="4" s="1"/>
  <c r="H338" i="4"/>
  <c r="J338" i="4" s="1"/>
  <c r="H339" i="4"/>
  <c r="J339" i="4" s="1"/>
  <c r="H340" i="4"/>
  <c r="J340" i="4" s="1"/>
  <c r="H341" i="4"/>
  <c r="J341" i="4" s="1"/>
  <c r="H342" i="4"/>
  <c r="J342" i="4" s="1"/>
  <c r="H343" i="4"/>
  <c r="J343" i="4" s="1"/>
  <c r="H344" i="4"/>
  <c r="J344" i="4" s="1"/>
  <c r="H345" i="4"/>
  <c r="J345" i="4" s="1"/>
  <c r="H346" i="4"/>
  <c r="J346" i="4" s="1"/>
  <c r="H347" i="4"/>
  <c r="J347" i="4" s="1"/>
  <c r="H348" i="4"/>
  <c r="J348" i="4" s="1"/>
  <c r="H349" i="4"/>
  <c r="J349" i="4" s="1"/>
  <c r="H350" i="4"/>
  <c r="J350" i="4" s="1"/>
  <c r="H351" i="4"/>
  <c r="J351" i="4" s="1"/>
  <c r="H352" i="4"/>
  <c r="J352" i="4" s="1"/>
  <c r="H353" i="4"/>
  <c r="J353" i="4" s="1"/>
  <c r="H354" i="4"/>
  <c r="J354" i="4" s="1"/>
  <c r="H355" i="4"/>
  <c r="J355" i="4" s="1"/>
  <c r="H356" i="4"/>
  <c r="J356" i="4" s="1"/>
  <c r="H357" i="4"/>
  <c r="J357" i="4" s="1"/>
  <c r="H358" i="4"/>
  <c r="J358" i="4" s="1"/>
  <c r="H359" i="4"/>
  <c r="J359" i="4" s="1"/>
  <c r="H360" i="4"/>
  <c r="J360" i="4" s="1"/>
  <c r="H361" i="4"/>
  <c r="J361" i="4" s="1"/>
  <c r="H362" i="4"/>
  <c r="J362" i="4" s="1"/>
  <c r="H363" i="4"/>
  <c r="J363" i="4" s="1"/>
  <c r="H364" i="4"/>
  <c r="J364" i="4" s="1"/>
  <c r="H365" i="4"/>
  <c r="J365" i="4" s="1"/>
  <c r="H366" i="4"/>
  <c r="J366" i="4" s="1"/>
  <c r="H367" i="4"/>
  <c r="J367" i="4" s="1"/>
  <c r="H368" i="4"/>
  <c r="J368" i="4" s="1"/>
  <c r="H369" i="4"/>
  <c r="J369" i="4" s="1"/>
  <c r="H370" i="4"/>
  <c r="J370" i="4" s="1"/>
  <c r="H371" i="4"/>
  <c r="J371" i="4" s="1"/>
  <c r="H372" i="4"/>
  <c r="J372" i="4" s="1"/>
  <c r="H373" i="4"/>
  <c r="J373" i="4" s="1"/>
  <c r="H374" i="4"/>
  <c r="J374" i="4" s="1"/>
  <c r="H375" i="4"/>
  <c r="J375" i="4" s="1"/>
  <c r="H376" i="4"/>
  <c r="J376" i="4" s="1"/>
  <c r="H377" i="4"/>
  <c r="J377" i="4" s="1"/>
  <c r="H378" i="4"/>
  <c r="J378" i="4" s="1"/>
  <c r="H379" i="4"/>
  <c r="J379" i="4" s="1"/>
  <c r="H380" i="4"/>
  <c r="J380" i="4" s="1"/>
  <c r="H381" i="4"/>
  <c r="J381" i="4" s="1"/>
  <c r="H382" i="4"/>
  <c r="J382" i="4" s="1"/>
  <c r="H383" i="4"/>
  <c r="J383" i="4" s="1"/>
  <c r="H384" i="4"/>
  <c r="J384" i="4" s="1"/>
  <c r="H385" i="4"/>
  <c r="J385" i="4" s="1"/>
  <c r="H386" i="4"/>
  <c r="J386" i="4" s="1"/>
  <c r="H387" i="4"/>
  <c r="J387" i="4" s="1"/>
  <c r="H388" i="4"/>
  <c r="J388" i="4" s="1"/>
  <c r="H389" i="4"/>
  <c r="J389" i="4" s="1"/>
  <c r="H390" i="4"/>
  <c r="J390" i="4" s="1"/>
  <c r="H391" i="4"/>
  <c r="J391" i="4" s="1"/>
  <c r="H392" i="4"/>
  <c r="J392" i="4" s="1"/>
  <c r="H393" i="4"/>
  <c r="J393" i="4" s="1"/>
  <c r="H394" i="4"/>
  <c r="J394" i="4" s="1"/>
  <c r="H395" i="4"/>
  <c r="J395" i="4" s="1"/>
  <c r="H396" i="4"/>
  <c r="J396" i="4" s="1"/>
  <c r="H397" i="4"/>
  <c r="J397" i="4" s="1"/>
  <c r="H398" i="4"/>
  <c r="J398" i="4" s="1"/>
  <c r="H399" i="4"/>
  <c r="J399" i="4" s="1"/>
  <c r="H400" i="4"/>
  <c r="J400" i="4" s="1"/>
  <c r="H401" i="4"/>
  <c r="J401" i="4" s="1"/>
  <c r="H402" i="4"/>
  <c r="J402" i="4" s="1"/>
  <c r="H403" i="4"/>
  <c r="J403" i="4" s="1"/>
  <c r="H404" i="4"/>
  <c r="J404" i="4" s="1"/>
  <c r="H405" i="4"/>
  <c r="J405" i="4" s="1"/>
  <c r="H406" i="4"/>
  <c r="J406" i="4" s="1"/>
  <c r="H407" i="4"/>
  <c r="J407" i="4" s="1"/>
  <c r="H408" i="4"/>
  <c r="J408" i="4" s="1"/>
  <c r="H409" i="4"/>
  <c r="J409" i="4" s="1"/>
  <c r="H410" i="4"/>
  <c r="J410" i="4" s="1"/>
  <c r="H411" i="4"/>
  <c r="J411" i="4" s="1"/>
  <c r="H412" i="4"/>
  <c r="J412" i="4" s="1"/>
  <c r="H413" i="4"/>
  <c r="J413" i="4" s="1"/>
  <c r="H414" i="4"/>
  <c r="J414" i="4" s="1"/>
  <c r="H415" i="4"/>
  <c r="J415" i="4" s="1"/>
  <c r="H416" i="4"/>
  <c r="J416" i="4" s="1"/>
  <c r="H417" i="4"/>
  <c r="J417" i="4" s="1"/>
  <c r="H418" i="4"/>
  <c r="J418" i="4" s="1"/>
  <c r="H419" i="4"/>
  <c r="J419" i="4" s="1"/>
  <c r="H420" i="4"/>
  <c r="J420" i="4" s="1"/>
  <c r="H421" i="4"/>
  <c r="J421" i="4" s="1"/>
  <c r="H422" i="4"/>
  <c r="J422" i="4" s="1"/>
  <c r="H423" i="4"/>
  <c r="J423" i="4" s="1"/>
  <c r="H424" i="4"/>
  <c r="J424" i="4" s="1"/>
  <c r="H425" i="4"/>
  <c r="J425" i="4" s="1"/>
  <c r="H426" i="4"/>
  <c r="J426" i="4" s="1"/>
  <c r="H427" i="4"/>
  <c r="J427" i="4" s="1"/>
  <c r="H428" i="4"/>
  <c r="J428" i="4" s="1"/>
  <c r="H429" i="4"/>
  <c r="J429" i="4" s="1"/>
  <c r="H430" i="4"/>
  <c r="J430" i="4" s="1"/>
  <c r="H431" i="4"/>
  <c r="J431" i="4" s="1"/>
  <c r="H432" i="4"/>
  <c r="J432" i="4" s="1"/>
  <c r="H433" i="4"/>
  <c r="J433" i="4" s="1"/>
  <c r="H434" i="4"/>
  <c r="J434" i="4" s="1"/>
  <c r="H435" i="4"/>
  <c r="J435" i="4" s="1"/>
  <c r="H436" i="4"/>
  <c r="J436" i="4" s="1"/>
  <c r="H437" i="4"/>
  <c r="J437" i="4" s="1"/>
  <c r="H438" i="4"/>
  <c r="J438" i="4" s="1"/>
  <c r="H439" i="4"/>
  <c r="J439" i="4" s="1"/>
  <c r="H440" i="4"/>
  <c r="J440" i="4" s="1"/>
  <c r="H441" i="4"/>
  <c r="J441" i="4" s="1"/>
  <c r="H442" i="4"/>
  <c r="J442" i="4" s="1"/>
  <c r="H443" i="4"/>
  <c r="J443" i="4" s="1"/>
  <c r="H444" i="4"/>
  <c r="J444" i="4" s="1"/>
  <c r="H445" i="4"/>
  <c r="J445" i="4" s="1"/>
  <c r="H446" i="4"/>
  <c r="J446" i="4" s="1"/>
  <c r="H447" i="4"/>
  <c r="J447" i="4" s="1"/>
  <c r="H448" i="4"/>
  <c r="J448" i="4" s="1"/>
  <c r="H449" i="4"/>
  <c r="J449" i="4" s="1"/>
  <c r="H450" i="4"/>
  <c r="J450" i="4" s="1"/>
  <c r="H451" i="4"/>
  <c r="J451" i="4" s="1"/>
  <c r="H452" i="4"/>
  <c r="J452" i="4" s="1"/>
  <c r="H453" i="4"/>
  <c r="J453" i="4" s="1"/>
  <c r="H454" i="4"/>
  <c r="J454" i="4" s="1"/>
  <c r="H455" i="4"/>
  <c r="J455" i="4" s="1"/>
  <c r="H456" i="4"/>
  <c r="J456" i="4" s="1"/>
  <c r="H457" i="4"/>
  <c r="J457" i="4" s="1"/>
  <c r="H458" i="4"/>
  <c r="J458" i="4" s="1"/>
  <c r="H459" i="4"/>
  <c r="J459" i="4" s="1"/>
  <c r="H460" i="4"/>
  <c r="J460" i="4" s="1"/>
  <c r="H461" i="4"/>
  <c r="J461" i="4" s="1"/>
  <c r="H462" i="4"/>
  <c r="J462" i="4" s="1"/>
  <c r="H463" i="4"/>
  <c r="J463" i="4" s="1"/>
  <c r="H464" i="4"/>
  <c r="J464" i="4" s="1"/>
  <c r="H465" i="4"/>
  <c r="J465" i="4" s="1"/>
  <c r="H466" i="4"/>
  <c r="J466" i="4" s="1"/>
  <c r="H467" i="4"/>
  <c r="J467" i="4" s="1"/>
  <c r="H468" i="4"/>
  <c r="J468" i="4" s="1"/>
  <c r="H469" i="4"/>
  <c r="J469" i="4" s="1"/>
  <c r="H470" i="4"/>
  <c r="J470" i="4" s="1"/>
  <c r="H471" i="4"/>
  <c r="J471" i="4" s="1"/>
  <c r="H472" i="4"/>
  <c r="J472" i="4" s="1"/>
  <c r="H473" i="4"/>
  <c r="J473" i="4" s="1"/>
  <c r="H474" i="4"/>
  <c r="J474" i="4" s="1"/>
  <c r="H475" i="4"/>
  <c r="J475" i="4" s="1"/>
  <c r="H476" i="4"/>
  <c r="J476" i="4" s="1"/>
  <c r="H477" i="4"/>
  <c r="J477" i="4" s="1"/>
  <c r="H478" i="4"/>
  <c r="J478" i="4" s="1"/>
  <c r="H479" i="4"/>
  <c r="J479" i="4" s="1"/>
  <c r="H480" i="4"/>
  <c r="J480" i="4" s="1"/>
  <c r="H481" i="4"/>
  <c r="J481" i="4" s="1"/>
  <c r="H482" i="4"/>
  <c r="J482" i="4" s="1"/>
  <c r="H483" i="4"/>
  <c r="J483" i="4" s="1"/>
  <c r="H484" i="4"/>
  <c r="J484" i="4" s="1"/>
  <c r="H485" i="4"/>
  <c r="J485" i="4" s="1"/>
  <c r="H486" i="4"/>
  <c r="J486" i="4" s="1"/>
  <c r="H487" i="4"/>
  <c r="J487" i="4" s="1"/>
  <c r="H488" i="4"/>
  <c r="J488" i="4" s="1"/>
  <c r="H489" i="4"/>
  <c r="J489" i="4" s="1"/>
  <c r="H490" i="4"/>
  <c r="J490" i="4" s="1"/>
  <c r="H491" i="4"/>
  <c r="J491" i="4" s="1"/>
  <c r="H492" i="4"/>
  <c r="J492" i="4" s="1"/>
  <c r="H493" i="4"/>
  <c r="J493" i="4" s="1"/>
  <c r="H494" i="4"/>
  <c r="J494" i="4" s="1"/>
  <c r="H495" i="4"/>
  <c r="J495" i="4" s="1"/>
  <c r="H496" i="4"/>
  <c r="J496" i="4" s="1"/>
  <c r="H497" i="4"/>
  <c r="J497" i="4" s="1"/>
  <c r="H498" i="4"/>
  <c r="J498" i="4" s="1"/>
  <c r="H499" i="4"/>
  <c r="J499" i="4" s="1"/>
  <c r="H500" i="4"/>
  <c r="J500" i="4" s="1"/>
  <c r="H501" i="4"/>
  <c r="J501" i="4" s="1"/>
  <c r="H502" i="4"/>
  <c r="J502" i="4" s="1"/>
  <c r="H503" i="4"/>
  <c r="J503" i="4" s="1"/>
  <c r="H504" i="4"/>
  <c r="J504" i="4" s="1"/>
  <c r="H505" i="4"/>
  <c r="J505" i="4" s="1"/>
  <c r="H506" i="4"/>
  <c r="J506" i="4" s="1"/>
  <c r="H507" i="4"/>
  <c r="J507" i="4" s="1"/>
  <c r="H508" i="4"/>
  <c r="J508" i="4" s="1"/>
  <c r="H509" i="4"/>
  <c r="J509" i="4" s="1"/>
  <c r="H510" i="4"/>
  <c r="J510" i="4" s="1"/>
  <c r="H40" i="4"/>
  <c r="J40" i="4" s="1"/>
  <c r="H511" i="4"/>
  <c r="J511" i="4" s="1"/>
  <c r="H512" i="4"/>
  <c r="J512" i="4" s="1"/>
  <c r="H513" i="4"/>
  <c r="J513" i="4" s="1"/>
  <c r="H514" i="4"/>
  <c r="J514" i="4" s="1"/>
  <c r="H515" i="4"/>
  <c r="J515" i="4" s="1"/>
  <c r="H516" i="4"/>
  <c r="J516" i="4" s="1"/>
  <c r="H517" i="4"/>
  <c r="J517" i="4" s="1"/>
  <c r="H518" i="4"/>
  <c r="J518" i="4" s="1"/>
  <c r="H519" i="4"/>
  <c r="J519" i="4" s="1"/>
  <c r="H520" i="4"/>
  <c r="J520" i="4" s="1"/>
  <c r="H521" i="4"/>
  <c r="J521" i="4" s="1"/>
  <c r="H522" i="4"/>
  <c r="J522" i="4" s="1"/>
  <c r="H523" i="4"/>
  <c r="J523" i="4" s="1"/>
  <c r="H524" i="4"/>
  <c r="J524" i="4" s="1"/>
  <c r="H525" i="4"/>
  <c r="J525" i="4" s="1"/>
  <c r="H526" i="4"/>
  <c r="J526" i="4" s="1"/>
  <c r="H527" i="4"/>
  <c r="J527" i="4" s="1"/>
  <c r="H528" i="4"/>
  <c r="J528" i="4" s="1"/>
  <c r="H529" i="4"/>
  <c r="J529" i="4" s="1"/>
  <c r="H530" i="4"/>
  <c r="J530" i="4" s="1"/>
  <c r="H531" i="4"/>
  <c r="J531" i="4" s="1"/>
  <c r="H532" i="4"/>
  <c r="J532" i="4" s="1"/>
  <c r="H533" i="4"/>
  <c r="J533" i="4" s="1"/>
  <c r="H13" i="4"/>
  <c r="J13" i="4" s="1"/>
  <c r="H534" i="4"/>
  <c r="J534" i="4" s="1"/>
  <c r="H535" i="4"/>
  <c r="J535" i="4" s="1"/>
  <c r="H536" i="4"/>
  <c r="J536" i="4" s="1"/>
  <c r="H537" i="4"/>
  <c r="J537" i="4" s="1"/>
  <c r="H538" i="4"/>
  <c r="J538" i="4" s="1"/>
  <c r="H539" i="4"/>
  <c r="J539" i="4" s="1"/>
  <c r="H540" i="4"/>
  <c r="J540" i="4" s="1"/>
  <c r="H541" i="4"/>
  <c r="J541" i="4" s="1"/>
  <c r="H542" i="4"/>
  <c r="J542" i="4" s="1"/>
  <c r="H543" i="4"/>
  <c r="J543" i="4" s="1"/>
  <c r="H544" i="4"/>
  <c r="J544" i="4" s="1"/>
  <c r="H545" i="4"/>
  <c r="J545" i="4" s="1"/>
  <c r="H546" i="4"/>
  <c r="J546" i="4" s="1"/>
  <c r="H547" i="4"/>
  <c r="J547" i="4" s="1"/>
  <c r="H548" i="4"/>
  <c r="J548" i="4" s="1"/>
  <c r="H549" i="4"/>
  <c r="J549" i="4" s="1"/>
  <c r="H550" i="4"/>
  <c r="J550" i="4" s="1"/>
  <c r="H551" i="4"/>
  <c r="J551" i="4" s="1"/>
  <c r="H552" i="4"/>
  <c r="J552" i="4" s="1"/>
  <c r="H553" i="4"/>
  <c r="J553" i="4" s="1"/>
  <c r="H554" i="4"/>
  <c r="J554" i="4" s="1"/>
  <c r="H555" i="4"/>
  <c r="J555" i="4" s="1"/>
  <c r="H556" i="4"/>
  <c r="J556" i="4" s="1"/>
  <c r="H557" i="4"/>
  <c r="J557" i="4" s="1"/>
  <c r="H558" i="4"/>
  <c r="J558" i="4" s="1"/>
  <c r="H559" i="4"/>
  <c r="J559" i="4" s="1"/>
  <c r="H560" i="4"/>
  <c r="J560" i="4" s="1"/>
  <c r="H561" i="4"/>
  <c r="J561" i="4" s="1"/>
  <c r="H562" i="4"/>
  <c r="J562" i="4" s="1"/>
  <c r="H563" i="4"/>
  <c r="J563" i="4" s="1"/>
  <c r="H564" i="4"/>
  <c r="J564" i="4" s="1"/>
  <c r="H565" i="4"/>
  <c r="J565" i="4" s="1"/>
  <c r="H566" i="4"/>
  <c r="J566" i="4" s="1"/>
  <c r="H567" i="4"/>
  <c r="J567" i="4" s="1"/>
  <c r="H568" i="4"/>
  <c r="J568" i="4" s="1"/>
  <c r="H569" i="4"/>
  <c r="J569" i="4" s="1"/>
  <c r="H570" i="4"/>
  <c r="J570" i="4" s="1"/>
  <c r="H571" i="4"/>
  <c r="J571" i="4" s="1"/>
  <c r="H572" i="4"/>
  <c r="J572" i="4" s="1"/>
  <c r="H573" i="4"/>
  <c r="J573" i="4" s="1"/>
  <c r="H574" i="4"/>
  <c r="J574" i="4" s="1"/>
  <c r="H575" i="4"/>
  <c r="J575" i="4" s="1"/>
  <c r="H576" i="4"/>
  <c r="J576" i="4" s="1"/>
  <c r="H577" i="4"/>
  <c r="J577" i="4" s="1"/>
  <c r="H578" i="4"/>
  <c r="J578" i="4" s="1"/>
  <c r="H579" i="4"/>
  <c r="J579" i="4" s="1"/>
  <c r="H580" i="4"/>
  <c r="J580" i="4" s="1"/>
  <c r="H581" i="4"/>
  <c r="J581" i="4" s="1"/>
  <c r="H582" i="4"/>
  <c r="J582" i="4" s="1"/>
  <c r="H583" i="4"/>
  <c r="J583" i="4" s="1"/>
  <c r="H584" i="4"/>
  <c r="J584" i="4" s="1"/>
  <c r="H585" i="4"/>
  <c r="J585" i="4" s="1"/>
  <c r="H586" i="4"/>
  <c r="J586" i="4" s="1"/>
  <c r="H587" i="4"/>
  <c r="J587" i="4" s="1"/>
  <c r="H588" i="4"/>
  <c r="J588" i="4" s="1"/>
  <c r="H589" i="4"/>
  <c r="J589" i="4" s="1"/>
  <c r="H590" i="4"/>
  <c r="J590" i="4" s="1"/>
  <c r="H591" i="4"/>
  <c r="J591" i="4" s="1"/>
  <c r="H592" i="4"/>
  <c r="J592" i="4" s="1"/>
  <c r="H593" i="4"/>
  <c r="J593" i="4" s="1"/>
  <c r="H594" i="4"/>
  <c r="J594" i="4" s="1"/>
  <c r="H595" i="4"/>
  <c r="J595" i="4" s="1"/>
  <c r="H596" i="4"/>
  <c r="J596" i="4" s="1"/>
  <c r="H597" i="4"/>
  <c r="J597" i="4" s="1"/>
  <c r="H598" i="4"/>
  <c r="J598" i="4" s="1"/>
  <c r="H599" i="4"/>
  <c r="J599" i="4" s="1"/>
  <c r="H600" i="4"/>
  <c r="J600" i="4" s="1"/>
  <c r="H601" i="4"/>
  <c r="J601" i="4" s="1"/>
  <c r="H602" i="4"/>
  <c r="J602" i="4" s="1"/>
  <c r="H603" i="4"/>
  <c r="J603" i="4" s="1"/>
  <c r="H604" i="4"/>
  <c r="J604" i="4" s="1"/>
  <c r="H605" i="4"/>
  <c r="J605" i="4" s="1"/>
  <c r="H606" i="4"/>
  <c r="J606" i="4" s="1"/>
  <c r="H607" i="4"/>
  <c r="J607" i="4" s="1"/>
  <c r="H608" i="4"/>
  <c r="J608" i="4" s="1"/>
  <c r="H609" i="4"/>
  <c r="J609" i="4" s="1"/>
  <c r="H610" i="4"/>
  <c r="J610" i="4" s="1"/>
  <c r="H611" i="4"/>
  <c r="J611" i="4" s="1"/>
  <c r="H612" i="4"/>
  <c r="J612" i="4" s="1"/>
  <c r="H613" i="4"/>
  <c r="J613" i="4" s="1"/>
  <c r="H614" i="4"/>
  <c r="J614" i="4" s="1"/>
  <c r="H615" i="4"/>
  <c r="J615" i="4" s="1"/>
  <c r="H616" i="4"/>
  <c r="J616" i="4" s="1"/>
  <c r="H617" i="4"/>
  <c r="J617" i="4" s="1"/>
  <c r="H618" i="4"/>
  <c r="J618" i="4" s="1"/>
  <c r="H619" i="4"/>
  <c r="J619" i="4" s="1"/>
  <c r="H620" i="4"/>
  <c r="J620" i="4" s="1"/>
  <c r="H621" i="4"/>
  <c r="J621" i="4" s="1"/>
  <c r="H622" i="4"/>
  <c r="J622" i="4" s="1"/>
  <c r="H623" i="4"/>
  <c r="J623" i="4" s="1"/>
  <c r="H624" i="4"/>
  <c r="J624" i="4" s="1"/>
  <c r="H625" i="4"/>
  <c r="J625" i="4" s="1"/>
  <c r="H626" i="4"/>
  <c r="J626" i="4" s="1"/>
  <c r="H627" i="4"/>
  <c r="J627" i="4" s="1"/>
  <c r="H628" i="4"/>
  <c r="J628" i="4" s="1"/>
  <c r="H629" i="4"/>
  <c r="J629" i="4" s="1"/>
  <c r="H630" i="4"/>
  <c r="J630" i="4" s="1"/>
  <c r="H631" i="4"/>
  <c r="J631" i="4" s="1"/>
  <c r="H632" i="4"/>
  <c r="J632" i="4" s="1"/>
  <c r="H633" i="4"/>
  <c r="J633" i="4" s="1"/>
  <c r="H634" i="4"/>
  <c r="J634" i="4" s="1"/>
  <c r="H635" i="4"/>
  <c r="J635" i="4" s="1"/>
  <c r="H636" i="4"/>
  <c r="J636" i="4" s="1"/>
  <c r="H637" i="4"/>
  <c r="J637" i="4" s="1"/>
  <c r="H638" i="4"/>
  <c r="J638" i="4" s="1"/>
  <c r="H639" i="4"/>
  <c r="J639" i="4" s="1"/>
  <c r="H640" i="4"/>
  <c r="J640" i="4" s="1"/>
  <c r="H641" i="4"/>
  <c r="J641" i="4" s="1"/>
  <c r="H642" i="4"/>
  <c r="J642" i="4" s="1"/>
  <c r="H643" i="4"/>
  <c r="J643" i="4" s="1"/>
  <c r="H644" i="4"/>
  <c r="J644" i="4" s="1"/>
  <c r="H645" i="4"/>
  <c r="J645" i="4" s="1"/>
  <c r="H646" i="4"/>
  <c r="J646" i="4" s="1"/>
  <c r="H647" i="4"/>
  <c r="J647" i="4" s="1"/>
  <c r="H648" i="4"/>
  <c r="J648" i="4" s="1"/>
  <c r="H649" i="4"/>
  <c r="J649" i="4" s="1"/>
  <c r="H650" i="4"/>
  <c r="J650" i="4" s="1"/>
  <c r="H651" i="4"/>
  <c r="J651" i="4" s="1"/>
  <c r="H652" i="4"/>
  <c r="J652" i="4" s="1"/>
  <c r="H653" i="4"/>
  <c r="J653" i="4" s="1"/>
  <c r="H654" i="4"/>
  <c r="J654" i="4" s="1"/>
  <c r="H655" i="4"/>
  <c r="J655" i="4" s="1"/>
  <c r="H656" i="4"/>
  <c r="J656" i="4" s="1"/>
  <c r="H657" i="4"/>
  <c r="J657" i="4" s="1"/>
  <c r="H658" i="4"/>
  <c r="J658" i="4" s="1"/>
  <c r="H659" i="4"/>
  <c r="J659" i="4" s="1"/>
  <c r="H660" i="4"/>
  <c r="J660" i="4" s="1"/>
  <c r="H661" i="4"/>
  <c r="J661" i="4" s="1"/>
  <c r="H662" i="4"/>
  <c r="J662" i="4" s="1"/>
  <c r="H663" i="4"/>
  <c r="J663" i="4" s="1"/>
  <c r="H664" i="4"/>
  <c r="J664" i="4" s="1"/>
  <c r="H665" i="4"/>
  <c r="J665" i="4" s="1"/>
  <c r="H666" i="4"/>
  <c r="J666" i="4" s="1"/>
  <c r="H667" i="4"/>
  <c r="J667" i="4" s="1"/>
  <c r="H668" i="4"/>
  <c r="J668" i="4" s="1"/>
  <c r="H669" i="4"/>
  <c r="J669" i="4" s="1"/>
  <c r="H670" i="4"/>
  <c r="J670" i="4" s="1"/>
  <c r="H671" i="4"/>
  <c r="J671" i="4" s="1"/>
  <c r="H9" i="4"/>
  <c r="H672" i="4"/>
  <c r="J672" i="4" s="1"/>
  <c r="H673" i="4"/>
  <c r="J673" i="4" s="1"/>
  <c r="H674" i="4"/>
  <c r="J674" i="4" s="1"/>
  <c r="H675" i="4"/>
  <c r="J675" i="4" s="1"/>
  <c r="H676" i="4"/>
  <c r="J676" i="4" s="1"/>
  <c r="H677" i="4"/>
  <c r="J677" i="4" s="1"/>
  <c r="H678" i="4"/>
  <c r="J678" i="4" s="1"/>
  <c r="H679" i="4"/>
  <c r="J679" i="4" s="1"/>
  <c r="H680" i="4"/>
  <c r="J680" i="4" s="1"/>
  <c r="H681" i="4"/>
  <c r="J681" i="4" s="1"/>
  <c r="H682" i="4"/>
  <c r="J682" i="4" s="1"/>
  <c r="H683" i="4"/>
  <c r="J683" i="4" s="1"/>
  <c r="H684" i="4"/>
  <c r="J684" i="4" s="1"/>
  <c r="H685" i="4"/>
  <c r="J685" i="4" s="1"/>
  <c r="H686" i="4"/>
  <c r="J686" i="4" s="1"/>
  <c r="H687" i="4"/>
  <c r="J687" i="4" s="1"/>
  <c r="H688" i="4"/>
  <c r="J688" i="4" s="1"/>
  <c r="H689" i="4"/>
  <c r="J689" i="4" s="1"/>
  <c r="H690" i="4"/>
  <c r="J690" i="4" s="1"/>
  <c r="H691" i="4"/>
  <c r="J691" i="4" s="1"/>
  <c r="H692" i="4"/>
  <c r="J692" i="4" s="1"/>
  <c r="H693" i="4"/>
  <c r="J693" i="4" s="1"/>
  <c r="H694" i="4"/>
  <c r="J694" i="4" s="1"/>
  <c r="H695" i="4"/>
  <c r="J695" i="4" s="1"/>
  <c r="H696" i="4"/>
  <c r="J696" i="4" s="1"/>
  <c r="H697" i="4"/>
  <c r="J697" i="4" s="1"/>
  <c r="H698" i="4"/>
  <c r="J698" i="4" s="1"/>
  <c r="H699" i="4"/>
  <c r="J699" i="4" s="1"/>
  <c r="H700" i="4"/>
  <c r="J700" i="4" s="1"/>
  <c r="H16" i="4"/>
  <c r="J16" i="4" s="1"/>
  <c r="H701" i="4"/>
  <c r="J701" i="4" s="1"/>
  <c r="H702" i="4"/>
  <c r="J702" i="4" s="1"/>
  <c r="H703" i="4"/>
  <c r="J703" i="4" s="1"/>
  <c r="H704" i="4"/>
  <c r="J704" i="4" s="1"/>
  <c r="H705" i="4"/>
  <c r="J705" i="4" s="1"/>
  <c r="H706" i="4"/>
  <c r="J706" i="4" s="1"/>
  <c r="H707" i="4"/>
  <c r="J707" i="4" s="1"/>
  <c r="H708" i="4"/>
  <c r="J708" i="4" s="1"/>
  <c r="H709" i="4"/>
  <c r="J709" i="4" s="1"/>
  <c r="H710" i="4"/>
  <c r="J710" i="4" s="1"/>
  <c r="H711" i="4"/>
  <c r="J711" i="4" s="1"/>
  <c r="H712" i="4"/>
  <c r="J712" i="4" s="1"/>
  <c r="H713" i="4"/>
  <c r="J713" i="4" s="1"/>
  <c r="H714" i="4"/>
  <c r="J714" i="4" s="1"/>
  <c r="H715" i="4"/>
  <c r="J715" i="4" s="1"/>
  <c r="H716" i="4"/>
  <c r="J716" i="4" s="1"/>
  <c r="H717" i="4"/>
  <c r="J717" i="4" s="1"/>
  <c r="H718" i="4"/>
  <c r="J718" i="4" s="1"/>
  <c r="H719" i="4"/>
  <c r="J719" i="4" s="1"/>
  <c r="H720" i="4"/>
  <c r="J720" i="4" s="1"/>
  <c r="H721" i="4"/>
  <c r="J721" i="4" s="1"/>
  <c r="H722" i="4"/>
  <c r="J722" i="4" s="1"/>
  <c r="H723" i="4"/>
  <c r="J723" i="4" s="1"/>
  <c r="H724" i="4"/>
  <c r="J724" i="4" s="1"/>
  <c r="H725" i="4"/>
  <c r="J725" i="4" s="1"/>
  <c r="H726" i="4"/>
  <c r="J726" i="4" s="1"/>
  <c r="H727" i="4"/>
  <c r="J727" i="4" s="1"/>
  <c r="H728" i="4"/>
  <c r="J728" i="4" s="1"/>
  <c r="H729" i="4"/>
  <c r="J729" i="4" s="1"/>
  <c r="H730" i="4"/>
  <c r="J730" i="4" s="1"/>
  <c r="H731" i="4"/>
  <c r="J731" i="4" s="1"/>
  <c r="H732" i="4"/>
  <c r="J732" i="4" s="1"/>
  <c r="H733" i="4"/>
  <c r="J733" i="4" s="1"/>
  <c r="H734" i="4"/>
  <c r="J734" i="4" s="1"/>
  <c r="H735" i="4"/>
  <c r="J735" i="4" s="1"/>
  <c r="H736" i="4"/>
  <c r="J736" i="4" s="1"/>
  <c r="H737" i="4"/>
  <c r="J737" i="4" s="1"/>
  <c r="H738" i="4"/>
  <c r="J738" i="4" s="1"/>
  <c r="H739" i="4"/>
  <c r="J739" i="4" s="1"/>
  <c r="H740" i="4"/>
  <c r="J740" i="4" s="1"/>
  <c r="H741" i="4"/>
  <c r="J741" i="4" s="1"/>
  <c r="H742" i="4"/>
  <c r="J742" i="4" s="1"/>
  <c r="H743" i="4"/>
  <c r="J743" i="4" s="1"/>
  <c r="H744" i="4"/>
  <c r="J744" i="4" s="1"/>
  <c r="H745" i="4"/>
  <c r="J745" i="4" s="1"/>
  <c r="H746" i="4"/>
  <c r="J746" i="4" s="1"/>
  <c r="H747" i="4"/>
  <c r="J747" i="4" s="1"/>
  <c r="H748" i="4"/>
  <c r="J748" i="4" s="1"/>
  <c r="H749" i="4"/>
  <c r="J749" i="4" s="1"/>
  <c r="H750" i="4"/>
  <c r="J750" i="4" s="1"/>
  <c r="H751" i="4"/>
  <c r="J751" i="4" s="1"/>
  <c r="H752" i="4"/>
  <c r="J752" i="4" s="1"/>
  <c r="H753" i="4"/>
  <c r="J753" i="4" s="1"/>
  <c r="H754" i="4"/>
  <c r="J754" i="4" s="1"/>
  <c r="H755" i="4"/>
  <c r="J755" i="4" s="1"/>
  <c r="H756" i="4"/>
  <c r="J756" i="4" s="1"/>
  <c r="H757" i="4"/>
  <c r="J757" i="4" s="1"/>
  <c r="H758" i="4"/>
  <c r="J758" i="4" s="1"/>
  <c r="H759" i="4"/>
  <c r="J759" i="4" s="1"/>
  <c r="H760" i="4"/>
  <c r="J760" i="4" s="1"/>
  <c r="H761" i="4"/>
  <c r="J761" i="4" s="1"/>
  <c r="H762" i="4"/>
  <c r="J762" i="4" s="1"/>
  <c r="H763" i="4"/>
  <c r="J763" i="4" s="1"/>
  <c r="H764" i="4"/>
  <c r="J764" i="4" s="1"/>
  <c r="H765" i="4"/>
  <c r="J765" i="4" s="1"/>
  <c r="H766" i="4"/>
  <c r="J766" i="4" s="1"/>
  <c r="H767" i="4"/>
  <c r="J767" i="4" s="1"/>
  <c r="H768" i="4"/>
  <c r="J768" i="4" s="1"/>
  <c r="H769" i="4"/>
  <c r="J769" i="4" s="1"/>
  <c r="H770" i="4"/>
  <c r="J770" i="4" s="1"/>
  <c r="H41" i="4"/>
  <c r="J41" i="4" s="1"/>
  <c r="H771" i="4"/>
  <c r="J771" i="4" s="1"/>
  <c r="H772" i="4"/>
  <c r="J772" i="4" s="1"/>
  <c r="H773" i="4"/>
  <c r="J773" i="4" s="1"/>
  <c r="H774" i="4"/>
  <c r="J774" i="4" s="1"/>
  <c r="H775" i="4"/>
  <c r="J775" i="4" s="1"/>
  <c r="H776" i="4"/>
  <c r="J776" i="4" s="1"/>
  <c r="H777" i="4"/>
  <c r="J777" i="4" s="1"/>
  <c r="H778" i="4"/>
  <c r="J778" i="4" s="1"/>
  <c r="H779" i="4"/>
  <c r="J779" i="4" s="1"/>
  <c r="H780" i="4"/>
  <c r="J780" i="4" s="1"/>
  <c r="H781" i="4"/>
  <c r="J781" i="4" s="1"/>
  <c r="H782" i="4"/>
  <c r="J782" i="4" s="1"/>
  <c r="H783" i="4"/>
  <c r="J783" i="4" s="1"/>
  <c r="H784" i="4"/>
  <c r="J784" i="4" s="1"/>
  <c r="H785" i="4"/>
  <c r="J785" i="4" s="1"/>
  <c r="H786" i="4"/>
  <c r="J786" i="4" s="1"/>
  <c r="H787" i="4"/>
  <c r="J787" i="4" s="1"/>
  <c r="H788" i="4"/>
  <c r="J788" i="4" s="1"/>
  <c r="H789" i="4"/>
  <c r="J789" i="4" s="1"/>
  <c r="H790" i="4"/>
  <c r="J790" i="4" s="1"/>
  <c r="H791" i="4"/>
  <c r="J791" i="4" s="1"/>
  <c r="H792" i="4"/>
  <c r="J792" i="4" s="1"/>
  <c r="H793" i="4"/>
  <c r="J793" i="4" s="1"/>
  <c r="H794" i="4"/>
  <c r="J794" i="4" s="1"/>
  <c r="H795" i="4"/>
  <c r="J795" i="4" s="1"/>
  <c r="H796" i="4"/>
  <c r="J796" i="4" s="1"/>
  <c r="H797" i="4"/>
  <c r="J797" i="4" s="1"/>
  <c r="H798" i="4"/>
  <c r="J798" i="4" s="1"/>
  <c r="H799" i="4"/>
  <c r="J799" i="4" s="1"/>
  <c r="H800" i="4"/>
  <c r="J800" i="4" s="1"/>
  <c r="H801" i="4"/>
  <c r="J801" i="4" s="1"/>
  <c r="H802" i="4"/>
  <c r="J802" i="4" s="1"/>
  <c r="H803" i="4"/>
  <c r="J803" i="4" s="1"/>
  <c r="H804" i="4"/>
  <c r="J804" i="4" s="1"/>
  <c r="H805" i="4"/>
  <c r="J805" i="4" s="1"/>
  <c r="H806" i="4"/>
  <c r="J806" i="4" s="1"/>
  <c r="H807" i="4"/>
  <c r="J807" i="4" s="1"/>
  <c r="H808" i="4"/>
  <c r="J808" i="4" s="1"/>
  <c r="H809" i="4"/>
  <c r="J809" i="4" s="1"/>
  <c r="H810" i="4"/>
  <c r="J810" i="4" s="1"/>
  <c r="H42" i="4"/>
  <c r="J42" i="4" s="1"/>
  <c r="H811" i="4"/>
  <c r="J811" i="4" s="1"/>
  <c r="H812" i="4"/>
  <c r="J812" i="4" s="1"/>
  <c r="H813" i="4"/>
  <c r="J813" i="4" s="1"/>
  <c r="H814" i="4"/>
  <c r="J814" i="4" s="1"/>
  <c r="H815" i="4"/>
  <c r="J815" i="4" s="1"/>
  <c r="H816" i="4"/>
  <c r="J816" i="4" s="1"/>
  <c r="H817" i="4"/>
  <c r="J817" i="4" s="1"/>
  <c r="H818" i="4"/>
  <c r="J818" i="4" s="1"/>
  <c r="H819" i="4"/>
  <c r="J819" i="4" s="1"/>
  <c r="H820" i="4"/>
  <c r="J820" i="4" s="1"/>
  <c r="H821" i="4"/>
  <c r="J821" i="4" s="1"/>
  <c r="H822" i="4"/>
  <c r="J822" i="4" s="1"/>
  <c r="H823" i="4"/>
  <c r="J823" i="4" s="1"/>
  <c r="H824" i="4"/>
  <c r="J824" i="4" s="1"/>
  <c r="H825" i="4"/>
  <c r="J825" i="4" s="1"/>
  <c r="H826" i="4"/>
  <c r="J826" i="4" s="1"/>
  <c r="H827" i="4"/>
  <c r="J827" i="4" s="1"/>
  <c r="H828" i="4"/>
  <c r="J828" i="4" s="1"/>
  <c r="H829" i="4"/>
  <c r="J829" i="4" s="1"/>
  <c r="H830" i="4"/>
  <c r="J830" i="4" s="1"/>
  <c r="H831" i="4"/>
  <c r="J831" i="4" s="1"/>
  <c r="H832" i="4"/>
  <c r="J832" i="4" s="1"/>
  <c r="H833" i="4"/>
  <c r="J833" i="4" s="1"/>
  <c r="H834" i="4"/>
  <c r="J834" i="4" s="1"/>
  <c r="H835" i="4"/>
  <c r="J835" i="4" s="1"/>
  <c r="H836" i="4"/>
  <c r="J836" i="4" s="1"/>
  <c r="H837" i="4"/>
  <c r="J837" i="4" s="1"/>
  <c r="H838" i="4"/>
  <c r="J838" i="4" s="1"/>
  <c r="H839" i="4"/>
  <c r="J839" i="4" s="1"/>
  <c r="H840" i="4"/>
  <c r="J840" i="4" s="1"/>
  <c r="H841" i="4"/>
  <c r="J841" i="4" s="1"/>
  <c r="H842" i="4"/>
  <c r="J842" i="4" s="1"/>
  <c r="H843" i="4"/>
  <c r="J843" i="4" s="1"/>
  <c r="H43" i="4"/>
  <c r="J43" i="4" s="1"/>
  <c r="H844" i="4"/>
  <c r="J844" i="4" s="1"/>
  <c r="H845" i="4"/>
  <c r="J845" i="4" s="1"/>
  <c r="H17" i="4"/>
  <c r="J17" i="4" s="1"/>
  <c r="H846" i="4"/>
  <c r="J846" i="4" s="1"/>
  <c r="H847" i="4"/>
  <c r="J847" i="4" s="1"/>
  <c r="H848" i="4"/>
  <c r="J848" i="4" s="1"/>
  <c r="H849" i="4"/>
  <c r="J849" i="4" s="1"/>
  <c r="H850" i="4"/>
  <c r="J850" i="4" s="1"/>
  <c r="H851" i="4"/>
  <c r="J851" i="4" s="1"/>
  <c r="H852" i="4"/>
  <c r="J852" i="4" s="1"/>
  <c r="H853" i="4"/>
  <c r="J853" i="4" s="1"/>
  <c r="H854" i="4"/>
  <c r="J854" i="4" s="1"/>
  <c r="H855" i="4"/>
  <c r="J855" i="4" s="1"/>
  <c r="H856" i="4"/>
  <c r="J856" i="4" s="1"/>
  <c r="H857" i="4"/>
  <c r="J857" i="4" s="1"/>
  <c r="H858" i="4"/>
  <c r="J858" i="4" s="1"/>
  <c r="H859" i="4"/>
  <c r="J859" i="4" s="1"/>
  <c r="H860" i="4"/>
  <c r="J860" i="4" s="1"/>
  <c r="H861" i="4"/>
  <c r="J861" i="4" s="1"/>
  <c r="H862" i="4"/>
  <c r="J862" i="4" s="1"/>
  <c r="H44" i="4"/>
  <c r="J44" i="4" s="1"/>
  <c r="H863" i="4"/>
  <c r="J863" i="4" s="1"/>
  <c r="H864" i="4"/>
  <c r="J864" i="4" s="1"/>
  <c r="H18" i="4"/>
  <c r="J18" i="4" s="1"/>
  <c r="H865" i="4"/>
  <c r="J865" i="4" s="1"/>
  <c r="H866" i="4"/>
  <c r="J866" i="4" s="1"/>
  <c r="H867" i="4"/>
  <c r="J867" i="4" s="1"/>
  <c r="H868" i="4"/>
  <c r="J868" i="4" s="1"/>
  <c r="H869" i="4"/>
  <c r="J869" i="4" s="1"/>
  <c r="H870" i="4"/>
  <c r="J870" i="4" s="1"/>
  <c r="H871" i="4"/>
  <c r="J871" i="4" s="1"/>
  <c r="H872" i="4"/>
  <c r="J872" i="4" s="1"/>
  <c r="H873" i="4"/>
  <c r="J873" i="4" s="1"/>
  <c r="H19" i="4"/>
  <c r="J19" i="4" s="1"/>
  <c r="H874" i="4"/>
  <c r="J874" i="4" s="1"/>
  <c r="H875" i="4"/>
  <c r="J875" i="4" s="1"/>
  <c r="H876" i="4"/>
  <c r="J876" i="4" s="1"/>
  <c r="H877" i="4"/>
  <c r="J877" i="4" s="1"/>
  <c r="H878" i="4"/>
  <c r="J878" i="4" s="1"/>
  <c r="H879" i="4"/>
  <c r="J879" i="4" s="1"/>
  <c r="H20" i="4"/>
  <c r="J20" i="4" s="1"/>
  <c r="H36" i="4"/>
  <c r="J36" i="4" s="1"/>
  <c r="H880" i="4"/>
  <c r="J880" i="4" s="1"/>
  <c r="H881" i="4"/>
  <c r="J881" i="4" s="1"/>
  <c r="H882" i="4"/>
  <c r="J882" i="4" s="1"/>
  <c r="H883" i="4"/>
  <c r="J883" i="4" s="1"/>
  <c r="H884" i="4"/>
  <c r="J884" i="4" s="1"/>
  <c r="H885" i="4"/>
  <c r="J885" i="4" s="1"/>
  <c r="H886" i="4"/>
  <c r="J886" i="4" s="1"/>
  <c r="H887" i="4"/>
  <c r="J887" i="4" s="1"/>
  <c r="H888" i="4"/>
  <c r="J888" i="4" s="1"/>
  <c r="H889" i="4"/>
  <c r="J889" i="4" s="1"/>
  <c r="H890" i="4"/>
  <c r="J890" i="4" s="1"/>
  <c r="H891" i="4"/>
  <c r="J891" i="4" s="1"/>
  <c r="H892" i="4"/>
  <c r="J892" i="4" s="1"/>
  <c r="H893" i="4"/>
  <c r="J893" i="4" s="1"/>
  <c r="H894" i="4"/>
  <c r="J894" i="4" s="1"/>
  <c r="H895" i="4"/>
  <c r="J895" i="4" s="1"/>
  <c r="H896" i="4"/>
  <c r="J896" i="4" s="1"/>
  <c r="H897" i="4"/>
  <c r="J897" i="4" s="1"/>
  <c r="H898" i="4"/>
  <c r="J898" i="4" s="1"/>
  <c r="H899" i="4"/>
  <c r="J899" i="4" s="1"/>
  <c r="H6" i="4"/>
  <c r="H900" i="4"/>
  <c r="J900" i="4" s="1"/>
  <c r="H901" i="4"/>
  <c r="J901" i="4" s="1"/>
  <c r="H902" i="4"/>
  <c r="J902" i="4" s="1"/>
  <c r="H903" i="4"/>
  <c r="J903" i="4" s="1"/>
  <c r="H904" i="4"/>
  <c r="J904" i="4" s="1"/>
  <c r="H905" i="4"/>
  <c r="J905" i="4" s="1"/>
  <c r="H2" i="4"/>
  <c r="H5" i="4"/>
  <c r="H7" i="4"/>
  <c r="H8" i="4"/>
  <c r="H906" i="4"/>
  <c r="J906" i="4" s="1"/>
  <c r="H10" i="4"/>
  <c r="H11" i="4"/>
  <c r="H45" i="4"/>
  <c r="J45" i="4" s="1"/>
  <c r="H12" i="4"/>
  <c r="H3" i="4"/>
  <c r="H46" i="4"/>
  <c r="J46" i="4" s="1"/>
  <c r="H4" i="4"/>
  <c r="H47" i="4"/>
  <c r="J47" i="4" s="1"/>
  <c r="H48" i="4"/>
  <c r="J48" i="4" s="1"/>
  <c r="H907" i="4"/>
  <c r="J907" i="4" s="1"/>
  <c r="H908" i="4"/>
  <c r="J908" i="4" s="1"/>
  <c r="H49" i="4"/>
  <c r="J49" i="4" s="1"/>
  <c r="H21" i="4"/>
  <c r="J21" i="4" s="1"/>
  <c r="H22" i="4"/>
  <c r="J22" i="4" s="1"/>
  <c r="H23" i="4"/>
  <c r="J23" i="4" s="1"/>
  <c r="H50" i="4"/>
  <c r="J50" i="4" s="1"/>
  <c r="H51" i="4"/>
  <c r="J51" i="4" s="1"/>
  <c r="H52" i="4"/>
  <c r="J52" i="4" s="1"/>
  <c r="H53" i="4"/>
  <c r="J53" i="4" s="1"/>
  <c r="H54" i="4"/>
  <c r="J54" i="4" s="1"/>
  <c r="H24" i="4"/>
  <c r="J24" i="4" s="1"/>
  <c r="H14" i="4"/>
  <c r="J14" i="4" s="1"/>
  <c r="H55" i="4"/>
  <c r="J55" i="4" s="1"/>
  <c r="H56" i="4"/>
  <c r="J56" i="4" s="1"/>
  <c r="H57" i="4"/>
  <c r="J57" i="4" s="1"/>
  <c r="H25" i="4"/>
  <c r="J25" i="4" s="1"/>
  <c r="H58" i="4"/>
  <c r="J58" i="4" s="1"/>
  <c r="H59" i="4"/>
  <c r="J59" i="4" s="1"/>
  <c r="H142" i="4"/>
  <c r="J142" i="4" s="1"/>
  <c r="H909" i="4"/>
  <c r="J909" i="4" s="1"/>
  <c r="H60" i="4"/>
  <c r="J60" i="4" s="1"/>
  <c r="H26" i="4"/>
  <c r="J26" i="4" s="1"/>
  <c r="H61" i="4"/>
  <c r="J61" i="4" s="1"/>
  <c r="H62" i="4"/>
  <c r="J62" i="4" s="1"/>
  <c r="H910" i="4"/>
  <c r="J910" i="4" s="1"/>
  <c r="H27" i="4"/>
  <c r="J27" i="4" s="1"/>
  <c r="H28" i="4"/>
  <c r="J28" i="4" s="1"/>
  <c r="H29" i="4"/>
  <c r="J29" i="4" s="1"/>
  <c r="H63" i="4"/>
  <c r="J63" i="4" s="1"/>
  <c r="H64" i="4"/>
  <c r="J64" i="4" s="1"/>
  <c r="H65" i="4"/>
  <c r="J65" i="4" s="1"/>
  <c r="H66" i="4"/>
  <c r="J66" i="4" s="1"/>
  <c r="H67" i="4"/>
  <c r="J67" i="4" s="1"/>
  <c r="H68" i="4"/>
  <c r="J68" i="4" s="1"/>
  <c r="H69" i="4"/>
  <c r="J69" i="4" s="1"/>
  <c r="H70" i="4"/>
  <c r="J70" i="4" s="1"/>
  <c r="H71" i="4"/>
  <c r="J71" i="4" s="1"/>
  <c r="H72" i="4"/>
  <c r="J72" i="4" s="1"/>
  <c r="H73" i="4"/>
  <c r="J73" i="4" s="1"/>
  <c r="H74" i="4"/>
  <c r="J74" i="4" s="1"/>
  <c r="H75" i="4"/>
  <c r="J75" i="4" s="1"/>
  <c r="H76" i="4"/>
  <c r="J76" i="4" s="1"/>
  <c r="H77" i="4"/>
  <c r="J77" i="4" s="1"/>
  <c r="H78" i="4"/>
  <c r="J78" i="4" s="1"/>
  <c r="H79" i="4"/>
  <c r="J79" i="4" s="1"/>
  <c r="H80" i="4"/>
  <c r="J80" i="4" s="1"/>
  <c r="H81" i="4"/>
  <c r="J81" i="4" s="1"/>
  <c r="H82" i="4"/>
  <c r="J82" i="4" s="1"/>
  <c r="H83" i="4"/>
  <c r="J83" i="4" s="1"/>
  <c r="H84" i="4"/>
  <c r="J84" i="4" s="1"/>
  <c r="H85" i="4"/>
  <c r="J85" i="4" s="1"/>
  <c r="H86" i="4"/>
  <c r="J86" i="4" s="1"/>
  <c r="H87" i="4"/>
  <c r="J87" i="4" s="1"/>
  <c r="H88" i="4"/>
  <c r="J88" i="4" s="1"/>
  <c r="H89" i="4"/>
  <c r="J89" i="4" s="1"/>
  <c r="H90" i="4"/>
  <c r="J90" i="4" s="1"/>
  <c r="H91" i="4"/>
  <c r="J91" i="4" s="1"/>
  <c r="H92" i="4"/>
  <c r="J92" i="4" s="1"/>
  <c r="H93" i="4"/>
  <c r="J93" i="4" s="1"/>
  <c r="H94" i="4"/>
  <c r="J94" i="4" s="1"/>
  <c r="H95" i="4"/>
  <c r="J95" i="4" s="1"/>
  <c r="H96" i="4"/>
  <c r="J96" i="4" s="1"/>
  <c r="H97" i="4"/>
  <c r="J97" i="4" s="1"/>
  <c r="H98" i="4"/>
  <c r="J98" i="4" s="1"/>
  <c r="H99" i="4"/>
  <c r="J99" i="4" s="1"/>
  <c r="H100" i="4"/>
  <c r="J100" i="4" s="1"/>
  <c r="J37" i="4"/>
  <c r="H101" i="4"/>
  <c r="J101" i="4" s="1"/>
  <c r="H911" i="4"/>
  <c r="J911" i="4" s="1"/>
  <c r="H102" i="4"/>
  <c r="J102" i="4" s="1"/>
  <c r="H103" i="4"/>
  <c r="J103" i="4" s="1"/>
  <c r="H104" i="4"/>
  <c r="J104" i="4" s="1"/>
  <c r="H105" i="4"/>
  <c r="J105" i="4" s="1"/>
  <c r="H106" i="4"/>
  <c r="J106" i="4" s="1"/>
  <c r="H107" i="4"/>
  <c r="J107" i="4" s="1"/>
  <c r="H108" i="4"/>
  <c r="J108" i="4" s="1"/>
  <c r="H109" i="4"/>
  <c r="J109" i="4" s="1"/>
  <c r="H110" i="4"/>
  <c r="J110" i="4" s="1"/>
  <c r="H111" i="4"/>
  <c r="J111" i="4" s="1"/>
  <c r="H912" i="4"/>
  <c r="J912" i="4" s="1"/>
  <c r="J38" i="4"/>
  <c r="H112" i="4"/>
  <c r="J112" i="4" s="1"/>
  <c r="H113" i="4"/>
  <c r="J113" i="4" s="1"/>
  <c r="H114" i="4"/>
  <c r="J114" i="4" s="1"/>
  <c r="H115" i="4"/>
  <c r="J115" i="4" s="1"/>
  <c r="H116" i="4"/>
  <c r="J116" i="4" s="1"/>
  <c r="H117" i="4"/>
  <c r="J117" i="4" s="1"/>
  <c r="H118" i="4"/>
  <c r="J118" i="4" s="1"/>
  <c r="H119" i="4"/>
  <c r="J119" i="4" s="1"/>
  <c r="J39" i="4"/>
  <c r="H30" i="4"/>
  <c r="J30" i="4" s="1"/>
  <c r="H120" i="4"/>
  <c r="J120" i="4" s="1"/>
  <c r="H121" i="4"/>
  <c r="J121" i="4" s="1"/>
  <c r="H122" i="4"/>
  <c r="J122" i="4" s="1"/>
  <c r="H31" i="4"/>
  <c r="J31" i="4" s="1"/>
  <c r="H123" i="4"/>
  <c r="J123" i="4" s="1"/>
  <c r="H143" i="4"/>
  <c r="J143" i="4" s="1"/>
  <c r="H144" i="4"/>
  <c r="J144" i="4" s="1"/>
  <c r="H124" i="4"/>
  <c r="J124" i="4" s="1"/>
  <c r="H145" i="4"/>
  <c r="J145" i="4" s="1"/>
  <c r="H125" i="4"/>
  <c r="J125" i="4" s="1"/>
  <c r="H913" i="4"/>
  <c r="J913" i="4" s="1"/>
  <c r="H126" i="4"/>
  <c r="J126" i="4" s="1"/>
  <c r="H146" i="4"/>
  <c r="J146" i="4" s="1"/>
  <c r="H147" i="4"/>
  <c r="J147" i="4" s="1"/>
  <c r="H127" i="4"/>
  <c r="J127" i="4" s="1"/>
  <c r="H128" i="4"/>
  <c r="J128" i="4" s="1"/>
  <c r="H148" i="4"/>
  <c r="J148" i="4" s="1"/>
  <c r="H129" i="4"/>
  <c r="J129" i="4" s="1"/>
  <c r="H15" i="4"/>
  <c r="J15" i="4" s="1"/>
  <c r="H914" i="4"/>
  <c r="J914" i="4" s="1"/>
  <c r="H915" i="4"/>
  <c r="J915" i="4" s="1"/>
  <c r="H916" i="4"/>
  <c r="J916" i="4" s="1"/>
  <c r="H917" i="4"/>
  <c r="J917" i="4" s="1"/>
  <c r="H130" i="4"/>
  <c r="J130" i="4" s="1"/>
  <c r="H918" i="4"/>
  <c r="J918" i="4" s="1"/>
  <c r="H919" i="4"/>
  <c r="J919" i="4" s="1"/>
  <c r="H920" i="4"/>
  <c r="J920" i="4" s="1"/>
  <c r="H921" i="4"/>
  <c r="J921" i="4" s="1"/>
  <c r="H32" i="4"/>
  <c r="J32" i="4" s="1"/>
  <c r="H922" i="4"/>
  <c r="J922" i="4" s="1"/>
  <c r="H923" i="4"/>
  <c r="J923" i="4" s="1"/>
  <c r="H924" i="4"/>
  <c r="J924" i="4" s="1"/>
  <c r="H925" i="4"/>
  <c r="J925" i="4" s="1"/>
  <c r="H131" i="4"/>
  <c r="J131" i="4" s="1"/>
  <c r="H926" i="4"/>
  <c r="J926" i="4" s="1"/>
  <c r="H927" i="4"/>
  <c r="J927" i="4" s="1"/>
  <c r="H928" i="4"/>
  <c r="J928" i="4" s="1"/>
  <c r="H929" i="4"/>
  <c r="J929" i="4" s="1"/>
  <c r="H930" i="4"/>
  <c r="J930" i="4" s="1"/>
  <c r="H931" i="4"/>
  <c r="J931" i="4" s="1"/>
  <c r="H33" i="4"/>
  <c r="J33" i="4" s="1"/>
  <c r="H34" i="4"/>
  <c r="J34" i="4" s="1"/>
  <c r="H132" i="4"/>
  <c r="J132" i="4" s="1"/>
  <c r="H932" i="4"/>
  <c r="J932" i="4" s="1"/>
  <c r="H933" i="4"/>
  <c r="J933" i="4" s="1"/>
  <c r="H934" i="4"/>
  <c r="J934" i="4" s="1"/>
  <c r="H935" i="4"/>
  <c r="J935" i="4" s="1"/>
  <c r="H936" i="4"/>
  <c r="J936" i="4" s="1"/>
  <c r="H937" i="4"/>
  <c r="J937" i="4" s="1"/>
  <c r="H938" i="4"/>
  <c r="J938" i="4" s="1"/>
  <c r="H939" i="4"/>
  <c r="J939" i="4" s="1"/>
  <c r="H940" i="4"/>
  <c r="J940" i="4" s="1"/>
  <c r="H941" i="4"/>
  <c r="J941" i="4" s="1"/>
  <c r="H942" i="4"/>
  <c r="J942" i="4" s="1"/>
  <c r="H943" i="4"/>
  <c r="J943" i="4" s="1"/>
  <c r="H944" i="4"/>
  <c r="J944" i="4" s="1"/>
  <c r="H945" i="4"/>
  <c r="J945" i="4" s="1"/>
  <c r="H946" i="4"/>
  <c r="J946" i="4" s="1"/>
  <c r="H947" i="4"/>
  <c r="J947" i="4" s="1"/>
  <c r="H948" i="4"/>
  <c r="J948" i="4" s="1"/>
  <c r="H35" i="4"/>
  <c r="J35" i="4" s="1"/>
  <c r="H949" i="4"/>
  <c r="J949" i="4" s="1"/>
  <c r="H950" i="4"/>
  <c r="J950" i="4" s="1"/>
  <c r="H951" i="4"/>
  <c r="J951" i="4" s="1"/>
  <c r="H952" i="4"/>
  <c r="J952" i="4" s="1"/>
  <c r="H953" i="4"/>
  <c r="J953" i="4" s="1"/>
  <c r="H954" i="4"/>
  <c r="J954" i="4" s="1"/>
  <c r="H955" i="4"/>
  <c r="J955" i="4" s="1"/>
  <c r="H956" i="4"/>
  <c r="J956" i="4" s="1"/>
  <c r="H957" i="4"/>
  <c r="J957" i="4" s="1"/>
  <c r="H958" i="4"/>
  <c r="J958" i="4" s="1"/>
  <c r="H959" i="4"/>
  <c r="J959" i="4" s="1"/>
  <c r="H960" i="4"/>
  <c r="J960" i="4" s="1"/>
  <c r="H961" i="4"/>
  <c r="J961" i="4" s="1"/>
  <c r="H962" i="4"/>
  <c r="J962" i="4" s="1"/>
  <c r="H963" i="4"/>
  <c r="J963" i="4" s="1"/>
  <c r="H964" i="4"/>
  <c r="J964" i="4" s="1"/>
  <c r="H965" i="4"/>
  <c r="J965" i="4" s="1"/>
  <c r="H966" i="4"/>
  <c r="J966" i="4" s="1"/>
  <c r="H967" i="4"/>
  <c r="J967" i="4" s="1"/>
  <c r="H133" i="4"/>
  <c r="J133" i="4" s="1"/>
  <c r="H968" i="4"/>
  <c r="J968" i="4" s="1"/>
  <c r="H141" i="4"/>
  <c r="J141" i="4" s="1"/>
  <c r="H969" i="4"/>
  <c r="J969" i="4" s="1"/>
  <c r="H134" i="4"/>
  <c r="J134" i="4" s="1"/>
  <c r="H970" i="4"/>
  <c r="J970" i="4" s="1"/>
  <c r="H971" i="4"/>
  <c r="J971" i="4" s="1"/>
  <c r="H972" i="4"/>
  <c r="J972" i="4" s="1"/>
  <c r="H973" i="4"/>
  <c r="J973" i="4" s="1"/>
  <c r="H974" i="4"/>
  <c r="J974" i="4" s="1"/>
  <c r="H975" i="4"/>
  <c r="J975" i="4" s="1"/>
  <c r="H976" i="4"/>
  <c r="J976" i="4" s="1"/>
  <c r="H977" i="4"/>
  <c r="J977" i="4" s="1"/>
  <c r="H978" i="4"/>
  <c r="J978" i="4" s="1"/>
  <c r="H979" i="4"/>
  <c r="J979" i="4" s="1"/>
  <c r="H980" i="4"/>
  <c r="J980" i="4" s="1"/>
  <c r="I150" i="4"/>
  <c r="N76" i="3" s="1"/>
  <c r="I151" i="4"/>
  <c r="N77" i="3" s="1"/>
  <c r="I152" i="4"/>
  <c r="N78" i="3" s="1"/>
  <c r="I153" i="4"/>
  <c r="N79" i="3" s="1"/>
  <c r="I154" i="4"/>
  <c r="N80" i="3" s="1"/>
  <c r="I155" i="4"/>
  <c r="N81" i="3" s="1"/>
  <c r="I156" i="4"/>
  <c r="N82" i="3" s="1"/>
  <c r="I157" i="4"/>
  <c r="N83" i="3" s="1"/>
  <c r="I158" i="4"/>
  <c r="N84" i="3" s="1"/>
  <c r="I159" i="4"/>
  <c r="N85" i="3" s="1"/>
  <c r="I160" i="4"/>
  <c r="N86" i="3" s="1"/>
  <c r="I161" i="4"/>
  <c r="N87" i="3" s="1"/>
  <c r="I162" i="4"/>
  <c r="N88" i="3" s="1"/>
  <c r="I163" i="4"/>
  <c r="N89" i="3" s="1"/>
  <c r="I164" i="4"/>
  <c r="N90" i="3" s="1"/>
  <c r="I165" i="4"/>
  <c r="N91" i="3" s="1"/>
  <c r="I166" i="4"/>
  <c r="N92" i="3" s="1"/>
  <c r="I167" i="4"/>
  <c r="N93" i="3" s="1"/>
  <c r="I168" i="4"/>
  <c r="N94" i="3" s="1"/>
  <c r="I169" i="4"/>
  <c r="N95" i="3" s="1"/>
  <c r="I170" i="4"/>
  <c r="N96" i="3" s="1"/>
  <c r="I171" i="4"/>
  <c r="N97" i="3" s="1"/>
  <c r="I172" i="4"/>
  <c r="N98" i="3" s="1"/>
  <c r="I173" i="4"/>
  <c r="N99" i="3" s="1"/>
  <c r="I174" i="4"/>
  <c r="N100" i="3" s="1"/>
  <c r="I175" i="4"/>
  <c r="N101" i="3" s="1"/>
  <c r="I176" i="4"/>
  <c r="N102" i="3" s="1"/>
  <c r="I177" i="4"/>
  <c r="N103" i="3" s="1"/>
  <c r="I178" i="4"/>
  <c r="N104" i="3" s="1"/>
  <c r="I179" i="4"/>
  <c r="N105" i="3" s="1"/>
  <c r="I180" i="4"/>
  <c r="N106" i="3" s="1"/>
  <c r="I181" i="4"/>
  <c r="N107" i="3" s="1"/>
  <c r="I182" i="4"/>
  <c r="N108" i="3" s="1"/>
  <c r="I183" i="4"/>
  <c r="N109" i="3" s="1"/>
  <c r="I184" i="4"/>
  <c r="N110" i="3" s="1"/>
  <c r="I185" i="4"/>
  <c r="N111" i="3" s="1"/>
  <c r="I186" i="4"/>
  <c r="N112" i="3" s="1"/>
  <c r="I187" i="4"/>
  <c r="N113" i="3" s="1"/>
  <c r="I188" i="4"/>
  <c r="N114" i="3" s="1"/>
  <c r="I189" i="4"/>
  <c r="N115" i="3" s="1"/>
  <c r="I190" i="4"/>
  <c r="N116" i="3" s="1"/>
  <c r="I191" i="4"/>
  <c r="N117" i="3" s="1"/>
  <c r="I192" i="4"/>
  <c r="N118" i="3" s="1"/>
  <c r="I193" i="4"/>
  <c r="N119" i="3" s="1"/>
  <c r="I194" i="4"/>
  <c r="N120" i="3" s="1"/>
  <c r="I195" i="4"/>
  <c r="N121" i="3" s="1"/>
  <c r="I196" i="4"/>
  <c r="N122" i="3" s="1"/>
  <c r="I197" i="4"/>
  <c r="N123" i="3" s="1"/>
  <c r="I198" i="4"/>
  <c r="N124" i="3" s="1"/>
  <c r="I199" i="4"/>
  <c r="N125" i="3" s="1"/>
  <c r="I200" i="4"/>
  <c r="N126" i="3" s="1"/>
  <c r="I201" i="4"/>
  <c r="N127" i="3" s="1"/>
  <c r="I202" i="4"/>
  <c r="N128" i="3" s="1"/>
  <c r="I203" i="4"/>
  <c r="N129" i="3" s="1"/>
  <c r="I204" i="4"/>
  <c r="N130" i="3" s="1"/>
  <c r="I205" i="4"/>
  <c r="N131" i="3" s="1"/>
  <c r="I206" i="4"/>
  <c r="N132" i="3" s="1"/>
  <c r="I207" i="4"/>
  <c r="N133" i="3" s="1"/>
  <c r="I208" i="4"/>
  <c r="N134" i="3" s="1"/>
  <c r="I209" i="4"/>
  <c r="N135" i="3" s="1"/>
  <c r="I210" i="4"/>
  <c r="N136" i="3" s="1"/>
  <c r="I211" i="4"/>
  <c r="N137" i="3" s="1"/>
  <c r="I212" i="4"/>
  <c r="N138" i="3" s="1"/>
  <c r="I213" i="4"/>
  <c r="N139" i="3" s="1"/>
  <c r="I214" i="4"/>
  <c r="N140" i="3" s="1"/>
  <c r="I215" i="4"/>
  <c r="N141" i="3" s="1"/>
  <c r="I216" i="4"/>
  <c r="N142" i="3" s="1"/>
  <c r="I217" i="4"/>
  <c r="N143" i="3" s="1"/>
  <c r="I218" i="4"/>
  <c r="N144" i="3" s="1"/>
  <c r="I219" i="4"/>
  <c r="N145" i="3" s="1"/>
  <c r="I220" i="4"/>
  <c r="N146" i="3" s="1"/>
  <c r="I221" i="4"/>
  <c r="N147" i="3" s="1"/>
  <c r="I222" i="4"/>
  <c r="N148" i="3" s="1"/>
  <c r="I223" i="4"/>
  <c r="N149" i="3" s="1"/>
  <c r="I224" i="4"/>
  <c r="N150" i="3" s="1"/>
  <c r="I225" i="4"/>
  <c r="N151" i="3" s="1"/>
  <c r="I226" i="4"/>
  <c r="N152" i="3" s="1"/>
  <c r="I227" i="4"/>
  <c r="N153" i="3" s="1"/>
  <c r="I228" i="4"/>
  <c r="N154" i="3" s="1"/>
  <c r="I229" i="4"/>
  <c r="N155" i="3" s="1"/>
  <c r="I230" i="4"/>
  <c r="N156" i="3" s="1"/>
  <c r="I231" i="4"/>
  <c r="N157" i="3" s="1"/>
  <c r="I232" i="4"/>
  <c r="N158" i="3" s="1"/>
  <c r="I233" i="4"/>
  <c r="N159" i="3" s="1"/>
  <c r="I234" i="4"/>
  <c r="N160" i="3" s="1"/>
  <c r="I235" i="4"/>
  <c r="N161" i="3" s="1"/>
  <c r="I135" i="4"/>
  <c r="N162" i="3" s="1"/>
  <c r="I236" i="4"/>
  <c r="N163" i="3" s="1"/>
  <c r="I237" i="4"/>
  <c r="N164" i="3" s="1"/>
  <c r="I238" i="4"/>
  <c r="N165" i="3" s="1"/>
  <c r="I239" i="4"/>
  <c r="N166" i="3" s="1"/>
  <c r="I240" i="4"/>
  <c r="N167" i="3" s="1"/>
  <c r="I241" i="4"/>
  <c r="N168" i="3" s="1"/>
  <c r="I242" i="4"/>
  <c r="N67" i="3" s="1"/>
  <c r="I243" i="4"/>
  <c r="N169" i="3" s="1"/>
  <c r="I244" i="4"/>
  <c r="N170" i="3" s="1"/>
  <c r="I245" i="4"/>
  <c r="N171" i="3" s="1"/>
  <c r="I246" i="4"/>
  <c r="N172" i="3" s="1"/>
  <c r="I247" i="4"/>
  <c r="N173" i="3" s="1"/>
  <c r="I248" i="4"/>
  <c r="N174" i="3" s="1"/>
  <c r="I249" i="4"/>
  <c r="N175" i="3" s="1"/>
  <c r="I250" i="4"/>
  <c r="N176" i="3" s="1"/>
  <c r="I251" i="4"/>
  <c r="N177" i="3" s="1"/>
  <c r="I252" i="4"/>
  <c r="N178" i="3" s="1"/>
  <c r="I253" i="4"/>
  <c r="N179" i="3" s="1"/>
  <c r="I254" i="4"/>
  <c r="N180" i="3" s="1"/>
  <c r="I255" i="4"/>
  <c r="N181" i="3" s="1"/>
  <c r="I256" i="4"/>
  <c r="N182" i="3" s="1"/>
  <c r="I257" i="4"/>
  <c r="N183" i="3" s="1"/>
  <c r="I258" i="4"/>
  <c r="N184" i="3" s="1"/>
  <c r="I259" i="4"/>
  <c r="I260" i="4"/>
  <c r="N186" i="3" s="1"/>
  <c r="I261" i="4"/>
  <c r="N187" i="3" s="1"/>
  <c r="I262" i="4"/>
  <c r="N188" i="3" s="1"/>
  <c r="I263" i="4"/>
  <c r="N189" i="3" s="1"/>
  <c r="I264" i="4"/>
  <c r="N190" i="3" s="1"/>
  <c r="I265" i="4"/>
  <c r="N191" i="3" s="1"/>
  <c r="I266" i="4"/>
  <c r="N192" i="3" s="1"/>
  <c r="I267" i="4"/>
  <c r="N193" i="3" s="1"/>
  <c r="I268" i="4"/>
  <c r="N194" i="3" s="1"/>
  <c r="I269" i="4"/>
  <c r="N195" i="3" s="1"/>
  <c r="I270" i="4"/>
  <c r="N196" i="3" s="1"/>
  <c r="I271" i="4"/>
  <c r="N197" i="3" s="1"/>
  <c r="I272" i="4"/>
  <c r="N198" i="3" s="1"/>
  <c r="I273" i="4"/>
  <c r="N199" i="3" s="1"/>
  <c r="I274" i="4"/>
  <c r="N200" i="3" s="1"/>
  <c r="I275" i="4"/>
  <c r="N201" i="3" s="1"/>
  <c r="I276" i="4"/>
  <c r="N202" i="3" s="1"/>
  <c r="I277" i="4"/>
  <c r="N203" i="3" s="1"/>
  <c r="I278" i="4"/>
  <c r="N204" i="3" s="1"/>
  <c r="I279" i="4"/>
  <c r="N205" i="3" s="1"/>
  <c r="I280" i="4"/>
  <c r="N206" i="3" s="1"/>
  <c r="I281" i="4"/>
  <c r="N207" i="3" s="1"/>
  <c r="I136" i="4"/>
  <c r="N208" i="3" s="1"/>
  <c r="I282" i="4"/>
  <c r="N209" i="3" s="1"/>
  <c r="I283" i="4"/>
  <c r="N210" i="3" s="1"/>
  <c r="I284" i="4"/>
  <c r="N211" i="3" s="1"/>
  <c r="I285" i="4"/>
  <c r="N212" i="3" s="1"/>
  <c r="I286" i="4"/>
  <c r="N213" i="3" s="1"/>
  <c r="I287" i="4"/>
  <c r="N214" i="3" s="1"/>
  <c r="I288" i="4"/>
  <c r="N215" i="3" s="1"/>
  <c r="I289" i="4"/>
  <c r="N216" i="3" s="1"/>
  <c r="I290" i="4"/>
  <c r="N217" i="3" s="1"/>
  <c r="I291" i="4"/>
  <c r="N218" i="3" s="1"/>
  <c r="I292" i="4"/>
  <c r="N219" i="3" s="1"/>
  <c r="I293" i="4"/>
  <c r="I294" i="4"/>
  <c r="N221" i="3" s="1"/>
  <c r="I295" i="4"/>
  <c r="N222" i="3" s="1"/>
  <c r="I296" i="4"/>
  <c r="N223" i="3" s="1"/>
  <c r="I297" i="4"/>
  <c r="N224" i="3" s="1"/>
  <c r="I137" i="4"/>
  <c r="N225" i="3" s="1"/>
  <c r="I138" i="4"/>
  <c r="N226" i="3" s="1"/>
  <c r="I298" i="4"/>
  <c r="N227" i="3" s="1"/>
  <c r="I299" i="4"/>
  <c r="I300" i="4"/>
  <c r="I301" i="4"/>
  <c r="I302" i="4"/>
  <c r="I303" i="4"/>
  <c r="I304" i="4"/>
  <c r="I305" i="4"/>
  <c r="N234" i="3" s="1"/>
  <c r="I139" i="4"/>
  <c r="N235" i="3" s="1"/>
  <c r="I306" i="4"/>
  <c r="N236" i="3" s="1"/>
  <c r="I307" i="4"/>
  <c r="N237" i="3" s="1"/>
  <c r="I308" i="4"/>
  <c r="N238" i="3" s="1"/>
  <c r="I309" i="4"/>
  <c r="N239" i="3" s="1"/>
  <c r="I310" i="4"/>
  <c r="N240" i="3" s="1"/>
  <c r="I311" i="4"/>
  <c r="N241" i="3" s="1"/>
  <c r="I312" i="4"/>
  <c r="N242" i="3" s="1"/>
  <c r="I313" i="4"/>
  <c r="N243" i="3" s="1"/>
  <c r="I314" i="4"/>
  <c r="N244" i="3" s="1"/>
  <c r="I315" i="4"/>
  <c r="N245" i="3" s="1"/>
  <c r="I316" i="4"/>
  <c r="N246" i="3" s="1"/>
  <c r="I317" i="4"/>
  <c r="N247" i="3" s="1"/>
  <c r="I318" i="4"/>
  <c r="N248" i="3" s="1"/>
  <c r="I319" i="4"/>
  <c r="N249" i="3" s="1"/>
  <c r="I320" i="4"/>
  <c r="N250" i="3" s="1"/>
  <c r="I321" i="4"/>
  <c r="N251" i="3" s="1"/>
  <c r="I322" i="4"/>
  <c r="N252" i="3" s="1"/>
  <c r="I323" i="4"/>
  <c r="N253" i="3" s="1"/>
  <c r="I324" i="4"/>
  <c r="N254" i="3" s="1"/>
  <c r="I325" i="4"/>
  <c r="N255" i="3" s="1"/>
  <c r="I326" i="4"/>
  <c r="N256" i="3" s="1"/>
  <c r="I327" i="4"/>
  <c r="N257" i="3" s="1"/>
  <c r="I328" i="4"/>
  <c r="N258" i="3" s="1"/>
  <c r="I329" i="4"/>
  <c r="N259" i="3" s="1"/>
  <c r="I330" i="4"/>
  <c r="N260" i="3" s="1"/>
  <c r="I140" i="4"/>
  <c r="N261" i="3" s="1"/>
  <c r="I331" i="4"/>
  <c r="N262" i="3" s="1"/>
  <c r="I332" i="4"/>
  <c r="N263" i="3" s="1"/>
  <c r="I333" i="4"/>
  <c r="N264" i="3" s="1"/>
  <c r="I334" i="4"/>
  <c r="N265" i="3" s="1"/>
  <c r="I335" i="4"/>
  <c r="N266" i="3" s="1"/>
  <c r="I336" i="4"/>
  <c r="N267" i="3" s="1"/>
  <c r="I337" i="4"/>
  <c r="N268" i="3" s="1"/>
  <c r="I338" i="4"/>
  <c r="N269" i="3" s="1"/>
  <c r="I339" i="4"/>
  <c r="N270" i="3" s="1"/>
  <c r="I340" i="4"/>
  <c r="N271" i="3" s="1"/>
  <c r="I341" i="4"/>
  <c r="N272" i="3" s="1"/>
  <c r="I342" i="4"/>
  <c r="N273" i="3" s="1"/>
  <c r="I343" i="4"/>
  <c r="N274" i="3" s="1"/>
  <c r="I344" i="4"/>
  <c r="N275" i="3" s="1"/>
  <c r="I345" i="4"/>
  <c r="N276" i="3" s="1"/>
  <c r="I346" i="4"/>
  <c r="N277" i="3" s="1"/>
  <c r="I347" i="4"/>
  <c r="N278" i="3" s="1"/>
  <c r="I348" i="4"/>
  <c r="N279" i="3" s="1"/>
  <c r="I349" i="4"/>
  <c r="N280" i="3" s="1"/>
  <c r="I350" i="4"/>
  <c r="N281" i="3" s="1"/>
  <c r="I351" i="4"/>
  <c r="N282" i="3" s="1"/>
  <c r="I352" i="4"/>
  <c r="N283" i="3" s="1"/>
  <c r="I353" i="4"/>
  <c r="N2" i="3" s="1"/>
  <c r="I354" i="4"/>
  <c r="N284" i="3" s="1"/>
  <c r="I355" i="4"/>
  <c r="N285" i="3" s="1"/>
  <c r="I356" i="4"/>
  <c r="N286" i="3" s="1"/>
  <c r="I357" i="4"/>
  <c r="N287" i="3" s="1"/>
  <c r="I358" i="4"/>
  <c r="N288" i="3" s="1"/>
  <c r="I359" i="4"/>
  <c r="N289" i="3" s="1"/>
  <c r="I360" i="4"/>
  <c r="N290" i="3" s="1"/>
  <c r="I361" i="4"/>
  <c r="N291" i="3" s="1"/>
  <c r="I362" i="4"/>
  <c r="N292" i="3" s="1"/>
  <c r="I363" i="4"/>
  <c r="N293" i="3" s="1"/>
  <c r="I364" i="4"/>
  <c r="N294" i="3" s="1"/>
  <c r="I365" i="4"/>
  <c r="N295" i="3" s="1"/>
  <c r="I366" i="4"/>
  <c r="N296" i="3" s="1"/>
  <c r="I367" i="4"/>
  <c r="N297" i="3" s="1"/>
  <c r="I368" i="4"/>
  <c r="N298" i="3" s="1"/>
  <c r="I369" i="4"/>
  <c r="N299" i="3" s="1"/>
  <c r="I370" i="4"/>
  <c r="I371" i="4"/>
  <c r="N301" i="3" s="1"/>
  <c r="I372" i="4"/>
  <c r="N302" i="3" s="1"/>
  <c r="I373" i="4"/>
  <c r="N303" i="3" s="1"/>
  <c r="I374" i="4"/>
  <c r="N304" i="3" s="1"/>
  <c r="I375" i="4"/>
  <c r="N305" i="3" s="1"/>
  <c r="I376" i="4"/>
  <c r="N306" i="3" s="1"/>
  <c r="I377" i="4"/>
  <c r="N307" i="3" s="1"/>
  <c r="I378" i="4"/>
  <c r="N308" i="3" s="1"/>
  <c r="I379" i="4"/>
  <c r="N309" i="3" s="1"/>
  <c r="I380" i="4"/>
  <c r="N310" i="3" s="1"/>
  <c r="I381" i="4"/>
  <c r="N311" i="3" s="1"/>
  <c r="I382" i="4"/>
  <c r="N312" i="3" s="1"/>
  <c r="I383" i="4"/>
  <c r="N313" i="3" s="1"/>
  <c r="I384" i="4"/>
  <c r="N314" i="3" s="1"/>
  <c r="I385" i="4"/>
  <c r="N315" i="3" s="1"/>
  <c r="I386" i="4"/>
  <c r="N316" i="3" s="1"/>
  <c r="I387" i="4"/>
  <c r="N317" i="3" s="1"/>
  <c r="I388" i="4"/>
  <c r="N318" i="3" s="1"/>
  <c r="I389" i="4"/>
  <c r="N319" i="3" s="1"/>
  <c r="I390" i="4"/>
  <c r="N320" i="3" s="1"/>
  <c r="I391" i="4"/>
  <c r="N321" i="3" s="1"/>
  <c r="I392" i="4"/>
  <c r="N322" i="3" s="1"/>
  <c r="I393" i="4"/>
  <c r="N323" i="3" s="1"/>
  <c r="I394" i="4"/>
  <c r="N68" i="3" s="1"/>
  <c r="I395" i="4"/>
  <c r="N324" i="3" s="1"/>
  <c r="I396" i="4"/>
  <c r="N325" i="3" s="1"/>
  <c r="I397" i="4"/>
  <c r="N326" i="3" s="1"/>
  <c r="I398" i="4"/>
  <c r="N327" i="3" s="1"/>
  <c r="I399" i="4"/>
  <c r="N328" i="3" s="1"/>
  <c r="I400" i="4"/>
  <c r="N329" i="3" s="1"/>
  <c r="I401" i="4"/>
  <c r="N330" i="3" s="1"/>
  <c r="I402" i="4"/>
  <c r="N331" i="3" s="1"/>
  <c r="I403" i="4"/>
  <c r="N332" i="3" s="1"/>
  <c r="I404" i="4"/>
  <c r="N333" i="3" s="1"/>
  <c r="I405" i="4"/>
  <c r="N334" i="3" s="1"/>
  <c r="I406" i="4"/>
  <c r="N335" i="3" s="1"/>
  <c r="I407" i="4"/>
  <c r="N336" i="3" s="1"/>
  <c r="I408" i="4"/>
  <c r="N337" i="3" s="1"/>
  <c r="I409" i="4"/>
  <c r="N338" i="3" s="1"/>
  <c r="I410" i="4"/>
  <c r="N339" i="3" s="1"/>
  <c r="I411" i="4"/>
  <c r="N340" i="3" s="1"/>
  <c r="I412" i="4"/>
  <c r="N341" i="3" s="1"/>
  <c r="I413" i="4"/>
  <c r="N342" i="3" s="1"/>
  <c r="I414" i="4"/>
  <c r="N343" i="3" s="1"/>
  <c r="I415" i="4"/>
  <c r="N344" i="3" s="1"/>
  <c r="I416" i="4"/>
  <c r="N345" i="3" s="1"/>
  <c r="I417" i="4"/>
  <c r="N346" i="3" s="1"/>
  <c r="I418" i="4"/>
  <c r="N347" i="3" s="1"/>
  <c r="I419" i="4"/>
  <c r="N348" i="3" s="1"/>
  <c r="I420" i="4"/>
  <c r="N349" i="3" s="1"/>
  <c r="I421" i="4"/>
  <c r="N350" i="3" s="1"/>
  <c r="I422" i="4"/>
  <c r="N351" i="3" s="1"/>
  <c r="I423" i="4"/>
  <c r="N352" i="3" s="1"/>
  <c r="I424" i="4"/>
  <c r="N353" i="3" s="1"/>
  <c r="I425" i="4"/>
  <c r="N354" i="3" s="1"/>
  <c r="I426" i="4"/>
  <c r="N355" i="3" s="1"/>
  <c r="I427" i="4"/>
  <c r="N356" i="3" s="1"/>
  <c r="I428" i="4"/>
  <c r="N357" i="3" s="1"/>
  <c r="I429" i="4"/>
  <c r="N358" i="3" s="1"/>
  <c r="I430" i="4"/>
  <c r="N359" i="3" s="1"/>
  <c r="I431" i="4"/>
  <c r="N360" i="3" s="1"/>
  <c r="I432" i="4"/>
  <c r="N361" i="3" s="1"/>
  <c r="I433" i="4"/>
  <c r="N362" i="3" s="1"/>
  <c r="I434" i="4"/>
  <c r="N363" i="3" s="1"/>
  <c r="I435" i="4"/>
  <c r="N364" i="3" s="1"/>
  <c r="I436" i="4"/>
  <c r="N365" i="3" s="1"/>
  <c r="I437" i="4"/>
  <c r="N366" i="3" s="1"/>
  <c r="I438" i="4"/>
  <c r="N367" i="3" s="1"/>
  <c r="I439" i="4"/>
  <c r="N368" i="3" s="1"/>
  <c r="I440" i="4"/>
  <c r="N369" i="3" s="1"/>
  <c r="I441" i="4"/>
  <c r="N370" i="3" s="1"/>
  <c r="I442" i="4"/>
  <c r="N371" i="3" s="1"/>
  <c r="I443" i="4"/>
  <c r="N372" i="3" s="1"/>
  <c r="I444" i="4"/>
  <c r="N373" i="3" s="1"/>
  <c r="I445" i="4"/>
  <c r="N374" i="3" s="1"/>
  <c r="I446" i="4"/>
  <c r="I447" i="4"/>
  <c r="N376" i="3" s="1"/>
  <c r="I448" i="4"/>
  <c r="N377" i="3" s="1"/>
  <c r="I449" i="4"/>
  <c r="N378" i="3" s="1"/>
  <c r="I450" i="4"/>
  <c r="N379" i="3" s="1"/>
  <c r="I451" i="4"/>
  <c r="N380" i="3" s="1"/>
  <c r="I452" i="4"/>
  <c r="N381" i="3" s="1"/>
  <c r="I453" i="4"/>
  <c r="N382" i="3" s="1"/>
  <c r="I454" i="4"/>
  <c r="N383" i="3" s="1"/>
  <c r="I455" i="4"/>
  <c r="N384" i="3" s="1"/>
  <c r="I456" i="4"/>
  <c r="N385" i="3" s="1"/>
  <c r="I457" i="4"/>
  <c r="N386" i="3" s="1"/>
  <c r="I458" i="4"/>
  <c r="I459" i="4"/>
  <c r="N388" i="3" s="1"/>
  <c r="I460" i="4"/>
  <c r="N389" i="3" s="1"/>
  <c r="I461" i="4"/>
  <c r="N390" i="3" s="1"/>
  <c r="I462" i="4"/>
  <c r="N391" i="3" s="1"/>
  <c r="I463" i="4"/>
  <c r="N392" i="3" s="1"/>
  <c r="I464" i="4"/>
  <c r="N393" i="3" s="1"/>
  <c r="I465" i="4"/>
  <c r="N394" i="3" s="1"/>
  <c r="I466" i="4"/>
  <c r="N395" i="3" s="1"/>
  <c r="I467" i="4"/>
  <c r="N396" i="3" s="1"/>
  <c r="I468" i="4"/>
  <c r="I469" i="4"/>
  <c r="N398" i="3" s="1"/>
  <c r="I470" i="4"/>
  <c r="N399" i="3" s="1"/>
  <c r="I471" i="4"/>
  <c r="N400" i="3" s="1"/>
  <c r="I472" i="4"/>
  <c r="N401" i="3" s="1"/>
  <c r="I473" i="4"/>
  <c r="N402" i="3" s="1"/>
  <c r="I474" i="4"/>
  <c r="N403" i="3" s="1"/>
  <c r="I475" i="4"/>
  <c r="I476" i="4"/>
  <c r="N405" i="3" s="1"/>
  <c r="I477" i="4"/>
  <c r="N406" i="3" s="1"/>
  <c r="I478" i="4"/>
  <c r="N407" i="3" s="1"/>
  <c r="I479" i="4"/>
  <c r="N408" i="3" s="1"/>
  <c r="I480" i="4"/>
  <c r="N409" i="3" s="1"/>
  <c r="I481" i="4"/>
  <c r="N410" i="3" s="1"/>
  <c r="I482" i="4"/>
  <c r="N411" i="3" s="1"/>
  <c r="I483" i="4"/>
  <c r="N412" i="3" s="1"/>
  <c r="I484" i="4"/>
  <c r="N413" i="3" s="1"/>
  <c r="I485" i="4"/>
  <c r="N414" i="3" s="1"/>
  <c r="I486" i="4"/>
  <c r="N415" i="3" s="1"/>
  <c r="I487" i="4"/>
  <c r="N416" i="3" s="1"/>
  <c r="I488" i="4"/>
  <c r="N417" i="3" s="1"/>
  <c r="I489" i="4"/>
  <c r="N418" i="3" s="1"/>
  <c r="I490" i="4"/>
  <c r="N419" i="3" s="1"/>
  <c r="I491" i="4"/>
  <c r="N420" i="3" s="1"/>
  <c r="I492" i="4"/>
  <c r="N421" i="3" s="1"/>
  <c r="I493" i="4"/>
  <c r="N422" i="3" s="1"/>
  <c r="I494" i="4"/>
  <c r="N423" i="3" s="1"/>
  <c r="I495" i="4"/>
  <c r="N424" i="3" s="1"/>
  <c r="I496" i="4"/>
  <c r="N425" i="3" s="1"/>
  <c r="I497" i="4"/>
  <c r="N426" i="3" s="1"/>
  <c r="I498" i="4"/>
  <c r="N427" i="3" s="1"/>
  <c r="I499" i="4"/>
  <c r="N428" i="3" s="1"/>
  <c r="I500" i="4"/>
  <c r="N429" i="3" s="1"/>
  <c r="I501" i="4"/>
  <c r="N430" i="3" s="1"/>
  <c r="I502" i="4"/>
  <c r="N431" i="3" s="1"/>
  <c r="I503" i="4"/>
  <c r="N432" i="3" s="1"/>
  <c r="I504" i="4"/>
  <c r="N433" i="3" s="1"/>
  <c r="I505" i="4"/>
  <c r="N434" i="3" s="1"/>
  <c r="I506" i="4"/>
  <c r="N435" i="3" s="1"/>
  <c r="I507" i="4"/>
  <c r="N436" i="3" s="1"/>
  <c r="I508" i="4"/>
  <c r="N437" i="3" s="1"/>
  <c r="I509" i="4"/>
  <c r="N438" i="3" s="1"/>
  <c r="I510" i="4"/>
  <c r="N439" i="3" s="1"/>
  <c r="I40" i="4"/>
  <c r="N440" i="3" s="1"/>
  <c r="I511" i="4"/>
  <c r="N441" i="3" s="1"/>
  <c r="I512" i="4"/>
  <c r="N442" i="3" s="1"/>
  <c r="I513" i="4"/>
  <c r="N443" i="3" s="1"/>
  <c r="I514" i="4"/>
  <c r="N444" i="3" s="1"/>
  <c r="I515" i="4"/>
  <c r="N445" i="3" s="1"/>
  <c r="I516" i="4"/>
  <c r="N446" i="3" s="1"/>
  <c r="I517" i="4"/>
  <c r="N447" i="3" s="1"/>
  <c r="I518" i="4"/>
  <c r="N448" i="3" s="1"/>
  <c r="I519" i="4"/>
  <c r="N449" i="3" s="1"/>
  <c r="I520" i="4"/>
  <c r="I521" i="4"/>
  <c r="N451" i="3" s="1"/>
  <c r="I522" i="4"/>
  <c r="N452" i="3" s="1"/>
  <c r="I523" i="4"/>
  <c r="N453" i="3" s="1"/>
  <c r="I524" i="4"/>
  <c r="I525" i="4"/>
  <c r="N69" i="3" s="1"/>
  <c r="I526" i="4"/>
  <c r="N455" i="3" s="1"/>
  <c r="I527" i="4"/>
  <c r="N456" i="3" s="1"/>
  <c r="I528" i="4"/>
  <c r="N457" i="3" s="1"/>
  <c r="I529" i="4"/>
  <c r="N458" i="3" s="1"/>
  <c r="I530" i="4"/>
  <c r="I531" i="4"/>
  <c r="N460" i="3" s="1"/>
  <c r="I532" i="4"/>
  <c r="N461" i="3" s="1"/>
  <c r="I533" i="4"/>
  <c r="N462" i="3" s="1"/>
  <c r="I13" i="4"/>
  <c r="N463" i="3" s="1"/>
  <c r="I534" i="4"/>
  <c r="N464" i="3" s="1"/>
  <c r="I535" i="4"/>
  <c r="N465" i="3" s="1"/>
  <c r="I536" i="4"/>
  <c r="N466" i="3" s="1"/>
  <c r="I537" i="4"/>
  <c r="N467" i="3" s="1"/>
  <c r="I538" i="4"/>
  <c r="N468" i="3" s="1"/>
  <c r="I539" i="4"/>
  <c r="N469" i="3" s="1"/>
  <c r="I540" i="4"/>
  <c r="N470" i="3" s="1"/>
  <c r="I541" i="4"/>
  <c r="N471" i="3" s="1"/>
  <c r="I542" i="4"/>
  <c r="N472" i="3" s="1"/>
  <c r="I543" i="4"/>
  <c r="N473" i="3" s="1"/>
  <c r="I544" i="4"/>
  <c r="N474" i="3" s="1"/>
  <c r="I545" i="4"/>
  <c r="N475" i="3" s="1"/>
  <c r="I546" i="4"/>
  <c r="N476" i="3" s="1"/>
  <c r="I547" i="4"/>
  <c r="N477" i="3" s="1"/>
  <c r="I548" i="4"/>
  <c r="N478" i="3" s="1"/>
  <c r="I549" i="4"/>
  <c r="N479" i="3" s="1"/>
  <c r="I550" i="4"/>
  <c r="N480" i="3" s="1"/>
  <c r="I551" i="4"/>
  <c r="N481" i="3" s="1"/>
  <c r="I552" i="4"/>
  <c r="N482" i="3" s="1"/>
  <c r="I553" i="4"/>
  <c r="I554" i="4"/>
  <c r="I555" i="4"/>
  <c r="N485" i="3" s="1"/>
  <c r="I556" i="4"/>
  <c r="N486" i="3" s="1"/>
  <c r="I557" i="4"/>
  <c r="N487" i="3" s="1"/>
  <c r="I558" i="4"/>
  <c r="N488" i="3" s="1"/>
  <c r="I559" i="4"/>
  <c r="N489" i="3" s="1"/>
  <c r="I560" i="4"/>
  <c r="N490" i="3" s="1"/>
  <c r="I561" i="4"/>
  <c r="N491" i="3" s="1"/>
  <c r="I562" i="4"/>
  <c r="N492" i="3" s="1"/>
  <c r="I563" i="4"/>
  <c r="N493" i="3" s="1"/>
  <c r="I564" i="4"/>
  <c r="N494" i="3" s="1"/>
  <c r="I565" i="4"/>
  <c r="N495" i="3" s="1"/>
  <c r="I566" i="4"/>
  <c r="N496" i="3" s="1"/>
  <c r="I567" i="4"/>
  <c r="N497" i="3" s="1"/>
  <c r="I568" i="4"/>
  <c r="N498" i="3" s="1"/>
  <c r="I569" i="4"/>
  <c r="N499" i="3" s="1"/>
  <c r="I570" i="4"/>
  <c r="N500" i="3" s="1"/>
  <c r="I571" i="4"/>
  <c r="N501" i="3" s="1"/>
  <c r="I572" i="4"/>
  <c r="N502" i="3" s="1"/>
  <c r="I573" i="4"/>
  <c r="N503" i="3" s="1"/>
  <c r="I574" i="4"/>
  <c r="N504" i="3" s="1"/>
  <c r="I575" i="4"/>
  <c r="N505" i="3" s="1"/>
  <c r="I576" i="4"/>
  <c r="N506" i="3" s="1"/>
  <c r="I577" i="4"/>
  <c r="N507" i="3" s="1"/>
  <c r="I578" i="4"/>
  <c r="N508" i="3" s="1"/>
  <c r="I579" i="4"/>
  <c r="N509" i="3" s="1"/>
  <c r="I580" i="4"/>
  <c r="N510" i="3" s="1"/>
  <c r="I581" i="4"/>
  <c r="N511" i="3" s="1"/>
  <c r="I582" i="4"/>
  <c r="N512" i="3" s="1"/>
  <c r="I583" i="4"/>
  <c r="N513" i="3" s="1"/>
  <c r="I584" i="4"/>
  <c r="N74" i="3" s="1"/>
  <c r="I585" i="4"/>
  <c r="N514" i="3" s="1"/>
  <c r="I586" i="4"/>
  <c r="N515" i="3" s="1"/>
  <c r="I587" i="4"/>
  <c r="N516" i="3" s="1"/>
  <c r="I588" i="4"/>
  <c r="N517" i="3" s="1"/>
  <c r="I589" i="4"/>
  <c r="N518" i="3" s="1"/>
  <c r="I590" i="4"/>
  <c r="N519" i="3" s="1"/>
  <c r="I591" i="4"/>
  <c r="N520" i="3" s="1"/>
  <c r="I592" i="4"/>
  <c r="N521" i="3" s="1"/>
  <c r="I593" i="4"/>
  <c r="N522" i="3" s="1"/>
  <c r="I594" i="4"/>
  <c r="N523" i="3" s="1"/>
  <c r="I595" i="4"/>
  <c r="N524" i="3" s="1"/>
  <c r="I596" i="4"/>
  <c r="N525" i="3" s="1"/>
  <c r="I597" i="4"/>
  <c r="N526" i="3" s="1"/>
  <c r="I598" i="4"/>
  <c r="N527" i="3" s="1"/>
  <c r="I599" i="4"/>
  <c r="N528" i="3" s="1"/>
  <c r="I600" i="4"/>
  <c r="N529" i="3" s="1"/>
  <c r="I601" i="4"/>
  <c r="N530" i="3" s="1"/>
  <c r="I602" i="4"/>
  <c r="N531" i="3" s="1"/>
  <c r="I603" i="4"/>
  <c r="N532" i="3" s="1"/>
  <c r="I604" i="4"/>
  <c r="N533" i="3" s="1"/>
  <c r="I605" i="4"/>
  <c r="N534" i="3" s="1"/>
  <c r="I606" i="4"/>
  <c r="I607" i="4"/>
  <c r="I608" i="4"/>
  <c r="N537" i="3" s="1"/>
  <c r="I609" i="4"/>
  <c r="N538" i="3" s="1"/>
  <c r="I610" i="4"/>
  <c r="N539" i="3" s="1"/>
  <c r="I611" i="4"/>
  <c r="N540" i="3" s="1"/>
  <c r="I612" i="4"/>
  <c r="N541" i="3" s="1"/>
  <c r="I613" i="4"/>
  <c r="N542" i="3" s="1"/>
  <c r="I614" i="4"/>
  <c r="N543" i="3" s="1"/>
  <c r="I615" i="4"/>
  <c r="N544" i="3" s="1"/>
  <c r="I616" i="4"/>
  <c r="N545" i="3" s="1"/>
  <c r="I617" i="4"/>
  <c r="N546" i="3" s="1"/>
  <c r="I618" i="4"/>
  <c r="N547" i="3" s="1"/>
  <c r="I619" i="4"/>
  <c r="N548" i="3" s="1"/>
  <c r="I620" i="4"/>
  <c r="I621" i="4"/>
  <c r="N550" i="3" s="1"/>
  <c r="I622" i="4"/>
  <c r="N551" i="3" s="1"/>
  <c r="I623" i="4"/>
  <c r="N552" i="3" s="1"/>
  <c r="I624" i="4"/>
  <c r="N553" i="3" s="1"/>
  <c r="I625" i="4"/>
  <c r="N554" i="3" s="1"/>
  <c r="I626" i="4"/>
  <c r="N555" i="3" s="1"/>
  <c r="I627" i="4"/>
  <c r="N556" i="3" s="1"/>
  <c r="I628" i="4"/>
  <c r="N557" i="3" s="1"/>
  <c r="I629" i="4"/>
  <c r="N558" i="3" s="1"/>
  <c r="I630" i="4"/>
  <c r="N559" i="3" s="1"/>
  <c r="I631" i="4"/>
  <c r="N560" i="3" s="1"/>
  <c r="I632" i="4"/>
  <c r="N561" i="3" s="1"/>
  <c r="I633" i="4"/>
  <c r="N562" i="3" s="1"/>
  <c r="I634" i="4"/>
  <c r="N563" i="3" s="1"/>
  <c r="I635" i="4"/>
  <c r="N564" i="3" s="1"/>
  <c r="I636" i="4"/>
  <c r="N565" i="3" s="1"/>
  <c r="I637" i="4"/>
  <c r="N566" i="3" s="1"/>
  <c r="I638" i="4"/>
  <c r="N567" i="3" s="1"/>
  <c r="I639" i="4"/>
  <c r="N568" i="3" s="1"/>
  <c r="I640" i="4"/>
  <c r="N569" i="3" s="1"/>
  <c r="I641" i="4"/>
  <c r="N570" i="3" s="1"/>
  <c r="I642" i="4"/>
  <c r="N571" i="3" s="1"/>
  <c r="I643" i="4"/>
  <c r="N572" i="3" s="1"/>
  <c r="I644" i="4"/>
  <c r="N573" i="3" s="1"/>
  <c r="I645" i="4"/>
  <c r="N574" i="3" s="1"/>
  <c r="I646" i="4"/>
  <c r="N575" i="3" s="1"/>
  <c r="I647" i="4"/>
  <c r="N576" i="3" s="1"/>
  <c r="I648" i="4"/>
  <c r="N577" i="3" s="1"/>
  <c r="I649" i="4"/>
  <c r="N578" i="3" s="1"/>
  <c r="I650" i="4"/>
  <c r="N579" i="3" s="1"/>
  <c r="I651" i="4"/>
  <c r="N580" i="3" s="1"/>
  <c r="I652" i="4"/>
  <c r="N581" i="3" s="1"/>
  <c r="I653" i="4"/>
  <c r="N582" i="3" s="1"/>
  <c r="I654" i="4"/>
  <c r="N583" i="3" s="1"/>
  <c r="I655" i="4"/>
  <c r="N584" i="3" s="1"/>
  <c r="I656" i="4"/>
  <c r="N585" i="3" s="1"/>
  <c r="I657" i="4"/>
  <c r="N586" i="3" s="1"/>
  <c r="I658" i="4"/>
  <c r="N587" i="3" s="1"/>
  <c r="I659" i="4"/>
  <c r="N588" i="3" s="1"/>
  <c r="I660" i="4"/>
  <c r="N589" i="3" s="1"/>
  <c r="I661" i="4"/>
  <c r="N590" i="3" s="1"/>
  <c r="I662" i="4"/>
  <c r="N591" i="3" s="1"/>
  <c r="I663" i="4"/>
  <c r="N592" i="3" s="1"/>
  <c r="I664" i="4"/>
  <c r="N593" i="3" s="1"/>
  <c r="I665" i="4"/>
  <c r="N594" i="3" s="1"/>
  <c r="I666" i="4"/>
  <c r="N595" i="3" s="1"/>
  <c r="I667" i="4"/>
  <c r="N596" i="3" s="1"/>
  <c r="I668" i="4"/>
  <c r="N597" i="3" s="1"/>
  <c r="I669" i="4"/>
  <c r="I670" i="4"/>
  <c r="N599" i="3" s="1"/>
  <c r="I671" i="4"/>
  <c r="N600" i="3" s="1"/>
  <c r="I9" i="4"/>
  <c r="N601" i="3" s="1"/>
  <c r="I672" i="4"/>
  <c r="N602" i="3" s="1"/>
  <c r="I673" i="4"/>
  <c r="N603" i="3" s="1"/>
  <c r="I674" i="4"/>
  <c r="N604" i="3" s="1"/>
  <c r="I675" i="4"/>
  <c r="N605" i="3" s="1"/>
  <c r="I676" i="4"/>
  <c r="N606" i="3" s="1"/>
  <c r="I677" i="4"/>
  <c r="N607" i="3" s="1"/>
  <c r="I678" i="4"/>
  <c r="N608" i="3" s="1"/>
  <c r="I679" i="4"/>
  <c r="N609" i="3" s="1"/>
  <c r="I680" i="4"/>
  <c r="N610" i="3" s="1"/>
  <c r="I681" i="4"/>
  <c r="N611" i="3" s="1"/>
  <c r="I682" i="4"/>
  <c r="N612" i="3" s="1"/>
  <c r="I683" i="4"/>
  <c r="N613" i="3" s="1"/>
  <c r="I684" i="4"/>
  <c r="N614" i="3" s="1"/>
  <c r="I685" i="4"/>
  <c r="N615" i="3" s="1"/>
  <c r="I686" i="4"/>
  <c r="N616" i="3" s="1"/>
  <c r="I687" i="4"/>
  <c r="N617" i="3" s="1"/>
  <c r="I688" i="4"/>
  <c r="N618" i="3" s="1"/>
  <c r="I689" i="4"/>
  <c r="N619" i="3" s="1"/>
  <c r="I690" i="4"/>
  <c r="N620" i="3" s="1"/>
  <c r="I691" i="4"/>
  <c r="N621" i="3" s="1"/>
  <c r="I692" i="4"/>
  <c r="N622" i="3" s="1"/>
  <c r="I693" i="4"/>
  <c r="N623" i="3" s="1"/>
  <c r="I694" i="4"/>
  <c r="N624" i="3" s="1"/>
  <c r="I695" i="4"/>
  <c r="N625" i="3" s="1"/>
  <c r="I696" i="4"/>
  <c r="N626" i="3" s="1"/>
  <c r="I697" i="4"/>
  <c r="N627" i="3" s="1"/>
  <c r="I698" i="4"/>
  <c r="N628" i="3" s="1"/>
  <c r="I699" i="4"/>
  <c r="N629" i="3" s="1"/>
  <c r="I700" i="4"/>
  <c r="N630" i="3" s="1"/>
  <c r="I16" i="4"/>
  <c r="N631" i="3" s="1"/>
  <c r="I701" i="4"/>
  <c r="N632" i="3" s="1"/>
  <c r="I702" i="4"/>
  <c r="N633" i="3" s="1"/>
  <c r="I703" i="4"/>
  <c r="N634" i="3" s="1"/>
  <c r="I704" i="4"/>
  <c r="N635" i="3" s="1"/>
  <c r="I705" i="4"/>
  <c r="N636" i="3" s="1"/>
  <c r="I706" i="4"/>
  <c r="I707" i="4"/>
  <c r="N638" i="3" s="1"/>
  <c r="I708" i="4"/>
  <c r="N639" i="3" s="1"/>
  <c r="I709" i="4"/>
  <c r="N640" i="3" s="1"/>
  <c r="I710" i="4"/>
  <c r="N641" i="3" s="1"/>
  <c r="I711" i="4"/>
  <c r="N642" i="3" s="1"/>
  <c r="I712" i="4"/>
  <c r="N643" i="3" s="1"/>
  <c r="I713" i="4"/>
  <c r="N644" i="3" s="1"/>
  <c r="I714" i="4"/>
  <c r="N645" i="3" s="1"/>
  <c r="I715" i="4"/>
  <c r="N646" i="3" s="1"/>
  <c r="I716" i="4"/>
  <c r="N647" i="3" s="1"/>
  <c r="I717" i="4"/>
  <c r="N648" i="3" s="1"/>
  <c r="I718" i="4"/>
  <c r="N649" i="3" s="1"/>
  <c r="I719" i="4"/>
  <c r="N650" i="3" s="1"/>
  <c r="I720" i="4"/>
  <c r="N651" i="3" s="1"/>
  <c r="I721" i="4"/>
  <c r="N652" i="3" s="1"/>
  <c r="I722" i="4"/>
  <c r="N653" i="3" s="1"/>
  <c r="I723" i="4"/>
  <c r="N654" i="3" s="1"/>
  <c r="I724" i="4"/>
  <c r="N655" i="3" s="1"/>
  <c r="I725" i="4"/>
  <c r="N656" i="3" s="1"/>
  <c r="I726" i="4"/>
  <c r="N657" i="3" s="1"/>
  <c r="I727" i="4"/>
  <c r="N658" i="3" s="1"/>
  <c r="I728" i="4"/>
  <c r="N659" i="3" s="1"/>
  <c r="I729" i="4"/>
  <c r="N660" i="3" s="1"/>
  <c r="I730" i="4"/>
  <c r="N661" i="3" s="1"/>
  <c r="I731" i="4"/>
  <c r="N662" i="3" s="1"/>
  <c r="I732" i="4"/>
  <c r="N663" i="3" s="1"/>
  <c r="I733" i="4"/>
  <c r="N664" i="3" s="1"/>
  <c r="I734" i="4"/>
  <c r="N665" i="3" s="1"/>
  <c r="I735" i="4"/>
  <c r="N666" i="3" s="1"/>
  <c r="I736" i="4"/>
  <c r="N667" i="3" s="1"/>
  <c r="I737" i="4"/>
  <c r="N668" i="3" s="1"/>
  <c r="I738" i="4"/>
  <c r="N669" i="3" s="1"/>
  <c r="I739" i="4"/>
  <c r="N670" i="3" s="1"/>
  <c r="I740" i="4"/>
  <c r="N671" i="3" s="1"/>
  <c r="I741" i="4"/>
  <c r="N672" i="3" s="1"/>
  <c r="I742" i="4"/>
  <c r="N673" i="3" s="1"/>
  <c r="I743" i="4"/>
  <c r="N674" i="3" s="1"/>
  <c r="I744" i="4"/>
  <c r="N675" i="3" s="1"/>
  <c r="I745" i="4"/>
  <c r="N676" i="3" s="1"/>
  <c r="I746" i="4"/>
  <c r="N677" i="3" s="1"/>
  <c r="I747" i="4"/>
  <c r="N678" i="3" s="1"/>
  <c r="I748" i="4"/>
  <c r="N679" i="3" s="1"/>
  <c r="I749" i="4"/>
  <c r="N680" i="3" s="1"/>
  <c r="I750" i="4"/>
  <c r="N681" i="3" s="1"/>
  <c r="I751" i="4"/>
  <c r="N682" i="3" s="1"/>
  <c r="I752" i="4"/>
  <c r="N683" i="3" s="1"/>
  <c r="I753" i="4"/>
  <c r="N684" i="3" s="1"/>
  <c r="I754" i="4"/>
  <c r="N685" i="3" s="1"/>
  <c r="I755" i="4"/>
  <c r="N686" i="3" s="1"/>
  <c r="I756" i="4"/>
  <c r="N687" i="3" s="1"/>
  <c r="I757" i="4"/>
  <c r="N688" i="3" s="1"/>
  <c r="I758" i="4"/>
  <c r="N689" i="3" s="1"/>
  <c r="I759" i="4"/>
  <c r="N690" i="3" s="1"/>
  <c r="I760" i="4"/>
  <c r="N691" i="3" s="1"/>
  <c r="I761" i="4"/>
  <c r="N692" i="3" s="1"/>
  <c r="I762" i="4"/>
  <c r="N693" i="3" s="1"/>
  <c r="I763" i="4"/>
  <c r="N694" i="3" s="1"/>
  <c r="I764" i="4"/>
  <c r="N695" i="3" s="1"/>
  <c r="I765" i="4"/>
  <c r="N696" i="3" s="1"/>
  <c r="I766" i="4"/>
  <c r="N697" i="3" s="1"/>
  <c r="I767" i="4"/>
  <c r="N698" i="3" s="1"/>
  <c r="I768" i="4"/>
  <c r="I769" i="4"/>
  <c r="N700" i="3" s="1"/>
  <c r="I770" i="4"/>
  <c r="N701" i="3" s="1"/>
  <c r="I41" i="4"/>
  <c r="N702" i="3" s="1"/>
  <c r="I771" i="4"/>
  <c r="N703" i="3" s="1"/>
  <c r="I772" i="4"/>
  <c r="N704" i="3" s="1"/>
  <c r="I773" i="4"/>
  <c r="N705" i="3" s="1"/>
  <c r="I774" i="4"/>
  <c r="N706" i="3" s="1"/>
  <c r="I775" i="4"/>
  <c r="N707" i="3" s="1"/>
  <c r="I776" i="4"/>
  <c r="N708" i="3" s="1"/>
  <c r="I777" i="4"/>
  <c r="N709" i="3" s="1"/>
  <c r="I778" i="4"/>
  <c r="N710" i="3" s="1"/>
  <c r="I779" i="4"/>
  <c r="N711" i="3" s="1"/>
  <c r="I780" i="4"/>
  <c r="N712" i="3" s="1"/>
  <c r="I781" i="4"/>
  <c r="N713" i="3" s="1"/>
  <c r="I782" i="4"/>
  <c r="N714" i="3" s="1"/>
  <c r="I783" i="4"/>
  <c r="N715" i="3" s="1"/>
  <c r="I784" i="4"/>
  <c r="N716" i="3" s="1"/>
  <c r="I785" i="4"/>
  <c r="N717" i="3" s="1"/>
  <c r="I786" i="4"/>
  <c r="N718" i="3" s="1"/>
  <c r="I787" i="4"/>
  <c r="N719" i="3" s="1"/>
  <c r="I788" i="4"/>
  <c r="N720" i="3" s="1"/>
  <c r="I789" i="4"/>
  <c r="N721" i="3" s="1"/>
  <c r="I790" i="4"/>
  <c r="N722" i="3" s="1"/>
  <c r="I791" i="4"/>
  <c r="N723" i="3" s="1"/>
  <c r="I792" i="4"/>
  <c r="N724" i="3" s="1"/>
  <c r="I793" i="4"/>
  <c r="N725" i="3" s="1"/>
  <c r="I794" i="4"/>
  <c r="N726" i="3" s="1"/>
  <c r="I795" i="4"/>
  <c r="N727" i="3" s="1"/>
  <c r="I796" i="4"/>
  <c r="N728" i="3" s="1"/>
  <c r="I797" i="4"/>
  <c r="N729" i="3" s="1"/>
  <c r="I798" i="4"/>
  <c r="N730" i="3" s="1"/>
  <c r="I799" i="4"/>
  <c r="N731" i="3" s="1"/>
  <c r="I800" i="4"/>
  <c r="N732" i="3" s="1"/>
  <c r="I801" i="4"/>
  <c r="N733" i="3" s="1"/>
  <c r="I802" i="4"/>
  <c r="N734" i="3" s="1"/>
  <c r="I803" i="4"/>
  <c r="N735" i="3" s="1"/>
  <c r="I804" i="4"/>
  <c r="N736" i="3" s="1"/>
  <c r="I805" i="4"/>
  <c r="N737" i="3" s="1"/>
  <c r="I806" i="4"/>
  <c r="N738" i="3" s="1"/>
  <c r="I807" i="4"/>
  <c r="N739" i="3" s="1"/>
  <c r="I808" i="4"/>
  <c r="N740" i="3" s="1"/>
  <c r="I809" i="4"/>
  <c r="N741" i="3" s="1"/>
  <c r="I810" i="4"/>
  <c r="N742" i="3" s="1"/>
  <c r="I42" i="4"/>
  <c r="N743" i="3" s="1"/>
  <c r="I811" i="4"/>
  <c r="N744" i="3" s="1"/>
  <c r="I812" i="4"/>
  <c r="N745" i="3" s="1"/>
  <c r="I813" i="4"/>
  <c r="N746" i="3" s="1"/>
  <c r="I814" i="4"/>
  <c r="N747" i="3" s="1"/>
  <c r="I815" i="4"/>
  <c r="N748" i="3" s="1"/>
  <c r="I816" i="4"/>
  <c r="N749" i="3" s="1"/>
  <c r="I817" i="4"/>
  <c r="N750" i="3" s="1"/>
  <c r="I818" i="4"/>
  <c r="N751" i="3" s="1"/>
  <c r="I819" i="4"/>
  <c r="N752" i="3" s="1"/>
  <c r="I820" i="4"/>
  <c r="N753" i="3" s="1"/>
  <c r="I821" i="4"/>
  <c r="N754" i="3" s="1"/>
  <c r="I822" i="4"/>
  <c r="N755" i="3" s="1"/>
  <c r="I823" i="4"/>
  <c r="N756" i="3" s="1"/>
  <c r="I824" i="4"/>
  <c r="N757" i="3" s="1"/>
  <c r="I825" i="4"/>
  <c r="N758" i="3" s="1"/>
  <c r="I826" i="4"/>
  <c r="N759" i="3" s="1"/>
  <c r="I827" i="4"/>
  <c r="N760" i="3" s="1"/>
  <c r="I828" i="4"/>
  <c r="N761" i="3" s="1"/>
  <c r="I829" i="4"/>
  <c r="N762" i="3" s="1"/>
  <c r="I830" i="4"/>
  <c r="N763" i="3" s="1"/>
  <c r="I831" i="4"/>
  <c r="N764" i="3" s="1"/>
  <c r="I832" i="4"/>
  <c r="N765" i="3" s="1"/>
  <c r="I833" i="4"/>
  <c r="N766" i="3" s="1"/>
  <c r="I834" i="4"/>
  <c r="N767" i="3" s="1"/>
  <c r="I835" i="4"/>
  <c r="N768" i="3" s="1"/>
  <c r="I836" i="4"/>
  <c r="N769" i="3" s="1"/>
  <c r="I837" i="4"/>
  <c r="N770" i="3" s="1"/>
  <c r="I838" i="4"/>
  <c r="N771" i="3" s="1"/>
  <c r="I839" i="4"/>
  <c r="N772" i="3" s="1"/>
  <c r="I840" i="4"/>
  <c r="N70" i="3" s="1"/>
  <c r="I841" i="4"/>
  <c r="N773" i="3" s="1"/>
  <c r="I842" i="4"/>
  <c r="N774" i="3" s="1"/>
  <c r="I843" i="4"/>
  <c r="N775" i="3" s="1"/>
  <c r="I43" i="4"/>
  <c r="N776" i="3" s="1"/>
  <c r="I844" i="4"/>
  <c r="N777" i="3" s="1"/>
  <c r="I845" i="4"/>
  <c r="N778" i="3" s="1"/>
  <c r="I17" i="4"/>
  <c r="N779" i="3" s="1"/>
  <c r="I846" i="4"/>
  <c r="N780" i="3" s="1"/>
  <c r="I847" i="4"/>
  <c r="N781" i="3" s="1"/>
  <c r="I848" i="4"/>
  <c r="N782" i="3" s="1"/>
  <c r="I849" i="4"/>
  <c r="N783" i="3" s="1"/>
  <c r="I850" i="4"/>
  <c r="N784" i="3" s="1"/>
  <c r="I851" i="4"/>
  <c r="N785" i="3" s="1"/>
  <c r="I852" i="4"/>
  <c r="I853" i="4"/>
  <c r="N787" i="3" s="1"/>
  <c r="I854" i="4"/>
  <c r="N71" i="3" s="1"/>
  <c r="I855" i="4"/>
  <c r="N788" i="3" s="1"/>
  <c r="I856" i="4"/>
  <c r="N789" i="3" s="1"/>
  <c r="I857" i="4"/>
  <c r="N790" i="3" s="1"/>
  <c r="I858" i="4"/>
  <c r="N791" i="3" s="1"/>
  <c r="I859" i="4"/>
  <c r="N792" i="3" s="1"/>
  <c r="I860" i="4"/>
  <c r="N793" i="3" s="1"/>
  <c r="I861" i="4"/>
  <c r="N794" i="3" s="1"/>
  <c r="I862" i="4"/>
  <c r="N72" i="3" s="1"/>
  <c r="I44" i="4"/>
  <c r="N795" i="3" s="1"/>
  <c r="I863" i="4"/>
  <c r="N796" i="3" s="1"/>
  <c r="I864" i="4"/>
  <c r="N797" i="3" s="1"/>
  <c r="I18" i="4"/>
  <c r="N798" i="3" s="1"/>
  <c r="I865" i="4"/>
  <c r="N799" i="3" s="1"/>
  <c r="I866" i="4"/>
  <c r="N800" i="3" s="1"/>
  <c r="I867" i="4"/>
  <c r="N801" i="3" s="1"/>
  <c r="I868" i="4"/>
  <c r="N802" i="3" s="1"/>
  <c r="I869" i="4"/>
  <c r="N803" i="3" s="1"/>
  <c r="I870" i="4"/>
  <c r="N804" i="3" s="1"/>
  <c r="I871" i="4"/>
  <c r="I872" i="4"/>
  <c r="N806" i="3" s="1"/>
  <c r="I873" i="4"/>
  <c r="N807" i="3" s="1"/>
  <c r="I19" i="4"/>
  <c r="N808" i="3" s="1"/>
  <c r="I874" i="4"/>
  <c r="N809" i="3" s="1"/>
  <c r="I875" i="4"/>
  <c r="N810" i="3" s="1"/>
  <c r="I876" i="4"/>
  <c r="N811" i="3" s="1"/>
  <c r="I877" i="4"/>
  <c r="N812" i="3" s="1"/>
  <c r="I878" i="4"/>
  <c r="N813" i="3" s="1"/>
  <c r="I879" i="4"/>
  <c r="N814" i="3" s="1"/>
  <c r="I20" i="4"/>
  <c r="N815" i="3" s="1"/>
  <c r="I36" i="4"/>
  <c r="N816" i="3" s="1"/>
  <c r="I880" i="4"/>
  <c r="I881" i="4"/>
  <c r="N818" i="3" s="1"/>
  <c r="I882" i="4"/>
  <c r="N819" i="3" s="1"/>
  <c r="I883" i="4"/>
  <c r="N820" i="3" s="1"/>
  <c r="I884" i="4"/>
  <c r="N821" i="3" s="1"/>
  <c r="I885" i="4"/>
  <c r="N822" i="3" s="1"/>
  <c r="I886" i="4"/>
  <c r="N823" i="3" s="1"/>
  <c r="I887" i="4"/>
  <c r="N824" i="3" s="1"/>
  <c r="I888" i="4"/>
  <c r="N825" i="3" s="1"/>
  <c r="I889" i="4"/>
  <c r="N826" i="3" s="1"/>
  <c r="I890" i="4"/>
  <c r="N827" i="3" s="1"/>
  <c r="I891" i="4"/>
  <c r="N828" i="3" s="1"/>
  <c r="I892" i="4"/>
  <c r="N829" i="3" s="1"/>
  <c r="I893" i="4"/>
  <c r="N73" i="3" s="1"/>
  <c r="I894" i="4"/>
  <c r="N830" i="3" s="1"/>
  <c r="I895" i="4"/>
  <c r="N831" i="3" s="1"/>
  <c r="I896" i="4"/>
  <c r="N832" i="3" s="1"/>
  <c r="I897" i="4"/>
  <c r="N833" i="3" s="1"/>
  <c r="I898" i="4"/>
  <c r="N834" i="3" s="1"/>
  <c r="I899" i="4"/>
  <c r="N835" i="3" s="1"/>
  <c r="I6" i="4"/>
  <c r="N836" i="3" s="1"/>
  <c r="I900" i="4"/>
  <c r="N837" i="3" s="1"/>
  <c r="I901" i="4"/>
  <c r="N838" i="3" s="1"/>
  <c r="I902" i="4"/>
  <c r="N839" i="3" s="1"/>
  <c r="I903" i="4"/>
  <c r="N840" i="3" s="1"/>
  <c r="I904" i="4"/>
  <c r="N841" i="3" s="1"/>
  <c r="I905" i="4"/>
  <c r="N842" i="3" s="1"/>
  <c r="I5" i="4"/>
  <c r="N844" i="3" s="1"/>
  <c r="I7" i="4"/>
  <c r="N845" i="3" s="1"/>
  <c r="I8" i="4"/>
  <c r="N846" i="3" s="1"/>
  <c r="I906" i="4"/>
  <c r="N847" i="3" s="1"/>
  <c r="I10" i="4"/>
  <c r="N848" i="3" s="1"/>
  <c r="I11" i="4"/>
  <c r="N849" i="3" s="1"/>
  <c r="I45" i="4"/>
  <c r="N850" i="3" s="1"/>
  <c r="I12" i="4"/>
  <c r="N851" i="3" s="1"/>
  <c r="I3" i="4"/>
  <c r="N852" i="3" s="1"/>
  <c r="I46" i="4"/>
  <c r="N853" i="3" s="1"/>
  <c r="I4" i="4"/>
  <c r="N854" i="3" s="1"/>
  <c r="I47" i="4"/>
  <c r="N855" i="3" s="1"/>
  <c r="I48" i="4"/>
  <c r="N856" i="3" s="1"/>
  <c r="I907" i="4"/>
  <c r="N857" i="3" s="1"/>
  <c r="I908" i="4"/>
  <c r="N858" i="3" s="1"/>
  <c r="I49" i="4"/>
  <c r="N859" i="3" s="1"/>
  <c r="I21" i="4"/>
  <c r="N860" i="3" s="1"/>
  <c r="I22" i="4"/>
  <c r="N861" i="3" s="1"/>
  <c r="I23" i="4"/>
  <c r="N862" i="3" s="1"/>
  <c r="I50" i="4"/>
  <c r="N863" i="3" s="1"/>
  <c r="I51" i="4"/>
  <c r="N864" i="3" s="1"/>
  <c r="I52" i="4"/>
  <c r="N865" i="3" s="1"/>
  <c r="I53" i="4"/>
  <c r="N866" i="3" s="1"/>
  <c r="I54" i="4"/>
  <c r="N867" i="3" s="1"/>
  <c r="I24" i="4"/>
  <c r="N868" i="3" s="1"/>
  <c r="I14" i="4"/>
  <c r="N869" i="3" s="1"/>
  <c r="I55" i="4"/>
  <c r="N870" i="3" s="1"/>
  <c r="I56" i="4"/>
  <c r="N871" i="3" s="1"/>
  <c r="I57" i="4"/>
  <c r="N872" i="3" s="1"/>
  <c r="I25" i="4"/>
  <c r="N873" i="3" s="1"/>
  <c r="I58" i="4"/>
  <c r="N874" i="3" s="1"/>
  <c r="I59" i="4"/>
  <c r="N875" i="3" s="1"/>
  <c r="I142" i="4"/>
  <c r="N876" i="3" s="1"/>
  <c r="I909" i="4"/>
  <c r="N877" i="3" s="1"/>
  <c r="I60" i="4"/>
  <c r="N878" i="3" s="1"/>
  <c r="I26" i="4"/>
  <c r="N879" i="3" s="1"/>
  <c r="I61" i="4"/>
  <c r="N880" i="3" s="1"/>
  <c r="I62" i="4"/>
  <c r="N881" i="3" s="1"/>
  <c r="I910" i="4"/>
  <c r="N882" i="3" s="1"/>
  <c r="I27" i="4"/>
  <c r="N883" i="3" s="1"/>
  <c r="I28" i="4"/>
  <c r="N884" i="3" s="1"/>
  <c r="I29" i="4"/>
  <c r="N885" i="3" s="1"/>
  <c r="I63" i="4"/>
  <c r="N886" i="3" s="1"/>
  <c r="I64" i="4"/>
  <c r="N887" i="3" s="1"/>
  <c r="I65" i="4"/>
  <c r="N888" i="3" s="1"/>
  <c r="I66" i="4"/>
  <c r="N889" i="3" s="1"/>
  <c r="I67" i="4"/>
  <c r="N890" i="3" s="1"/>
  <c r="I68" i="4"/>
  <c r="N891" i="3" s="1"/>
  <c r="I69" i="4"/>
  <c r="N892" i="3" s="1"/>
  <c r="I70" i="4"/>
  <c r="N893" i="3" s="1"/>
  <c r="I71" i="4"/>
  <c r="N894" i="3" s="1"/>
  <c r="I72" i="4"/>
  <c r="N895" i="3" s="1"/>
  <c r="I73" i="4"/>
  <c r="N896" i="3" s="1"/>
  <c r="I74" i="4"/>
  <c r="N897" i="3" s="1"/>
  <c r="I75" i="4"/>
  <c r="N898" i="3" s="1"/>
  <c r="I76" i="4"/>
  <c r="N899" i="3" s="1"/>
  <c r="I77" i="4"/>
  <c r="N900" i="3" s="1"/>
  <c r="I78" i="4"/>
  <c r="N901" i="3" s="1"/>
  <c r="I79" i="4"/>
  <c r="N902" i="3" s="1"/>
  <c r="I80" i="4"/>
  <c r="N903" i="3" s="1"/>
  <c r="I81" i="4"/>
  <c r="N904" i="3" s="1"/>
  <c r="I82" i="4"/>
  <c r="N905" i="3" s="1"/>
  <c r="I83" i="4"/>
  <c r="N906" i="3" s="1"/>
  <c r="I84" i="4"/>
  <c r="N907" i="3" s="1"/>
  <c r="I85" i="4"/>
  <c r="N908" i="3" s="1"/>
  <c r="I86" i="4"/>
  <c r="N909" i="3" s="1"/>
  <c r="I87" i="4"/>
  <c r="N910" i="3" s="1"/>
  <c r="I88" i="4"/>
  <c r="N911" i="3" s="1"/>
  <c r="I89" i="4"/>
  <c r="N912" i="3" s="1"/>
  <c r="I90" i="4"/>
  <c r="N913" i="3" s="1"/>
  <c r="I91" i="4"/>
  <c r="N914" i="3" s="1"/>
  <c r="I92" i="4"/>
  <c r="N915" i="3" s="1"/>
  <c r="I93" i="4"/>
  <c r="N916" i="3" s="1"/>
  <c r="I94" i="4"/>
  <c r="N917" i="3" s="1"/>
  <c r="I95" i="4"/>
  <c r="N918" i="3" s="1"/>
  <c r="I96" i="4"/>
  <c r="N919" i="3" s="1"/>
  <c r="I97" i="4"/>
  <c r="N920" i="3" s="1"/>
  <c r="I98" i="4"/>
  <c r="N921" i="3" s="1"/>
  <c r="I99" i="4"/>
  <c r="N922" i="3" s="1"/>
  <c r="I100" i="4"/>
  <c r="N923" i="3" s="1"/>
  <c r="I37" i="4"/>
  <c r="N924" i="3" s="1"/>
  <c r="I101" i="4"/>
  <c r="N925" i="3" s="1"/>
  <c r="I911" i="4"/>
  <c r="N926" i="3" s="1"/>
  <c r="I102" i="4"/>
  <c r="N927" i="3" s="1"/>
  <c r="I103" i="4"/>
  <c r="N928" i="3" s="1"/>
  <c r="I104" i="4"/>
  <c r="N929" i="3" s="1"/>
  <c r="I105" i="4"/>
  <c r="N930" i="3" s="1"/>
  <c r="I106" i="4"/>
  <c r="N931" i="3" s="1"/>
  <c r="I107" i="4"/>
  <c r="N932" i="3" s="1"/>
  <c r="I108" i="4"/>
  <c r="N933" i="3" s="1"/>
  <c r="I109" i="4"/>
  <c r="N934" i="3" s="1"/>
  <c r="I110" i="4"/>
  <c r="N935" i="3" s="1"/>
  <c r="I111" i="4"/>
  <c r="N936" i="3" s="1"/>
  <c r="I912" i="4"/>
  <c r="N937" i="3" s="1"/>
  <c r="I38" i="4"/>
  <c r="N938" i="3" s="1"/>
  <c r="I112" i="4"/>
  <c r="N939" i="3" s="1"/>
  <c r="I113" i="4"/>
  <c r="N940" i="3" s="1"/>
  <c r="I114" i="4"/>
  <c r="N941" i="3" s="1"/>
  <c r="I115" i="4"/>
  <c r="N942" i="3" s="1"/>
  <c r="I116" i="4"/>
  <c r="N943" i="3" s="1"/>
  <c r="I117" i="4"/>
  <c r="N944" i="3" s="1"/>
  <c r="I118" i="4"/>
  <c r="N945" i="3" s="1"/>
  <c r="I119" i="4"/>
  <c r="N946" i="3" s="1"/>
  <c r="I39" i="4"/>
  <c r="I30" i="4"/>
  <c r="N948" i="3" s="1"/>
  <c r="I120" i="4"/>
  <c r="N949" i="3" s="1"/>
  <c r="I121" i="4"/>
  <c r="N950" i="3" s="1"/>
  <c r="I122" i="4"/>
  <c r="N951" i="3" s="1"/>
  <c r="I31" i="4"/>
  <c r="N952" i="3" s="1"/>
  <c r="I123" i="4"/>
  <c r="N953" i="3" s="1"/>
  <c r="I143" i="4"/>
  <c r="N954" i="3" s="1"/>
  <c r="I144" i="4"/>
  <c r="N955" i="3" s="1"/>
  <c r="I124" i="4"/>
  <c r="N956" i="3" s="1"/>
  <c r="I145" i="4"/>
  <c r="N957" i="3" s="1"/>
  <c r="I125" i="4"/>
  <c r="N958" i="3" s="1"/>
  <c r="I913" i="4"/>
  <c r="N959" i="3" s="1"/>
  <c r="I126" i="4"/>
  <c r="N960" i="3" s="1"/>
  <c r="I146" i="4"/>
  <c r="N961" i="3" s="1"/>
  <c r="I147" i="4"/>
  <c r="N962" i="3" s="1"/>
  <c r="I127" i="4"/>
  <c r="N963" i="3" s="1"/>
  <c r="I128" i="4"/>
  <c r="N964" i="3" s="1"/>
  <c r="I148" i="4"/>
  <c r="N965" i="3" s="1"/>
  <c r="I129" i="4"/>
  <c r="N966" i="3" s="1"/>
  <c r="I15" i="4"/>
  <c r="N967" i="3" s="1"/>
  <c r="I914" i="4"/>
  <c r="N968" i="3" s="1"/>
  <c r="I915" i="4"/>
  <c r="N969" i="3" s="1"/>
  <c r="I916" i="4"/>
  <c r="N970" i="3" s="1"/>
  <c r="I917" i="4"/>
  <c r="N971" i="3" s="1"/>
  <c r="I130" i="4"/>
  <c r="N972" i="3" s="1"/>
  <c r="I918" i="4"/>
  <c r="N977" i="3" s="1"/>
  <c r="I919" i="4"/>
  <c r="N978" i="3" s="1"/>
  <c r="I920" i="4"/>
  <c r="N979" i="3" s="1"/>
  <c r="I921" i="4"/>
  <c r="N980" i="3" s="1"/>
  <c r="I32" i="4"/>
  <c r="N66" i="3" s="1"/>
  <c r="I922" i="4"/>
  <c r="N64" i="3" s="1"/>
  <c r="I923" i="4"/>
  <c r="N65" i="3" s="1"/>
  <c r="I924" i="4"/>
  <c r="N62" i="3" s="1"/>
  <c r="I925" i="4"/>
  <c r="N63" i="3" s="1"/>
  <c r="I131" i="4"/>
  <c r="N61" i="3" s="1"/>
  <c r="I926" i="4"/>
  <c r="N60" i="3" s="1"/>
  <c r="I927" i="4"/>
  <c r="N52" i="3" s="1"/>
  <c r="I928" i="4"/>
  <c r="N53" i="3" s="1"/>
  <c r="I929" i="4"/>
  <c r="N54" i="3" s="1"/>
  <c r="I930" i="4"/>
  <c r="N55" i="3" s="1"/>
  <c r="I931" i="4"/>
  <c r="N56" i="3" s="1"/>
  <c r="I33" i="4"/>
  <c r="N57" i="3" s="1"/>
  <c r="I34" i="4"/>
  <c r="N58" i="3" s="1"/>
  <c r="I132" i="4"/>
  <c r="N59" i="3" s="1"/>
  <c r="I932" i="4"/>
  <c r="N51" i="3" s="1"/>
  <c r="I933" i="4"/>
  <c r="N47" i="3" s="1"/>
  <c r="I934" i="4"/>
  <c r="N48" i="3" s="1"/>
  <c r="I935" i="4"/>
  <c r="N49" i="3" s="1"/>
  <c r="I936" i="4"/>
  <c r="N50" i="3" s="1"/>
  <c r="I937" i="4"/>
  <c r="N46" i="3" s="1"/>
  <c r="I938" i="4"/>
  <c r="N37" i="3" s="1"/>
  <c r="I939" i="4"/>
  <c r="N38" i="3" s="1"/>
  <c r="I940" i="4"/>
  <c r="N39" i="3" s="1"/>
  <c r="I941" i="4"/>
  <c r="N40" i="3" s="1"/>
  <c r="I942" i="4"/>
  <c r="N41" i="3" s="1"/>
  <c r="I943" i="4"/>
  <c r="N42" i="3" s="1"/>
  <c r="I944" i="4"/>
  <c r="N43" i="3" s="1"/>
  <c r="I945" i="4"/>
  <c r="N44" i="3" s="1"/>
  <c r="I946" i="4"/>
  <c r="N45" i="3" s="1"/>
  <c r="I947" i="4"/>
  <c r="N34" i="3" s="1"/>
  <c r="I948" i="4"/>
  <c r="N35" i="3" s="1"/>
  <c r="I35" i="4"/>
  <c r="N36" i="3" s="1"/>
  <c r="I949" i="4"/>
  <c r="N32" i="3" s="1"/>
  <c r="I950" i="4"/>
  <c r="N33" i="3" s="1"/>
  <c r="I951" i="4"/>
  <c r="N30" i="3" s="1"/>
  <c r="I952" i="4"/>
  <c r="N31" i="3" s="1"/>
  <c r="I953" i="4"/>
  <c r="N28" i="3" s="1"/>
  <c r="I954" i="4"/>
  <c r="N29" i="3" s="1"/>
  <c r="I955" i="4"/>
  <c r="N20" i="3" s="1"/>
  <c r="I956" i="4"/>
  <c r="N21" i="3" s="1"/>
  <c r="I957" i="4"/>
  <c r="N22" i="3" s="1"/>
  <c r="I958" i="4"/>
  <c r="N23" i="3" s="1"/>
  <c r="I959" i="4"/>
  <c r="N24" i="3" s="1"/>
  <c r="I960" i="4"/>
  <c r="N25" i="3" s="1"/>
  <c r="I961" i="4"/>
  <c r="N26" i="3" s="1"/>
  <c r="I962" i="4"/>
  <c r="N27" i="3" s="1"/>
  <c r="I963" i="4"/>
  <c r="N19" i="3" s="1"/>
  <c r="I964" i="4"/>
  <c r="N18" i="3" s="1"/>
  <c r="I965" i="4"/>
  <c r="N16" i="3" s="1"/>
  <c r="I966" i="4"/>
  <c r="N17" i="3" s="1"/>
  <c r="I967" i="4"/>
  <c r="N15" i="3" s="1"/>
  <c r="I133" i="4"/>
  <c r="N3" i="3" s="1"/>
  <c r="I968" i="4"/>
  <c r="N4" i="3" s="1"/>
  <c r="I141" i="4"/>
  <c r="N5" i="3" s="1"/>
  <c r="I969" i="4"/>
  <c r="N6" i="3" s="1"/>
  <c r="I134" i="4"/>
  <c r="N7" i="3" s="1"/>
  <c r="I970" i="4"/>
  <c r="N8" i="3" s="1"/>
  <c r="I971" i="4"/>
  <c r="N9" i="3" s="1"/>
  <c r="I972" i="4"/>
  <c r="N10" i="3" s="1"/>
  <c r="I973" i="4"/>
  <c r="N11" i="3" s="1"/>
  <c r="I974" i="4"/>
  <c r="N12" i="3" s="1"/>
  <c r="I975" i="4"/>
  <c r="N13" i="3" s="1"/>
  <c r="I976" i="4"/>
  <c r="N14" i="3" s="1"/>
  <c r="I977" i="4"/>
  <c r="N973" i="3" s="1"/>
  <c r="I978" i="4"/>
  <c r="N974" i="3" s="1"/>
  <c r="I979" i="4"/>
  <c r="N975" i="3" s="1"/>
  <c r="I980" i="4"/>
  <c r="N976" i="3" s="1"/>
  <c r="I149" i="4"/>
  <c r="N75" i="3" s="1"/>
  <c r="H149" i="4"/>
  <c r="J149" i="4" s="1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67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68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69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74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0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1" i="3"/>
  <c r="M788" i="3"/>
  <c r="M789" i="3"/>
  <c r="M790" i="3"/>
  <c r="M791" i="3"/>
  <c r="M792" i="3"/>
  <c r="M793" i="3"/>
  <c r="M794" i="3"/>
  <c r="M72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73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7" i="3"/>
  <c r="M978" i="3"/>
  <c r="M979" i="3"/>
  <c r="M980" i="3"/>
  <c r="M66" i="3"/>
  <c r="M64" i="3"/>
  <c r="M65" i="3"/>
  <c r="M62" i="3"/>
  <c r="M63" i="3"/>
  <c r="M61" i="3"/>
  <c r="M60" i="3"/>
  <c r="M52" i="3"/>
  <c r="M53" i="3"/>
  <c r="M54" i="3"/>
  <c r="M55" i="3"/>
  <c r="M56" i="3"/>
  <c r="M57" i="3"/>
  <c r="M58" i="3"/>
  <c r="M59" i="3"/>
  <c r="M51" i="3"/>
  <c r="M47" i="3"/>
  <c r="M48" i="3"/>
  <c r="M49" i="3"/>
  <c r="M50" i="3"/>
  <c r="M46" i="3"/>
  <c r="M37" i="3"/>
  <c r="M38" i="3"/>
  <c r="M39" i="3"/>
  <c r="M40" i="3"/>
  <c r="M41" i="3"/>
  <c r="M42" i="3"/>
  <c r="M43" i="3"/>
  <c r="M44" i="3"/>
  <c r="M45" i="3"/>
  <c r="M34" i="3"/>
  <c r="M35" i="3"/>
  <c r="M36" i="3"/>
  <c r="M32" i="3"/>
  <c r="M33" i="3"/>
  <c r="M30" i="3"/>
  <c r="M31" i="3"/>
  <c r="M28" i="3"/>
  <c r="M29" i="3"/>
  <c r="M20" i="3"/>
  <c r="M21" i="3"/>
  <c r="M22" i="3"/>
  <c r="M23" i="3"/>
  <c r="M24" i="3"/>
  <c r="M25" i="3"/>
  <c r="M26" i="3"/>
  <c r="M27" i="3"/>
  <c r="M19" i="3"/>
  <c r="M18" i="3"/>
  <c r="M16" i="3"/>
  <c r="M17" i="3"/>
  <c r="M15" i="3"/>
  <c r="M3" i="3"/>
  <c r="M4" i="3"/>
  <c r="M5" i="3"/>
  <c r="M6" i="3"/>
  <c r="M7" i="3"/>
  <c r="M8" i="3"/>
  <c r="M9" i="3"/>
  <c r="M10" i="3"/>
  <c r="M11" i="3"/>
  <c r="M12" i="3"/>
  <c r="M13" i="3"/>
  <c r="M14" i="3"/>
  <c r="M973" i="3"/>
  <c r="M974" i="3"/>
  <c r="M975" i="3"/>
  <c r="M976" i="3"/>
  <c r="M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67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68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69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74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0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1" i="3"/>
  <c r="L788" i="3"/>
  <c r="L789" i="3"/>
  <c r="L790" i="3"/>
  <c r="L791" i="3"/>
  <c r="L792" i="3"/>
  <c r="L793" i="3"/>
  <c r="L794" i="3"/>
  <c r="L72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73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66" i="3"/>
  <c r="L64" i="3"/>
  <c r="L65" i="3"/>
  <c r="L62" i="3"/>
  <c r="L63" i="3"/>
  <c r="L61" i="3"/>
  <c r="L60" i="3"/>
  <c r="L52" i="3"/>
  <c r="L53" i="3"/>
  <c r="L54" i="3"/>
  <c r="L55" i="3"/>
  <c r="L56" i="3"/>
  <c r="L57" i="3"/>
  <c r="L58" i="3"/>
  <c r="L59" i="3"/>
  <c r="L51" i="3"/>
  <c r="L47" i="3"/>
  <c r="L48" i="3"/>
  <c r="L49" i="3"/>
  <c r="L50" i="3"/>
  <c r="L46" i="3"/>
  <c r="L37" i="3"/>
  <c r="L38" i="3"/>
  <c r="L39" i="3"/>
  <c r="L40" i="3"/>
  <c r="L41" i="3"/>
  <c r="L42" i="3"/>
  <c r="L43" i="3"/>
  <c r="L44" i="3"/>
  <c r="L45" i="3"/>
  <c r="L34" i="3"/>
  <c r="L35" i="3"/>
  <c r="L36" i="3"/>
  <c r="L32" i="3"/>
  <c r="L33" i="3"/>
  <c r="L30" i="3"/>
  <c r="L31" i="3"/>
  <c r="L28" i="3"/>
  <c r="L29" i="3"/>
  <c r="L20" i="3"/>
  <c r="L21" i="3"/>
  <c r="L22" i="3"/>
  <c r="L23" i="3"/>
  <c r="L24" i="3"/>
  <c r="L25" i="3"/>
  <c r="L26" i="3"/>
  <c r="L27" i="3"/>
  <c r="L19" i="3"/>
  <c r="L18" i="3"/>
  <c r="L16" i="3"/>
  <c r="L17" i="3"/>
  <c r="L15" i="3"/>
  <c r="L3" i="3"/>
  <c r="L4" i="3"/>
  <c r="L5" i="3"/>
  <c r="L6" i="3"/>
  <c r="L7" i="3"/>
  <c r="L8" i="3"/>
  <c r="L9" i="3"/>
  <c r="L10" i="3"/>
  <c r="L11" i="3"/>
  <c r="L12" i="3"/>
  <c r="L13" i="3"/>
  <c r="L14" i="3"/>
  <c r="L973" i="3"/>
  <c r="L974" i="3"/>
  <c r="L975" i="3"/>
  <c r="L976" i="3"/>
  <c r="L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67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68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69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K478" i="3"/>
  <c r="K479" i="3"/>
  <c r="K480" i="3"/>
  <c r="K481" i="3"/>
  <c r="K482" i="3"/>
  <c r="K483" i="3"/>
  <c r="K484" i="3"/>
  <c r="K485" i="3"/>
  <c r="K486" i="3"/>
  <c r="K487" i="3"/>
  <c r="K488" i="3"/>
  <c r="K489" i="3"/>
  <c r="K490" i="3"/>
  <c r="K491" i="3"/>
  <c r="K492" i="3"/>
  <c r="K493" i="3"/>
  <c r="K494" i="3"/>
  <c r="K495" i="3"/>
  <c r="K496" i="3"/>
  <c r="K497" i="3"/>
  <c r="K498" i="3"/>
  <c r="K499" i="3"/>
  <c r="K500" i="3"/>
  <c r="K501" i="3"/>
  <c r="K502" i="3"/>
  <c r="K503" i="3"/>
  <c r="K504" i="3"/>
  <c r="K505" i="3"/>
  <c r="K506" i="3"/>
  <c r="K507" i="3"/>
  <c r="K508" i="3"/>
  <c r="K509" i="3"/>
  <c r="K510" i="3"/>
  <c r="K511" i="3"/>
  <c r="K512" i="3"/>
  <c r="K513" i="3"/>
  <c r="K74" i="3"/>
  <c r="K514" i="3"/>
  <c r="K515" i="3"/>
  <c r="K516" i="3"/>
  <c r="K517" i="3"/>
  <c r="K518" i="3"/>
  <c r="K519" i="3"/>
  <c r="K520" i="3"/>
  <c r="K521" i="3"/>
  <c r="K522" i="3"/>
  <c r="K523" i="3"/>
  <c r="K524" i="3"/>
  <c r="K525" i="3"/>
  <c r="K526" i="3"/>
  <c r="K527" i="3"/>
  <c r="K528" i="3"/>
  <c r="K529" i="3"/>
  <c r="K530" i="3"/>
  <c r="K531" i="3"/>
  <c r="K532" i="3"/>
  <c r="K533" i="3"/>
  <c r="K534" i="3"/>
  <c r="K535" i="3"/>
  <c r="K536" i="3"/>
  <c r="K537" i="3"/>
  <c r="K538" i="3"/>
  <c r="K539" i="3"/>
  <c r="K540" i="3"/>
  <c r="K541" i="3"/>
  <c r="K542" i="3"/>
  <c r="K543" i="3"/>
  <c r="K544" i="3"/>
  <c r="K545" i="3"/>
  <c r="K546" i="3"/>
  <c r="K547" i="3"/>
  <c r="K548" i="3"/>
  <c r="K549" i="3"/>
  <c r="K550" i="3"/>
  <c r="K551" i="3"/>
  <c r="K552" i="3"/>
  <c r="K553" i="3"/>
  <c r="K554" i="3"/>
  <c r="K555" i="3"/>
  <c r="K556" i="3"/>
  <c r="K557" i="3"/>
  <c r="K558" i="3"/>
  <c r="K559" i="3"/>
  <c r="K560" i="3"/>
  <c r="K561" i="3"/>
  <c r="K562" i="3"/>
  <c r="K563" i="3"/>
  <c r="K564" i="3"/>
  <c r="K565" i="3"/>
  <c r="K566" i="3"/>
  <c r="K567" i="3"/>
  <c r="K568" i="3"/>
  <c r="K569" i="3"/>
  <c r="K570" i="3"/>
  <c r="K571" i="3"/>
  <c r="K572" i="3"/>
  <c r="K573" i="3"/>
  <c r="K574" i="3"/>
  <c r="K575" i="3"/>
  <c r="K576" i="3"/>
  <c r="K577" i="3"/>
  <c r="K578" i="3"/>
  <c r="K579" i="3"/>
  <c r="K580" i="3"/>
  <c r="K581" i="3"/>
  <c r="K582" i="3"/>
  <c r="K583" i="3"/>
  <c r="K584" i="3"/>
  <c r="K585" i="3"/>
  <c r="K586" i="3"/>
  <c r="K587" i="3"/>
  <c r="K588" i="3"/>
  <c r="K589" i="3"/>
  <c r="K590" i="3"/>
  <c r="K591" i="3"/>
  <c r="K592" i="3"/>
  <c r="K593" i="3"/>
  <c r="K594" i="3"/>
  <c r="K595" i="3"/>
  <c r="K596" i="3"/>
  <c r="K597" i="3"/>
  <c r="K598" i="3"/>
  <c r="K599" i="3"/>
  <c r="K600" i="3"/>
  <c r="K601" i="3"/>
  <c r="K602" i="3"/>
  <c r="K603" i="3"/>
  <c r="K604" i="3"/>
  <c r="K605" i="3"/>
  <c r="K606" i="3"/>
  <c r="K607" i="3"/>
  <c r="K608" i="3"/>
  <c r="K609" i="3"/>
  <c r="K610" i="3"/>
  <c r="K611" i="3"/>
  <c r="K612" i="3"/>
  <c r="K613" i="3"/>
  <c r="K614" i="3"/>
  <c r="K615" i="3"/>
  <c r="K616" i="3"/>
  <c r="K617" i="3"/>
  <c r="K618" i="3"/>
  <c r="K619" i="3"/>
  <c r="K620" i="3"/>
  <c r="K621" i="3"/>
  <c r="K622" i="3"/>
  <c r="K623" i="3"/>
  <c r="K624" i="3"/>
  <c r="K625" i="3"/>
  <c r="K626" i="3"/>
  <c r="K627" i="3"/>
  <c r="K628" i="3"/>
  <c r="K629" i="3"/>
  <c r="K630" i="3"/>
  <c r="K631" i="3"/>
  <c r="K632" i="3"/>
  <c r="K633" i="3"/>
  <c r="K634" i="3"/>
  <c r="K635" i="3"/>
  <c r="K636" i="3"/>
  <c r="K637" i="3"/>
  <c r="K638" i="3"/>
  <c r="K639" i="3"/>
  <c r="K640" i="3"/>
  <c r="K641" i="3"/>
  <c r="K642" i="3"/>
  <c r="K643" i="3"/>
  <c r="K644" i="3"/>
  <c r="K645" i="3"/>
  <c r="K646" i="3"/>
  <c r="K647" i="3"/>
  <c r="K648" i="3"/>
  <c r="K649" i="3"/>
  <c r="K650" i="3"/>
  <c r="K651" i="3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K666" i="3"/>
  <c r="K667" i="3"/>
  <c r="K668" i="3"/>
  <c r="K669" i="3"/>
  <c r="K670" i="3"/>
  <c r="K671" i="3"/>
  <c r="K672" i="3"/>
  <c r="K673" i="3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K687" i="3"/>
  <c r="K688" i="3"/>
  <c r="K689" i="3"/>
  <c r="K690" i="3"/>
  <c r="K691" i="3"/>
  <c r="K692" i="3"/>
  <c r="K693" i="3"/>
  <c r="K694" i="3"/>
  <c r="K695" i="3"/>
  <c r="K696" i="3"/>
  <c r="K697" i="3"/>
  <c r="K698" i="3"/>
  <c r="K699" i="3"/>
  <c r="K700" i="3"/>
  <c r="K701" i="3"/>
  <c r="K702" i="3"/>
  <c r="K703" i="3"/>
  <c r="K704" i="3"/>
  <c r="K705" i="3"/>
  <c r="K706" i="3"/>
  <c r="K707" i="3"/>
  <c r="K708" i="3"/>
  <c r="K709" i="3"/>
  <c r="K710" i="3"/>
  <c r="K711" i="3"/>
  <c r="K712" i="3"/>
  <c r="K713" i="3"/>
  <c r="K714" i="3"/>
  <c r="K715" i="3"/>
  <c r="K716" i="3"/>
  <c r="K717" i="3"/>
  <c r="K718" i="3"/>
  <c r="K719" i="3"/>
  <c r="K720" i="3"/>
  <c r="K721" i="3"/>
  <c r="K722" i="3"/>
  <c r="K723" i="3"/>
  <c r="K724" i="3"/>
  <c r="K725" i="3"/>
  <c r="K726" i="3"/>
  <c r="K727" i="3"/>
  <c r="K728" i="3"/>
  <c r="K729" i="3"/>
  <c r="K730" i="3"/>
  <c r="K731" i="3"/>
  <c r="K732" i="3"/>
  <c r="K733" i="3"/>
  <c r="K734" i="3"/>
  <c r="K735" i="3"/>
  <c r="K736" i="3"/>
  <c r="K737" i="3"/>
  <c r="K738" i="3"/>
  <c r="K739" i="3"/>
  <c r="K740" i="3"/>
  <c r="K741" i="3"/>
  <c r="K742" i="3"/>
  <c r="K743" i="3"/>
  <c r="K744" i="3"/>
  <c r="K745" i="3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K762" i="3"/>
  <c r="K763" i="3"/>
  <c r="K764" i="3"/>
  <c r="K765" i="3"/>
  <c r="K766" i="3"/>
  <c r="K767" i="3"/>
  <c r="K768" i="3"/>
  <c r="K769" i="3"/>
  <c r="K770" i="3"/>
  <c r="K771" i="3"/>
  <c r="K772" i="3"/>
  <c r="K70" i="3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K786" i="3"/>
  <c r="K787" i="3"/>
  <c r="K71" i="3"/>
  <c r="K788" i="3"/>
  <c r="K789" i="3"/>
  <c r="K790" i="3"/>
  <c r="K791" i="3"/>
  <c r="K792" i="3"/>
  <c r="K793" i="3"/>
  <c r="K794" i="3"/>
  <c r="K72" i="3"/>
  <c r="K795" i="3"/>
  <c r="K796" i="3"/>
  <c r="K797" i="3"/>
  <c r="K798" i="3"/>
  <c r="K799" i="3"/>
  <c r="K800" i="3"/>
  <c r="K801" i="3"/>
  <c r="K802" i="3"/>
  <c r="K803" i="3"/>
  <c r="K804" i="3"/>
  <c r="K805" i="3"/>
  <c r="K806" i="3"/>
  <c r="K807" i="3"/>
  <c r="K808" i="3"/>
  <c r="K809" i="3"/>
  <c r="K810" i="3"/>
  <c r="K811" i="3"/>
  <c r="K812" i="3"/>
  <c r="K813" i="3"/>
  <c r="K814" i="3"/>
  <c r="K815" i="3"/>
  <c r="K816" i="3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73" i="3"/>
  <c r="K830" i="3"/>
  <c r="K831" i="3"/>
  <c r="K832" i="3"/>
  <c r="K833" i="3"/>
  <c r="K834" i="3"/>
  <c r="K835" i="3"/>
  <c r="K836" i="3"/>
  <c r="K837" i="3"/>
  <c r="K838" i="3"/>
  <c r="K839" i="3"/>
  <c r="K840" i="3"/>
  <c r="K841" i="3"/>
  <c r="K842" i="3"/>
  <c r="K843" i="3"/>
  <c r="K844" i="3"/>
  <c r="K845" i="3"/>
  <c r="K846" i="3"/>
  <c r="K847" i="3"/>
  <c r="K848" i="3"/>
  <c r="K849" i="3"/>
  <c r="K850" i="3"/>
  <c r="K851" i="3"/>
  <c r="K852" i="3"/>
  <c r="K853" i="3"/>
  <c r="K854" i="3"/>
  <c r="K855" i="3"/>
  <c r="K856" i="3"/>
  <c r="K857" i="3"/>
  <c r="K858" i="3"/>
  <c r="K859" i="3"/>
  <c r="K860" i="3"/>
  <c r="K861" i="3"/>
  <c r="K862" i="3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K884" i="3"/>
  <c r="K885" i="3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K904" i="3"/>
  <c r="K905" i="3"/>
  <c r="K906" i="3"/>
  <c r="K907" i="3"/>
  <c r="K908" i="3"/>
  <c r="K909" i="3"/>
  <c r="K910" i="3"/>
  <c r="K911" i="3"/>
  <c r="K912" i="3"/>
  <c r="K913" i="3"/>
  <c r="K914" i="3"/>
  <c r="K915" i="3"/>
  <c r="K916" i="3"/>
  <c r="K917" i="3"/>
  <c r="K918" i="3"/>
  <c r="K919" i="3"/>
  <c r="K920" i="3"/>
  <c r="K921" i="3"/>
  <c r="K922" i="3"/>
  <c r="K923" i="3"/>
  <c r="K924" i="3"/>
  <c r="K925" i="3"/>
  <c r="K926" i="3"/>
  <c r="K927" i="3"/>
  <c r="K928" i="3"/>
  <c r="K929" i="3"/>
  <c r="K930" i="3"/>
  <c r="K931" i="3"/>
  <c r="K932" i="3"/>
  <c r="K933" i="3"/>
  <c r="K934" i="3"/>
  <c r="K935" i="3"/>
  <c r="K936" i="3"/>
  <c r="K937" i="3"/>
  <c r="K938" i="3"/>
  <c r="K939" i="3"/>
  <c r="K940" i="3"/>
  <c r="K941" i="3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K955" i="3"/>
  <c r="K956" i="3"/>
  <c r="K957" i="3"/>
  <c r="K958" i="3"/>
  <c r="K959" i="3"/>
  <c r="K960" i="3"/>
  <c r="K961" i="3"/>
  <c r="K962" i="3"/>
  <c r="K963" i="3"/>
  <c r="K964" i="3"/>
  <c r="K965" i="3"/>
  <c r="K966" i="3"/>
  <c r="K967" i="3"/>
  <c r="K968" i="3"/>
  <c r="K969" i="3"/>
  <c r="K970" i="3"/>
  <c r="K971" i="3"/>
  <c r="K972" i="3"/>
  <c r="K977" i="3"/>
  <c r="K978" i="3"/>
  <c r="K979" i="3"/>
  <c r="K980" i="3"/>
  <c r="K66" i="3"/>
  <c r="K64" i="3"/>
  <c r="K65" i="3"/>
  <c r="K62" i="3"/>
  <c r="K63" i="3"/>
  <c r="K61" i="3"/>
  <c r="K60" i="3"/>
  <c r="K52" i="3"/>
  <c r="K53" i="3"/>
  <c r="K54" i="3"/>
  <c r="K55" i="3"/>
  <c r="K56" i="3"/>
  <c r="K57" i="3"/>
  <c r="K58" i="3"/>
  <c r="K59" i="3"/>
  <c r="K51" i="3"/>
  <c r="K47" i="3"/>
  <c r="K48" i="3"/>
  <c r="K49" i="3"/>
  <c r="K50" i="3"/>
  <c r="K46" i="3"/>
  <c r="K37" i="3"/>
  <c r="K38" i="3"/>
  <c r="K39" i="3"/>
  <c r="K40" i="3"/>
  <c r="K41" i="3"/>
  <c r="K42" i="3"/>
  <c r="K43" i="3"/>
  <c r="K44" i="3"/>
  <c r="K45" i="3"/>
  <c r="K34" i="3"/>
  <c r="K35" i="3"/>
  <c r="K36" i="3"/>
  <c r="K32" i="3"/>
  <c r="K33" i="3"/>
  <c r="K30" i="3"/>
  <c r="K31" i="3"/>
  <c r="K28" i="3"/>
  <c r="K29" i="3"/>
  <c r="K20" i="3"/>
  <c r="K21" i="3"/>
  <c r="K22" i="3"/>
  <c r="K23" i="3"/>
  <c r="K24" i="3"/>
  <c r="K25" i="3"/>
  <c r="K26" i="3"/>
  <c r="K27" i="3"/>
  <c r="K19" i="3"/>
  <c r="K18" i="3"/>
  <c r="K16" i="3"/>
  <c r="K17" i="3"/>
  <c r="K15" i="3"/>
  <c r="K3" i="3"/>
  <c r="K4" i="3"/>
  <c r="K5" i="3"/>
  <c r="K6" i="3"/>
  <c r="K7" i="3"/>
  <c r="K8" i="3"/>
  <c r="K9" i="3"/>
  <c r="K10" i="3"/>
  <c r="K11" i="3"/>
  <c r="K12" i="3"/>
  <c r="K13" i="3"/>
  <c r="K14" i="3"/>
  <c r="K973" i="3"/>
  <c r="K974" i="3"/>
  <c r="K975" i="3"/>
  <c r="K976" i="3"/>
  <c r="K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67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68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69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74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0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1" i="3"/>
  <c r="J788" i="3"/>
  <c r="J789" i="3"/>
  <c r="J790" i="3"/>
  <c r="J791" i="3"/>
  <c r="J792" i="3"/>
  <c r="J793" i="3"/>
  <c r="J794" i="3"/>
  <c r="J72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73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7" i="3"/>
  <c r="J978" i="3"/>
  <c r="J979" i="3"/>
  <c r="J980" i="3"/>
  <c r="J66" i="3"/>
  <c r="J64" i="3"/>
  <c r="J65" i="3"/>
  <c r="J62" i="3"/>
  <c r="J63" i="3"/>
  <c r="J61" i="3"/>
  <c r="J60" i="3"/>
  <c r="J52" i="3"/>
  <c r="J53" i="3"/>
  <c r="J54" i="3"/>
  <c r="J55" i="3"/>
  <c r="J56" i="3"/>
  <c r="J57" i="3"/>
  <c r="J58" i="3"/>
  <c r="J59" i="3"/>
  <c r="J51" i="3"/>
  <c r="J47" i="3"/>
  <c r="J48" i="3"/>
  <c r="J49" i="3"/>
  <c r="J50" i="3"/>
  <c r="J46" i="3"/>
  <c r="J37" i="3"/>
  <c r="J38" i="3"/>
  <c r="J39" i="3"/>
  <c r="J40" i="3"/>
  <c r="J41" i="3"/>
  <c r="J42" i="3"/>
  <c r="J43" i="3"/>
  <c r="J44" i="3"/>
  <c r="J45" i="3"/>
  <c r="J34" i="3"/>
  <c r="J35" i="3"/>
  <c r="J36" i="3"/>
  <c r="J32" i="3"/>
  <c r="J33" i="3"/>
  <c r="J30" i="3"/>
  <c r="J31" i="3"/>
  <c r="J28" i="3"/>
  <c r="J29" i="3"/>
  <c r="J20" i="3"/>
  <c r="J21" i="3"/>
  <c r="J22" i="3"/>
  <c r="J23" i="3"/>
  <c r="J24" i="3"/>
  <c r="J25" i="3"/>
  <c r="J26" i="3"/>
  <c r="J27" i="3"/>
  <c r="J19" i="3"/>
  <c r="J18" i="3"/>
  <c r="J16" i="3"/>
  <c r="J17" i="3"/>
  <c r="J15" i="3"/>
  <c r="J3" i="3"/>
  <c r="J4" i="3"/>
  <c r="J5" i="3"/>
  <c r="J6" i="3"/>
  <c r="J7" i="3"/>
  <c r="J8" i="3"/>
  <c r="J9" i="3"/>
  <c r="J10" i="3"/>
  <c r="J11" i="3"/>
  <c r="J12" i="3"/>
  <c r="J13" i="3"/>
  <c r="J14" i="3"/>
  <c r="J973" i="3"/>
  <c r="J974" i="3"/>
  <c r="J975" i="3"/>
  <c r="J976" i="3"/>
  <c r="J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67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68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69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74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0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1" i="3"/>
  <c r="I788" i="3"/>
  <c r="I789" i="3"/>
  <c r="I790" i="3"/>
  <c r="I791" i="3"/>
  <c r="I792" i="3"/>
  <c r="I793" i="3"/>
  <c r="I794" i="3"/>
  <c r="I72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73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7" i="3"/>
  <c r="I978" i="3"/>
  <c r="I979" i="3"/>
  <c r="I980" i="3"/>
  <c r="I66" i="3"/>
  <c r="I64" i="3"/>
  <c r="I65" i="3"/>
  <c r="I62" i="3"/>
  <c r="I63" i="3"/>
  <c r="I61" i="3"/>
  <c r="I60" i="3"/>
  <c r="I52" i="3"/>
  <c r="I53" i="3"/>
  <c r="I54" i="3"/>
  <c r="I55" i="3"/>
  <c r="I56" i="3"/>
  <c r="I57" i="3"/>
  <c r="I58" i="3"/>
  <c r="I59" i="3"/>
  <c r="I51" i="3"/>
  <c r="I47" i="3"/>
  <c r="I48" i="3"/>
  <c r="I49" i="3"/>
  <c r="I50" i="3"/>
  <c r="I46" i="3"/>
  <c r="I37" i="3"/>
  <c r="I38" i="3"/>
  <c r="I39" i="3"/>
  <c r="I40" i="3"/>
  <c r="I41" i="3"/>
  <c r="I42" i="3"/>
  <c r="I43" i="3"/>
  <c r="I44" i="3"/>
  <c r="I45" i="3"/>
  <c r="I34" i="3"/>
  <c r="I35" i="3"/>
  <c r="I36" i="3"/>
  <c r="I32" i="3"/>
  <c r="I33" i="3"/>
  <c r="I30" i="3"/>
  <c r="I31" i="3"/>
  <c r="I28" i="3"/>
  <c r="I29" i="3"/>
  <c r="I20" i="3"/>
  <c r="I21" i="3"/>
  <c r="I22" i="3"/>
  <c r="I23" i="3"/>
  <c r="I24" i="3"/>
  <c r="I25" i="3"/>
  <c r="I26" i="3"/>
  <c r="I27" i="3"/>
  <c r="I19" i="3"/>
  <c r="I18" i="3"/>
  <c r="I16" i="3"/>
  <c r="I17" i="3"/>
  <c r="I15" i="3"/>
  <c r="I3" i="3"/>
  <c r="I4" i="3"/>
  <c r="I5" i="3"/>
  <c r="I6" i="3"/>
  <c r="I7" i="3"/>
  <c r="I8" i="3"/>
  <c r="I9" i="3"/>
  <c r="I10" i="3"/>
  <c r="I11" i="3"/>
  <c r="I12" i="3"/>
  <c r="I13" i="3"/>
  <c r="I14" i="3"/>
  <c r="I973" i="3"/>
  <c r="I974" i="3"/>
  <c r="I975" i="3"/>
  <c r="I976" i="3"/>
  <c r="I75" i="3"/>
  <c r="H76" i="3"/>
  <c r="B150" i="4" s="1"/>
  <c r="H77" i="3"/>
  <c r="B151" i="4" s="1"/>
  <c r="H78" i="3"/>
  <c r="B152" i="4" s="1"/>
  <c r="H79" i="3"/>
  <c r="B153" i="4" s="1"/>
  <c r="H80" i="3"/>
  <c r="B154" i="4" s="1"/>
  <c r="H81" i="3"/>
  <c r="B155" i="4" s="1"/>
  <c r="H82" i="3"/>
  <c r="B156" i="4" s="1"/>
  <c r="H83" i="3"/>
  <c r="B157" i="4" s="1"/>
  <c r="H84" i="3"/>
  <c r="B158" i="4" s="1"/>
  <c r="H85" i="3"/>
  <c r="B159" i="4" s="1"/>
  <c r="H86" i="3"/>
  <c r="B160" i="4" s="1"/>
  <c r="H87" i="3"/>
  <c r="B161" i="4" s="1"/>
  <c r="H88" i="3"/>
  <c r="B162" i="4" s="1"/>
  <c r="H89" i="3"/>
  <c r="B163" i="4" s="1"/>
  <c r="H90" i="3"/>
  <c r="B164" i="4" s="1"/>
  <c r="H91" i="3"/>
  <c r="B165" i="4" s="1"/>
  <c r="H92" i="3"/>
  <c r="B166" i="4" s="1"/>
  <c r="H93" i="3"/>
  <c r="B167" i="4" s="1"/>
  <c r="H94" i="3"/>
  <c r="B168" i="4" s="1"/>
  <c r="H95" i="3"/>
  <c r="B169" i="4" s="1"/>
  <c r="H96" i="3"/>
  <c r="B170" i="4" s="1"/>
  <c r="H97" i="3"/>
  <c r="B171" i="4" s="1"/>
  <c r="H98" i="3"/>
  <c r="B172" i="4" s="1"/>
  <c r="H99" i="3"/>
  <c r="B173" i="4" s="1"/>
  <c r="H100" i="3"/>
  <c r="B174" i="4" s="1"/>
  <c r="H101" i="3"/>
  <c r="B175" i="4" s="1"/>
  <c r="H102" i="3"/>
  <c r="B176" i="4" s="1"/>
  <c r="H103" i="3"/>
  <c r="B177" i="4" s="1"/>
  <c r="H104" i="3"/>
  <c r="B178" i="4" s="1"/>
  <c r="H105" i="3"/>
  <c r="B179" i="4" s="1"/>
  <c r="H106" i="3"/>
  <c r="B180" i="4" s="1"/>
  <c r="H107" i="3"/>
  <c r="B181" i="4" s="1"/>
  <c r="H108" i="3"/>
  <c r="B182" i="4" s="1"/>
  <c r="H109" i="3"/>
  <c r="B183" i="4" s="1"/>
  <c r="H110" i="3"/>
  <c r="B184" i="4" s="1"/>
  <c r="H111" i="3"/>
  <c r="B185" i="4" s="1"/>
  <c r="H112" i="3"/>
  <c r="B186" i="4" s="1"/>
  <c r="H113" i="3"/>
  <c r="B187" i="4" s="1"/>
  <c r="H114" i="3"/>
  <c r="B188" i="4" s="1"/>
  <c r="H115" i="3"/>
  <c r="B189" i="4" s="1"/>
  <c r="H116" i="3"/>
  <c r="B190" i="4" s="1"/>
  <c r="H117" i="3"/>
  <c r="B191" i="4" s="1"/>
  <c r="H118" i="3"/>
  <c r="B192" i="4" s="1"/>
  <c r="H119" i="3"/>
  <c r="B193" i="4" s="1"/>
  <c r="H120" i="3"/>
  <c r="B194" i="4" s="1"/>
  <c r="H121" i="3"/>
  <c r="B195" i="4" s="1"/>
  <c r="H122" i="3"/>
  <c r="B196" i="4" s="1"/>
  <c r="H123" i="3"/>
  <c r="B197" i="4" s="1"/>
  <c r="H124" i="3"/>
  <c r="B198" i="4" s="1"/>
  <c r="H125" i="3"/>
  <c r="B199" i="4" s="1"/>
  <c r="H126" i="3"/>
  <c r="B200" i="4" s="1"/>
  <c r="H127" i="3"/>
  <c r="B201" i="4" s="1"/>
  <c r="H128" i="3"/>
  <c r="B202" i="4" s="1"/>
  <c r="H129" i="3"/>
  <c r="B203" i="4" s="1"/>
  <c r="H130" i="3"/>
  <c r="B204" i="4" s="1"/>
  <c r="H131" i="3"/>
  <c r="B205" i="4" s="1"/>
  <c r="H132" i="3"/>
  <c r="B206" i="4" s="1"/>
  <c r="H133" i="3"/>
  <c r="B207" i="4" s="1"/>
  <c r="H134" i="3"/>
  <c r="B208" i="4" s="1"/>
  <c r="H135" i="3"/>
  <c r="B209" i="4" s="1"/>
  <c r="H136" i="3"/>
  <c r="B210" i="4" s="1"/>
  <c r="H137" i="3"/>
  <c r="B211" i="4" s="1"/>
  <c r="H138" i="3"/>
  <c r="B212" i="4" s="1"/>
  <c r="H139" i="3"/>
  <c r="B213" i="4" s="1"/>
  <c r="H140" i="3"/>
  <c r="B214" i="4" s="1"/>
  <c r="H141" i="3"/>
  <c r="B215" i="4" s="1"/>
  <c r="H142" i="3"/>
  <c r="B216" i="4" s="1"/>
  <c r="H143" i="3"/>
  <c r="B217" i="4" s="1"/>
  <c r="H144" i="3"/>
  <c r="B218" i="4" s="1"/>
  <c r="H145" i="3"/>
  <c r="B219" i="4" s="1"/>
  <c r="H146" i="3"/>
  <c r="B220" i="4" s="1"/>
  <c r="H147" i="3"/>
  <c r="B221" i="4" s="1"/>
  <c r="H148" i="3"/>
  <c r="B222" i="4" s="1"/>
  <c r="H149" i="3"/>
  <c r="B223" i="4" s="1"/>
  <c r="H150" i="3"/>
  <c r="B224" i="4" s="1"/>
  <c r="H151" i="3"/>
  <c r="B225" i="4" s="1"/>
  <c r="H152" i="3"/>
  <c r="B226" i="4" s="1"/>
  <c r="H153" i="3"/>
  <c r="B227" i="4" s="1"/>
  <c r="H154" i="3"/>
  <c r="B228" i="4" s="1"/>
  <c r="H155" i="3"/>
  <c r="B229" i="4" s="1"/>
  <c r="H156" i="3"/>
  <c r="B230" i="4" s="1"/>
  <c r="H157" i="3"/>
  <c r="B231" i="4" s="1"/>
  <c r="H158" i="3"/>
  <c r="B232" i="4" s="1"/>
  <c r="H159" i="3"/>
  <c r="B233" i="4" s="1"/>
  <c r="H160" i="3"/>
  <c r="B234" i="4" s="1"/>
  <c r="H161" i="3"/>
  <c r="B235" i="4" s="1"/>
  <c r="H162" i="3"/>
  <c r="B135" i="4" s="1"/>
  <c r="H163" i="3"/>
  <c r="B236" i="4" s="1"/>
  <c r="H164" i="3"/>
  <c r="B237" i="4" s="1"/>
  <c r="H165" i="3"/>
  <c r="B238" i="4" s="1"/>
  <c r="H166" i="3"/>
  <c r="B239" i="4" s="1"/>
  <c r="H167" i="3"/>
  <c r="B240" i="4" s="1"/>
  <c r="H168" i="3"/>
  <c r="B241" i="4" s="1"/>
  <c r="H67" i="3"/>
  <c r="B242" i="4" s="1"/>
  <c r="H169" i="3"/>
  <c r="B243" i="4" s="1"/>
  <c r="H170" i="3"/>
  <c r="B244" i="4" s="1"/>
  <c r="H171" i="3"/>
  <c r="B245" i="4" s="1"/>
  <c r="H172" i="3"/>
  <c r="B246" i="4" s="1"/>
  <c r="H173" i="3"/>
  <c r="B247" i="4" s="1"/>
  <c r="H174" i="3"/>
  <c r="B248" i="4" s="1"/>
  <c r="H175" i="3"/>
  <c r="B249" i="4" s="1"/>
  <c r="H176" i="3"/>
  <c r="B250" i="4" s="1"/>
  <c r="H177" i="3"/>
  <c r="B251" i="4" s="1"/>
  <c r="H178" i="3"/>
  <c r="B252" i="4" s="1"/>
  <c r="H179" i="3"/>
  <c r="B253" i="4" s="1"/>
  <c r="H180" i="3"/>
  <c r="B254" i="4" s="1"/>
  <c r="H181" i="3"/>
  <c r="B255" i="4" s="1"/>
  <c r="H182" i="3"/>
  <c r="B256" i="4" s="1"/>
  <c r="H183" i="3"/>
  <c r="B257" i="4" s="1"/>
  <c r="H184" i="3"/>
  <c r="B258" i="4" s="1"/>
  <c r="H185" i="3"/>
  <c r="B259" i="4" s="1"/>
  <c r="H186" i="3"/>
  <c r="B260" i="4" s="1"/>
  <c r="H187" i="3"/>
  <c r="B261" i="4" s="1"/>
  <c r="H188" i="3"/>
  <c r="B262" i="4" s="1"/>
  <c r="H189" i="3"/>
  <c r="B263" i="4" s="1"/>
  <c r="H190" i="3"/>
  <c r="B264" i="4" s="1"/>
  <c r="H191" i="3"/>
  <c r="B265" i="4" s="1"/>
  <c r="H192" i="3"/>
  <c r="B266" i="4" s="1"/>
  <c r="H193" i="3"/>
  <c r="B267" i="4" s="1"/>
  <c r="H194" i="3"/>
  <c r="B268" i="4" s="1"/>
  <c r="H195" i="3"/>
  <c r="B269" i="4" s="1"/>
  <c r="H196" i="3"/>
  <c r="B270" i="4" s="1"/>
  <c r="H197" i="3"/>
  <c r="B271" i="4" s="1"/>
  <c r="H198" i="3"/>
  <c r="B272" i="4" s="1"/>
  <c r="H199" i="3"/>
  <c r="B273" i="4" s="1"/>
  <c r="H200" i="3"/>
  <c r="B274" i="4" s="1"/>
  <c r="H201" i="3"/>
  <c r="B275" i="4" s="1"/>
  <c r="H202" i="3"/>
  <c r="B276" i="4" s="1"/>
  <c r="H203" i="3"/>
  <c r="B277" i="4" s="1"/>
  <c r="H204" i="3"/>
  <c r="B278" i="4" s="1"/>
  <c r="H205" i="3"/>
  <c r="B279" i="4" s="1"/>
  <c r="H206" i="3"/>
  <c r="B280" i="4" s="1"/>
  <c r="H207" i="3"/>
  <c r="B281" i="4" s="1"/>
  <c r="H208" i="3"/>
  <c r="B136" i="4" s="1"/>
  <c r="H209" i="3"/>
  <c r="B282" i="4" s="1"/>
  <c r="H210" i="3"/>
  <c r="B283" i="4" s="1"/>
  <c r="H211" i="3"/>
  <c r="B284" i="4" s="1"/>
  <c r="H212" i="3"/>
  <c r="B285" i="4" s="1"/>
  <c r="H213" i="3"/>
  <c r="B286" i="4" s="1"/>
  <c r="H214" i="3"/>
  <c r="B287" i="4" s="1"/>
  <c r="H215" i="3"/>
  <c r="B288" i="4" s="1"/>
  <c r="H216" i="3"/>
  <c r="B289" i="4" s="1"/>
  <c r="H217" i="3"/>
  <c r="B290" i="4" s="1"/>
  <c r="H218" i="3"/>
  <c r="B291" i="4" s="1"/>
  <c r="H219" i="3"/>
  <c r="B292" i="4" s="1"/>
  <c r="H220" i="3"/>
  <c r="B293" i="4" s="1"/>
  <c r="H221" i="3"/>
  <c r="B294" i="4" s="1"/>
  <c r="H222" i="3"/>
  <c r="B295" i="4" s="1"/>
  <c r="H223" i="3"/>
  <c r="B296" i="4" s="1"/>
  <c r="H224" i="3"/>
  <c r="B297" i="4" s="1"/>
  <c r="H225" i="3"/>
  <c r="B137" i="4" s="1"/>
  <c r="H226" i="3"/>
  <c r="B138" i="4" s="1"/>
  <c r="H227" i="3"/>
  <c r="B298" i="4" s="1"/>
  <c r="H228" i="3"/>
  <c r="B299" i="4" s="1"/>
  <c r="H229" i="3"/>
  <c r="B300" i="4" s="1"/>
  <c r="H230" i="3"/>
  <c r="B301" i="4" s="1"/>
  <c r="H231" i="3"/>
  <c r="B302" i="4" s="1"/>
  <c r="H232" i="3"/>
  <c r="B303" i="4" s="1"/>
  <c r="H233" i="3"/>
  <c r="B304" i="4" s="1"/>
  <c r="H234" i="3"/>
  <c r="B305" i="4" s="1"/>
  <c r="H235" i="3"/>
  <c r="B139" i="4" s="1"/>
  <c r="H236" i="3"/>
  <c r="B306" i="4" s="1"/>
  <c r="H237" i="3"/>
  <c r="B307" i="4" s="1"/>
  <c r="H238" i="3"/>
  <c r="B308" i="4" s="1"/>
  <c r="H239" i="3"/>
  <c r="B309" i="4" s="1"/>
  <c r="H240" i="3"/>
  <c r="B310" i="4" s="1"/>
  <c r="H241" i="3"/>
  <c r="B311" i="4" s="1"/>
  <c r="H242" i="3"/>
  <c r="B312" i="4" s="1"/>
  <c r="H243" i="3"/>
  <c r="B313" i="4" s="1"/>
  <c r="H244" i="3"/>
  <c r="B314" i="4" s="1"/>
  <c r="H245" i="3"/>
  <c r="B315" i="4" s="1"/>
  <c r="H246" i="3"/>
  <c r="B316" i="4" s="1"/>
  <c r="H247" i="3"/>
  <c r="B317" i="4" s="1"/>
  <c r="H248" i="3"/>
  <c r="B318" i="4" s="1"/>
  <c r="H249" i="3"/>
  <c r="B319" i="4" s="1"/>
  <c r="H250" i="3"/>
  <c r="B320" i="4" s="1"/>
  <c r="H251" i="3"/>
  <c r="B321" i="4" s="1"/>
  <c r="H252" i="3"/>
  <c r="B322" i="4" s="1"/>
  <c r="H253" i="3"/>
  <c r="B323" i="4" s="1"/>
  <c r="H254" i="3"/>
  <c r="B324" i="4" s="1"/>
  <c r="H255" i="3"/>
  <c r="B325" i="4" s="1"/>
  <c r="H256" i="3"/>
  <c r="B326" i="4" s="1"/>
  <c r="H257" i="3"/>
  <c r="B327" i="4" s="1"/>
  <c r="H258" i="3"/>
  <c r="B328" i="4" s="1"/>
  <c r="H259" i="3"/>
  <c r="B329" i="4" s="1"/>
  <c r="H260" i="3"/>
  <c r="B330" i="4" s="1"/>
  <c r="H261" i="3"/>
  <c r="B140" i="4" s="1"/>
  <c r="H262" i="3"/>
  <c r="B331" i="4" s="1"/>
  <c r="H263" i="3"/>
  <c r="B332" i="4" s="1"/>
  <c r="H264" i="3"/>
  <c r="B333" i="4" s="1"/>
  <c r="H265" i="3"/>
  <c r="B334" i="4" s="1"/>
  <c r="H266" i="3"/>
  <c r="B335" i="4" s="1"/>
  <c r="H267" i="3"/>
  <c r="B336" i="4" s="1"/>
  <c r="H268" i="3"/>
  <c r="B337" i="4" s="1"/>
  <c r="H269" i="3"/>
  <c r="B338" i="4" s="1"/>
  <c r="H270" i="3"/>
  <c r="B339" i="4" s="1"/>
  <c r="H271" i="3"/>
  <c r="B340" i="4" s="1"/>
  <c r="H272" i="3"/>
  <c r="B341" i="4" s="1"/>
  <c r="H273" i="3"/>
  <c r="B342" i="4" s="1"/>
  <c r="H274" i="3"/>
  <c r="B343" i="4" s="1"/>
  <c r="H275" i="3"/>
  <c r="B344" i="4" s="1"/>
  <c r="H276" i="3"/>
  <c r="B345" i="4" s="1"/>
  <c r="H277" i="3"/>
  <c r="B346" i="4" s="1"/>
  <c r="H278" i="3"/>
  <c r="B347" i="4" s="1"/>
  <c r="H279" i="3"/>
  <c r="B348" i="4" s="1"/>
  <c r="H280" i="3"/>
  <c r="B349" i="4" s="1"/>
  <c r="H281" i="3"/>
  <c r="B350" i="4" s="1"/>
  <c r="H282" i="3"/>
  <c r="B351" i="4" s="1"/>
  <c r="H283" i="3"/>
  <c r="B352" i="4" s="1"/>
  <c r="H2" i="3"/>
  <c r="B353" i="4" s="1"/>
  <c r="H284" i="3"/>
  <c r="B354" i="4" s="1"/>
  <c r="H285" i="3"/>
  <c r="B355" i="4" s="1"/>
  <c r="H286" i="3"/>
  <c r="B356" i="4" s="1"/>
  <c r="H287" i="3"/>
  <c r="B357" i="4" s="1"/>
  <c r="H288" i="3"/>
  <c r="B358" i="4" s="1"/>
  <c r="H289" i="3"/>
  <c r="B359" i="4" s="1"/>
  <c r="H290" i="3"/>
  <c r="B360" i="4" s="1"/>
  <c r="H291" i="3"/>
  <c r="B361" i="4" s="1"/>
  <c r="H292" i="3"/>
  <c r="B362" i="4" s="1"/>
  <c r="H293" i="3"/>
  <c r="B363" i="4" s="1"/>
  <c r="H294" i="3"/>
  <c r="B364" i="4" s="1"/>
  <c r="H295" i="3"/>
  <c r="B365" i="4" s="1"/>
  <c r="H296" i="3"/>
  <c r="B366" i="4" s="1"/>
  <c r="H297" i="3"/>
  <c r="B367" i="4" s="1"/>
  <c r="H298" i="3"/>
  <c r="B368" i="4" s="1"/>
  <c r="H299" i="3"/>
  <c r="B369" i="4" s="1"/>
  <c r="H300" i="3"/>
  <c r="B370" i="4" s="1"/>
  <c r="H301" i="3"/>
  <c r="B371" i="4" s="1"/>
  <c r="H302" i="3"/>
  <c r="B372" i="4" s="1"/>
  <c r="H303" i="3"/>
  <c r="B373" i="4" s="1"/>
  <c r="H304" i="3"/>
  <c r="B374" i="4" s="1"/>
  <c r="H305" i="3"/>
  <c r="B375" i="4" s="1"/>
  <c r="H306" i="3"/>
  <c r="B376" i="4" s="1"/>
  <c r="H307" i="3"/>
  <c r="B377" i="4" s="1"/>
  <c r="H308" i="3"/>
  <c r="B378" i="4" s="1"/>
  <c r="H309" i="3"/>
  <c r="B379" i="4" s="1"/>
  <c r="H310" i="3"/>
  <c r="B380" i="4" s="1"/>
  <c r="H311" i="3"/>
  <c r="B381" i="4" s="1"/>
  <c r="H312" i="3"/>
  <c r="B382" i="4" s="1"/>
  <c r="H313" i="3"/>
  <c r="B383" i="4" s="1"/>
  <c r="H314" i="3"/>
  <c r="B384" i="4" s="1"/>
  <c r="H315" i="3"/>
  <c r="B385" i="4" s="1"/>
  <c r="H316" i="3"/>
  <c r="B386" i="4" s="1"/>
  <c r="H317" i="3"/>
  <c r="B387" i="4" s="1"/>
  <c r="H318" i="3"/>
  <c r="B388" i="4" s="1"/>
  <c r="H319" i="3"/>
  <c r="B389" i="4" s="1"/>
  <c r="H320" i="3"/>
  <c r="B390" i="4" s="1"/>
  <c r="H321" i="3"/>
  <c r="B391" i="4" s="1"/>
  <c r="H322" i="3"/>
  <c r="B392" i="4" s="1"/>
  <c r="H323" i="3"/>
  <c r="B393" i="4" s="1"/>
  <c r="H68" i="3"/>
  <c r="B394" i="4" s="1"/>
  <c r="H324" i="3"/>
  <c r="B395" i="4" s="1"/>
  <c r="H325" i="3"/>
  <c r="B396" i="4" s="1"/>
  <c r="H326" i="3"/>
  <c r="B397" i="4" s="1"/>
  <c r="H327" i="3"/>
  <c r="B398" i="4" s="1"/>
  <c r="H328" i="3"/>
  <c r="B399" i="4" s="1"/>
  <c r="H329" i="3"/>
  <c r="B400" i="4" s="1"/>
  <c r="H330" i="3"/>
  <c r="B401" i="4" s="1"/>
  <c r="H331" i="3"/>
  <c r="B402" i="4" s="1"/>
  <c r="H332" i="3"/>
  <c r="B403" i="4" s="1"/>
  <c r="H333" i="3"/>
  <c r="B404" i="4" s="1"/>
  <c r="H334" i="3"/>
  <c r="B405" i="4" s="1"/>
  <c r="H335" i="3"/>
  <c r="B406" i="4" s="1"/>
  <c r="H336" i="3"/>
  <c r="B407" i="4" s="1"/>
  <c r="H337" i="3"/>
  <c r="B408" i="4" s="1"/>
  <c r="H338" i="3"/>
  <c r="B409" i="4" s="1"/>
  <c r="H339" i="3"/>
  <c r="B410" i="4" s="1"/>
  <c r="H340" i="3"/>
  <c r="B411" i="4" s="1"/>
  <c r="H341" i="3"/>
  <c r="B412" i="4" s="1"/>
  <c r="H342" i="3"/>
  <c r="B413" i="4" s="1"/>
  <c r="H343" i="3"/>
  <c r="B414" i="4" s="1"/>
  <c r="H344" i="3"/>
  <c r="B415" i="4" s="1"/>
  <c r="H345" i="3"/>
  <c r="B416" i="4" s="1"/>
  <c r="H346" i="3"/>
  <c r="B417" i="4" s="1"/>
  <c r="H347" i="3"/>
  <c r="B418" i="4" s="1"/>
  <c r="H348" i="3"/>
  <c r="B419" i="4" s="1"/>
  <c r="H349" i="3"/>
  <c r="B420" i="4" s="1"/>
  <c r="H350" i="3"/>
  <c r="B421" i="4" s="1"/>
  <c r="H351" i="3"/>
  <c r="B422" i="4" s="1"/>
  <c r="H352" i="3"/>
  <c r="B423" i="4" s="1"/>
  <c r="H353" i="3"/>
  <c r="B424" i="4" s="1"/>
  <c r="H354" i="3"/>
  <c r="B425" i="4" s="1"/>
  <c r="H355" i="3"/>
  <c r="B426" i="4" s="1"/>
  <c r="H356" i="3"/>
  <c r="B427" i="4" s="1"/>
  <c r="H357" i="3"/>
  <c r="B428" i="4" s="1"/>
  <c r="H358" i="3"/>
  <c r="B429" i="4" s="1"/>
  <c r="H359" i="3"/>
  <c r="B430" i="4" s="1"/>
  <c r="H360" i="3"/>
  <c r="B431" i="4" s="1"/>
  <c r="H361" i="3"/>
  <c r="B432" i="4" s="1"/>
  <c r="H362" i="3"/>
  <c r="B433" i="4" s="1"/>
  <c r="H363" i="3"/>
  <c r="B434" i="4" s="1"/>
  <c r="H364" i="3"/>
  <c r="B435" i="4" s="1"/>
  <c r="H365" i="3"/>
  <c r="B436" i="4" s="1"/>
  <c r="H366" i="3"/>
  <c r="B437" i="4" s="1"/>
  <c r="H367" i="3"/>
  <c r="B438" i="4" s="1"/>
  <c r="H368" i="3"/>
  <c r="B439" i="4" s="1"/>
  <c r="H369" i="3"/>
  <c r="B440" i="4" s="1"/>
  <c r="H370" i="3"/>
  <c r="B441" i="4" s="1"/>
  <c r="H371" i="3"/>
  <c r="B442" i="4" s="1"/>
  <c r="H372" i="3"/>
  <c r="B443" i="4" s="1"/>
  <c r="H373" i="3"/>
  <c r="B444" i="4" s="1"/>
  <c r="H374" i="3"/>
  <c r="B445" i="4" s="1"/>
  <c r="H375" i="3"/>
  <c r="B446" i="4" s="1"/>
  <c r="H376" i="3"/>
  <c r="B447" i="4" s="1"/>
  <c r="H377" i="3"/>
  <c r="B448" i="4" s="1"/>
  <c r="H378" i="3"/>
  <c r="B449" i="4" s="1"/>
  <c r="H379" i="3"/>
  <c r="B450" i="4" s="1"/>
  <c r="H380" i="3"/>
  <c r="B451" i="4" s="1"/>
  <c r="H381" i="3"/>
  <c r="B452" i="4" s="1"/>
  <c r="H382" i="3"/>
  <c r="B453" i="4" s="1"/>
  <c r="H383" i="3"/>
  <c r="B454" i="4" s="1"/>
  <c r="H384" i="3"/>
  <c r="B455" i="4" s="1"/>
  <c r="H385" i="3"/>
  <c r="B456" i="4" s="1"/>
  <c r="H386" i="3"/>
  <c r="B457" i="4" s="1"/>
  <c r="H387" i="3"/>
  <c r="B458" i="4" s="1"/>
  <c r="H388" i="3"/>
  <c r="B459" i="4" s="1"/>
  <c r="H389" i="3"/>
  <c r="B460" i="4" s="1"/>
  <c r="H390" i="3"/>
  <c r="B461" i="4" s="1"/>
  <c r="H391" i="3"/>
  <c r="B462" i="4" s="1"/>
  <c r="H392" i="3"/>
  <c r="B463" i="4" s="1"/>
  <c r="H393" i="3"/>
  <c r="B464" i="4" s="1"/>
  <c r="H394" i="3"/>
  <c r="B465" i="4" s="1"/>
  <c r="H395" i="3"/>
  <c r="B466" i="4" s="1"/>
  <c r="H396" i="3"/>
  <c r="B467" i="4" s="1"/>
  <c r="H397" i="3"/>
  <c r="B468" i="4" s="1"/>
  <c r="H398" i="3"/>
  <c r="B469" i="4" s="1"/>
  <c r="H399" i="3"/>
  <c r="B470" i="4" s="1"/>
  <c r="H400" i="3"/>
  <c r="B471" i="4" s="1"/>
  <c r="H401" i="3"/>
  <c r="B472" i="4" s="1"/>
  <c r="H402" i="3"/>
  <c r="B473" i="4" s="1"/>
  <c r="H403" i="3"/>
  <c r="B474" i="4" s="1"/>
  <c r="H404" i="3"/>
  <c r="B475" i="4" s="1"/>
  <c r="H405" i="3"/>
  <c r="B476" i="4" s="1"/>
  <c r="H406" i="3"/>
  <c r="B477" i="4" s="1"/>
  <c r="H407" i="3"/>
  <c r="B478" i="4" s="1"/>
  <c r="H408" i="3"/>
  <c r="B479" i="4" s="1"/>
  <c r="H409" i="3"/>
  <c r="B480" i="4" s="1"/>
  <c r="H410" i="3"/>
  <c r="B481" i="4" s="1"/>
  <c r="H411" i="3"/>
  <c r="B482" i="4" s="1"/>
  <c r="H412" i="3"/>
  <c r="B483" i="4" s="1"/>
  <c r="H413" i="3"/>
  <c r="B484" i="4" s="1"/>
  <c r="H414" i="3"/>
  <c r="B485" i="4" s="1"/>
  <c r="H415" i="3"/>
  <c r="B486" i="4" s="1"/>
  <c r="H416" i="3"/>
  <c r="B487" i="4" s="1"/>
  <c r="H417" i="3"/>
  <c r="B488" i="4" s="1"/>
  <c r="H418" i="3"/>
  <c r="B489" i="4" s="1"/>
  <c r="H419" i="3"/>
  <c r="B490" i="4" s="1"/>
  <c r="H420" i="3"/>
  <c r="B491" i="4" s="1"/>
  <c r="H421" i="3"/>
  <c r="B492" i="4" s="1"/>
  <c r="H422" i="3"/>
  <c r="B493" i="4" s="1"/>
  <c r="H423" i="3"/>
  <c r="B494" i="4" s="1"/>
  <c r="H424" i="3"/>
  <c r="B495" i="4" s="1"/>
  <c r="H425" i="3"/>
  <c r="B496" i="4" s="1"/>
  <c r="H426" i="3"/>
  <c r="B497" i="4" s="1"/>
  <c r="H427" i="3"/>
  <c r="B498" i="4" s="1"/>
  <c r="H428" i="3"/>
  <c r="B499" i="4" s="1"/>
  <c r="H429" i="3"/>
  <c r="B500" i="4" s="1"/>
  <c r="H430" i="3"/>
  <c r="B501" i="4" s="1"/>
  <c r="H431" i="3"/>
  <c r="B502" i="4" s="1"/>
  <c r="H432" i="3"/>
  <c r="B503" i="4" s="1"/>
  <c r="H433" i="3"/>
  <c r="B504" i="4" s="1"/>
  <c r="H434" i="3"/>
  <c r="B505" i="4" s="1"/>
  <c r="H435" i="3"/>
  <c r="B506" i="4" s="1"/>
  <c r="H436" i="3"/>
  <c r="B507" i="4" s="1"/>
  <c r="H437" i="3"/>
  <c r="B508" i="4" s="1"/>
  <c r="H438" i="3"/>
  <c r="B509" i="4" s="1"/>
  <c r="H439" i="3"/>
  <c r="B510" i="4" s="1"/>
  <c r="H440" i="3"/>
  <c r="B40" i="4" s="1"/>
  <c r="H441" i="3"/>
  <c r="B511" i="4" s="1"/>
  <c r="H442" i="3"/>
  <c r="B512" i="4" s="1"/>
  <c r="H443" i="3"/>
  <c r="B513" i="4" s="1"/>
  <c r="H444" i="3"/>
  <c r="B514" i="4" s="1"/>
  <c r="H445" i="3"/>
  <c r="B515" i="4" s="1"/>
  <c r="H446" i="3"/>
  <c r="B516" i="4" s="1"/>
  <c r="H447" i="3"/>
  <c r="B517" i="4" s="1"/>
  <c r="H448" i="3"/>
  <c r="B518" i="4" s="1"/>
  <c r="H449" i="3"/>
  <c r="B519" i="4" s="1"/>
  <c r="H450" i="3"/>
  <c r="B520" i="4" s="1"/>
  <c r="H451" i="3"/>
  <c r="B521" i="4" s="1"/>
  <c r="H452" i="3"/>
  <c r="B522" i="4" s="1"/>
  <c r="H453" i="3"/>
  <c r="B523" i="4" s="1"/>
  <c r="H454" i="3"/>
  <c r="B524" i="4" s="1"/>
  <c r="H69" i="3"/>
  <c r="B525" i="4" s="1"/>
  <c r="H455" i="3"/>
  <c r="B526" i="4" s="1"/>
  <c r="H456" i="3"/>
  <c r="B527" i="4" s="1"/>
  <c r="H457" i="3"/>
  <c r="B528" i="4" s="1"/>
  <c r="H458" i="3"/>
  <c r="B529" i="4" s="1"/>
  <c r="H459" i="3"/>
  <c r="B530" i="4" s="1"/>
  <c r="H460" i="3"/>
  <c r="B531" i="4" s="1"/>
  <c r="H461" i="3"/>
  <c r="B532" i="4" s="1"/>
  <c r="H462" i="3"/>
  <c r="B533" i="4" s="1"/>
  <c r="H463" i="3"/>
  <c r="B13" i="4" s="1"/>
  <c r="H464" i="3"/>
  <c r="B534" i="4" s="1"/>
  <c r="H465" i="3"/>
  <c r="B535" i="4" s="1"/>
  <c r="H466" i="3"/>
  <c r="B536" i="4" s="1"/>
  <c r="H467" i="3"/>
  <c r="B537" i="4" s="1"/>
  <c r="H468" i="3"/>
  <c r="B538" i="4" s="1"/>
  <c r="H469" i="3"/>
  <c r="B539" i="4" s="1"/>
  <c r="H470" i="3"/>
  <c r="B540" i="4" s="1"/>
  <c r="H471" i="3"/>
  <c r="B541" i="4" s="1"/>
  <c r="H472" i="3"/>
  <c r="B542" i="4" s="1"/>
  <c r="H473" i="3"/>
  <c r="B543" i="4" s="1"/>
  <c r="H474" i="3"/>
  <c r="B544" i="4" s="1"/>
  <c r="H475" i="3"/>
  <c r="B545" i="4" s="1"/>
  <c r="H476" i="3"/>
  <c r="B546" i="4" s="1"/>
  <c r="H477" i="3"/>
  <c r="B547" i="4" s="1"/>
  <c r="H478" i="3"/>
  <c r="B548" i="4" s="1"/>
  <c r="H479" i="3"/>
  <c r="B549" i="4" s="1"/>
  <c r="H480" i="3"/>
  <c r="B550" i="4" s="1"/>
  <c r="H481" i="3"/>
  <c r="B551" i="4" s="1"/>
  <c r="H482" i="3"/>
  <c r="B552" i="4" s="1"/>
  <c r="H483" i="3"/>
  <c r="B553" i="4" s="1"/>
  <c r="H484" i="3"/>
  <c r="B554" i="4" s="1"/>
  <c r="H485" i="3"/>
  <c r="B555" i="4" s="1"/>
  <c r="H486" i="3"/>
  <c r="B556" i="4" s="1"/>
  <c r="H487" i="3"/>
  <c r="B557" i="4" s="1"/>
  <c r="H488" i="3"/>
  <c r="B558" i="4" s="1"/>
  <c r="H489" i="3"/>
  <c r="B559" i="4" s="1"/>
  <c r="H490" i="3"/>
  <c r="B560" i="4" s="1"/>
  <c r="H491" i="3"/>
  <c r="B561" i="4" s="1"/>
  <c r="H492" i="3"/>
  <c r="B562" i="4" s="1"/>
  <c r="H493" i="3"/>
  <c r="B563" i="4" s="1"/>
  <c r="H494" i="3"/>
  <c r="B564" i="4" s="1"/>
  <c r="H495" i="3"/>
  <c r="B565" i="4" s="1"/>
  <c r="H496" i="3"/>
  <c r="B566" i="4" s="1"/>
  <c r="H497" i="3"/>
  <c r="B567" i="4" s="1"/>
  <c r="H498" i="3"/>
  <c r="B568" i="4" s="1"/>
  <c r="H499" i="3"/>
  <c r="B569" i="4" s="1"/>
  <c r="H500" i="3"/>
  <c r="B570" i="4" s="1"/>
  <c r="H501" i="3"/>
  <c r="B571" i="4" s="1"/>
  <c r="H502" i="3"/>
  <c r="B572" i="4" s="1"/>
  <c r="H503" i="3"/>
  <c r="B573" i="4" s="1"/>
  <c r="H504" i="3"/>
  <c r="B574" i="4" s="1"/>
  <c r="H505" i="3"/>
  <c r="B575" i="4" s="1"/>
  <c r="H506" i="3"/>
  <c r="B576" i="4" s="1"/>
  <c r="H507" i="3"/>
  <c r="B577" i="4" s="1"/>
  <c r="H508" i="3"/>
  <c r="B578" i="4" s="1"/>
  <c r="H509" i="3"/>
  <c r="B579" i="4" s="1"/>
  <c r="H510" i="3"/>
  <c r="B580" i="4" s="1"/>
  <c r="H511" i="3"/>
  <c r="B581" i="4" s="1"/>
  <c r="H512" i="3"/>
  <c r="B582" i="4" s="1"/>
  <c r="H513" i="3"/>
  <c r="B583" i="4" s="1"/>
  <c r="H74" i="3"/>
  <c r="B584" i="4" s="1"/>
  <c r="H514" i="3"/>
  <c r="B585" i="4" s="1"/>
  <c r="H515" i="3"/>
  <c r="B586" i="4" s="1"/>
  <c r="H516" i="3"/>
  <c r="B587" i="4" s="1"/>
  <c r="H517" i="3"/>
  <c r="B588" i="4" s="1"/>
  <c r="H518" i="3"/>
  <c r="B589" i="4" s="1"/>
  <c r="H519" i="3"/>
  <c r="B590" i="4" s="1"/>
  <c r="H520" i="3"/>
  <c r="B591" i="4" s="1"/>
  <c r="H521" i="3"/>
  <c r="B592" i="4" s="1"/>
  <c r="H522" i="3"/>
  <c r="B593" i="4" s="1"/>
  <c r="H523" i="3"/>
  <c r="B594" i="4" s="1"/>
  <c r="H524" i="3"/>
  <c r="B595" i="4" s="1"/>
  <c r="H525" i="3"/>
  <c r="B596" i="4" s="1"/>
  <c r="H526" i="3"/>
  <c r="B597" i="4" s="1"/>
  <c r="H527" i="3"/>
  <c r="B598" i="4" s="1"/>
  <c r="H528" i="3"/>
  <c r="B599" i="4" s="1"/>
  <c r="H529" i="3"/>
  <c r="B600" i="4" s="1"/>
  <c r="H530" i="3"/>
  <c r="B601" i="4" s="1"/>
  <c r="H531" i="3"/>
  <c r="B602" i="4" s="1"/>
  <c r="H532" i="3"/>
  <c r="B603" i="4" s="1"/>
  <c r="H533" i="3"/>
  <c r="B604" i="4" s="1"/>
  <c r="H534" i="3"/>
  <c r="B605" i="4" s="1"/>
  <c r="H535" i="3"/>
  <c r="B606" i="4" s="1"/>
  <c r="H536" i="3"/>
  <c r="B607" i="4" s="1"/>
  <c r="H537" i="3"/>
  <c r="B608" i="4" s="1"/>
  <c r="H538" i="3"/>
  <c r="B609" i="4" s="1"/>
  <c r="H539" i="3"/>
  <c r="B610" i="4" s="1"/>
  <c r="H540" i="3"/>
  <c r="B611" i="4" s="1"/>
  <c r="H541" i="3"/>
  <c r="B612" i="4" s="1"/>
  <c r="H542" i="3"/>
  <c r="B613" i="4" s="1"/>
  <c r="H543" i="3"/>
  <c r="B614" i="4" s="1"/>
  <c r="H544" i="3"/>
  <c r="B615" i="4" s="1"/>
  <c r="H545" i="3"/>
  <c r="B616" i="4" s="1"/>
  <c r="H546" i="3"/>
  <c r="B617" i="4" s="1"/>
  <c r="H547" i="3"/>
  <c r="B618" i="4" s="1"/>
  <c r="H548" i="3"/>
  <c r="B619" i="4" s="1"/>
  <c r="H549" i="3"/>
  <c r="B620" i="4" s="1"/>
  <c r="H550" i="3"/>
  <c r="B621" i="4" s="1"/>
  <c r="H551" i="3"/>
  <c r="B622" i="4" s="1"/>
  <c r="H552" i="3"/>
  <c r="B623" i="4" s="1"/>
  <c r="H553" i="3"/>
  <c r="B624" i="4" s="1"/>
  <c r="H554" i="3"/>
  <c r="B625" i="4" s="1"/>
  <c r="H555" i="3"/>
  <c r="B626" i="4" s="1"/>
  <c r="H556" i="3"/>
  <c r="B627" i="4" s="1"/>
  <c r="H557" i="3"/>
  <c r="B628" i="4" s="1"/>
  <c r="H558" i="3"/>
  <c r="B629" i="4" s="1"/>
  <c r="H559" i="3"/>
  <c r="B630" i="4" s="1"/>
  <c r="H560" i="3"/>
  <c r="B631" i="4" s="1"/>
  <c r="H561" i="3"/>
  <c r="B632" i="4" s="1"/>
  <c r="H562" i="3"/>
  <c r="B633" i="4" s="1"/>
  <c r="H563" i="3"/>
  <c r="B634" i="4" s="1"/>
  <c r="H564" i="3"/>
  <c r="B635" i="4" s="1"/>
  <c r="H565" i="3"/>
  <c r="B636" i="4" s="1"/>
  <c r="H566" i="3"/>
  <c r="B637" i="4" s="1"/>
  <c r="H567" i="3"/>
  <c r="B638" i="4" s="1"/>
  <c r="H568" i="3"/>
  <c r="B639" i="4" s="1"/>
  <c r="H569" i="3"/>
  <c r="B640" i="4" s="1"/>
  <c r="H570" i="3"/>
  <c r="B641" i="4" s="1"/>
  <c r="H571" i="3"/>
  <c r="B642" i="4" s="1"/>
  <c r="H572" i="3"/>
  <c r="B643" i="4" s="1"/>
  <c r="H573" i="3"/>
  <c r="B644" i="4" s="1"/>
  <c r="H574" i="3"/>
  <c r="B645" i="4" s="1"/>
  <c r="H575" i="3"/>
  <c r="B646" i="4" s="1"/>
  <c r="H576" i="3"/>
  <c r="B647" i="4" s="1"/>
  <c r="H577" i="3"/>
  <c r="B648" i="4" s="1"/>
  <c r="H578" i="3"/>
  <c r="B649" i="4" s="1"/>
  <c r="H579" i="3"/>
  <c r="B650" i="4" s="1"/>
  <c r="H580" i="3"/>
  <c r="B651" i="4" s="1"/>
  <c r="H581" i="3"/>
  <c r="B652" i="4" s="1"/>
  <c r="H582" i="3"/>
  <c r="B653" i="4" s="1"/>
  <c r="H583" i="3"/>
  <c r="B654" i="4" s="1"/>
  <c r="H584" i="3"/>
  <c r="B655" i="4" s="1"/>
  <c r="H585" i="3"/>
  <c r="B656" i="4" s="1"/>
  <c r="H586" i="3"/>
  <c r="B657" i="4" s="1"/>
  <c r="H587" i="3"/>
  <c r="B658" i="4" s="1"/>
  <c r="H588" i="3"/>
  <c r="B659" i="4" s="1"/>
  <c r="H589" i="3"/>
  <c r="B660" i="4" s="1"/>
  <c r="H590" i="3"/>
  <c r="B661" i="4" s="1"/>
  <c r="H591" i="3"/>
  <c r="B662" i="4" s="1"/>
  <c r="H592" i="3"/>
  <c r="B663" i="4" s="1"/>
  <c r="H593" i="3"/>
  <c r="B664" i="4" s="1"/>
  <c r="H594" i="3"/>
  <c r="B665" i="4" s="1"/>
  <c r="H595" i="3"/>
  <c r="B666" i="4" s="1"/>
  <c r="H596" i="3"/>
  <c r="B667" i="4" s="1"/>
  <c r="H597" i="3"/>
  <c r="B668" i="4" s="1"/>
  <c r="H598" i="3"/>
  <c r="B669" i="4" s="1"/>
  <c r="H599" i="3"/>
  <c r="B670" i="4" s="1"/>
  <c r="H600" i="3"/>
  <c r="B671" i="4" s="1"/>
  <c r="H601" i="3"/>
  <c r="B9" i="4" s="1"/>
  <c r="H602" i="3"/>
  <c r="B672" i="4" s="1"/>
  <c r="H603" i="3"/>
  <c r="B673" i="4" s="1"/>
  <c r="H604" i="3"/>
  <c r="B674" i="4" s="1"/>
  <c r="H605" i="3"/>
  <c r="B675" i="4" s="1"/>
  <c r="H606" i="3"/>
  <c r="B676" i="4" s="1"/>
  <c r="H607" i="3"/>
  <c r="B677" i="4" s="1"/>
  <c r="H608" i="3"/>
  <c r="B678" i="4" s="1"/>
  <c r="H609" i="3"/>
  <c r="B679" i="4" s="1"/>
  <c r="H610" i="3"/>
  <c r="B680" i="4" s="1"/>
  <c r="H611" i="3"/>
  <c r="B681" i="4" s="1"/>
  <c r="H612" i="3"/>
  <c r="B682" i="4" s="1"/>
  <c r="H613" i="3"/>
  <c r="B683" i="4" s="1"/>
  <c r="H614" i="3"/>
  <c r="B684" i="4" s="1"/>
  <c r="H615" i="3"/>
  <c r="B685" i="4" s="1"/>
  <c r="H616" i="3"/>
  <c r="B686" i="4" s="1"/>
  <c r="H617" i="3"/>
  <c r="B687" i="4" s="1"/>
  <c r="H618" i="3"/>
  <c r="B688" i="4" s="1"/>
  <c r="H619" i="3"/>
  <c r="B689" i="4" s="1"/>
  <c r="H620" i="3"/>
  <c r="B690" i="4" s="1"/>
  <c r="H621" i="3"/>
  <c r="B691" i="4" s="1"/>
  <c r="H622" i="3"/>
  <c r="B692" i="4" s="1"/>
  <c r="H623" i="3"/>
  <c r="B693" i="4" s="1"/>
  <c r="H624" i="3"/>
  <c r="B694" i="4" s="1"/>
  <c r="H625" i="3"/>
  <c r="B695" i="4" s="1"/>
  <c r="H626" i="3"/>
  <c r="B696" i="4" s="1"/>
  <c r="H627" i="3"/>
  <c r="B697" i="4" s="1"/>
  <c r="H628" i="3"/>
  <c r="B698" i="4" s="1"/>
  <c r="H629" i="3"/>
  <c r="B699" i="4" s="1"/>
  <c r="H630" i="3"/>
  <c r="B700" i="4" s="1"/>
  <c r="H631" i="3"/>
  <c r="B16" i="4" s="1"/>
  <c r="H632" i="3"/>
  <c r="B701" i="4" s="1"/>
  <c r="H633" i="3"/>
  <c r="B702" i="4" s="1"/>
  <c r="H634" i="3"/>
  <c r="B703" i="4" s="1"/>
  <c r="H635" i="3"/>
  <c r="B704" i="4" s="1"/>
  <c r="H636" i="3"/>
  <c r="B705" i="4" s="1"/>
  <c r="H637" i="3"/>
  <c r="B706" i="4" s="1"/>
  <c r="H638" i="3"/>
  <c r="B707" i="4" s="1"/>
  <c r="H639" i="3"/>
  <c r="B708" i="4" s="1"/>
  <c r="H640" i="3"/>
  <c r="B709" i="4" s="1"/>
  <c r="H641" i="3"/>
  <c r="B710" i="4" s="1"/>
  <c r="H642" i="3"/>
  <c r="B711" i="4" s="1"/>
  <c r="H643" i="3"/>
  <c r="B712" i="4" s="1"/>
  <c r="H644" i="3"/>
  <c r="B713" i="4" s="1"/>
  <c r="H645" i="3"/>
  <c r="B714" i="4" s="1"/>
  <c r="H646" i="3"/>
  <c r="B715" i="4" s="1"/>
  <c r="H647" i="3"/>
  <c r="B716" i="4" s="1"/>
  <c r="H648" i="3"/>
  <c r="B717" i="4" s="1"/>
  <c r="H649" i="3"/>
  <c r="B718" i="4" s="1"/>
  <c r="H650" i="3"/>
  <c r="B719" i="4" s="1"/>
  <c r="H651" i="3"/>
  <c r="B720" i="4" s="1"/>
  <c r="H652" i="3"/>
  <c r="B721" i="4" s="1"/>
  <c r="H653" i="3"/>
  <c r="B722" i="4" s="1"/>
  <c r="H654" i="3"/>
  <c r="B723" i="4" s="1"/>
  <c r="H655" i="3"/>
  <c r="B724" i="4" s="1"/>
  <c r="H656" i="3"/>
  <c r="B725" i="4" s="1"/>
  <c r="H657" i="3"/>
  <c r="B726" i="4" s="1"/>
  <c r="H658" i="3"/>
  <c r="B727" i="4" s="1"/>
  <c r="H659" i="3"/>
  <c r="B728" i="4" s="1"/>
  <c r="H660" i="3"/>
  <c r="B729" i="4" s="1"/>
  <c r="H661" i="3"/>
  <c r="B730" i="4" s="1"/>
  <c r="H662" i="3"/>
  <c r="B731" i="4" s="1"/>
  <c r="H663" i="3"/>
  <c r="B732" i="4" s="1"/>
  <c r="H664" i="3"/>
  <c r="B733" i="4" s="1"/>
  <c r="H665" i="3"/>
  <c r="B734" i="4" s="1"/>
  <c r="H666" i="3"/>
  <c r="B735" i="4" s="1"/>
  <c r="H667" i="3"/>
  <c r="B736" i="4" s="1"/>
  <c r="H668" i="3"/>
  <c r="B737" i="4" s="1"/>
  <c r="H669" i="3"/>
  <c r="B738" i="4" s="1"/>
  <c r="H670" i="3"/>
  <c r="B739" i="4" s="1"/>
  <c r="H671" i="3"/>
  <c r="B740" i="4" s="1"/>
  <c r="H672" i="3"/>
  <c r="B741" i="4" s="1"/>
  <c r="H673" i="3"/>
  <c r="B742" i="4" s="1"/>
  <c r="H674" i="3"/>
  <c r="B743" i="4" s="1"/>
  <c r="H675" i="3"/>
  <c r="B744" i="4" s="1"/>
  <c r="H676" i="3"/>
  <c r="B745" i="4" s="1"/>
  <c r="H677" i="3"/>
  <c r="B746" i="4" s="1"/>
  <c r="H678" i="3"/>
  <c r="B747" i="4" s="1"/>
  <c r="H679" i="3"/>
  <c r="B748" i="4" s="1"/>
  <c r="H680" i="3"/>
  <c r="B749" i="4" s="1"/>
  <c r="H681" i="3"/>
  <c r="B750" i="4" s="1"/>
  <c r="H682" i="3"/>
  <c r="B751" i="4" s="1"/>
  <c r="H683" i="3"/>
  <c r="B752" i="4" s="1"/>
  <c r="H684" i="3"/>
  <c r="B753" i="4" s="1"/>
  <c r="H685" i="3"/>
  <c r="B754" i="4" s="1"/>
  <c r="H686" i="3"/>
  <c r="B755" i="4" s="1"/>
  <c r="H687" i="3"/>
  <c r="B756" i="4" s="1"/>
  <c r="H688" i="3"/>
  <c r="B757" i="4" s="1"/>
  <c r="H689" i="3"/>
  <c r="B758" i="4" s="1"/>
  <c r="H690" i="3"/>
  <c r="B759" i="4" s="1"/>
  <c r="H691" i="3"/>
  <c r="B760" i="4" s="1"/>
  <c r="H692" i="3"/>
  <c r="B761" i="4" s="1"/>
  <c r="H693" i="3"/>
  <c r="B762" i="4" s="1"/>
  <c r="H694" i="3"/>
  <c r="B763" i="4" s="1"/>
  <c r="H695" i="3"/>
  <c r="B764" i="4" s="1"/>
  <c r="H696" i="3"/>
  <c r="B765" i="4" s="1"/>
  <c r="H697" i="3"/>
  <c r="B766" i="4" s="1"/>
  <c r="H698" i="3"/>
  <c r="B767" i="4" s="1"/>
  <c r="H699" i="3"/>
  <c r="B768" i="4" s="1"/>
  <c r="H700" i="3"/>
  <c r="B769" i="4" s="1"/>
  <c r="H701" i="3"/>
  <c r="B770" i="4" s="1"/>
  <c r="H702" i="3"/>
  <c r="B41" i="4" s="1"/>
  <c r="H703" i="3"/>
  <c r="B771" i="4" s="1"/>
  <c r="H704" i="3"/>
  <c r="B772" i="4" s="1"/>
  <c r="H705" i="3"/>
  <c r="B773" i="4" s="1"/>
  <c r="H706" i="3"/>
  <c r="B774" i="4" s="1"/>
  <c r="H707" i="3"/>
  <c r="B775" i="4" s="1"/>
  <c r="H708" i="3"/>
  <c r="B776" i="4" s="1"/>
  <c r="H709" i="3"/>
  <c r="B777" i="4" s="1"/>
  <c r="H710" i="3"/>
  <c r="B778" i="4" s="1"/>
  <c r="H711" i="3"/>
  <c r="B779" i="4" s="1"/>
  <c r="H712" i="3"/>
  <c r="B780" i="4" s="1"/>
  <c r="H713" i="3"/>
  <c r="B781" i="4" s="1"/>
  <c r="H714" i="3"/>
  <c r="B782" i="4" s="1"/>
  <c r="H715" i="3"/>
  <c r="B783" i="4" s="1"/>
  <c r="H716" i="3"/>
  <c r="B784" i="4" s="1"/>
  <c r="H717" i="3"/>
  <c r="B785" i="4" s="1"/>
  <c r="H718" i="3"/>
  <c r="B786" i="4" s="1"/>
  <c r="H719" i="3"/>
  <c r="B787" i="4" s="1"/>
  <c r="H720" i="3"/>
  <c r="B788" i="4" s="1"/>
  <c r="H721" i="3"/>
  <c r="B789" i="4" s="1"/>
  <c r="H722" i="3"/>
  <c r="B790" i="4" s="1"/>
  <c r="H723" i="3"/>
  <c r="B791" i="4" s="1"/>
  <c r="H724" i="3"/>
  <c r="B792" i="4" s="1"/>
  <c r="H725" i="3"/>
  <c r="B793" i="4" s="1"/>
  <c r="H726" i="3"/>
  <c r="B794" i="4" s="1"/>
  <c r="H727" i="3"/>
  <c r="B795" i="4" s="1"/>
  <c r="H728" i="3"/>
  <c r="B796" i="4" s="1"/>
  <c r="H729" i="3"/>
  <c r="B797" i="4" s="1"/>
  <c r="H730" i="3"/>
  <c r="B798" i="4" s="1"/>
  <c r="H731" i="3"/>
  <c r="B799" i="4" s="1"/>
  <c r="H732" i="3"/>
  <c r="B800" i="4" s="1"/>
  <c r="H733" i="3"/>
  <c r="B801" i="4" s="1"/>
  <c r="H734" i="3"/>
  <c r="B802" i="4" s="1"/>
  <c r="H735" i="3"/>
  <c r="B803" i="4" s="1"/>
  <c r="H736" i="3"/>
  <c r="B804" i="4" s="1"/>
  <c r="H737" i="3"/>
  <c r="B805" i="4" s="1"/>
  <c r="H738" i="3"/>
  <c r="B806" i="4" s="1"/>
  <c r="H739" i="3"/>
  <c r="B807" i="4" s="1"/>
  <c r="H740" i="3"/>
  <c r="B808" i="4" s="1"/>
  <c r="H741" i="3"/>
  <c r="B809" i="4" s="1"/>
  <c r="H742" i="3"/>
  <c r="B810" i="4" s="1"/>
  <c r="H743" i="3"/>
  <c r="B42" i="4" s="1"/>
  <c r="H744" i="3"/>
  <c r="B811" i="4" s="1"/>
  <c r="H745" i="3"/>
  <c r="B812" i="4" s="1"/>
  <c r="H746" i="3"/>
  <c r="B813" i="4" s="1"/>
  <c r="H747" i="3"/>
  <c r="B814" i="4" s="1"/>
  <c r="H748" i="3"/>
  <c r="B815" i="4" s="1"/>
  <c r="H749" i="3"/>
  <c r="B816" i="4" s="1"/>
  <c r="H750" i="3"/>
  <c r="B817" i="4" s="1"/>
  <c r="H751" i="3"/>
  <c r="B818" i="4" s="1"/>
  <c r="H752" i="3"/>
  <c r="B819" i="4" s="1"/>
  <c r="H753" i="3"/>
  <c r="B820" i="4" s="1"/>
  <c r="H754" i="3"/>
  <c r="B821" i="4" s="1"/>
  <c r="H755" i="3"/>
  <c r="B822" i="4" s="1"/>
  <c r="H756" i="3"/>
  <c r="B823" i="4" s="1"/>
  <c r="H757" i="3"/>
  <c r="B824" i="4" s="1"/>
  <c r="H758" i="3"/>
  <c r="B825" i="4" s="1"/>
  <c r="H759" i="3"/>
  <c r="B826" i="4" s="1"/>
  <c r="H760" i="3"/>
  <c r="B827" i="4" s="1"/>
  <c r="H761" i="3"/>
  <c r="B828" i="4" s="1"/>
  <c r="H762" i="3"/>
  <c r="B829" i="4" s="1"/>
  <c r="H763" i="3"/>
  <c r="B830" i="4" s="1"/>
  <c r="H764" i="3"/>
  <c r="B831" i="4" s="1"/>
  <c r="H765" i="3"/>
  <c r="B832" i="4" s="1"/>
  <c r="H766" i="3"/>
  <c r="B833" i="4" s="1"/>
  <c r="H767" i="3"/>
  <c r="B834" i="4" s="1"/>
  <c r="H768" i="3"/>
  <c r="B835" i="4" s="1"/>
  <c r="H769" i="3"/>
  <c r="B836" i="4" s="1"/>
  <c r="H770" i="3"/>
  <c r="B837" i="4" s="1"/>
  <c r="H771" i="3"/>
  <c r="B838" i="4" s="1"/>
  <c r="H772" i="3"/>
  <c r="B839" i="4" s="1"/>
  <c r="H70" i="3"/>
  <c r="B840" i="4" s="1"/>
  <c r="H773" i="3"/>
  <c r="B841" i="4" s="1"/>
  <c r="H774" i="3"/>
  <c r="B842" i="4" s="1"/>
  <c r="H775" i="3"/>
  <c r="B843" i="4" s="1"/>
  <c r="H776" i="3"/>
  <c r="B43" i="4" s="1"/>
  <c r="H777" i="3"/>
  <c r="B844" i="4" s="1"/>
  <c r="H778" i="3"/>
  <c r="B845" i="4" s="1"/>
  <c r="H779" i="3"/>
  <c r="B17" i="4" s="1"/>
  <c r="H780" i="3"/>
  <c r="B846" i="4" s="1"/>
  <c r="H781" i="3"/>
  <c r="B847" i="4" s="1"/>
  <c r="H782" i="3"/>
  <c r="B848" i="4" s="1"/>
  <c r="H783" i="3"/>
  <c r="B849" i="4" s="1"/>
  <c r="H784" i="3"/>
  <c r="B850" i="4" s="1"/>
  <c r="H785" i="3"/>
  <c r="B851" i="4" s="1"/>
  <c r="H786" i="3"/>
  <c r="B852" i="4" s="1"/>
  <c r="H787" i="3"/>
  <c r="B853" i="4" s="1"/>
  <c r="H71" i="3"/>
  <c r="B854" i="4" s="1"/>
  <c r="H788" i="3"/>
  <c r="B855" i="4" s="1"/>
  <c r="H789" i="3"/>
  <c r="B856" i="4" s="1"/>
  <c r="H790" i="3"/>
  <c r="B857" i="4" s="1"/>
  <c r="H791" i="3"/>
  <c r="B858" i="4" s="1"/>
  <c r="H792" i="3"/>
  <c r="B859" i="4" s="1"/>
  <c r="H793" i="3"/>
  <c r="B860" i="4" s="1"/>
  <c r="H794" i="3"/>
  <c r="B861" i="4" s="1"/>
  <c r="H72" i="3"/>
  <c r="B862" i="4" s="1"/>
  <c r="H795" i="3"/>
  <c r="B44" i="4" s="1"/>
  <c r="H796" i="3"/>
  <c r="B863" i="4" s="1"/>
  <c r="H797" i="3"/>
  <c r="B864" i="4" s="1"/>
  <c r="H798" i="3"/>
  <c r="B18" i="4" s="1"/>
  <c r="H799" i="3"/>
  <c r="B865" i="4" s="1"/>
  <c r="H800" i="3"/>
  <c r="B866" i="4" s="1"/>
  <c r="H801" i="3"/>
  <c r="B867" i="4" s="1"/>
  <c r="H802" i="3"/>
  <c r="B868" i="4" s="1"/>
  <c r="H803" i="3"/>
  <c r="B869" i="4" s="1"/>
  <c r="H804" i="3"/>
  <c r="B870" i="4" s="1"/>
  <c r="H805" i="3"/>
  <c r="B871" i="4" s="1"/>
  <c r="H806" i="3"/>
  <c r="B872" i="4" s="1"/>
  <c r="H807" i="3"/>
  <c r="B873" i="4" s="1"/>
  <c r="H808" i="3"/>
  <c r="B19" i="4" s="1"/>
  <c r="H809" i="3"/>
  <c r="B874" i="4" s="1"/>
  <c r="H810" i="3"/>
  <c r="B875" i="4" s="1"/>
  <c r="H811" i="3"/>
  <c r="B876" i="4" s="1"/>
  <c r="H812" i="3"/>
  <c r="B877" i="4" s="1"/>
  <c r="H813" i="3"/>
  <c r="B878" i="4" s="1"/>
  <c r="H814" i="3"/>
  <c r="B879" i="4" s="1"/>
  <c r="H815" i="3"/>
  <c r="B20" i="4" s="1"/>
  <c r="H816" i="3"/>
  <c r="B36" i="4" s="1"/>
  <c r="H817" i="3"/>
  <c r="B880" i="4" s="1"/>
  <c r="H818" i="3"/>
  <c r="B881" i="4" s="1"/>
  <c r="H819" i="3"/>
  <c r="B882" i="4" s="1"/>
  <c r="H820" i="3"/>
  <c r="B883" i="4" s="1"/>
  <c r="H821" i="3"/>
  <c r="B884" i="4" s="1"/>
  <c r="H822" i="3"/>
  <c r="B885" i="4" s="1"/>
  <c r="H823" i="3"/>
  <c r="B886" i="4" s="1"/>
  <c r="H824" i="3"/>
  <c r="B887" i="4" s="1"/>
  <c r="H825" i="3"/>
  <c r="B888" i="4" s="1"/>
  <c r="H826" i="3"/>
  <c r="B889" i="4" s="1"/>
  <c r="H827" i="3"/>
  <c r="B890" i="4" s="1"/>
  <c r="H828" i="3"/>
  <c r="B891" i="4" s="1"/>
  <c r="H829" i="3"/>
  <c r="B892" i="4" s="1"/>
  <c r="H73" i="3"/>
  <c r="B893" i="4" s="1"/>
  <c r="H830" i="3"/>
  <c r="B894" i="4" s="1"/>
  <c r="H831" i="3"/>
  <c r="B895" i="4" s="1"/>
  <c r="H832" i="3"/>
  <c r="B896" i="4" s="1"/>
  <c r="H833" i="3"/>
  <c r="B897" i="4" s="1"/>
  <c r="H834" i="3"/>
  <c r="B898" i="4" s="1"/>
  <c r="H835" i="3"/>
  <c r="B899" i="4" s="1"/>
  <c r="H836" i="3"/>
  <c r="B6" i="4" s="1"/>
  <c r="H837" i="3"/>
  <c r="B900" i="4" s="1"/>
  <c r="H838" i="3"/>
  <c r="B901" i="4" s="1"/>
  <c r="H839" i="3"/>
  <c r="B902" i="4" s="1"/>
  <c r="H840" i="3"/>
  <c r="B903" i="4" s="1"/>
  <c r="H841" i="3"/>
  <c r="B904" i="4" s="1"/>
  <c r="H842" i="3"/>
  <c r="B905" i="4" s="1"/>
  <c r="H843" i="3"/>
  <c r="B2" i="4" s="1"/>
  <c r="H844" i="3"/>
  <c r="B5" i="4" s="1"/>
  <c r="H845" i="3"/>
  <c r="B7" i="4" s="1"/>
  <c r="H846" i="3"/>
  <c r="B8" i="4" s="1"/>
  <c r="H847" i="3"/>
  <c r="B906" i="4" s="1"/>
  <c r="H848" i="3"/>
  <c r="B10" i="4" s="1"/>
  <c r="H849" i="3"/>
  <c r="B11" i="4" s="1"/>
  <c r="H850" i="3"/>
  <c r="B45" i="4" s="1"/>
  <c r="H851" i="3"/>
  <c r="B12" i="4" s="1"/>
  <c r="H852" i="3"/>
  <c r="B3" i="4" s="1"/>
  <c r="H853" i="3"/>
  <c r="B46" i="4" s="1"/>
  <c r="H854" i="3"/>
  <c r="B4" i="4" s="1"/>
  <c r="H855" i="3"/>
  <c r="B47" i="4" s="1"/>
  <c r="H856" i="3"/>
  <c r="B48" i="4" s="1"/>
  <c r="H857" i="3"/>
  <c r="B907" i="4" s="1"/>
  <c r="H858" i="3"/>
  <c r="B908" i="4" s="1"/>
  <c r="H859" i="3"/>
  <c r="B49" i="4" s="1"/>
  <c r="H860" i="3"/>
  <c r="B21" i="4" s="1"/>
  <c r="H861" i="3"/>
  <c r="B22" i="4" s="1"/>
  <c r="H862" i="3"/>
  <c r="B23" i="4" s="1"/>
  <c r="H863" i="3"/>
  <c r="B50" i="4" s="1"/>
  <c r="H864" i="3"/>
  <c r="B51" i="4" s="1"/>
  <c r="H865" i="3"/>
  <c r="B52" i="4" s="1"/>
  <c r="H866" i="3"/>
  <c r="B53" i="4" s="1"/>
  <c r="H867" i="3"/>
  <c r="B54" i="4" s="1"/>
  <c r="H868" i="3"/>
  <c r="B24" i="4" s="1"/>
  <c r="H869" i="3"/>
  <c r="B14" i="4" s="1"/>
  <c r="H870" i="3"/>
  <c r="B55" i="4" s="1"/>
  <c r="H871" i="3"/>
  <c r="B56" i="4" s="1"/>
  <c r="H872" i="3"/>
  <c r="B57" i="4" s="1"/>
  <c r="H873" i="3"/>
  <c r="B25" i="4" s="1"/>
  <c r="H874" i="3"/>
  <c r="B58" i="4" s="1"/>
  <c r="H875" i="3"/>
  <c r="B59" i="4" s="1"/>
  <c r="H876" i="3"/>
  <c r="B142" i="4" s="1"/>
  <c r="H877" i="3"/>
  <c r="B909" i="4" s="1"/>
  <c r="H878" i="3"/>
  <c r="B60" i="4" s="1"/>
  <c r="H879" i="3"/>
  <c r="B26" i="4" s="1"/>
  <c r="H880" i="3"/>
  <c r="B61" i="4" s="1"/>
  <c r="H881" i="3"/>
  <c r="B62" i="4" s="1"/>
  <c r="H882" i="3"/>
  <c r="B910" i="4" s="1"/>
  <c r="H883" i="3"/>
  <c r="B27" i="4" s="1"/>
  <c r="H884" i="3"/>
  <c r="B28" i="4" s="1"/>
  <c r="H885" i="3"/>
  <c r="B29" i="4" s="1"/>
  <c r="H886" i="3"/>
  <c r="B63" i="4" s="1"/>
  <c r="H887" i="3"/>
  <c r="B64" i="4" s="1"/>
  <c r="H888" i="3"/>
  <c r="B65" i="4" s="1"/>
  <c r="H889" i="3"/>
  <c r="B66" i="4" s="1"/>
  <c r="H890" i="3"/>
  <c r="B67" i="4" s="1"/>
  <c r="H891" i="3"/>
  <c r="B68" i="4" s="1"/>
  <c r="H892" i="3"/>
  <c r="B69" i="4" s="1"/>
  <c r="H893" i="3"/>
  <c r="B70" i="4" s="1"/>
  <c r="H894" i="3"/>
  <c r="B71" i="4" s="1"/>
  <c r="H895" i="3"/>
  <c r="B72" i="4" s="1"/>
  <c r="H896" i="3"/>
  <c r="B73" i="4" s="1"/>
  <c r="H897" i="3"/>
  <c r="B74" i="4" s="1"/>
  <c r="H898" i="3"/>
  <c r="B75" i="4" s="1"/>
  <c r="H899" i="3"/>
  <c r="B76" i="4" s="1"/>
  <c r="H900" i="3"/>
  <c r="B77" i="4" s="1"/>
  <c r="H901" i="3"/>
  <c r="B78" i="4" s="1"/>
  <c r="H902" i="3"/>
  <c r="B79" i="4" s="1"/>
  <c r="H903" i="3"/>
  <c r="B80" i="4" s="1"/>
  <c r="H904" i="3"/>
  <c r="B81" i="4" s="1"/>
  <c r="H905" i="3"/>
  <c r="B82" i="4" s="1"/>
  <c r="H906" i="3"/>
  <c r="B83" i="4" s="1"/>
  <c r="H907" i="3"/>
  <c r="B84" i="4" s="1"/>
  <c r="H908" i="3"/>
  <c r="B85" i="4" s="1"/>
  <c r="H909" i="3"/>
  <c r="B86" i="4" s="1"/>
  <c r="H910" i="3"/>
  <c r="B87" i="4" s="1"/>
  <c r="H911" i="3"/>
  <c r="B88" i="4" s="1"/>
  <c r="H912" i="3"/>
  <c r="B89" i="4" s="1"/>
  <c r="H913" i="3"/>
  <c r="B90" i="4" s="1"/>
  <c r="H914" i="3"/>
  <c r="B91" i="4" s="1"/>
  <c r="H915" i="3"/>
  <c r="B92" i="4" s="1"/>
  <c r="H916" i="3"/>
  <c r="B93" i="4" s="1"/>
  <c r="H917" i="3"/>
  <c r="B94" i="4" s="1"/>
  <c r="H918" i="3"/>
  <c r="B95" i="4" s="1"/>
  <c r="H919" i="3"/>
  <c r="B96" i="4" s="1"/>
  <c r="H920" i="3"/>
  <c r="B97" i="4" s="1"/>
  <c r="H921" i="3"/>
  <c r="B98" i="4" s="1"/>
  <c r="H922" i="3"/>
  <c r="B99" i="4" s="1"/>
  <c r="H923" i="3"/>
  <c r="B100" i="4" s="1"/>
  <c r="H924" i="3"/>
  <c r="B37" i="4" s="1"/>
  <c r="H925" i="3"/>
  <c r="B101" i="4" s="1"/>
  <c r="H926" i="3"/>
  <c r="B911" i="4" s="1"/>
  <c r="H927" i="3"/>
  <c r="B102" i="4" s="1"/>
  <c r="H928" i="3"/>
  <c r="B103" i="4" s="1"/>
  <c r="H929" i="3"/>
  <c r="B104" i="4" s="1"/>
  <c r="H930" i="3"/>
  <c r="B105" i="4" s="1"/>
  <c r="H931" i="3"/>
  <c r="B106" i="4" s="1"/>
  <c r="H932" i="3"/>
  <c r="B107" i="4" s="1"/>
  <c r="H933" i="3"/>
  <c r="B108" i="4" s="1"/>
  <c r="H934" i="3"/>
  <c r="B109" i="4" s="1"/>
  <c r="H935" i="3"/>
  <c r="B110" i="4" s="1"/>
  <c r="H936" i="3"/>
  <c r="B111" i="4" s="1"/>
  <c r="H937" i="3"/>
  <c r="B912" i="4" s="1"/>
  <c r="H938" i="3"/>
  <c r="B38" i="4" s="1"/>
  <c r="H939" i="3"/>
  <c r="B112" i="4" s="1"/>
  <c r="H940" i="3"/>
  <c r="B113" i="4" s="1"/>
  <c r="H941" i="3"/>
  <c r="B114" i="4" s="1"/>
  <c r="H942" i="3"/>
  <c r="B115" i="4" s="1"/>
  <c r="H943" i="3"/>
  <c r="B116" i="4" s="1"/>
  <c r="H944" i="3"/>
  <c r="B117" i="4" s="1"/>
  <c r="H945" i="3"/>
  <c r="B118" i="4" s="1"/>
  <c r="H946" i="3"/>
  <c r="B119" i="4" s="1"/>
  <c r="H947" i="3"/>
  <c r="B39" i="4" s="1"/>
  <c r="H948" i="3"/>
  <c r="B30" i="4" s="1"/>
  <c r="H949" i="3"/>
  <c r="B120" i="4" s="1"/>
  <c r="H950" i="3"/>
  <c r="B121" i="4" s="1"/>
  <c r="H951" i="3"/>
  <c r="B122" i="4" s="1"/>
  <c r="H952" i="3"/>
  <c r="B31" i="4" s="1"/>
  <c r="H953" i="3"/>
  <c r="B123" i="4" s="1"/>
  <c r="H954" i="3"/>
  <c r="B143" i="4" s="1"/>
  <c r="H955" i="3"/>
  <c r="B144" i="4" s="1"/>
  <c r="H956" i="3"/>
  <c r="B124" i="4" s="1"/>
  <c r="H957" i="3"/>
  <c r="B145" i="4" s="1"/>
  <c r="H958" i="3"/>
  <c r="B125" i="4" s="1"/>
  <c r="H959" i="3"/>
  <c r="B913" i="4" s="1"/>
  <c r="H960" i="3"/>
  <c r="B126" i="4" s="1"/>
  <c r="H961" i="3"/>
  <c r="B146" i="4" s="1"/>
  <c r="H962" i="3"/>
  <c r="B147" i="4" s="1"/>
  <c r="H963" i="3"/>
  <c r="B127" i="4" s="1"/>
  <c r="H964" i="3"/>
  <c r="B128" i="4" s="1"/>
  <c r="H965" i="3"/>
  <c r="B148" i="4" s="1"/>
  <c r="H966" i="3"/>
  <c r="B129" i="4" s="1"/>
  <c r="H967" i="3"/>
  <c r="B15" i="4" s="1"/>
  <c r="H968" i="3"/>
  <c r="B914" i="4" s="1"/>
  <c r="H969" i="3"/>
  <c r="B915" i="4" s="1"/>
  <c r="H970" i="3"/>
  <c r="B916" i="4" s="1"/>
  <c r="H971" i="3"/>
  <c r="B917" i="4" s="1"/>
  <c r="H972" i="3"/>
  <c r="B130" i="4" s="1"/>
  <c r="H977" i="3"/>
  <c r="B918" i="4" s="1"/>
  <c r="H978" i="3"/>
  <c r="B919" i="4" s="1"/>
  <c r="H979" i="3"/>
  <c r="B920" i="4" s="1"/>
  <c r="H980" i="3"/>
  <c r="B921" i="4" s="1"/>
  <c r="H66" i="3"/>
  <c r="B32" i="4" s="1"/>
  <c r="H64" i="3"/>
  <c r="B922" i="4" s="1"/>
  <c r="H65" i="3"/>
  <c r="B923" i="4" s="1"/>
  <c r="H62" i="3"/>
  <c r="B924" i="4" s="1"/>
  <c r="H63" i="3"/>
  <c r="B925" i="4" s="1"/>
  <c r="H61" i="3"/>
  <c r="B131" i="4" s="1"/>
  <c r="H60" i="3"/>
  <c r="B926" i="4" s="1"/>
  <c r="H52" i="3"/>
  <c r="B927" i="4" s="1"/>
  <c r="H53" i="3"/>
  <c r="B928" i="4" s="1"/>
  <c r="H54" i="3"/>
  <c r="B929" i="4" s="1"/>
  <c r="H55" i="3"/>
  <c r="B930" i="4" s="1"/>
  <c r="H56" i="3"/>
  <c r="B931" i="4" s="1"/>
  <c r="H57" i="3"/>
  <c r="B33" i="4" s="1"/>
  <c r="H58" i="3"/>
  <c r="B34" i="4" s="1"/>
  <c r="H59" i="3"/>
  <c r="B132" i="4" s="1"/>
  <c r="H51" i="3"/>
  <c r="B932" i="4" s="1"/>
  <c r="H47" i="3"/>
  <c r="B933" i="4" s="1"/>
  <c r="H48" i="3"/>
  <c r="B934" i="4" s="1"/>
  <c r="H49" i="3"/>
  <c r="B935" i="4" s="1"/>
  <c r="H50" i="3"/>
  <c r="B936" i="4" s="1"/>
  <c r="H46" i="3"/>
  <c r="B937" i="4" s="1"/>
  <c r="H37" i="3"/>
  <c r="B938" i="4" s="1"/>
  <c r="H38" i="3"/>
  <c r="B939" i="4" s="1"/>
  <c r="H39" i="3"/>
  <c r="B940" i="4" s="1"/>
  <c r="H40" i="3"/>
  <c r="B941" i="4" s="1"/>
  <c r="H41" i="3"/>
  <c r="B942" i="4" s="1"/>
  <c r="H42" i="3"/>
  <c r="B943" i="4" s="1"/>
  <c r="H43" i="3"/>
  <c r="B944" i="4" s="1"/>
  <c r="H44" i="3"/>
  <c r="B945" i="4" s="1"/>
  <c r="H45" i="3"/>
  <c r="B946" i="4" s="1"/>
  <c r="H34" i="3"/>
  <c r="B947" i="4" s="1"/>
  <c r="H35" i="3"/>
  <c r="B948" i="4" s="1"/>
  <c r="H36" i="3"/>
  <c r="B35" i="4" s="1"/>
  <c r="H32" i="3"/>
  <c r="B949" i="4" s="1"/>
  <c r="H33" i="3"/>
  <c r="B950" i="4" s="1"/>
  <c r="H30" i="3"/>
  <c r="B951" i="4" s="1"/>
  <c r="H31" i="3"/>
  <c r="B952" i="4" s="1"/>
  <c r="H28" i="3"/>
  <c r="B953" i="4" s="1"/>
  <c r="H29" i="3"/>
  <c r="B954" i="4" s="1"/>
  <c r="H20" i="3"/>
  <c r="B955" i="4" s="1"/>
  <c r="H21" i="3"/>
  <c r="B956" i="4" s="1"/>
  <c r="H22" i="3"/>
  <c r="B957" i="4" s="1"/>
  <c r="H23" i="3"/>
  <c r="B958" i="4" s="1"/>
  <c r="H24" i="3"/>
  <c r="B959" i="4" s="1"/>
  <c r="H25" i="3"/>
  <c r="B960" i="4" s="1"/>
  <c r="H26" i="3"/>
  <c r="B961" i="4" s="1"/>
  <c r="H27" i="3"/>
  <c r="B962" i="4" s="1"/>
  <c r="H19" i="3"/>
  <c r="B963" i="4" s="1"/>
  <c r="H18" i="3"/>
  <c r="B964" i="4" s="1"/>
  <c r="H16" i="3"/>
  <c r="B965" i="4" s="1"/>
  <c r="H17" i="3"/>
  <c r="B966" i="4" s="1"/>
  <c r="H15" i="3"/>
  <c r="B967" i="4" s="1"/>
  <c r="H3" i="3"/>
  <c r="B133" i="4" s="1"/>
  <c r="H4" i="3"/>
  <c r="B968" i="4" s="1"/>
  <c r="H5" i="3"/>
  <c r="B141" i="4" s="1"/>
  <c r="H6" i="3"/>
  <c r="B969" i="4" s="1"/>
  <c r="H7" i="3"/>
  <c r="B134" i="4" s="1"/>
  <c r="H8" i="3"/>
  <c r="B970" i="4" s="1"/>
  <c r="H9" i="3"/>
  <c r="B971" i="4" s="1"/>
  <c r="H10" i="3"/>
  <c r="B972" i="4" s="1"/>
  <c r="H11" i="3"/>
  <c r="B973" i="4" s="1"/>
  <c r="H12" i="3"/>
  <c r="B974" i="4" s="1"/>
  <c r="H13" i="3"/>
  <c r="B975" i="4" s="1"/>
  <c r="H14" i="3"/>
  <c r="B976" i="4" s="1"/>
  <c r="H973" i="3"/>
  <c r="B977" i="4" s="1"/>
  <c r="H974" i="3"/>
  <c r="B978" i="4" s="1"/>
  <c r="H975" i="3"/>
  <c r="B979" i="4" s="1"/>
  <c r="H976" i="3"/>
  <c r="B980" i="4" s="1"/>
  <c r="H75" i="3"/>
  <c r="B149" i="4" s="1"/>
  <c r="M149" i="4" l="1"/>
  <c r="Q75" i="3" s="1"/>
  <c r="O75" i="3"/>
  <c r="AM75" i="3" s="1"/>
  <c r="N459" i="3"/>
  <c r="F5" i="8"/>
  <c r="M969" i="4"/>
  <c r="Q6" i="3" s="1"/>
  <c r="O6" i="3"/>
  <c r="AM6" i="3" s="1"/>
  <c r="M955" i="4"/>
  <c r="Q20" i="3" s="1"/>
  <c r="O20" i="3"/>
  <c r="AM20" i="3" s="1"/>
  <c r="M940" i="4"/>
  <c r="Q39" i="3" s="1"/>
  <c r="O39" i="3"/>
  <c r="AM39" i="3" s="1"/>
  <c r="M927" i="4"/>
  <c r="Q52" i="3" s="1"/>
  <c r="O52" i="3"/>
  <c r="AM52" i="3" s="1"/>
  <c r="M914" i="4"/>
  <c r="Q968" i="3" s="1"/>
  <c r="O968" i="3"/>
  <c r="AM968" i="3" s="1"/>
  <c r="M31" i="4"/>
  <c r="Q952" i="3" s="1"/>
  <c r="O952" i="3"/>
  <c r="AM952" i="3" s="1"/>
  <c r="M111" i="4"/>
  <c r="Q936" i="3" s="1"/>
  <c r="O936" i="3"/>
  <c r="AM936" i="3" s="1"/>
  <c r="M97" i="4"/>
  <c r="Q920" i="3" s="1"/>
  <c r="O920" i="3"/>
  <c r="AM920" i="3" s="1"/>
  <c r="M81" i="4"/>
  <c r="Q904" i="3" s="1"/>
  <c r="O904" i="3"/>
  <c r="AM904" i="3" s="1"/>
  <c r="M65" i="4"/>
  <c r="Q888" i="3" s="1"/>
  <c r="O888" i="3"/>
  <c r="AM888" i="3" s="1"/>
  <c r="M57" i="4"/>
  <c r="Q872" i="3" s="1"/>
  <c r="O872" i="3"/>
  <c r="AM872" i="3" s="1"/>
  <c r="M48" i="4"/>
  <c r="Q856" i="3" s="1"/>
  <c r="O856" i="3"/>
  <c r="AM856" i="3" s="1"/>
  <c r="M903" i="4"/>
  <c r="Q840" i="3" s="1"/>
  <c r="O840" i="3"/>
  <c r="AM840" i="3" s="1"/>
  <c r="M888" i="4"/>
  <c r="Q825" i="3" s="1"/>
  <c r="O825" i="3"/>
  <c r="AM825" i="3" s="1"/>
  <c r="M874" i="4"/>
  <c r="Q809" i="3" s="1"/>
  <c r="O809" i="3"/>
  <c r="AM809" i="3" s="1"/>
  <c r="M861" i="4"/>
  <c r="Q794" i="3" s="1"/>
  <c r="O794" i="3"/>
  <c r="AM794" i="3" s="1"/>
  <c r="M17" i="4"/>
  <c r="Q779" i="3" s="1"/>
  <c r="O779" i="3"/>
  <c r="AM779" i="3" s="1"/>
  <c r="M831" i="4"/>
  <c r="Q764" i="3" s="1"/>
  <c r="O764" i="3"/>
  <c r="AM764" i="3" s="1"/>
  <c r="M815" i="4"/>
  <c r="Q748" i="3" s="1"/>
  <c r="O748" i="3"/>
  <c r="AM748" i="3" s="1"/>
  <c r="M800" i="4"/>
  <c r="Q732" i="3" s="1"/>
  <c r="O732" i="3"/>
  <c r="AM732" i="3" s="1"/>
  <c r="M784" i="4"/>
  <c r="Q716" i="3" s="1"/>
  <c r="O716" i="3"/>
  <c r="AM716" i="3" s="1"/>
  <c r="M769" i="4"/>
  <c r="Q700" i="3" s="1"/>
  <c r="O700" i="3"/>
  <c r="AM700" i="3" s="1"/>
  <c r="M753" i="4"/>
  <c r="Q684" i="3" s="1"/>
  <c r="O684" i="3"/>
  <c r="AM684" i="3" s="1"/>
  <c r="M737" i="4"/>
  <c r="Q668" i="3" s="1"/>
  <c r="O668" i="3"/>
  <c r="AM668" i="3" s="1"/>
  <c r="M721" i="4"/>
  <c r="Q652" i="3" s="1"/>
  <c r="O652" i="3"/>
  <c r="AM652" i="3" s="1"/>
  <c r="M705" i="4"/>
  <c r="Q636" i="3" s="1"/>
  <c r="O636" i="3"/>
  <c r="AM636" i="3" s="1"/>
  <c r="M690" i="4"/>
  <c r="Q620" i="3" s="1"/>
  <c r="O620" i="3"/>
  <c r="AM620" i="3" s="1"/>
  <c r="M674" i="4"/>
  <c r="Q604" i="3" s="1"/>
  <c r="O604" i="3"/>
  <c r="AM604" i="3" s="1"/>
  <c r="M659" i="4"/>
  <c r="Q588" i="3" s="1"/>
  <c r="O588" i="3"/>
  <c r="AM588" i="3" s="1"/>
  <c r="M643" i="4"/>
  <c r="Q572" i="3" s="1"/>
  <c r="O572" i="3"/>
  <c r="AM572" i="3" s="1"/>
  <c r="M627" i="4"/>
  <c r="Q556" i="3" s="1"/>
  <c r="O556" i="3"/>
  <c r="AM556" i="3" s="1"/>
  <c r="M611" i="4"/>
  <c r="Q540" i="3" s="1"/>
  <c r="O540" i="3"/>
  <c r="AM540" i="3" s="1"/>
  <c r="M595" i="4"/>
  <c r="Q524" i="3" s="1"/>
  <c r="O524" i="3"/>
  <c r="AM524" i="3" s="1"/>
  <c r="M579" i="4"/>
  <c r="Q509" i="3" s="1"/>
  <c r="O509" i="3"/>
  <c r="AM509" i="3" s="1"/>
  <c r="M563" i="4"/>
  <c r="Q493" i="3" s="1"/>
  <c r="O493" i="3"/>
  <c r="AM493" i="3" s="1"/>
  <c r="M547" i="4"/>
  <c r="Q477" i="3" s="1"/>
  <c r="O477" i="3"/>
  <c r="AM477" i="3" s="1"/>
  <c r="M532" i="4"/>
  <c r="Q461" i="3" s="1"/>
  <c r="O461" i="3"/>
  <c r="AM461" i="3" s="1"/>
  <c r="M516" i="4"/>
  <c r="Q446" i="3" s="1"/>
  <c r="O446" i="3"/>
  <c r="AM446" i="3" s="1"/>
  <c r="M501" i="4"/>
  <c r="Q430" i="3" s="1"/>
  <c r="O430" i="3"/>
  <c r="AM430" i="3" s="1"/>
  <c r="M485" i="4"/>
  <c r="Q414" i="3" s="1"/>
  <c r="O414" i="3"/>
  <c r="AM414" i="3" s="1"/>
  <c r="M469" i="4"/>
  <c r="Q398" i="3" s="1"/>
  <c r="O398" i="3"/>
  <c r="AM398" i="3" s="1"/>
  <c r="M453" i="4"/>
  <c r="Q382" i="3" s="1"/>
  <c r="O382" i="3"/>
  <c r="AM382" i="3" s="1"/>
  <c r="M437" i="4"/>
  <c r="Q366" i="3" s="1"/>
  <c r="O366" i="3"/>
  <c r="AM366" i="3" s="1"/>
  <c r="M421" i="4"/>
  <c r="Q350" i="3" s="1"/>
  <c r="O350" i="3"/>
  <c r="AM350" i="3" s="1"/>
  <c r="M405" i="4"/>
  <c r="Q334" i="3" s="1"/>
  <c r="O334" i="3"/>
  <c r="AM334" i="3" s="1"/>
  <c r="M389" i="4"/>
  <c r="Q319" i="3" s="1"/>
  <c r="O319" i="3"/>
  <c r="AM319" i="3" s="1"/>
  <c r="M373" i="4"/>
  <c r="Q303" i="3" s="1"/>
  <c r="O303" i="3"/>
  <c r="AM303" i="3" s="1"/>
  <c r="M357" i="4"/>
  <c r="Q287" i="3" s="1"/>
  <c r="O287" i="3"/>
  <c r="AM287" i="3" s="1"/>
  <c r="M341" i="4"/>
  <c r="Q272" i="3" s="1"/>
  <c r="O272" i="3"/>
  <c r="AM272" i="3" s="1"/>
  <c r="M326" i="4"/>
  <c r="Q256" i="3" s="1"/>
  <c r="O256" i="3"/>
  <c r="AM256" i="3" s="1"/>
  <c r="M310" i="4"/>
  <c r="Q240" i="3" s="1"/>
  <c r="O240" i="3"/>
  <c r="AM240" i="3" s="1"/>
  <c r="M297" i="4"/>
  <c r="Q224" i="3" s="1"/>
  <c r="O224" i="3"/>
  <c r="AM224" i="3" s="1"/>
  <c r="M136" i="4"/>
  <c r="Q208" i="3" s="1"/>
  <c r="O208" i="3"/>
  <c r="AM208" i="3" s="1"/>
  <c r="M266" i="4"/>
  <c r="Q192" i="3" s="1"/>
  <c r="O192" i="3"/>
  <c r="AM192" i="3" s="1"/>
  <c r="M250" i="4"/>
  <c r="Q176" i="3" s="1"/>
  <c r="O176" i="3"/>
  <c r="AM176" i="3" s="1"/>
  <c r="M235" i="4"/>
  <c r="Q161" i="3" s="1"/>
  <c r="O161" i="3"/>
  <c r="AM161" i="3" s="1"/>
  <c r="M219" i="4"/>
  <c r="Q145" i="3" s="1"/>
  <c r="O145" i="3"/>
  <c r="AM145" i="3" s="1"/>
  <c r="M203" i="4"/>
  <c r="Q129" i="3" s="1"/>
  <c r="O129" i="3"/>
  <c r="AM129" i="3" s="1"/>
  <c r="M187" i="4"/>
  <c r="Q113" i="3" s="1"/>
  <c r="O113" i="3"/>
  <c r="AM113" i="3" s="1"/>
  <c r="M171" i="4"/>
  <c r="Q97" i="3" s="1"/>
  <c r="O97" i="3"/>
  <c r="AM97" i="3" s="1"/>
  <c r="M155" i="4"/>
  <c r="Q81" i="3" s="1"/>
  <c r="O81" i="3"/>
  <c r="AM81" i="3" s="1"/>
  <c r="F13" i="8"/>
  <c r="N300" i="3"/>
  <c r="M141" i="4"/>
  <c r="Q5" i="3" s="1"/>
  <c r="O5" i="3"/>
  <c r="AM5" i="3" s="1"/>
  <c r="M954" i="4"/>
  <c r="Q29" i="3" s="1"/>
  <c r="O29" i="3"/>
  <c r="AM29" i="3" s="1"/>
  <c r="M939" i="4"/>
  <c r="Q38" i="3" s="1"/>
  <c r="O38" i="3"/>
  <c r="AM38" i="3" s="1"/>
  <c r="M926" i="4"/>
  <c r="Q60" i="3" s="1"/>
  <c r="O60" i="3"/>
  <c r="AM60" i="3" s="1"/>
  <c r="M15" i="4"/>
  <c r="Q967" i="3" s="1"/>
  <c r="O967" i="3"/>
  <c r="AM967" i="3" s="1"/>
  <c r="M122" i="4"/>
  <c r="Q951" i="3" s="1"/>
  <c r="O951" i="3"/>
  <c r="AM951" i="3" s="1"/>
  <c r="M110" i="4"/>
  <c r="Q935" i="3" s="1"/>
  <c r="O935" i="3"/>
  <c r="AM935" i="3" s="1"/>
  <c r="M96" i="4"/>
  <c r="Q919" i="3" s="1"/>
  <c r="O919" i="3"/>
  <c r="AM919" i="3" s="1"/>
  <c r="M80" i="4"/>
  <c r="Q903" i="3" s="1"/>
  <c r="O903" i="3"/>
  <c r="AM903" i="3" s="1"/>
  <c r="M64" i="4"/>
  <c r="Q887" i="3" s="1"/>
  <c r="O887" i="3"/>
  <c r="AM887" i="3" s="1"/>
  <c r="M56" i="4"/>
  <c r="Q871" i="3" s="1"/>
  <c r="O871" i="3"/>
  <c r="AM871" i="3" s="1"/>
  <c r="M47" i="4"/>
  <c r="Q855" i="3" s="1"/>
  <c r="O855" i="3"/>
  <c r="AM855" i="3" s="1"/>
  <c r="M902" i="4"/>
  <c r="Q839" i="3" s="1"/>
  <c r="O839" i="3"/>
  <c r="AM839" i="3" s="1"/>
  <c r="M887" i="4"/>
  <c r="Q824" i="3" s="1"/>
  <c r="O824" i="3"/>
  <c r="AM824" i="3" s="1"/>
  <c r="M19" i="4"/>
  <c r="Q808" i="3" s="1"/>
  <c r="O808" i="3"/>
  <c r="AM808" i="3" s="1"/>
  <c r="M860" i="4"/>
  <c r="Q793" i="3" s="1"/>
  <c r="O793" i="3"/>
  <c r="AM793" i="3" s="1"/>
  <c r="M845" i="4"/>
  <c r="Q778" i="3" s="1"/>
  <c r="O778" i="3"/>
  <c r="AM778" i="3" s="1"/>
  <c r="M830" i="4"/>
  <c r="Q763" i="3" s="1"/>
  <c r="O763" i="3"/>
  <c r="AM763" i="3" s="1"/>
  <c r="M814" i="4"/>
  <c r="Q747" i="3" s="1"/>
  <c r="O747" i="3"/>
  <c r="AM747" i="3" s="1"/>
  <c r="M799" i="4"/>
  <c r="Q731" i="3" s="1"/>
  <c r="O731" i="3"/>
  <c r="AM731" i="3" s="1"/>
  <c r="M783" i="4"/>
  <c r="Q715" i="3" s="1"/>
  <c r="O715" i="3"/>
  <c r="AM715" i="3" s="1"/>
  <c r="M768" i="4"/>
  <c r="Q699" i="3" s="1"/>
  <c r="O699" i="3"/>
  <c r="G28" i="8"/>
  <c r="M752" i="4"/>
  <c r="Q683" i="3" s="1"/>
  <c r="O683" i="3"/>
  <c r="AM683" i="3" s="1"/>
  <c r="M736" i="4"/>
  <c r="Q667" i="3" s="1"/>
  <c r="O667" i="3"/>
  <c r="AM667" i="3" s="1"/>
  <c r="M720" i="4"/>
  <c r="Q651" i="3" s="1"/>
  <c r="O651" i="3"/>
  <c r="AM651" i="3" s="1"/>
  <c r="M704" i="4"/>
  <c r="Q635" i="3" s="1"/>
  <c r="O635" i="3"/>
  <c r="AM635" i="3" s="1"/>
  <c r="M689" i="4"/>
  <c r="Q619" i="3" s="1"/>
  <c r="O619" i="3"/>
  <c r="AM619" i="3" s="1"/>
  <c r="M673" i="4"/>
  <c r="Q603" i="3" s="1"/>
  <c r="O603" i="3"/>
  <c r="AM603" i="3" s="1"/>
  <c r="M658" i="4"/>
  <c r="Q587" i="3" s="1"/>
  <c r="O587" i="3"/>
  <c r="AM587" i="3" s="1"/>
  <c r="M642" i="4"/>
  <c r="Q571" i="3" s="1"/>
  <c r="O571" i="3"/>
  <c r="AM571" i="3" s="1"/>
  <c r="M626" i="4"/>
  <c r="Q555" i="3" s="1"/>
  <c r="O555" i="3"/>
  <c r="AM555" i="3" s="1"/>
  <c r="M610" i="4"/>
  <c r="Q539" i="3" s="1"/>
  <c r="O539" i="3"/>
  <c r="AM539" i="3" s="1"/>
  <c r="M594" i="4"/>
  <c r="Q523" i="3" s="1"/>
  <c r="O523" i="3"/>
  <c r="AM523" i="3" s="1"/>
  <c r="M578" i="4"/>
  <c r="Q508" i="3" s="1"/>
  <c r="O508" i="3"/>
  <c r="AM508" i="3" s="1"/>
  <c r="M562" i="4"/>
  <c r="Q492" i="3" s="1"/>
  <c r="O492" i="3"/>
  <c r="AM492" i="3" s="1"/>
  <c r="M546" i="4"/>
  <c r="Q476" i="3" s="1"/>
  <c r="O476" i="3"/>
  <c r="AM476" i="3" s="1"/>
  <c r="M531" i="4"/>
  <c r="Q460" i="3" s="1"/>
  <c r="O460" i="3"/>
  <c r="AM460" i="3" s="1"/>
  <c r="M515" i="4"/>
  <c r="Q445" i="3" s="1"/>
  <c r="O445" i="3"/>
  <c r="AM445" i="3" s="1"/>
  <c r="M500" i="4"/>
  <c r="Q429" i="3" s="1"/>
  <c r="O429" i="3"/>
  <c r="AM429" i="3" s="1"/>
  <c r="M484" i="4"/>
  <c r="Q413" i="3" s="1"/>
  <c r="O413" i="3"/>
  <c r="AM413" i="3" s="1"/>
  <c r="M468" i="4"/>
  <c r="Q397" i="3" s="1"/>
  <c r="O397" i="3"/>
  <c r="G7" i="8"/>
  <c r="M452" i="4"/>
  <c r="Q381" i="3" s="1"/>
  <c r="O381" i="3"/>
  <c r="AM381" i="3" s="1"/>
  <c r="M436" i="4"/>
  <c r="Q365" i="3" s="1"/>
  <c r="O365" i="3"/>
  <c r="AM365" i="3" s="1"/>
  <c r="M420" i="4"/>
  <c r="Q349" i="3" s="1"/>
  <c r="O349" i="3"/>
  <c r="AM349" i="3" s="1"/>
  <c r="M404" i="4"/>
  <c r="Q333" i="3" s="1"/>
  <c r="O333" i="3"/>
  <c r="AM333" i="3" s="1"/>
  <c r="M388" i="4"/>
  <c r="Q318" i="3" s="1"/>
  <c r="O318" i="3"/>
  <c r="AM318" i="3" s="1"/>
  <c r="M372" i="4"/>
  <c r="Q302" i="3" s="1"/>
  <c r="O302" i="3"/>
  <c r="AM302" i="3" s="1"/>
  <c r="M356" i="4"/>
  <c r="Q286" i="3" s="1"/>
  <c r="O286" i="3"/>
  <c r="AM286" i="3" s="1"/>
  <c r="M340" i="4"/>
  <c r="Q271" i="3" s="1"/>
  <c r="O271" i="3"/>
  <c r="AM271" i="3" s="1"/>
  <c r="M325" i="4"/>
  <c r="Q255" i="3" s="1"/>
  <c r="O255" i="3"/>
  <c r="AM255" i="3" s="1"/>
  <c r="M309" i="4"/>
  <c r="Q239" i="3" s="1"/>
  <c r="O239" i="3"/>
  <c r="AM239" i="3" s="1"/>
  <c r="M296" i="4"/>
  <c r="Q223" i="3" s="1"/>
  <c r="O223" i="3"/>
  <c r="AM223" i="3" s="1"/>
  <c r="M281" i="4"/>
  <c r="Q207" i="3" s="1"/>
  <c r="O207" i="3"/>
  <c r="AM207" i="3" s="1"/>
  <c r="M265" i="4"/>
  <c r="Q191" i="3" s="1"/>
  <c r="O191" i="3"/>
  <c r="AM191" i="3" s="1"/>
  <c r="M249" i="4"/>
  <c r="Q175" i="3" s="1"/>
  <c r="O175" i="3"/>
  <c r="AM175" i="3" s="1"/>
  <c r="M234" i="4"/>
  <c r="Q160" i="3" s="1"/>
  <c r="O160" i="3"/>
  <c r="AM160" i="3" s="1"/>
  <c r="M218" i="4"/>
  <c r="Q144" i="3" s="1"/>
  <c r="O144" i="3"/>
  <c r="AM144" i="3" s="1"/>
  <c r="M202" i="4"/>
  <c r="Q128" i="3" s="1"/>
  <c r="O128" i="3"/>
  <c r="AM128" i="3" s="1"/>
  <c r="M186" i="4"/>
  <c r="Q112" i="3" s="1"/>
  <c r="O112" i="3"/>
  <c r="AM112" i="3" s="1"/>
  <c r="M170" i="4"/>
  <c r="Q96" i="3" s="1"/>
  <c r="O96" i="3"/>
  <c r="AM96" i="3" s="1"/>
  <c r="M154" i="4"/>
  <c r="Q80" i="3" s="1"/>
  <c r="O80" i="3"/>
  <c r="AM80" i="3" s="1"/>
  <c r="N805" i="3"/>
  <c r="F29" i="8"/>
  <c r="N536" i="3"/>
  <c r="F19" i="8"/>
  <c r="N220" i="3"/>
  <c r="F17" i="8"/>
  <c r="M968" i="4"/>
  <c r="Q4" i="3" s="1"/>
  <c r="O4" i="3"/>
  <c r="AM4" i="3" s="1"/>
  <c r="M953" i="4"/>
  <c r="Q28" i="3" s="1"/>
  <c r="O28" i="3"/>
  <c r="AM28" i="3" s="1"/>
  <c r="M938" i="4"/>
  <c r="Q37" i="3" s="1"/>
  <c r="O37" i="3"/>
  <c r="AM37" i="3" s="1"/>
  <c r="M131" i="4"/>
  <c r="Q61" i="3" s="1"/>
  <c r="O61" i="3"/>
  <c r="AM61" i="3" s="1"/>
  <c r="M129" i="4"/>
  <c r="Q966" i="3" s="1"/>
  <c r="O966" i="3"/>
  <c r="AM966" i="3" s="1"/>
  <c r="M121" i="4"/>
  <c r="Q950" i="3" s="1"/>
  <c r="O950" i="3"/>
  <c r="AM950" i="3" s="1"/>
  <c r="M109" i="4"/>
  <c r="Q934" i="3" s="1"/>
  <c r="O934" i="3"/>
  <c r="AM934" i="3" s="1"/>
  <c r="M95" i="4"/>
  <c r="Q918" i="3" s="1"/>
  <c r="O918" i="3"/>
  <c r="AM918" i="3" s="1"/>
  <c r="M79" i="4"/>
  <c r="Q902" i="3" s="1"/>
  <c r="O902" i="3"/>
  <c r="AM902" i="3" s="1"/>
  <c r="M63" i="4"/>
  <c r="Q886" i="3" s="1"/>
  <c r="O886" i="3"/>
  <c r="AM886" i="3" s="1"/>
  <c r="M55" i="4"/>
  <c r="Q870" i="3" s="1"/>
  <c r="O870" i="3"/>
  <c r="AM870" i="3" s="1"/>
  <c r="M901" i="4"/>
  <c r="Q838" i="3" s="1"/>
  <c r="O838" i="3"/>
  <c r="AM838" i="3" s="1"/>
  <c r="M886" i="4"/>
  <c r="Q823" i="3" s="1"/>
  <c r="O823" i="3"/>
  <c r="AM823" i="3" s="1"/>
  <c r="M873" i="4"/>
  <c r="Q807" i="3" s="1"/>
  <c r="O807" i="3"/>
  <c r="AM807" i="3" s="1"/>
  <c r="M859" i="4"/>
  <c r="Q792" i="3" s="1"/>
  <c r="O792" i="3"/>
  <c r="AM792" i="3" s="1"/>
  <c r="M844" i="4"/>
  <c r="Q777" i="3" s="1"/>
  <c r="O777" i="3"/>
  <c r="AM777" i="3" s="1"/>
  <c r="M829" i="4"/>
  <c r="Q762" i="3" s="1"/>
  <c r="O762" i="3"/>
  <c r="AM762" i="3" s="1"/>
  <c r="M813" i="4"/>
  <c r="Q746" i="3" s="1"/>
  <c r="O746" i="3"/>
  <c r="AM746" i="3" s="1"/>
  <c r="M798" i="4"/>
  <c r="Q730" i="3" s="1"/>
  <c r="O730" i="3"/>
  <c r="AM730" i="3" s="1"/>
  <c r="M782" i="4"/>
  <c r="Q714" i="3" s="1"/>
  <c r="O714" i="3"/>
  <c r="AM714" i="3" s="1"/>
  <c r="M767" i="4"/>
  <c r="Q698" i="3" s="1"/>
  <c r="O698" i="3"/>
  <c r="AM698" i="3" s="1"/>
  <c r="M751" i="4"/>
  <c r="Q682" i="3" s="1"/>
  <c r="O682" i="3"/>
  <c r="AM682" i="3" s="1"/>
  <c r="M735" i="4"/>
  <c r="Q666" i="3" s="1"/>
  <c r="O666" i="3"/>
  <c r="AM666" i="3" s="1"/>
  <c r="M719" i="4"/>
  <c r="Q650" i="3" s="1"/>
  <c r="O650" i="3"/>
  <c r="AM650" i="3" s="1"/>
  <c r="M703" i="4"/>
  <c r="Q634" i="3" s="1"/>
  <c r="O634" i="3"/>
  <c r="AM634" i="3" s="1"/>
  <c r="M688" i="4"/>
  <c r="Q618" i="3" s="1"/>
  <c r="O618" i="3"/>
  <c r="AM618" i="3" s="1"/>
  <c r="M672" i="4"/>
  <c r="Q602" i="3" s="1"/>
  <c r="O602" i="3"/>
  <c r="AM602" i="3" s="1"/>
  <c r="M657" i="4"/>
  <c r="Q586" i="3" s="1"/>
  <c r="O586" i="3"/>
  <c r="AM586" i="3" s="1"/>
  <c r="M641" i="4"/>
  <c r="Q570" i="3" s="1"/>
  <c r="O570" i="3"/>
  <c r="AM570" i="3" s="1"/>
  <c r="M625" i="4"/>
  <c r="Q554" i="3" s="1"/>
  <c r="O554" i="3"/>
  <c r="AM554" i="3" s="1"/>
  <c r="M609" i="4"/>
  <c r="Q538" i="3" s="1"/>
  <c r="O538" i="3"/>
  <c r="AM538" i="3" s="1"/>
  <c r="M593" i="4"/>
  <c r="Q522" i="3" s="1"/>
  <c r="O522" i="3"/>
  <c r="AM522" i="3" s="1"/>
  <c r="M577" i="4"/>
  <c r="Q507" i="3" s="1"/>
  <c r="O507" i="3"/>
  <c r="AM507" i="3" s="1"/>
  <c r="M561" i="4"/>
  <c r="Q491" i="3" s="1"/>
  <c r="O491" i="3"/>
  <c r="AM491" i="3" s="1"/>
  <c r="M545" i="4"/>
  <c r="Q475" i="3" s="1"/>
  <c r="O475" i="3"/>
  <c r="AM475" i="3" s="1"/>
  <c r="M530" i="4"/>
  <c r="Q459" i="3" s="1"/>
  <c r="O459" i="3"/>
  <c r="G5" i="8"/>
  <c r="M514" i="4"/>
  <c r="Q444" i="3" s="1"/>
  <c r="O444" i="3"/>
  <c r="AM444" i="3" s="1"/>
  <c r="M499" i="4"/>
  <c r="Q428" i="3" s="1"/>
  <c r="O428" i="3"/>
  <c r="AM428" i="3" s="1"/>
  <c r="M483" i="4"/>
  <c r="Q412" i="3" s="1"/>
  <c r="O412" i="3"/>
  <c r="AM412" i="3" s="1"/>
  <c r="M467" i="4"/>
  <c r="Q396" i="3" s="1"/>
  <c r="O396" i="3"/>
  <c r="AM396" i="3" s="1"/>
  <c r="M451" i="4"/>
  <c r="Q380" i="3" s="1"/>
  <c r="O380" i="3"/>
  <c r="AM380" i="3" s="1"/>
  <c r="M435" i="4"/>
  <c r="Q364" i="3" s="1"/>
  <c r="O364" i="3"/>
  <c r="AM364" i="3" s="1"/>
  <c r="M419" i="4"/>
  <c r="Q348" i="3" s="1"/>
  <c r="O348" i="3"/>
  <c r="AM348" i="3" s="1"/>
  <c r="M403" i="4"/>
  <c r="Q332" i="3" s="1"/>
  <c r="O332" i="3"/>
  <c r="AM332" i="3" s="1"/>
  <c r="M387" i="4"/>
  <c r="Q317" i="3" s="1"/>
  <c r="O317" i="3"/>
  <c r="AM317" i="3" s="1"/>
  <c r="M371" i="4"/>
  <c r="Q301" i="3" s="1"/>
  <c r="O301" i="3"/>
  <c r="AM301" i="3" s="1"/>
  <c r="M355" i="4"/>
  <c r="Q285" i="3" s="1"/>
  <c r="O285" i="3"/>
  <c r="AM285" i="3" s="1"/>
  <c r="M339" i="4"/>
  <c r="Q270" i="3" s="1"/>
  <c r="O270" i="3"/>
  <c r="AM270" i="3" s="1"/>
  <c r="M324" i="4"/>
  <c r="Q254" i="3" s="1"/>
  <c r="O254" i="3"/>
  <c r="AM254" i="3" s="1"/>
  <c r="M308" i="4"/>
  <c r="Q238" i="3" s="1"/>
  <c r="O238" i="3"/>
  <c r="AM238" i="3" s="1"/>
  <c r="M295" i="4"/>
  <c r="Q222" i="3" s="1"/>
  <c r="O222" i="3"/>
  <c r="AM222" i="3" s="1"/>
  <c r="M280" i="4"/>
  <c r="Q206" i="3" s="1"/>
  <c r="O206" i="3"/>
  <c r="AM206" i="3" s="1"/>
  <c r="M264" i="4"/>
  <c r="Q190" i="3" s="1"/>
  <c r="O190" i="3"/>
  <c r="AM190" i="3" s="1"/>
  <c r="M248" i="4"/>
  <c r="Q174" i="3" s="1"/>
  <c r="O174" i="3"/>
  <c r="AM174" i="3" s="1"/>
  <c r="M233" i="4"/>
  <c r="Q159" i="3" s="1"/>
  <c r="O159" i="3"/>
  <c r="AM159" i="3" s="1"/>
  <c r="M217" i="4"/>
  <c r="Q143" i="3" s="1"/>
  <c r="O143" i="3"/>
  <c r="AM143" i="3" s="1"/>
  <c r="M201" i="4"/>
  <c r="Q127" i="3" s="1"/>
  <c r="O127" i="3"/>
  <c r="AM127" i="3" s="1"/>
  <c r="M185" i="4"/>
  <c r="Q111" i="3" s="1"/>
  <c r="O111" i="3"/>
  <c r="AM111" i="3" s="1"/>
  <c r="M169" i="4"/>
  <c r="Q95" i="3" s="1"/>
  <c r="O95" i="3"/>
  <c r="AM95" i="3" s="1"/>
  <c r="M153" i="4"/>
  <c r="Q79" i="3" s="1"/>
  <c r="O79" i="3"/>
  <c r="AM79" i="3" s="1"/>
  <c r="N535" i="3"/>
  <c r="F18" i="8"/>
  <c r="M133" i="4"/>
  <c r="Q3" i="3" s="1"/>
  <c r="O3" i="3"/>
  <c r="AM3" i="3" s="1"/>
  <c r="M952" i="4"/>
  <c r="Q31" i="3" s="1"/>
  <c r="O31" i="3"/>
  <c r="AM31" i="3" s="1"/>
  <c r="M937" i="4"/>
  <c r="Q46" i="3" s="1"/>
  <c r="O46" i="3"/>
  <c r="AM46" i="3" s="1"/>
  <c r="M925" i="4"/>
  <c r="Q63" i="3" s="1"/>
  <c r="O63" i="3"/>
  <c r="AM63" i="3" s="1"/>
  <c r="M148" i="4"/>
  <c r="Q965" i="3" s="1"/>
  <c r="O965" i="3"/>
  <c r="AM965" i="3" s="1"/>
  <c r="M120" i="4"/>
  <c r="Q949" i="3" s="1"/>
  <c r="O949" i="3"/>
  <c r="AM949" i="3" s="1"/>
  <c r="M108" i="4"/>
  <c r="Q933" i="3" s="1"/>
  <c r="O933" i="3"/>
  <c r="AM933" i="3" s="1"/>
  <c r="M94" i="4"/>
  <c r="Q917" i="3" s="1"/>
  <c r="O917" i="3"/>
  <c r="AM917" i="3" s="1"/>
  <c r="M78" i="4"/>
  <c r="Q901" i="3" s="1"/>
  <c r="O901" i="3"/>
  <c r="AM901" i="3" s="1"/>
  <c r="M29" i="4"/>
  <c r="Q885" i="3" s="1"/>
  <c r="O885" i="3"/>
  <c r="AM885" i="3" s="1"/>
  <c r="M14" i="4"/>
  <c r="Q869" i="3" s="1"/>
  <c r="O869" i="3"/>
  <c r="AM869" i="3" s="1"/>
  <c r="M46" i="4"/>
  <c r="Q853" i="3" s="1"/>
  <c r="O853" i="3"/>
  <c r="AM853" i="3" s="1"/>
  <c r="M900" i="4"/>
  <c r="Q837" i="3" s="1"/>
  <c r="O837" i="3"/>
  <c r="AM837" i="3" s="1"/>
  <c r="M885" i="4"/>
  <c r="Q822" i="3" s="1"/>
  <c r="O822" i="3"/>
  <c r="AM822" i="3" s="1"/>
  <c r="M872" i="4"/>
  <c r="Q806" i="3" s="1"/>
  <c r="O806" i="3"/>
  <c r="AM806" i="3" s="1"/>
  <c r="M858" i="4"/>
  <c r="Q791" i="3" s="1"/>
  <c r="O791" i="3"/>
  <c r="AM791" i="3" s="1"/>
  <c r="M43" i="4"/>
  <c r="Q776" i="3" s="1"/>
  <c r="O776" i="3"/>
  <c r="AM776" i="3" s="1"/>
  <c r="M828" i="4"/>
  <c r="Q761" i="3" s="1"/>
  <c r="O761" i="3"/>
  <c r="AM761" i="3" s="1"/>
  <c r="M812" i="4"/>
  <c r="Q745" i="3" s="1"/>
  <c r="O745" i="3"/>
  <c r="AM745" i="3" s="1"/>
  <c r="M797" i="4"/>
  <c r="Q729" i="3" s="1"/>
  <c r="O729" i="3"/>
  <c r="AM729" i="3" s="1"/>
  <c r="M781" i="4"/>
  <c r="Q713" i="3" s="1"/>
  <c r="O713" i="3"/>
  <c r="AM713" i="3" s="1"/>
  <c r="M766" i="4"/>
  <c r="Q697" i="3" s="1"/>
  <c r="O697" i="3"/>
  <c r="AM697" i="3" s="1"/>
  <c r="M750" i="4"/>
  <c r="Q681" i="3" s="1"/>
  <c r="O681" i="3"/>
  <c r="AM681" i="3" s="1"/>
  <c r="M734" i="4"/>
  <c r="Q665" i="3" s="1"/>
  <c r="O665" i="3"/>
  <c r="AM665" i="3" s="1"/>
  <c r="M718" i="4"/>
  <c r="Q649" i="3" s="1"/>
  <c r="O649" i="3"/>
  <c r="AM649" i="3" s="1"/>
  <c r="M702" i="4"/>
  <c r="Q633" i="3" s="1"/>
  <c r="O633" i="3"/>
  <c r="AM633" i="3" s="1"/>
  <c r="M687" i="4"/>
  <c r="Q617" i="3" s="1"/>
  <c r="O617" i="3"/>
  <c r="AM617" i="3" s="1"/>
  <c r="M656" i="4"/>
  <c r="Q585" i="3" s="1"/>
  <c r="O585" i="3"/>
  <c r="AM585" i="3" s="1"/>
  <c r="M640" i="4"/>
  <c r="Q569" i="3" s="1"/>
  <c r="O569" i="3"/>
  <c r="AM569" i="3" s="1"/>
  <c r="M624" i="4"/>
  <c r="Q553" i="3" s="1"/>
  <c r="O553" i="3"/>
  <c r="AM553" i="3" s="1"/>
  <c r="M608" i="4"/>
  <c r="Q537" i="3" s="1"/>
  <c r="O537" i="3"/>
  <c r="AM537" i="3" s="1"/>
  <c r="M592" i="4"/>
  <c r="Q521" i="3" s="1"/>
  <c r="O521" i="3"/>
  <c r="AM521" i="3" s="1"/>
  <c r="M576" i="4"/>
  <c r="Q506" i="3" s="1"/>
  <c r="O506" i="3"/>
  <c r="AM506" i="3" s="1"/>
  <c r="M560" i="4"/>
  <c r="Q490" i="3" s="1"/>
  <c r="O490" i="3"/>
  <c r="AM490" i="3" s="1"/>
  <c r="M544" i="4"/>
  <c r="Q474" i="3" s="1"/>
  <c r="O474" i="3"/>
  <c r="AM474" i="3" s="1"/>
  <c r="M529" i="4"/>
  <c r="Q458" i="3" s="1"/>
  <c r="O458" i="3"/>
  <c r="AM458" i="3" s="1"/>
  <c r="M513" i="4"/>
  <c r="Q443" i="3" s="1"/>
  <c r="O443" i="3"/>
  <c r="AM443" i="3" s="1"/>
  <c r="M498" i="4"/>
  <c r="Q427" i="3" s="1"/>
  <c r="O427" i="3"/>
  <c r="AM427" i="3" s="1"/>
  <c r="M482" i="4"/>
  <c r="Q411" i="3" s="1"/>
  <c r="O411" i="3"/>
  <c r="AM411" i="3" s="1"/>
  <c r="M466" i="4"/>
  <c r="Q395" i="3" s="1"/>
  <c r="O395" i="3"/>
  <c r="AM395" i="3" s="1"/>
  <c r="M450" i="4"/>
  <c r="Q379" i="3" s="1"/>
  <c r="O379" i="3"/>
  <c r="AM379" i="3" s="1"/>
  <c r="M434" i="4"/>
  <c r="Q363" i="3" s="1"/>
  <c r="O363" i="3"/>
  <c r="AM363" i="3" s="1"/>
  <c r="M418" i="4"/>
  <c r="Q347" i="3" s="1"/>
  <c r="O347" i="3"/>
  <c r="AM347" i="3" s="1"/>
  <c r="M402" i="4"/>
  <c r="Q331" i="3" s="1"/>
  <c r="O331" i="3"/>
  <c r="AM331" i="3" s="1"/>
  <c r="M386" i="4"/>
  <c r="Q316" i="3" s="1"/>
  <c r="O316" i="3"/>
  <c r="AM316" i="3" s="1"/>
  <c r="M370" i="4"/>
  <c r="Q300" i="3" s="1"/>
  <c r="O300" i="3"/>
  <c r="G13" i="8"/>
  <c r="M354" i="4"/>
  <c r="Q284" i="3" s="1"/>
  <c r="O284" i="3"/>
  <c r="AM284" i="3" s="1"/>
  <c r="M338" i="4"/>
  <c r="Q269" i="3" s="1"/>
  <c r="O269" i="3"/>
  <c r="AM269" i="3" s="1"/>
  <c r="M323" i="4"/>
  <c r="Q253" i="3" s="1"/>
  <c r="O253" i="3"/>
  <c r="AM253" i="3" s="1"/>
  <c r="M307" i="4"/>
  <c r="Q237" i="3" s="1"/>
  <c r="O237" i="3"/>
  <c r="AM237" i="3" s="1"/>
  <c r="M294" i="4"/>
  <c r="Q221" i="3" s="1"/>
  <c r="O221" i="3"/>
  <c r="AM221" i="3" s="1"/>
  <c r="M279" i="4"/>
  <c r="Q205" i="3" s="1"/>
  <c r="O205" i="3"/>
  <c r="AM205" i="3" s="1"/>
  <c r="M263" i="4"/>
  <c r="Q189" i="3" s="1"/>
  <c r="O189" i="3"/>
  <c r="AM189" i="3" s="1"/>
  <c r="M247" i="4"/>
  <c r="Q173" i="3" s="1"/>
  <c r="O173" i="3"/>
  <c r="AM173" i="3" s="1"/>
  <c r="M232" i="4"/>
  <c r="Q158" i="3" s="1"/>
  <c r="O158" i="3"/>
  <c r="AM158" i="3" s="1"/>
  <c r="M216" i="4"/>
  <c r="Q142" i="3" s="1"/>
  <c r="O142" i="3"/>
  <c r="AM142" i="3" s="1"/>
  <c r="M200" i="4"/>
  <c r="Q126" i="3" s="1"/>
  <c r="O126" i="3"/>
  <c r="AM126" i="3" s="1"/>
  <c r="M184" i="4"/>
  <c r="Q110" i="3" s="1"/>
  <c r="O110" i="3"/>
  <c r="AM110" i="3" s="1"/>
  <c r="M168" i="4"/>
  <c r="Q94" i="3" s="1"/>
  <c r="O94" i="3"/>
  <c r="AM94" i="3" s="1"/>
  <c r="M152" i="4"/>
  <c r="Q78" i="3" s="1"/>
  <c r="O78" i="3"/>
  <c r="AM78" i="3" s="1"/>
  <c r="N947" i="3"/>
  <c r="F24" i="8"/>
  <c r="N598" i="3"/>
  <c r="F22" i="8"/>
  <c r="M980" i="4"/>
  <c r="Q976" i="3" s="1"/>
  <c r="O976" i="3"/>
  <c r="AM976" i="3" s="1"/>
  <c r="M967" i="4"/>
  <c r="Q15" i="3" s="1"/>
  <c r="O15" i="3"/>
  <c r="AM15" i="3" s="1"/>
  <c r="M951" i="4"/>
  <c r="Q30" i="3" s="1"/>
  <c r="O30" i="3"/>
  <c r="AM30" i="3" s="1"/>
  <c r="M936" i="4"/>
  <c r="Q50" i="3" s="1"/>
  <c r="O50" i="3"/>
  <c r="AM50" i="3" s="1"/>
  <c r="M924" i="4"/>
  <c r="Q62" i="3" s="1"/>
  <c r="O62" i="3"/>
  <c r="AM62" i="3" s="1"/>
  <c r="M128" i="4"/>
  <c r="Q964" i="3" s="1"/>
  <c r="O964" i="3"/>
  <c r="AM964" i="3" s="1"/>
  <c r="M30" i="4"/>
  <c r="Q948" i="3" s="1"/>
  <c r="O948" i="3"/>
  <c r="AM948" i="3" s="1"/>
  <c r="M107" i="4"/>
  <c r="Q932" i="3" s="1"/>
  <c r="O932" i="3"/>
  <c r="AM932" i="3" s="1"/>
  <c r="M93" i="4"/>
  <c r="Q916" i="3" s="1"/>
  <c r="O916" i="3"/>
  <c r="AM916" i="3" s="1"/>
  <c r="M77" i="4"/>
  <c r="Q900" i="3" s="1"/>
  <c r="O900" i="3"/>
  <c r="AM900" i="3" s="1"/>
  <c r="M28" i="4"/>
  <c r="Q884" i="3" s="1"/>
  <c r="O884" i="3"/>
  <c r="AM884" i="3" s="1"/>
  <c r="M24" i="4"/>
  <c r="Q868" i="3" s="1"/>
  <c r="O868" i="3"/>
  <c r="AM868" i="3" s="1"/>
  <c r="M884" i="4"/>
  <c r="Q821" i="3" s="1"/>
  <c r="O821" i="3"/>
  <c r="AM821" i="3" s="1"/>
  <c r="M871" i="4"/>
  <c r="Q805" i="3" s="1"/>
  <c r="O805" i="3"/>
  <c r="G29" i="8"/>
  <c r="M857" i="4"/>
  <c r="Q790" i="3" s="1"/>
  <c r="O790" i="3"/>
  <c r="AM790" i="3" s="1"/>
  <c r="M843" i="4"/>
  <c r="Q775" i="3" s="1"/>
  <c r="O775" i="3"/>
  <c r="AM775" i="3" s="1"/>
  <c r="M827" i="4"/>
  <c r="Q760" i="3" s="1"/>
  <c r="O760" i="3"/>
  <c r="AM760" i="3" s="1"/>
  <c r="M811" i="4"/>
  <c r="Q744" i="3" s="1"/>
  <c r="O744" i="3"/>
  <c r="AM744" i="3" s="1"/>
  <c r="M796" i="4"/>
  <c r="Q728" i="3" s="1"/>
  <c r="O728" i="3"/>
  <c r="AM728" i="3" s="1"/>
  <c r="M780" i="4"/>
  <c r="Q712" i="3" s="1"/>
  <c r="O712" i="3"/>
  <c r="AM712" i="3" s="1"/>
  <c r="M765" i="4"/>
  <c r="Q696" i="3" s="1"/>
  <c r="O696" i="3"/>
  <c r="AM696" i="3" s="1"/>
  <c r="M749" i="4"/>
  <c r="Q680" i="3" s="1"/>
  <c r="O680" i="3"/>
  <c r="AM680" i="3" s="1"/>
  <c r="M733" i="4"/>
  <c r="Q664" i="3" s="1"/>
  <c r="O664" i="3"/>
  <c r="AM664" i="3" s="1"/>
  <c r="M717" i="4"/>
  <c r="Q648" i="3" s="1"/>
  <c r="O648" i="3"/>
  <c r="AM648" i="3" s="1"/>
  <c r="M701" i="4"/>
  <c r="Q632" i="3" s="1"/>
  <c r="O632" i="3"/>
  <c r="AM632" i="3" s="1"/>
  <c r="M686" i="4"/>
  <c r="Q616" i="3" s="1"/>
  <c r="O616" i="3"/>
  <c r="AM616" i="3" s="1"/>
  <c r="M671" i="4"/>
  <c r="Q600" i="3" s="1"/>
  <c r="O600" i="3"/>
  <c r="AM600" i="3" s="1"/>
  <c r="M655" i="4"/>
  <c r="Q584" i="3" s="1"/>
  <c r="O584" i="3"/>
  <c r="AM584" i="3" s="1"/>
  <c r="M639" i="4"/>
  <c r="Q568" i="3" s="1"/>
  <c r="O568" i="3"/>
  <c r="AM568" i="3" s="1"/>
  <c r="M623" i="4"/>
  <c r="Q552" i="3" s="1"/>
  <c r="O552" i="3"/>
  <c r="AM552" i="3" s="1"/>
  <c r="M607" i="4"/>
  <c r="Q536" i="3" s="1"/>
  <c r="O536" i="3"/>
  <c r="G19" i="8"/>
  <c r="M591" i="4"/>
  <c r="Q520" i="3" s="1"/>
  <c r="O520" i="3"/>
  <c r="AM520" i="3" s="1"/>
  <c r="M575" i="4"/>
  <c r="Q505" i="3" s="1"/>
  <c r="O505" i="3"/>
  <c r="AM505" i="3" s="1"/>
  <c r="M559" i="4"/>
  <c r="Q489" i="3" s="1"/>
  <c r="O489" i="3"/>
  <c r="AM489" i="3" s="1"/>
  <c r="M543" i="4"/>
  <c r="Q473" i="3" s="1"/>
  <c r="O473" i="3"/>
  <c r="AM473" i="3" s="1"/>
  <c r="M528" i="4"/>
  <c r="Q457" i="3" s="1"/>
  <c r="O457" i="3"/>
  <c r="AM457" i="3" s="1"/>
  <c r="M512" i="4"/>
  <c r="Q442" i="3" s="1"/>
  <c r="O442" i="3"/>
  <c r="AM442" i="3" s="1"/>
  <c r="M497" i="4"/>
  <c r="Q426" i="3" s="1"/>
  <c r="O426" i="3"/>
  <c r="AM426" i="3" s="1"/>
  <c r="M481" i="4"/>
  <c r="Q410" i="3" s="1"/>
  <c r="O410" i="3"/>
  <c r="AM410" i="3" s="1"/>
  <c r="M465" i="4"/>
  <c r="Q394" i="3" s="1"/>
  <c r="O394" i="3"/>
  <c r="AM394" i="3" s="1"/>
  <c r="M449" i="4"/>
  <c r="Q378" i="3" s="1"/>
  <c r="O378" i="3"/>
  <c r="AM378" i="3" s="1"/>
  <c r="M433" i="4"/>
  <c r="Q362" i="3" s="1"/>
  <c r="O362" i="3"/>
  <c r="AM362" i="3" s="1"/>
  <c r="M417" i="4"/>
  <c r="Q346" i="3" s="1"/>
  <c r="O346" i="3"/>
  <c r="AM346" i="3" s="1"/>
  <c r="M401" i="4"/>
  <c r="Q330" i="3" s="1"/>
  <c r="O330" i="3"/>
  <c r="AM330" i="3" s="1"/>
  <c r="M385" i="4"/>
  <c r="Q315" i="3" s="1"/>
  <c r="O315" i="3"/>
  <c r="AM315" i="3" s="1"/>
  <c r="M369" i="4"/>
  <c r="Q299" i="3" s="1"/>
  <c r="O299" i="3"/>
  <c r="AM299" i="3" s="1"/>
  <c r="M353" i="4"/>
  <c r="Q2" i="3" s="1"/>
  <c r="O2" i="3"/>
  <c r="AM2" i="3" s="1"/>
  <c r="M337" i="4"/>
  <c r="Q268" i="3" s="1"/>
  <c r="O268" i="3"/>
  <c r="AM268" i="3" s="1"/>
  <c r="M322" i="4"/>
  <c r="Q252" i="3" s="1"/>
  <c r="O252" i="3"/>
  <c r="AM252" i="3" s="1"/>
  <c r="M306" i="4"/>
  <c r="Q236" i="3" s="1"/>
  <c r="O236" i="3"/>
  <c r="AM236" i="3" s="1"/>
  <c r="M293" i="4"/>
  <c r="Q220" i="3" s="1"/>
  <c r="O220" i="3"/>
  <c r="G17" i="8"/>
  <c r="M278" i="4"/>
  <c r="Q204" i="3" s="1"/>
  <c r="O204" i="3"/>
  <c r="AM204" i="3" s="1"/>
  <c r="M262" i="4"/>
  <c r="Q188" i="3" s="1"/>
  <c r="O188" i="3"/>
  <c r="AM188" i="3" s="1"/>
  <c r="M246" i="4"/>
  <c r="Q172" i="3" s="1"/>
  <c r="O172" i="3"/>
  <c r="AM172" i="3" s="1"/>
  <c r="M231" i="4"/>
  <c r="Q157" i="3" s="1"/>
  <c r="O157" i="3"/>
  <c r="AM157" i="3" s="1"/>
  <c r="M215" i="4"/>
  <c r="Q141" i="3" s="1"/>
  <c r="O141" i="3"/>
  <c r="AM141" i="3" s="1"/>
  <c r="M199" i="4"/>
  <c r="Q125" i="3" s="1"/>
  <c r="O125" i="3"/>
  <c r="AM125" i="3" s="1"/>
  <c r="M183" i="4"/>
  <c r="Q109" i="3" s="1"/>
  <c r="O109" i="3"/>
  <c r="AM109" i="3" s="1"/>
  <c r="M167" i="4"/>
  <c r="Q93" i="3" s="1"/>
  <c r="O93" i="3"/>
  <c r="AM93" i="3" s="1"/>
  <c r="M151" i="4"/>
  <c r="Q77" i="3" s="1"/>
  <c r="O77" i="3"/>
  <c r="AM77" i="3" s="1"/>
  <c r="N549" i="3"/>
  <c r="F20" i="8"/>
  <c r="N375" i="3"/>
  <c r="F10" i="8"/>
  <c r="N233" i="3"/>
  <c r="F6" i="8"/>
  <c r="N185" i="3"/>
  <c r="F26" i="8"/>
  <c r="M979" i="4"/>
  <c r="Q975" i="3" s="1"/>
  <c r="O975" i="3"/>
  <c r="AM975" i="3" s="1"/>
  <c r="M966" i="4"/>
  <c r="Q17" i="3" s="1"/>
  <c r="O17" i="3"/>
  <c r="AM17" i="3" s="1"/>
  <c r="M950" i="4"/>
  <c r="Q33" i="3" s="1"/>
  <c r="O33" i="3"/>
  <c r="AM33" i="3" s="1"/>
  <c r="M935" i="4"/>
  <c r="Q49" i="3" s="1"/>
  <c r="O49" i="3"/>
  <c r="AM49" i="3" s="1"/>
  <c r="M923" i="4"/>
  <c r="Q65" i="3" s="1"/>
  <c r="O65" i="3"/>
  <c r="AM65" i="3" s="1"/>
  <c r="M127" i="4"/>
  <c r="Q963" i="3" s="1"/>
  <c r="O963" i="3"/>
  <c r="AM963" i="3" s="1"/>
  <c r="M39" i="4"/>
  <c r="Q947" i="3" s="1"/>
  <c r="G24" i="8"/>
  <c r="O947" i="3"/>
  <c r="M106" i="4"/>
  <c r="Q931" i="3" s="1"/>
  <c r="O931" i="3"/>
  <c r="AM931" i="3" s="1"/>
  <c r="M92" i="4"/>
  <c r="Q915" i="3" s="1"/>
  <c r="O915" i="3"/>
  <c r="AM915" i="3" s="1"/>
  <c r="M76" i="4"/>
  <c r="Q899" i="3" s="1"/>
  <c r="O899" i="3"/>
  <c r="AM899" i="3" s="1"/>
  <c r="M27" i="4"/>
  <c r="Q883" i="3" s="1"/>
  <c r="O883" i="3"/>
  <c r="AM883" i="3" s="1"/>
  <c r="M54" i="4"/>
  <c r="Q867" i="3" s="1"/>
  <c r="O867" i="3"/>
  <c r="AM867" i="3" s="1"/>
  <c r="M899" i="4"/>
  <c r="Q835" i="3" s="1"/>
  <c r="O835" i="3"/>
  <c r="AM835" i="3" s="1"/>
  <c r="M883" i="4"/>
  <c r="Q820" i="3" s="1"/>
  <c r="O820" i="3"/>
  <c r="AM820" i="3" s="1"/>
  <c r="M870" i="4"/>
  <c r="Q804" i="3" s="1"/>
  <c r="O804" i="3"/>
  <c r="AM804" i="3" s="1"/>
  <c r="M856" i="4"/>
  <c r="Q789" i="3" s="1"/>
  <c r="O789" i="3"/>
  <c r="AM789" i="3" s="1"/>
  <c r="M842" i="4"/>
  <c r="Q774" i="3" s="1"/>
  <c r="O774" i="3"/>
  <c r="AM774" i="3" s="1"/>
  <c r="M826" i="4"/>
  <c r="Q759" i="3" s="1"/>
  <c r="O759" i="3"/>
  <c r="AM759" i="3" s="1"/>
  <c r="M42" i="4"/>
  <c r="Q743" i="3" s="1"/>
  <c r="O743" i="3"/>
  <c r="AM743" i="3" s="1"/>
  <c r="M795" i="4"/>
  <c r="Q727" i="3" s="1"/>
  <c r="O727" i="3"/>
  <c r="AM727" i="3" s="1"/>
  <c r="M779" i="4"/>
  <c r="Q711" i="3" s="1"/>
  <c r="O711" i="3"/>
  <c r="AM711" i="3" s="1"/>
  <c r="M764" i="4"/>
  <c r="Q695" i="3" s="1"/>
  <c r="O695" i="3"/>
  <c r="AM695" i="3" s="1"/>
  <c r="M748" i="4"/>
  <c r="Q679" i="3" s="1"/>
  <c r="O679" i="3"/>
  <c r="AM679" i="3" s="1"/>
  <c r="M732" i="4"/>
  <c r="Q663" i="3" s="1"/>
  <c r="O663" i="3"/>
  <c r="AM663" i="3" s="1"/>
  <c r="M716" i="4"/>
  <c r="Q647" i="3" s="1"/>
  <c r="O647" i="3"/>
  <c r="AM647" i="3" s="1"/>
  <c r="M16" i="4"/>
  <c r="Q631" i="3" s="1"/>
  <c r="O631" i="3"/>
  <c r="AM631" i="3" s="1"/>
  <c r="M685" i="4"/>
  <c r="Q615" i="3" s="1"/>
  <c r="O615" i="3"/>
  <c r="AM615" i="3" s="1"/>
  <c r="M670" i="4"/>
  <c r="Q599" i="3" s="1"/>
  <c r="O599" i="3"/>
  <c r="AM599" i="3" s="1"/>
  <c r="M654" i="4"/>
  <c r="Q583" i="3" s="1"/>
  <c r="O583" i="3"/>
  <c r="AM583" i="3" s="1"/>
  <c r="M638" i="4"/>
  <c r="Q567" i="3" s="1"/>
  <c r="O567" i="3"/>
  <c r="AM567" i="3" s="1"/>
  <c r="M622" i="4"/>
  <c r="Q551" i="3" s="1"/>
  <c r="O551" i="3"/>
  <c r="AM551" i="3" s="1"/>
  <c r="M606" i="4"/>
  <c r="Q535" i="3" s="1"/>
  <c r="O535" i="3"/>
  <c r="G18" i="8"/>
  <c r="M590" i="4"/>
  <c r="Q519" i="3" s="1"/>
  <c r="O519" i="3"/>
  <c r="AM519" i="3" s="1"/>
  <c r="M574" i="4"/>
  <c r="Q504" i="3" s="1"/>
  <c r="O504" i="3"/>
  <c r="AM504" i="3" s="1"/>
  <c r="M558" i="4"/>
  <c r="Q488" i="3" s="1"/>
  <c r="O488" i="3"/>
  <c r="AM488" i="3" s="1"/>
  <c r="M542" i="4"/>
  <c r="Q472" i="3" s="1"/>
  <c r="O472" i="3"/>
  <c r="AM472" i="3" s="1"/>
  <c r="M527" i="4"/>
  <c r="Q456" i="3" s="1"/>
  <c r="O456" i="3"/>
  <c r="AM456" i="3" s="1"/>
  <c r="M511" i="4"/>
  <c r="Q441" i="3" s="1"/>
  <c r="O441" i="3"/>
  <c r="AM441" i="3" s="1"/>
  <c r="M496" i="4"/>
  <c r="Q425" i="3" s="1"/>
  <c r="O425" i="3"/>
  <c r="AM425" i="3" s="1"/>
  <c r="M480" i="4"/>
  <c r="Q409" i="3" s="1"/>
  <c r="O409" i="3"/>
  <c r="AM409" i="3" s="1"/>
  <c r="M464" i="4"/>
  <c r="Q393" i="3" s="1"/>
  <c r="O393" i="3"/>
  <c r="AM393" i="3" s="1"/>
  <c r="M448" i="4"/>
  <c r="Q377" i="3" s="1"/>
  <c r="O377" i="3"/>
  <c r="M432" i="4"/>
  <c r="Q361" i="3" s="1"/>
  <c r="O361" i="3"/>
  <c r="AM361" i="3" s="1"/>
  <c r="M416" i="4"/>
  <c r="Q345" i="3" s="1"/>
  <c r="O345" i="3"/>
  <c r="AM345" i="3" s="1"/>
  <c r="M400" i="4"/>
  <c r="Q329" i="3" s="1"/>
  <c r="O329" i="3"/>
  <c r="AM329" i="3" s="1"/>
  <c r="M384" i="4"/>
  <c r="Q314" i="3" s="1"/>
  <c r="O314" i="3"/>
  <c r="AM314" i="3" s="1"/>
  <c r="M368" i="4"/>
  <c r="Q298" i="3" s="1"/>
  <c r="O298" i="3"/>
  <c r="AM298" i="3" s="1"/>
  <c r="M352" i="4"/>
  <c r="Q283" i="3" s="1"/>
  <c r="O283" i="3"/>
  <c r="AM283" i="3" s="1"/>
  <c r="M336" i="4"/>
  <c r="Q267" i="3" s="1"/>
  <c r="O267" i="3"/>
  <c r="AM267" i="3" s="1"/>
  <c r="M321" i="4"/>
  <c r="Q251" i="3" s="1"/>
  <c r="O251" i="3"/>
  <c r="AM251" i="3" s="1"/>
  <c r="M139" i="4"/>
  <c r="Q235" i="3" s="1"/>
  <c r="O235" i="3"/>
  <c r="M292" i="4"/>
  <c r="Q219" i="3" s="1"/>
  <c r="O219" i="3"/>
  <c r="AM219" i="3" s="1"/>
  <c r="M277" i="4"/>
  <c r="Q203" i="3" s="1"/>
  <c r="O203" i="3"/>
  <c r="AM203" i="3" s="1"/>
  <c r="M261" i="4"/>
  <c r="Q187" i="3" s="1"/>
  <c r="O187" i="3"/>
  <c r="AM187" i="3" s="1"/>
  <c r="M245" i="4"/>
  <c r="Q171" i="3" s="1"/>
  <c r="O171" i="3"/>
  <c r="AM171" i="3" s="1"/>
  <c r="M230" i="4"/>
  <c r="Q156" i="3" s="1"/>
  <c r="O156" i="3"/>
  <c r="AM156" i="3" s="1"/>
  <c r="M214" i="4"/>
  <c r="Q140" i="3" s="1"/>
  <c r="O140" i="3"/>
  <c r="AM140" i="3" s="1"/>
  <c r="M198" i="4"/>
  <c r="Q124" i="3" s="1"/>
  <c r="O124" i="3"/>
  <c r="AM124" i="3" s="1"/>
  <c r="M182" i="4"/>
  <c r="Q108" i="3" s="1"/>
  <c r="O108" i="3"/>
  <c r="AM108" i="3" s="1"/>
  <c r="M166" i="4"/>
  <c r="Q92" i="3" s="1"/>
  <c r="O92" i="3"/>
  <c r="AM92" i="3" s="1"/>
  <c r="M150" i="4"/>
  <c r="Q76" i="3" s="1"/>
  <c r="O76" i="3"/>
  <c r="AM76" i="3" s="1"/>
  <c r="F23" i="8"/>
  <c r="N817" i="3"/>
  <c r="N454" i="3"/>
  <c r="F12" i="8"/>
  <c r="N232" i="3"/>
  <c r="F14" i="8"/>
  <c r="M978" i="4"/>
  <c r="Q974" i="3" s="1"/>
  <c r="O974" i="3"/>
  <c r="AM974" i="3" s="1"/>
  <c r="M965" i="4"/>
  <c r="Q16" i="3" s="1"/>
  <c r="O16" i="3"/>
  <c r="AM16" i="3" s="1"/>
  <c r="M949" i="4"/>
  <c r="Q32" i="3" s="1"/>
  <c r="O32" i="3"/>
  <c r="AM32" i="3" s="1"/>
  <c r="M934" i="4"/>
  <c r="Q48" i="3" s="1"/>
  <c r="O48" i="3"/>
  <c r="AM48" i="3" s="1"/>
  <c r="M922" i="4"/>
  <c r="Q64" i="3" s="1"/>
  <c r="O64" i="3"/>
  <c r="AM64" i="3" s="1"/>
  <c r="M147" i="4"/>
  <c r="Q962" i="3" s="1"/>
  <c r="O962" i="3"/>
  <c r="AM962" i="3" s="1"/>
  <c r="M119" i="4"/>
  <c r="Q946" i="3" s="1"/>
  <c r="O946" i="3"/>
  <c r="AM946" i="3" s="1"/>
  <c r="M105" i="4"/>
  <c r="Q930" i="3" s="1"/>
  <c r="O930" i="3"/>
  <c r="AM930" i="3" s="1"/>
  <c r="M91" i="4"/>
  <c r="Q914" i="3" s="1"/>
  <c r="O914" i="3"/>
  <c r="AM914" i="3" s="1"/>
  <c r="M75" i="4"/>
  <c r="Q898" i="3" s="1"/>
  <c r="O898" i="3"/>
  <c r="AM898" i="3" s="1"/>
  <c r="M910" i="4"/>
  <c r="Q882" i="3" s="1"/>
  <c r="O882" i="3"/>
  <c r="AM882" i="3" s="1"/>
  <c r="M53" i="4"/>
  <c r="Q866" i="3" s="1"/>
  <c r="O866" i="3"/>
  <c r="AM866" i="3" s="1"/>
  <c r="M45" i="4"/>
  <c r="Q850" i="3" s="1"/>
  <c r="O850" i="3"/>
  <c r="AM850" i="3" s="1"/>
  <c r="M898" i="4"/>
  <c r="Q834" i="3" s="1"/>
  <c r="O834" i="3"/>
  <c r="AM834" i="3" s="1"/>
  <c r="M882" i="4"/>
  <c r="Q819" i="3" s="1"/>
  <c r="O819" i="3"/>
  <c r="AM819" i="3" s="1"/>
  <c r="M869" i="4"/>
  <c r="Q803" i="3" s="1"/>
  <c r="O803" i="3"/>
  <c r="AM803" i="3" s="1"/>
  <c r="M855" i="4"/>
  <c r="Q788" i="3" s="1"/>
  <c r="O788" i="3"/>
  <c r="AM788" i="3" s="1"/>
  <c r="M841" i="4"/>
  <c r="Q773" i="3" s="1"/>
  <c r="O773" i="3"/>
  <c r="AM773" i="3" s="1"/>
  <c r="M825" i="4"/>
  <c r="Q758" i="3" s="1"/>
  <c r="O758" i="3"/>
  <c r="AM758" i="3" s="1"/>
  <c r="M810" i="4"/>
  <c r="Q742" i="3" s="1"/>
  <c r="O742" i="3"/>
  <c r="AM742" i="3" s="1"/>
  <c r="M794" i="4"/>
  <c r="Q726" i="3" s="1"/>
  <c r="O726" i="3"/>
  <c r="AM726" i="3" s="1"/>
  <c r="M778" i="4"/>
  <c r="Q710" i="3" s="1"/>
  <c r="O710" i="3"/>
  <c r="AM710" i="3" s="1"/>
  <c r="M763" i="4"/>
  <c r="Q694" i="3" s="1"/>
  <c r="O694" i="3"/>
  <c r="AM694" i="3" s="1"/>
  <c r="M747" i="4"/>
  <c r="Q678" i="3" s="1"/>
  <c r="O678" i="3"/>
  <c r="AM678" i="3" s="1"/>
  <c r="M731" i="4"/>
  <c r="Q662" i="3" s="1"/>
  <c r="O662" i="3"/>
  <c r="AM662" i="3" s="1"/>
  <c r="M715" i="4"/>
  <c r="Q646" i="3" s="1"/>
  <c r="O646" i="3"/>
  <c r="AM646" i="3" s="1"/>
  <c r="M700" i="4"/>
  <c r="Q630" i="3" s="1"/>
  <c r="O630" i="3"/>
  <c r="AM630" i="3" s="1"/>
  <c r="M684" i="4"/>
  <c r="Q614" i="3" s="1"/>
  <c r="O614" i="3"/>
  <c r="AM614" i="3" s="1"/>
  <c r="M669" i="4"/>
  <c r="Q598" i="3" s="1"/>
  <c r="O598" i="3"/>
  <c r="G22" i="8"/>
  <c r="M653" i="4"/>
  <c r="Q582" i="3" s="1"/>
  <c r="O582" i="3"/>
  <c r="AM582" i="3" s="1"/>
  <c r="M637" i="4"/>
  <c r="Q566" i="3" s="1"/>
  <c r="O566" i="3"/>
  <c r="AM566" i="3" s="1"/>
  <c r="M621" i="4"/>
  <c r="Q550" i="3" s="1"/>
  <c r="O550" i="3"/>
  <c r="AM550" i="3" s="1"/>
  <c r="M605" i="4"/>
  <c r="Q534" i="3" s="1"/>
  <c r="O534" i="3"/>
  <c r="AM534" i="3" s="1"/>
  <c r="M589" i="4"/>
  <c r="Q518" i="3" s="1"/>
  <c r="O518" i="3"/>
  <c r="AM518" i="3" s="1"/>
  <c r="M573" i="4"/>
  <c r="Q503" i="3" s="1"/>
  <c r="O503" i="3"/>
  <c r="AM503" i="3" s="1"/>
  <c r="M557" i="4"/>
  <c r="Q487" i="3" s="1"/>
  <c r="O487" i="3"/>
  <c r="AM487" i="3" s="1"/>
  <c r="M541" i="4"/>
  <c r="Q471" i="3" s="1"/>
  <c r="O471" i="3"/>
  <c r="AM471" i="3" s="1"/>
  <c r="M526" i="4"/>
  <c r="Q455" i="3" s="1"/>
  <c r="O455" i="3"/>
  <c r="AM455" i="3" s="1"/>
  <c r="M40" i="4"/>
  <c r="Q440" i="3" s="1"/>
  <c r="O440" i="3"/>
  <c r="AM440" i="3" s="1"/>
  <c r="M495" i="4"/>
  <c r="Q424" i="3" s="1"/>
  <c r="O424" i="3"/>
  <c r="AM424" i="3" s="1"/>
  <c r="M479" i="4"/>
  <c r="Q408" i="3" s="1"/>
  <c r="O408" i="3"/>
  <c r="AM408" i="3" s="1"/>
  <c r="M463" i="4"/>
  <c r="Q392" i="3" s="1"/>
  <c r="O392" i="3"/>
  <c r="AM392" i="3" s="1"/>
  <c r="M447" i="4"/>
  <c r="Q376" i="3" s="1"/>
  <c r="O376" i="3"/>
  <c r="AM376" i="3" s="1"/>
  <c r="M431" i="4"/>
  <c r="Q360" i="3" s="1"/>
  <c r="O360" i="3"/>
  <c r="AM360" i="3" s="1"/>
  <c r="M415" i="4"/>
  <c r="Q344" i="3" s="1"/>
  <c r="O344" i="3"/>
  <c r="AM344" i="3" s="1"/>
  <c r="M399" i="4"/>
  <c r="Q328" i="3" s="1"/>
  <c r="O328" i="3"/>
  <c r="AM328" i="3" s="1"/>
  <c r="M383" i="4"/>
  <c r="Q313" i="3" s="1"/>
  <c r="O313" i="3"/>
  <c r="AM313" i="3" s="1"/>
  <c r="M367" i="4"/>
  <c r="Q297" i="3" s="1"/>
  <c r="O297" i="3"/>
  <c r="AM297" i="3" s="1"/>
  <c r="M351" i="4"/>
  <c r="Q282" i="3" s="1"/>
  <c r="O282" i="3"/>
  <c r="AM282" i="3" s="1"/>
  <c r="M335" i="4"/>
  <c r="Q266" i="3" s="1"/>
  <c r="O266" i="3"/>
  <c r="AM266" i="3" s="1"/>
  <c r="M320" i="4"/>
  <c r="Q250" i="3" s="1"/>
  <c r="O250" i="3"/>
  <c r="AM250" i="3" s="1"/>
  <c r="M305" i="4"/>
  <c r="Q234" i="3" s="1"/>
  <c r="O234" i="3"/>
  <c r="AM234" i="3" s="1"/>
  <c r="M291" i="4"/>
  <c r="Q218" i="3" s="1"/>
  <c r="O218" i="3"/>
  <c r="AM218" i="3" s="1"/>
  <c r="M276" i="4"/>
  <c r="Q202" i="3" s="1"/>
  <c r="O202" i="3"/>
  <c r="AM202" i="3" s="1"/>
  <c r="M260" i="4"/>
  <c r="Q186" i="3" s="1"/>
  <c r="O186" i="3"/>
  <c r="AM186" i="3" s="1"/>
  <c r="M244" i="4"/>
  <c r="Q170" i="3" s="1"/>
  <c r="O170" i="3"/>
  <c r="AM170" i="3" s="1"/>
  <c r="M229" i="4"/>
  <c r="Q155" i="3" s="1"/>
  <c r="O155" i="3"/>
  <c r="AM155" i="3" s="1"/>
  <c r="M213" i="4"/>
  <c r="Q139" i="3" s="1"/>
  <c r="O139" i="3"/>
  <c r="AM139" i="3" s="1"/>
  <c r="M197" i="4"/>
  <c r="Q123" i="3" s="1"/>
  <c r="O123" i="3"/>
  <c r="AM123" i="3" s="1"/>
  <c r="M181" i="4"/>
  <c r="Q107" i="3" s="1"/>
  <c r="O107" i="3"/>
  <c r="AM107" i="3" s="1"/>
  <c r="M165" i="4"/>
  <c r="Q91" i="3" s="1"/>
  <c r="O91" i="3"/>
  <c r="AM91" i="3" s="1"/>
  <c r="N786" i="3"/>
  <c r="F21" i="8"/>
  <c r="N484" i="3"/>
  <c r="F16" i="8"/>
  <c r="N231" i="3"/>
  <c r="F25" i="8"/>
  <c r="M977" i="4"/>
  <c r="Q973" i="3" s="1"/>
  <c r="O973" i="3"/>
  <c r="AM973" i="3" s="1"/>
  <c r="M964" i="4"/>
  <c r="Q18" i="3" s="1"/>
  <c r="O18" i="3"/>
  <c r="AM18" i="3" s="1"/>
  <c r="M35" i="4"/>
  <c r="Q36" i="3" s="1"/>
  <c r="O36" i="3"/>
  <c r="AM36" i="3" s="1"/>
  <c r="M933" i="4"/>
  <c r="Q47" i="3" s="1"/>
  <c r="O47" i="3"/>
  <c r="AM47" i="3" s="1"/>
  <c r="M32" i="4"/>
  <c r="Q66" i="3" s="1"/>
  <c r="O66" i="3"/>
  <c r="AM66" i="3" s="1"/>
  <c r="M146" i="4"/>
  <c r="Q961" i="3" s="1"/>
  <c r="O961" i="3"/>
  <c r="AM961" i="3" s="1"/>
  <c r="M118" i="4"/>
  <c r="Q945" i="3" s="1"/>
  <c r="O945" i="3"/>
  <c r="AM945" i="3" s="1"/>
  <c r="M104" i="4"/>
  <c r="Q929" i="3" s="1"/>
  <c r="O929" i="3"/>
  <c r="AM929" i="3" s="1"/>
  <c r="M90" i="4"/>
  <c r="Q913" i="3" s="1"/>
  <c r="O913" i="3"/>
  <c r="AM913" i="3" s="1"/>
  <c r="M74" i="4"/>
  <c r="Q897" i="3" s="1"/>
  <c r="O897" i="3"/>
  <c r="AM897" i="3" s="1"/>
  <c r="M62" i="4"/>
  <c r="Q881" i="3" s="1"/>
  <c r="O881" i="3"/>
  <c r="AM881" i="3" s="1"/>
  <c r="M52" i="4"/>
  <c r="Q865" i="3" s="1"/>
  <c r="O865" i="3"/>
  <c r="AM865" i="3" s="1"/>
  <c r="M897" i="4"/>
  <c r="Q833" i="3" s="1"/>
  <c r="O833" i="3"/>
  <c r="AM833" i="3" s="1"/>
  <c r="M881" i="4"/>
  <c r="Q818" i="3" s="1"/>
  <c r="O818" i="3"/>
  <c r="AM818" i="3" s="1"/>
  <c r="M868" i="4"/>
  <c r="Q802" i="3" s="1"/>
  <c r="O802" i="3"/>
  <c r="AM802" i="3" s="1"/>
  <c r="M854" i="4"/>
  <c r="Q71" i="3" s="1"/>
  <c r="O71" i="3"/>
  <c r="AM71" i="3" s="1"/>
  <c r="M840" i="4"/>
  <c r="Q70" i="3" s="1"/>
  <c r="O70" i="3"/>
  <c r="AM70" i="3" s="1"/>
  <c r="M824" i="4"/>
  <c r="Q757" i="3" s="1"/>
  <c r="O757" i="3"/>
  <c r="AM757" i="3" s="1"/>
  <c r="M809" i="4"/>
  <c r="Q741" i="3" s="1"/>
  <c r="O741" i="3"/>
  <c r="AM741" i="3" s="1"/>
  <c r="M793" i="4"/>
  <c r="Q725" i="3" s="1"/>
  <c r="O725" i="3"/>
  <c r="AM725" i="3" s="1"/>
  <c r="M777" i="4"/>
  <c r="Q709" i="3" s="1"/>
  <c r="O709" i="3"/>
  <c r="AM709" i="3" s="1"/>
  <c r="M762" i="4"/>
  <c r="Q693" i="3" s="1"/>
  <c r="O693" i="3"/>
  <c r="AM693" i="3" s="1"/>
  <c r="M746" i="4"/>
  <c r="Q677" i="3" s="1"/>
  <c r="O677" i="3"/>
  <c r="AM677" i="3" s="1"/>
  <c r="M730" i="4"/>
  <c r="Q661" i="3" s="1"/>
  <c r="O661" i="3"/>
  <c r="AM661" i="3" s="1"/>
  <c r="M714" i="4"/>
  <c r="Q645" i="3" s="1"/>
  <c r="O645" i="3"/>
  <c r="AM645" i="3" s="1"/>
  <c r="M699" i="4"/>
  <c r="Q629" i="3" s="1"/>
  <c r="O629" i="3"/>
  <c r="AM629" i="3" s="1"/>
  <c r="M683" i="4"/>
  <c r="Q613" i="3" s="1"/>
  <c r="O613" i="3"/>
  <c r="AM613" i="3" s="1"/>
  <c r="M668" i="4"/>
  <c r="Q597" i="3" s="1"/>
  <c r="O597" i="3"/>
  <c r="AM597" i="3" s="1"/>
  <c r="M652" i="4"/>
  <c r="Q581" i="3" s="1"/>
  <c r="O581" i="3"/>
  <c r="AM581" i="3" s="1"/>
  <c r="M636" i="4"/>
  <c r="Q565" i="3" s="1"/>
  <c r="O565" i="3"/>
  <c r="AM565" i="3" s="1"/>
  <c r="M620" i="4"/>
  <c r="Q549" i="3" s="1"/>
  <c r="O549" i="3"/>
  <c r="G20" i="8"/>
  <c r="M604" i="4"/>
  <c r="Q533" i="3" s="1"/>
  <c r="O533" i="3"/>
  <c r="AM533" i="3" s="1"/>
  <c r="M588" i="4"/>
  <c r="Q517" i="3" s="1"/>
  <c r="O517" i="3"/>
  <c r="AM517" i="3" s="1"/>
  <c r="M572" i="4"/>
  <c r="Q502" i="3" s="1"/>
  <c r="O502" i="3"/>
  <c r="AM502" i="3" s="1"/>
  <c r="M556" i="4"/>
  <c r="Q486" i="3" s="1"/>
  <c r="O486" i="3"/>
  <c r="AM486" i="3" s="1"/>
  <c r="M540" i="4"/>
  <c r="Q470" i="3" s="1"/>
  <c r="O470" i="3"/>
  <c r="AM470" i="3" s="1"/>
  <c r="M525" i="4"/>
  <c r="Q69" i="3" s="1"/>
  <c r="O69" i="3"/>
  <c r="AM69" i="3" s="1"/>
  <c r="M510" i="4"/>
  <c r="Q439" i="3" s="1"/>
  <c r="O439" i="3"/>
  <c r="AM439" i="3" s="1"/>
  <c r="M494" i="4"/>
  <c r="Q423" i="3" s="1"/>
  <c r="O423" i="3"/>
  <c r="AM423" i="3" s="1"/>
  <c r="M478" i="4"/>
  <c r="Q407" i="3" s="1"/>
  <c r="O407" i="3"/>
  <c r="AM407" i="3" s="1"/>
  <c r="M462" i="4"/>
  <c r="Q391" i="3" s="1"/>
  <c r="O391" i="3"/>
  <c r="AM391" i="3" s="1"/>
  <c r="M446" i="4"/>
  <c r="Q375" i="3" s="1"/>
  <c r="O375" i="3"/>
  <c r="G10" i="8"/>
  <c r="M430" i="4"/>
  <c r="Q359" i="3" s="1"/>
  <c r="O359" i="3"/>
  <c r="AM359" i="3" s="1"/>
  <c r="M414" i="4"/>
  <c r="Q343" i="3" s="1"/>
  <c r="O343" i="3"/>
  <c r="AM343" i="3" s="1"/>
  <c r="M398" i="4"/>
  <c r="Q327" i="3" s="1"/>
  <c r="O327" i="3"/>
  <c r="AM327" i="3" s="1"/>
  <c r="M382" i="4"/>
  <c r="Q312" i="3" s="1"/>
  <c r="O312" i="3"/>
  <c r="AM312" i="3" s="1"/>
  <c r="M366" i="4"/>
  <c r="Q296" i="3" s="1"/>
  <c r="O296" i="3"/>
  <c r="AM296" i="3" s="1"/>
  <c r="M350" i="4"/>
  <c r="Q281" i="3" s="1"/>
  <c r="O281" i="3"/>
  <c r="AM281" i="3" s="1"/>
  <c r="M334" i="4"/>
  <c r="Q265" i="3" s="1"/>
  <c r="O265" i="3"/>
  <c r="AM265" i="3" s="1"/>
  <c r="M319" i="4"/>
  <c r="Q249" i="3" s="1"/>
  <c r="O249" i="3"/>
  <c r="AM249" i="3" s="1"/>
  <c r="M304" i="4"/>
  <c r="Q233" i="3" s="1"/>
  <c r="O233" i="3"/>
  <c r="G6" i="8"/>
  <c r="M290" i="4"/>
  <c r="Q217" i="3" s="1"/>
  <c r="O217" i="3"/>
  <c r="AM217" i="3" s="1"/>
  <c r="M275" i="4"/>
  <c r="Q201" i="3" s="1"/>
  <c r="O201" i="3"/>
  <c r="AM201" i="3" s="1"/>
  <c r="M259" i="4"/>
  <c r="Q185" i="3" s="1"/>
  <c r="O185" i="3"/>
  <c r="G26" i="8"/>
  <c r="M243" i="4"/>
  <c r="Q169" i="3" s="1"/>
  <c r="O169" i="3"/>
  <c r="AM169" i="3" s="1"/>
  <c r="M228" i="4"/>
  <c r="Q154" i="3" s="1"/>
  <c r="O154" i="3"/>
  <c r="AM154" i="3" s="1"/>
  <c r="M212" i="4"/>
  <c r="Q138" i="3" s="1"/>
  <c r="O138" i="3"/>
  <c r="AM138" i="3" s="1"/>
  <c r="M196" i="4"/>
  <c r="Q122" i="3" s="1"/>
  <c r="O122" i="3"/>
  <c r="AM122" i="3" s="1"/>
  <c r="M180" i="4"/>
  <c r="Q106" i="3" s="1"/>
  <c r="O106" i="3"/>
  <c r="AM106" i="3" s="1"/>
  <c r="M164" i="4"/>
  <c r="Q90" i="3" s="1"/>
  <c r="O90" i="3"/>
  <c r="AM90" i="3" s="1"/>
  <c r="N483" i="3"/>
  <c r="F15" i="8"/>
  <c r="N404" i="3"/>
  <c r="F11" i="8"/>
  <c r="N230" i="3"/>
  <c r="F3" i="8"/>
  <c r="M976" i="4"/>
  <c r="Q14" i="3" s="1"/>
  <c r="O14" i="3"/>
  <c r="AM14" i="3" s="1"/>
  <c r="M963" i="4"/>
  <c r="Q19" i="3" s="1"/>
  <c r="O19" i="3"/>
  <c r="AM19" i="3" s="1"/>
  <c r="M948" i="4"/>
  <c r="Q35" i="3" s="1"/>
  <c r="O35" i="3"/>
  <c r="AM35" i="3" s="1"/>
  <c r="M932" i="4"/>
  <c r="Q51" i="3" s="1"/>
  <c r="O51" i="3"/>
  <c r="AM51" i="3" s="1"/>
  <c r="M921" i="4"/>
  <c r="Q980" i="3" s="1"/>
  <c r="O980" i="3"/>
  <c r="AM980" i="3" s="1"/>
  <c r="M126" i="4"/>
  <c r="Q960" i="3" s="1"/>
  <c r="O960" i="3"/>
  <c r="AM960" i="3" s="1"/>
  <c r="M117" i="4"/>
  <c r="Q944" i="3" s="1"/>
  <c r="O944" i="3"/>
  <c r="AM944" i="3" s="1"/>
  <c r="M103" i="4"/>
  <c r="Q928" i="3" s="1"/>
  <c r="O928" i="3"/>
  <c r="AM928" i="3" s="1"/>
  <c r="M89" i="4"/>
  <c r="Q912" i="3" s="1"/>
  <c r="O912" i="3"/>
  <c r="AM912" i="3" s="1"/>
  <c r="M73" i="4"/>
  <c r="Q896" i="3" s="1"/>
  <c r="O896" i="3"/>
  <c r="AM896" i="3" s="1"/>
  <c r="M61" i="4"/>
  <c r="Q880" i="3" s="1"/>
  <c r="O880" i="3"/>
  <c r="AM880" i="3" s="1"/>
  <c r="M51" i="4"/>
  <c r="Q864" i="3" s="1"/>
  <c r="O864" i="3"/>
  <c r="AM864" i="3" s="1"/>
  <c r="M896" i="4"/>
  <c r="Q832" i="3" s="1"/>
  <c r="O832" i="3"/>
  <c r="AM832" i="3" s="1"/>
  <c r="M880" i="4"/>
  <c r="Q817" i="3" s="1"/>
  <c r="O817" i="3"/>
  <c r="G23" i="8"/>
  <c r="M867" i="4"/>
  <c r="Q801" i="3" s="1"/>
  <c r="O801" i="3"/>
  <c r="AM801" i="3" s="1"/>
  <c r="M853" i="4"/>
  <c r="Q787" i="3" s="1"/>
  <c r="O787" i="3"/>
  <c r="AM787" i="3" s="1"/>
  <c r="M839" i="4"/>
  <c r="Q772" i="3" s="1"/>
  <c r="O772" i="3"/>
  <c r="AM772" i="3" s="1"/>
  <c r="M823" i="4"/>
  <c r="Q756" i="3" s="1"/>
  <c r="O756" i="3"/>
  <c r="AM756" i="3" s="1"/>
  <c r="M808" i="4"/>
  <c r="Q740" i="3" s="1"/>
  <c r="O740" i="3"/>
  <c r="AM740" i="3" s="1"/>
  <c r="M792" i="4"/>
  <c r="Q724" i="3" s="1"/>
  <c r="O724" i="3"/>
  <c r="AM724" i="3" s="1"/>
  <c r="M776" i="4"/>
  <c r="Q708" i="3" s="1"/>
  <c r="O708" i="3"/>
  <c r="AM708" i="3" s="1"/>
  <c r="M761" i="4"/>
  <c r="Q692" i="3" s="1"/>
  <c r="O692" i="3"/>
  <c r="AM692" i="3" s="1"/>
  <c r="M745" i="4"/>
  <c r="Q676" i="3" s="1"/>
  <c r="O676" i="3"/>
  <c r="AM676" i="3" s="1"/>
  <c r="M729" i="4"/>
  <c r="Q660" i="3" s="1"/>
  <c r="O660" i="3"/>
  <c r="AM660" i="3" s="1"/>
  <c r="M713" i="4"/>
  <c r="Q644" i="3" s="1"/>
  <c r="O644" i="3"/>
  <c r="AM644" i="3" s="1"/>
  <c r="M698" i="4"/>
  <c r="Q628" i="3" s="1"/>
  <c r="O628" i="3"/>
  <c r="AM628" i="3" s="1"/>
  <c r="M682" i="4"/>
  <c r="Q612" i="3" s="1"/>
  <c r="O612" i="3"/>
  <c r="AM612" i="3" s="1"/>
  <c r="M667" i="4"/>
  <c r="Q596" i="3" s="1"/>
  <c r="O596" i="3"/>
  <c r="AM596" i="3" s="1"/>
  <c r="M651" i="4"/>
  <c r="Q580" i="3" s="1"/>
  <c r="O580" i="3"/>
  <c r="AM580" i="3" s="1"/>
  <c r="M635" i="4"/>
  <c r="Q564" i="3" s="1"/>
  <c r="O564" i="3"/>
  <c r="AM564" i="3" s="1"/>
  <c r="M619" i="4"/>
  <c r="Q548" i="3" s="1"/>
  <c r="O548" i="3"/>
  <c r="AM548" i="3" s="1"/>
  <c r="M603" i="4"/>
  <c r="Q532" i="3" s="1"/>
  <c r="O532" i="3"/>
  <c r="AM532" i="3" s="1"/>
  <c r="M587" i="4"/>
  <c r="Q516" i="3" s="1"/>
  <c r="O516" i="3"/>
  <c r="AM516" i="3" s="1"/>
  <c r="M571" i="4"/>
  <c r="Q501" i="3" s="1"/>
  <c r="O501" i="3"/>
  <c r="AM501" i="3" s="1"/>
  <c r="M555" i="4"/>
  <c r="Q485" i="3" s="1"/>
  <c r="O485" i="3"/>
  <c r="AM485" i="3" s="1"/>
  <c r="M539" i="4"/>
  <c r="Q469" i="3" s="1"/>
  <c r="O469" i="3"/>
  <c r="AM469" i="3" s="1"/>
  <c r="M524" i="4"/>
  <c r="Q454" i="3" s="1"/>
  <c r="O454" i="3"/>
  <c r="G12" i="8"/>
  <c r="M509" i="4"/>
  <c r="Q438" i="3" s="1"/>
  <c r="O438" i="3"/>
  <c r="AM438" i="3" s="1"/>
  <c r="M493" i="4"/>
  <c r="Q422" i="3" s="1"/>
  <c r="O422" i="3"/>
  <c r="AM422" i="3" s="1"/>
  <c r="M477" i="4"/>
  <c r="Q406" i="3" s="1"/>
  <c r="O406" i="3"/>
  <c r="AM406" i="3" s="1"/>
  <c r="M461" i="4"/>
  <c r="Q390" i="3" s="1"/>
  <c r="O390" i="3"/>
  <c r="AM390" i="3" s="1"/>
  <c r="M445" i="4"/>
  <c r="Q374" i="3" s="1"/>
  <c r="O374" i="3"/>
  <c r="AM374" i="3" s="1"/>
  <c r="M429" i="4"/>
  <c r="Q358" i="3" s="1"/>
  <c r="O358" i="3"/>
  <c r="AM358" i="3" s="1"/>
  <c r="M413" i="4"/>
  <c r="Q342" i="3" s="1"/>
  <c r="O342" i="3"/>
  <c r="AM342" i="3" s="1"/>
  <c r="M397" i="4"/>
  <c r="Q326" i="3" s="1"/>
  <c r="O326" i="3"/>
  <c r="AM326" i="3" s="1"/>
  <c r="M381" i="4"/>
  <c r="Q311" i="3" s="1"/>
  <c r="O311" i="3"/>
  <c r="AM311" i="3" s="1"/>
  <c r="M365" i="4"/>
  <c r="Q295" i="3" s="1"/>
  <c r="O295" i="3"/>
  <c r="AM295" i="3" s="1"/>
  <c r="M349" i="4"/>
  <c r="Q280" i="3" s="1"/>
  <c r="O280" i="3"/>
  <c r="AM280" i="3" s="1"/>
  <c r="M333" i="4"/>
  <c r="Q264" i="3" s="1"/>
  <c r="O264" i="3"/>
  <c r="AM264" i="3" s="1"/>
  <c r="M318" i="4"/>
  <c r="Q248" i="3" s="1"/>
  <c r="O248" i="3"/>
  <c r="AM248" i="3" s="1"/>
  <c r="M303" i="4"/>
  <c r="Q232" i="3" s="1"/>
  <c r="O232" i="3"/>
  <c r="G14" i="8"/>
  <c r="M289" i="4"/>
  <c r="Q216" i="3" s="1"/>
  <c r="O216" i="3"/>
  <c r="AM216" i="3" s="1"/>
  <c r="M274" i="4"/>
  <c r="Q200" i="3" s="1"/>
  <c r="O200" i="3"/>
  <c r="AM200" i="3" s="1"/>
  <c r="M258" i="4"/>
  <c r="Q184" i="3" s="1"/>
  <c r="O184" i="3"/>
  <c r="AM184" i="3" s="1"/>
  <c r="M242" i="4"/>
  <c r="Q67" i="3" s="1"/>
  <c r="O67" i="3"/>
  <c r="AM67" i="3" s="1"/>
  <c r="M227" i="4"/>
  <c r="Q153" i="3" s="1"/>
  <c r="O153" i="3"/>
  <c r="AM153" i="3" s="1"/>
  <c r="M211" i="4"/>
  <c r="Q137" i="3" s="1"/>
  <c r="O137" i="3"/>
  <c r="AM137" i="3" s="1"/>
  <c r="M195" i="4"/>
  <c r="Q121" i="3" s="1"/>
  <c r="O121" i="3"/>
  <c r="AM121" i="3" s="1"/>
  <c r="M179" i="4"/>
  <c r="Q105" i="3" s="1"/>
  <c r="O105" i="3"/>
  <c r="AM105" i="3" s="1"/>
  <c r="M163" i="4"/>
  <c r="Q89" i="3" s="1"/>
  <c r="O89" i="3"/>
  <c r="AM89" i="3" s="1"/>
  <c r="F9" i="8"/>
  <c r="N387" i="3"/>
  <c r="F4" i="8"/>
  <c r="N229" i="3"/>
  <c r="M975" i="4"/>
  <c r="Q13" i="3" s="1"/>
  <c r="O13" i="3"/>
  <c r="AM13" i="3" s="1"/>
  <c r="M962" i="4"/>
  <c r="Q27" i="3" s="1"/>
  <c r="O27" i="3"/>
  <c r="AM27" i="3" s="1"/>
  <c r="M947" i="4"/>
  <c r="Q34" i="3" s="1"/>
  <c r="O34" i="3"/>
  <c r="AM34" i="3" s="1"/>
  <c r="M132" i="4"/>
  <c r="Q59" i="3" s="1"/>
  <c r="O59" i="3"/>
  <c r="AM59" i="3" s="1"/>
  <c r="M920" i="4"/>
  <c r="Q979" i="3" s="1"/>
  <c r="O979" i="3"/>
  <c r="AM979" i="3" s="1"/>
  <c r="M913" i="4"/>
  <c r="Q959" i="3" s="1"/>
  <c r="O959" i="3"/>
  <c r="AM959" i="3" s="1"/>
  <c r="M116" i="4"/>
  <c r="Q943" i="3" s="1"/>
  <c r="O943" i="3"/>
  <c r="AM943" i="3" s="1"/>
  <c r="M102" i="4"/>
  <c r="Q927" i="3" s="1"/>
  <c r="O927" i="3"/>
  <c r="AM927" i="3" s="1"/>
  <c r="M88" i="4"/>
  <c r="Q911" i="3" s="1"/>
  <c r="O911" i="3"/>
  <c r="AM911" i="3" s="1"/>
  <c r="M72" i="4"/>
  <c r="Q895" i="3" s="1"/>
  <c r="O895" i="3"/>
  <c r="AM895" i="3" s="1"/>
  <c r="M26" i="4"/>
  <c r="Q879" i="3" s="1"/>
  <c r="O879" i="3"/>
  <c r="AM879" i="3" s="1"/>
  <c r="M50" i="4"/>
  <c r="Q863" i="3" s="1"/>
  <c r="O863" i="3"/>
  <c r="AM863" i="3" s="1"/>
  <c r="M906" i="4"/>
  <c r="Q847" i="3" s="1"/>
  <c r="O847" i="3"/>
  <c r="AM847" i="3" s="1"/>
  <c r="M895" i="4"/>
  <c r="Q831" i="3" s="1"/>
  <c r="O831" i="3"/>
  <c r="AM831" i="3" s="1"/>
  <c r="M36" i="4"/>
  <c r="Q816" i="3" s="1"/>
  <c r="O816" i="3"/>
  <c r="AM816" i="3" s="1"/>
  <c r="M866" i="4"/>
  <c r="Q800" i="3" s="1"/>
  <c r="O800" i="3"/>
  <c r="AM800" i="3" s="1"/>
  <c r="M852" i="4"/>
  <c r="Q786" i="3" s="1"/>
  <c r="O786" i="3"/>
  <c r="G21" i="8"/>
  <c r="M838" i="4"/>
  <c r="Q771" i="3" s="1"/>
  <c r="O771" i="3"/>
  <c r="M822" i="4"/>
  <c r="Q755" i="3" s="1"/>
  <c r="O755" i="3"/>
  <c r="AM755" i="3" s="1"/>
  <c r="M807" i="4"/>
  <c r="Q739" i="3" s="1"/>
  <c r="O739" i="3"/>
  <c r="AM739" i="3" s="1"/>
  <c r="M791" i="4"/>
  <c r="Q723" i="3" s="1"/>
  <c r="O723" i="3"/>
  <c r="AM723" i="3" s="1"/>
  <c r="M775" i="4"/>
  <c r="Q707" i="3" s="1"/>
  <c r="O707" i="3"/>
  <c r="AM707" i="3" s="1"/>
  <c r="M760" i="4"/>
  <c r="Q691" i="3" s="1"/>
  <c r="O691" i="3"/>
  <c r="AM691" i="3" s="1"/>
  <c r="M744" i="4"/>
  <c r="Q675" i="3" s="1"/>
  <c r="O675" i="3"/>
  <c r="AM675" i="3" s="1"/>
  <c r="M728" i="4"/>
  <c r="Q659" i="3" s="1"/>
  <c r="O659" i="3"/>
  <c r="AM659" i="3" s="1"/>
  <c r="M712" i="4"/>
  <c r="Q643" i="3" s="1"/>
  <c r="O643" i="3"/>
  <c r="AM643" i="3" s="1"/>
  <c r="M697" i="4"/>
  <c r="Q627" i="3" s="1"/>
  <c r="O627" i="3"/>
  <c r="AM627" i="3" s="1"/>
  <c r="M681" i="4"/>
  <c r="Q611" i="3" s="1"/>
  <c r="O611" i="3"/>
  <c r="AM611" i="3" s="1"/>
  <c r="M666" i="4"/>
  <c r="Q595" i="3" s="1"/>
  <c r="O595" i="3"/>
  <c r="AM595" i="3" s="1"/>
  <c r="M650" i="4"/>
  <c r="Q579" i="3" s="1"/>
  <c r="O579" i="3"/>
  <c r="AM579" i="3" s="1"/>
  <c r="M634" i="4"/>
  <c r="Q563" i="3" s="1"/>
  <c r="O563" i="3"/>
  <c r="AM563" i="3" s="1"/>
  <c r="M618" i="4"/>
  <c r="Q547" i="3" s="1"/>
  <c r="O547" i="3"/>
  <c r="AM547" i="3" s="1"/>
  <c r="M602" i="4"/>
  <c r="Q531" i="3" s="1"/>
  <c r="O531" i="3"/>
  <c r="AM531" i="3" s="1"/>
  <c r="M586" i="4"/>
  <c r="Q515" i="3" s="1"/>
  <c r="O515" i="3"/>
  <c r="AM515" i="3" s="1"/>
  <c r="M570" i="4"/>
  <c r="Q500" i="3" s="1"/>
  <c r="O500" i="3"/>
  <c r="AM500" i="3" s="1"/>
  <c r="M554" i="4"/>
  <c r="Q484" i="3" s="1"/>
  <c r="O484" i="3"/>
  <c r="G16" i="8"/>
  <c r="M538" i="4"/>
  <c r="Q468" i="3" s="1"/>
  <c r="O468" i="3"/>
  <c r="AM468" i="3" s="1"/>
  <c r="M523" i="4"/>
  <c r="Q453" i="3" s="1"/>
  <c r="O453" i="3"/>
  <c r="AM453" i="3" s="1"/>
  <c r="M508" i="4"/>
  <c r="Q437" i="3" s="1"/>
  <c r="O437" i="3"/>
  <c r="AM437" i="3" s="1"/>
  <c r="M492" i="4"/>
  <c r="Q421" i="3" s="1"/>
  <c r="O421" i="3"/>
  <c r="AM421" i="3" s="1"/>
  <c r="M476" i="4"/>
  <c r="Q405" i="3" s="1"/>
  <c r="O405" i="3"/>
  <c r="AM405" i="3" s="1"/>
  <c r="M460" i="4"/>
  <c r="Q389" i="3" s="1"/>
  <c r="O389" i="3"/>
  <c r="AM389" i="3" s="1"/>
  <c r="M444" i="4"/>
  <c r="Q373" i="3" s="1"/>
  <c r="O373" i="3"/>
  <c r="AM373" i="3" s="1"/>
  <c r="M428" i="4"/>
  <c r="Q357" i="3" s="1"/>
  <c r="O357" i="3"/>
  <c r="AM357" i="3" s="1"/>
  <c r="M412" i="4"/>
  <c r="Q341" i="3" s="1"/>
  <c r="O341" i="3"/>
  <c r="AM341" i="3" s="1"/>
  <c r="M396" i="4"/>
  <c r="Q325" i="3" s="1"/>
  <c r="O325" i="3"/>
  <c r="AM325" i="3" s="1"/>
  <c r="M380" i="4"/>
  <c r="Q310" i="3" s="1"/>
  <c r="O310" i="3"/>
  <c r="AM310" i="3" s="1"/>
  <c r="M364" i="4"/>
  <c r="Q294" i="3" s="1"/>
  <c r="O294" i="3"/>
  <c r="AM294" i="3" s="1"/>
  <c r="M348" i="4"/>
  <c r="Q279" i="3" s="1"/>
  <c r="O279" i="3"/>
  <c r="AM279" i="3" s="1"/>
  <c r="M332" i="4"/>
  <c r="Q263" i="3" s="1"/>
  <c r="O263" i="3"/>
  <c r="AM263" i="3" s="1"/>
  <c r="M317" i="4"/>
  <c r="Q247" i="3" s="1"/>
  <c r="O247" i="3"/>
  <c r="AM247" i="3" s="1"/>
  <c r="M302" i="4"/>
  <c r="Q231" i="3" s="1"/>
  <c r="O231" i="3"/>
  <c r="G25" i="8"/>
  <c r="M288" i="4"/>
  <c r="Q215" i="3" s="1"/>
  <c r="O215" i="3"/>
  <c r="AM215" i="3" s="1"/>
  <c r="M273" i="4"/>
  <c r="Q199" i="3" s="1"/>
  <c r="O199" i="3"/>
  <c r="AM199" i="3" s="1"/>
  <c r="M257" i="4"/>
  <c r="Q183" i="3" s="1"/>
  <c r="O183" i="3"/>
  <c r="AM183" i="3" s="1"/>
  <c r="M241" i="4"/>
  <c r="Q168" i="3" s="1"/>
  <c r="O168" i="3"/>
  <c r="AM168" i="3" s="1"/>
  <c r="M226" i="4"/>
  <c r="Q152" i="3" s="1"/>
  <c r="O152" i="3"/>
  <c r="AM152" i="3" s="1"/>
  <c r="M210" i="4"/>
  <c r="Q136" i="3" s="1"/>
  <c r="O136" i="3"/>
  <c r="AM136" i="3" s="1"/>
  <c r="M194" i="4"/>
  <c r="Q120" i="3" s="1"/>
  <c r="O120" i="3"/>
  <c r="AM120" i="3" s="1"/>
  <c r="M178" i="4"/>
  <c r="Q104" i="3" s="1"/>
  <c r="O104" i="3"/>
  <c r="AM104" i="3" s="1"/>
  <c r="M162" i="4"/>
  <c r="Q88" i="3" s="1"/>
  <c r="O88" i="3"/>
  <c r="AM88" i="3" s="1"/>
  <c r="F8" i="8"/>
  <c r="N450" i="3"/>
  <c r="F2" i="8"/>
  <c r="N228" i="3"/>
  <c r="M974" i="4"/>
  <c r="Q12" i="3" s="1"/>
  <c r="O12" i="3"/>
  <c r="AM12" i="3" s="1"/>
  <c r="M961" i="4"/>
  <c r="Q26" i="3" s="1"/>
  <c r="O26" i="3"/>
  <c r="AM26" i="3" s="1"/>
  <c r="M946" i="4"/>
  <c r="Q45" i="3" s="1"/>
  <c r="O45" i="3"/>
  <c r="AM45" i="3" s="1"/>
  <c r="M34" i="4"/>
  <c r="Q58" i="3" s="1"/>
  <c r="O58" i="3"/>
  <c r="AM58" i="3" s="1"/>
  <c r="M919" i="4"/>
  <c r="Q978" i="3" s="1"/>
  <c r="O978" i="3"/>
  <c r="AM978" i="3" s="1"/>
  <c r="M125" i="4"/>
  <c r="Q958" i="3" s="1"/>
  <c r="O958" i="3"/>
  <c r="AM958" i="3" s="1"/>
  <c r="M115" i="4"/>
  <c r="Q942" i="3" s="1"/>
  <c r="O942" i="3"/>
  <c r="AM942" i="3" s="1"/>
  <c r="M911" i="4"/>
  <c r="Q926" i="3" s="1"/>
  <c r="O926" i="3"/>
  <c r="AM926" i="3" s="1"/>
  <c r="M87" i="4"/>
  <c r="Q910" i="3" s="1"/>
  <c r="O910" i="3"/>
  <c r="AM910" i="3" s="1"/>
  <c r="M71" i="4"/>
  <c r="Q894" i="3" s="1"/>
  <c r="O894" i="3"/>
  <c r="AM894" i="3" s="1"/>
  <c r="M60" i="4"/>
  <c r="Q878" i="3" s="1"/>
  <c r="O878" i="3"/>
  <c r="AM878" i="3" s="1"/>
  <c r="M23" i="4"/>
  <c r="Q862" i="3" s="1"/>
  <c r="O862" i="3"/>
  <c r="AM862" i="3" s="1"/>
  <c r="M894" i="4"/>
  <c r="Q830" i="3" s="1"/>
  <c r="O830" i="3"/>
  <c r="AM830" i="3" s="1"/>
  <c r="M20" i="4"/>
  <c r="Q815" i="3" s="1"/>
  <c r="O815" i="3"/>
  <c r="AM815" i="3" s="1"/>
  <c r="M865" i="4"/>
  <c r="Q799" i="3" s="1"/>
  <c r="O799" i="3"/>
  <c r="AM799" i="3" s="1"/>
  <c r="M851" i="4"/>
  <c r="Q785" i="3" s="1"/>
  <c r="O785" i="3"/>
  <c r="AM785" i="3" s="1"/>
  <c r="M837" i="4"/>
  <c r="Q770" i="3" s="1"/>
  <c r="O770" i="3"/>
  <c r="AM770" i="3" s="1"/>
  <c r="M821" i="4"/>
  <c r="Q754" i="3" s="1"/>
  <c r="O754" i="3"/>
  <c r="AM754" i="3" s="1"/>
  <c r="M806" i="4"/>
  <c r="Q738" i="3" s="1"/>
  <c r="O738" i="3"/>
  <c r="AM738" i="3" s="1"/>
  <c r="M790" i="4"/>
  <c r="Q722" i="3" s="1"/>
  <c r="O722" i="3"/>
  <c r="AM722" i="3" s="1"/>
  <c r="M774" i="4"/>
  <c r="Q706" i="3" s="1"/>
  <c r="O706" i="3"/>
  <c r="AM706" i="3" s="1"/>
  <c r="M759" i="4"/>
  <c r="Q690" i="3" s="1"/>
  <c r="O690" i="3"/>
  <c r="AM690" i="3" s="1"/>
  <c r="M743" i="4"/>
  <c r="Q674" i="3" s="1"/>
  <c r="O674" i="3"/>
  <c r="AM674" i="3" s="1"/>
  <c r="M727" i="4"/>
  <c r="Q658" i="3" s="1"/>
  <c r="O658" i="3"/>
  <c r="AM658" i="3" s="1"/>
  <c r="M711" i="4"/>
  <c r="Q642" i="3" s="1"/>
  <c r="O642" i="3"/>
  <c r="AM642" i="3" s="1"/>
  <c r="M696" i="4"/>
  <c r="Q626" i="3" s="1"/>
  <c r="O626" i="3"/>
  <c r="AM626" i="3" s="1"/>
  <c r="M680" i="4"/>
  <c r="Q610" i="3" s="1"/>
  <c r="O610" i="3"/>
  <c r="AM610" i="3" s="1"/>
  <c r="M665" i="4"/>
  <c r="Q594" i="3" s="1"/>
  <c r="O594" i="3"/>
  <c r="AM594" i="3" s="1"/>
  <c r="M649" i="4"/>
  <c r="Q578" i="3" s="1"/>
  <c r="O578" i="3"/>
  <c r="AM578" i="3" s="1"/>
  <c r="M633" i="4"/>
  <c r="Q562" i="3" s="1"/>
  <c r="O562" i="3"/>
  <c r="AM562" i="3" s="1"/>
  <c r="M617" i="4"/>
  <c r="Q546" i="3" s="1"/>
  <c r="O546" i="3"/>
  <c r="AM546" i="3" s="1"/>
  <c r="M601" i="4"/>
  <c r="Q530" i="3" s="1"/>
  <c r="O530" i="3"/>
  <c r="AM530" i="3" s="1"/>
  <c r="M585" i="4"/>
  <c r="Q514" i="3" s="1"/>
  <c r="O514" i="3"/>
  <c r="AM514" i="3" s="1"/>
  <c r="M569" i="4"/>
  <c r="Q499" i="3" s="1"/>
  <c r="O499" i="3"/>
  <c r="AM499" i="3" s="1"/>
  <c r="M553" i="4"/>
  <c r="Q483" i="3" s="1"/>
  <c r="O483" i="3"/>
  <c r="G15" i="8"/>
  <c r="M537" i="4"/>
  <c r="Q467" i="3" s="1"/>
  <c r="O467" i="3"/>
  <c r="AM467" i="3" s="1"/>
  <c r="M522" i="4"/>
  <c r="Q452" i="3" s="1"/>
  <c r="O452" i="3"/>
  <c r="AM452" i="3" s="1"/>
  <c r="M507" i="4"/>
  <c r="Q436" i="3" s="1"/>
  <c r="O436" i="3"/>
  <c r="AM436" i="3" s="1"/>
  <c r="M491" i="4"/>
  <c r="Q420" i="3" s="1"/>
  <c r="O420" i="3"/>
  <c r="AM420" i="3" s="1"/>
  <c r="M475" i="4"/>
  <c r="Q404" i="3" s="1"/>
  <c r="O404" i="3"/>
  <c r="G11" i="8"/>
  <c r="M459" i="4"/>
  <c r="Q388" i="3" s="1"/>
  <c r="O388" i="3"/>
  <c r="AM388" i="3" s="1"/>
  <c r="M443" i="4"/>
  <c r="Q372" i="3" s="1"/>
  <c r="O372" i="3"/>
  <c r="AM372" i="3" s="1"/>
  <c r="M427" i="4"/>
  <c r="Q356" i="3" s="1"/>
  <c r="O356" i="3"/>
  <c r="AM356" i="3" s="1"/>
  <c r="M411" i="4"/>
  <c r="Q340" i="3" s="1"/>
  <c r="O340" i="3"/>
  <c r="AM340" i="3" s="1"/>
  <c r="M395" i="4"/>
  <c r="Q324" i="3" s="1"/>
  <c r="O324" i="3"/>
  <c r="AM324" i="3" s="1"/>
  <c r="M379" i="4"/>
  <c r="Q309" i="3" s="1"/>
  <c r="O309" i="3"/>
  <c r="AM309" i="3" s="1"/>
  <c r="M363" i="4"/>
  <c r="Q293" i="3" s="1"/>
  <c r="O293" i="3"/>
  <c r="AM293" i="3" s="1"/>
  <c r="M347" i="4"/>
  <c r="Q278" i="3" s="1"/>
  <c r="O278" i="3"/>
  <c r="AM278" i="3" s="1"/>
  <c r="M331" i="4"/>
  <c r="Q262" i="3" s="1"/>
  <c r="O262" i="3"/>
  <c r="AM262" i="3" s="1"/>
  <c r="M316" i="4"/>
  <c r="Q246" i="3" s="1"/>
  <c r="O246" i="3"/>
  <c r="AM246" i="3" s="1"/>
  <c r="M301" i="4"/>
  <c r="Q230" i="3" s="1"/>
  <c r="O230" i="3"/>
  <c r="G3" i="8"/>
  <c r="M287" i="4"/>
  <c r="Q214" i="3" s="1"/>
  <c r="O214" i="3"/>
  <c r="AM214" i="3" s="1"/>
  <c r="M272" i="4"/>
  <c r="Q198" i="3" s="1"/>
  <c r="O198" i="3"/>
  <c r="AM198" i="3" s="1"/>
  <c r="M256" i="4"/>
  <c r="Q182" i="3" s="1"/>
  <c r="O182" i="3"/>
  <c r="AM182" i="3" s="1"/>
  <c r="M240" i="4"/>
  <c r="Q167" i="3" s="1"/>
  <c r="O167" i="3"/>
  <c r="AM167" i="3" s="1"/>
  <c r="M225" i="4"/>
  <c r="Q151" i="3" s="1"/>
  <c r="O151" i="3"/>
  <c r="AM151" i="3" s="1"/>
  <c r="M209" i="4"/>
  <c r="Q135" i="3" s="1"/>
  <c r="O135" i="3"/>
  <c r="AM135" i="3" s="1"/>
  <c r="M193" i="4"/>
  <c r="Q119" i="3" s="1"/>
  <c r="O119" i="3"/>
  <c r="AM119" i="3" s="1"/>
  <c r="M177" i="4"/>
  <c r="Q103" i="3" s="1"/>
  <c r="O103" i="3"/>
  <c r="AM103" i="3" s="1"/>
  <c r="M161" i="4"/>
  <c r="Q87" i="3" s="1"/>
  <c r="O87" i="3"/>
  <c r="AM87" i="3" s="1"/>
  <c r="M973" i="4"/>
  <c r="Q11" i="3" s="1"/>
  <c r="O11" i="3"/>
  <c r="AM11" i="3" s="1"/>
  <c r="M960" i="4"/>
  <c r="Q25" i="3" s="1"/>
  <c r="O25" i="3"/>
  <c r="AM25" i="3" s="1"/>
  <c r="M945" i="4"/>
  <c r="Q44" i="3" s="1"/>
  <c r="O44" i="3"/>
  <c r="AM44" i="3" s="1"/>
  <c r="M33" i="4"/>
  <c r="Q57" i="3" s="1"/>
  <c r="O57" i="3"/>
  <c r="AM57" i="3" s="1"/>
  <c r="M918" i="4"/>
  <c r="Q977" i="3" s="1"/>
  <c r="O977" i="3"/>
  <c r="AM977" i="3" s="1"/>
  <c r="M145" i="4"/>
  <c r="Q957" i="3" s="1"/>
  <c r="O957" i="3"/>
  <c r="AM957" i="3" s="1"/>
  <c r="M114" i="4"/>
  <c r="Q941" i="3" s="1"/>
  <c r="O941" i="3"/>
  <c r="AM941" i="3" s="1"/>
  <c r="M101" i="4"/>
  <c r="Q925" i="3" s="1"/>
  <c r="O925" i="3"/>
  <c r="AM925" i="3" s="1"/>
  <c r="M86" i="4"/>
  <c r="Q909" i="3" s="1"/>
  <c r="O909" i="3"/>
  <c r="AM909" i="3" s="1"/>
  <c r="M70" i="4"/>
  <c r="Q893" i="3" s="1"/>
  <c r="O893" i="3"/>
  <c r="AM893" i="3" s="1"/>
  <c r="M909" i="4"/>
  <c r="Q877" i="3" s="1"/>
  <c r="O877" i="3"/>
  <c r="AM877" i="3" s="1"/>
  <c r="M22" i="4"/>
  <c r="Q861" i="3" s="1"/>
  <c r="O861" i="3"/>
  <c r="AM861" i="3" s="1"/>
  <c r="M893" i="4"/>
  <c r="Q73" i="3" s="1"/>
  <c r="O73" i="3"/>
  <c r="AM73" i="3" s="1"/>
  <c r="M879" i="4"/>
  <c r="Q814" i="3" s="1"/>
  <c r="O814" i="3"/>
  <c r="AM814" i="3" s="1"/>
  <c r="M18" i="4"/>
  <c r="Q798" i="3" s="1"/>
  <c r="O798" i="3"/>
  <c r="AM798" i="3" s="1"/>
  <c r="M850" i="4"/>
  <c r="Q784" i="3" s="1"/>
  <c r="O784" i="3"/>
  <c r="AM784" i="3" s="1"/>
  <c r="M836" i="4"/>
  <c r="Q769" i="3" s="1"/>
  <c r="O769" i="3"/>
  <c r="AM769" i="3" s="1"/>
  <c r="M820" i="4"/>
  <c r="Q753" i="3" s="1"/>
  <c r="O753" i="3"/>
  <c r="AM753" i="3" s="1"/>
  <c r="M805" i="4"/>
  <c r="Q737" i="3" s="1"/>
  <c r="O737" i="3"/>
  <c r="AM737" i="3" s="1"/>
  <c r="M789" i="4"/>
  <c r="Q721" i="3" s="1"/>
  <c r="O721" i="3"/>
  <c r="AM721" i="3" s="1"/>
  <c r="M773" i="4"/>
  <c r="Q705" i="3" s="1"/>
  <c r="O705" i="3"/>
  <c r="AM705" i="3" s="1"/>
  <c r="M758" i="4"/>
  <c r="Q689" i="3" s="1"/>
  <c r="O689" i="3"/>
  <c r="AM689" i="3" s="1"/>
  <c r="M742" i="4"/>
  <c r="Q673" i="3" s="1"/>
  <c r="O673" i="3"/>
  <c r="AM673" i="3" s="1"/>
  <c r="M726" i="4"/>
  <c r="Q657" i="3" s="1"/>
  <c r="O657" i="3"/>
  <c r="AM657" i="3" s="1"/>
  <c r="M710" i="4"/>
  <c r="Q641" i="3" s="1"/>
  <c r="O641" i="3"/>
  <c r="AM641" i="3" s="1"/>
  <c r="M695" i="4"/>
  <c r="Q625" i="3" s="1"/>
  <c r="O625" i="3"/>
  <c r="AM625" i="3" s="1"/>
  <c r="M679" i="4"/>
  <c r="Q609" i="3" s="1"/>
  <c r="O609" i="3"/>
  <c r="AM609" i="3" s="1"/>
  <c r="M664" i="4"/>
  <c r="Q593" i="3" s="1"/>
  <c r="O593" i="3"/>
  <c r="AM593" i="3" s="1"/>
  <c r="M648" i="4"/>
  <c r="Q577" i="3" s="1"/>
  <c r="O577" i="3"/>
  <c r="AM577" i="3" s="1"/>
  <c r="M632" i="4"/>
  <c r="Q561" i="3" s="1"/>
  <c r="O561" i="3"/>
  <c r="AM561" i="3" s="1"/>
  <c r="M616" i="4"/>
  <c r="Q545" i="3" s="1"/>
  <c r="O545" i="3"/>
  <c r="AM545" i="3" s="1"/>
  <c r="M600" i="4"/>
  <c r="Q529" i="3" s="1"/>
  <c r="O529" i="3"/>
  <c r="AM529" i="3" s="1"/>
  <c r="M584" i="4"/>
  <c r="Q74" i="3" s="1"/>
  <c r="O74" i="3"/>
  <c r="AM74" i="3" s="1"/>
  <c r="M568" i="4"/>
  <c r="Q498" i="3" s="1"/>
  <c r="O498" i="3"/>
  <c r="AM498" i="3" s="1"/>
  <c r="M552" i="4"/>
  <c r="Q482" i="3" s="1"/>
  <c r="O482" i="3"/>
  <c r="AM482" i="3" s="1"/>
  <c r="M536" i="4"/>
  <c r="Q466" i="3" s="1"/>
  <c r="O466" i="3"/>
  <c r="AM466" i="3" s="1"/>
  <c r="M521" i="4"/>
  <c r="Q451" i="3" s="1"/>
  <c r="O451" i="3"/>
  <c r="AM451" i="3" s="1"/>
  <c r="M506" i="4"/>
  <c r="Q435" i="3" s="1"/>
  <c r="O435" i="3"/>
  <c r="AM435" i="3" s="1"/>
  <c r="M490" i="4"/>
  <c r="Q419" i="3" s="1"/>
  <c r="O419" i="3"/>
  <c r="AM419" i="3" s="1"/>
  <c r="M474" i="4"/>
  <c r="Q403" i="3" s="1"/>
  <c r="O403" i="3"/>
  <c r="AM403" i="3" s="1"/>
  <c r="M458" i="4"/>
  <c r="Q387" i="3" s="1"/>
  <c r="O387" i="3"/>
  <c r="G9" i="8"/>
  <c r="M442" i="4"/>
  <c r="Q371" i="3" s="1"/>
  <c r="O371" i="3"/>
  <c r="AM371" i="3" s="1"/>
  <c r="M426" i="4"/>
  <c r="Q355" i="3" s="1"/>
  <c r="O355" i="3"/>
  <c r="AM355" i="3" s="1"/>
  <c r="M410" i="4"/>
  <c r="Q339" i="3" s="1"/>
  <c r="O339" i="3"/>
  <c r="AM339" i="3" s="1"/>
  <c r="M394" i="4"/>
  <c r="Q68" i="3" s="1"/>
  <c r="O68" i="3"/>
  <c r="AM68" i="3" s="1"/>
  <c r="M378" i="4"/>
  <c r="Q308" i="3" s="1"/>
  <c r="O308" i="3"/>
  <c r="AM308" i="3" s="1"/>
  <c r="M362" i="4"/>
  <c r="Q292" i="3" s="1"/>
  <c r="O292" i="3"/>
  <c r="AM292" i="3" s="1"/>
  <c r="M346" i="4"/>
  <c r="Q277" i="3" s="1"/>
  <c r="O277" i="3"/>
  <c r="AM277" i="3" s="1"/>
  <c r="M140" i="4"/>
  <c r="Q261" i="3" s="1"/>
  <c r="O261" i="3"/>
  <c r="AM261" i="3" s="1"/>
  <c r="M315" i="4"/>
  <c r="Q245" i="3" s="1"/>
  <c r="O245" i="3"/>
  <c r="AM245" i="3" s="1"/>
  <c r="M300" i="4"/>
  <c r="Q229" i="3" s="1"/>
  <c r="O229" i="3"/>
  <c r="G4" i="8"/>
  <c r="M286" i="4"/>
  <c r="Q213" i="3" s="1"/>
  <c r="O213" i="3"/>
  <c r="AM213" i="3" s="1"/>
  <c r="M271" i="4"/>
  <c r="Q197" i="3" s="1"/>
  <c r="O197" i="3"/>
  <c r="AM197" i="3" s="1"/>
  <c r="M255" i="4"/>
  <c r="Q181" i="3" s="1"/>
  <c r="O181" i="3"/>
  <c r="AM181" i="3" s="1"/>
  <c r="M239" i="4"/>
  <c r="Q166" i="3" s="1"/>
  <c r="O166" i="3"/>
  <c r="AM166" i="3" s="1"/>
  <c r="M224" i="4"/>
  <c r="Q150" i="3" s="1"/>
  <c r="O150" i="3"/>
  <c r="AM150" i="3" s="1"/>
  <c r="M208" i="4"/>
  <c r="Q134" i="3" s="1"/>
  <c r="O134" i="3"/>
  <c r="AM134" i="3" s="1"/>
  <c r="M192" i="4"/>
  <c r="Q118" i="3" s="1"/>
  <c r="O118" i="3"/>
  <c r="M176" i="4"/>
  <c r="Q102" i="3" s="1"/>
  <c r="O102" i="3"/>
  <c r="AM102" i="3" s="1"/>
  <c r="M160" i="4"/>
  <c r="Q86" i="3" s="1"/>
  <c r="O86" i="3"/>
  <c r="AM86" i="3" s="1"/>
  <c r="M972" i="4"/>
  <c r="Q10" i="3" s="1"/>
  <c r="O10" i="3"/>
  <c r="AM10" i="3" s="1"/>
  <c r="M959" i="4"/>
  <c r="Q24" i="3" s="1"/>
  <c r="O24" i="3"/>
  <c r="AM24" i="3" s="1"/>
  <c r="M944" i="4"/>
  <c r="Q43" i="3" s="1"/>
  <c r="O43" i="3"/>
  <c r="AM43" i="3" s="1"/>
  <c r="M931" i="4"/>
  <c r="Q56" i="3" s="1"/>
  <c r="O56" i="3"/>
  <c r="AM56" i="3" s="1"/>
  <c r="M130" i="4"/>
  <c r="Q972" i="3" s="1"/>
  <c r="O972" i="3"/>
  <c r="AM972" i="3" s="1"/>
  <c r="M124" i="4"/>
  <c r="Q956" i="3" s="1"/>
  <c r="O956" i="3"/>
  <c r="AM956" i="3" s="1"/>
  <c r="M113" i="4"/>
  <c r="Q940" i="3" s="1"/>
  <c r="O940" i="3"/>
  <c r="AM940" i="3" s="1"/>
  <c r="M37" i="4"/>
  <c r="Q924" i="3" s="1"/>
  <c r="O924" i="3"/>
  <c r="AM924" i="3" s="1"/>
  <c r="M85" i="4"/>
  <c r="Q908" i="3" s="1"/>
  <c r="O908" i="3"/>
  <c r="AM908" i="3" s="1"/>
  <c r="M69" i="4"/>
  <c r="Q892" i="3" s="1"/>
  <c r="O892" i="3"/>
  <c r="AM892" i="3" s="1"/>
  <c r="M142" i="4"/>
  <c r="Q876" i="3" s="1"/>
  <c r="O876" i="3"/>
  <c r="AM876" i="3" s="1"/>
  <c r="M21" i="4"/>
  <c r="Q860" i="3" s="1"/>
  <c r="O860" i="3"/>
  <c r="AM860" i="3" s="1"/>
  <c r="M892" i="4"/>
  <c r="Q829" i="3" s="1"/>
  <c r="O829" i="3"/>
  <c r="AM829" i="3" s="1"/>
  <c r="M878" i="4"/>
  <c r="Q813" i="3" s="1"/>
  <c r="O813" i="3"/>
  <c r="AM813" i="3" s="1"/>
  <c r="M864" i="4"/>
  <c r="Q797" i="3" s="1"/>
  <c r="O797" i="3"/>
  <c r="AM797" i="3" s="1"/>
  <c r="M849" i="4"/>
  <c r="Q783" i="3" s="1"/>
  <c r="O783" i="3"/>
  <c r="AM783" i="3" s="1"/>
  <c r="M835" i="4"/>
  <c r="Q768" i="3" s="1"/>
  <c r="O768" i="3"/>
  <c r="AM768" i="3" s="1"/>
  <c r="M819" i="4"/>
  <c r="Q752" i="3" s="1"/>
  <c r="O752" i="3"/>
  <c r="AM752" i="3" s="1"/>
  <c r="M804" i="4"/>
  <c r="Q736" i="3" s="1"/>
  <c r="O736" i="3"/>
  <c r="AM736" i="3" s="1"/>
  <c r="M788" i="4"/>
  <c r="Q720" i="3" s="1"/>
  <c r="O720" i="3"/>
  <c r="AM720" i="3" s="1"/>
  <c r="M772" i="4"/>
  <c r="Q704" i="3" s="1"/>
  <c r="O704" i="3"/>
  <c r="AM704" i="3" s="1"/>
  <c r="M757" i="4"/>
  <c r="Q688" i="3" s="1"/>
  <c r="O688" i="3"/>
  <c r="AM688" i="3" s="1"/>
  <c r="M741" i="4"/>
  <c r="Q672" i="3" s="1"/>
  <c r="O672" i="3"/>
  <c r="AM672" i="3" s="1"/>
  <c r="M725" i="4"/>
  <c r="Q656" i="3" s="1"/>
  <c r="O656" i="3"/>
  <c r="AM656" i="3" s="1"/>
  <c r="M709" i="4"/>
  <c r="Q640" i="3" s="1"/>
  <c r="O640" i="3"/>
  <c r="AM640" i="3" s="1"/>
  <c r="M694" i="4"/>
  <c r="Q624" i="3" s="1"/>
  <c r="O624" i="3"/>
  <c r="AM624" i="3" s="1"/>
  <c r="M678" i="4"/>
  <c r="Q608" i="3" s="1"/>
  <c r="O608" i="3"/>
  <c r="AM608" i="3" s="1"/>
  <c r="M663" i="4"/>
  <c r="Q592" i="3" s="1"/>
  <c r="O592" i="3"/>
  <c r="AM592" i="3" s="1"/>
  <c r="M647" i="4"/>
  <c r="Q576" i="3" s="1"/>
  <c r="O576" i="3"/>
  <c r="AM576" i="3" s="1"/>
  <c r="M631" i="4"/>
  <c r="Q560" i="3" s="1"/>
  <c r="O560" i="3"/>
  <c r="AM560" i="3" s="1"/>
  <c r="M615" i="4"/>
  <c r="Q544" i="3" s="1"/>
  <c r="O544" i="3"/>
  <c r="AM544" i="3" s="1"/>
  <c r="M599" i="4"/>
  <c r="Q528" i="3" s="1"/>
  <c r="O528" i="3"/>
  <c r="AM528" i="3" s="1"/>
  <c r="M583" i="4"/>
  <c r="Q513" i="3" s="1"/>
  <c r="O513" i="3"/>
  <c r="AM513" i="3" s="1"/>
  <c r="M567" i="4"/>
  <c r="Q497" i="3" s="1"/>
  <c r="O497" i="3"/>
  <c r="AM497" i="3" s="1"/>
  <c r="M551" i="4"/>
  <c r="Q481" i="3" s="1"/>
  <c r="O481" i="3"/>
  <c r="AM481" i="3" s="1"/>
  <c r="M535" i="4"/>
  <c r="Q465" i="3" s="1"/>
  <c r="O465" i="3"/>
  <c r="AM465" i="3" s="1"/>
  <c r="M520" i="4"/>
  <c r="Q450" i="3" s="1"/>
  <c r="O450" i="3"/>
  <c r="G8" i="8"/>
  <c r="M505" i="4"/>
  <c r="Q434" i="3" s="1"/>
  <c r="O434" i="3"/>
  <c r="AM434" i="3" s="1"/>
  <c r="M489" i="4"/>
  <c r="Q418" i="3" s="1"/>
  <c r="O418" i="3"/>
  <c r="AM418" i="3" s="1"/>
  <c r="M473" i="4"/>
  <c r="Q402" i="3" s="1"/>
  <c r="O402" i="3"/>
  <c r="AM402" i="3" s="1"/>
  <c r="M457" i="4"/>
  <c r="Q386" i="3" s="1"/>
  <c r="O386" i="3"/>
  <c r="AM386" i="3" s="1"/>
  <c r="M441" i="4"/>
  <c r="Q370" i="3" s="1"/>
  <c r="O370" i="3"/>
  <c r="AM370" i="3" s="1"/>
  <c r="M425" i="4"/>
  <c r="Q354" i="3" s="1"/>
  <c r="O354" i="3"/>
  <c r="AM354" i="3" s="1"/>
  <c r="M409" i="4"/>
  <c r="Q338" i="3" s="1"/>
  <c r="O338" i="3"/>
  <c r="AM338" i="3" s="1"/>
  <c r="M393" i="4"/>
  <c r="Q323" i="3" s="1"/>
  <c r="O323" i="3"/>
  <c r="AM323" i="3" s="1"/>
  <c r="M377" i="4"/>
  <c r="Q307" i="3" s="1"/>
  <c r="O307" i="3"/>
  <c r="AM307" i="3" s="1"/>
  <c r="M361" i="4"/>
  <c r="Q291" i="3" s="1"/>
  <c r="O291" i="3"/>
  <c r="AM291" i="3" s="1"/>
  <c r="M345" i="4"/>
  <c r="Q276" i="3" s="1"/>
  <c r="O276" i="3"/>
  <c r="AM276" i="3" s="1"/>
  <c r="M330" i="4"/>
  <c r="Q260" i="3" s="1"/>
  <c r="O260" i="3"/>
  <c r="AM260" i="3" s="1"/>
  <c r="M314" i="4"/>
  <c r="Q244" i="3" s="1"/>
  <c r="O244" i="3"/>
  <c r="AM244" i="3" s="1"/>
  <c r="M299" i="4"/>
  <c r="Q228" i="3" s="1"/>
  <c r="O228" i="3"/>
  <c r="G2" i="8"/>
  <c r="M285" i="4"/>
  <c r="Q212" i="3" s="1"/>
  <c r="O212" i="3"/>
  <c r="AM212" i="3" s="1"/>
  <c r="M270" i="4"/>
  <c r="Q196" i="3" s="1"/>
  <c r="O196" i="3"/>
  <c r="AM196" i="3" s="1"/>
  <c r="M254" i="4"/>
  <c r="Q180" i="3" s="1"/>
  <c r="O180" i="3"/>
  <c r="AM180" i="3" s="1"/>
  <c r="M238" i="4"/>
  <c r="Q165" i="3" s="1"/>
  <c r="O165" i="3"/>
  <c r="AM165" i="3" s="1"/>
  <c r="M223" i="4"/>
  <c r="Q149" i="3" s="1"/>
  <c r="O149" i="3"/>
  <c r="AM149" i="3" s="1"/>
  <c r="M207" i="4"/>
  <c r="Q133" i="3" s="1"/>
  <c r="O133" i="3"/>
  <c r="AM133" i="3" s="1"/>
  <c r="M191" i="4"/>
  <c r="Q117" i="3" s="1"/>
  <c r="O117" i="3"/>
  <c r="M175" i="4"/>
  <c r="Q101" i="3" s="1"/>
  <c r="O101" i="3"/>
  <c r="AM101" i="3" s="1"/>
  <c r="M159" i="4"/>
  <c r="Q85" i="3" s="1"/>
  <c r="O85" i="3"/>
  <c r="AM85" i="3" s="1"/>
  <c r="F27" i="8"/>
  <c r="N637" i="3"/>
  <c r="M971" i="4"/>
  <c r="Q9" i="3" s="1"/>
  <c r="O9" i="3"/>
  <c r="AM9" i="3" s="1"/>
  <c r="M958" i="4"/>
  <c r="Q23" i="3" s="1"/>
  <c r="O23" i="3"/>
  <c r="AM23" i="3" s="1"/>
  <c r="M943" i="4"/>
  <c r="Q42" i="3" s="1"/>
  <c r="O42" i="3"/>
  <c r="AM42" i="3" s="1"/>
  <c r="M930" i="4"/>
  <c r="Q55" i="3" s="1"/>
  <c r="O55" i="3"/>
  <c r="AM55" i="3" s="1"/>
  <c r="M917" i="4"/>
  <c r="Q971" i="3" s="1"/>
  <c r="O971" i="3"/>
  <c r="AM971" i="3" s="1"/>
  <c r="M144" i="4"/>
  <c r="Q955" i="3" s="1"/>
  <c r="O955" i="3"/>
  <c r="AM955" i="3" s="1"/>
  <c r="M112" i="4"/>
  <c r="Q939" i="3" s="1"/>
  <c r="O939" i="3"/>
  <c r="AM939" i="3" s="1"/>
  <c r="M100" i="4"/>
  <c r="Q923" i="3" s="1"/>
  <c r="O923" i="3"/>
  <c r="AM923" i="3" s="1"/>
  <c r="M84" i="4"/>
  <c r="Q907" i="3" s="1"/>
  <c r="O907" i="3"/>
  <c r="AM907" i="3" s="1"/>
  <c r="M68" i="4"/>
  <c r="Q891" i="3" s="1"/>
  <c r="O891" i="3"/>
  <c r="AM891" i="3" s="1"/>
  <c r="M59" i="4"/>
  <c r="Q875" i="3" s="1"/>
  <c r="O875" i="3"/>
  <c r="AM875" i="3" s="1"/>
  <c r="M49" i="4"/>
  <c r="Q859" i="3" s="1"/>
  <c r="O859" i="3"/>
  <c r="AM859" i="3" s="1"/>
  <c r="M891" i="4"/>
  <c r="Q828" i="3" s="1"/>
  <c r="O828" i="3"/>
  <c r="AM828" i="3" s="1"/>
  <c r="M877" i="4"/>
  <c r="Q812" i="3" s="1"/>
  <c r="O812" i="3"/>
  <c r="AM812" i="3" s="1"/>
  <c r="M863" i="4"/>
  <c r="Q796" i="3" s="1"/>
  <c r="O796" i="3"/>
  <c r="AM796" i="3" s="1"/>
  <c r="M848" i="4"/>
  <c r="Q782" i="3" s="1"/>
  <c r="O782" i="3"/>
  <c r="AM782" i="3" s="1"/>
  <c r="M834" i="4"/>
  <c r="Q767" i="3" s="1"/>
  <c r="O767" i="3"/>
  <c r="AM767" i="3" s="1"/>
  <c r="M818" i="4"/>
  <c r="Q751" i="3" s="1"/>
  <c r="O751" i="3"/>
  <c r="AM751" i="3" s="1"/>
  <c r="M803" i="4"/>
  <c r="Q735" i="3" s="1"/>
  <c r="O735" i="3"/>
  <c r="AM735" i="3" s="1"/>
  <c r="M787" i="4"/>
  <c r="Q719" i="3" s="1"/>
  <c r="O719" i="3"/>
  <c r="AM719" i="3" s="1"/>
  <c r="M771" i="4"/>
  <c r="Q703" i="3" s="1"/>
  <c r="O703" i="3"/>
  <c r="AM703" i="3" s="1"/>
  <c r="M756" i="4"/>
  <c r="Q687" i="3" s="1"/>
  <c r="O687" i="3"/>
  <c r="AM687" i="3" s="1"/>
  <c r="M740" i="4"/>
  <c r="Q671" i="3" s="1"/>
  <c r="O671" i="3"/>
  <c r="AM671" i="3" s="1"/>
  <c r="M724" i="4"/>
  <c r="Q655" i="3" s="1"/>
  <c r="O655" i="3"/>
  <c r="AM655" i="3" s="1"/>
  <c r="M708" i="4"/>
  <c r="Q639" i="3" s="1"/>
  <c r="O639" i="3"/>
  <c r="AM639" i="3" s="1"/>
  <c r="M693" i="4"/>
  <c r="Q623" i="3" s="1"/>
  <c r="O623" i="3"/>
  <c r="AM623" i="3" s="1"/>
  <c r="M677" i="4"/>
  <c r="Q607" i="3" s="1"/>
  <c r="O607" i="3"/>
  <c r="AM607" i="3" s="1"/>
  <c r="M662" i="4"/>
  <c r="Q591" i="3" s="1"/>
  <c r="O591" i="3"/>
  <c r="AM591" i="3" s="1"/>
  <c r="M646" i="4"/>
  <c r="Q575" i="3" s="1"/>
  <c r="O575" i="3"/>
  <c r="AM575" i="3" s="1"/>
  <c r="M630" i="4"/>
  <c r="Q559" i="3" s="1"/>
  <c r="O559" i="3"/>
  <c r="AM559" i="3" s="1"/>
  <c r="M614" i="4"/>
  <c r="Q543" i="3" s="1"/>
  <c r="O543" i="3"/>
  <c r="AM543" i="3" s="1"/>
  <c r="M598" i="4"/>
  <c r="Q527" i="3" s="1"/>
  <c r="O527" i="3"/>
  <c r="AM527" i="3" s="1"/>
  <c r="M582" i="4"/>
  <c r="Q512" i="3" s="1"/>
  <c r="O512" i="3"/>
  <c r="AM512" i="3" s="1"/>
  <c r="M566" i="4"/>
  <c r="Q496" i="3" s="1"/>
  <c r="O496" i="3"/>
  <c r="AM496" i="3" s="1"/>
  <c r="M550" i="4"/>
  <c r="Q480" i="3" s="1"/>
  <c r="O480" i="3"/>
  <c r="AM480" i="3" s="1"/>
  <c r="M534" i="4"/>
  <c r="Q464" i="3" s="1"/>
  <c r="O464" i="3"/>
  <c r="AM464" i="3" s="1"/>
  <c r="M519" i="4"/>
  <c r="Q449" i="3" s="1"/>
  <c r="O449" i="3"/>
  <c r="AM449" i="3" s="1"/>
  <c r="M504" i="4"/>
  <c r="Q433" i="3" s="1"/>
  <c r="O433" i="3"/>
  <c r="AM433" i="3" s="1"/>
  <c r="M488" i="4"/>
  <c r="Q417" i="3" s="1"/>
  <c r="O417" i="3"/>
  <c r="AM417" i="3" s="1"/>
  <c r="M472" i="4"/>
  <c r="Q401" i="3" s="1"/>
  <c r="O401" i="3"/>
  <c r="AM401" i="3" s="1"/>
  <c r="M456" i="4"/>
  <c r="Q385" i="3" s="1"/>
  <c r="O385" i="3"/>
  <c r="AM385" i="3" s="1"/>
  <c r="M440" i="4"/>
  <c r="Q369" i="3" s="1"/>
  <c r="O369" i="3"/>
  <c r="AM369" i="3" s="1"/>
  <c r="M424" i="4"/>
  <c r="Q353" i="3" s="1"/>
  <c r="O353" i="3"/>
  <c r="AM353" i="3" s="1"/>
  <c r="M408" i="4"/>
  <c r="Q337" i="3" s="1"/>
  <c r="O337" i="3"/>
  <c r="AM337" i="3" s="1"/>
  <c r="M392" i="4"/>
  <c r="Q322" i="3" s="1"/>
  <c r="O322" i="3"/>
  <c r="AM322" i="3" s="1"/>
  <c r="M376" i="4"/>
  <c r="Q306" i="3" s="1"/>
  <c r="O306" i="3"/>
  <c r="AM306" i="3" s="1"/>
  <c r="M360" i="4"/>
  <c r="Q290" i="3" s="1"/>
  <c r="O290" i="3"/>
  <c r="AM290" i="3" s="1"/>
  <c r="M344" i="4"/>
  <c r="Q275" i="3" s="1"/>
  <c r="O275" i="3"/>
  <c r="AM275" i="3" s="1"/>
  <c r="M329" i="4"/>
  <c r="Q259" i="3" s="1"/>
  <c r="O259" i="3"/>
  <c r="AM259" i="3" s="1"/>
  <c r="M313" i="4"/>
  <c r="Q243" i="3" s="1"/>
  <c r="O243" i="3"/>
  <c r="AM243" i="3" s="1"/>
  <c r="M298" i="4"/>
  <c r="Q227" i="3" s="1"/>
  <c r="O227" i="3"/>
  <c r="AM227" i="3" s="1"/>
  <c r="M284" i="4"/>
  <c r="Q211" i="3" s="1"/>
  <c r="O211" i="3"/>
  <c r="AM211" i="3" s="1"/>
  <c r="M269" i="4"/>
  <c r="Q195" i="3" s="1"/>
  <c r="O195" i="3"/>
  <c r="AM195" i="3" s="1"/>
  <c r="M253" i="4"/>
  <c r="Q179" i="3" s="1"/>
  <c r="O179" i="3"/>
  <c r="AM179" i="3" s="1"/>
  <c r="M237" i="4"/>
  <c r="Q164" i="3" s="1"/>
  <c r="O164" i="3"/>
  <c r="AM164" i="3" s="1"/>
  <c r="M222" i="4"/>
  <c r="Q148" i="3" s="1"/>
  <c r="O148" i="3"/>
  <c r="AM148" i="3" s="1"/>
  <c r="M206" i="4"/>
  <c r="Q132" i="3" s="1"/>
  <c r="O132" i="3"/>
  <c r="AM132" i="3" s="1"/>
  <c r="M190" i="4"/>
  <c r="Q116" i="3" s="1"/>
  <c r="O116" i="3"/>
  <c r="AM116" i="3" s="1"/>
  <c r="M174" i="4"/>
  <c r="Q100" i="3" s="1"/>
  <c r="O100" i="3"/>
  <c r="AM100" i="3" s="1"/>
  <c r="M158" i="4"/>
  <c r="Q84" i="3" s="1"/>
  <c r="O84" i="3"/>
  <c r="AM84" i="3" s="1"/>
  <c r="M970" i="4"/>
  <c r="Q8" i="3" s="1"/>
  <c r="O8" i="3"/>
  <c r="AM8" i="3" s="1"/>
  <c r="M957" i="4"/>
  <c r="Q22" i="3" s="1"/>
  <c r="O22" i="3"/>
  <c r="AM22" i="3" s="1"/>
  <c r="M942" i="4"/>
  <c r="Q41" i="3" s="1"/>
  <c r="O41" i="3"/>
  <c r="AM41" i="3" s="1"/>
  <c r="M929" i="4"/>
  <c r="Q54" i="3" s="1"/>
  <c r="O54" i="3"/>
  <c r="AM54" i="3" s="1"/>
  <c r="M916" i="4"/>
  <c r="Q970" i="3" s="1"/>
  <c r="O970" i="3"/>
  <c r="AM970" i="3" s="1"/>
  <c r="M143" i="4"/>
  <c r="Q954" i="3" s="1"/>
  <c r="O954" i="3"/>
  <c r="AM954" i="3" s="1"/>
  <c r="M38" i="4"/>
  <c r="Q938" i="3" s="1"/>
  <c r="O938" i="3"/>
  <c r="AM938" i="3" s="1"/>
  <c r="M99" i="4"/>
  <c r="Q922" i="3" s="1"/>
  <c r="O922" i="3"/>
  <c r="AM922" i="3" s="1"/>
  <c r="M83" i="4"/>
  <c r="Q906" i="3" s="1"/>
  <c r="O906" i="3"/>
  <c r="AM906" i="3" s="1"/>
  <c r="M67" i="4"/>
  <c r="Q890" i="3" s="1"/>
  <c r="O890" i="3"/>
  <c r="AM890" i="3" s="1"/>
  <c r="M58" i="4"/>
  <c r="Q874" i="3" s="1"/>
  <c r="O874" i="3"/>
  <c r="AM874" i="3" s="1"/>
  <c r="M908" i="4"/>
  <c r="Q858" i="3" s="1"/>
  <c r="O858" i="3"/>
  <c r="AM858" i="3" s="1"/>
  <c r="M905" i="4"/>
  <c r="Q842" i="3" s="1"/>
  <c r="O842" i="3"/>
  <c r="AM842" i="3" s="1"/>
  <c r="M890" i="4"/>
  <c r="Q827" i="3" s="1"/>
  <c r="O827" i="3"/>
  <c r="AM827" i="3" s="1"/>
  <c r="M876" i="4"/>
  <c r="Q811" i="3" s="1"/>
  <c r="O811" i="3"/>
  <c r="AM811" i="3" s="1"/>
  <c r="M44" i="4"/>
  <c r="Q795" i="3" s="1"/>
  <c r="O795" i="3"/>
  <c r="AM795" i="3" s="1"/>
  <c r="M847" i="4"/>
  <c r="Q781" i="3" s="1"/>
  <c r="O781" i="3"/>
  <c r="AM781" i="3" s="1"/>
  <c r="M833" i="4"/>
  <c r="Q766" i="3" s="1"/>
  <c r="O766" i="3"/>
  <c r="AM766" i="3" s="1"/>
  <c r="M817" i="4"/>
  <c r="Q750" i="3" s="1"/>
  <c r="O750" i="3"/>
  <c r="AM750" i="3" s="1"/>
  <c r="M802" i="4"/>
  <c r="Q734" i="3" s="1"/>
  <c r="O734" i="3"/>
  <c r="AM734" i="3" s="1"/>
  <c r="M786" i="4"/>
  <c r="Q718" i="3" s="1"/>
  <c r="O718" i="3"/>
  <c r="AM718" i="3" s="1"/>
  <c r="M41" i="4"/>
  <c r="Q702" i="3" s="1"/>
  <c r="O702" i="3"/>
  <c r="AM702" i="3" s="1"/>
  <c r="M755" i="4"/>
  <c r="Q686" i="3" s="1"/>
  <c r="O686" i="3"/>
  <c r="AM686" i="3" s="1"/>
  <c r="M739" i="4"/>
  <c r="Q670" i="3" s="1"/>
  <c r="O670" i="3"/>
  <c r="AM670" i="3" s="1"/>
  <c r="M723" i="4"/>
  <c r="Q654" i="3" s="1"/>
  <c r="O654" i="3"/>
  <c r="AM654" i="3" s="1"/>
  <c r="M707" i="4"/>
  <c r="Q638" i="3" s="1"/>
  <c r="O638" i="3"/>
  <c r="AM638" i="3" s="1"/>
  <c r="M692" i="4"/>
  <c r="Q622" i="3" s="1"/>
  <c r="O622" i="3"/>
  <c r="AM622" i="3" s="1"/>
  <c r="M676" i="4"/>
  <c r="Q606" i="3" s="1"/>
  <c r="O606" i="3"/>
  <c r="AM606" i="3" s="1"/>
  <c r="M661" i="4"/>
  <c r="Q590" i="3" s="1"/>
  <c r="O590" i="3"/>
  <c r="AM590" i="3" s="1"/>
  <c r="M645" i="4"/>
  <c r="Q574" i="3" s="1"/>
  <c r="O574" i="3"/>
  <c r="AM574" i="3" s="1"/>
  <c r="M629" i="4"/>
  <c r="Q558" i="3" s="1"/>
  <c r="O558" i="3"/>
  <c r="AM558" i="3" s="1"/>
  <c r="M613" i="4"/>
  <c r="Q542" i="3" s="1"/>
  <c r="O542" i="3"/>
  <c r="AM542" i="3" s="1"/>
  <c r="M597" i="4"/>
  <c r="Q526" i="3" s="1"/>
  <c r="O526" i="3"/>
  <c r="AM526" i="3" s="1"/>
  <c r="M581" i="4"/>
  <c r="Q511" i="3" s="1"/>
  <c r="O511" i="3"/>
  <c r="AM511" i="3" s="1"/>
  <c r="M565" i="4"/>
  <c r="Q495" i="3" s="1"/>
  <c r="O495" i="3"/>
  <c r="AM495" i="3" s="1"/>
  <c r="M549" i="4"/>
  <c r="Q479" i="3" s="1"/>
  <c r="O479" i="3"/>
  <c r="AM479" i="3" s="1"/>
  <c r="M13" i="4"/>
  <c r="Q463" i="3" s="1"/>
  <c r="O463" i="3"/>
  <c r="AM463" i="3" s="1"/>
  <c r="M518" i="4"/>
  <c r="Q448" i="3" s="1"/>
  <c r="O448" i="3"/>
  <c r="AM448" i="3" s="1"/>
  <c r="M503" i="4"/>
  <c r="Q432" i="3" s="1"/>
  <c r="O432" i="3"/>
  <c r="AM432" i="3" s="1"/>
  <c r="M487" i="4"/>
  <c r="Q416" i="3" s="1"/>
  <c r="O416" i="3"/>
  <c r="AM416" i="3" s="1"/>
  <c r="M471" i="4"/>
  <c r="Q400" i="3" s="1"/>
  <c r="O400" i="3"/>
  <c r="AM400" i="3" s="1"/>
  <c r="M455" i="4"/>
  <c r="Q384" i="3" s="1"/>
  <c r="O384" i="3"/>
  <c r="AM384" i="3" s="1"/>
  <c r="M439" i="4"/>
  <c r="Q368" i="3" s="1"/>
  <c r="O368" i="3"/>
  <c r="AM368" i="3" s="1"/>
  <c r="M423" i="4"/>
  <c r="Q352" i="3" s="1"/>
  <c r="O352" i="3"/>
  <c r="AM352" i="3" s="1"/>
  <c r="M407" i="4"/>
  <c r="Q336" i="3" s="1"/>
  <c r="O336" i="3"/>
  <c r="AM336" i="3" s="1"/>
  <c r="M391" i="4"/>
  <c r="Q321" i="3" s="1"/>
  <c r="O321" i="3"/>
  <c r="AM321" i="3" s="1"/>
  <c r="M375" i="4"/>
  <c r="Q305" i="3" s="1"/>
  <c r="O305" i="3"/>
  <c r="AM305" i="3" s="1"/>
  <c r="M359" i="4"/>
  <c r="Q289" i="3" s="1"/>
  <c r="O289" i="3"/>
  <c r="AM289" i="3" s="1"/>
  <c r="M343" i="4"/>
  <c r="Q274" i="3" s="1"/>
  <c r="O274" i="3"/>
  <c r="AM274" i="3" s="1"/>
  <c r="M328" i="4"/>
  <c r="Q258" i="3" s="1"/>
  <c r="O258" i="3"/>
  <c r="AM258" i="3" s="1"/>
  <c r="M312" i="4"/>
  <c r="Q242" i="3" s="1"/>
  <c r="O242" i="3"/>
  <c r="AM242" i="3" s="1"/>
  <c r="M138" i="4"/>
  <c r="Q226" i="3" s="1"/>
  <c r="O226" i="3"/>
  <c r="AM226" i="3" s="1"/>
  <c r="M283" i="4"/>
  <c r="Q210" i="3" s="1"/>
  <c r="O210" i="3"/>
  <c r="AM210" i="3" s="1"/>
  <c r="M268" i="4"/>
  <c r="Q194" i="3" s="1"/>
  <c r="O194" i="3"/>
  <c r="AM194" i="3" s="1"/>
  <c r="M252" i="4"/>
  <c r="Q178" i="3" s="1"/>
  <c r="O178" i="3"/>
  <c r="AM178" i="3" s="1"/>
  <c r="M236" i="4"/>
  <c r="Q163" i="3" s="1"/>
  <c r="O163" i="3"/>
  <c r="AM163" i="3" s="1"/>
  <c r="M221" i="4"/>
  <c r="Q147" i="3" s="1"/>
  <c r="O147" i="3"/>
  <c r="AM147" i="3" s="1"/>
  <c r="M205" i="4"/>
  <c r="Q131" i="3" s="1"/>
  <c r="O131" i="3"/>
  <c r="AM131" i="3" s="1"/>
  <c r="M189" i="4"/>
  <c r="Q115" i="3" s="1"/>
  <c r="O115" i="3"/>
  <c r="AM115" i="3" s="1"/>
  <c r="M173" i="4"/>
  <c r="Q99" i="3" s="1"/>
  <c r="O99" i="3"/>
  <c r="AM99" i="3" s="1"/>
  <c r="M157" i="4"/>
  <c r="Q83" i="3" s="1"/>
  <c r="O83" i="3"/>
  <c r="AM83" i="3" s="1"/>
  <c r="F28" i="8"/>
  <c r="J28" i="8" s="1"/>
  <c r="N699" i="3"/>
  <c r="AM699" i="3" s="1"/>
  <c r="F7" i="8"/>
  <c r="N397" i="3"/>
  <c r="AM397" i="3" s="1"/>
  <c r="M134" i="4"/>
  <c r="Q7" i="3" s="1"/>
  <c r="O7" i="3"/>
  <c r="AM7" i="3" s="1"/>
  <c r="M956" i="4"/>
  <c r="Q21" i="3" s="1"/>
  <c r="O21" i="3"/>
  <c r="AM21" i="3" s="1"/>
  <c r="M941" i="4"/>
  <c r="Q40" i="3" s="1"/>
  <c r="O40" i="3"/>
  <c r="AM40" i="3" s="1"/>
  <c r="M928" i="4"/>
  <c r="Q53" i="3" s="1"/>
  <c r="O53" i="3"/>
  <c r="AM53" i="3" s="1"/>
  <c r="M915" i="4"/>
  <c r="Q969" i="3" s="1"/>
  <c r="O969" i="3"/>
  <c r="AM969" i="3" s="1"/>
  <c r="M123" i="4"/>
  <c r="Q953" i="3" s="1"/>
  <c r="O953" i="3"/>
  <c r="AM953" i="3" s="1"/>
  <c r="M912" i="4"/>
  <c r="Q937" i="3" s="1"/>
  <c r="O937" i="3"/>
  <c r="AM937" i="3" s="1"/>
  <c r="M98" i="4"/>
  <c r="Q921" i="3" s="1"/>
  <c r="O921" i="3"/>
  <c r="AM921" i="3" s="1"/>
  <c r="M82" i="4"/>
  <c r="Q905" i="3" s="1"/>
  <c r="O905" i="3"/>
  <c r="AM905" i="3" s="1"/>
  <c r="M66" i="4"/>
  <c r="Q889" i="3" s="1"/>
  <c r="O889" i="3"/>
  <c r="AM889" i="3" s="1"/>
  <c r="M25" i="4"/>
  <c r="Q873" i="3" s="1"/>
  <c r="O873" i="3"/>
  <c r="AM873" i="3" s="1"/>
  <c r="M907" i="4"/>
  <c r="Q857" i="3" s="1"/>
  <c r="O857" i="3"/>
  <c r="AM857" i="3" s="1"/>
  <c r="M904" i="4"/>
  <c r="Q841" i="3" s="1"/>
  <c r="O841" i="3"/>
  <c r="AM841" i="3" s="1"/>
  <c r="M889" i="4"/>
  <c r="Q826" i="3" s="1"/>
  <c r="O826" i="3"/>
  <c r="AM826" i="3" s="1"/>
  <c r="M875" i="4"/>
  <c r="Q810" i="3" s="1"/>
  <c r="O810" i="3"/>
  <c r="AM810" i="3" s="1"/>
  <c r="M862" i="4"/>
  <c r="Q72" i="3" s="1"/>
  <c r="O72" i="3"/>
  <c r="AM72" i="3" s="1"/>
  <c r="M846" i="4"/>
  <c r="Q780" i="3" s="1"/>
  <c r="O780" i="3"/>
  <c r="AM780" i="3" s="1"/>
  <c r="M832" i="4"/>
  <c r="Q765" i="3" s="1"/>
  <c r="O765" i="3"/>
  <c r="AM765" i="3" s="1"/>
  <c r="M816" i="4"/>
  <c r="Q749" i="3" s="1"/>
  <c r="O749" i="3"/>
  <c r="AM749" i="3" s="1"/>
  <c r="M801" i="4"/>
  <c r="Q733" i="3" s="1"/>
  <c r="O733" i="3"/>
  <c r="AM733" i="3" s="1"/>
  <c r="M785" i="4"/>
  <c r="Q717" i="3" s="1"/>
  <c r="O717" i="3"/>
  <c r="AM717" i="3" s="1"/>
  <c r="M770" i="4"/>
  <c r="Q701" i="3" s="1"/>
  <c r="O701" i="3"/>
  <c r="AM701" i="3" s="1"/>
  <c r="M754" i="4"/>
  <c r="Q685" i="3" s="1"/>
  <c r="O685" i="3"/>
  <c r="AM685" i="3" s="1"/>
  <c r="M738" i="4"/>
  <c r="Q669" i="3" s="1"/>
  <c r="O669" i="3"/>
  <c r="AM669" i="3" s="1"/>
  <c r="M722" i="4"/>
  <c r="Q653" i="3" s="1"/>
  <c r="O653" i="3"/>
  <c r="AM653" i="3" s="1"/>
  <c r="M706" i="4"/>
  <c r="Q637" i="3" s="1"/>
  <c r="O637" i="3"/>
  <c r="G27" i="8"/>
  <c r="M691" i="4"/>
  <c r="Q621" i="3" s="1"/>
  <c r="O621" i="3"/>
  <c r="AM621" i="3" s="1"/>
  <c r="M675" i="4"/>
  <c r="Q605" i="3" s="1"/>
  <c r="O605" i="3"/>
  <c r="AM605" i="3" s="1"/>
  <c r="M660" i="4"/>
  <c r="Q589" i="3" s="1"/>
  <c r="O589" i="3"/>
  <c r="AM589" i="3" s="1"/>
  <c r="M644" i="4"/>
  <c r="Q573" i="3" s="1"/>
  <c r="O573" i="3"/>
  <c r="AM573" i="3" s="1"/>
  <c r="M628" i="4"/>
  <c r="Q557" i="3" s="1"/>
  <c r="O557" i="3"/>
  <c r="AM557" i="3" s="1"/>
  <c r="M612" i="4"/>
  <c r="Q541" i="3" s="1"/>
  <c r="O541" i="3"/>
  <c r="AM541" i="3" s="1"/>
  <c r="M596" i="4"/>
  <c r="Q525" i="3" s="1"/>
  <c r="O525" i="3"/>
  <c r="AM525" i="3" s="1"/>
  <c r="M580" i="4"/>
  <c r="Q510" i="3" s="1"/>
  <c r="O510" i="3"/>
  <c r="AM510" i="3" s="1"/>
  <c r="M564" i="4"/>
  <c r="Q494" i="3" s="1"/>
  <c r="O494" i="3"/>
  <c r="AM494" i="3" s="1"/>
  <c r="M548" i="4"/>
  <c r="Q478" i="3" s="1"/>
  <c r="O478" i="3"/>
  <c r="AM478" i="3" s="1"/>
  <c r="M533" i="4"/>
  <c r="Q462" i="3" s="1"/>
  <c r="O462" i="3"/>
  <c r="AM462" i="3" s="1"/>
  <c r="M517" i="4"/>
  <c r="Q447" i="3" s="1"/>
  <c r="O447" i="3"/>
  <c r="AM447" i="3" s="1"/>
  <c r="M502" i="4"/>
  <c r="Q431" i="3" s="1"/>
  <c r="O431" i="3"/>
  <c r="AM431" i="3" s="1"/>
  <c r="M486" i="4"/>
  <c r="Q415" i="3" s="1"/>
  <c r="O415" i="3"/>
  <c r="AM415" i="3" s="1"/>
  <c r="M470" i="4"/>
  <c r="Q399" i="3" s="1"/>
  <c r="O399" i="3"/>
  <c r="AM399" i="3" s="1"/>
  <c r="M454" i="4"/>
  <c r="Q383" i="3" s="1"/>
  <c r="O383" i="3"/>
  <c r="AM383" i="3" s="1"/>
  <c r="M438" i="4"/>
  <c r="Q367" i="3" s="1"/>
  <c r="O367" i="3"/>
  <c r="AM367" i="3" s="1"/>
  <c r="M422" i="4"/>
  <c r="Q351" i="3" s="1"/>
  <c r="O351" i="3"/>
  <c r="AM351" i="3" s="1"/>
  <c r="M406" i="4"/>
  <c r="Q335" i="3" s="1"/>
  <c r="O335" i="3"/>
  <c r="AM335" i="3" s="1"/>
  <c r="M390" i="4"/>
  <c r="Q320" i="3" s="1"/>
  <c r="O320" i="3"/>
  <c r="AM320" i="3" s="1"/>
  <c r="M374" i="4"/>
  <c r="Q304" i="3" s="1"/>
  <c r="O304" i="3"/>
  <c r="AM304" i="3" s="1"/>
  <c r="M358" i="4"/>
  <c r="Q288" i="3" s="1"/>
  <c r="O288" i="3"/>
  <c r="AM288" i="3" s="1"/>
  <c r="M342" i="4"/>
  <c r="Q273" i="3" s="1"/>
  <c r="O273" i="3"/>
  <c r="AM273" i="3" s="1"/>
  <c r="M327" i="4"/>
  <c r="Q257" i="3" s="1"/>
  <c r="O257" i="3"/>
  <c r="AM257" i="3" s="1"/>
  <c r="M311" i="4"/>
  <c r="Q241" i="3" s="1"/>
  <c r="O241" i="3"/>
  <c r="AM241" i="3" s="1"/>
  <c r="M137" i="4"/>
  <c r="Q225" i="3" s="1"/>
  <c r="O225" i="3"/>
  <c r="AM225" i="3" s="1"/>
  <c r="M282" i="4"/>
  <c r="Q209" i="3" s="1"/>
  <c r="O209" i="3"/>
  <c r="AM209" i="3" s="1"/>
  <c r="M267" i="4"/>
  <c r="Q193" i="3" s="1"/>
  <c r="O193" i="3"/>
  <c r="AM193" i="3" s="1"/>
  <c r="M251" i="4"/>
  <c r="Q177" i="3" s="1"/>
  <c r="O177" i="3"/>
  <c r="AM177" i="3" s="1"/>
  <c r="M135" i="4"/>
  <c r="Q162" i="3" s="1"/>
  <c r="O162" i="3"/>
  <c r="AM162" i="3" s="1"/>
  <c r="M220" i="4"/>
  <c r="Q146" i="3" s="1"/>
  <c r="O146" i="3"/>
  <c r="AM146" i="3" s="1"/>
  <c r="M204" i="4"/>
  <c r="Q130" i="3" s="1"/>
  <c r="O130" i="3"/>
  <c r="AM130" i="3" s="1"/>
  <c r="M188" i="4"/>
  <c r="Q114" i="3" s="1"/>
  <c r="O114" i="3"/>
  <c r="AM114" i="3" s="1"/>
  <c r="M172" i="4"/>
  <c r="Q98" i="3" s="1"/>
  <c r="O98" i="3"/>
  <c r="AM98" i="3" s="1"/>
  <c r="M156" i="4"/>
  <c r="Q82" i="3" s="1"/>
  <c r="O82" i="3"/>
  <c r="AM82" i="3" s="1"/>
  <c r="K2" i="4"/>
  <c r="L2" i="4" s="1"/>
  <c r="P843" i="3" s="1"/>
  <c r="J2" i="4"/>
  <c r="O843" i="3" s="1"/>
  <c r="AM843" i="3" s="1"/>
  <c r="J4" i="4"/>
  <c r="O854" i="3" s="1"/>
  <c r="AM854" i="3" s="1"/>
  <c r="K4" i="4"/>
  <c r="L4" i="4" s="1"/>
  <c r="P854" i="3" s="1"/>
  <c r="J9" i="4"/>
  <c r="O601" i="3" s="1"/>
  <c r="AM601" i="3" s="1"/>
  <c r="K9" i="4"/>
  <c r="L9" i="4" s="1"/>
  <c r="P601" i="3" s="1"/>
  <c r="J3" i="4"/>
  <c r="O852" i="3" s="1"/>
  <c r="AM852" i="3" s="1"/>
  <c r="K3" i="4"/>
  <c r="L3" i="4" s="1"/>
  <c r="P852" i="3" s="1"/>
  <c r="J6" i="4"/>
  <c r="O836" i="3" s="1"/>
  <c r="AM836" i="3" s="1"/>
  <c r="K6" i="4"/>
  <c r="L6" i="4" s="1"/>
  <c r="P836" i="3" s="1"/>
  <c r="J12" i="4"/>
  <c r="O851" i="3" s="1"/>
  <c r="AM851" i="3" s="1"/>
  <c r="K12" i="4"/>
  <c r="L12" i="4" s="1"/>
  <c r="P851" i="3" s="1"/>
  <c r="J11" i="4"/>
  <c r="O849" i="3" s="1"/>
  <c r="AM849" i="3" s="1"/>
  <c r="K11" i="4"/>
  <c r="L11" i="4" s="1"/>
  <c r="P849" i="3" s="1"/>
  <c r="J10" i="4"/>
  <c r="O848" i="3" s="1"/>
  <c r="AM848" i="3" s="1"/>
  <c r="K10" i="4"/>
  <c r="L10" i="4" s="1"/>
  <c r="P848" i="3" s="1"/>
  <c r="J8" i="4"/>
  <c r="O846" i="3" s="1"/>
  <c r="AM846" i="3" s="1"/>
  <c r="K8" i="4"/>
  <c r="L8" i="4" s="1"/>
  <c r="P846" i="3" s="1"/>
  <c r="J7" i="4"/>
  <c r="O845" i="3" s="1"/>
  <c r="AM845" i="3" s="1"/>
  <c r="K7" i="4"/>
  <c r="L7" i="4" s="1"/>
  <c r="P845" i="3" s="1"/>
  <c r="J5" i="4"/>
  <c r="O844" i="3" s="1"/>
  <c r="AM844" i="3" s="1"/>
  <c r="K5" i="4"/>
  <c r="L5" i="4" s="1"/>
  <c r="P844" i="3" s="1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67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68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69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74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0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1" i="3"/>
  <c r="G788" i="3"/>
  <c r="G789" i="3"/>
  <c r="G790" i="3"/>
  <c r="G791" i="3"/>
  <c r="G792" i="3"/>
  <c r="G793" i="3"/>
  <c r="G794" i="3"/>
  <c r="G72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73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7" i="3"/>
  <c r="G978" i="3"/>
  <c r="G979" i="3"/>
  <c r="G980" i="3"/>
  <c r="G66" i="3"/>
  <c r="G64" i="3"/>
  <c r="G65" i="3"/>
  <c r="G62" i="3"/>
  <c r="G63" i="3"/>
  <c r="G61" i="3"/>
  <c r="G60" i="3"/>
  <c r="G52" i="3"/>
  <c r="G53" i="3"/>
  <c r="G54" i="3"/>
  <c r="G55" i="3"/>
  <c r="G56" i="3"/>
  <c r="G57" i="3"/>
  <c r="G58" i="3"/>
  <c r="G59" i="3"/>
  <c r="G51" i="3"/>
  <c r="G47" i="3"/>
  <c r="G48" i="3"/>
  <c r="G49" i="3"/>
  <c r="G50" i="3"/>
  <c r="G46" i="3"/>
  <c r="G37" i="3"/>
  <c r="G38" i="3"/>
  <c r="G39" i="3"/>
  <c r="G40" i="3"/>
  <c r="G41" i="3"/>
  <c r="G42" i="3"/>
  <c r="G43" i="3"/>
  <c r="G44" i="3"/>
  <c r="G45" i="3"/>
  <c r="G34" i="3"/>
  <c r="G35" i="3"/>
  <c r="G36" i="3"/>
  <c r="G32" i="3"/>
  <c r="G33" i="3"/>
  <c r="G30" i="3"/>
  <c r="G31" i="3"/>
  <c r="G28" i="3"/>
  <c r="G29" i="3"/>
  <c r="G20" i="3"/>
  <c r="G21" i="3"/>
  <c r="G22" i="3"/>
  <c r="G23" i="3"/>
  <c r="G24" i="3"/>
  <c r="G25" i="3"/>
  <c r="G26" i="3"/>
  <c r="G27" i="3"/>
  <c r="G19" i="3"/>
  <c r="G18" i="3"/>
  <c r="G16" i="3"/>
  <c r="G17" i="3"/>
  <c r="G15" i="3"/>
  <c r="G3" i="3"/>
  <c r="G4" i="3"/>
  <c r="G5" i="3"/>
  <c r="G6" i="3"/>
  <c r="G7" i="3"/>
  <c r="G8" i="3"/>
  <c r="G9" i="3"/>
  <c r="G10" i="3"/>
  <c r="G11" i="3"/>
  <c r="G12" i="3"/>
  <c r="G13" i="3"/>
  <c r="G14" i="3"/>
  <c r="G973" i="3"/>
  <c r="G974" i="3"/>
  <c r="G975" i="3"/>
  <c r="G976" i="3"/>
  <c r="G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67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68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69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74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0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1" i="3"/>
  <c r="F788" i="3"/>
  <c r="F789" i="3"/>
  <c r="F790" i="3"/>
  <c r="F791" i="3"/>
  <c r="F792" i="3"/>
  <c r="F793" i="3"/>
  <c r="F794" i="3"/>
  <c r="F72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73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7" i="3"/>
  <c r="F978" i="3"/>
  <c r="F979" i="3"/>
  <c r="F980" i="3"/>
  <c r="F66" i="3"/>
  <c r="F64" i="3"/>
  <c r="F65" i="3"/>
  <c r="F62" i="3"/>
  <c r="F63" i="3"/>
  <c r="F61" i="3"/>
  <c r="F60" i="3"/>
  <c r="F52" i="3"/>
  <c r="F53" i="3"/>
  <c r="F54" i="3"/>
  <c r="F55" i="3"/>
  <c r="F56" i="3"/>
  <c r="F57" i="3"/>
  <c r="F58" i="3"/>
  <c r="F59" i="3"/>
  <c r="F51" i="3"/>
  <c r="F47" i="3"/>
  <c r="F48" i="3"/>
  <c r="F49" i="3"/>
  <c r="F50" i="3"/>
  <c r="F46" i="3"/>
  <c r="F37" i="3"/>
  <c r="F38" i="3"/>
  <c r="F39" i="3"/>
  <c r="F40" i="3"/>
  <c r="F41" i="3"/>
  <c r="F42" i="3"/>
  <c r="F43" i="3"/>
  <c r="F44" i="3"/>
  <c r="F45" i="3"/>
  <c r="F34" i="3"/>
  <c r="F35" i="3"/>
  <c r="F36" i="3"/>
  <c r="F32" i="3"/>
  <c r="F33" i="3"/>
  <c r="F30" i="3"/>
  <c r="F31" i="3"/>
  <c r="F28" i="3"/>
  <c r="F29" i="3"/>
  <c r="F20" i="3"/>
  <c r="F21" i="3"/>
  <c r="F22" i="3"/>
  <c r="F23" i="3"/>
  <c r="F24" i="3"/>
  <c r="F25" i="3"/>
  <c r="F26" i="3"/>
  <c r="F27" i="3"/>
  <c r="F19" i="3"/>
  <c r="F18" i="3"/>
  <c r="F16" i="3"/>
  <c r="F17" i="3"/>
  <c r="F15" i="3"/>
  <c r="F3" i="3"/>
  <c r="F4" i="3"/>
  <c r="F5" i="3"/>
  <c r="F6" i="3"/>
  <c r="F7" i="3"/>
  <c r="F8" i="3"/>
  <c r="F9" i="3"/>
  <c r="F10" i="3"/>
  <c r="F11" i="3"/>
  <c r="F12" i="3"/>
  <c r="F13" i="3"/>
  <c r="F14" i="3"/>
  <c r="F973" i="3"/>
  <c r="F974" i="3"/>
  <c r="F975" i="3"/>
  <c r="F976" i="3"/>
  <c r="F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67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68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69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74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0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1" i="3"/>
  <c r="E788" i="3"/>
  <c r="E789" i="3"/>
  <c r="E790" i="3"/>
  <c r="E791" i="3"/>
  <c r="E792" i="3"/>
  <c r="E793" i="3"/>
  <c r="E794" i="3"/>
  <c r="E72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73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7" i="3"/>
  <c r="E978" i="3"/>
  <c r="E979" i="3"/>
  <c r="E980" i="3"/>
  <c r="E66" i="3"/>
  <c r="E64" i="3"/>
  <c r="E65" i="3"/>
  <c r="E62" i="3"/>
  <c r="E63" i="3"/>
  <c r="E61" i="3"/>
  <c r="E60" i="3"/>
  <c r="E52" i="3"/>
  <c r="E53" i="3"/>
  <c r="E54" i="3"/>
  <c r="E55" i="3"/>
  <c r="E56" i="3"/>
  <c r="E57" i="3"/>
  <c r="E58" i="3"/>
  <c r="E59" i="3"/>
  <c r="E51" i="3"/>
  <c r="E47" i="3"/>
  <c r="E48" i="3"/>
  <c r="E49" i="3"/>
  <c r="E50" i="3"/>
  <c r="E46" i="3"/>
  <c r="E37" i="3"/>
  <c r="E38" i="3"/>
  <c r="E39" i="3"/>
  <c r="E40" i="3"/>
  <c r="E41" i="3"/>
  <c r="E42" i="3"/>
  <c r="E43" i="3"/>
  <c r="E44" i="3"/>
  <c r="E45" i="3"/>
  <c r="E34" i="3"/>
  <c r="E35" i="3"/>
  <c r="E36" i="3"/>
  <c r="E32" i="3"/>
  <c r="E33" i="3"/>
  <c r="E30" i="3"/>
  <c r="E31" i="3"/>
  <c r="E28" i="3"/>
  <c r="E29" i="3"/>
  <c r="E20" i="3"/>
  <c r="E21" i="3"/>
  <c r="E22" i="3"/>
  <c r="E23" i="3"/>
  <c r="E24" i="3"/>
  <c r="E25" i="3"/>
  <c r="E26" i="3"/>
  <c r="E27" i="3"/>
  <c r="E19" i="3"/>
  <c r="E18" i="3"/>
  <c r="E16" i="3"/>
  <c r="E17" i="3"/>
  <c r="E15" i="3"/>
  <c r="E3" i="3"/>
  <c r="E4" i="3"/>
  <c r="E5" i="3"/>
  <c r="E6" i="3"/>
  <c r="E7" i="3"/>
  <c r="E8" i="3"/>
  <c r="E9" i="3"/>
  <c r="E10" i="3"/>
  <c r="E11" i="3"/>
  <c r="E12" i="3"/>
  <c r="E13" i="3"/>
  <c r="E14" i="3"/>
  <c r="E973" i="3"/>
  <c r="E974" i="3"/>
  <c r="E975" i="3"/>
  <c r="E976" i="3"/>
  <c r="E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67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68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69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74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0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1" i="3"/>
  <c r="D788" i="3"/>
  <c r="D789" i="3"/>
  <c r="D790" i="3"/>
  <c r="D791" i="3"/>
  <c r="D792" i="3"/>
  <c r="D793" i="3"/>
  <c r="D794" i="3"/>
  <c r="D72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73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7" i="3"/>
  <c r="D978" i="3"/>
  <c r="D979" i="3"/>
  <c r="D980" i="3"/>
  <c r="D66" i="3"/>
  <c r="D64" i="3"/>
  <c r="D65" i="3"/>
  <c r="D62" i="3"/>
  <c r="D63" i="3"/>
  <c r="D61" i="3"/>
  <c r="D60" i="3"/>
  <c r="D52" i="3"/>
  <c r="D53" i="3"/>
  <c r="D54" i="3"/>
  <c r="D55" i="3"/>
  <c r="D56" i="3"/>
  <c r="D57" i="3"/>
  <c r="D58" i="3"/>
  <c r="D59" i="3"/>
  <c r="D51" i="3"/>
  <c r="D47" i="3"/>
  <c r="D48" i="3"/>
  <c r="D49" i="3"/>
  <c r="D50" i="3"/>
  <c r="D46" i="3"/>
  <c r="D37" i="3"/>
  <c r="D38" i="3"/>
  <c r="D39" i="3"/>
  <c r="D40" i="3"/>
  <c r="D41" i="3"/>
  <c r="D42" i="3"/>
  <c r="D43" i="3"/>
  <c r="D44" i="3"/>
  <c r="D45" i="3"/>
  <c r="D34" i="3"/>
  <c r="D35" i="3"/>
  <c r="D36" i="3"/>
  <c r="D32" i="3"/>
  <c r="D33" i="3"/>
  <c r="D30" i="3"/>
  <c r="D31" i="3"/>
  <c r="D28" i="3"/>
  <c r="D29" i="3"/>
  <c r="D20" i="3"/>
  <c r="D21" i="3"/>
  <c r="D22" i="3"/>
  <c r="D23" i="3"/>
  <c r="D24" i="3"/>
  <c r="D25" i="3"/>
  <c r="D26" i="3"/>
  <c r="D27" i="3"/>
  <c r="D19" i="3"/>
  <c r="D18" i="3"/>
  <c r="D16" i="3"/>
  <c r="D17" i="3"/>
  <c r="D15" i="3"/>
  <c r="D3" i="3"/>
  <c r="D4" i="3"/>
  <c r="D5" i="3"/>
  <c r="D6" i="3"/>
  <c r="D7" i="3"/>
  <c r="D8" i="3"/>
  <c r="D9" i="3"/>
  <c r="D10" i="3"/>
  <c r="D11" i="3"/>
  <c r="D12" i="3"/>
  <c r="D13" i="3"/>
  <c r="D14" i="3"/>
  <c r="D973" i="3"/>
  <c r="D974" i="3"/>
  <c r="D975" i="3"/>
  <c r="D976" i="3"/>
  <c r="D75" i="3"/>
  <c r="O7" i="2"/>
  <c r="B76" i="3" s="1"/>
  <c r="O64" i="2"/>
  <c r="B77" i="3" s="1"/>
  <c r="O88" i="2"/>
  <c r="B78" i="3" s="1"/>
  <c r="O182" i="2"/>
  <c r="B79" i="3" s="1"/>
  <c r="O960" i="2"/>
  <c r="B80" i="3" s="1"/>
  <c r="O22" i="2"/>
  <c r="B81" i="3" s="1"/>
  <c r="O17" i="2"/>
  <c r="B82" i="3" s="1"/>
  <c r="O299" i="2"/>
  <c r="B83" i="3" s="1"/>
  <c r="O503" i="2"/>
  <c r="B84" i="3" s="1"/>
  <c r="O38" i="2"/>
  <c r="B85" i="3" s="1"/>
  <c r="O76" i="2"/>
  <c r="B86" i="3" s="1"/>
  <c r="O60" i="2"/>
  <c r="B87" i="3" s="1"/>
  <c r="O127" i="2"/>
  <c r="B88" i="3" s="1"/>
  <c r="O73" i="2"/>
  <c r="B89" i="3" s="1"/>
  <c r="O71" i="2"/>
  <c r="B90" i="3" s="1"/>
  <c r="O29" i="2"/>
  <c r="B91" i="3" s="1"/>
  <c r="O59" i="2"/>
  <c r="B92" i="3" s="1"/>
  <c r="O113" i="2"/>
  <c r="B93" i="3" s="1"/>
  <c r="O39" i="2"/>
  <c r="B94" i="3" s="1"/>
  <c r="O8" i="2"/>
  <c r="B95" i="3" s="1"/>
  <c r="O23" i="2"/>
  <c r="B96" i="3" s="1"/>
  <c r="O79" i="2"/>
  <c r="B97" i="3" s="1"/>
  <c r="O54" i="2"/>
  <c r="B98" i="3" s="1"/>
  <c r="O65" i="2"/>
  <c r="B99" i="3" s="1"/>
  <c r="O154" i="2"/>
  <c r="B100" i="3" s="1"/>
  <c r="O13" i="2"/>
  <c r="B101" i="3" s="1"/>
  <c r="O51" i="2"/>
  <c r="B102" i="3" s="1"/>
  <c r="O109" i="2"/>
  <c r="B103" i="3" s="1"/>
  <c r="O24" i="2"/>
  <c r="B104" i="3" s="1"/>
  <c r="O119" i="2"/>
  <c r="B105" i="3" s="1"/>
  <c r="O74" i="2"/>
  <c r="B106" i="3" s="1"/>
  <c r="O10" i="2"/>
  <c r="B107" i="3" s="1"/>
  <c r="O31" i="2"/>
  <c r="B108" i="3" s="1"/>
  <c r="O78" i="2"/>
  <c r="B109" i="3" s="1"/>
  <c r="O166" i="2"/>
  <c r="B110" i="3" s="1"/>
  <c r="O50" i="2"/>
  <c r="B111" i="3" s="1"/>
  <c r="O121" i="2"/>
  <c r="B112" i="3" s="1"/>
  <c r="O99" i="2"/>
  <c r="B113" i="3" s="1"/>
  <c r="O14" i="2"/>
  <c r="B114" i="3" s="1"/>
  <c r="O140" i="2"/>
  <c r="B115" i="3" s="1"/>
  <c r="O68" i="2"/>
  <c r="B116" i="3" s="1"/>
  <c r="O262" i="2"/>
  <c r="B117" i="3" s="1"/>
  <c r="O28" i="2"/>
  <c r="B118" i="3" s="1"/>
  <c r="O125" i="2"/>
  <c r="B119" i="3" s="1"/>
  <c r="O124" i="2"/>
  <c r="B120" i="3" s="1"/>
  <c r="O373" i="2"/>
  <c r="B121" i="3" s="1"/>
  <c r="O32" i="2"/>
  <c r="B122" i="3" s="1"/>
  <c r="O111" i="2"/>
  <c r="B123" i="3" s="1"/>
  <c r="O138" i="2"/>
  <c r="B124" i="3" s="1"/>
  <c r="O57" i="2"/>
  <c r="B125" i="3" s="1"/>
  <c r="O53" i="2"/>
  <c r="B126" i="3" s="1"/>
  <c r="O93" i="2"/>
  <c r="B127" i="3" s="1"/>
  <c r="O77" i="2"/>
  <c r="B128" i="3" s="1"/>
  <c r="O144" i="2"/>
  <c r="B129" i="3" s="1"/>
  <c r="O162" i="2"/>
  <c r="B130" i="3" s="1"/>
  <c r="O160" i="2"/>
  <c r="B131" i="3" s="1"/>
  <c r="O164" i="2"/>
  <c r="B132" i="3" s="1"/>
  <c r="O87" i="2"/>
  <c r="B133" i="3" s="1"/>
  <c r="O34" i="2"/>
  <c r="B134" i="3" s="1"/>
  <c r="O102" i="2"/>
  <c r="B135" i="3" s="1"/>
  <c r="O98" i="2"/>
  <c r="B136" i="3" s="1"/>
  <c r="O123" i="2"/>
  <c r="B137" i="3" s="1"/>
  <c r="O110" i="2"/>
  <c r="B138" i="3" s="1"/>
  <c r="O48" i="2"/>
  <c r="B139" i="3" s="1"/>
  <c r="O63" i="2"/>
  <c r="B140" i="3" s="1"/>
  <c r="O37" i="2"/>
  <c r="B141" i="3" s="1"/>
  <c r="O108" i="2"/>
  <c r="B142" i="3" s="1"/>
  <c r="O112" i="2"/>
  <c r="B143" i="3" s="1"/>
  <c r="O11" i="2"/>
  <c r="B144" i="3" s="1"/>
  <c r="O94" i="2"/>
  <c r="B145" i="3" s="1"/>
  <c r="O135" i="2"/>
  <c r="B146" i="3" s="1"/>
  <c r="O141" i="2"/>
  <c r="B147" i="3" s="1"/>
  <c r="O597" i="2"/>
  <c r="B148" i="3" s="1"/>
  <c r="O107" i="2"/>
  <c r="B149" i="3" s="1"/>
  <c r="O131" i="2"/>
  <c r="B150" i="3" s="1"/>
  <c r="O190" i="2"/>
  <c r="B151" i="3" s="1"/>
  <c r="O83" i="2"/>
  <c r="B152" i="3" s="1"/>
  <c r="O189" i="2"/>
  <c r="B153" i="3" s="1"/>
  <c r="O195" i="2"/>
  <c r="B154" i="3" s="1"/>
  <c r="O128" i="2"/>
  <c r="B155" i="3" s="1"/>
  <c r="O70" i="2"/>
  <c r="B156" i="3" s="1"/>
  <c r="O859" i="2"/>
  <c r="B157" i="3" s="1"/>
  <c r="O147" i="2"/>
  <c r="B158" i="3" s="1"/>
  <c r="O643" i="2"/>
  <c r="B159" i="3" s="1"/>
  <c r="O146" i="2"/>
  <c r="B160" i="3" s="1"/>
  <c r="O75" i="2"/>
  <c r="B161" i="3" s="1"/>
  <c r="O62" i="2"/>
  <c r="B162" i="3" s="1"/>
  <c r="O36" i="2"/>
  <c r="B163" i="3" s="1"/>
  <c r="O961" i="2"/>
  <c r="B164" i="3" s="1"/>
  <c r="O45" i="2"/>
  <c r="B165" i="3" s="1"/>
  <c r="O69" i="2"/>
  <c r="B166" i="3" s="1"/>
  <c r="O30" i="2"/>
  <c r="B167" i="3" s="1"/>
  <c r="O85" i="2"/>
  <c r="B168" i="3" s="1"/>
  <c r="O96" i="2"/>
  <c r="B67" i="3" s="1"/>
  <c r="O101" i="2"/>
  <c r="B169" i="3" s="1"/>
  <c r="O114" i="2"/>
  <c r="B170" i="3" s="1"/>
  <c r="O120" i="2"/>
  <c r="B171" i="3" s="1"/>
  <c r="O163" i="2"/>
  <c r="B172" i="3" s="1"/>
  <c r="O169" i="2"/>
  <c r="B173" i="3" s="1"/>
  <c r="O186" i="2"/>
  <c r="B174" i="3" s="1"/>
  <c r="O9" i="2"/>
  <c r="B175" i="3" s="1"/>
  <c r="O47" i="2"/>
  <c r="B176" i="3" s="1"/>
  <c r="O18" i="2"/>
  <c r="B177" i="3" s="1"/>
  <c r="O91" i="2"/>
  <c r="B178" i="3" s="1"/>
  <c r="O15" i="2"/>
  <c r="B179" i="3" s="1"/>
  <c r="O95" i="2"/>
  <c r="B180" i="3" s="1"/>
  <c r="O149" i="2"/>
  <c r="B181" i="3" s="1"/>
  <c r="O67" i="2"/>
  <c r="B182" i="3" s="1"/>
  <c r="O970" i="2"/>
  <c r="B183" i="3" s="1"/>
  <c r="O56" i="2"/>
  <c r="B184" i="3" s="1"/>
  <c r="O951" i="2"/>
  <c r="B185" i="3" s="1"/>
  <c r="O42" i="2"/>
  <c r="B186" i="3" s="1"/>
  <c r="O19" i="2"/>
  <c r="B187" i="3" s="1"/>
  <c r="O103" i="2"/>
  <c r="B188" i="3" s="1"/>
  <c r="O153" i="2"/>
  <c r="B189" i="3" s="1"/>
  <c r="O155" i="2"/>
  <c r="B190" i="3" s="1"/>
  <c r="O177" i="2"/>
  <c r="B191" i="3" s="1"/>
  <c r="O72" i="2"/>
  <c r="B192" i="3" s="1"/>
  <c r="O61" i="2"/>
  <c r="B193" i="3" s="1"/>
  <c r="O89" i="2"/>
  <c r="B194" i="3" s="1"/>
  <c r="O27" i="2"/>
  <c r="B195" i="3" s="1"/>
  <c r="O194" i="2"/>
  <c r="B196" i="3" s="1"/>
  <c r="O165" i="2"/>
  <c r="B197" i="3" s="1"/>
  <c r="O12" i="2"/>
  <c r="B198" i="3" s="1"/>
  <c r="O137" i="2"/>
  <c r="B199" i="3" s="1"/>
  <c r="O170" i="2"/>
  <c r="B200" i="3" s="1"/>
  <c r="O136" i="2"/>
  <c r="B201" i="3" s="1"/>
  <c r="O35" i="2"/>
  <c r="B202" i="3" s="1"/>
  <c r="O159" i="2"/>
  <c r="B203" i="3" s="1"/>
  <c r="O963" i="2"/>
  <c r="B204" i="3" s="1"/>
  <c r="O25" i="2"/>
  <c r="B205" i="3" s="1"/>
  <c r="O156" i="2"/>
  <c r="B206" i="3" s="1"/>
  <c r="O49" i="2"/>
  <c r="B207" i="3" s="1"/>
  <c r="O953" i="2"/>
  <c r="B208" i="3" s="1"/>
  <c r="O949" i="2"/>
  <c r="B209" i="3" s="1"/>
  <c r="O942" i="2"/>
  <c r="B210" i="3" s="1"/>
  <c r="O952" i="2"/>
  <c r="B211" i="3" s="1"/>
  <c r="O944" i="2"/>
  <c r="B212" i="3" s="1"/>
  <c r="O945" i="2"/>
  <c r="B213" i="3" s="1"/>
  <c r="O946" i="2"/>
  <c r="B214" i="3" s="1"/>
  <c r="O948" i="2"/>
  <c r="B215" i="3" s="1"/>
  <c r="O954" i="2"/>
  <c r="B216" i="3" s="1"/>
  <c r="O955" i="2"/>
  <c r="B217" i="3" s="1"/>
  <c r="O957" i="2"/>
  <c r="B218" i="3" s="1"/>
  <c r="O958" i="2"/>
  <c r="B219" i="3" s="1"/>
  <c r="O460" i="2"/>
  <c r="B220" i="3" s="1"/>
  <c r="O967" i="2"/>
  <c r="B221" i="3" s="1"/>
  <c r="O943" i="2"/>
  <c r="B222" i="3" s="1"/>
  <c r="O947" i="2"/>
  <c r="B223" i="3" s="1"/>
  <c r="O959" i="2"/>
  <c r="B224" i="3" s="1"/>
  <c r="O956" i="2"/>
  <c r="B225" i="3" s="1"/>
  <c r="O950" i="2"/>
  <c r="B226" i="3" s="1"/>
  <c r="O968" i="2"/>
  <c r="B227" i="3" s="1"/>
  <c r="O978" i="2"/>
  <c r="B228" i="3" s="1"/>
  <c r="O977" i="2"/>
  <c r="B229" i="3" s="1"/>
  <c r="O972" i="2"/>
  <c r="B230" i="3" s="1"/>
  <c r="O973" i="2"/>
  <c r="B231" i="3" s="1"/>
  <c r="O974" i="2"/>
  <c r="B232" i="3" s="1"/>
  <c r="O976" i="2"/>
  <c r="B233" i="3" s="1"/>
  <c r="O133" i="2"/>
  <c r="B234" i="3" s="1"/>
  <c r="O980" i="2"/>
  <c r="B235" i="3" s="1"/>
  <c r="O975" i="2"/>
  <c r="B236" i="3" s="1"/>
  <c r="O971" i="2"/>
  <c r="B237" i="3" s="1"/>
  <c r="O172" i="2"/>
  <c r="B238" i="3" s="1"/>
  <c r="O175" i="2"/>
  <c r="B239" i="3" s="1"/>
  <c r="O122" i="2"/>
  <c r="B240" i="3" s="1"/>
  <c r="O82" i="2"/>
  <c r="B241" i="3" s="1"/>
  <c r="O143" i="2"/>
  <c r="B242" i="3" s="1"/>
  <c r="O129" i="2"/>
  <c r="B243" i="3" s="1"/>
  <c r="O193" i="2"/>
  <c r="B244" i="3" s="1"/>
  <c r="O44" i="2"/>
  <c r="B245" i="3" s="1"/>
  <c r="O158" i="2"/>
  <c r="B246" i="3" s="1"/>
  <c r="O548" i="2"/>
  <c r="B247" i="3" s="1"/>
  <c r="O152" i="2"/>
  <c r="B248" i="3" s="1"/>
  <c r="O118" i="2"/>
  <c r="B249" i="3" s="1"/>
  <c r="O104" i="2"/>
  <c r="B250" i="3" s="1"/>
  <c r="O43" i="2"/>
  <c r="B251" i="3" s="1"/>
  <c r="O55" i="2"/>
  <c r="B252" i="3" s="1"/>
  <c r="O126" i="2"/>
  <c r="B253" i="3" s="1"/>
  <c r="O132" i="2"/>
  <c r="B254" i="3" s="1"/>
  <c r="O167" i="2"/>
  <c r="B255" i="3" s="1"/>
  <c r="O179" i="2"/>
  <c r="B256" i="3" s="1"/>
  <c r="O66" i="2"/>
  <c r="B257" i="3" s="1"/>
  <c r="O116" i="2"/>
  <c r="B258" i="3" s="1"/>
  <c r="O191" i="2"/>
  <c r="B259" i="3" s="1"/>
  <c r="O52" i="2"/>
  <c r="B260" i="3" s="1"/>
  <c r="O41" i="2"/>
  <c r="B261" i="3" s="1"/>
  <c r="O92" i="2"/>
  <c r="B262" i="3" s="1"/>
  <c r="O115" i="2"/>
  <c r="B263" i="3" s="1"/>
  <c r="O117" i="2"/>
  <c r="B264" i="3" s="1"/>
  <c r="O86" i="2"/>
  <c r="B265" i="3" s="1"/>
  <c r="O26" i="2"/>
  <c r="B266" i="3" s="1"/>
  <c r="O40" i="2"/>
  <c r="B267" i="3" s="1"/>
  <c r="O148" i="2"/>
  <c r="B268" i="3" s="1"/>
  <c r="O157" i="2"/>
  <c r="B269" i="3" s="1"/>
  <c r="O142" i="2"/>
  <c r="B270" i="3" s="1"/>
  <c r="O150" i="2"/>
  <c r="B271" i="3" s="1"/>
  <c r="O105" i="2"/>
  <c r="B272" i="3" s="1"/>
  <c r="O188" i="2"/>
  <c r="B273" i="3" s="1"/>
  <c r="O965" i="2"/>
  <c r="B274" i="3" s="1"/>
  <c r="O966" i="2"/>
  <c r="B275" i="3" s="1"/>
  <c r="O46" i="2"/>
  <c r="B276" i="3" s="1"/>
  <c r="O964" i="2"/>
  <c r="B277" i="3" s="1"/>
  <c r="O21" i="2"/>
  <c r="B278" i="3" s="1"/>
  <c r="O33" i="2"/>
  <c r="B279" i="3" s="1"/>
  <c r="O590" i="2"/>
  <c r="B280" i="3" s="1"/>
  <c r="O192" i="2"/>
  <c r="B281" i="3" s="1"/>
  <c r="O173" i="2"/>
  <c r="B282" i="3" s="1"/>
  <c r="O831" i="2"/>
  <c r="B283" i="3" s="1"/>
  <c r="O208" i="2"/>
  <c r="B2" i="3" s="1"/>
  <c r="O180" i="2"/>
  <c r="B284" i="3" s="1"/>
  <c r="O202" i="2"/>
  <c r="B285" i="3" s="1"/>
  <c r="O203" i="2"/>
  <c r="B286" i="3" s="1"/>
  <c r="O196" i="2"/>
  <c r="B287" i="3" s="1"/>
  <c r="O207" i="2"/>
  <c r="B288" i="3" s="1"/>
  <c r="O197" i="2"/>
  <c r="B289" i="3" s="1"/>
  <c r="O200" i="2"/>
  <c r="B290" i="3" s="1"/>
  <c r="O198" i="2"/>
  <c r="B291" i="3" s="1"/>
  <c r="O205" i="2"/>
  <c r="B292" i="3" s="1"/>
  <c r="O199" i="2"/>
  <c r="B293" i="3" s="1"/>
  <c r="O201" i="2"/>
  <c r="B294" i="3" s="1"/>
  <c r="O58" i="2"/>
  <c r="B295" i="3" s="1"/>
  <c r="O209" i="2"/>
  <c r="B296" i="3" s="1"/>
  <c r="O210" i="2"/>
  <c r="B297" i="3" s="1"/>
  <c r="O206" i="2"/>
  <c r="B298" i="3" s="1"/>
  <c r="O221" i="2"/>
  <c r="B299" i="3" s="1"/>
  <c r="O222" i="2"/>
  <c r="B300" i="3" s="1"/>
  <c r="O226" i="2"/>
  <c r="B301" i="3" s="1"/>
  <c r="O249" i="2"/>
  <c r="B302" i="3" s="1"/>
  <c r="O311" i="2"/>
  <c r="B303" i="3" s="1"/>
  <c r="O212" i="2"/>
  <c r="B304" i="3" s="1"/>
  <c r="O214" i="2"/>
  <c r="B305" i="3" s="1"/>
  <c r="O213" i="2"/>
  <c r="B306" i="3" s="1"/>
  <c r="O246" i="2"/>
  <c r="B307" i="3" s="1"/>
  <c r="O245" i="2"/>
  <c r="B308" i="3" s="1"/>
  <c r="O243" i="2"/>
  <c r="B309" i="3" s="1"/>
  <c r="O215" i="2"/>
  <c r="B310" i="3" s="1"/>
  <c r="O216" i="2"/>
  <c r="B311" i="3" s="1"/>
  <c r="O217" i="2"/>
  <c r="B312" i="3" s="1"/>
  <c r="O218" i="2"/>
  <c r="B313" i="3" s="1"/>
  <c r="O219" i="2"/>
  <c r="B314" i="3" s="1"/>
  <c r="O220" i="2"/>
  <c r="B315" i="3" s="1"/>
  <c r="O240" i="2"/>
  <c r="B316" i="3" s="1"/>
  <c r="O239" i="2"/>
  <c r="B317" i="3" s="1"/>
  <c r="O224" i="2"/>
  <c r="B318" i="3" s="1"/>
  <c r="O223" i="2"/>
  <c r="B319" i="3" s="1"/>
  <c r="O225" i="2"/>
  <c r="B320" i="3" s="1"/>
  <c r="O227" i="2"/>
  <c r="B321" i="3" s="1"/>
  <c r="O228" i="2"/>
  <c r="B322" i="3" s="1"/>
  <c r="O229" i="2"/>
  <c r="B323" i="3" s="1"/>
  <c r="O238" i="2"/>
  <c r="B68" i="3" s="1"/>
  <c r="O237" i="2"/>
  <c r="B324" i="3" s="1"/>
  <c r="O236" i="2"/>
  <c r="B325" i="3" s="1"/>
  <c r="O234" i="2"/>
  <c r="B326" i="3" s="1"/>
  <c r="O230" i="2"/>
  <c r="B327" i="3" s="1"/>
  <c r="O231" i="2"/>
  <c r="B328" i="3" s="1"/>
  <c r="O233" i="2"/>
  <c r="B329" i="3" s="1"/>
  <c r="O244" i="2"/>
  <c r="B330" i="3" s="1"/>
  <c r="O171" i="2"/>
  <c r="B331" i="3" s="1"/>
  <c r="O247" i="2"/>
  <c r="B332" i="3" s="1"/>
  <c r="O532" i="2"/>
  <c r="B333" i="3" s="1"/>
  <c r="O251" i="2"/>
  <c r="B334" i="3" s="1"/>
  <c r="O250" i="2"/>
  <c r="B335" i="3" s="1"/>
  <c r="O242" i="2"/>
  <c r="B336" i="3" s="1"/>
  <c r="O183" i="2"/>
  <c r="B337" i="3" s="1"/>
  <c r="O176" i="2"/>
  <c r="B338" i="3" s="1"/>
  <c r="O253" i="2"/>
  <c r="B339" i="3" s="1"/>
  <c r="O254" i="2"/>
  <c r="B340" i="3" s="1"/>
  <c r="O256" i="2"/>
  <c r="B341" i="3" s="1"/>
  <c r="O257" i="2"/>
  <c r="B342" i="3" s="1"/>
  <c r="O258" i="2"/>
  <c r="B343" i="3" s="1"/>
  <c r="O259" i="2"/>
  <c r="B344" i="3" s="1"/>
  <c r="O614" i="2"/>
  <c r="B345" i="3" s="1"/>
  <c r="O261" i="2"/>
  <c r="B346" i="3" s="1"/>
  <c r="O264" i="2"/>
  <c r="B347" i="3" s="1"/>
  <c r="O265" i="2"/>
  <c r="B348" i="3" s="1"/>
  <c r="O266" i="2"/>
  <c r="B349" i="3" s="1"/>
  <c r="O268" i="2"/>
  <c r="B350" i="3" s="1"/>
  <c r="O269" i="2"/>
  <c r="B351" i="3" s="1"/>
  <c r="O270" i="2"/>
  <c r="B352" i="3" s="1"/>
  <c r="O490" i="2"/>
  <c r="B353" i="3" s="1"/>
  <c r="O272" i="2"/>
  <c r="B354" i="3" s="1"/>
  <c r="O273" i="2"/>
  <c r="B355" i="3" s="1"/>
  <c r="O274" i="2"/>
  <c r="B356" i="3" s="1"/>
  <c r="O275" i="2"/>
  <c r="B357" i="3" s="1"/>
  <c r="O276" i="2"/>
  <c r="B358" i="3" s="1"/>
  <c r="O277" i="2"/>
  <c r="B359" i="3" s="1"/>
  <c r="O278" i="2"/>
  <c r="B360" i="3" s="1"/>
  <c r="O279" i="2"/>
  <c r="B361" i="3" s="1"/>
  <c r="O281" i="2"/>
  <c r="B362" i="3" s="1"/>
  <c r="O280" i="2"/>
  <c r="B363" i="3" s="1"/>
  <c r="O282" i="2"/>
  <c r="B364" i="3" s="1"/>
  <c r="O284" i="2"/>
  <c r="B365" i="3" s="1"/>
  <c r="O286" i="2"/>
  <c r="B366" i="3" s="1"/>
  <c r="O287" i="2"/>
  <c r="B367" i="3" s="1"/>
  <c r="O288" i="2"/>
  <c r="B368" i="3" s="1"/>
  <c r="O289" i="2"/>
  <c r="B369" i="3" s="1"/>
  <c r="O290" i="2"/>
  <c r="B370" i="3" s="1"/>
  <c r="O291" i="2"/>
  <c r="B371" i="3" s="1"/>
  <c r="O292" i="2"/>
  <c r="B372" i="3" s="1"/>
  <c r="O294" i="2"/>
  <c r="B373" i="3" s="1"/>
  <c r="O295" i="2"/>
  <c r="B374" i="3" s="1"/>
  <c r="O296" i="2"/>
  <c r="B375" i="3" s="1"/>
  <c r="O211" i="2"/>
  <c r="B376" i="3" s="1"/>
  <c r="O298" i="2"/>
  <c r="B377" i="3" s="1"/>
  <c r="O300" i="2"/>
  <c r="B378" i="3" s="1"/>
  <c r="O301" i="2"/>
  <c r="B379" i="3" s="1"/>
  <c r="O302" i="2"/>
  <c r="B380" i="3" s="1"/>
  <c r="O303" i="2"/>
  <c r="B381" i="3" s="1"/>
  <c r="O304" i="2"/>
  <c r="B382" i="3" s="1"/>
  <c r="O306" i="2"/>
  <c r="B383" i="3" s="1"/>
  <c r="O305" i="2"/>
  <c r="B384" i="3" s="1"/>
  <c r="O307" i="2"/>
  <c r="B385" i="3" s="1"/>
  <c r="O308" i="2"/>
  <c r="B386" i="3" s="1"/>
  <c r="O312" i="2"/>
  <c r="B387" i="3" s="1"/>
  <c r="O309" i="2"/>
  <c r="B388" i="3" s="1"/>
  <c r="O310" i="2"/>
  <c r="B389" i="3" s="1"/>
  <c r="O367" i="2"/>
  <c r="B390" i="3" s="1"/>
  <c r="O313" i="2"/>
  <c r="B391" i="3" s="1"/>
  <c r="O315" i="2"/>
  <c r="B392" i="3" s="1"/>
  <c r="O316" i="2"/>
  <c r="B393" i="3" s="1"/>
  <c r="O318" i="2"/>
  <c r="B394" i="3" s="1"/>
  <c r="O319" i="2"/>
  <c r="B395" i="3" s="1"/>
  <c r="O314" i="2"/>
  <c r="B396" i="3" s="1"/>
  <c r="O317" i="2"/>
  <c r="B397" i="3" s="1"/>
  <c r="O320" i="2"/>
  <c r="B398" i="3" s="1"/>
  <c r="O321" i="2"/>
  <c r="B399" i="3" s="1"/>
  <c r="O322" i="2"/>
  <c r="B400" i="3" s="1"/>
  <c r="O324" i="2"/>
  <c r="B401" i="3" s="1"/>
  <c r="O323" i="2"/>
  <c r="B402" i="3" s="1"/>
  <c r="O325" i="2"/>
  <c r="B403" i="3" s="1"/>
  <c r="O326" i="2"/>
  <c r="B404" i="3" s="1"/>
  <c r="O328" i="2"/>
  <c r="B405" i="3" s="1"/>
  <c r="O327" i="2"/>
  <c r="B406" i="3" s="1"/>
  <c r="O329" i="2"/>
  <c r="B407" i="3" s="1"/>
  <c r="O348" i="2"/>
  <c r="B408" i="3" s="1"/>
  <c r="O363" i="2"/>
  <c r="B409" i="3" s="1"/>
  <c r="O347" i="2"/>
  <c r="B410" i="3" s="1"/>
  <c r="O364" i="2"/>
  <c r="B411" i="3" s="1"/>
  <c r="O342" i="2"/>
  <c r="B412" i="3" s="1"/>
  <c r="O366" i="2"/>
  <c r="B413" i="3" s="1"/>
  <c r="O368" i="2"/>
  <c r="B414" i="3" s="1"/>
  <c r="O332" i="2"/>
  <c r="B415" i="3" s="1"/>
  <c r="O579" i="2"/>
  <c r="B416" i="3" s="1"/>
  <c r="O822" i="2"/>
  <c r="B417" i="3" s="1"/>
  <c r="O334" i="2"/>
  <c r="B418" i="3" s="1"/>
  <c r="O330" i="2"/>
  <c r="B419" i="3" s="1"/>
  <c r="O340" i="2"/>
  <c r="B420" i="3" s="1"/>
  <c r="O346" i="2"/>
  <c r="B421" i="3" s="1"/>
  <c r="O343" i="2"/>
  <c r="B422" i="3" s="1"/>
  <c r="O339" i="2"/>
  <c r="B423" i="3" s="1"/>
  <c r="O341" i="2"/>
  <c r="B424" i="3" s="1"/>
  <c r="O331" i="2"/>
  <c r="B425" i="3" s="1"/>
  <c r="O337" i="2"/>
  <c r="B426" i="3" s="1"/>
  <c r="O336" i="2"/>
  <c r="B427" i="3" s="1"/>
  <c r="O349" i="2"/>
  <c r="B428" i="3" s="1"/>
  <c r="O353" i="2"/>
  <c r="B429" i="3" s="1"/>
  <c r="O344" i="2"/>
  <c r="B430" i="3" s="1"/>
  <c r="O352" i="2"/>
  <c r="B431" i="3" s="1"/>
  <c r="O351" i="2"/>
  <c r="B432" i="3" s="1"/>
  <c r="O356" i="2"/>
  <c r="B433" i="3" s="1"/>
  <c r="O354" i="2"/>
  <c r="B434" i="3" s="1"/>
  <c r="O358" i="2"/>
  <c r="B435" i="3" s="1"/>
  <c r="O359" i="2"/>
  <c r="B436" i="3" s="1"/>
  <c r="O357" i="2"/>
  <c r="B437" i="3" s="1"/>
  <c r="O361" i="2"/>
  <c r="B438" i="3" s="1"/>
  <c r="O365" i="2"/>
  <c r="B439" i="3" s="1"/>
  <c r="O753" i="2"/>
  <c r="B440" i="3" s="1"/>
  <c r="O369" i="2"/>
  <c r="B441" i="3" s="1"/>
  <c r="O374" i="2"/>
  <c r="B442" i="3" s="1"/>
  <c r="O20" i="2"/>
  <c r="B443" i="3" s="1"/>
  <c r="O372" i="2"/>
  <c r="B444" i="3" s="1"/>
  <c r="O376" i="2"/>
  <c r="B445" i="3" s="1"/>
  <c r="O375" i="2"/>
  <c r="B446" i="3" s="1"/>
  <c r="O151" i="2"/>
  <c r="B447" i="3" s="1"/>
  <c r="O378" i="2"/>
  <c r="B448" i="3" s="1"/>
  <c r="O380" i="2"/>
  <c r="B449" i="3" s="1"/>
  <c r="O382" i="2"/>
  <c r="B450" i="3" s="1"/>
  <c r="O381" i="2"/>
  <c r="B451" i="3" s="1"/>
  <c r="O383" i="2"/>
  <c r="B452" i="3" s="1"/>
  <c r="O386" i="2"/>
  <c r="B453" i="3" s="1"/>
  <c r="O384" i="2"/>
  <c r="B454" i="3" s="1"/>
  <c r="O388" i="2"/>
  <c r="B69" i="3" s="1"/>
  <c r="O387" i="2"/>
  <c r="B455" i="3" s="1"/>
  <c r="O385" i="2"/>
  <c r="B456" i="3" s="1"/>
  <c r="O393" i="2"/>
  <c r="B457" i="3" s="1"/>
  <c r="O394" i="2"/>
  <c r="B458" i="3" s="1"/>
  <c r="O392" i="2"/>
  <c r="B459" i="3" s="1"/>
  <c r="O390" i="2"/>
  <c r="B460" i="3" s="1"/>
  <c r="O391" i="2"/>
  <c r="B461" i="3" s="1"/>
  <c r="O389" i="2"/>
  <c r="B462" i="3" s="1"/>
  <c r="O402" i="2"/>
  <c r="B463" i="3" s="1"/>
  <c r="O395" i="2"/>
  <c r="B464" i="3" s="1"/>
  <c r="O399" i="2"/>
  <c r="B465" i="3" s="1"/>
  <c r="O396" i="2"/>
  <c r="B466" i="3" s="1"/>
  <c r="O398" i="2"/>
  <c r="B467" i="3" s="1"/>
  <c r="O397" i="2"/>
  <c r="B468" i="3" s="1"/>
  <c r="O401" i="2"/>
  <c r="B469" i="3" s="1"/>
  <c r="O400" i="2"/>
  <c r="B470" i="3" s="1"/>
  <c r="O404" i="2"/>
  <c r="B471" i="3" s="1"/>
  <c r="O403" i="2"/>
  <c r="B472" i="3" s="1"/>
  <c r="O407" i="2"/>
  <c r="B473" i="3" s="1"/>
  <c r="O106" i="2"/>
  <c r="B474" i="3" s="1"/>
  <c r="O409" i="2"/>
  <c r="B475" i="3" s="1"/>
  <c r="O410" i="2"/>
  <c r="B476" i="3" s="1"/>
  <c r="O412" i="2"/>
  <c r="B477" i="3" s="1"/>
  <c r="O413" i="2"/>
  <c r="B478" i="3" s="1"/>
  <c r="O414" i="2"/>
  <c r="B479" i="3" s="1"/>
  <c r="O415" i="2"/>
  <c r="B480" i="3" s="1"/>
  <c r="O416" i="2"/>
  <c r="B481" i="3" s="1"/>
  <c r="O979" i="2"/>
  <c r="B482" i="3" s="1"/>
  <c r="O421" i="2"/>
  <c r="B483" i="3" s="1"/>
  <c r="O420" i="2"/>
  <c r="B484" i="3" s="1"/>
  <c r="O422" i="2"/>
  <c r="B485" i="3" s="1"/>
  <c r="O423" i="2"/>
  <c r="B486" i="3" s="1"/>
  <c r="O418" i="2"/>
  <c r="B487" i="3" s="1"/>
  <c r="O419" i="2"/>
  <c r="B488" i="3" s="1"/>
  <c r="O424" i="2"/>
  <c r="B489" i="3" s="1"/>
  <c r="O428" i="2"/>
  <c r="B490" i="3" s="1"/>
  <c r="O425" i="2"/>
  <c r="B491" i="3" s="1"/>
  <c r="O263" i="2"/>
  <c r="B492" i="3" s="1"/>
  <c r="O426" i="2"/>
  <c r="B493" i="3" s="1"/>
  <c r="O431" i="2"/>
  <c r="B494" i="3" s="1"/>
  <c r="O429" i="2"/>
  <c r="B495" i="3" s="1"/>
  <c r="O430" i="2"/>
  <c r="B496" i="3" s="1"/>
  <c r="O432" i="2"/>
  <c r="B497" i="3" s="1"/>
  <c r="O433" i="2"/>
  <c r="B498" i="3" s="1"/>
  <c r="O435" i="2"/>
  <c r="B499" i="3" s="1"/>
  <c r="O437" i="2"/>
  <c r="B500" i="3" s="1"/>
  <c r="O438" i="2"/>
  <c r="B501" i="3" s="1"/>
  <c r="O408" i="2"/>
  <c r="B502" i="3" s="1"/>
  <c r="O439" i="2"/>
  <c r="B503" i="3" s="1"/>
  <c r="O441" i="2"/>
  <c r="B504" i="3" s="1"/>
  <c r="O448" i="2"/>
  <c r="B505" i="3" s="1"/>
  <c r="O444" i="2"/>
  <c r="B506" i="3" s="1"/>
  <c r="O449" i="2"/>
  <c r="B507" i="3" s="1"/>
  <c r="O443" i="2"/>
  <c r="B508" i="3" s="1"/>
  <c r="O445" i="2"/>
  <c r="B509" i="3" s="1"/>
  <c r="O447" i="2"/>
  <c r="B510" i="3" s="1"/>
  <c r="O446" i="2"/>
  <c r="B511" i="3" s="1"/>
  <c r="O452" i="2"/>
  <c r="B512" i="3" s="1"/>
  <c r="O457" i="2"/>
  <c r="B513" i="3" s="1"/>
  <c r="O453" i="2"/>
  <c r="B74" i="3" s="1"/>
  <c r="O456" i="2"/>
  <c r="B514" i="3" s="1"/>
  <c r="O455" i="2"/>
  <c r="B515" i="3" s="1"/>
  <c r="O454" i="2"/>
  <c r="B516" i="3" s="1"/>
  <c r="O450" i="2"/>
  <c r="B517" i="3" s="1"/>
  <c r="O461" i="2"/>
  <c r="B518" i="3" s="1"/>
  <c r="O451" i="2"/>
  <c r="B519" i="3" s="1"/>
  <c r="O442" i="2"/>
  <c r="B520" i="3" s="1"/>
  <c r="O464" i="2"/>
  <c r="B521" i="3" s="1"/>
  <c r="O463" i="2"/>
  <c r="B522" i="3" s="1"/>
  <c r="O468" i="2"/>
  <c r="B523" i="3" s="1"/>
  <c r="O465" i="2"/>
  <c r="B524" i="3" s="1"/>
  <c r="O466" i="2"/>
  <c r="B525" i="3" s="1"/>
  <c r="O467" i="2"/>
  <c r="B526" i="3" s="1"/>
  <c r="O469" i="2"/>
  <c r="B527" i="3" s="1"/>
  <c r="O458" i="2"/>
  <c r="B528" i="3" s="1"/>
  <c r="O470" i="2"/>
  <c r="B529" i="3" s="1"/>
  <c r="O476" i="2"/>
  <c r="B530" i="3" s="1"/>
  <c r="O483" i="2"/>
  <c r="B531" i="3" s="1"/>
  <c r="O475" i="2"/>
  <c r="B532" i="3" s="1"/>
  <c r="O481" i="2"/>
  <c r="B533" i="3" s="1"/>
  <c r="O487" i="2"/>
  <c r="B534" i="3" s="1"/>
  <c r="O474" i="2"/>
  <c r="B535" i="3" s="1"/>
  <c r="O473" i="2"/>
  <c r="B536" i="3" s="1"/>
  <c r="O471" i="2"/>
  <c r="B537" i="3" s="1"/>
  <c r="O486" i="2"/>
  <c r="B538" i="3" s="1"/>
  <c r="O145" i="2"/>
  <c r="B539" i="3" s="1"/>
  <c r="O478" i="2"/>
  <c r="B540" i="3" s="1"/>
  <c r="O482" i="2"/>
  <c r="B541" i="3" s="1"/>
  <c r="O480" i="2"/>
  <c r="B542" i="3" s="1"/>
  <c r="O472" i="2"/>
  <c r="B543" i="3" s="1"/>
  <c r="O362" i="2"/>
  <c r="B544" i="3" s="1"/>
  <c r="O497" i="2"/>
  <c r="B545" i="3" s="1"/>
  <c r="O498" i="2"/>
  <c r="B546" i="3" s="1"/>
  <c r="O500" i="2"/>
  <c r="B547" i="3" s="1"/>
  <c r="O501" i="2"/>
  <c r="B548" i="3" s="1"/>
  <c r="O502" i="2"/>
  <c r="B549" i="3" s="1"/>
  <c r="O477" i="2"/>
  <c r="B550" i="3" s="1"/>
  <c r="O80" i="2"/>
  <c r="B551" i="3" s="1"/>
  <c r="O505" i="2"/>
  <c r="B552" i="3" s="1"/>
  <c r="O506" i="2"/>
  <c r="B553" i="3" s="1"/>
  <c r="O507" i="2"/>
  <c r="B554" i="3" s="1"/>
  <c r="O508" i="2"/>
  <c r="B555" i="3" s="1"/>
  <c r="O509" i="2"/>
  <c r="B556" i="3" s="1"/>
  <c r="O510" i="2"/>
  <c r="B557" i="3" s="1"/>
  <c r="O511" i="2"/>
  <c r="B558" i="3" s="1"/>
  <c r="O512" i="2"/>
  <c r="B559" i="3" s="1"/>
  <c r="O513" i="2"/>
  <c r="B560" i="3" s="1"/>
  <c r="O514" i="2"/>
  <c r="B561" i="3" s="1"/>
  <c r="O479" i="2"/>
  <c r="B562" i="3" s="1"/>
  <c r="O485" i="2"/>
  <c r="B563" i="3" s="1"/>
  <c r="O488" i="2"/>
  <c r="B564" i="3" s="1"/>
  <c r="O484" i="2"/>
  <c r="B565" i="3" s="1"/>
  <c r="O499" i="2"/>
  <c r="B566" i="3" s="1"/>
  <c r="O520" i="2"/>
  <c r="B567" i="3" s="1"/>
  <c r="O516" i="2"/>
  <c r="B568" i="3" s="1"/>
  <c r="O517" i="2"/>
  <c r="B569" i="3" s="1"/>
  <c r="O518" i="2"/>
  <c r="B570" i="3" s="1"/>
  <c r="O519" i="2"/>
  <c r="B571" i="3" s="1"/>
  <c r="O521" i="2"/>
  <c r="B572" i="3" s="1"/>
  <c r="O522" i="2"/>
  <c r="B573" i="3" s="1"/>
  <c r="O492" i="2"/>
  <c r="B574" i="3" s="1"/>
  <c r="O491" i="2"/>
  <c r="B575" i="3" s="1"/>
  <c r="O494" i="2"/>
  <c r="B576" i="3" s="1"/>
  <c r="O495" i="2"/>
  <c r="B577" i="3" s="1"/>
  <c r="O496" i="2"/>
  <c r="B578" i="3" s="1"/>
  <c r="O523" i="2"/>
  <c r="B579" i="3" s="1"/>
  <c r="O525" i="2"/>
  <c r="B580" i="3" s="1"/>
  <c r="O526" i="2"/>
  <c r="B581" i="3" s="1"/>
  <c r="O524" i="2"/>
  <c r="B582" i="3" s="1"/>
  <c r="O535" i="2"/>
  <c r="B583" i="3" s="1"/>
  <c r="O528" i="2"/>
  <c r="B584" i="3" s="1"/>
  <c r="O533" i="2"/>
  <c r="B585" i="3" s="1"/>
  <c r="O537" i="2"/>
  <c r="B586" i="3" s="1"/>
  <c r="O538" i="2"/>
  <c r="B587" i="3" s="1"/>
  <c r="O529" i="2"/>
  <c r="B588" i="3" s="1"/>
  <c r="O531" i="2"/>
  <c r="B589" i="3" s="1"/>
  <c r="O544" i="2"/>
  <c r="B590" i="3" s="1"/>
  <c r="O543" i="2"/>
  <c r="B591" i="3" s="1"/>
  <c r="O542" i="2"/>
  <c r="B592" i="3" s="1"/>
  <c r="O541" i="2"/>
  <c r="B593" i="3" s="1"/>
  <c r="O536" i="2"/>
  <c r="B594" i="3" s="1"/>
  <c r="O547" i="2"/>
  <c r="B595" i="3" s="1"/>
  <c r="O545" i="2"/>
  <c r="B596" i="3" s="1"/>
  <c r="O546" i="2"/>
  <c r="B597" i="3" s="1"/>
  <c r="O679" i="2"/>
  <c r="B598" i="3" s="1"/>
  <c r="O539" i="2"/>
  <c r="B599" i="3" s="1"/>
  <c r="O549" i="2"/>
  <c r="B600" i="3" s="1"/>
  <c r="O701" i="2"/>
  <c r="B601" i="3" s="1"/>
  <c r="O550" i="2"/>
  <c r="B602" i="3" s="1"/>
  <c r="O552" i="2"/>
  <c r="B603" i="3" s="1"/>
  <c r="O551" i="2"/>
  <c r="B604" i="3" s="1"/>
  <c r="O554" i="2"/>
  <c r="B605" i="3" s="1"/>
  <c r="O555" i="2"/>
  <c r="B606" i="3" s="1"/>
  <c r="O557" i="2"/>
  <c r="B607" i="3" s="1"/>
  <c r="O559" i="2"/>
  <c r="B608" i="3" s="1"/>
  <c r="O558" i="2"/>
  <c r="B609" i="3" s="1"/>
  <c r="O556" i="2"/>
  <c r="B610" i="3" s="1"/>
  <c r="O562" i="2"/>
  <c r="B611" i="3" s="1"/>
  <c r="O563" i="2"/>
  <c r="B612" i="3" s="1"/>
  <c r="O564" i="2"/>
  <c r="B613" i="3" s="1"/>
  <c r="O565" i="2"/>
  <c r="B614" i="3" s="1"/>
  <c r="O174" i="2"/>
  <c r="B615" i="3" s="1"/>
  <c r="O566" i="2"/>
  <c r="B616" i="3" s="1"/>
  <c r="O561" i="2"/>
  <c r="B617" i="3" s="1"/>
  <c r="O570" i="2"/>
  <c r="B618" i="3" s="1"/>
  <c r="O569" i="2"/>
  <c r="B619" i="3" s="1"/>
  <c r="O568" i="2"/>
  <c r="B620" i="3" s="1"/>
  <c r="O572" i="2"/>
  <c r="B621" i="3" s="1"/>
  <c r="O573" i="2"/>
  <c r="B622" i="3" s="1"/>
  <c r="O574" i="2"/>
  <c r="B623" i="3" s="1"/>
  <c r="O575" i="2"/>
  <c r="B624" i="3" s="1"/>
  <c r="O90" i="2"/>
  <c r="B625" i="3" s="1"/>
  <c r="O578" i="2"/>
  <c r="B626" i="3" s="1"/>
  <c r="O576" i="2"/>
  <c r="B627" i="3" s="1"/>
  <c r="O582" i="2"/>
  <c r="B628" i="3" s="1"/>
  <c r="O577" i="2"/>
  <c r="B629" i="3" s="1"/>
  <c r="O583" i="2"/>
  <c r="B630" i="3" s="1"/>
  <c r="O581" i="2"/>
  <c r="B631" i="3" s="1"/>
  <c r="O585" i="2"/>
  <c r="B632" i="3" s="1"/>
  <c r="O571" i="2"/>
  <c r="B633" i="3" s="1"/>
  <c r="O580" i="2"/>
  <c r="B634" i="3" s="1"/>
  <c r="O584" i="2"/>
  <c r="B635" i="3" s="1"/>
  <c r="O588" i="2"/>
  <c r="B636" i="3" s="1"/>
  <c r="O586" i="2"/>
  <c r="B637" i="3" s="1"/>
  <c r="O587" i="2"/>
  <c r="B638" i="3" s="1"/>
  <c r="O589" i="2"/>
  <c r="B639" i="3" s="1"/>
  <c r="O333" i="2"/>
  <c r="B640" i="3" s="1"/>
  <c r="O594" i="2"/>
  <c r="B641" i="3" s="1"/>
  <c r="O591" i="2"/>
  <c r="B642" i="3" s="1"/>
  <c r="O600" i="2"/>
  <c r="B643" i="3" s="1"/>
  <c r="O599" i="2"/>
  <c r="B644" i="3" s="1"/>
  <c r="O593" i="2"/>
  <c r="B645" i="3" s="1"/>
  <c r="O598" i="2"/>
  <c r="B646" i="3" s="1"/>
  <c r="O602" i="2"/>
  <c r="B647" i="3" s="1"/>
  <c r="O595" i="2"/>
  <c r="B648" i="3" s="1"/>
  <c r="O596" i="2"/>
  <c r="B649" i="3" s="1"/>
  <c r="O655" i="2"/>
  <c r="B650" i="3" s="1"/>
  <c r="O604" i="2"/>
  <c r="B651" i="3" s="1"/>
  <c r="O603" i="2"/>
  <c r="B652" i="3" s="1"/>
  <c r="O663" i="2"/>
  <c r="B653" i="3" s="1"/>
  <c r="O601" i="2"/>
  <c r="B654" i="3" s="1"/>
  <c r="O608" i="2"/>
  <c r="B655" i="3" s="1"/>
  <c r="O609" i="2"/>
  <c r="B656" i="3" s="1"/>
  <c r="O612" i="2"/>
  <c r="B657" i="3" s="1"/>
  <c r="O610" i="2"/>
  <c r="B658" i="3" s="1"/>
  <c r="O611" i="2"/>
  <c r="B659" i="3" s="1"/>
  <c r="O607" i="2"/>
  <c r="B660" i="3" s="1"/>
  <c r="O613" i="2"/>
  <c r="B661" i="3" s="1"/>
  <c r="O783" i="2"/>
  <c r="B662" i="3" s="1"/>
  <c r="O784" i="2"/>
  <c r="B663" i="3" s="1"/>
  <c r="O785" i="2"/>
  <c r="B664" i="3" s="1"/>
  <c r="O786" i="2"/>
  <c r="B665" i="3" s="1"/>
  <c r="O828" i="2"/>
  <c r="B666" i="3" s="1"/>
  <c r="O788" i="2"/>
  <c r="B667" i="3" s="1"/>
  <c r="O789" i="2"/>
  <c r="B668" i="3" s="1"/>
  <c r="O790" i="2"/>
  <c r="B669" i="3" s="1"/>
  <c r="O791" i="2"/>
  <c r="B670" i="3" s="1"/>
  <c r="O792" i="2"/>
  <c r="B671" i="3" s="1"/>
  <c r="O793" i="2"/>
  <c r="B672" i="3" s="1"/>
  <c r="O794" i="2"/>
  <c r="B673" i="3" s="1"/>
  <c r="O795" i="2"/>
  <c r="B674" i="3" s="1"/>
  <c r="O796" i="2"/>
  <c r="B675" i="3" s="1"/>
  <c r="O797" i="2"/>
  <c r="B676" i="3" s="1"/>
  <c r="O798" i="2"/>
  <c r="B677" i="3" s="1"/>
  <c r="O800" i="2"/>
  <c r="B678" i="3" s="1"/>
  <c r="O801" i="2"/>
  <c r="B679" i="3" s="1"/>
  <c r="O802" i="2"/>
  <c r="B680" i="3" s="1"/>
  <c r="O803" i="2"/>
  <c r="B681" i="3" s="1"/>
  <c r="O804" i="2"/>
  <c r="B682" i="3" s="1"/>
  <c r="O805" i="2"/>
  <c r="B683" i="3" s="1"/>
  <c r="O806" i="2"/>
  <c r="B684" i="3" s="1"/>
  <c r="O807" i="2"/>
  <c r="B685" i="3" s="1"/>
  <c r="O808" i="2"/>
  <c r="B686" i="3" s="1"/>
  <c r="O809" i="2"/>
  <c r="B687" i="3" s="1"/>
  <c r="O810" i="2"/>
  <c r="B688" i="3" s="1"/>
  <c r="O678" i="2"/>
  <c r="B689" i="3" s="1"/>
  <c r="O812" i="2"/>
  <c r="B690" i="3" s="1"/>
  <c r="O813" i="2"/>
  <c r="B691" i="3" s="1"/>
  <c r="O814" i="2"/>
  <c r="B692" i="3" s="1"/>
  <c r="O815" i="2"/>
  <c r="B693" i="3" s="1"/>
  <c r="O816" i="2"/>
  <c r="B694" i="3" s="1"/>
  <c r="O817" i="2"/>
  <c r="B695" i="3" s="1"/>
  <c r="O818" i="2"/>
  <c r="B696" i="3" s="1"/>
  <c r="O819" i="2"/>
  <c r="B697" i="3" s="1"/>
  <c r="O820" i="2"/>
  <c r="B698" i="3" s="1"/>
  <c r="O821" i="2"/>
  <c r="B699" i="3" s="1"/>
  <c r="O725" i="2"/>
  <c r="B700" i="3" s="1"/>
  <c r="O823" i="2"/>
  <c r="B701" i="3" s="1"/>
  <c r="O902" i="2"/>
  <c r="B702" i="3" s="1"/>
  <c r="O616" i="2"/>
  <c r="B703" i="3" s="1"/>
  <c r="O619" i="2"/>
  <c r="B704" i="3" s="1"/>
  <c r="O620" i="2"/>
  <c r="B705" i="3" s="1"/>
  <c r="O621" i="2"/>
  <c r="B706" i="3" s="1"/>
  <c r="O617" i="2"/>
  <c r="B707" i="3" s="1"/>
  <c r="O615" i="2"/>
  <c r="B708" i="3" s="1"/>
  <c r="O241" i="2"/>
  <c r="B709" i="3" s="1"/>
  <c r="O618" i="2"/>
  <c r="B710" i="3" s="1"/>
  <c r="O825" i="2"/>
  <c r="B711" i="3" s="1"/>
  <c r="O826" i="2"/>
  <c r="B712" i="3" s="1"/>
  <c r="O827" i="2"/>
  <c r="B713" i="3" s="1"/>
  <c r="O829" i="2"/>
  <c r="B714" i="3" s="1"/>
  <c r="O830" i="2"/>
  <c r="B715" i="3" s="1"/>
  <c r="O605" i="2"/>
  <c r="B716" i="3" s="1"/>
  <c r="O832" i="2"/>
  <c r="B717" i="3" s="1"/>
  <c r="O833" i="2"/>
  <c r="B718" i="3" s="1"/>
  <c r="O834" i="2"/>
  <c r="B719" i="3" s="1"/>
  <c r="O835" i="2"/>
  <c r="B720" i="3" s="1"/>
  <c r="O836" i="2"/>
  <c r="B721" i="3" s="1"/>
  <c r="O837" i="2"/>
  <c r="B722" i="3" s="1"/>
  <c r="O838" i="2"/>
  <c r="B723" i="3" s="1"/>
  <c r="O839" i="2"/>
  <c r="B724" i="3" s="1"/>
  <c r="O840" i="2"/>
  <c r="B725" i="3" s="1"/>
  <c r="O841" i="2"/>
  <c r="B726" i="3" s="1"/>
  <c r="O842" i="2"/>
  <c r="B727" i="3" s="1"/>
  <c r="O844" i="2"/>
  <c r="B728" i="3" s="1"/>
  <c r="O845" i="2"/>
  <c r="B729" i="3" s="1"/>
  <c r="O846" i="2"/>
  <c r="B730" i="3" s="1"/>
  <c r="O847" i="2"/>
  <c r="B731" i="3" s="1"/>
  <c r="O848" i="2"/>
  <c r="B732" i="3" s="1"/>
  <c r="O849" i="2"/>
  <c r="B733" i="3" s="1"/>
  <c r="O850" i="2"/>
  <c r="B734" i="3" s="1"/>
  <c r="O851" i="2"/>
  <c r="B735" i="3" s="1"/>
  <c r="O852" i="2"/>
  <c r="B736" i="3" s="1"/>
  <c r="O853" i="2"/>
  <c r="B737" i="3" s="1"/>
  <c r="O854" i="2"/>
  <c r="B738" i="3" s="1"/>
  <c r="O855" i="2"/>
  <c r="B739" i="3" s="1"/>
  <c r="O856" i="2"/>
  <c r="B740" i="3" s="1"/>
  <c r="O857" i="2"/>
  <c r="B741" i="3" s="1"/>
  <c r="O858" i="2"/>
  <c r="B742" i="3" s="1"/>
  <c r="O922" i="2"/>
  <c r="B743" i="3" s="1"/>
  <c r="O862" i="2"/>
  <c r="B744" i="3" s="1"/>
  <c r="O863" i="2"/>
  <c r="B745" i="3" s="1"/>
  <c r="O860" i="2"/>
  <c r="B746" i="3" s="1"/>
  <c r="O861" i="2"/>
  <c r="B747" i="3" s="1"/>
  <c r="O623" i="2"/>
  <c r="B748" i="3" s="1"/>
  <c r="O622" i="2"/>
  <c r="B749" i="3" s="1"/>
  <c r="O624" i="2"/>
  <c r="B750" i="3" s="1"/>
  <c r="O627" i="2"/>
  <c r="B751" i="3" s="1"/>
  <c r="O631" i="2"/>
  <c r="B752" i="3" s="1"/>
  <c r="O628" i="2"/>
  <c r="B753" i="3" s="1"/>
  <c r="O629" i="2"/>
  <c r="B754" i="3" s="1"/>
  <c r="O632" i="2"/>
  <c r="B755" i="3" s="1"/>
  <c r="O633" i="2"/>
  <c r="B756" i="3" s="1"/>
  <c r="O560" i="2"/>
  <c r="B757" i="3" s="1"/>
  <c r="O636" i="2"/>
  <c r="B758" i="3" s="1"/>
  <c r="O637" i="2"/>
  <c r="B759" i="3" s="1"/>
  <c r="O504" i="2"/>
  <c r="B760" i="3" s="1"/>
  <c r="O635" i="2"/>
  <c r="B761" i="3" s="1"/>
  <c r="O639" i="2"/>
  <c r="B762" i="3" s="1"/>
  <c r="O638" i="2"/>
  <c r="B763" i="3" s="1"/>
  <c r="O649" i="2"/>
  <c r="B764" i="3" s="1"/>
  <c r="O648" i="2"/>
  <c r="B765" i="3" s="1"/>
  <c r="O647" i="2"/>
  <c r="B766" i="3" s="1"/>
  <c r="O645" i="2"/>
  <c r="B767" i="3" s="1"/>
  <c r="O641" i="2"/>
  <c r="B768" i="3" s="1"/>
  <c r="O640" i="2"/>
  <c r="B769" i="3" s="1"/>
  <c r="O634" i="2"/>
  <c r="B770" i="3" s="1"/>
  <c r="O864" i="2"/>
  <c r="B771" i="3" s="1"/>
  <c r="O646" i="2"/>
  <c r="B772" i="3" s="1"/>
  <c r="O653" i="2"/>
  <c r="B70" i="3" s="1"/>
  <c r="O652" i="2"/>
  <c r="B773" i="3" s="1"/>
  <c r="O654" i="2"/>
  <c r="B774" i="3" s="1"/>
  <c r="O660" i="2"/>
  <c r="B775" i="3" s="1"/>
  <c r="O746" i="2"/>
  <c r="B776" i="3" s="1"/>
  <c r="O659" i="2"/>
  <c r="B777" i="3" s="1"/>
  <c r="O657" i="2"/>
  <c r="B778" i="3" s="1"/>
  <c r="O656" i="2"/>
  <c r="B779" i="3" s="1"/>
  <c r="O662" i="2"/>
  <c r="B780" i="3" s="1"/>
  <c r="O666" i="2"/>
  <c r="B781" i="3" s="1"/>
  <c r="O271" i="2"/>
  <c r="B782" i="3" s="1"/>
  <c r="O661" i="2"/>
  <c r="B783" i="3" s="1"/>
  <c r="O669" i="2"/>
  <c r="B784" i="3" s="1"/>
  <c r="O665" i="2"/>
  <c r="B785" i="3" s="1"/>
  <c r="O668" i="2"/>
  <c r="B786" i="3" s="1"/>
  <c r="O670" i="2"/>
  <c r="B787" i="3" s="1"/>
  <c r="O664" i="2"/>
  <c r="B71" i="3" s="1"/>
  <c r="O667" i="2"/>
  <c r="B788" i="3" s="1"/>
  <c r="O671" i="2"/>
  <c r="B789" i="3" s="1"/>
  <c r="O672" i="2"/>
  <c r="B790" i="3" s="1"/>
  <c r="O674" i="2"/>
  <c r="B791" i="3" s="1"/>
  <c r="O811" i="2"/>
  <c r="B792" i="3" s="1"/>
  <c r="O676" i="2"/>
  <c r="B793" i="3" s="1"/>
  <c r="O675" i="2"/>
  <c r="B794" i="3" s="1"/>
  <c r="O677" i="2"/>
  <c r="B72" i="3" s="1"/>
  <c r="O777" i="2"/>
  <c r="B795" i="3" s="1"/>
  <c r="O681" i="2"/>
  <c r="B796" i="3" s="1"/>
  <c r="O680" i="2"/>
  <c r="B797" i="3" s="1"/>
  <c r="O689" i="2"/>
  <c r="B798" i="3" s="1"/>
  <c r="O685" i="2"/>
  <c r="B799" i="3" s="1"/>
  <c r="O684" i="2"/>
  <c r="B800" i="3" s="1"/>
  <c r="O379" i="2"/>
  <c r="B801" i="3" s="1"/>
  <c r="O683" i="2"/>
  <c r="B802" i="3" s="1"/>
  <c r="O687" i="2"/>
  <c r="B803" i="3" s="1"/>
  <c r="O673" i="2"/>
  <c r="B804" i="3" s="1"/>
  <c r="O688" i="2"/>
  <c r="B805" i="3" s="1"/>
  <c r="O693" i="2"/>
  <c r="B806" i="3" s="1"/>
  <c r="O690" i="2"/>
  <c r="B807" i="3" s="1"/>
  <c r="O698" i="2"/>
  <c r="B808" i="3" s="1"/>
  <c r="O692" i="2"/>
  <c r="B809" i="3" s="1"/>
  <c r="O686" i="2"/>
  <c r="B810" i="3" s="1"/>
  <c r="O691" i="2"/>
  <c r="B811" i="3" s="1"/>
  <c r="O697" i="2"/>
  <c r="B812" i="3" s="1"/>
  <c r="O694" i="2"/>
  <c r="B813" i="3" s="1"/>
  <c r="O696" i="2"/>
  <c r="B814" i="3" s="1"/>
  <c r="O700" i="2"/>
  <c r="B815" i="3" s="1"/>
  <c r="O920" i="2"/>
  <c r="B816" i="3" s="1"/>
  <c r="O699" i="2"/>
  <c r="B817" i="3" s="1"/>
  <c r="O707" i="2"/>
  <c r="B818" i="3" s="1"/>
  <c r="O706" i="2"/>
  <c r="B819" i="3" s="1"/>
  <c r="O705" i="2"/>
  <c r="B820" i="3" s="1"/>
  <c r="O703" i="2"/>
  <c r="B821" i="3" s="1"/>
  <c r="O702" i="2"/>
  <c r="B822" i="3" s="1"/>
  <c r="O709" i="2"/>
  <c r="B823" i="3" s="1"/>
  <c r="O695" i="2"/>
  <c r="B824" i="3" s="1"/>
  <c r="O708" i="2"/>
  <c r="B825" i="3" s="1"/>
  <c r="O712" i="2"/>
  <c r="B826" i="3" s="1"/>
  <c r="O710" i="2"/>
  <c r="B827" i="3" s="1"/>
  <c r="O713" i="2"/>
  <c r="B828" i="3" s="1"/>
  <c r="O711" i="2"/>
  <c r="B829" i="3" s="1"/>
  <c r="O717" i="2"/>
  <c r="B73" i="3" s="1"/>
  <c r="O716" i="2"/>
  <c r="B830" i="3" s="1"/>
  <c r="O715" i="2"/>
  <c r="B831" i="3" s="1"/>
  <c r="O718" i="2"/>
  <c r="B832" i="3" s="1"/>
  <c r="O719" i="2"/>
  <c r="B833" i="3" s="1"/>
  <c r="O721" i="2"/>
  <c r="B834" i="3" s="1"/>
  <c r="O722" i="2"/>
  <c r="B835" i="3" s="1"/>
  <c r="O723" i="2"/>
  <c r="B836" i="3" s="1"/>
  <c r="O427" i="2"/>
  <c r="B837" i="3" s="1"/>
  <c r="O724" i="2"/>
  <c r="B838" i="3" s="1"/>
  <c r="O726" i="2"/>
  <c r="B839" i="3" s="1"/>
  <c r="O731" i="2"/>
  <c r="B840" i="3" s="1"/>
  <c r="O728" i="2"/>
  <c r="B841" i="3" s="1"/>
  <c r="O727" i="2"/>
  <c r="B842" i="3" s="1"/>
  <c r="O730" i="2"/>
  <c r="B843" i="3" s="1"/>
  <c r="O733" i="2"/>
  <c r="B844" i="3" s="1"/>
  <c r="O734" i="2"/>
  <c r="B845" i="3" s="1"/>
  <c r="O736" i="2"/>
  <c r="B846" i="3" s="1"/>
  <c r="O739" i="2"/>
  <c r="B847" i="3" s="1"/>
  <c r="O741" i="2"/>
  <c r="B848" i="3" s="1"/>
  <c r="O735" i="2"/>
  <c r="B849" i="3" s="1"/>
  <c r="O742" i="2"/>
  <c r="B850" i="3" s="1"/>
  <c r="O738" i="2"/>
  <c r="B851" i="3" s="1"/>
  <c r="O747" i="2"/>
  <c r="B852" i="3" s="1"/>
  <c r="O743" i="2"/>
  <c r="B853" i="3" s="1"/>
  <c r="O745" i="2"/>
  <c r="B854" i="3" s="1"/>
  <c r="O740" i="2"/>
  <c r="B855" i="3" s="1"/>
  <c r="O737" i="2"/>
  <c r="B856" i="3" s="1"/>
  <c r="O744" i="2"/>
  <c r="B857" i="3" s="1"/>
  <c r="O644" i="2"/>
  <c r="B858" i="3" s="1"/>
  <c r="O748" i="2"/>
  <c r="B859" i="3" s="1"/>
  <c r="O762" i="2"/>
  <c r="B860" i="3" s="1"/>
  <c r="O757" i="2"/>
  <c r="B861" i="3" s="1"/>
  <c r="O756" i="2"/>
  <c r="B862" i="3" s="1"/>
  <c r="O750" i="2"/>
  <c r="B863" i="3" s="1"/>
  <c r="O758" i="2"/>
  <c r="B864" i="3" s="1"/>
  <c r="O761" i="2"/>
  <c r="B865" i="3" s="1"/>
  <c r="O765" i="2"/>
  <c r="B866" i="3" s="1"/>
  <c r="O749" i="2"/>
  <c r="B867" i="3" s="1"/>
  <c r="O760" i="2"/>
  <c r="B868" i="3" s="1"/>
  <c r="O759" i="2"/>
  <c r="B869" i="3" s="1"/>
  <c r="O766" i="2"/>
  <c r="B870" i="3" s="1"/>
  <c r="O751" i="2"/>
  <c r="B871" i="3" s="1"/>
  <c r="O763" i="2"/>
  <c r="B872" i="3" s="1"/>
  <c r="O769" i="2"/>
  <c r="B873" i="3" s="1"/>
  <c r="O772" i="2"/>
  <c r="B874" i="3" s="1"/>
  <c r="O767" i="2"/>
  <c r="B875" i="3" s="1"/>
  <c r="O771" i="2"/>
  <c r="B876" i="3" s="1"/>
  <c r="O248" i="2"/>
  <c r="B877" i="3" s="1"/>
  <c r="O752" i="2"/>
  <c r="B878" i="3" s="1"/>
  <c r="O773" i="2"/>
  <c r="B879" i="3" s="1"/>
  <c r="O775" i="2"/>
  <c r="B880" i="3" s="1"/>
  <c r="O774" i="2"/>
  <c r="B881" i="3" s="1"/>
  <c r="O417" i="2"/>
  <c r="B882" i="3" s="1"/>
  <c r="O776" i="2"/>
  <c r="B883" i="3" s="1"/>
  <c r="O770" i="2"/>
  <c r="B884" i="3" s="1"/>
  <c r="O778" i="2"/>
  <c r="B885" i="3" s="1"/>
  <c r="O754" i="2"/>
  <c r="B886" i="3" s="1"/>
  <c r="O779" i="2"/>
  <c r="B887" i="3" s="1"/>
  <c r="O780" i="2"/>
  <c r="B888" i="3" s="1"/>
  <c r="O865" i="2"/>
  <c r="B889" i="3" s="1"/>
  <c r="O782" i="2"/>
  <c r="B890" i="3" s="1"/>
  <c r="O781" i="2"/>
  <c r="B891" i="3" s="1"/>
  <c r="O870" i="2"/>
  <c r="B892" i="3" s="1"/>
  <c r="O873" i="2"/>
  <c r="B893" i="3" s="1"/>
  <c r="O885" i="2"/>
  <c r="B894" i="3" s="1"/>
  <c r="O894" i="2"/>
  <c r="B895" i="3" s="1"/>
  <c r="O910" i="2"/>
  <c r="B896" i="3" s="1"/>
  <c r="O930" i="2"/>
  <c r="B897" i="3" s="1"/>
  <c r="O867" i="2"/>
  <c r="B898" i="3" s="1"/>
  <c r="O866" i="2"/>
  <c r="B899" i="3" s="1"/>
  <c r="O868" i="2"/>
  <c r="B900" i="3" s="1"/>
  <c r="O869" i="2"/>
  <c r="B901" i="3" s="1"/>
  <c r="O871" i="2"/>
  <c r="B902" i="3" s="1"/>
  <c r="O872" i="2"/>
  <c r="B903" i="3" s="1"/>
  <c r="O874" i="2"/>
  <c r="B904" i="3" s="1"/>
  <c r="O876" i="2"/>
  <c r="B905" i="3" s="1"/>
  <c r="O879" i="2"/>
  <c r="B906" i="3" s="1"/>
  <c r="O875" i="2"/>
  <c r="B907" i="3" s="1"/>
  <c r="O889" i="2"/>
  <c r="B908" i="3" s="1"/>
  <c r="O877" i="2"/>
  <c r="B909" i="3" s="1"/>
  <c r="O878" i="2"/>
  <c r="B910" i="3" s="1"/>
  <c r="O882" i="2"/>
  <c r="B911" i="3" s="1"/>
  <c r="O884" i="2"/>
  <c r="B912" i="3" s="1"/>
  <c r="O899" i="2"/>
  <c r="B913" i="3" s="1"/>
  <c r="O887" i="2"/>
  <c r="B914" i="3" s="1"/>
  <c r="O881" i="2"/>
  <c r="B915" i="3" s="1"/>
  <c r="O898" i="2"/>
  <c r="B916" i="3" s="1"/>
  <c r="O890" i="2"/>
  <c r="B917" i="3" s="1"/>
  <c r="O892" i="2"/>
  <c r="B918" i="3" s="1"/>
  <c r="O886" i="2"/>
  <c r="B919" i="3" s="1"/>
  <c r="O883" i="2"/>
  <c r="B920" i="3" s="1"/>
  <c r="O903" i="2"/>
  <c r="B921" i="3" s="1"/>
  <c r="O893" i="2"/>
  <c r="B922" i="3" s="1"/>
  <c r="O895" i="2"/>
  <c r="B923" i="3" s="1"/>
  <c r="O904" i="2"/>
  <c r="B924" i="3" s="1"/>
  <c r="O888" i="2"/>
  <c r="B925" i="3" s="1"/>
  <c r="O824" i="2"/>
  <c r="B926" i="3" s="1"/>
  <c r="O905" i="2"/>
  <c r="B927" i="3" s="1"/>
  <c r="O891" i="2"/>
  <c r="B928" i="3" s="1"/>
  <c r="O897" i="2"/>
  <c r="B929" i="3" s="1"/>
  <c r="O900" i="2"/>
  <c r="B930" i="3" s="1"/>
  <c r="O901" i="2"/>
  <c r="B931" i="3" s="1"/>
  <c r="O911" i="2"/>
  <c r="B932" i="3" s="1"/>
  <c r="O916" i="2"/>
  <c r="B933" i="3" s="1"/>
  <c r="O906" i="2"/>
  <c r="B934" i="3" s="1"/>
  <c r="O908" i="2"/>
  <c r="B935" i="3" s="1"/>
  <c r="O918" i="2"/>
  <c r="B936" i="3" s="1"/>
  <c r="O130" i="2"/>
  <c r="B937" i="3" s="1"/>
  <c r="O909" i="2"/>
  <c r="B938" i="3" s="1"/>
  <c r="O926" i="2"/>
  <c r="B939" i="3" s="1"/>
  <c r="O919" i="2"/>
  <c r="B940" i="3" s="1"/>
  <c r="O931" i="2"/>
  <c r="B941" i="3" s="1"/>
  <c r="O932" i="2"/>
  <c r="B942" i="3" s="1"/>
  <c r="O937" i="2"/>
  <c r="B943" i="3" s="1"/>
  <c r="O935" i="2"/>
  <c r="B944" i="3" s="1"/>
  <c r="O936" i="2"/>
  <c r="B945" i="3" s="1"/>
  <c r="O928" i="2"/>
  <c r="B946" i="3" s="1"/>
  <c r="O929" i="2"/>
  <c r="B947" i="3" s="1"/>
  <c r="O938" i="2"/>
  <c r="B948" i="3" s="1"/>
  <c r="O939" i="2"/>
  <c r="B949" i="3" s="1"/>
  <c r="O933" i="2"/>
  <c r="B950" i="3" s="1"/>
  <c r="O880" i="2"/>
  <c r="B951" i="3" s="1"/>
  <c r="O896" i="2"/>
  <c r="B952" i="3" s="1"/>
  <c r="O907" i="2"/>
  <c r="B953" i="3" s="1"/>
  <c r="O914" i="2"/>
  <c r="B954" i="3" s="1"/>
  <c r="O917" i="2"/>
  <c r="B955" i="3" s="1"/>
  <c r="O915" i="2"/>
  <c r="B956" i="3" s="1"/>
  <c r="O913" i="2"/>
  <c r="B957" i="3" s="1"/>
  <c r="O921" i="2"/>
  <c r="B958" i="3" s="1"/>
  <c r="O16" i="2"/>
  <c r="B959" i="3" s="1"/>
  <c r="O923" i="2"/>
  <c r="B960" i="3" s="1"/>
  <c r="O924" i="2"/>
  <c r="B961" i="3" s="1"/>
  <c r="O925" i="2"/>
  <c r="B962" i="3" s="1"/>
  <c r="O927" i="2"/>
  <c r="B963" i="3" s="1"/>
  <c r="O934" i="2"/>
  <c r="B964" i="3" s="1"/>
  <c r="O940" i="2"/>
  <c r="B965" i="3" s="1"/>
  <c r="O2" i="2"/>
  <c r="B966" i="3" s="1"/>
  <c r="O3" i="2"/>
  <c r="B967" i="3" s="1"/>
  <c r="O682" i="2"/>
  <c r="B968" i="3" s="1"/>
  <c r="O178" i="2"/>
  <c r="B969" i="3" s="1"/>
  <c r="O187" i="2"/>
  <c r="B970" i="3" s="1"/>
  <c r="O962" i="2"/>
  <c r="B971" i="3" s="1"/>
  <c r="O941" i="2"/>
  <c r="B972" i="3" s="1"/>
  <c r="O625" i="2"/>
  <c r="B977" i="3" s="1"/>
  <c r="O626" i="2"/>
  <c r="B978" i="3" s="1"/>
  <c r="O658" i="2"/>
  <c r="B979" i="3" s="1"/>
  <c r="O642" i="2"/>
  <c r="B980" i="3" s="1"/>
  <c r="O764" i="2"/>
  <c r="B66" i="3" s="1"/>
  <c r="O204" i="2"/>
  <c r="B64" i="3" s="1"/>
  <c r="O493" i="2"/>
  <c r="B65" i="3" s="1"/>
  <c r="O84" i="2"/>
  <c r="B62" i="3" s="1"/>
  <c r="O371" i="2"/>
  <c r="B63" i="3" s="1"/>
  <c r="O729" i="2"/>
  <c r="B61" i="3" s="1"/>
  <c r="O335" i="2"/>
  <c r="B60" i="3" s="1"/>
  <c r="O97" i="2"/>
  <c r="B52" i="3" s="1"/>
  <c r="O350" i="2"/>
  <c r="B53" i="3" s="1"/>
  <c r="O345" i="2"/>
  <c r="B54" i="3" s="1"/>
  <c r="O377" i="2"/>
  <c r="B55" i="3" s="1"/>
  <c r="O440" i="2"/>
  <c r="B56" i="3" s="1"/>
  <c r="O714" i="2"/>
  <c r="B57" i="3" s="1"/>
  <c r="O720" i="2"/>
  <c r="B58" i="3" s="1"/>
  <c r="O755" i="2"/>
  <c r="B59" i="3" s="1"/>
  <c r="O592" i="2"/>
  <c r="B51" i="3" s="1"/>
  <c r="O168" i="2"/>
  <c r="B47" i="3" s="1"/>
  <c r="O252" i="2"/>
  <c r="B48" i="3" s="1"/>
  <c r="O293" i="2"/>
  <c r="B49" i="3" s="1"/>
  <c r="O530" i="2"/>
  <c r="B50" i="3" s="1"/>
  <c r="O260" i="2"/>
  <c r="B46" i="3" s="1"/>
  <c r="O134" i="2"/>
  <c r="B37" i="3" s="1"/>
  <c r="O235" i="2"/>
  <c r="B38" i="3" s="1"/>
  <c r="O338" i="2"/>
  <c r="B39" i="3" s="1"/>
  <c r="O360" i="2"/>
  <c r="B40" i="3" s="1"/>
  <c r="O406" i="2"/>
  <c r="B41" i="3" s="1"/>
  <c r="O411" i="2"/>
  <c r="B42" i="3" s="1"/>
  <c r="O650" i="2"/>
  <c r="B43" i="3" s="1"/>
  <c r="O704" i="2"/>
  <c r="B44" i="3" s="1"/>
  <c r="O283" i="2"/>
  <c r="B45" i="3" s="1"/>
  <c r="O462" i="2"/>
  <c r="B34" i="3" s="1"/>
  <c r="O553" i="2"/>
  <c r="B35" i="3" s="1"/>
  <c r="O768" i="2"/>
  <c r="B36" i="3" s="1"/>
  <c r="O459" i="2"/>
  <c r="B32" i="3" s="1"/>
  <c r="O606" i="2"/>
  <c r="B33" i="3" s="1"/>
  <c r="O255" i="2"/>
  <c r="B30" i="3" s="1"/>
  <c r="O285" i="2"/>
  <c r="B31" i="3" s="1"/>
  <c r="O139" i="2"/>
  <c r="B28" i="3" s="1"/>
  <c r="O370" i="2"/>
  <c r="B29" i="3" s="1"/>
  <c r="O527" i="2"/>
  <c r="B20" i="3" s="1"/>
  <c r="O436" i="2"/>
  <c r="B21" i="3" s="1"/>
  <c r="O534" i="2"/>
  <c r="B22" i="3" s="1"/>
  <c r="O567" i="2"/>
  <c r="B23" i="3" s="1"/>
  <c r="O787" i="2"/>
  <c r="B24" i="3" s="1"/>
  <c r="O843" i="2"/>
  <c r="B25" i="3" s="1"/>
  <c r="O651" i="2"/>
  <c r="B26" i="3" s="1"/>
  <c r="O267" i="2"/>
  <c r="B27" i="3" s="1"/>
  <c r="O540" i="2"/>
  <c r="B19" i="3" s="1"/>
  <c r="O799" i="2"/>
  <c r="B18" i="3" s="1"/>
  <c r="O630" i="2"/>
  <c r="B16" i="3" s="1"/>
  <c r="O405" i="2"/>
  <c r="B17" i="3" s="1"/>
  <c r="O515" i="2"/>
  <c r="B15" i="3" s="1"/>
  <c r="O912" i="2"/>
  <c r="B3" i="3" s="1"/>
  <c r="O184" i="2"/>
  <c r="B4" i="3" s="1"/>
  <c r="O297" i="2"/>
  <c r="B5" i="3" s="1"/>
  <c r="O185" i="2"/>
  <c r="B6" i="3" s="1"/>
  <c r="O732" i="2"/>
  <c r="B7" i="3" s="1"/>
  <c r="O489" i="2"/>
  <c r="B8" i="3" s="1"/>
  <c r="O434" i="2"/>
  <c r="B9" i="3" s="1"/>
  <c r="O355" i="2"/>
  <c r="B10" i="3" s="1"/>
  <c r="O232" i="2"/>
  <c r="B11" i="3" s="1"/>
  <c r="O161" i="2"/>
  <c r="B12" i="3" s="1"/>
  <c r="O81" i="2"/>
  <c r="B13" i="3" s="1"/>
  <c r="O100" i="2"/>
  <c r="B14" i="3" s="1"/>
  <c r="O969" i="2"/>
  <c r="B973" i="3" s="1"/>
  <c r="O181" i="2"/>
  <c r="B974" i="3" s="1"/>
  <c r="B975" i="3"/>
  <c r="B976" i="3"/>
  <c r="O6" i="2"/>
  <c r="B75" i="3" s="1"/>
  <c r="J7" i="8" l="1"/>
  <c r="AM805" i="3"/>
  <c r="AM817" i="3"/>
  <c r="AM637" i="3"/>
  <c r="AM228" i="3"/>
  <c r="AM230" i="3"/>
  <c r="AM233" i="3"/>
  <c r="AM598" i="3"/>
  <c r="AM375" i="3"/>
  <c r="AM947" i="3"/>
  <c r="AM549" i="3"/>
  <c r="AM459" i="3"/>
  <c r="AM229" i="3"/>
  <c r="AM220" i="3"/>
  <c r="AM450" i="3"/>
  <c r="AM300" i="3"/>
  <c r="AM387" i="3"/>
  <c r="AM404" i="3"/>
  <c r="AM231" i="3"/>
  <c r="AM536" i="3"/>
  <c r="AM232" i="3"/>
  <c r="AM483" i="3"/>
  <c r="AM484" i="3"/>
  <c r="AM454" i="3"/>
  <c r="AM185" i="3"/>
  <c r="AM535" i="3"/>
  <c r="AM786" i="3"/>
  <c r="J18" i="8"/>
  <c r="J8" i="8"/>
  <c r="J20" i="8"/>
  <c r="J2" i="8"/>
  <c r="J11" i="8"/>
  <c r="J25" i="8"/>
  <c r="J16" i="8"/>
  <c r="J24" i="8"/>
  <c r="J17" i="8"/>
  <c r="J10" i="8"/>
  <c r="J27" i="8"/>
  <c r="J23" i="8"/>
  <c r="J3" i="8"/>
  <c r="J21" i="8"/>
  <c r="J26" i="8"/>
  <c r="J13" i="8"/>
  <c r="J9" i="8"/>
  <c r="J5" i="8"/>
  <c r="J15" i="8"/>
  <c r="J19" i="8"/>
  <c r="J6" i="8"/>
  <c r="J29" i="8"/>
  <c r="J12" i="8"/>
  <c r="J4" i="8"/>
  <c r="J14" i="8"/>
  <c r="J22" i="8"/>
  <c r="M7" i="4"/>
  <c r="Q845" i="3" s="1"/>
  <c r="M4" i="4"/>
  <c r="Q854" i="3" s="1"/>
  <c r="M2" i="4"/>
  <c r="Q843" i="3" s="1"/>
  <c r="M10" i="4"/>
  <c r="Q848" i="3" s="1"/>
  <c r="M11" i="4"/>
  <c r="Q849" i="3" s="1"/>
  <c r="M12" i="4"/>
  <c r="Q851" i="3" s="1"/>
  <c r="M6" i="4"/>
  <c r="Q836" i="3" s="1"/>
  <c r="M3" i="4"/>
  <c r="Q852" i="3" s="1"/>
  <c r="M5" i="4"/>
  <c r="Q844" i="3" s="1"/>
  <c r="M9" i="4"/>
  <c r="Q601" i="3" s="1"/>
  <c r="M8" i="4"/>
  <c r="Q84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张雯</author>
  </authors>
  <commentList>
    <comment ref="Y1" authorId="0" shapeId="0" xr:uid="{6A1FF19E-9553-4122-8A73-C70F277FA5AF}">
      <text>
        <r>
          <rPr>
            <b/>
            <sz val="9"/>
            <rFont val="宋体"/>
            <family val="3"/>
            <charset val="134"/>
          </rPr>
          <t>张雯:</t>
        </r>
        <r>
          <rPr>
            <sz val="9"/>
            <rFont val="宋体"/>
            <family val="3"/>
            <charset val="134"/>
          </rPr>
          <t xml:space="preserve">
全月产假--请假时长核实</t>
        </r>
      </text>
    </comment>
    <comment ref="AM1" authorId="0" shapeId="0" xr:uid="{7D55F957-C9F1-4029-B26F-3EB1DFE897EA}">
      <text>
        <r>
          <rPr>
            <b/>
            <sz val="9"/>
            <rFont val="宋体"/>
            <family val="3"/>
            <charset val="134"/>
          </rPr>
          <t>张雯:</t>
        </r>
        <r>
          <rPr>
            <sz val="9"/>
            <rFont val="宋体"/>
            <family val="3"/>
            <charset val="134"/>
          </rPr>
          <t xml:space="preserve">
产假（折算）、当月出勤小于5天/请假过多（折算）</t>
        </r>
      </text>
    </comment>
    <comment ref="AR1" authorId="0" shapeId="0" xr:uid="{184D06DD-A6F0-4889-9E9F-A8DA1AF82049}">
      <text>
        <r>
          <rPr>
            <b/>
            <sz val="9"/>
            <rFont val="宋体"/>
            <family val="3"/>
            <charset val="134"/>
          </rPr>
          <t>张雯:</t>
        </r>
        <r>
          <rPr>
            <sz val="9"/>
            <rFont val="宋体"/>
            <family val="3"/>
            <charset val="134"/>
          </rPr>
          <t xml:space="preserve">
固定人员</t>
        </r>
      </text>
    </comment>
    <comment ref="AU1" authorId="0" shapeId="0" xr:uid="{48C70641-E220-4F60-BB4C-E6FEE2E6A7D9}">
      <text>
        <r>
          <rPr>
            <b/>
            <sz val="9"/>
            <rFont val="宋体"/>
            <family val="3"/>
            <charset val="134"/>
          </rPr>
          <t>张雯:</t>
        </r>
        <r>
          <rPr>
            <sz val="9"/>
            <rFont val="宋体"/>
            <family val="3"/>
            <charset val="134"/>
          </rPr>
          <t xml:space="preserve">
固定人员</t>
        </r>
      </text>
    </comment>
    <comment ref="AV1" authorId="0" shapeId="0" xr:uid="{68A2B294-3977-472F-A8E8-3F6DA499AD8F}">
      <text>
        <r>
          <rPr>
            <b/>
            <sz val="9"/>
            <rFont val="宋体"/>
            <family val="3"/>
            <charset val="134"/>
          </rPr>
          <t>张雯:</t>
        </r>
        <r>
          <rPr>
            <sz val="9"/>
            <rFont val="宋体"/>
            <family val="3"/>
            <charset val="134"/>
          </rPr>
          <t xml:space="preserve">
从报表--离职交接清单中获取</t>
        </r>
      </text>
    </comment>
    <comment ref="AZ1" authorId="0" shapeId="0" xr:uid="{799B72A1-E1AC-482E-840A-4436A517D06A}">
      <text>
        <r>
          <rPr>
            <b/>
            <sz val="9"/>
            <rFont val="宋体"/>
            <family val="3"/>
            <charset val="134"/>
          </rPr>
          <t>张雯:</t>
        </r>
        <r>
          <rPr>
            <sz val="9"/>
            <rFont val="宋体"/>
            <family val="3"/>
            <charset val="134"/>
          </rPr>
          <t xml:space="preserve">
潘燕，考勤--原始打卡记录</t>
        </r>
      </text>
    </comment>
  </commentList>
</comments>
</file>

<file path=xl/sharedStrings.xml><?xml version="1.0" encoding="utf-8"?>
<sst xmlns="http://schemas.openxmlformats.org/spreadsheetml/2006/main" count="57063" uniqueCount="7828">
  <si>
    <t>序号</t>
  </si>
  <si>
    <t>员工状态</t>
  </si>
  <si>
    <t>姓名</t>
  </si>
  <si>
    <t>类别</t>
  </si>
  <si>
    <t>员工类型</t>
  </si>
  <si>
    <t>公司</t>
  </si>
  <si>
    <t>部门</t>
  </si>
  <si>
    <t>职位</t>
  </si>
  <si>
    <t>入职时间</t>
  </si>
  <si>
    <t>转正日期</t>
  </si>
  <si>
    <t>离职日期</t>
  </si>
  <si>
    <t>技术职级</t>
  </si>
  <si>
    <t>管理职级</t>
  </si>
  <si>
    <t>应出勤(小时)</t>
  </si>
  <si>
    <t>实际应出勤数</t>
  </si>
  <si>
    <t>转正前实际出勤数</t>
  </si>
  <si>
    <t>转正后实际出勤数</t>
  </si>
  <si>
    <t>假期</t>
  </si>
  <si>
    <t>当月加班总数</t>
  </si>
  <si>
    <t>本月转调休</t>
  </si>
  <si>
    <t>本年累计调休数</t>
  </si>
  <si>
    <t>本月工作日加班小时数（加班补贴）</t>
  </si>
  <si>
    <t>本月周末加班小时数（加班补贴）</t>
  </si>
  <si>
    <t>本月节假日加班小时数（加班补贴）</t>
  </si>
  <si>
    <t>本月通宵加班小时数（加班补贴）</t>
  </si>
  <si>
    <t>加班补贴</t>
  </si>
  <si>
    <t>餐补次数</t>
  </si>
  <si>
    <t>合计餐补金额</t>
  </si>
  <si>
    <t>交通费</t>
  </si>
  <si>
    <t>工龄工资</t>
  </si>
  <si>
    <t>事假</t>
  </si>
  <si>
    <t>年假</t>
  </si>
  <si>
    <t>产假、陪产假、路程假</t>
  </si>
  <si>
    <t>婚假</t>
  </si>
  <si>
    <t>带薪病假</t>
  </si>
  <si>
    <t>病假</t>
  </si>
  <si>
    <t>正式</t>
  </si>
  <si>
    <t>楼金芳</t>
  </si>
  <si>
    <t>研发</t>
  </si>
  <si>
    <t>正式员工</t>
  </si>
  <si>
    <t>百诚医药</t>
  </si>
  <si>
    <t>经理室</t>
  </si>
  <si>
    <t>董事长兼总经理</t>
  </si>
  <si>
    <t>2015-04-18</t>
  </si>
  <si>
    <t>M9</t>
  </si>
  <si>
    <t>M1-5</t>
  </si>
  <si>
    <t>范凝</t>
  </si>
  <si>
    <t>总经理助理</t>
  </si>
  <si>
    <t>2018-11-05</t>
  </si>
  <si>
    <t>M3</t>
  </si>
  <si>
    <t>M2-3</t>
  </si>
  <si>
    <t>降雪</t>
  </si>
  <si>
    <t>百研医药</t>
  </si>
  <si>
    <t>2020-03-16</t>
  </si>
  <si>
    <t>M2-2</t>
  </si>
  <si>
    <t>严洪兵</t>
  </si>
  <si>
    <t>固体制剂一部</t>
  </si>
  <si>
    <t>部门总经理</t>
  </si>
  <si>
    <t>2016-10-08</t>
  </si>
  <si>
    <t>M6</t>
  </si>
  <si>
    <t>M1-11</t>
  </si>
  <si>
    <t>何宇晴</t>
  </si>
  <si>
    <t>分析研究员</t>
  </si>
  <si>
    <t>2018-04-03</t>
  </si>
  <si>
    <t>P2</t>
  </si>
  <si>
    <t>0</t>
  </si>
  <si>
    <t>肖旻宁</t>
  </si>
  <si>
    <t>固体制剂二部</t>
  </si>
  <si>
    <t>高级制剂研究员</t>
  </si>
  <si>
    <t>2018-06-04</t>
  </si>
  <si>
    <t>P3</t>
  </si>
  <si>
    <t>沈意康</t>
  </si>
  <si>
    <t>初级项目经理(制剂)</t>
  </si>
  <si>
    <t>2017-07-03</t>
  </si>
  <si>
    <t>M1</t>
  </si>
  <si>
    <t>M4-1</t>
  </si>
  <si>
    <t>巴文静</t>
  </si>
  <si>
    <t>初级项目经理(分析)</t>
  </si>
  <si>
    <t>2018-01-08</t>
  </si>
  <si>
    <t>叶寿云</t>
  </si>
  <si>
    <t>高级分析研究员</t>
  </si>
  <si>
    <t>2017-06-20</t>
  </si>
  <si>
    <t>邹永华</t>
  </si>
  <si>
    <t>外用制剂部</t>
  </si>
  <si>
    <t>2014-05-15</t>
  </si>
  <si>
    <t>离职</t>
  </si>
  <si>
    <t>郝变</t>
  </si>
  <si>
    <t>液体制剂二部</t>
  </si>
  <si>
    <t>2019-02-18</t>
  </si>
  <si>
    <t>2023-03-10</t>
  </si>
  <si>
    <t>杜影影</t>
  </si>
  <si>
    <t>见习项目经理(分析)</t>
  </si>
  <si>
    <t>2019-01-17</t>
  </si>
  <si>
    <t>陈莎莎</t>
  </si>
  <si>
    <t>2019-02-14</t>
  </si>
  <si>
    <t>林时越</t>
  </si>
  <si>
    <t>初级项目经理（分析）</t>
  </si>
  <si>
    <t>2019-04-01</t>
  </si>
  <si>
    <t>M4-2</t>
  </si>
  <si>
    <t>陈文昕</t>
  </si>
  <si>
    <t>2019-06-03</t>
  </si>
  <si>
    <t>史碧瑶</t>
  </si>
  <si>
    <t>固体制剂三部</t>
  </si>
  <si>
    <t>高级注册专员</t>
  </si>
  <si>
    <t>2019-04-11</t>
  </si>
  <si>
    <t>郑红娟</t>
  </si>
  <si>
    <t>液体制剂一部</t>
  </si>
  <si>
    <t>2020-04-01</t>
  </si>
  <si>
    <t>宋博凡</t>
  </si>
  <si>
    <t>医学部</t>
  </si>
  <si>
    <t>医学总监</t>
  </si>
  <si>
    <t>2015-01-19</t>
  </si>
  <si>
    <t>M1-12</t>
  </si>
  <si>
    <t>江叶</t>
  </si>
  <si>
    <t>医学副总监</t>
  </si>
  <si>
    <t>2019-01-02</t>
  </si>
  <si>
    <t>M4</t>
  </si>
  <si>
    <t>M2-5</t>
  </si>
  <si>
    <t>宋天启</t>
  </si>
  <si>
    <t>高级CRA</t>
  </si>
  <si>
    <t>2017-07-17</t>
  </si>
  <si>
    <t>P4</t>
  </si>
  <si>
    <t>郑呈祥</t>
  </si>
  <si>
    <t>CRA</t>
  </si>
  <si>
    <t>2018-11-14</t>
  </si>
  <si>
    <t>M3-2</t>
  </si>
  <si>
    <t>陈百万</t>
  </si>
  <si>
    <t>原料药分析部</t>
  </si>
  <si>
    <t>技术总监</t>
  </si>
  <si>
    <t>2017-02-13</t>
  </si>
  <si>
    <t>M5</t>
  </si>
  <si>
    <t>M2-1</t>
  </si>
  <si>
    <t>林银双</t>
  </si>
  <si>
    <t>职能</t>
  </si>
  <si>
    <t>质量保证部</t>
  </si>
  <si>
    <t>副总监</t>
  </si>
  <si>
    <t>2015-03-01</t>
  </si>
  <si>
    <t>M3-1</t>
  </si>
  <si>
    <t>沈锡明</t>
  </si>
  <si>
    <t>知识产权部</t>
  </si>
  <si>
    <t>总监</t>
  </si>
  <si>
    <t>2020-03-02</t>
  </si>
  <si>
    <t>叶邦阜</t>
  </si>
  <si>
    <t>业务发展一部</t>
  </si>
  <si>
    <t>业务发展一部总经理</t>
  </si>
  <si>
    <t>2018-04-16</t>
  </si>
  <si>
    <t>洪娟凤</t>
  </si>
  <si>
    <t>后勤</t>
  </si>
  <si>
    <t>行政事务部</t>
  </si>
  <si>
    <t>保洁</t>
  </si>
  <si>
    <t>2016-07-14</t>
  </si>
  <si>
    <t>何佰庆</t>
  </si>
  <si>
    <t>工程组组长</t>
  </si>
  <si>
    <t>2019-10-16</t>
  </si>
  <si>
    <t>刘一凡</t>
  </si>
  <si>
    <t>证券事务部</t>
  </si>
  <si>
    <t>副总经理兼董秘</t>
  </si>
  <si>
    <t>2015-10-23</t>
  </si>
  <si>
    <t>M7</t>
  </si>
  <si>
    <t>项玉飞</t>
  </si>
  <si>
    <t>财务部</t>
  </si>
  <si>
    <t>高级会计</t>
  </si>
  <si>
    <t>2017-06-15</t>
  </si>
  <si>
    <t>M2</t>
  </si>
  <si>
    <t>陆秀丽</t>
  </si>
  <si>
    <t>百杏生物</t>
  </si>
  <si>
    <t>生物分析部</t>
  </si>
  <si>
    <t>高级生物分析研究员</t>
  </si>
  <si>
    <t>2018-01-12</t>
  </si>
  <si>
    <t>代瑛鑫</t>
  </si>
  <si>
    <t>生物分析研究员</t>
  </si>
  <si>
    <t>2018-09-07</t>
  </si>
  <si>
    <t>金泽瑞</t>
  </si>
  <si>
    <t>周蓉</t>
  </si>
  <si>
    <t>质量保证部经理</t>
  </si>
  <si>
    <t>2019-05-05</t>
  </si>
  <si>
    <t>熊晓红</t>
  </si>
  <si>
    <t>药理部</t>
  </si>
  <si>
    <t>初级项目经理(DMPK)</t>
  </si>
  <si>
    <t>2017-07-19</t>
  </si>
  <si>
    <t>雷少伟</t>
  </si>
  <si>
    <t>2019-07-01</t>
  </si>
  <si>
    <t>魏田苗</t>
  </si>
  <si>
    <t>样品管理部</t>
  </si>
  <si>
    <t>样品管理主管</t>
  </si>
  <si>
    <t>2018-09-04</t>
  </si>
  <si>
    <t>王丹</t>
  </si>
  <si>
    <t>勤思医药</t>
  </si>
  <si>
    <t>CRC-2</t>
  </si>
  <si>
    <t>2019-08-21</t>
  </si>
  <si>
    <t>舒毓宣</t>
  </si>
  <si>
    <t>2017-11-11</t>
  </si>
  <si>
    <t>徐涵越</t>
  </si>
  <si>
    <t>CRC横店</t>
  </si>
  <si>
    <t>2020-03-13</t>
  </si>
  <si>
    <t>P1</t>
  </si>
  <si>
    <t>顾伊丽</t>
  </si>
  <si>
    <t>百伦检测</t>
  </si>
  <si>
    <t>检测一部</t>
  </si>
  <si>
    <t>检测员</t>
  </si>
  <si>
    <t>2019-05-30</t>
  </si>
  <si>
    <t>庞引领</t>
  </si>
  <si>
    <t>综合管理中心</t>
  </si>
  <si>
    <t>综合部经理</t>
  </si>
  <si>
    <t>2019-06-10</t>
  </si>
  <si>
    <t>邵党生</t>
  </si>
  <si>
    <t>退休返聘</t>
  </si>
  <si>
    <t>实验室管理部</t>
  </si>
  <si>
    <t>仓库管理员</t>
  </si>
  <si>
    <t>2017-02-05</t>
  </si>
  <si>
    <t>张丽莎</t>
  </si>
  <si>
    <t>采购专员</t>
  </si>
  <si>
    <t>2019-07-08</t>
  </si>
  <si>
    <t>方蓉</t>
  </si>
  <si>
    <t>高级项目经理(制剂)</t>
  </si>
  <si>
    <t>2015-06-29</t>
  </si>
  <si>
    <t>M2-4</t>
  </si>
  <si>
    <t>单雅琴</t>
  </si>
  <si>
    <t>2019-05-31</t>
  </si>
  <si>
    <t>沈建科</t>
  </si>
  <si>
    <t>2019-06-11</t>
  </si>
  <si>
    <t>邓倩茹</t>
  </si>
  <si>
    <t>熊卫艳</t>
  </si>
  <si>
    <t>2015-01-05</t>
  </si>
  <si>
    <t>郦丹婷</t>
  </si>
  <si>
    <t>2015-07-01</t>
  </si>
  <si>
    <t>钱利波</t>
  </si>
  <si>
    <t>闫冉</t>
  </si>
  <si>
    <t>中级项目经理(制剂)</t>
  </si>
  <si>
    <t>2016-06-21</t>
  </si>
  <si>
    <t>叶心怡</t>
  </si>
  <si>
    <t>2019-07-02</t>
  </si>
  <si>
    <t>柴秋烨</t>
  </si>
  <si>
    <t>液体制剂三部</t>
  </si>
  <si>
    <t>中级项目经理(分析)</t>
  </si>
  <si>
    <t>2016-07-01</t>
  </si>
  <si>
    <t>叶慧</t>
  </si>
  <si>
    <t>资深项目经理(分析）</t>
  </si>
  <si>
    <t>2017-05-02</t>
  </si>
  <si>
    <t>陈慧</t>
  </si>
  <si>
    <t>2017-12-19</t>
  </si>
  <si>
    <t>刘蓉</t>
  </si>
  <si>
    <t>2019-06-20</t>
  </si>
  <si>
    <t>赵士晋</t>
  </si>
  <si>
    <t>2020-04-08</t>
  </si>
  <si>
    <t>汪芳芳</t>
  </si>
  <si>
    <t>蔡磊磊</t>
  </si>
  <si>
    <t>2015-04-07</t>
  </si>
  <si>
    <t>刘晓锋</t>
  </si>
  <si>
    <t>原料药三部</t>
  </si>
  <si>
    <t>资深项目经理(合成)</t>
  </si>
  <si>
    <t>2015-05-25</t>
  </si>
  <si>
    <t>谭新衡</t>
  </si>
  <si>
    <t>注册部</t>
  </si>
  <si>
    <t>注册经理</t>
  </si>
  <si>
    <t>2019-04-28</t>
  </si>
  <si>
    <t>刘镇英</t>
  </si>
  <si>
    <t>原料药研究中心</t>
  </si>
  <si>
    <t>注册专员</t>
  </si>
  <si>
    <t>2020-03-27</t>
  </si>
  <si>
    <t>胡莎</t>
  </si>
  <si>
    <t>医学编辑</t>
  </si>
  <si>
    <t>2019-10-29</t>
  </si>
  <si>
    <t>2023-03-31</t>
  </si>
  <si>
    <t>朱梅燕</t>
  </si>
  <si>
    <t>QA</t>
  </si>
  <si>
    <t>2019-07-29</t>
  </si>
  <si>
    <t>何春玲</t>
  </si>
  <si>
    <t>内控部</t>
  </si>
  <si>
    <t>内控主管</t>
  </si>
  <si>
    <t>2012-04-11</t>
  </si>
  <si>
    <t>沈卓凡</t>
  </si>
  <si>
    <t>仪器主管</t>
  </si>
  <si>
    <t>徐卓婷</t>
  </si>
  <si>
    <t>CRC组长-1</t>
  </si>
  <si>
    <t>2019-03-19</t>
  </si>
  <si>
    <t>高颖</t>
  </si>
  <si>
    <t>检测中心</t>
  </si>
  <si>
    <t>2018-07-02</t>
  </si>
  <si>
    <t>檀璐阳</t>
  </si>
  <si>
    <t>分析检测一部经理</t>
  </si>
  <si>
    <t>陈小平</t>
  </si>
  <si>
    <t>检测二部</t>
  </si>
  <si>
    <t>2017-03-01</t>
  </si>
  <si>
    <t>鄢超</t>
  </si>
  <si>
    <t>2017-02-20</t>
  </si>
  <si>
    <t>金利峰</t>
  </si>
  <si>
    <t>药化部</t>
  </si>
  <si>
    <t>初级项目经理（合成）</t>
  </si>
  <si>
    <t>2019-05-06</t>
  </si>
  <si>
    <t>黄玉茹</t>
  </si>
  <si>
    <t>制剂研究员</t>
  </si>
  <si>
    <t>2020-05-13</t>
  </si>
  <si>
    <t>2023-03-03</t>
  </si>
  <si>
    <t>覃建基</t>
  </si>
  <si>
    <t>2020-05-15</t>
  </si>
  <si>
    <t>徐李燕</t>
  </si>
  <si>
    <t>样品管理员</t>
  </si>
  <si>
    <t>2020-05-22</t>
  </si>
  <si>
    <t>丁敏娇</t>
  </si>
  <si>
    <t>CRC-3</t>
  </si>
  <si>
    <t>2020-07-01</t>
  </si>
  <si>
    <t>王亚伟</t>
  </si>
  <si>
    <t>工程维修员</t>
  </si>
  <si>
    <t>2020-06-16</t>
  </si>
  <si>
    <t>余振</t>
  </si>
  <si>
    <t>2020-07-30</t>
  </si>
  <si>
    <t>田园</t>
  </si>
  <si>
    <t>高级药理研究员</t>
  </si>
  <si>
    <t>2020-07-08</t>
  </si>
  <si>
    <t>周容</t>
  </si>
  <si>
    <t>杂质研究中心</t>
  </si>
  <si>
    <t>2020-07-24</t>
  </si>
  <si>
    <t>李国庆</t>
  </si>
  <si>
    <t>高级设备工程师</t>
  </si>
  <si>
    <t>2020-08-03</t>
  </si>
  <si>
    <t>吴秋</t>
  </si>
  <si>
    <t>郑宣鸣</t>
  </si>
  <si>
    <t>原料药四部</t>
  </si>
  <si>
    <t>合成研究员</t>
  </si>
  <si>
    <t>2020-08-10</t>
  </si>
  <si>
    <t>苏君谊</t>
  </si>
  <si>
    <t>2020-08-24</t>
  </si>
  <si>
    <t>2023-03-22</t>
  </si>
  <si>
    <t>邓佑盛</t>
  </si>
  <si>
    <t>徐美燕</t>
  </si>
  <si>
    <t>2016-10-17</t>
  </si>
  <si>
    <t>戴娟</t>
  </si>
  <si>
    <t>2016-05-13</t>
  </si>
  <si>
    <t>安天华</t>
  </si>
  <si>
    <t>汪卫军</t>
  </si>
  <si>
    <t>2017-10-09</t>
  </si>
  <si>
    <t>黄欢</t>
  </si>
  <si>
    <t>2023-03-23</t>
  </si>
  <si>
    <t>施笑晖</t>
  </si>
  <si>
    <t>胡育钰</t>
  </si>
  <si>
    <t>杨祥</t>
  </si>
  <si>
    <t>业务发展四部</t>
  </si>
  <si>
    <t>总经理</t>
  </si>
  <si>
    <t>2020-03-18</t>
  </si>
  <si>
    <t>陈武</t>
  </si>
  <si>
    <t>邹佳彤</t>
  </si>
  <si>
    <t>2018-06-26</t>
  </si>
  <si>
    <t>范宗兄</t>
  </si>
  <si>
    <t>2020-02-17</t>
  </si>
  <si>
    <t>吴俊平</t>
  </si>
  <si>
    <t>原料药八部</t>
  </si>
  <si>
    <t>中级项目经理(合成)</t>
  </si>
  <si>
    <t>2016-08-01</t>
  </si>
  <si>
    <t>李娟</t>
  </si>
  <si>
    <t>2019-03-25</t>
  </si>
  <si>
    <t>叶方施</t>
  </si>
  <si>
    <t>2019-11-19</t>
  </si>
  <si>
    <t>金启航</t>
  </si>
  <si>
    <t>公共事务部</t>
  </si>
  <si>
    <t>公共事务部副经理</t>
  </si>
  <si>
    <t>2020-04-17</t>
  </si>
  <si>
    <t>邵倩雯</t>
  </si>
  <si>
    <t>单静</t>
  </si>
  <si>
    <t>行政部</t>
  </si>
  <si>
    <t>行政专员</t>
  </si>
  <si>
    <t>2018-05-02</t>
  </si>
  <si>
    <t>陈雅静</t>
  </si>
  <si>
    <t>2018-07-03</t>
  </si>
  <si>
    <t>何晓露</t>
  </si>
  <si>
    <t>CRC组长-2</t>
  </si>
  <si>
    <t>范依婷</t>
  </si>
  <si>
    <t>2018-05-16</t>
  </si>
  <si>
    <t>副总经理</t>
  </si>
  <si>
    <t>2018-11-01</t>
  </si>
  <si>
    <t>郭慧芳</t>
  </si>
  <si>
    <t>2020-01-03</t>
  </si>
  <si>
    <t>谢胜芳</t>
  </si>
  <si>
    <t>沈咪</t>
  </si>
  <si>
    <t>2019-06-14</t>
  </si>
  <si>
    <t>2023-03-17</t>
  </si>
  <si>
    <t>赖烁科</t>
  </si>
  <si>
    <t>2019-10-09</t>
  </si>
  <si>
    <t>黄燕</t>
  </si>
  <si>
    <t>2019-11-11</t>
  </si>
  <si>
    <t>2023-03-14</t>
  </si>
  <si>
    <t>刘建栋</t>
  </si>
  <si>
    <t>信息技术部</t>
  </si>
  <si>
    <t>IT专员</t>
  </si>
  <si>
    <t>2019-04-22</t>
  </si>
  <si>
    <t>王丽娟</t>
  </si>
  <si>
    <t>仓库主管</t>
  </si>
  <si>
    <t>汪秀珍</t>
  </si>
  <si>
    <t>2019-04-12</t>
  </si>
  <si>
    <t>韩武杰</t>
  </si>
  <si>
    <t>高级设备主管</t>
  </si>
  <si>
    <t>2018-09-12</t>
  </si>
  <si>
    <t>叶飞云</t>
  </si>
  <si>
    <t>采购主管</t>
  </si>
  <si>
    <t>2016-11-28</t>
  </si>
  <si>
    <t>张金柱</t>
  </si>
  <si>
    <t>药化副总监</t>
  </si>
  <si>
    <t>符影影</t>
  </si>
  <si>
    <t>2020-06-01</t>
  </si>
  <si>
    <t>张颖春</t>
  </si>
  <si>
    <t>2020-04-27</t>
  </si>
  <si>
    <t>陈小莹</t>
  </si>
  <si>
    <t>2020-05-08</t>
  </si>
  <si>
    <t>孙立说</t>
  </si>
  <si>
    <t>企划部</t>
  </si>
  <si>
    <t>品牌策划主管</t>
  </si>
  <si>
    <t>2020-05-06</t>
  </si>
  <si>
    <t>项目经理</t>
  </si>
  <si>
    <t>吴嘉晖</t>
  </si>
  <si>
    <t>2020-06-15</t>
  </si>
  <si>
    <t>龚英彪</t>
  </si>
  <si>
    <t>见习项目经理(制剂)</t>
  </si>
  <si>
    <t>徐苗苗</t>
  </si>
  <si>
    <t>2020-06-22</t>
  </si>
  <si>
    <t>姜心蓓</t>
  </si>
  <si>
    <t>2020-06-29</t>
  </si>
  <si>
    <t>贾飞</t>
  </si>
  <si>
    <t>药学研究中心</t>
  </si>
  <si>
    <t>2018-01-02</t>
  </si>
  <si>
    <t>M1-6</t>
  </si>
  <si>
    <t>刘敏02</t>
  </si>
  <si>
    <t>2018-04-23</t>
  </si>
  <si>
    <t>胡富苗</t>
  </si>
  <si>
    <t>2016-04-01</t>
  </si>
  <si>
    <t>陈晓萍</t>
  </si>
  <si>
    <t>副总经理兼固体制剂二部总经理</t>
  </si>
  <si>
    <t>2013-10-18</t>
  </si>
  <si>
    <t>李柳洋</t>
  </si>
  <si>
    <t>潘晨</t>
  </si>
  <si>
    <t>2018-05-03</t>
  </si>
  <si>
    <t>马佳浩</t>
  </si>
  <si>
    <t>2018-03-26</t>
  </si>
  <si>
    <t>陈黎</t>
  </si>
  <si>
    <t>2019-05-20</t>
  </si>
  <si>
    <t>丁克楚</t>
  </si>
  <si>
    <t>周娜</t>
  </si>
  <si>
    <t>2018-10-08</t>
  </si>
  <si>
    <t>刘保林</t>
  </si>
  <si>
    <t>2013-07-01</t>
  </si>
  <si>
    <t>阮春萍</t>
  </si>
  <si>
    <t>2020-04-24</t>
  </si>
  <si>
    <t>杨泊涛</t>
  </si>
  <si>
    <t>高级项目经理(分析)</t>
  </si>
  <si>
    <t>包煳俏</t>
  </si>
  <si>
    <t>仇龙</t>
  </si>
  <si>
    <t>放大管理部</t>
  </si>
  <si>
    <t>王珍</t>
  </si>
  <si>
    <t>注册总监</t>
  </si>
  <si>
    <t>2018-09-10</t>
  </si>
  <si>
    <t>马江鹏</t>
  </si>
  <si>
    <t>数据管理员兼系统管理员</t>
  </si>
  <si>
    <t>2012-07-01</t>
  </si>
  <si>
    <t>徐嘉仁</t>
  </si>
  <si>
    <t>刘慧兰</t>
  </si>
  <si>
    <t>验证主管</t>
  </si>
  <si>
    <t>设备管理员</t>
  </si>
  <si>
    <t>王雅雅</t>
  </si>
  <si>
    <t>人力资源部</t>
  </si>
  <si>
    <t>人力资源副总监</t>
  </si>
  <si>
    <t>2019-07-16</t>
  </si>
  <si>
    <t>於聪</t>
  </si>
  <si>
    <t>会计</t>
  </si>
  <si>
    <t>2018-08-27</t>
  </si>
  <si>
    <t>2023-03-07</t>
  </si>
  <si>
    <t>刘振华</t>
  </si>
  <si>
    <t>汤维云</t>
  </si>
  <si>
    <t>2019-04-04</t>
  </si>
  <si>
    <t>林慧婷</t>
  </si>
  <si>
    <t>2021-03-10</t>
  </si>
  <si>
    <t>陈晓婷</t>
  </si>
  <si>
    <t>2019-04-26</t>
  </si>
  <si>
    <t>虞程雄</t>
  </si>
  <si>
    <t>技术副总监</t>
  </si>
  <si>
    <t>顾增军</t>
  </si>
  <si>
    <t>IT经理</t>
  </si>
  <si>
    <t>2018-01-15</t>
  </si>
  <si>
    <t>熊德博</t>
  </si>
  <si>
    <t>2020-04-20</t>
  </si>
  <si>
    <t>黄夏</t>
  </si>
  <si>
    <t>徐怡</t>
  </si>
  <si>
    <t>证券事务代表</t>
  </si>
  <si>
    <t>P5</t>
  </si>
  <si>
    <t>李静</t>
  </si>
  <si>
    <t>检测三部</t>
  </si>
  <si>
    <t>2019-07-15</t>
  </si>
  <si>
    <t>李园园</t>
  </si>
  <si>
    <t>初级项目经理(药理)</t>
  </si>
  <si>
    <t>2018-06-25</t>
  </si>
  <si>
    <t>黄成</t>
  </si>
  <si>
    <t>原料药一部</t>
  </si>
  <si>
    <t>张战伟</t>
  </si>
  <si>
    <t>徐越</t>
  </si>
  <si>
    <t>信息情报部</t>
  </si>
  <si>
    <t>立项信息情报专员</t>
  </si>
  <si>
    <t>崔可蒙</t>
  </si>
  <si>
    <t>药学部</t>
  </si>
  <si>
    <t>韦嘉倩</t>
  </si>
  <si>
    <t>2020-07-15</t>
  </si>
  <si>
    <t>施诗</t>
  </si>
  <si>
    <t>陈禄依</t>
  </si>
  <si>
    <t>2020-07-02</t>
  </si>
  <si>
    <t>毛云珍</t>
  </si>
  <si>
    <t>2019-09-23</t>
  </si>
  <si>
    <t>赵新正</t>
  </si>
  <si>
    <t>2015-06-15</t>
  </si>
  <si>
    <t>戴正强</t>
  </si>
  <si>
    <t>初级项目经理(合成)</t>
  </si>
  <si>
    <t>季慧青</t>
  </si>
  <si>
    <t>管芳婷</t>
  </si>
  <si>
    <t>助理分析研究员</t>
  </si>
  <si>
    <t>刘倩倩</t>
  </si>
  <si>
    <t>来国祥</t>
  </si>
  <si>
    <t>电工</t>
  </si>
  <si>
    <t>2020-06-03</t>
  </si>
  <si>
    <t>尹丹</t>
  </si>
  <si>
    <t>赵丽钰</t>
  </si>
  <si>
    <t>蒋锦燕</t>
  </si>
  <si>
    <t>邹荣</t>
  </si>
  <si>
    <t>曹永健</t>
  </si>
  <si>
    <t>李晶</t>
  </si>
  <si>
    <t>2020-09-07</t>
  </si>
  <si>
    <t>2023-03-16</t>
  </si>
  <si>
    <t>丁珊珊</t>
  </si>
  <si>
    <t>2020-10-09</t>
  </si>
  <si>
    <t>2023-03-24</t>
  </si>
  <si>
    <t>试用延期</t>
  </si>
  <si>
    <t>刘阿敏</t>
  </si>
  <si>
    <t>2020-10-26</t>
  </si>
  <si>
    <t>周伟鹏</t>
  </si>
  <si>
    <t>2020-12-23</t>
  </si>
  <si>
    <t>崔晓军</t>
  </si>
  <si>
    <t>2021-01-11</t>
  </si>
  <si>
    <t>钟海香</t>
  </si>
  <si>
    <t>2021-01-27</t>
  </si>
  <si>
    <t>郝海凌</t>
  </si>
  <si>
    <t>2021-02-24</t>
  </si>
  <si>
    <t>项目管理专员</t>
  </si>
  <si>
    <t>闵凌冬</t>
  </si>
  <si>
    <t>员工关系主管</t>
  </si>
  <si>
    <t>2021-03-15</t>
  </si>
  <si>
    <t>王炜</t>
  </si>
  <si>
    <t>2021-03-22</t>
  </si>
  <si>
    <t>熊佩玲</t>
  </si>
  <si>
    <t>绩效专员</t>
  </si>
  <si>
    <t>2021-03-29</t>
  </si>
  <si>
    <t>QC主管</t>
  </si>
  <si>
    <t>2021-03-31</t>
  </si>
  <si>
    <t>方许平</t>
  </si>
  <si>
    <t>2021-04-06</t>
  </si>
  <si>
    <t>薛琳</t>
  </si>
  <si>
    <t>2021-04-12</t>
  </si>
  <si>
    <t>姜婷</t>
  </si>
  <si>
    <t>2021-04-21</t>
  </si>
  <si>
    <t>李颖</t>
  </si>
  <si>
    <t>2021-04-28</t>
  </si>
  <si>
    <t>2021-05-10</t>
  </si>
  <si>
    <t>郭泽昂</t>
  </si>
  <si>
    <t>2021-05-17</t>
  </si>
  <si>
    <t>张博</t>
  </si>
  <si>
    <t>2021-05-21</t>
  </si>
  <si>
    <t>2021-06-07</t>
  </si>
  <si>
    <t>毛雅婷</t>
  </si>
  <si>
    <t>2021-06-09</t>
  </si>
  <si>
    <t>2021-06-15</t>
  </si>
  <si>
    <t>张宁宇</t>
  </si>
  <si>
    <t>2021-07-05</t>
  </si>
  <si>
    <t>周志南</t>
  </si>
  <si>
    <t>2016-09-11</t>
  </si>
  <si>
    <t>王时友</t>
  </si>
  <si>
    <t>2017-11-13</t>
  </si>
  <si>
    <t>熊瑜</t>
  </si>
  <si>
    <t>金芳云</t>
  </si>
  <si>
    <t>2019-03-18</t>
  </si>
  <si>
    <t>吴凡</t>
  </si>
  <si>
    <t>刘芙</t>
  </si>
  <si>
    <t>2019-03-06</t>
  </si>
  <si>
    <t>郝世春</t>
  </si>
  <si>
    <t>2019-04-08</t>
  </si>
  <si>
    <t>卢豫商</t>
  </si>
  <si>
    <t>2017-03-13</t>
  </si>
  <si>
    <t>曹贵琴</t>
  </si>
  <si>
    <t>卫敏</t>
  </si>
  <si>
    <t>2019-10-24</t>
  </si>
  <si>
    <t>林土生</t>
  </si>
  <si>
    <t>2019-03-26</t>
  </si>
  <si>
    <t>李乐薇</t>
  </si>
  <si>
    <t>2019-04-03</t>
  </si>
  <si>
    <t>代军</t>
  </si>
  <si>
    <t>2020-03-23</t>
  </si>
  <si>
    <t>王姗</t>
  </si>
  <si>
    <t>2020-04-15</t>
  </si>
  <si>
    <t>杨美玲</t>
  </si>
  <si>
    <t>2018-04-02</t>
  </si>
  <si>
    <t>盛媛</t>
  </si>
  <si>
    <t>2018-05-07</t>
  </si>
  <si>
    <t>李艳芹</t>
  </si>
  <si>
    <t>项目管理部</t>
  </si>
  <si>
    <t>经理</t>
  </si>
  <si>
    <t>2017-11-21</t>
  </si>
  <si>
    <t>方传祥</t>
  </si>
  <si>
    <t>中级项目经理(合成）</t>
  </si>
  <si>
    <t>李明会</t>
  </si>
  <si>
    <t>原料药二部</t>
  </si>
  <si>
    <t>高级合成研究员</t>
  </si>
  <si>
    <t>杨旭</t>
  </si>
  <si>
    <t>见习项目经理(合成)</t>
  </si>
  <si>
    <t>2016-04-13</t>
  </si>
  <si>
    <t>顾巧琴</t>
  </si>
  <si>
    <t>2018-03-28</t>
  </si>
  <si>
    <t>李玉杰</t>
  </si>
  <si>
    <t>2019-08-01</t>
  </si>
  <si>
    <t>郎明洋</t>
  </si>
  <si>
    <t>业务发展二部</t>
  </si>
  <si>
    <t>生产负责人</t>
  </si>
  <si>
    <t>邵春才</t>
  </si>
  <si>
    <t>基础建设部</t>
  </si>
  <si>
    <t>项目工程师</t>
  </si>
  <si>
    <t>2022-01-05</t>
  </si>
  <si>
    <t>潘莹</t>
  </si>
  <si>
    <t>招聘主管</t>
  </si>
  <si>
    <t>2019-11-04</t>
  </si>
  <si>
    <t>潘燕</t>
  </si>
  <si>
    <t>行政主管</t>
  </si>
  <si>
    <t>2019-06-24</t>
  </si>
  <si>
    <t>韩东雷</t>
  </si>
  <si>
    <t>后勤专员</t>
  </si>
  <si>
    <t>颜栋波</t>
  </si>
  <si>
    <t>财务总监</t>
  </si>
  <si>
    <t>2019-09-17</t>
  </si>
  <si>
    <t>曲双</t>
  </si>
  <si>
    <t>2018-03-19</t>
  </si>
  <si>
    <t>汤吕莎</t>
  </si>
  <si>
    <t>饶偲伶</t>
  </si>
  <si>
    <t>2018-05-21</t>
  </si>
  <si>
    <t>马宝媛</t>
  </si>
  <si>
    <t>叶晨晨</t>
  </si>
  <si>
    <t>张周君</t>
  </si>
  <si>
    <t>2018-07-11</t>
  </si>
  <si>
    <t>陆巧南</t>
  </si>
  <si>
    <t>李娈妮</t>
  </si>
  <si>
    <t>QA经理</t>
  </si>
  <si>
    <t>2017-07-20</t>
  </si>
  <si>
    <t>李书月</t>
  </si>
  <si>
    <t>2019-05-29</t>
  </si>
  <si>
    <t>冯恩光</t>
  </si>
  <si>
    <t>新药研发中心</t>
  </si>
  <si>
    <t>新药研发中心总经理</t>
  </si>
  <si>
    <t>M1-9</t>
  </si>
  <si>
    <t>刘嘉诚</t>
  </si>
  <si>
    <t>实习</t>
  </si>
  <si>
    <t>黄佩华</t>
  </si>
  <si>
    <t>2020-05-29</t>
  </si>
  <si>
    <t>王亚鹏</t>
  </si>
  <si>
    <t>2020-05-20</t>
  </si>
  <si>
    <t>周胜利</t>
  </si>
  <si>
    <t>魏琦</t>
  </si>
  <si>
    <t>马错</t>
  </si>
  <si>
    <t>2020-08-31</t>
  </si>
  <si>
    <t>胡强</t>
  </si>
  <si>
    <t>2020-09-02</t>
  </si>
  <si>
    <t>赵文</t>
  </si>
  <si>
    <t>2020-09-25</t>
  </si>
  <si>
    <t>王优优</t>
  </si>
  <si>
    <t>熊智敏</t>
  </si>
  <si>
    <t>2021-03-05</t>
  </si>
  <si>
    <t>刘芷晴</t>
  </si>
  <si>
    <t>CRC-1</t>
  </si>
  <si>
    <t>出纳</t>
  </si>
  <si>
    <t>2021-03-26</t>
  </si>
  <si>
    <t>朱芳草</t>
  </si>
  <si>
    <t>2021-04-14</t>
  </si>
  <si>
    <t>陈洁青</t>
  </si>
  <si>
    <t>数据管理员</t>
  </si>
  <si>
    <t>许将</t>
  </si>
  <si>
    <t>2021-04-26</t>
  </si>
  <si>
    <t>李伟明</t>
  </si>
  <si>
    <t>2021-05-14</t>
  </si>
  <si>
    <t>王佩瑶</t>
  </si>
  <si>
    <t>李敬宇</t>
  </si>
  <si>
    <t>设备工程师</t>
  </si>
  <si>
    <t>2021-05-26</t>
  </si>
  <si>
    <t>方燕萍</t>
  </si>
  <si>
    <t>前台</t>
  </si>
  <si>
    <t>2021-06-18</t>
  </si>
  <si>
    <t>范丽丽</t>
  </si>
  <si>
    <t>药理研究员</t>
  </si>
  <si>
    <t>何丹丹</t>
  </si>
  <si>
    <t>常新月</t>
  </si>
  <si>
    <t>吕洁茹</t>
  </si>
  <si>
    <t>王璐莹</t>
  </si>
  <si>
    <t>占丽丽</t>
  </si>
  <si>
    <t>员工关系专员</t>
  </si>
  <si>
    <t>高渊海</t>
  </si>
  <si>
    <t>2021-07-21</t>
  </si>
  <si>
    <t>张运清</t>
  </si>
  <si>
    <t>2021-08-27</t>
  </si>
  <si>
    <t>胡铎</t>
  </si>
  <si>
    <t>2021-09-01</t>
  </si>
  <si>
    <t>孙娟娟</t>
  </si>
  <si>
    <t>2021-09-27</t>
  </si>
  <si>
    <t>章力</t>
  </si>
  <si>
    <t>销售管理部</t>
  </si>
  <si>
    <t>销售管理部总经理</t>
  </si>
  <si>
    <t>2021-10-18</t>
  </si>
  <si>
    <t>燕丽娜</t>
  </si>
  <si>
    <t>2022-07-04</t>
  </si>
  <si>
    <t>-</t>
  </si>
  <si>
    <t>林云波</t>
  </si>
  <si>
    <t>培训专员</t>
  </si>
  <si>
    <t>2021-11-26</t>
  </si>
  <si>
    <t>吴洁</t>
  </si>
  <si>
    <t>2021-11-29</t>
  </si>
  <si>
    <t>邵春能</t>
  </si>
  <si>
    <t>副董事长</t>
  </si>
  <si>
    <t>2011-06-28</t>
  </si>
  <si>
    <t>M8</t>
  </si>
  <si>
    <t>方燚</t>
  </si>
  <si>
    <t>2014-07-01</t>
  </si>
  <si>
    <t>应俊丹</t>
  </si>
  <si>
    <t>杨蓓蓓</t>
  </si>
  <si>
    <t>2017-03-14</t>
  </si>
  <si>
    <t>刘敏</t>
  </si>
  <si>
    <t>范虹雨</t>
  </si>
  <si>
    <t>邵赛</t>
  </si>
  <si>
    <t>何雷朋</t>
  </si>
  <si>
    <t>2019-11-07</t>
  </si>
  <si>
    <t>陆勤霞</t>
  </si>
  <si>
    <t>2017-06-19</t>
  </si>
  <si>
    <t>李青青</t>
  </si>
  <si>
    <t>资深项目经理（分析）</t>
  </si>
  <si>
    <t>2014-03-26</t>
  </si>
  <si>
    <t>饶大伟</t>
  </si>
  <si>
    <t>中级项目经理(制剂）</t>
  </si>
  <si>
    <t>2019-05-15</t>
  </si>
  <si>
    <t>曹涛</t>
  </si>
  <si>
    <t>2019-04-02</t>
  </si>
  <si>
    <t>蔡夏苗</t>
  </si>
  <si>
    <t>2019-06-25</t>
  </si>
  <si>
    <t>王磊</t>
  </si>
  <si>
    <t>资深项目经理（制剂）</t>
  </si>
  <si>
    <t>2017-06-30</t>
  </si>
  <si>
    <t>胡苏彬</t>
  </si>
  <si>
    <t>2019-11-01</t>
  </si>
  <si>
    <t>金勇彪</t>
  </si>
  <si>
    <t>2019-03-04</t>
  </si>
  <si>
    <t>宋霄霄</t>
  </si>
  <si>
    <t>2016-08-24</t>
  </si>
  <si>
    <t>王羽嫣</t>
  </si>
  <si>
    <t>祝盼盼</t>
  </si>
  <si>
    <t>贾海霞</t>
  </si>
  <si>
    <t>2018-07-06</t>
  </si>
  <si>
    <t>吴一鸣</t>
  </si>
  <si>
    <t>彭晶晶</t>
  </si>
  <si>
    <t>刘雨虹</t>
  </si>
  <si>
    <t>曾智丽</t>
  </si>
  <si>
    <t>2012-11-01</t>
  </si>
  <si>
    <t>王诗芸</t>
  </si>
  <si>
    <t>数据经理</t>
  </si>
  <si>
    <t>2018-06-07</t>
  </si>
  <si>
    <t>万丹</t>
  </si>
  <si>
    <t>药物警戒部</t>
  </si>
  <si>
    <t>药物警戒经理</t>
  </si>
  <si>
    <t>周米佳</t>
  </si>
  <si>
    <t>BD经理</t>
  </si>
  <si>
    <t>易航</t>
  </si>
  <si>
    <t>2019-12-02</t>
  </si>
  <si>
    <t>乐艳</t>
  </si>
  <si>
    <t>2015-04-02</t>
  </si>
  <si>
    <t>余裕春</t>
  </si>
  <si>
    <t>资深生物分析研究员</t>
  </si>
  <si>
    <t>2018-11-22</t>
  </si>
  <si>
    <t>黄楚雯</t>
  </si>
  <si>
    <t>张泽宇</t>
  </si>
  <si>
    <t>药物警戒主管</t>
  </si>
  <si>
    <t>2017-07-05</t>
  </si>
  <si>
    <t>邵薇</t>
  </si>
  <si>
    <t>CRC经理</t>
  </si>
  <si>
    <t>李亚芸</t>
  </si>
  <si>
    <t>高级检测员</t>
  </si>
  <si>
    <t>陈凌风</t>
  </si>
  <si>
    <t>唐敏哲</t>
  </si>
  <si>
    <t>陈剑</t>
  </si>
  <si>
    <t>季垚杰</t>
  </si>
  <si>
    <t>2020-03-09</t>
  </si>
  <si>
    <t>吴寒松</t>
  </si>
  <si>
    <t>高级仪器工程师</t>
  </si>
  <si>
    <t>陈国根</t>
  </si>
  <si>
    <t>2016-02-01</t>
  </si>
  <si>
    <t>金泽武</t>
  </si>
  <si>
    <t>中级项目经理(药理)</t>
  </si>
  <si>
    <t>2017-02-23</t>
  </si>
  <si>
    <t>王明亮</t>
  </si>
  <si>
    <t>章俊辉</t>
  </si>
  <si>
    <t>苏竹</t>
  </si>
  <si>
    <t>林玉燕</t>
  </si>
  <si>
    <t>2020-08-14</t>
  </si>
  <si>
    <t>张程辉</t>
  </si>
  <si>
    <t>仪器工程师</t>
  </si>
  <si>
    <t>左伟静</t>
  </si>
  <si>
    <t>冯川波</t>
  </si>
  <si>
    <t>2020-11-04</t>
  </si>
  <si>
    <t>吴中礼</t>
  </si>
  <si>
    <t>高级项目经理（合成）</t>
  </si>
  <si>
    <t>2020-11-13</t>
  </si>
  <si>
    <t>2020-12-21</t>
  </si>
  <si>
    <t>陈瑞哲</t>
  </si>
  <si>
    <t>王翔</t>
  </si>
  <si>
    <t>业务发展中心</t>
  </si>
  <si>
    <t>市场推广总监</t>
  </si>
  <si>
    <t>2021-01-13</t>
  </si>
  <si>
    <t>蔡玉婕</t>
  </si>
  <si>
    <t>程颖</t>
  </si>
  <si>
    <t>2021-03-01</t>
  </si>
  <si>
    <t>吴建明</t>
  </si>
  <si>
    <t>百代医药</t>
  </si>
  <si>
    <t>质量部</t>
  </si>
  <si>
    <t>QA主管</t>
  </si>
  <si>
    <t>甄丽娜</t>
  </si>
  <si>
    <t>业务助理</t>
  </si>
  <si>
    <t>2021-03-03</t>
  </si>
  <si>
    <t>2021-04-02</t>
  </si>
  <si>
    <t>黄贝贝</t>
  </si>
  <si>
    <t>刘燕</t>
  </si>
  <si>
    <t>校验工程师</t>
  </si>
  <si>
    <t>李园</t>
  </si>
  <si>
    <t>2021-05-24</t>
  </si>
  <si>
    <t>张若芸</t>
  </si>
  <si>
    <t>王林龙</t>
  </si>
  <si>
    <t>2021-06-16</t>
  </si>
  <si>
    <t>郑凤洁</t>
  </si>
  <si>
    <t>药代研究员</t>
  </si>
  <si>
    <t>2021-06-25</t>
  </si>
  <si>
    <t>张方方</t>
  </si>
  <si>
    <t>2021-06-28</t>
  </si>
  <si>
    <t>李雪</t>
  </si>
  <si>
    <t>陈亚军</t>
  </si>
  <si>
    <t>郑碧莹</t>
  </si>
  <si>
    <t>薛寒</t>
  </si>
  <si>
    <t>裘煜芳</t>
  </si>
  <si>
    <t>2021-07-12</t>
  </si>
  <si>
    <t>吕菁园</t>
  </si>
  <si>
    <t>2021-07-28</t>
  </si>
  <si>
    <t>李晓寒</t>
  </si>
  <si>
    <t>品牌策划专员</t>
  </si>
  <si>
    <t>2021-08-02</t>
  </si>
  <si>
    <t>陈佳倩</t>
  </si>
  <si>
    <t>周加玲</t>
  </si>
  <si>
    <t>梁雪</t>
  </si>
  <si>
    <t>韩方园</t>
  </si>
  <si>
    <t>王雅婷</t>
  </si>
  <si>
    <t>2021-08-09</t>
  </si>
  <si>
    <t>陈翰韬</t>
  </si>
  <si>
    <t>2021-08-13</t>
  </si>
  <si>
    <t>2021-08-23</t>
  </si>
  <si>
    <t>李晨</t>
  </si>
  <si>
    <t>2021-08-25</t>
  </si>
  <si>
    <t>顾晓敏</t>
  </si>
  <si>
    <t>汤焱</t>
  </si>
  <si>
    <t>兼职劳务</t>
  </si>
  <si>
    <t>工程建设部</t>
  </si>
  <si>
    <t>谢斌强</t>
  </si>
  <si>
    <t>2021-09-06</t>
  </si>
  <si>
    <t>郭婷婷</t>
  </si>
  <si>
    <t>2021-09-24</t>
  </si>
  <si>
    <t>邱敏妍</t>
  </si>
  <si>
    <t>高级招聘专员</t>
  </si>
  <si>
    <t>2021-10-27</t>
  </si>
  <si>
    <t>朱超</t>
  </si>
  <si>
    <t>2021-11-02</t>
  </si>
  <si>
    <t>滕晔</t>
  </si>
  <si>
    <t>2021-11-03</t>
  </si>
  <si>
    <t>张毛妮</t>
  </si>
  <si>
    <t>2021-11-24</t>
  </si>
  <si>
    <t>张金媚</t>
  </si>
  <si>
    <t>王攀攀</t>
  </si>
  <si>
    <t>2021-12-01</t>
  </si>
  <si>
    <t>张琦</t>
  </si>
  <si>
    <t>2021-12-15</t>
  </si>
  <si>
    <t>戴语丝</t>
  </si>
  <si>
    <t>招聘经理</t>
  </si>
  <si>
    <t>何春怡</t>
  </si>
  <si>
    <t>段仕麟</t>
  </si>
  <si>
    <t>2021-12-20</t>
  </si>
  <si>
    <t>谢诗佳</t>
  </si>
  <si>
    <t>张秀清</t>
  </si>
  <si>
    <t>2022-01-07</t>
  </si>
  <si>
    <t>邹洋</t>
  </si>
  <si>
    <t>安全员</t>
  </si>
  <si>
    <t>金云洁</t>
  </si>
  <si>
    <t>苏静澜</t>
  </si>
  <si>
    <t>2022-01-17</t>
  </si>
  <si>
    <t>王伟</t>
  </si>
  <si>
    <t>2022-02-09</t>
  </si>
  <si>
    <t>邢雪婷</t>
  </si>
  <si>
    <t>汪云霞</t>
  </si>
  <si>
    <t>陈云燕</t>
  </si>
  <si>
    <t>业务发展三部</t>
  </si>
  <si>
    <t>2022-02-11</t>
  </si>
  <si>
    <t>郭海洋</t>
  </si>
  <si>
    <t>2022-02-16</t>
  </si>
  <si>
    <t>彭涛</t>
  </si>
  <si>
    <t>2022-02-21</t>
  </si>
  <si>
    <t>李其淮</t>
  </si>
  <si>
    <t>2022-03-02</t>
  </si>
  <si>
    <t>王舒晨</t>
  </si>
  <si>
    <t>2022-02-14</t>
  </si>
  <si>
    <t>2022-02-28</t>
  </si>
  <si>
    <t>孙科长</t>
  </si>
  <si>
    <t>2022-03-14</t>
  </si>
  <si>
    <t>张梦嘉</t>
  </si>
  <si>
    <t>2022-03-21</t>
  </si>
  <si>
    <t>业务中心</t>
  </si>
  <si>
    <t>洪丽</t>
  </si>
  <si>
    <t>见习项目经理（制剂）</t>
  </si>
  <si>
    <t>2022-04-01</t>
  </si>
  <si>
    <t>汪智伟</t>
  </si>
  <si>
    <t>2022-04-06</t>
  </si>
  <si>
    <t>2022-04-11</t>
  </si>
  <si>
    <t>张丽博</t>
  </si>
  <si>
    <t>2021-12-27</t>
  </si>
  <si>
    <t>尚丹阳</t>
  </si>
  <si>
    <t>陈钊</t>
  </si>
  <si>
    <t>汤亚妮</t>
  </si>
  <si>
    <t>2022-01-10</t>
  </si>
  <si>
    <t>2023-03-21</t>
  </si>
  <si>
    <t>俞佳萍</t>
  </si>
  <si>
    <t>张雯</t>
  </si>
  <si>
    <t>2022-01-14</t>
  </si>
  <si>
    <t>朱超男</t>
  </si>
  <si>
    <t>赵彤茜</t>
  </si>
  <si>
    <t>2022-01-21</t>
  </si>
  <si>
    <t>黄松丽</t>
  </si>
  <si>
    <t>2022-02-10</t>
  </si>
  <si>
    <t>金文珍</t>
  </si>
  <si>
    <t>2022-02-23</t>
  </si>
  <si>
    <t>张国鸽</t>
  </si>
  <si>
    <t>沈虹</t>
  </si>
  <si>
    <t>王爱花</t>
  </si>
  <si>
    <t>周润润</t>
  </si>
  <si>
    <t>2022-03-04</t>
  </si>
  <si>
    <t>杨佳瑞</t>
  </si>
  <si>
    <t>饶伟伟</t>
  </si>
  <si>
    <t>杨雪02</t>
  </si>
  <si>
    <t>2022-03-28</t>
  </si>
  <si>
    <t>何曼华</t>
  </si>
  <si>
    <t>张姗姗02</t>
  </si>
  <si>
    <t>夏前梦</t>
  </si>
  <si>
    <t>梁欢</t>
  </si>
  <si>
    <t>2022-04-15</t>
  </si>
  <si>
    <t>徐艺超</t>
  </si>
  <si>
    <t>徐意</t>
  </si>
  <si>
    <t>2022-04-25</t>
  </si>
  <si>
    <t>刘国民</t>
  </si>
  <si>
    <t>2022-05-05</t>
  </si>
  <si>
    <t>司机</t>
  </si>
  <si>
    <t>2022-05-16</t>
  </si>
  <si>
    <t>张楚慧</t>
  </si>
  <si>
    <t>2022-05-23</t>
  </si>
  <si>
    <t>谭雅</t>
  </si>
  <si>
    <t>2022-05-25</t>
  </si>
  <si>
    <t>李词</t>
  </si>
  <si>
    <t>2022-05-27</t>
  </si>
  <si>
    <t>2022-06-01</t>
  </si>
  <si>
    <t>王娅珺</t>
  </si>
  <si>
    <t>2022-06-06</t>
  </si>
  <si>
    <t>周小双</t>
  </si>
  <si>
    <t>李妍娇</t>
  </si>
  <si>
    <t>2022-06-08</t>
  </si>
  <si>
    <t>张子怡</t>
  </si>
  <si>
    <t>2022-06-09</t>
  </si>
  <si>
    <t>汪雨婷</t>
  </si>
  <si>
    <t>2022-06-13</t>
  </si>
  <si>
    <t>付阳洋</t>
  </si>
  <si>
    <t>2022-06-15</t>
  </si>
  <si>
    <t>王文彪</t>
  </si>
  <si>
    <t>2022-06-17</t>
  </si>
  <si>
    <t>李艳</t>
  </si>
  <si>
    <t>2022-06-20</t>
  </si>
  <si>
    <t>李妮</t>
  </si>
  <si>
    <t>王雷</t>
  </si>
  <si>
    <t>2020-07-27</t>
  </si>
  <si>
    <t>祝强</t>
  </si>
  <si>
    <t>2020-07-06</t>
  </si>
  <si>
    <t>丁凯凯</t>
  </si>
  <si>
    <t>2020-07-10</t>
  </si>
  <si>
    <t>郭帅</t>
  </si>
  <si>
    <t>2020-07-13</t>
  </si>
  <si>
    <t>王博</t>
  </si>
  <si>
    <t>2020-07-20</t>
  </si>
  <si>
    <t>裴潭蓉</t>
  </si>
  <si>
    <t>2020-07-17</t>
  </si>
  <si>
    <t>缪志斌</t>
  </si>
  <si>
    <t>2020-07-16</t>
  </si>
  <si>
    <t>2020-08-17</t>
  </si>
  <si>
    <t>叶飞燕</t>
  </si>
  <si>
    <t>刘雅玲</t>
  </si>
  <si>
    <t>2021-03-17</t>
  </si>
  <si>
    <t>李婷婷02</t>
  </si>
  <si>
    <t>林建英</t>
  </si>
  <si>
    <t>黄晶丽</t>
  </si>
  <si>
    <t>2021-04-09</t>
  </si>
  <si>
    <t>李宁菲</t>
  </si>
  <si>
    <t>2021-05-07</t>
  </si>
  <si>
    <t>方妙珍</t>
  </si>
  <si>
    <t>2021-05-12</t>
  </si>
  <si>
    <t>赵赫</t>
  </si>
  <si>
    <t>2021-05-31</t>
  </si>
  <si>
    <t>常梅</t>
  </si>
  <si>
    <t>2021-06-11</t>
  </si>
  <si>
    <t>赵淑彬</t>
  </si>
  <si>
    <t>董丹琪</t>
  </si>
  <si>
    <t>华琛琛</t>
  </si>
  <si>
    <t>赵家凯</t>
  </si>
  <si>
    <t>周蓓蓓</t>
  </si>
  <si>
    <t>2021-08-11</t>
  </si>
  <si>
    <t>莫永贤</t>
  </si>
  <si>
    <t>2021-09-09</t>
  </si>
  <si>
    <t>程诗</t>
  </si>
  <si>
    <t>2021-09-15</t>
  </si>
  <si>
    <t>廖露露</t>
  </si>
  <si>
    <t>2021-09-22</t>
  </si>
  <si>
    <t>2023-03-29</t>
  </si>
  <si>
    <t>汪云飞</t>
  </si>
  <si>
    <t>胡雨婷</t>
  </si>
  <si>
    <t>刘英</t>
  </si>
  <si>
    <t>韩丽</t>
  </si>
  <si>
    <t>叶富妹</t>
  </si>
  <si>
    <t>2020-09-21</t>
  </si>
  <si>
    <t>张红</t>
  </si>
  <si>
    <t>审计部</t>
  </si>
  <si>
    <t>审计经理</t>
  </si>
  <si>
    <t>章卫弟</t>
  </si>
  <si>
    <t>2021-03-08</t>
  </si>
  <si>
    <t>范佳栋</t>
  </si>
  <si>
    <t>吴斌</t>
  </si>
  <si>
    <t>盖秀梅</t>
  </si>
  <si>
    <t>许妃</t>
  </si>
  <si>
    <t>庄雪燕</t>
  </si>
  <si>
    <t>孙新杰</t>
  </si>
  <si>
    <t>2021-06-23</t>
  </si>
  <si>
    <t>李芯红</t>
  </si>
  <si>
    <t>俞恩典</t>
  </si>
  <si>
    <t>2023-03-09</t>
  </si>
  <si>
    <t>陈俊宇</t>
  </si>
  <si>
    <t>程迪迪</t>
  </si>
  <si>
    <t>知识产权专员</t>
  </si>
  <si>
    <t>钟蓉</t>
  </si>
  <si>
    <t>魏凯佳</t>
  </si>
  <si>
    <t>邢宇</t>
  </si>
  <si>
    <t>金丽媛</t>
  </si>
  <si>
    <t>李鑫</t>
  </si>
  <si>
    <t>吴宇航</t>
  </si>
  <si>
    <t>明杉杉</t>
  </si>
  <si>
    <t>2021-07-16</t>
  </si>
  <si>
    <t>项鑫</t>
  </si>
  <si>
    <t>李召勇</t>
  </si>
  <si>
    <t>2018-12-03</t>
  </si>
  <si>
    <t>陈俞飞</t>
  </si>
  <si>
    <t>王振宇</t>
  </si>
  <si>
    <t>樊后勇</t>
  </si>
  <si>
    <t>平面设计</t>
  </si>
  <si>
    <t>裘柳棠</t>
  </si>
  <si>
    <t>宋健勇</t>
  </si>
  <si>
    <t>章楠</t>
  </si>
  <si>
    <t>郑伟豪</t>
  </si>
  <si>
    <t>陈雯</t>
  </si>
  <si>
    <t>王书语</t>
  </si>
  <si>
    <t>2020-07-21</t>
  </si>
  <si>
    <t>高威风</t>
  </si>
  <si>
    <t>注册及药物警戒部</t>
  </si>
  <si>
    <t>药物警戒专员</t>
  </si>
  <si>
    <t>2020-08-05</t>
  </si>
  <si>
    <t>赵龙</t>
  </si>
  <si>
    <t>刘传夺</t>
  </si>
  <si>
    <t>高级项目经理(合成)</t>
  </si>
  <si>
    <t>徐大旺</t>
  </si>
  <si>
    <t>见习项目经理（合成）</t>
  </si>
  <si>
    <t>2020-09-14</t>
  </si>
  <si>
    <t>侯敏</t>
  </si>
  <si>
    <t>刘利娜</t>
  </si>
  <si>
    <t>孙梦蓝</t>
  </si>
  <si>
    <t>2021-02-22</t>
  </si>
  <si>
    <t>沈诗珺</t>
  </si>
  <si>
    <t>林海</t>
  </si>
  <si>
    <t>试用</t>
  </si>
  <si>
    <t>郑方以</t>
  </si>
  <si>
    <t>平面设计助理</t>
  </si>
  <si>
    <t>邢振旗</t>
  </si>
  <si>
    <t>IT主管</t>
  </si>
  <si>
    <t>P6</t>
  </si>
  <si>
    <t>陈开丽</t>
  </si>
  <si>
    <t>徐梦露</t>
  </si>
  <si>
    <t>知识产权主管</t>
  </si>
  <si>
    <t>李予蘅</t>
  </si>
  <si>
    <t>周健</t>
  </si>
  <si>
    <t>王婷婷</t>
  </si>
  <si>
    <t>鲁作琳</t>
  </si>
  <si>
    <t>韩宏特</t>
  </si>
  <si>
    <t>2021-08-30</t>
  </si>
  <si>
    <t>刘轶</t>
  </si>
  <si>
    <t>项目申报专员</t>
  </si>
  <si>
    <t>唐艳婷</t>
  </si>
  <si>
    <t>2021-09-03</t>
  </si>
  <si>
    <t>吴蓉蓉</t>
  </si>
  <si>
    <t>2021-09-08</t>
  </si>
  <si>
    <t>彭喜辛</t>
  </si>
  <si>
    <t>2021-09-29</t>
  </si>
  <si>
    <t>2021-10-08</t>
  </si>
  <si>
    <t>顾雪</t>
  </si>
  <si>
    <t>2021-10-25</t>
  </si>
  <si>
    <t>2021-11-01</t>
  </si>
  <si>
    <t>甘欣仪</t>
  </si>
  <si>
    <t>徐超02</t>
  </si>
  <si>
    <t>2021-11-15</t>
  </si>
  <si>
    <t>沈陈超</t>
  </si>
  <si>
    <t>副经理</t>
  </si>
  <si>
    <t>杜月娥</t>
  </si>
  <si>
    <t>2021-12-08</t>
  </si>
  <si>
    <t>缪柠羽</t>
  </si>
  <si>
    <t>统计分析员</t>
  </si>
  <si>
    <t>夏佳宁</t>
  </si>
  <si>
    <t>2022-01-12</t>
  </si>
  <si>
    <t>2023-03-20</t>
  </si>
  <si>
    <t>林初转</t>
  </si>
  <si>
    <t>李赛赛</t>
  </si>
  <si>
    <t>刘世佳</t>
  </si>
  <si>
    <t>朱惠军</t>
  </si>
  <si>
    <t>陆泽翔</t>
  </si>
  <si>
    <t>丁如苇</t>
  </si>
  <si>
    <t>胡祖闽</t>
  </si>
  <si>
    <t>李霜</t>
  </si>
  <si>
    <t>陈露</t>
  </si>
  <si>
    <t>赵娜</t>
  </si>
  <si>
    <t>颜天琦</t>
  </si>
  <si>
    <t>项目助理</t>
  </si>
  <si>
    <t>2022-03-09</t>
  </si>
  <si>
    <t>陈思</t>
  </si>
  <si>
    <t>吕思伟</t>
  </si>
  <si>
    <t>孙庆雯</t>
  </si>
  <si>
    <t>毛锦辉</t>
  </si>
  <si>
    <t>2022-04-08</t>
  </si>
  <si>
    <t>周娜02</t>
  </si>
  <si>
    <t>肖阳</t>
  </si>
  <si>
    <t>张学志</t>
  </si>
  <si>
    <t>2022-05-06</t>
  </si>
  <si>
    <t>余红叶</t>
  </si>
  <si>
    <t>2022-05-09</t>
  </si>
  <si>
    <t>陶永志</t>
  </si>
  <si>
    <t>招聘专员</t>
  </si>
  <si>
    <t>2022-05-10</t>
  </si>
  <si>
    <t>缪美新</t>
  </si>
  <si>
    <t>质量负责人</t>
  </si>
  <si>
    <t>毛帅</t>
  </si>
  <si>
    <t>齐晓雪</t>
  </si>
  <si>
    <t>中药天然药物部</t>
  </si>
  <si>
    <t>刘雪敏</t>
  </si>
  <si>
    <t>助理制剂研究员</t>
  </si>
  <si>
    <t>2022-06-07</t>
  </si>
  <si>
    <t>杨蒙婷</t>
  </si>
  <si>
    <t>2022-06-10</t>
  </si>
  <si>
    <t>2023-03-13</t>
  </si>
  <si>
    <t>刘佳敏</t>
  </si>
  <si>
    <t>大分子生物药部</t>
  </si>
  <si>
    <t>分子生物研究员</t>
  </si>
  <si>
    <t>吴丽丹</t>
  </si>
  <si>
    <t>周坤</t>
  </si>
  <si>
    <t>资深合成研究员</t>
  </si>
  <si>
    <t>2022-06-29</t>
  </si>
  <si>
    <t>李双</t>
  </si>
  <si>
    <t>质量经理</t>
  </si>
  <si>
    <t>2022-06-28</t>
  </si>
  <si>
    <t>付姿莉</t>
  </si>
  <si>
    <t>唐佳越</t>
  </si>
  <si>
    <t>傅丹露</t>
  </si>
  <si>
    <t>柯玲洁</t>
  </si>
  <si>
    <t>杜晓帆</t>
  </si>
  <si>
    <t>2023-03-28</t>
  </si>
  <si>
    <t>庄祎超</t>
  </si>
  <si>
    <t>郑浩腾</t>
  </si>
  <si>
    <t>秦琪</t>
  </si>
  <si>
    <t>洪慧</t>
  </si>
  <si>
    <t>唐璨</t>
  </si>
  <si>
    <t>詹晓曼</t>
  </si>
  <si>
    <t>2022-07-06</t>
  </si>
  <si>
    <t>彭鼎新</t>
  </si>
  <si>
    <t>2022-07-11</t>
  </si>
  <si>
    <t>李冉</t>
  </si>
  <si>
    <t>王贝贝</t>
  </si>
  <si>
    <t>蒋来</t>
  </si>
  <si>
    <t>周媛媛</t>
  </si>
  <si>
    <t>谭世界</t>
  </si>
  <si>
    <t>2022-07-13</t>
  </si>
  <si>
    <t>陈啸飞</t>
  </si>
  <si>
    <t>魏凤凤</t>
  </si>
  <si>
    <t>2022-07-18</t>
  </si>
  <si>
    <t>张笑</t>
  </si>
  <si>
    <t>2022-08-01</t>
  </si>
  <si>
    <t>丁文彦</t>
  </si>
  <si>
    <t>徐露</t>
  </si>
  <si>
    <t>吴淑慧02</t>
  </si>
  <si>
    <t>2022-08-10</t>
  </si>
  <si>
    <t>龚正</t>
  </si>
  <si>
    <t>2022-08-19</t>
  </si>
  <si>
    <t>黄柄瑛</t>
  </si>
  <si>
    <t>郑子聪</t>
  </si>
  <si>
    <t>徐剑</t>
  </si>
  <si>
    <t>李坤鹏</t>
  </si>
  <si>
    <t>张睿哲</t>
  </si>
  <si>
    <t>周莹婷</t>
  </si>
  <si>
    <t>方敏</t>
  </si>
  <si>
    <t>张鸣</t>
  </si>
  <si>
    <t>助理合成研究员</t>
  </si>
  <si>
    <t>陈依帆</t>
  </si>
  <si>
    <t>计算化学部</t>
  </si>
  <si>
    <t>计算化学家</t>
  </si>
  <si>
    <t>黄智</t>
  </si>
  <si>
    <t>尤雅</t>
  </si>
  <si>
    <t>康景霞</t>
  </si>
  <si>
    <t>2022-07-20</t>
  </si>
  <si>
    <t>章杜前</t>
  </si>
  <si>
    <t>2022-07-25</t>
  </si>
  <si>
    <t>刘玉婷</t>
  </si>
  <si>
    <t>2022-07-27</t>
  </si>
  <si>
    <t>李勇02</t>
  </si>
  <si>
    <t>原料药五部</t>
  </si>
  <si>
    <t>李春阳</t>
  </si>
  <si>
    <t>高慧子</t>
  </si>
  <si>
    <t>2022-08-15</t>
  </si>
  <si>
    <t>吕辉豪</t>
  </si>
  <si>
    <t>2022-08-22</t>
  </si>
  <si>
    <t>胡雪峰</t>
  </si>
  <si>
    <t>2022-08-26</t>
  </si>
  <si>
    <t>2022-08-29</t>
  </si>
  <si>
    <t>胡伊平</t>
  </si>
  <si>
    <t>石崇慧</t>
  </si>
  <si>
    <t>2022-09-02</t>
  </si>
  <si>
    <t>2022-09-05</t>
  </si>
  <si>
    <t>陈杉杉</t>
  </si>
  <si>
    <t>2022-09-07</t>
  </si>
  <si>
    <t>金炀</t>
  </si>
  <si>
    <t>2022-09-14</t>
  </si>
  <si>
    <t>邓宇越</t>
  </si>
  <si>
    <t>实习生</t>
  </si>
  <si>
    <t>2022-09-23</t>
  </si>
  <si>
    <t>陈仙美</t>
  </si>
  <si>
    <t>吴佳欣</t>
  </si>
  <si>
    <t>高级中药研究员</t>
  </si>
  <si>
    <t>2022-10-10</t>
  </si>
  <si>
    <t>2022-10-17</t>
  </si>
  <si>
    <t>王江海</t>
  </si>
  <si>
    <t>体外药效资深科学家</t>
  </si>
  <si>
    <t>2022-10-21</t>
  </si>
  <si>
    <t>2022-10-24</t>
  </si>
  <si>
    <t>袁毅</t>
  </si>
  <si>
    <t>2022-11-02</t>
  </si>
  <si>
    <t>2022-11-07</t>
  </si>
  <si>
    <t>莫瑞雪</t>
  </si>
  <si>
    <t>万超</t>
  </si>
  <si>
    <t>方鑫</t>
  </si>
  <si>
    <t>符高博</t>
  </si>
  <si>
    <t>2021-07-07</t>
  </si>
  <si>
    <t>朱吕泽</t>
  </si>
  <si>
    <t>张三丰</t>
  </si>
  <si>
    <t>王慧珍</t>
  </si>
  <si>
    <t>熊越之</t>
  </si>
  <si>
    <t>秦晋晶</t>
  </si>
  <si>
    <t>郭四化</t>
  </si>
  <si>
    <t>何佳丹</t>
  </si>
  <si>
    <t>郑琼伟</t>
  </si>
  <si>
    <t>QA文件管理员</t>
  </si>
  <si>
    <t>姚香香</t>
  </si>
  <si>
    <t>2021-12-31</t>
  </si>
  <si>
    <t>董雯雯</t>
  </si>
  <si>
    <t>潘敏敏</t>
  </si>
  <si>
    <t>冯燕华</t>
  </si>
  <si>
    <t>刘婕</t>
  </si>
  <si>
    <t>汪娇洁</t>
  </si>
  <si>
    <t>霍丽纹</t>
  </si>
  <si>
    <t>李婷03</t>
  </si>
  <si>
    <t>王川</t>
  </si>
  <si>
    <t>2022-03-11</t>
  </si>
  <si>
    <t>陈雪梅</t>
  </si>
  <si>
    <t>2023-03-27</t>
  </si>
  <si>
    <t>陈卓雯</t>
  </si>
  <si>
    <t>证券专员</t>
  </si>
  <si>
    <t>欧阳婷</t>
  </si>
  <si>
    <t>唐玲</t>
  </si>
  <si>
    <t>2022-04-27</t>
  </si>
  <si>
    <t>陈志浩</t>
  </si>
  <si>
    <t>2022-05-11</t>
  </si>
  <si>
    <t>李佳靓</t>
  </si>
  <si>
    <t>王晓飞</t>
  </si>
  <si>
    <t>戴立</t>
  </si>
  <si>
    <t>2022-06-22</t>
  </si>
  <si>
    <t>2022-06-27</t>
  </si>
  <si>
    <t>吕志龙</t>
  </si>
  <si>
    <t>2022-06-30</t>
  </si>
  <si>
    <t>李丹阳</t>
  </si>
  <si>
    <t>杨娜娜</t>
  </si>
  <si>
    <t>田瑶</t>
  </si>
  <si>
    <t>肖银</t>
  </si>
  <si>
    <t>何丽雅</t>
  </si>
  <si>
    <t>方情</t>
  </si>
  <si>
    <t>张偲钰</t>
  </si>
  <si>
    <t>袁勤</t>
  </si>
  <si>
    <t>吴思佳</t>
  </si>
  <si>
    <t>丁鸿</t>
  </si>
  <si>
    <t>孙怡蕊</t>
  </si>
  <si>
    <t>王启萌</t>
  </si>
  <si>
    <t>虞淑玥</t>
  </si>
  <si>
    <t>张献</t>
  </si>
  <si>
    <t>尤丽敏</t>
  </si>
  <si>
    <t>业务发展十部</t>
  </si>
  <si>
    <t>侯东莲</t>
  </si>
  <si>
    <t>2022-08-03</t>
  </si>
  <si>
    <t>2022-08-08</t>
  </si>
  <si>
    <t>黄龙</t>
  </si>
  <si>
    <t>业务发展六部</t>
  </si>
  <si>
    <t>王红玉</t>
  </si>
  <si>
    <t>刘小英</t>
  </si>
  <si>
    <t>陈嘉雯</t>
  </si>
  <si>
    <t>张浩宇</t>
  </si>
  <si>
    <t>原料药六部</t>
  </si>
  <si>
    <t>高玉琪</t>
  </si>
  <si>
    <t>2022-09-09</t>
  </si>
  <si>
    <t>曾藩</t>
  </si>
  <si>
    <t>陈祥</t>
  </si>
  <si>
    <t>2022-09-16</t>
  </si>
  <si>
    <t>2022-11-28</t>
  </si>
  <si>
    <t>洪丽娜</t>
  </si>
  <si>
    <t>2022-12-05</t>
  </si>
  <si>
    <t>2023-03-05</t>
  </si>
  <si>
    <t>2022-12-12</t>
  </si>
  <si>
    <t>2023-03-12</t>
  </si>
  <si>
    <t>2022-12-19</t>
  </si>
  <si>
    <t>2023-03-19</t>
  </si>
  <si>
    <t>潘飞</t>
  </si>
  <si>
    <t>2023-01-04</t>
  </si>
  <si>
    <t>罗正瑜</t>
  </si>
  <si>
    <t>试用员工</t>
  </si>
  <si>
    <t>周岚昕</t>
  </si>
  <si>
    <t>2023-02-10</t>
  </si>
  <si>
    <t>2023-02-13</t>
  </si>
  <si>
    <t>杨慧妃</t>
  </si>
  <si>
    <t>2023-02-15</t>
  </si>
  <si>
    <t>2023-02-01</t>
  </si>
  <si>
    <t>陈学阳</t>
  </si>
  <si>
    <t>原料药七部</t>
  </si>
  <si>
    <t>田仁成</t>
  </si>
  <si>
    <t>毛开顺</t>
  </si>
  <si>
    <t>2023-03-06</t>
  </si>
  <si>
    <t>王晓</t>
  </si>
  <si>
    <t>2023-03-08</t>
  </si>
  <si>
    <t>刘玉婷02</t>
  </si>
  <si>
    <t>赵礼涛</t>
  </si>
  <si>
    <t>CRC（金华）</t>
  </si>
  <si>
    <t>叶慧02</t>
  </si>
  <si>
    <t>2023-03-15</t>
  </si>
  <si>
    <t>曾文</t>
  </si>
  <si>
    <t>一语科技</t>
  </si>
  <si>
    <t>刘宇捷</t>
  </si>
  <si>
    <t>刘家辉</t>
  </si>
  <si>
    <t>杨浩</t>
  </si>
  <si>
    <t>陈倩倩02</t>
  </si>
  <si>
    <t>刘俊麟</t>
  </si>
  <si>
    <t>朱国英</t>
  </si>
  <si>
    <t>尹帅帅</t>
  </si>
  <si>
    <t>陈佳璐</t>
  </si>
  <si>
    <t>助理分子生物研究员</t>
  </si>
  <si>
    <t>王嘉恒</t>
  </si>
  <si>
    <t>崔会</t>
  </si>
  <si>
    <t>毛春兰</t>
  </si>
  <si>
    <t>分离纯化研究员</t>
  </si>
  <si>
    <t>2022-09-19</t>
  </si>
  <si>
    <t>王园美</t>
  </si>
  <si>
    <t>逯留栓</t>
  </si>
  <si>
    <t>业务发展七部</t>
  </si>
  <si>
    <t>2022-09-26</t>
  </si>
  <si>
    <t>彭立斌</t>
  </si>
  <si>
    <t>2022-10-11</t>
  </si>
  <si>
    <t>赵晨翔</t>
  </si>
  <si>
    <t>詹学成</t>
  </si>
  <si>
    <t>郑海晶</t>
  </si>
  <si>
    <t>张晓晓</t>
  </si>
  <si>
    <t>2022-10-26</t>
  </si>
  <si>
    <t>杨婷婷</t>
  </si>
  <si>
    <t>2022-12-28</t>
  </si>
  <si>
    <t>陈肖肖</t>
  </si>
  <si>
    <t>强煜</t>
  </si>
  <si>
    <t>2023-01-06</t>
  </si>
  <si>
    <t>2023-02-06</t>
  </si>
  <si>
    <t>马莹莹</t>
  </si>
  <si>
    <t>廖诗雨</t>
  </si>
  <si>
    <t>廖秋雨</t>
  </si>
  <si>
    <t>2023-02-17</t>
  </si>
  <si>
    <t>王泽华</t>
  </si>
  <si>
    <t>2023-02-22</t>
  </si>
  <si>
    <t>2023-02-27</t>
  </si>
  <si>
    <t>周杨</t>
  </si>
  <si>
    <t>赵庆峰</t>
  </si>
  <si>
    <t>生产部</t>
  </si>
  <si>
    <t>生产部副经理</t>
  </si>
  <si>
    <t>贾阿娟</t>
  </si>
  <si>
    <t>杨杰锋</t>
  </si>
  <si>
    <t>郭彩芳</t>
  </si>
  <si>
    <t>李秀梅</t>
  </si>
  <si>
    <t>2021-11-08</t>
  </si>
  <si>
    <t>张雪汉</t>
  </si>
  <si>
    <t>田润美</t>
  </si>
  <si>
    <t>应俊杰</t>
  </si>
  <si>
    <t>郑丹丹</t>
  </si>
  <si>
    <t>阮先芸</t>
  </si>
  <si>
    <t>潘文</t>
  </si>
  <si>
    <t>孙一童</t>
  </si>
  <si>
    <t>别晓燕</t>
  </si>
  <si>
    <t>2022-01-19</t>
  </si>
  <si>
    <t>吴娟</t>
  </si>
  <si>
    <t>庞清元</t>
  </si>
  <si>
    <t>冯曼曼</t>
  </si>
  <si>
    <t>谢国芬</t>
  </si>
  <si>
    <t>胡维嘉</t>
  </si>
  <si>
    <t>凡文炎</t>
  </si>
  <si>
    <t>Java工程师</t>
  </si>
  <si>
    <t>刘威</t>
  </si>
  <si>
    <t>杨富彪</t>
  </si>
  <si>
    <t>刘梦灵</t>
  </si>
  <si>
    <t>李满霞</t>
  </si>
  <si>
    <t>岳明</t>
  </si>
  <si>
    <t>2022-03-25</t>
  </si>
  <si>
    <t>王杰02</t>
  </si>
  <si>
    <t>郑好</t>
  </si>
  <si>
    <t>2022-03-30</t>
  </si>
  <si>
    <t>杨家榕</t>
  </si>
  <si>
    <t>方琪</t>
  </si>
  <si>
    <t>何欢</t>
  </si>
  <si>
    <t>楼丽婷</t>
  </si>
  <si>
    <t>季聪燕</t>
  </si>
  <si>
    <t>杨阳02</t>
  </si>
  <si>
    <t>任雪莹</t>
  </si>
  <si>
    <t>2022-06-24</t>
  </si>
  <si>
    <t>吴启婷</t>
  </si>
  <si>
    <t>武天祎</t>
  </si>
  <si>
    <t>邵怡弟</t>
  </si>
  <si>
    <t>沈妍廷</t>
  </si>
  <si>
    <t>张蓉娟</t>
  </si>
  <si>
    <t>陈志伟</t>
  </si>
  <si>
    <t>邱丽媛</t>
  </si>
  <si>
    <t>温勇辉</t>
  </si>
  <si>
    <t>向鹏程</t>
  </si>
  <si>
    <t>张杨</t>
  </si>
  <si>
    <t>刘惠俊</t>
  </si>
  <si>
    <t>汪京津</t>
  </si>
  <si>
    <t>韦锦</t>
  </si>
  <si>
    <t>童麒蓉</t>
  </si>
  <si>
    <t>张丽芬</t>
  </si>
  <si>
    <t>杨志平</t>
  </si>
  <si>
    <t>祁鸽</t>
  </si>
  <si>
    <t>吴慧敏</t>
  </si>
  <si>
    <t>郑燕</t>
  </si>
  <si>
    <t>杨赛娇</t>
  </si>
  <si>
    <t>2022-07-15</t>
  </si>
  <si>
    <t>屠刚祥</t>
  </si>
  <si>
    <t>罗映菊</t>
  </si>
  <si>
    <t>张梦月</t>
  </si>
  <si>
    <t>赵珺02</t>
  </si>
  <si>
    <t>葛海涛</t>
  </si>
  <si>
    <t>韦仁思</t>
  </si>
  <si>
    <t>党宁宁</t>
  </si>
  <si>
    <t>罗颖</t>
  </si>
  <si>
    <t>白莹</t>
  </si>
  <si>
    <t>孙友</t>
  </si>
  <si>
    <t>荣键</t>
  </si>
  <si>
    <t>杨丹丹</t>
  </si>
  <si>
    <t>邓曾喜</t>
  </si>
  <si>
    <t>余晨琦</t>
  </si>
  <si>
    <t>王维维</t>
  </si>
  <si>
    <t>法务主管</t>
  </si>
  <si>
    <t>董晨阳02</t>
  </si>
  <si>
    <t>张晓丹</t>
  </si>
  <si>
    <t>陈卓</t>
  </si>
  <si>
    <t>2021-08-16</t>
  </si>
  <si>
    <t>周凡凡</t>
  </si>
  <si>
    <t>曾飘飘</t>
  </si>
  <si>
    <t>陈丽珍</t>
  </si>
  <si>
    <t>郑瑶君</t>
  </si>
  <si>
    <t>姜一林</t>
  </si>
  <si>
    <t>王一彤</t>
  </si>
  <si>
    <t>史青青</t>
  </si>
  <si>
    <t>赵舒舒</t>
  </si>
  <si>
    <t>戴娅妮</t>
  </si>
  <si>
    <t>李佳</t>
  </si>
  <si>
    <t>基建经理</t>
  </si>
  <si>
    <t>周欣</t>
  </si>
  <si>
    <t>朱锦金</t>
  </si>
  <si>
    <t>王娇</t>
  </si>
  <si>
    <t>高仁彬</t>
  </si>
  <si>
    <t>邵静怡</t>
  </si>
  <si>
    <t>张文浩</t>
  </si>
  <si>
    <t>黎衍佳</t>
  </si>
  <si>
    <t>刘永靖</t>
  </si>
  <si>
    <t>张晴晴</t>
  </si>
  <si>
    <t>汤梦瑶</t>
  </si>
  <si>
    <t>2023-03-30</t>
  </si>
  <si>
    <t>王健</t>
  </si>
  <si>
    <t>张蜜芳</t>
  </si>
  <si>
    <t>王丹02</t>
  </si>
  <si>
    <t>邹雪</t>
  </si>
  <si>
    <t>张园</t>
  </si>
  <si>
    <t>2022-03-16</t>
  </si>
  <si>
    <t>闫雨桐</t>
  </si>
  <si>
    <t>李海燕</t>
  </si>
  <si>
    <t>许瑶吟</t>
  </si>
  <si>
    <t>骆媱</t>
  </si>
  <si>
    <t>周秀娟</t>
  </si>
  <si>
    <t>殷华飞</t>
  </si>
  <si>
    <t>李珂</t>
  </si>
  <si>
    <t>毛景雯</t>
  </si>
  <si>
    <t>立项信息情报主管</t>
  </si>
  <si>
    <t>陈旭</t>
  </si>
  <si>
    <t>何少杰</t>
  </si>
  <si>
    <t>罗亮</t>
  </si>
  <si>
    <t>宋志星</t>
  </si>
  <si>
    <t>非临床部</t>
  </si>
  <si>
    <t>动物饲养员</t>
  </si>
  <si>
    <t>王婷</t>
  </si>
  <si>
    <t>骆鹏群</t>
  </si>
  <si>
    <t>2022-10-09</t>
  </si>
  <si>
    <t>段明惠</t>
  </si>
  <si>
    <t>陈林杰</t>
  </si>
  <si>
    <t>王荣杰</t>
  </si>
  <si>
    <t>2022-10-14</t>
  </si>
  <si>
    <t>邵林方</t>
  </si>
  <si>
    <t>宋彦辉</t>
  </si>
  <si>
    <t>樊海霞</t>
  </si>
  <si>
    <t>2022-11-11</t>
  </si>
  <si>
    <t>2023-03-11</t>
  </si>
  <si>
    <t>2022-11-21</t>
  </si>
  <si>
    <t>刘泽平</t>
  </si>
  <si>
    <t>林莹艳</t>
  </si>
  <si>
    <t>张靓</t>
  </si>
  <si>
    <t>简如琪</t>
  </si>
  <si>
    <t>罗东</t>
  </si>
  <si>
    <t>詹怡飞</t>
  </si>
  <si>
    <t>部门副总经理</t>
  </si>
  <si>
    <t>朱婷02</t>
  </si>
  <si>
    <t>张佳慧</t>
  </si>
  <si>
    <t>2023-03-02</t>
  </si>
  <si>
    <t>吴淑婧</t>
  </si>
  <si>
    <t>崔覃</t>
  </si>
  <si>
    <t>2023-02-07</t>
  </si>
  <si>
    <t>吕欣成</t>
  </si>
  <si>
    <t>刘成香</t>
  </si>
  <si>
    <t>杨英杰</t>
  </si>
  <si>
    <t>市场部</t>
  </si>
  <si>
    <t>产品经理</t>
  </si>
  <si>
    <t>苑小宁</t>
  </si>
  <si>
    <t>段莲云</t>
  </si>
  <si>
    <t>2022-04-13</t>
  </si>
  <si>
    <t>吴开龙</t>
  </si>
  <si>
    <t>2022-04-20</t>
  </si>
  <si>
    <t>卢旻衎</t>
  </si>
  <si>
    <t>大分子研发副总监</t>
  </si>
  <si>
    <t>董立影</t>
  </si>
  <si>
    <t>2022-05-13</t>
  </si>
  <si>
    <t>陈亮</t>
  </si>
  <si>
    <t>资深分析研究员</t>
  </si>
  <si>
    <t>史晓燕</t>
  </si>
  <si>
    <t>王嫚</t>
  </si>
  <si>
    <t>林义鸿</t>
  </si>
  <si>
    <t>陈璟纯</t>
  </si>
  <si>
    <t>大分子下游工艺研究员</t>
  </si>
  <si>
    <t>朱慧芸</t>
  </si>
  <si>
    <t>周永旺</t>
  </si>
  <si>
    <t>赵明月</t>
  </si>
  <si>
    <t>郑小龙</t>
  </si>
  <si>
    <t>朱瑶</t>
  </si>
  <si>
    <t>苏海波</t>
  </si>
  <si>
    <t>戴春波</t>
  </si>
  <si>
    <t>何贤会</t>
  </si>
  <si>
    <t>胡金贵</t>
  </si>
  <si>
    <t>陈楚央</t>
  </si>
  <si>
    <t>王天昊</t>
  </si>
  <si>
    <t>郝婧</t>
  </si>
  <si>
    <t>陈彬</t>
  </si>
  <si>
    <t>张雅琦</t>
  </si>
  <si>
    <t>谢松泉</t>
  </si>
  <si>
    <t>陈盛游</t>
  </si>
  <si>
    <t>魏汝芯</t>
  </si>
  <si>
    <t>王蕾</t>
  </si>
  <si>
    <t>综合管理专员</t>
  </si>
  <si>
    <t>唐林芝</t>
  </si>
  <si>
    <t>党蕴琦</t>
  </si>
  <si>
    <t>大分子上游工艺研究员</t>
  </si>
  <si>
    <t>2022-08-12</t>
  </si>
  <si>
    <t>李宝宗</t>
  </si>
  <si>
    <t>药理总监</t>
  </si>
  <si>
    <t>张赛丽</t>
  </si>
  <si>
    <t>兰璐瑶</t>
  </si>
  <si>
    <t>郭宸玮</t>
  </si>
  <si>
    <t>陈春红</t>
  </si>
  <si>
    <t>郭莹莹</t>
  </si>
  <si>
    <t>朱慧瑶</t>
  </si>
  <si>
    <t>胡伟博</t>
  </si>
  <si>
    <t>罗丽媛</t>
  </si>
  <si>
    <t>汤婷茜</t>
  </si>
  <si>
    <t>2022-11-18</t>
  </si>
  <si>
    <t>周一波</t>
  </si>
  <si>
    <t>刘真瑱</t>
  </si>
  <si>
    <t>2022-12-02</t>
  </si>
  <si>
    <t>蒋浩然</t>
  </si>
  <si>
    <t>李奇</t>
  </si>
  <si>
    <t>PM</t>
  </si>
  <si>
    <t>马丽霞</t>
  </si>
  <si>
    <t>管丽娟</t>
  </si>
  <si>
    <t>黄元林</t>
  </si>
  <si>
    <t>中药工艺研究员</t>
  </si>
  <si>
    <t>2023-02-03</t>
  </si>
  <si>
    <t>张栗瑕</t>
  </si>
  <si>
    <t>王洁</t>
  </si>
  <si>
    <t>综合部</t>
  </si>
  <si>
    <t>2023-02-08</t>
  </si>
  <si>
    <t>王鑫</t>
  </si>
  <si>
    <t>安雅婷</t>
  </si>
  <si>
    <t>张魏康</t>
  </si>
  <si>
    <t>李浩</t>
  </si>
  <si>
    <t>张宁</t>
  </si>
  <si>
    <t>叶欣艳</t>
  </si>
  <si>
    <t>严婷婷</t>
  </si>
  <si>
    <t>付媛丽</t>
  </si>
  <si>
    <t>程子巍</t>
  </si>
  <si>
    <t>洪诗雨</t>
  </si>
  <si>
    <t>谢柔洁</t>
  </si>
  <si>
    <t>刘玉霞</t>
  </si>
  <si>
    <t>陈琳琳</t>
  </si>
  <si>
    <t>钟天硕</t>
  </si>
  <si>
    <t>汪洋</t>
  </si>
  <si>
    <t>蒋月容</t>
  </si>
  <si>
    <t>吴远远</t>
  </si>
  <si>
    <t>姚惠乔</t>
  </si>
  <si>
    <t>赵晗</t>
  </si>
  <si>
    <t>许淑欣</t>
  </si>
  <si>
    <t>胡荣辉</t>
  </si>
  <si>
    <t>应之悦</t>
  </si>
  <si>
    <t>王丹03</t>
  </si>
  <si>
    <t>张露露</t>
  </si>
  <si>
    <t>吴丽</t>
  </si>
  <si>
    <t>张丽娜02</t>
  </si>
  <si>
    <t>李成业</t>
  </si>
  <si>
    <t>张婷</t>
  </si>
  <si>
    <t>朱园园</t>
  </si>
  <si>
    <t>明照</t>
  </si>
  <si>
    <t>胡萍</t>
  </si>
  <si>
    <t>张艺桐</t>
  </si>
  <si>
    <t>吴阳</t>
  </si>
  <si>
    <t>吕志豪</t>
  </si>
  <si>
    <t>王鲁黔</t>
  </si>
  <si>
    <t>潘朝阳</t>
  </si>
  <si>
    <t xml:space="preserve">中药炮制研究员 </t>
  </si>
  <si>
    <t>付虎生</t>
  </si>
  <si>
    <t>赵雪君</t>
  </si>
  <si>
    <t>钟智超</t>
  </si>
  <si>
    <t>杨卿</t>
  </si>
  <si>
    <t>李名芳</t>
  </si>
  <si>
    <t>翁海鹦</t>
  </si>
  <si>
    <t>吴志祥</t>
  </si>
  <si>
    <t>蔡方</t>
  </si>
  <si>
    <t>严兰馨</t>
  </si>
  <si>
    <t>江雯琪</t>
  </si>
  <si>
    <t>石玉烽</t>
  </si>
  <si>
    <t>张雯02</t>
  </si>
  <si>
    <t>程盈盈</t>
  </si>
  <si>
    <t>涂思敏</t>
  </si>
  <si>
    <t>韩心阳</t>
  </si>
  <si>
    <t>张凯瑞</t>
  </si>
  <si>
    <t>邵赛聪</t>
  </si>
  <si>
    <t>马嘉成</t>
  </si>
  <si>
    <t>潘楚楚</t>
  </si>
  <si>
    <t>付聪聪</t>
  </si>
  <si>
    <t>2022-09-21</t>
  </si>
  <si>
    <t>王予思</t>
  </si>
  <si>
    <t>陈小银</t>
  </si>
  <si>
    <t>戴欣汝</t>
  </si>
  <si>
    <t>任海亮</t>
  </si>
  <si>
    <t>梁禹</t>
  </si>
  <si>
    <t>魏莎莎</t>
  </si>
  <si>
    <t>2022-11-23</t>
  </si>
  <si>
    <t>陈文韬</t>
  </si>
  <si>
    <t>黄诗韵</t>
  </si>
  <si>
    <t>袁晓炫</t>
  </si>
  <si>
    <t>王燕红</t>
  </si>
  <si>
    <t>2023-01-09</t>
  </si>
  <si>
    <t>彭郑媛</t>
  </si>
  <si>
    <t>杨玉婷</t>
  </si>
  <si>
    <t>任晓远</t>
  </si>
  <si>
    <t>沈宇航</t>
  </si>
  <si>
    <t>马奔</t>
  </si>
  <si>
    <t>陈美君</t>
  </si>
  <si>
    <t>赵根华</t>
  </si>
  <si>
    <t>崔丹丹</t>
  </si>
  <si>
    <t>项目管理主管</t>
  </si>
  <si>
    <t>林霭</t>
  </si>
  <si>
    <t>项定雷</t>
  </si>
  <si>
    <t>吴忠丽</t>
  </si>
  <si>
    <t>周吴燕</t>
  </si>
  <si>
    <t>叶恒</t>
  </si>
  <si>
    <t>何丽萍</t>
  </si>
  <si>
    <t>陈敏</t>
  </si>
  <si>
    <t>2022-12-22</t>
  </si>
  <si>
    <t>刘鸿斌</t>
  </si>
  <si>
    <t>2022-12-27</t>
  </si>
  <si>
    <t>陈泽南</t>
  </si>
  <si>
    <t>金琦</t>
  </si>
  <si>
    <t>江楠</t>
  </si>
  <si>
    <t>汪翔宇</t>
  </si>
  <si>
    <t>钟楚林</t>
  </si>
  <si>
    <t>周颖</t>
  </si>
  <si>
    <t>古丽孜班·居来提</t>
  </si>
  <si>
    <t>王莹</t>
  </si>
  <si>
    <t>秦春梅</t>
  </si>
  <si>
    <t>汪玲</t>
  </si>
  <si>
    <t>周丽娟</t>
  </si>
  <si>
    <t>王雨婷</t>
  </si>
  <si>
    <t>郑熳丽</t>
  </si>
  <si>
    <t>胡培强</t>
  </si>
  <si>
    <t>丁广林</t>
  </si>
  <si>
    <t>柴菊花</t>
  </si>
  <si>
    <t>贾腾龙</t>
  </si>
  <si>
    <t>张轩</t>
  </si>
  <si>
    <t>吴旭梅</t>
  </si>
  <si>
    <t>陈美</t>
  </si>
  <si>
    <t>张敬德</t>
  </si>
  <si>
    <t>2023-02-24</t>
  </si>
  <si>
    <t>刘艳华</t>
  </si>
  <si>
    <t>知识产权经理</t>
  </si>
  <si>
    <t>2023-03-01</t>
  </si>
  <si>
    <t>台茹</t>
  </si>
  <si>
    <t>朱美玉</t>
  </si>
  <si>
    <t>张巧霞</t>
  </si>
  <si>
    <t>汪永攀</t>
  </si>
  <si>
    <t>廖铁松</t>
  </si>
  <si>
    <t>许成建</t>
  </si>
  <si>
    <t>任静</t>
  </si>
  <si>
    <t>宋誉</t>
  </si>
  <si>
    <t>徐梦丹</t>
  </si>
  <si>
    <t>胡文燕</t>
  </si>
  <si>
    <t>潘盈02</t>
  </si>
  <si>
    <t>赵岩</t>
  </si>
  <si>
    <t>黄思倩</t>
  </si>
  <si>
    <t>张镇山</t>
  </si>
  <si>
    <t>葛嘉焱</t>
  </si>
  <si>
    <t>卢豆豆</t>
  </si>
  <si>
    <t>施柯</t>
  </si>
  <si>
    <t>黄建文</t>
  </si>
  <si>
    <t>耿双喜</t>
  </si>
  <si>
    <t>胡万平</t>
  </si>
  <si>
    <t>严啸飞</t>
  </si>
  <si>
    <t>张念念</t>
  </si>
  <si>
    <t>CRC</t>
  </si>
  <si>
    <t>杨爽</t>
  </si>
  <si>
    <t>丧、产检、育儿、独生子女陪护假</t>
    <phoneticPr fontId="4" type="noConversion"/>
  </si>
  <si>
    <t>编号</t>
  </si>
  <si>
    <t>登录名</t>
  </si>
  <si>
    <t>分部</t>
  </si>
  <si>
    <t>劳动关系所属公司</t>
  </si>
  <si>
    <t>所属部门</t>
  </si>
  <si>
    <t>岗位</t>
  </si>
  <si>
    <t>学历</t>
  </si>
  <si>
    <t>入职日期</t>
  </si>
  <si>
    <t>工时制</t>
  </si>
  <si>
    <t>实际转正日期</t>
  </si>
  <si>
    <t>最后工作日</t>
  </si>
  <si>
    <t>序列</t>
  </si>
  <si>
    <t>薪级</t>
  </si>
  <si>
    <t>10001</t>
  </si>
  <si>
    <t>jlou</t>
  </si>
  <si>
    <t>在职</t>
  </si>
  <si>
    <t/>
  </si>
  <si>
    <t>杭州</t>
  </si>
  <si>
    <t>硕士研究生</t>
  </si>
  <si>
    <t>浙江大学</t>
  </si>
  <si>
    <t>研发序列</t>
  </si>
  <si>
    <t>10002</t>
  </si>
  <si>
    <t>cshao</t>
  </si>
  <si>
    <t>本科</t>
  </si>
  <si>
    <t>职能序列</t>
  </si>
  <si>
    <t>10180</t>
  </si>
  <si>
    <t>fjia</t>
  </si>
  <si>
    <t>10268</t>
  </si>
  <si>
    <t>nfan</t>
  </si>
  <si>
    <t>职员</t>
  </si>
  <si>
    <t>10490</t>
  </si>
  <si>
    <t>xjiang</t>
  </si>
  <si>
    <t>30001</t>
  </si>
  <si>
    <t>hyan01</t>
  </si>
  <si>
    <t>10024</t>
  </si>
  <si>
    <t>rfang</t>
  </si>
  <si>
    <t>浙江中医药大学</t>
  </si>
  <si>
    <t>10014</t>
  </si>
  <si>
    <t>yfang</t>
  </si>
  <si>
    <t>10960</t>
  </si>
  <si>
    <t>xfang01</t>
  </si>
  <si>
    <t>大专</t>
  </si>
  <si>
    <t>11608</t>
  </si>
  <si>
    <t>wzhang04</t>
  </si>
  <si>
    <t>无</t>
  </si>
  <si>
    <t>10065</t>
  </si>
  <si>
    <t>zzhou02</t>
  </si>
  <si>
    <t>10233</t>
  </si>
  <si>
    <t>lchen</t>
  </si>
  <si>
    <t>温州医科大学</t>
  </si>
  <si>
    <t>10167</t>
  </si>
  <si>
    <t>swang</t>
  </si>
  <si>
    <t>10358</t>
  </si>
  <si>
    <t>ydeng</t>
  </si>
  <si>
    <t>10215</t>
  </si>
  <si>
    <t>mliu</t>
  </si>
  <si>
    <t>10209</t>
  </si>
  <si>
    <t>yhe</t>
  </si>
  <si>
    <t>10045</t>
  </si>
  <si>
    <t>fhu</t>
  </si>
  <si>
    <t>10165</t>
  </si>
  <si>
    <t>mliu01</t>
  </si>
  <si>
    <t>10330</t>
  </si>
  <si>
    <t>qdeng</t>
  </si>
  <si>
    <t>10066</t>
  </si>
  <si>
    <t>mxu</t>
  </si>
  <si>
    <t>10003</t>
  </si>
  <si>
    <t>xchen02</t>
  </si>
  <si>
    <t>10025</t>
  </si>
  <si>
    <t>wxiong</t>
  </si>
  <si>
    <t>10236</t>
  </si>
  <si>
    <t>mxiao</t>
  </si>
  <si>
    <t>10140</t>
  </si>
  <si>
    <t>yshen</t>
  </si>
  <si>
    <t>10181</t>
  </si>
  <si>
    <t>wba</t>
  </si>
  <si>
    <t>10420</t>
  </si>
  <si>
    <t>hfan</t>
  </si>
  <si>
    <t>10009</t>
  </si>
  <si>
    <t>sshao</t>
  </si>
  <si>
    <t>10131</t>
  </si>
  <si>
    <t>sye</t>
  </si>
  <si>
    <t>10326</t>
  </si>
  <si>
    <t>lli01</t>
  </si>
  <si>
    <t>10026</t>
  </si>
  <si>
    <t>dli</t>
  </si>
  <si>
    <t>10344</t>
  </si>
  <si>
    <t>yxiong</t>
  </si>
  <si>
    <t>10220</t>
  </si>
  <si>
    <t>cpan</t>
  </si>
  <si>
    <t>10005</t>
  </si>
  <si>
    <t>yzou</t>
  </si>
  <si>
    <t>10053</t>
  </si>
  <si>
    <t>jdai</t>
  </si>
  <si>
    <t>10235</t>
  </si>
  <si>
    <t>fwu</t>
  </si>
  <si>
    <t>10458</t>
  </si>
  <si>
    <t>lhe</t>
  </si>
  <si>
    <t>10128</t>
  </si>
  <si>
    <t>qlu</t>
  </si>
  <si>
    <t>10346</t>
  </si>
  <si>
    <t>lqian</t>
  </si>
  <si>
    <t>10300</t>
  </si>
  <si>
    <t>fliu</t>
  </si>
  <si>
    <t>10011</t>
  </si>
  <si>
    <t>qli</t>
  </si>
  <si>
    <t>10386</t>
  </si>
  <si>
    <t>tan</t>
  </si>
  <si>
    <t>10199</t>
  </si>
  <si>
    <t>jma01</t>
  </si>
  <si>
    <t>10731</t>
  </si>
  <si>
    <t>achen</t>
  </si>
  <si>
    <t>陈安</t>
  </si>
  <si>
    <t>总经办</t>
  </si>
  <si>
    <t>10036</t>
  </si>
  <si>
    <t>xzhang</t>
  </si>
  <si>
    <t>张孝君</t>
  </si>
  <si>
    <t>10356</t>
  </si>
  <si>
    <t>lchen01</t>
  </si>
  <si>
    <t>10355</t>
  </si>
  <si>
    <t>drao</t>
  </si>
  <si>
    <t>11200</t>
  </si>
  <si>
    <t>ygao03</t>
  </si>
  <si>
    <t>10054</t>
  </si>
  <si>
    <t>ryan</t>
  </si>
  <si>
    <t>10328</t>
  </si>
  <si>
    <t>shao</t>
  </si>
  <si>
    <t>10377</t>
  </si>
  <si>
    <t>xcai</t>
  </si>
  <si>
    <t>10159</t>
  </si>
  <si>
    <t>wwang</t>
  </si>
  <si>
    <t>10136</t>
  </si>
  <si>
    <t>lwang01</t>
  </si>
  <si>
    <t>10285</t>
  </si>
  <si>
    <t>ydu</t>
  </si>
  <si>
    <t>10234</t>
  </si>
  <si>
    <t>kding</t>
  </si>
  <si>
    <t>10396</t>
  </si>
  <si>
    <t>xye01</t>
  </si>
  <si>
    <t>10454</t>
  </si>
  <si>
    <t>gcao</t>
  </si>
  <si>
    <t>10447</t>
  </si>
  <si>
    <t>mwei01</t>
  </si>
  <si>
    <t>10456</t>
  </si>
  <si>
    <t>shu02</t>
  </si>
  <si>
    <t>10263</t>
  </si>
  <si>
    <t>nzhou</t>
  </si>
  <si>
    <t>10059</t>
  </si>
  <si>
    <t>qchai</t>
  </si>
  <si>
    <t>10314</t>
  </si>
  <si>
    <t>tlin</t>
  </si>
  <si>
    <t>10297</t>
  </si>
  <si>
    <t>yjin01</t>
  </si>
  <si>
    <t>10348</t>
  </si>
  <si>
    <t>xshi</t>
  </si>
  <si>
    <t>10327</t>
  </si>
  <si>
    <t>lli02</t>
  </si>
  <si>
    <t>10115</t>
  </si>
  <si>
    <t>hye</t>
  </si>
  <si>
    <t>10177</t>
  </si>
  <si>
    <t>hchen</t>
  </si>
  <si>
    <t>10063</t>
  </si>
  <si>
    <t>xsong</t>
  </si>
  <si>
    <t>10324</t>
  </si>
  <si>
    <t>ywang01</t>
  </si>
  <si>
    <t>10329</t>
  </si>
  <si>
    <t>yhu</t>
  </si>
  <si>
    <t>10006</t>
  </si>
  <si>
    <t>bliu</t>
  </si>
  <si>
    <t>10290</t>
  </si>
  <si>
    <t>wchen</t>
  </si>
  <si>
    <t>10371</t>
  </si>
  <si>
    <t>rliu</t>
  </si>
  <si>
    <t>10389</t>
  </si>
  <si>
    <t>pzhu</t>
  </si>
  <si>
    <t>11854</t>
  </si>
  <si>
    <t>cji</t>
  </si>
  <si>
    <t>10323</t>
  </si>
  <si>
    <t>slin</t>
  </si>
  <si>
    <t>10367</t>
  </si>
  <si>
    <t>wchen01</t>
  </si>
  <si>
    <t>10512</t>
  </si>
  <si>
    <t>szhao</t>
  </si>
  <si>
    <t>10249</t>
  </si>
  <si>
    <t>hjia</t>
  </si>
  <si>
    <t>10511</t>
  </si>
  <si>
    <t>swang02</t>
  </si>
  <si>
    <t>10523</t>
  </si>
  <si>
    <t>cruan</t>
  </si>
  <si>
    <t>10359</t>
  </si>
  <si>
    <t>ywu01</t>
  </si>
  <si>
    <t>10206</t>
  </si>
  <si>
    <t>myang</t>
  </si>
  <si>
    <t>12589</t>
  </si>
  <si>
    <t>lzhang11</t>
  </si>
  <si>
    <t>10400</t>
  </si>
  <si>
    <t>byang01</t>
  </si>
  <si>
    <t>12032</t>
  </si>
  <si>
    <t>yli22</t>
  </si>
  <si>
    <t>2022-10-31</t>
  </si>
  <si>
    <t>10399</t>
  </si>
  <si>
    <t>hbao</t>
  </si>
  <si>
    <t>10221</t>
  </si>
  <si>
    <t>ysheng</t>
  </si>
  <si>
    <t>10170</t>
  </si>
  <si>
    <t>yli01</t>
  </si>
  <si>
    <t>研发辅助序列</t>
  </si>
  <si>
    <t>10062</t>
  </si>
  <si>
    <t>jwu01</t>
  </si>
  <si>
    <t>30002</t>
  </si>
  <si>
    <t>xliu</t>
  </si>
  <si>
    <t>10106</t>
  </si>
  <si>
    <t>cfang01</t>
  </si>
  <si>
    <t>10202</t>
  </si>
  <si>
    <t>mli</t>
  </si>
  <si>
    <t>10046</t>
  </si>
  <si>
    <t>xyang01</t>
  </si>
  <si>
    <t>10258</t>
  </si>
  <si>
    <t>zwang</t>
  </si>
  <si>
    <t>10294</t>
  </si>
  <si>
    <t>jpeng</t>
  </si>
  <si>
    <t>10309</t>
  </si>
  <si>
    <t>jli</t>
  </si>
  <si>
    <t>10331</t>
  </si>
  <si>
    <t>bshi</t>
  </si>
  <si>
    <t>10345</t>
  </si>
  <si>
    <t>xtan</t>
  </si>
  <si>
    <t>10455</t>
  </si>
  <si>
    <t>yliu03</t>
  </si>
  <si>
    <t>10464</t>
  </si>
  <si>
    <t>fye02</t>
  </si>
  <si>
    <t>10501</t>
  </si>
  <si>
    <t>zliu02</t>
  </si>
  <si>
    <t>10004</t>
  </si>
  <si>
    <t>zzeng</t>
  </si>
  <si>
    <t>10108</t>
  </si>
  <si>
    <t>byang</t>
  </si>
  <si>
    <t>10017</t>
  </si>
  <si>
    <t>bsong</t>
  </si>
  <si>
    <t>10276</t>
  </si>
  <si>
    <t>yjiang</t>
  </si>
  <si>
    <t>10012</t>
  </si>
  <si>
    <t>jma</t>
  </si>
  <si>
    <t>海度医药</t>
  </si>
  <si>
    <t>10291</t>
  </si>
  <si>
    <t>schen</t>
  </si>
  <si>
    <t>10402</t>
  </si>
  <si>
    <t>dwan</t>
  </si>
  <si>
    <t>10186</t>
  </si>
  <si>
    <t>tsong</t>
  </si>
  <si>
    <t>CRA其他地区</t>
  </si>
  <si>
    <t>60012</t>
  </si>
  <si>
    <t>qgu</t>
  </si>
  <si>
    <t>CRA横店</t>
  </si>
  <si>
    <t>10158</t>
  </si>
  <si>
    <t>jrxu</t>
  </si>
  <si>
    <t>CRA温州</t>
  </si>
  <si>
    <t>20044</t>
  </si>
  <si>
    <t>czheng</t>
  </si>
  <si>
    <t>10093</t>
  </si>
  <si>
    <t>bchen</t>
  </si>
  <si>
    <t>10018</t>
  </si>
  <si>
    <t>ylin</t>
  </si>
  <si>
    <t>10319</t>
  </si>
  <si>
    <t>hliu01</t>
  </si>
  <si>
    <t>10419</t>
  </si>
  <si>
    <t>mzhu</t>
  </si>
  <si>
    <t>10421</t>
  </si>
  <si>
    <t>yli02</t>
  </si>
  <si>
    <t>10484</t>
  </si>
  <si>
    <t>xshen01</t>
  </si>
  <si>
    <t>10213</t>
  </si>
  <si>
    <t>bye</t>
  </si>
  <si>
    <t>10168</t>
  </si>
  <si>
    <t>mzhou</t>
  </si>
  <si>
    <t>10271</t>
  </si>
  <si>
    <t>mlang</t>
  </si>
  <si>
    <t>10035</t>
  </si>
  <si>
    <t>cshao01</t>
  </si>
  <si>
    <t>10521</t>
  </si>
  <si>
    <t>qjin</t>
  </si>
  <si>
    <t>10457</t>
  </si>
  <si>
    <t>ypan02</t>
  </si>
  <si>
    <t>10008</t>
  </si>
  <si>
    <t>che</t>
  </si>
  <si>
    <t>10376</t>
  </si>
  <si>
    <t>ypan01</t>
  </si>
  <si>
    <t>10467</t>
  </si>
  <si>
    <t>hangy</t>
  </si>
  <si>
    <t>10375</t>
  </si>
  <si>
    <t>dhan</t>
  </si>
  <si>
    <t>10061</t>
  </si>
  <si>
    <t>jhong02</t>
  </si>
  <si>
    <t>/</t>
  </si>
  <si>
    <t>10444</t>
  </si>
  <si>
    <t>bhe</t>
  </si>
  <si>
    <t>50005</t>
  </si>
  <si>
    <t>xxiong</t>
  </si>
  <si>
    <t>10031</t>
  </si>
  <si>
    <t>yliu01</t>
  </si>
  <si>
    <t>10431</t>
  </si>
  <si>
    <t>dyan</t>
  </si>
  <si>
    <t>10127</t>
  </si>
  <si>
    <t>yxiang</t>
  </si>
  <si>
    <t>20049</t>
  </si>
  <si>
    <t>squ</t>
  </si>
  <si>
    <t>20041</t>
  </si>
  <si>
    <t>zliu</t>
  </si>
  <si>
    <t>20003</t>
  </si>
  <si>
    <t>yle</t>
  </si>
  <si>
    <t>20046</t>
  </si>
  <si>
    <t>yyu</t>
  </si>
  <si>
    <t>20016</t>
  </si>
  <si>
    <t>ltang</t>
  </si>
  <si>
    <t>20021</t>
  </si>
  <si>
    <t>xlu</t>
  </si>
  <si>
    <t>20028</t>
  </si>
  <si>
    <t>srao</t>
  </si>
  <si>
    <t>20040</t>
  </si>
  <si>
    <t>ydai</t>
  </si>
  <si>
    <t>20051</t>
  </si>
  <si>
    <t>chuang</t>
  </si>
  <si>
    <t>20053</t>
  </si>
  <si>
    <t>zjin01</t>
  </si>
  <si>
    <t>20055</t>
  </si>
  <si>
    <t>rzhou</t>
  </si>
  <si>
    <t>20057</t>
  </si>
  <si>
    <t>qshao</t>
  </si>
  <si>
    <t>11446</t>
  </si>
  <si>
    <t>mpan</t>
  </si>
  <si>
    <t>CRC温州</t>
  </si>
  <si>
    <t>50015</t>
  </si>
  <si>
    <t>slei</t>
  </si>
  <si>
    <t>20015</t>
  </si>
  <si>
    <t>zshen</t>
  </si>
  <si>
    <t>20039</t>
  </si>
  <si>
    <t>twei</t>
  </si>
  <si>
    <t>20059</t>
  </si>
  <si>
    <t>jshan</t>
  </si>
  <si>
    <t>20054</t>
  </si>
  <si>
    <t>wtang</t>
  </si>
  <si>
    <t>20042</t>
  </si>
  <si>
    <t>bma</t>
  </si>
  <si>
    <t>60005</t>
  </si>
  <si>
    <t>zzhang</t>
  </si>
  <si>
    <t>60035</t>
  </si>
  <si>
    <t>wshao</t>
  </si>
  <si>
    <t>60030</t>
  </si>
  <si>
    <t>zxu01</t>
  </si>
  <si>
    <t>60016</t>
  </si>
  <si>
    <t>cye</t>
  </si>
  <si>
    <t>60017</t>
  </si>
  <si>
    <t>ychen</t>
  </si>
  <si>
    <t>60019</t>
  </si>
  <si>
    <t>zzhang01</t>
  </si>
  <si>
    <t>60026</t>
  </si>
  <si>
    <t>xhe</t>
  </si>
  <si>
    <t>10369</t>
  </si>
  <si>
    <t>jshen</t>
  </si>
  <si>
    <t>60037</t>
  </si>
  <si>
    <t>ycheng01</t>
  </si>
  <si>
    <t>陈惠敏</t>
  </si>
  <si>
    <t>60025</t>
  </si>
  <si>
    <t>qlu01</t>
  </si>
  <si>
    <t>CRC金华/横店</t>
  </si>
  <si>
    <t>60015</t>
  </si>
  <si>
    <t>yfan</t>
  </si>
  <si>
    <t>10472</t>
  </si>
  <si>
    <t>hguo02</t>
  </si>
  <si>
    <t>10482</t>
  </si>
  <si>
    <t>hlin</t>
  </si>
  <si>
    <t>10347</t>
  </si>
  <si>
    <t>sxie</t>
  </si>
  <si>
    <t>10246</t>
  </si>
  <si>
    <t>ygao</t>
  </si>
  <si>
    <t>10393</t>
  </si>
  <si>
    <t>ltan</t>
  </si>
  <si>
    <t>10360</t>
  </si>
  <si>
    <t>ygu</t>
  </si>
  <si>
    <t>10520</t>
  </si>
  <si>
    <t>yli05</t>
  </si>
  <si>
    <t>10101</t>
  </si>
  <si>
    <t>xchen01</t>
  </si>
  <si>
    <t>10439</t>
  </si>
  <si>
    <t>slai</t>
  </si>
  <si>
    <t>11716</t>
  </si>
  <si>
    <t>hyin</t>
  </si>
  <si>
    <t>10418</t>
  </si>
  <si>
    <t>mtang</t>
  </si>
  <si>
    <t>10342</t>
  </si>
  <si>
    <t>xchen</t>
  </si>
  <si>
    <t>10320</t>
  </si>
  <si>
    <t>cyu01</t>
  </si>
  <si>
    <t>10099</t>
  </si>
  <si>
    <t>cyan</t>
  </si>
  <si>
    <t>10146</t>
  </si>
  <si>
    <t>lli</t>
  </si>
  <si>
    <t>10357</t>
  </si>
  <si>
    <t>sli01</t>
  </si>
  <si>
    <t>10368</t>
  </si>
  <si>
    <t>ypang</t>
  </si>
  <si>
    <t>10460</t>
  </si>
  <si>
    <t>jchen03</t>
  </si>
  <si>
    <t>10486</t>
  </si>
  <si>
    <t>yji</t>
  </si>
  <si>
    <t>10185</t>
  </si>
  <si>
    <t>zjgu</t>
  </si>
  <si>
    <t>10338</t>
  </si>
  <si>
    <t>jliu03</t>
  </si>
  <si>
    <t>10518</t>
  </si>
  <si>
    <t>dxiong</t>
  </si>
  <si>
    <t>10133</t>
  </si>
  <si>
    <t>lwang02</t>
  </si>
  <si>
    <t>10088</t>
  </si>
  <si>
    <t>dshao</t>
  </si>
  <si>
    <t>10281</t>
  </si>
  <si>
    <t>xhuang</t>
  </si>
  <si>
    <t>10332</t>
  </si>
  <si>
    <t>xwang01</t>
  </si>
  <si>
    <t>10339</t>
  </si>
  <si>
    <t>hwu01</t>
  </si>
  <si>
    <t>10261</t>
  </si>
  <si>
    <t>whan</t>
  </si>
  <si>
    <t>10034</t>
  </si>
  <si>
    <t>gchen</t>
  </si>
  <si>
    <t>10080</t>
  </si>
  <si>
    <t>fye</t>
  </si>
  <si>
    <t>10401</t>
  </si>
  <si>
    <t>lzhang01</t>
  </si>
  <si>
    <t>10435</t>
  </si>
  <si>
    <t>ymao</t>
  </si>
  <si>
    <t>10391</t>
  </si>
  <si>
    <t>yxu</t>
  </si>
  <si>
    <t>10406</t>
  </si>
  <si>
    <t>jli01</t>
  </si>
  <si>
    <t>10321</t>
  </si>
  <si>
    <t>efeng</t>
  </si>
  <si>
    <t>10507</t>
  </si>
  <si>
    <t>jzhang05</t>
  </si>
  <si>
    <t>50012</t>
  </si>
  <si>
    <t>jliu02</t>
  </si>
  <si>
    <t>50013</t>
  </si>
  <si>
    <t>lpan01</t>
  </si>
  <si>
    <t>10107</t>
  </si>
  <si>
    <t>ylu</t>
  </si>
  <si>
    <t>50010</t>
  </si>
  <si>
    <t>yyli</t>
  </si>
  <si>
    <t>10023</t>
  </si>
  <si>
    <t>xzhao</t>
  </si>
  <si>
    <t>10056</t>
  </si>
  <si>
    <t>zdai</t>
  </si>
  <si>
    <t>11837</t>
  </si>
  <si>
    <t>zzhang04</t>
  </si>
  <si>
    <t>10519</t>
  </si>
  <si>
    <t>chuang01</t>
  </si>
  <si>
    <t>10474</t>
  </si>
  <si>
    <t>ychen03</t>
  </si>
  <si>
    <t>12558</t>
  </si>
  <si>
    <t>mfang01</t>
  </si>
  <si>
    <t>10559</t>
  </si>
  <si>
    <t>hji</t>
  </si>
  <si>
    <t>10487</t>
  </si>
  <si>
    <t>fguan</t>
  </si>
  <si>
    <t>10542</t>
  </si>
  <si>
    <t>jqin</t>
  </si>
  <si>
    <t>10549</t>
  </si>
  <si>
    <t>zwang03</t>
  </si>
  <si>
    <t>10527</t>
  </si>
  <si>
    <t>yzhang05</t>
  </si>
  <si>
    <t>10556</t>
  </si>
  <si>
    <t>phuang</t>
  </si>
  <si>
    <t>10530</t>
  </si>
  <si>
    <t>zzhang03</t>
  </si>
  <si>
    <t>10537</t>
  </si>
  <si>
    <t>qliu01</t>
  </si>
  <si>
    <t>10532</t>
  </si>
  <si>
    <t>xchen03</t>
  </si>
  <si>
    <t>10553</t>
  </si>
  <si>
    <t>ywang04</t>
  </si>
  <si>
    <t>10535</t>
  </si>
  <si>
    <t>lsun01</t>
  </si>
  <si>
    <t>10540</t>
  </si>
  <si>
    <t>hfan01</t>
  </si>
  <si>
    <t>10161</t>
  </si>
  <si>
    <t>glai01</t>
  </si>
  <si>
    <t>10602</t>
  </si>
  <si>
    <t>dyin</t>
  </si>
  <si>
    <t>10604</t>
  </si>
  <si>
    <t>lqiu01</t>
  </si>
  <si>
    <t>10555</t>
  </si>
  <si>
    <t>lxu</t>
  </si>
  <si>
    <t>10629</t>
  </si>
  <si>
    <t>szhou01</t>
  </si>
  <si>
    <t>10630</t>
  </si>
  <si>
    <t>mding</t>
  </si>
  <si>
    <t>10637</t>
  </si>
  <si>
    <t>jsong</t>
  </si>
  <si>
    <t>10693</t>
  </si>
  <si>
    <t>nzhang</t>
  </si>
  <si>
    <t>11010</t>
  </si>
  <si>
    <t>mxu04</t>
  </si>
  <si>
    <t>10615</t>
  </si>
  <si>
    <t>jwu</t>
  </si>
  <si>
    <t>10618</t>
  </si>
  <si>
    <t>lzhao01</t>
  </si>
  <si>
    <t>10616</t>
  </si>
  <si>
    <t>ywang05</t>
  </si>
  <si>
    <t>10681</t>
  </si>
  <si>
    <t>ygong</t>
  </si>
  <si>
    <t>10680</t>
  </si>
  <si>
    <t>zyu01</t>
  </si>
  <si>
    <t>10678</t>
  </si>
  <si>
    <t>qwei</t>
  </si>
  <si>
    <t>10622</t>
  </si>
  <si>
    <t>mxu01</t>
  </si>
  <si>
    <t>10624</t>
  </si>
  <si>
    <t>xjiang01</t>
  </si>
  <si>
    <t>10625</t>
  </si>
  <si>
    <t>yxu01</t>
  </si>
  <si>
    <t>10626</t>
  </si>
  <si>
    <t>nli</t>
  </si>
  <si>
    <t>10627</t>
  </si>
  <si>
    <t>kcui</t>
  </si>
  <si>
    <t>10628</t>
  </si>
  <si>
    <t>mwang01</t>
  </si>
  <si>
    <t>10670</t>
  </si>
  <si>
    <t>lwang</t>
  </si>
  <si>
    <t>10669</t>
  </si>
  <si>
    <t>wchen03</t>
  </si>
  <si>
    <t>10635</t>
  </si>
  <si>
    <t>qzhu</t>
  </si>
  <si>
    <t>10634</t>
  </si>
  <si>
    <t>ytian</t>
  </si>
  <si>
    <t>10636</t>
  </si>
  <si>
    <t>kding01</t>
  </si>
  <si>
    <t>10639</t>
  </si>
  <si>
    <t>sguo</t>
  </si>
  <si>
    <t>10644</t>
  </si>
  <si>
    <t>jzhang03</t>
  </si>
  <si>
    <t>10646</t>
  </si>
  <si>
    <t>jwei01</t>
  </si>
  <si>
    <t>10668</t>
  </si>
  <si>
    <t>bwang01</t>
  </si>
  <si>
    <t>10667</t>
  </si>
  <si>
    <t>tpei</t>
  </si>
  <si>
    <t>10666</t>
  </si>
  <si>
    <t>zliao</t>
  </si>
  <si>
    <t>10657</t>
  </si>
  <si>
    <t>rzou</t>
  </si>
  <si>
    <t>10649</t>
  </si>
  <si>
    <t>sshi</t>
  </si>
  <si>
    <t>10650</t>
  </si>
  <si>
    <t>rzhou01</t>
  </si>
  <si>
    <t>10653</t>
  </si>
  <si>
    <t>zsu01</t>
  </si>
  <si>
    <t>10679</t>
  </si>
  <si>
    <t>gli</t>
  </si>
  <si>
    <t>10469</t>
  </si>
  <si>
    <t>lchen02</t>
  </si>
  <si>
    <t>10685</t>
  </si>
  <si>
    <t>qwu</t>
  </si>
  <si>
    <t>11674</t>
  </si>
  <si>
    <t>nzhou01</t>
  </si>
  <si>
    <t>10699</t>
  </si>
  <si>
    <t>xzheng01</t>
  </si>
  <si>
    <t>10696</t>
  </si>
  <si>
    <t>wgao</t>
  </si>
  <si>
    <t>10677</t>
  </si>
  <si>
    <t>lzhao02</t>
  </si>
  <si>
    <t>10491</t>
  </si>
  <si>
    <t>yhu02</t>
  </si>
  <si>
    <t>10483</t>
  </si>
  <si>
    <t>ycao</t>
  </si>
  <si>
    <t>10704</t>
  </si>
  <si>
    <t>ylin03</t>
  </si>
  <si>
    <t>10705</t>
  </si>
  <si>
    <t>cliu</t>
  </si>
  <si>
    <t>10716</t>
  </si>
  <si>
    <t>lhan</t>
  </si>
  <si>
    <t>10717</t>
  </si>
  <si>
    <t>cma</t>
  </si>
  <si>
    <t>10722</t>
  </si>
  <si>
    <t>qhu</t>
  </si>
  <si>
    <t>10724</t>
  </si>
  <si>
    <t>czhang01</t>
  </si>
  <si>
    <t>11910</t>
  </si>
  <si>
    <t>hliu04</t>
  </si>
  <si>
    <t>10729</t>
  </si>
  <si>
    <t>fye03</t>
  </si>
  <si>
    <t>10760</t>
  </si>
  <si>
    <t>wzhao01</t>
  </si>
  <si>
    <t>10761</t>
  </si>
  <si>
    <t>mhou</t>
  </si>
  <si>
    <t>10763</t>
  </si>
  <si>
    <t>wzuo</t>
  </si>
  <si>
    <t>滨江</t>
  </si>
  <si>
    <t>10767</t>
  </si>
  <si>
    <t>hzhang01</t>
  </si>
  <si>
    <t>10775</t>
  </si>
  <si>
    <t>aliu</t>
  </si>
  <si>
    <t>10782</t>
  </si>
  <si>
    <t>cfeng</t>
  </si>
  <si>
    <t>11509</t>
  </si>
  <si>
    <t>ychen11</t>
  </si>
  <si>
    <t>10788</t>
  </si>
  <si>
    <t>zwu</t>
  </si>
  <si>
    <t>10813</t>
  </si>
  <si>
    <t>ywang11</t>
  </si>
  <si>
    <t>10820</t>
  </si>
  <si>
    <t>rchen</t>
  </si>
  <si>
    <t>10823</t>
  </si>
  <si>
    <t>wzhou</t>
  </si>
  <si>
    <t>10830</t>
  </si>
  <si>
    <t>xcui</t>
  </si>
  <si>
    <t>10836</t>
  </si>
  <si>
    <t>lliu04</t>
  </si>
  <si>
    <t>10847</t>
  </si>
  <si>
    <t>xwang04</t>
  </si>
  <si>
    <t>10853</t>
  </si>
  <si>
    <t>hzhong</t>
  </si>
  <si>
    <t>10859</t>
  </si>
  <si>
    <t>msun</t>
  </si>
  <si>
    <t>10858</t>
  </si>
  <si>
    <t>wzhang</t>
  </si>
  <si>
    <t>10860</t>
  </si>
  <si>
    <t>ycai</t>
  </si>
  <si>
    <t>10867</t>
  </si>
  <si>
    <t>hhao</t>
  </si>
  <si>
    <t>10880</t>
  </si>
  <si>
    <t>ycheng02</t>
  </si>
  <si>
    <t>10886</t>
  </si>
  <si>
    <t>jwu04</t>
  </si>
  <si>
    <t>10893</t>
  </si>
  <si>
    <t>lzhen</t>
  </si>
  <si>
    <t>10908</t>
  </si>
  <si>
    <t>zliu04</t>
  </si>
  <si>
    <t>10918</t>
  </si>
  <si>
    <t>lmin</t>
  </si>
  <si>
    <t>10921</t>
  </si>
  <si>
    <t>yliu07</t>
  </si>
  <si>
    <t>10927</t>
  </si>
  <si>
    <t>wwang03</t>
  </si>
  <si>
    <t>10932</t>
  </si>
  <si>
    <t>pxiong</t>
  </si>
  <si>
    <t>10945</t>
  </si>
  <si>
    <t>hlin01</t>
  </si>
  <si>
    <t>10947</t>
  </si>
  <si>
    <t>tli02</t>
  </si>
  <si>
    <t>10605</t>
  </si>
  <si>
    <t>yfu</t>
  </si>
  <si>
    <t>10959</t>
  </si>
  <si>
    <t>fzheng</t>
  </si>
  <si>
    <t>10966</t>
  </si>
  <si>
    <t>zxing</t>
  </si>
  <si>
    <t>10968</t>
  </si>
  <si>
    <t>kchen03</t>
  </si>
  <si>
    <t>10972</t>
  </si>
  <si>
    <t>lxue</t>
  </si>
  <si>
    <t>10974</t>
  </si>
  <si>
    <t>jhuang01</t>
  </si>
  <si>
    <t>10985</t>
  </si>
  <si>
    <t>fzhu</t>
  </si>
  <si>
    <t>10994</t>
  </si>
  <si>
    <t>jchen07</t>
  </si>
  <si>
    <t>10989</t>
  </si>
  <si>
    <t>tjiang</t>
  </si>
  <si>
    <t>10997</t>
  </si>
  <si>
    <t>jxu03</t>
  </si>
  <si>
    <t>11000</t>
  </si>
  <si>
    <t>yli13</t>
  </si>
  <si>
    <t>11011</t>
  </si>
  <si>
    <t>bhuang</t>
  </si>
  <si>
    <t>11008</t>
  </si>
  <si>
    <t>bwu01</t>
  </si>
  <si>
    <t>11009</t>
  </si>
  <si>
    <t>nli01</t>
  </si>
  <si>
    <t>11169</t>
  </si>
  <si>
    <t>xfang02</t>
  </si>
  <si>
    <t>11040</t>
  </si>
  <si>
    <t>yliu08</t>
  </si>
  <si>
    <t>11045</t>
  </si>
  <si>
    <t>xgai</t>
  </si>
  <si>
    <t>11047</t>
  </si>
  <si>
    <t>mfang</t>
  </si>
  <si>
    <t>11052</t>
  </si>
  <si>
    <t>wli02</t>
  </si>
  <si>
    <t>11053</t>
  </si>
  <si>
    <t>yli14</t>
  </si>
  <si>
    <t>11043</t>
  </si>
  <si>
    <t>pwang01</t>
  </si>
  <si>
    <t>11048</t>
  </si>
  <si>
    <t>zguo</t>
  </si>
  <si>
    <t>11060</t>
  </si>
  <si>
    <t>bzhang</t>
  </si>
  <si>
    <t>11061</t>
  </si>
  <si>
    <t>yli15</t>
  </si>
  <si>
    <t>11064</t>
  </si>
  <si>
    <t>jli03</t>
  </si>
  <si>
    <t>11075</t>
  </si>
  <si>
    <t>fxu</t>
  </si>
  <si>
    <t>11071</t>
  </si>
  <si>
    <t>hzhao01</t>
  </si>
  <si>
    <t>11078</t>
  </si>
  <si>
    <t>xzhuang</t>
  </si>
  <si>
    <t>11089</t>
  </si>
  <si>
    <t>ymao01</t>
  </si>
  <si>
    <t>11093</t>
  </si>
  <si>
    <t>mchang</t>
  </si>
  <si>
    <t>11091</t>
  </si>
  <si>
    <t>rzhang</t>
  </si>
  <si>
    <t>11094</t>
  </si>
  <si>
    <t>lwang05</t>
  </si>
  <si>
    <t>11127</t>
  </si>
  <si>
    <t>yfang01</t>
  </si>
  <si>
    <t>11158</t>
  </si>
  <si>
    <t>xsun01</t>
  </si>
  <si>
    <t>11126</t>
  </si>
  <si>
    <t>fzheng01</t>
  </si>
  <si>
    <t>11160</t>
  </si>
  <si>
    <t>szhao02</t>
  </si>
  <si>
    <t>11119</t>
  </si>
  <si>
    <t>fzhang</t>
  </si>
  <si>
    <t>11168</t>
  </si>
  <si>
    <t>lfan01</t>
  </si>
  <si>
    <t>11171</t>
  </si>
  <si>
    <t>xli03</t>
  </si>
  <si>
    <t>11104</t>
  </si>
  <si>
    <t>xli04</t>
  </si>
  <si>
    <t>11794</t>
  </si>
  <si>
    <t>cli05</t>
  </si>
  <si>
    <t>12548</t>
  </si>
  <si>
    <t>kli01</t>
  </si>
  <si>
    <t>11107</t>
  </si>
  <si>
    <t>jchen11</t>
  </si>
  <si>
    <t>11100</t>
  </si>
  <si>
    <t>nzhang01</t>
  </si>
  <si>
    <t>11116</t>
  </si>
  <si>
    <t>dhe</t>
  </si>
  <si>
    <t>11125</t>
  </si>
  <si>
    <t>dcheng</t>
  </si>
  <si>
    <t>11121</t>
  </si>
  <si>
    <t>xchang</t>
  </si>
  <si>
    <t>11115</t>
  </si>
  <si>
    <t>rzhong</t>
  </si>
  <si>
    <t>11117</t>
  </si>
  <si>
    <t>jzhou03</t>
  </si>
  <si>
    <t>11102</t>
  </si>
  <si>
    <t>jchen10</t>
  </si>
  <si>
    <t>11113</t>
  </si>
  <si>
    <t>jlv</t>
  </si>
  <si>
    <t>11111</t>
  </si>
  <si>
    <t>kwei</t>
  </si>
  <si>
    <t>11129</t>
  </si>
  <si>
    <t>twang</t>
  </si>
  <si>
    <t>11133</t>
  </si>
  <si>
    <t>chua</t>
  </si>
  <si>
    <t>11122</t>
  </si>
  <si>
    <t>rmo</t>
  </si>
  <si>
    <t>11132</t>
  </si>
  <si>
    <t>lwang07</t>
  </si>
  <si>
    <t>11131</t>
  </si>
  <si>
    <t>xliang</t>
  </si>
  <si>
    <t>11141</t>
  </si>
  <si>
    <t>yxing01</t>
  </si>
  <si>
    <t>11138</t>
  </si>
  <si>
    <t>jzhao03</t>
  </si>
  <si>
    <t>11145</t>
  </si>
  <si>
    <t>ljin01</t>
  </si>
  <si>
    <t>11149</t>
  </si>
  <si>
    <t>xli05</t>
  </si>
  <si>
    <t>11143</t>
  </si>
  <si>
    <t>lzhan</t>
  </si>
  <si>
    <t>11151</t>
  </si>
  <si>
    <t>cwan01</t>
  </si>
  <si>
    <t>11164</t>
  </si>
  <si>
    <t>ywu06</t>
  </si>
  <si>
    <t>12382</t>
  </si>
  <si>
    <t>yma02</t>
  </si>
  <si>
    <t>11179</t>
  </si>
  <si>
    <t>gfu</t>
  </si>
  <si>
    <t>11203</t>
  </si>
  <si>
    <t>sming</t>
  </si>
  <si>
    <t>10020</t>
  </si>
  <si>
    <t>lcai</t>
  </si>
  <si>
    <t>11199</t>
  </si>
  <si>
    <t>szhang05</t>
  </si>
  <si>
    <t>11215</t>
  </si>
  <si>
    <t>jlv01</t>
  </si>
  <si>
    <t>11214</t>
  </si>
  <si>
    <t>hwang04</t>
  </si>
  <si>
    <t>10412</t>
  </si>
  <si>
    <t>ywang03</t>
  </si>
  <si>
    <t>11220</t>
  </si>
  <si>
    <t>xli06</t>
  </si>
  <si>
    <t>11227</t>
  </si>
  <si>
    <t>ywang15</t>
  </si>
  <si>
    <t>11236</t>
  </si>
  <si>
    <t>bzhou</t>
  </si>
  <si>
    <t>11233</t>
  </si>
  <si>
    <t>xxiang01</t>
  </si>
  <si>
    <t>11239</t>
  </si>
  <si>
    <t>zchen01</t>
  </si>
  <si>
    <t>11247</t>
  </si>
  <si>
    <t>jqin01</t>
  </si>
  <si>
    <t>11243</t>
  </si>
  <si>
    <t>fzhou01</t>
  </si>
  <si>
    <t>11254</t>
  </si>
  <si>
    <t>cli03</t>
  </si>
  <si>
    <t>11251</t>
  </si>
  <si>
    <t>yzhang10</t>
  </si>
  <si>
    <t>11246</t>
  </si>
  <si>
    <t>pzeng01</t>
  </si>
  <si>
    <t>11265</t>
  </si>
  <si>
    <t>hhan</t>
  </si>
  <si>
    <t>11266</t>
  </si>
  <si>
    <t>dhu02</t>
  </si>
  <si>
    <t>11264</t>
  </si>
  <si>
    <t>lchen06</t>
  </si>
  <si>
    <t>11257</t>
  </si>
  <si>
    <t>yzheng02</t>
  </si>
  <si>
    <t>11262</t>
  </si>
  <si>
    <t>yliu09</t>
  </si>
  <si>
    <t>11255</t>
  </si>
  <si>
    <t>xgu02</t>
  </si>
  <si>
    <t>11280</t>
  </si>
  <si>
    <t>ytang</t>
  </si>
  <si>
    <t>11269</t>
  </si>
  <si>
    <t>ytang01</t>
  </si>
  <si>
    <t>11276</t>
  </si>
  <si>
    <t>yjiang02</t>
  </si>
  <si>
    <t>11273</t>
  </si>
  <si>
    <t>ywang16</t>
  </si>
  <si>
    <t>11275</t>
  </si>
  <si>
    <t>bxie</t>
  </si>
  <si>
    <t>11274</t>
  </si>
  <si>
    <t>sguo01</t>
  </si>
  <si>
    <t>11278</t>
  </si>
  <si>
    <t>rwu</t>
  </si>
  <si>
    <t>11277</t>
  </si>
  <si>
    <t>ymo</t>
  </si>
  <si>
    <t>11291</t>
  </si>
  <si>
    <t>jhe02</t>
  </si>
  <si>
    <t>11289</t>
  </si>
  <si>
    <t>scheng</t>
  </si>
  <si>
    <t>11298</t>
  </si>
  <si>
    <t>yzhou01</t>
  </si>
  <si>
    <t>10322</t>
  </si>
  <si>
    <t>tcao</t>
  </si>
  <si>
    <t>11300</t>
  </si>
  <si>
    <t>jsun02</t>
  </si>
  <si>
    <t>11301</t>
  </si>
  <si>
    <t>ajia</t>
  </si>
  <si>
    <t>11318</t>
  </si>
  <si>
    <t>lzhang07</t>
  </si>
  <si>
    <t>11320</t>
  </si>
  <si>
    <t>qshi</t>
  </si>
  <si>
    <t>11321</t>
  </si>
  <si>
    <t>szhao03</t>
  </si>
  <si>
    <t>11328</t>
  </si>
  <si>
    <t>jyang</t>
  </si>
  <si>
    <t>11333</t>
  </si>
  <si>
    <t>xgu03</t>
  </si>
  <si>
    <t>60036</t>
  </si>
  <si>
    <t>dwang01</t>
  </si>
  <si>
    <t>11346</t>
  </si>
  <si>
    <t>qzheng01</t>
  </si>
  <si>
    <t>11345</t>
  </si>
  <si>
    <t>ydai01</t>
  </si>
  <si>
    <t>11348</t>
  </si>
  <si>
    <t>cguo</t>
  </si>
  <si>
    <t>11349</t>
  </si>
  <si>
    <t>czhu</t>
  </si>
  <si>
    <t>11342</t>
  </si>
  <si>
    <t>yteng</t>
  </si>
  <si>
    <t>11343</t>
  </si>
  <si>
    <t>xli07</t>
  </si>
  <si>
    <t>11355</t>
  </si>
  <si>
    <t>xgan</t>
  </si>
  <si>
    <t>11361</t>
  </si>
  <si>
    <t>cxu03</t>
  </si>
  <si>
    <t>11356</t>
  </si>
  <si>
    <t>jli04</t>
  </si>
  <si>
    <t>10752</t>
  </si>
  <si>
    <t>dxu</t>
  </si>
  <si>
    <t>11357</t>
  </si>
  <si>
    <t>xzhou01</t>
  </si>
  <si>
    <t>11370</t>
  </si>
  <si>
    <t>mzhang03</t>
  </si>
  <si>
    <t>11367</t>
  </si>
  <si>
    <t>jzhang10</t>
  </si>
  <si>
    <t>11368</t>
  </si>
  <si>
    <t>ylin04</t>
  </si>
  <si>
    <t>11371</t>
  </si>
  <si>
    <t>cshen</t>
  </si>
  <si>
    <t>11372</t>
  </si>
  <si>
    <t>jwu05</t>
  </si>
  <si>
    <t>11374</t>
  </si>
  <si>
    <t>pwang03</t>
  </si>
  <si>
    <t>11381</t>
  </si>
  <si>
    <t>ydu02</t>
  </si>
  <si>
    <t>11382</t>
  </si>
  <si>
    <t>rtian</t>
  </si>
  <si>
    <t>11299</t>
  </si>
  <si>
    <t>qzhao</t>
  </si>
  <si>
    <t>11385</t>
  </si>
  <si>
    <t>ydai02</t>
  </si>
  <si>
    <t>11387</t>
  </si>
  <si>
    <t>sduan</t>
  </si>
  <si>
    <t>11424</t>
  </si>
  <si>
    <t>lzhang08</t>
  </si>
  <si>
    <t>11412</t>
  </si>
  <si>
    <t>dshang</t>
  </si>
  <si>
    <t>11427</t>
  </si>
  <si>
    <t>jying01</t>
  </si>
  <si>
    <t>11393</t>
  </si>
  <si>
    <t>jwang11</t>
  </si>
  <si>
    <t>11420</t>
  </si>
  <si>
    <t>dzheng01</t>
  </si>
  <si>
    <t>11422</t>
  </si>
  <si>
    <t>xruan</t>
  </si>
  <si>
    <t>11421</t>
  </si>
  <si>
    <t>sxie01</t>
  </si>
  <si>
    <t>11431</t>
  </si>
  <si>
    <t>xyao</t>
  </si>
  <si>
    <t>11441</t>
  </si>
  <si>
    <t>nmiao</t>
  </si>
  <si>
    <t>11432</t>
  </si>
  <si>
    <t>zchen03</t>
  </si>
  <si>
    <t>11437</t>
  </si>
  <si>
    <t>wdong02</t>
  </si>
  <si>
    <t>11434</t>
  </si>
  <si>
    <t>xzhang04</t>
  </si>
  <si>
    <t>11433</t>
  </si>
  <si>
    <t>yzou01</t>
  </si>
  <si>
    <t>11429</t>
  </si>
  <si>
    <t>yjin03</t>
  </si>
  <si>
    <t>11448</t>
  </si>
  <si>
    <t>wpan01</t>
  </si>
  <si>
    <t>11430</t>
  </si>
  <si>
    <t>jyu01</t>
  </si>
  <si>
    <t>11388</t>
  </si>
  <si>
    <t>qzhang01</t>
  </si>
  <si>
    <t>11456</t>
  </si>
  <si>
    <t>rgao</t>
  </si>
  <si>
    <t>11451</t>
  </si>
  <si>
    <t>ysun02</t>
  </si>
  <si>
    <t>11461</t>
  </si>
  <si>
    <t>wzhang03</t>
  </si>
  <si>
    <t>11458</t>
  </si>
  <si>
    <t>czhu01</t>
  </si>
  <si>
    <t>11459</t>
  </si>
  <si>
    <t>jsu02</t>
  </si>
  <si>
    <t>11460</t>
  </si>
  <si>
    <t>xbie</t>
  </si>
  <si>
    <t>11464</t>
  </si>
  <si>
    <t>clin</t>
  </si>
  <si>
    <t>11442</t>
  </si>
  <si>
    <t>tzhao</t>
  </si>
  <si>
    <t>11466</t>
  </si>
  <si>
    <t>sli08</t>
  </si>
  <si>
    <t>11477</t>
  </si>
  <si>
    <t>wwang05</t>
  </si>
  <si>
    <t>11487</t>
  </si>
  <si>
    <t>yfeng</t>
  </si>
  <si>
    <t>11475</t>
  </si>
  <si>
    <t>qpang</t>
  </si>
  <si>
    <t>11484</t>
  </si>
  <si>
    <t>jliu05</t>
  </si>
  <si>
    <t>11497</t>
  </si>
  <si>
    <t>jshao01</t>
  </si>
  <si>
    <t>11472</t>
  </si>
  <si>
    <t>mfeng</t>
  </si>
  <si>
    <t>11470</t>
  </si>
  <si>
    <t>gxie</t>
  </si>
  <si>
    <t>11467</t>
  </si>
  <si>
    <t>xxing</t>
  </si>
  <si>
    <t>11496</t>
  </si>
  <si>
    <t>shuang</t>
  </si>
  <si>
    <t>10398</t>
  </si>
  <si>
    <t>fwang</t>
  </si>
  <si>
    <t>11479</t>
  </si>
  <si>
    <t>jwang12</t>
  </si>
  <si>
    <t>11486</t>
  </si>
  <si>
    <t>sliu01</t>
  </si>
  <si>
    <t>11483</t>
  </si>
  <si>
    <t>hzhu02</t>
  </si>
  <si>
    <t>11469</t>
  </si>
  <si>
    <t>ywang21</t>
  </si>
  <si>
    <t>11156</t>
  </si>
  <si>
    <t>ychen09</t>
  </si>
  <si>
    <t>11600</t>
  </si>
  <si>
    <t>zlu01</t>
  </si>
  <si>
    <t>11601</t>
  </si>
  <si>
    <t>wjin</t>
  </si>
  <si>
    <t>11603</t>
  </si>
  <si>
    <t>gzhang</t>
  </si>
  <si>
    <t>11605</t>
  </si>
  <si>
    <t>hguo04</t>
  </si>
  <si>
    <t>11607</t>
  </si>
  <si>
    <t>rding</t>
  </si>
  <si>
    <t>11478</t>
  </si>
  <si>
    <t>whu</t>
  </si>
  <si>
    <t>10237</t>
  </si>
  <si>
    <t>swang01</t>
  </si>
  <si>
    <t>11610</t>
  </si>
  <si>
    <t>tpeng</t>
  </si>
  <si>
    <t>11611</t>
  </si>
  <si>
    <t>yliu10</t>
  </si>
  <si>
    <t>11613</t>
  </si>
  <si>
    <t>qli01</t>
  </si>
  <si>
    <t>11614</t>
  </si>
  <si>
    <t>hshen</t>
  </si>
  <si>
    <t>11615</t>
  </si>
  <si>
    <t>awang</t>
  </si>
  <si>
    <t>11618</t>
  </si>
  <si>
    <t>wfan</t>
  </si>
  <si>
    <t>11619</t>
  </si>
  <si>
    <t>zhu</t>
  </si>
  <si>
    <t>11622</t>
  </si>
  <si>
    <t>rzhou02</t>
  </si>
  <si>
    <t>11623</t>
  </si>
  <si>
    <t>jyang01</t>
  </si>
  <si>
    <t>11625</t>
  </si>
  <si>
    <t>sli09</t>
  </si>
  <si>
    <t>11482</t>
  </si>
  <si>
    <t>lchen08</t>
  </si>
  <si>
    <t>11495</t>
  </si>
  <si>
    <t>wrao</t>
  </si>
  <si>
    <t>11499</t>
  </si>
  <si>
    <t>nzhao</t>
  </si>
  <si>
    <t>11489</t>
  </si>
  <si>
    <t>swang08</t>
  </si>
  <si>
    <t>11602</t>
  </si>
  <si>
    <t>qzhang02</t>
  </si>
  <si>
    <t>11634</t>
  </si>
  <si>
    <t>lhuo</t>
  </si>
  <si>
    <t>11629</t>
  </si>
  <si>
    <t>wliu</t>
  </si>
  <si>
    <t>11630</t>
  </si>
  <si>
    <t>tyan</t>
  </si>
  <si>
    <t>11631</t>
  </si>
  <si>
    <t>fyang01</t>
  </si>
  <si>
    <t>11632</t>
  </si>
  <si>
    <t>tli03</t>
  </si>
  <si>
    <t>11636</t>
  </si>
  <si>
    <t>cwang02</t>
  </si>
  <si>
    <t>11637</t>
  </si>
  <si>
    <t>ksun</t>
  </si>
  <si>
    <t>11526</t>
  </si>
  <si>
    <t>jwang15</t>
  </si>
  <si>
    <t>11522</t>
  </si>
  <si>
    <t>mzhang04</t>
  </si>
  <si>
    <t>11591</t>
  </si>
  <si>
    <t>dwang02</t>
  </si>
  <si>
    <t>11592</t>
  </si>
  <si>
    <t>mliu02</t>
  </si>
  <si>
    <t>11593</t>
  </si>
  <si>
    <t>xzou01</t>
  </si>
  <si>
    <t>11642</t>
  </si>
  <si>
    <t>yzhang13</t>
  </si>
  <si>
    <t>11648</t>
  </si>
  <si>
    <t>mzhang05</t>
  </si>
  <si>
    <t>11652</t>
  </si>
  <si>
    <t>mli03</t>
  </si>
  <si>
    <t>11647</t>
  </si>
  <si>
    <t>myue</t>
  </si>
  <si>
    <t>11683</t>
  </si>
  <si>
    <t>jwang16</t>
  </si>
  <si>
    <t>11660</t>
  </si>
  <si>
    <t>xyang08</t>
  </si>
  <si>
    <t>11676</t>
  </si>
  <si>
    <t>yxu04</t>
  </si>
  <si>
    <t>11685</t>
  </si>
  <si>
    <t>lhong</t>
  </si>
  <si>
    <t>11686</t>
  </si>
  <si>
    <t>zwang04</t>
  </si>
  <si>
    <t>11662</t>
  </si>
  <si>
    <t>slv</t>
  </si>
  <si>
    <t>11673</t>
  </si>
  <si>
    <t>mhe</t>
  </si>
  <si>
    <t>11694</t>
  </si>
  <si>
    <t>szhang07</t>
  </si>
  <si>
    <t>11693</t>
  </si>
  <si>
    <t>qsun</t>
  </si>
  <si>
    <t>11690</t>
  </si>
  <si>
    <t>jyang03</t>
  </si>
  <si>
    <t>11689</t>
  </si>
  <si>
    <t>yluo02</t>
  </si>
  <si>
    <t>11684</t>
  </si>
  <si>
    <t>qxia</t>
  </si>
  <si>
    <t>11707</t>
  </si>
  <si>
    <t>jmao</t>
  </si>
  <si>
    <t>11695</t>
  </si>
  <si>
    <t>xyuan</t>
  </si>
  <si>
    <t>11698</t>
  </si>
  <si>
    <t>xzhou03</t>
  </si>
  <si>
    <t>12130</t>
  </si>
  <si>
    <t>schen08</t>
  </si>
  <si>
    <t>11687</t>
  </si>
  <si>
    <t>lduan</t>
  </si>
  <si>
    <t>11720</t>
  </si>
  <si>
    <t>hliang</t>
  </si>
  <si>
    <t>12172</t>
  </si>
  <si>
    <t>llu01</t>
  </si>
  <si>
    <t>2023-03-26</t>
  </si>
  <si>
    <t>11721</t>
  </si>
  <si>
    <t>zchen05</t>
  </si>
  <si>
    <t>11729</t>
  </si>
  <si>
    <t>kwu</t>
  </si>
  <si>
    <t>11724</t>
  </si>
  <si>
    <t>yxu05</t>
  </si>
  <si>
    <t>11733</t>
  </si>
  <si>
    <t>yxu06</t>
  </si>
  <si>
    <t>11734</t>
  </si>
  <si>
    <t>yxiao03</t>
  </si>
  <si>
    <t>11736</t>
  </si>
  <si>
    <t>gliu01</t>
  </si>
  <si>
    <t>11738</t>
  </si>
  <si>
    <t>kli</t>
  </si>
  <si>
    <t>11737</t>
  </si>
  <si>
    <t>ltang01</t>
  </si>
  <si>
    <t>11735</t>
  </si>
  <si>
    <t>mlu</t>
  </si>
  <si>
    <t>11743</t>
  </si>
  <si>
    <t>xzhang08</t>
  </si>
  <si>
    <t>11744</t>
  </si>
  <si>
    <t>jmao01</t>
  </si>
  <si>
    <t>11752</t>
  </si>
  <si>
    <t>hyu04</t>
  </si>
  <si>
    <t>11753</t>
  </si>
  <si>
    <t>xchen11</t>
  </si>
  <si>
    <t>10479</t>
  </si>
  <si>
    <t>zfan</t>
  </si>
  <si>
    <t>11754</t>
  </si>
  <si>
    <t>zchen06</t>
  </si>
  <si>
    <t>11741</t>
  </si>
  <si>
    <t>lluo</t>
  </si>
  <si>
    <t>11767</t>
  </si>
  <si>
    <t>mmiao</t>
  </si>
  <si>
    <t>11765</t>
  </si>
  <si>
    <t>ldong01</t>
  </si>
  <si>
    <t>11763</t>
  </si>
  <si>
    <t>xshi02</t>
  </si>
  <si>
    <t>11774</t>
  </si>
  <si>
    <t>ytao01</t>
  </si>
  <si>
    <t>11775</t>
  </si>
  <si>
    <t>qfang02</t>
  </si>
  <si>
    <t>11778</t>
  </si>
  <si>
    <t>czhang04</t>
  </si>
  <si>
    <t>11779</t>
  </si>
  <si>
    <t>ytan01</t>
  </si>
  <si>
    <t>10275</t>
  </si>
  <si>
    <t>zli</t>
  </si>
  <si>
    <t>11784</t>
  </si>
  <si>
    <t>smao</t>
  </si>
  <si>
    <t>11781</t>
  </si>
  <si>
    <t>hhe02</t>
  </si>
  <si>
    <t>11797</t>
  </si>
  <si>
    <t>xwang08</t>
  </si>
  <si>
    <t>11782</t>
  </si>
  <si>
    <t>ywang24</t>
  </si>
  <si>
    <t>11798</t>
  </si>
  <si>
    <t>xqi01</t>
  </si>
  <si>
    <t>11796</t>
  </si>
  <si>
    <t>mwang03</t>
  </si>
  <si>
    <t>11801</t>
  </si>
  <si>
    <t>ylin05</t>
  </si>
  <si>
    <t>11769</t>
  </si>
  <si>
    <t>yan</t>
  </si>
  <si>
    <t>11795</t>
  </si>
  <si>
    <t>wzhang05</t>
  </si>
  <si>
    <t>11800</t>
  </si>
  <si>
    <t>xliu03</t>
  </si>
  <si>
    <t>11818</t>
  </si>
  <si>
    <t>xzhou04</t>
  </si>
  <si>
    <t>11813</t>
  </si>
  <si>
    <t>jli06</t>
  </si>
  <si>
    <t>11814</t>
  </si>
  <si>
    <t>hli03</t>
  </si>
  <si>
    <t>11819</t>
  </si>
  <si>
    <t>yli20</t>
  </si>
  <si>
    <t>11106</t>
  </si>
  <si>
    <t>bzheng</t>
  </si>
  <si>
    <t>11850</t>
  </si>
  <si>
    <t>xwang09</t>
  </si>
  <si>
    <t>11845</t>
  </si>
  <si>
    <t>ywang25</t>
  </si>
  <si>
    <t>11858</t>
  </si>
  <si>
    <t>jchen13</t>
  </si>
  <si>
    <t>11857</t>
  </si>
  <si>
    <t>jliu06</t>
  </si>
  <si>
    <t>11849</t>
  </si>
  <si>
    <t>yfu01</t>
  </si>
  <si>
    <t>11856</t>
  </si>
  <si>
    <t>nzhang02</t>
  </si>
  <si>
    <t>11868</t>
  </si>
  <si>
    <t>wwang06</t>
  </si>
  <si>
    <t>11852</t>
  </si>
  <si>
    <t>xye02</t>
  </si>
  <si>
    <t>11853</t>
  </si>
  <si>
    <t>llou</t>
  </si>
  <si>
    <t>12066</t>
  </si>
  <si>
    <t>wzhang07</t>
  </si>
  <si>
    <t>11875</t>
  </si>
  <si>
    <t>yli21</t>
  </si>
  <si>
    <t>11869</t>
  </si>
  <si>
    <t>lwu04</t>
  </si>
  <si>
    <t>12087</t>
  </si>
  <si>
    <t>ycheng05</t>
  </si>
  <si>
    <t>11859</t>
  </si>
  <si>
    <t>ldai</t>
  </si>
  <si>
    <t>11885</t>
  </si>
  <si>
    <t>xren</t>
  </si>
  <si>
    <t>11886</t>
  </si>
  <si>
    <t>yzhou03</t>
  </si>
  <si>
    <t>11895</t>
  </si>
  <si>
    <t>qwu01</t>
  </si>
  <si>
    <t>11888</t>
  </si>
  <si>
    <t>tyan01</t>
  </si>
  <si>
    <t>11894</t>
  </si>
  <si>
    <t>kzhou</t>
  </si>
  <si>
    <t>11879</t>
  </si>
  <si>
    <t>sli10</t>
  </si>
  <si>
    <t>11909</t>
  </si>
  <si>
    <t>zlv</t>
  </si>
  <si>
    <t>12502</t>
  </si>
  <si>
    <t>bhuang01</t>
  </si>
  <si>
    <t>12503</t>
  </si>
  <si>
    <t>yfu02</t>
  </si>
  <si>
    <t>12504</t>
  </si>
  <si>
    <t>zfu</t>
  </si>
  <si>
    <t>12505</t>
  </si>
  <si>
    <t>jtang</t>
  </si>
  <si>
    <t>12554</t>
  </si>
  <si>
    <t>mzhao01</t>
  </si>
  <si>
    <t>12509</t>
  </si>
  <si>
    <t>dli02</t>
  </si>
  <si>
    <t>12510</t>
  </si>
  <si>
    <t>zcheng</t>
  </si>
  <si>
    <t>12511</t>
  </si>
  <si>
    <t>twu</t>
  </si>
  <si>
    <t>12512</t>
  </si>
  <si>
    <t>lke</t>
  </si>
  <si>
    <t>12514</t>
  </si>
  <si>
    <t>yshao03</t>
  </si>
  <si>
    <t>12515</t>
  </si>
  <si>
    <t>yshen03</t>
  </si>
  <si>
    <t>12516</t>
  </si>
  <si>
    <t>shong02</t>
  </si>
  <si>
    <t>12519</t>
  </si>
  <si>
    <t>rxie</t>
  </si>
  <si>
    <t>12520</t>
  </si>
  <si>
    <t>yliu11</t>
  </si>
  <si>
    <t>12521</t>
  </si>
  <si>
    <t>xzheng03</t>
  </si>
  <si>
    <t>12523</t>
  </si>
  <si>
    <t>yzhu</t>
  </si>
  <si>
    <t>12525</t>
  </si>
  <si>
    <t>hsu02</t>
  </si>
  <si>
    <t>2023-01-03</t>
  </si>
  <si>
    <t>12526</t>
  </si>
  <si>
    <t>rzhang01</t>
  </si>
  <si>
    <t>12527</t>
  </si>
  <si>
    <t>lchen10</t>
  </si>
  <si>
    <t>12528</t>
  </si>
  <si>
    <t>tzhong</t>
  </si>
  <si>
    <t>12529</t>
  </si>
  <si>
    <t>cdai01</t>
  </si>
  <si>
    <t>12530</t>
  </si>
  <si>
    <t>zzheng01</t>
  </si>
  <si>
    <t>12531</t>
  </si>
  <si>
    <t>yzhuang</t>
  </si>
  <si>
    <t>12532</t>
  </si>
  <si>
    <t>hzheng03</t>
  </si>
  <si>
    <t>12533</t>
  </si>
  <si>
    <t>zchen08</t>
  </si>
  <si>
    <t>12534</t>
  </si>
  <si>
    <t>lqiu03</t>
  </si>
  <si>
    <t>12535</t>
  </si>
  <si>
    <t>ywang26</t>
  </si>
  <si>
    <t>12121</t>
  </si>
  <si>
    <t>syin</t>
  </si>
  <si>
    <t>12537</t>
  </si>
  <si>
    <t>xhe02</t>
  </si>
  <si>
    <t>12538</t>
  </si>
  <si>
    <t>jhu07</t>
  </si>
  <si>
    <t>12539</t>
  </si>
  <si>
    <t>qqin</t>
  </si>
  <si>
    <t>12540</t>
  </si>
  <si>
    <t>hhong</t>
  </si>
  <si>
    <t>12541</t>
  </si>
  <si>
    <t>cchen03</t>
  </si>
  <si>
    <t>12543</t>
  </si>
  <si>
    <t>ywu08</t>
  </si>
  <si>
    <t>12544</t>
  </si>
  <si>
    <t>ywen01</t>
  </si>
  <si>
    <t>12545</t>
  </si>
  <si>
    <t>hyao</t>
  </si>
  <si>
    <t>12546</t>
  </si>
  <si>
    <t>ctang</t>
  </si>
  <si>
    <t>12547</t>
  </si>
  <si>
    <t>jxu05</t>
  </si>
  <si>
    <t>12282</t>
  </si>
  <si>
    <t>ttang</t>
  </si>
  <si>
    <t>12549</t>
  </si>
  <si>
    <t>rzhang02</t>
  </si>
  <si>
    <t>12709</t>
  </si>
  <si>
    <t>ywang35</t>
  </si>
  <si>
    <t>11918</t>
  </si>
  <si>
    <t>twang01</t>
  </si>
  <si>
    <t>11925</t>
  </si>
  <si>
    <t>jhao</t>
  </si>
  <si>
    <t>11929</t>
  </si>
  <si>
    <t>pxiang</t>
  </si>
  <si>
    <t>11933</t>
  </si>
  <si>
    <t>yzhang17</t>
  </si>
  <si>
    <t>11919</t>
  </si>
  <si>
    <t>ytian01</t>
  </si>
  <si>
    <t>11917</t>
  </si>
  <si>
    <t>xzhan</t>
  </si>
  <si>
    <t>10676</t>
  </si>
  <si>
    <t>ywang07</t>
  </si>
  <si>
    <t>11921</t>
  </si>
  <si>
    <t>yzhou02</t>
  </si>
  <si>
    <t>12551</t>
  </si>
  <si>
    <t>bchen02</t>
  </si>
  <si>
    <t>12552</t>
  </si>
  <si>
    <t>hzhao02</t>
  </si>
  <si>
    <t>12553</t>
  </si>
  <si>
    <t>yxiao04</t>
  </si>
  <si>
    <t>12556</t>
  </si>
  <si>
    <t>lhe02</t>
  </si>
  <si>
    <t>12557</t>
  </si>
  <si>
    <t>jwang17</t>
  </si>
  <si>
    <t>11877</t>
  </si>
  <si>
    <t>yyang06</t>
  </si>
  <si>
    <t>12559</t>
  </si>
  <si>
    <t>yzhang15</t>
  </si>
  <si>
    <t>12560</t>
  </si>
  <si>
    <t>jwei02</t>
  </si>
  <si>
    <t>12561</t>
  </si>
  <si>
    <t>dpeng</t>
  </si>
  <si>
    <t>12562</t>
  </si>
  <si>
    <t>qdong</t>
  </si>
  <si>
    <t>12564</t>
  </si>
  <si>
    <t>lzhang10</t>
  </si>
  <si>
    <t>12565</t>
  </si>
  <si>
    <t>zyang01</t>
  </si>
  <si>
    <t>12566</t>
  </si>
  <si>
    <t>sxie02</t>
  </si>
  <si>
    <t>12567</t>
  </si>
  <si>
    <t>rli</t>
  </si>
  <si>
    <t>12568</t>
  </si>
  <si>
    <t>sxu01</t>
  </si>
  <si>
    <t>12569</t>
  </si>
  <si>
    <t>bwang03</t>
  </si>
  <si>
    <t>12570</t>
  </si>
  <si>
    <t>qfang03</t>
  </si>
  <si>
    <t>12572</t>
  </si>
  <si>
    <t>gqi</t>
  </si>
  <si>
    <t>12573</t>
  </si>
  <si>
    <t>rhu</t>
  </si>
  <si>
    <t>12575</t>
  </si>
  <si>
    <t>mzhang06</t>
  </si>
  <si>
    <t>12576</t>
  </si>
  <si>
    <t>ychen13</t>
  </si>
  <si>
    <t>12577</t>
  </si>
  <si>
    <t>schen06</t>
  </si>
  <si>
    <t>12578</t>
  </si>
  <si>
    <t>zying01</t>
  </si>
  <si>
    <t>12579</t>
  </si>
  <si>
    <t>qyuan</t>
  </si>
  <si>
    <t>12581</t>
  </si>
  <si>
    <t>swu03</t>
  </si>
  <si>
    <t>12582</t>
  </si>
  <si>
    <t>hding</t>
  </si>
  <si>
    <t>12583</t>
  </si>
  <si>
    <t>zhuang01</t>
  </si>
  <si>
    <t>12584</t>
  </si>
  <si>
    <t>ljiang03</t>
  </si>
  <si>
    <t>12585</t>
  </si>
  <si>
    <t>yyou02</t>
  </si>
  <si>
    <t>12586</t>
  </si>
  <si>
    <t>ysun04</t>
  </si>
  <si>
    <t>12587</t>
  </si>
  <si>
    <t>hwu03</t>
  </si>
  <si>
    <t>12588</t>
  </si>
  <si>
    <t>dwang03</t>
  </si>
  <si>
    <t>12733</t>
  </si>
  <si>
    <t>cxu05</t>
  </si>
  <si>
    <t>12595</t>
  </si>
  <si>
    <t>qwang03</t>
  </si>
  <si>
    <t>12596</t>
  </si>
  <si>
    <t>rwei</t>
  </si>
  <si>
    <t>12591</t>
  </si>
  <si>
    <t>yzhou04</t>
  </si>
  <si>
    <t>12592</t>
  </si>
  <si>
    <t>lwang11</t>
  </si>
  <si>
    <t>11974</t>
  </si>
  <si>
    <t>lwu05</t>
  </si>
  <si>
    <t>11973</t>
  </si>
  <si>
    <t>stan</t>
  </si>
  <si>
    <t>11976</t>
  </si>
  <si>
    <t>xchen12</t>
  </si>
  <si>
    <t>11997</t>
  </si>
  <si>
    <t>lzhang12</t>
  </si>
  <si>
    <t>12001</t>
  </si>
  <si>
    <t>syang01</t>
  </si>
  <si>
    <t>11998</t>
  </si>
  <si>
    <t>jkang</t>
  </si>
  <si>
    <t>11999</t>
  </si>
  <si>
    <t>xzhang09</t>
  </si>
  <si>
    <t>12012</t>
  </si>
  <si>
    <t>gtu</t>
  </si>
  <si>
    <t>12013</t>
  </si>
  <si>
    <t>dzhang</t>
  </si>
  <si>
    <t>11739</t>
  </si>
  <si>
    <t>she</t>
  </si>
  <si>
    <t>12017</t>
  </si>
  <si>
    <t>tzhang01</t>
  </si>
  <si>
    <t>12019</t>
  </si>
  <si>
    <t>ltang02</t>
  </si>
  <si>
    <t>11609</t>
  </si>
  <si>
    <t>yli18</t>
  </si>
  <si>
    <t>12016</t>
  </si>
  <si>
    <t>yluo04</t>
  </si>
  <si>
    <t>12027</t>
  </si>
  <si>
    <t>mzhang08</t>
  </si>
  <si>
    <t>12024</t>
  </si>
  <si>
    <t>xzhang10</t>
  </si>
  <si>
    <t>12041</t>
  </si>
  <si>
    <t>yzhu01</t>
  </si>
  <si>
    <t>12040</t>
  </si>
  <si>
    <t>jzhao05</t>
  </si>
  <si>
    <t>12039</t>
  </si>
  <si>
    <t>zming</t>
  </si>
  <si>
    <t>12035</t>
  </si>
  <si>
    <t>phu</t>
  </si>
  <si>
    <t>12029</t>
  </si>
  <si>
    <t>wding</t>
  </si>
  <si>
    <t>12028</t>
  </si>
  <si>
    <t>yzhang19</t>
  </si>
  <si>
    <t>12015</t>
  </si>
  <si>
    <t>cli08</t>
  </si>
  <si>
    <t>12597</t>
  </si>
  <si>
    <t>lyou</t>
  </si>
  <si>
    <t>12038</t>
  </si>
  <si>
    <t>dhou</t>
  </si>
  <si>
    <t>12063</t>
  </si>
  <si>
    <t>bli</t>
  </si>
  <si>
    <t>12054</t>
  </si>
  <si>
    <t>cli09</t>
  </si>
  <si>
    <t>12064</t>
  </si>
  <si>
    <t>ydang</t>
  </si>
  <si>
    <t>12079</t>
  </si>
  <si>
    <t>lhuang</t>
  </si>
  <si>
    <t>12363</t>
  </si>
  <si>
    <t>yqiang</t>
  </si>
  <si>
    <t>12076</t>
  </si>
  <si>
    <t>hgao</t>
  </si>
  <si>
    <t>12068</t>
  </si>
  <si>
    <t>dcui</t>
  </si>
  <si>
    <t>12067</t>
  </si>
  <si>
    <t>alin</t>
  </si>
  <si>
    <t>12086</t>
  </si>
  <si>
    <t>zgong</t>
  </si>
  <si>
    <t>12090</t>
  </si>
  <si>
    <t>hwang08</t>
  </si>
  <si>
    <t>10786</t>
  </si>
  <si>
    <t>fye04</t>
  </si>
  <si>
    <t>12085</t>
  </si>
  <si>
    <t>xliu04</t>
  </si>
  <si>
    <t>12098</t>
  </si>
  <si>
    <t>llan01</t>
  </si>
  <si>
    <t>12089</t>
  </si>
  <si>
    <t>stu</t>
  </si>
  <si>
    <t>12094</t>
  </si>
  <si>
    <t>jchen16</t>
  </si>
  <si>
    <t>12099</t>
  </si>
  <si>
    <t>hlv</t>
  </si>
  <si>
    <t>12088</t>
  </si>
  <si>
    <t>xhu07</t>
  </si>
  <si>
    <t>12093</t>
  </si>
  <si>
    <t>dxiang</t>
  </si>
  <si>
    <t>12102</t>
  </si>
  <si>
    <t>yhu07</t>
  </si>
  <si>
    <t>12104</t>
  </si>
  <si>
    <t>xhan01</t>
  </si>
  <si>
    <t>12110</t>
  </si>
  <si>
    <t>kzhang03</t>
  </si>
  <si>
    <t>12536</t>
  </si>
  <si>
    <t>yjiang04</t>
  </si>
  <si>
    <t>12117</t>
  </si>
  <si>
    <t>cshi02</t>
  </si>
  <si>
    <t>12116</t>
  </si>
  <si>
    <t>cguo01</t>
  </si>
  <si>
    <t>12118</t>
  </si>
  <si>
    <t>hzhang09</t>
  </si>
  <si>
    <t>12420</t>
  </si>
  <si>
    <t>sliao</t>
  </si>
  <si>
    <t>12139</t>
  </si>
  <si>
    <t>jchen18</t>
  </si>
  <si>
    <t>12138</t>
  </si>
  <si>
    <t>ygao05</t>
  </si>
  <si>
    <t>12157</t>
  </si>
  <si>
    <t>jwang23</t>
  </si>
  <si>
    <t>12143</t>
  </si>
  <si>
    <t>fzeng</t>
  </si>
  <si>
    <t>12142</t>
  </si>
  <si>
    <t>hcui</t>
  </si>
  <si>
    <t>11221</t>
  </si>
  <si>
    <t>yxiong02</t>
  </si>
  <si>
    <t>12141</t>
  </si>
  <si>
    <t>sshao04</t>
  </si>
  <si>
    <t>12145</t>
  </si>
  <si>
    <t>cchen05</t>
  </si>
  <si>
    <t>12105</t>
  </si>
  <si>
    <t>cmao</t>
  </si>
  <si>
    <t>12146</t>
  </si>
  <si>
    <t>zwu01</t>
  </si>
  <si>
    <t>12162</t>
  </si>
  <si>
    <t>xchen14</t>
  </si>
  <si>
    <t>12158</t>
  </si>
  <si>
    <t>zsong</t>
  </si>
  <si>
    <t>12168</t>
  </si>
  <si>
    <t>jma02</t>
  </si>
  <si>
    <t>12160</t>
  </si>
  <si>
    <t>twang02</t>
  </si>
  <si>
    <t>12144</t>
  </si>
  <si>
    <t>wzhou04</t>
  </si>
  <si>
    <t>12159</t>
  </si>
  <si>
    <t>cpan02</t>
  </si>
  <si>
    <t>12166</t>
  </si>
  <si>
    <t>yguo</t>
  </si>
  <si>
    <t>12163</t>
  </si>
  <si>
    <t>cfu01</t>
  </si>
  <si>
    <t>12165</t>
  </si>
  <si>
    <t>ywang29</t>
  </si>
  <si>
    <t>12171</t>
  </si>
  <si>
    <t>ydeng01</t>
  </si>
  <si>
    <t>12731</t>
  </si>
  <si>
    <t>tjia</t>
  </si>
  <si>
    <t>12170</t>
  </si>
  <si>
    <t>hzhu05</t>
  </si>
  <si>
    <t>12190</t>
  </si>
  <si>
    <t>ywang30</t>
  </si>
  <si>
    <t>12186</t>
  </si>
  <si>
    <t>whu02</t>
  </si>
  <si>
    <t>12184</t>
  </si>
  <si>
    <t>lluo01</t>
  </si>
  <si>
    <t>12177</t>
  </si>
  <si>
    <t>mduan</t>
  </si>
  <si>
    <t>12176</t>
  </si>
  <si>
    <t>xchen16</t>
  </si>
  <si>
    <t>12201</t>
  </si>
  <si>
    <t>jwu08</t>
  </si>
  <si>
    <t>12164</t>
  </si>
  <si>
    <t>lchen11</t>
  </si>
  <si>
    <t>12200</t>
  </si>
  <si>
    <t>lpeng</t>
  </si>
  <si>
    <t>12204</t>
  </si>
  <si>
    <t>rwang01</t>
  </si>
  <si>
    <t>12202</t>
  </si>
  <si>
    <t>lshao01</t>
  </si>
  <si>
    <t>12211</t>
  </si>
  <si>
    <t>czhao</t>
  </si>
  <si>
    <t>12203</t>
  </si>
  <si>
    <t>xzhan01</t>
  </si>
  <si>
    <t>12229</t>
  </si>
  <si>
    <t>jwang25</t>
  </si>
  <si>
    <t>12224</t>
  </si>
  <si>
    <t>hzheng04</t>
  </si>
  <si>
    <t>12223</t>
  </si>
  <si>
    <t>hren</t>
  </si>
  <si>
    <t>12230</t>
  </si>
  <si>
    <t>hye02</t>
  </si>
  <si>
    <t>12239</t>
  </si>
  <si>
    <t>xzhang11</t>
  </si>
  <si>
    <t>12245</t>
  </si>
  <si>
    <t>ysong</t>
  </si>
  <si>
    <t>12255</t>
  </si>
  <si>
    <t>yliang</t>
  </si>
  <si>
    <t>12266</t>
  </si>
  <si>
    <t>hfan02</t>
  </si>
  <si>
    <t>11360</t>
  </si>
  <si>
    <t>lyan</t>
  </si>
  <si>
    <t>12274</t>
  </si>
  <si>
    <t>lhe03</t>
  </si>
  <si>
    <t>12291</t>
  </si>
  <si>
    <t>swei</t>
  </si>
  <si>
    <t>12303</t>
  </si>
  <si>
    <t>zliu05</t>
  </si>
  <si>
    <t>2023-02-28</t>
  </si>
  <si>
    <t>12294</t>
  </si>
  <si>
    <t>yzhou07</t>
  </si>
  <si>
    <t>12293</t>
  </si>
  <si>
    <t>wchen05</t>
  </si>
  <si>
    <t>12302</t>
  </si>
  <si>
    <t>shuang01</t>
  </si>
  <si>
    <t>12314</t>
  </si>
  <si>
    <t>lhong01</t>
  </si>
  <si>
    <t>12323</t>
  </si>
  <si>
    <t>xyuan01</t>
  </si>
  <si>
    <t>12341</t>
  </si>
  <si>
    <t>qli04</t>
  </si>
  <si>
    <t>12352</t>
  </si>
  <si>
    <t>mchen05</t>
  </si>
  <si>
    <t>12354</t>
  </si>
  <si>
    <t>hliu05</t>
  </si>
  <si>
    <t>12328</t>
  </si>
  <si>
    <t>tyang</t>
  </si>
  <si>
    <t>12355</t>
  </si>
  <si>
    <t>lma01</t>
  </si>
  <si>
    <t>12345</t>
  </si>
  <si>
    <t>xchen17</t>
  </si>
  <si>
    <t>12364</t>
  </si>
  <si>
    <t>fpan</t>
  </si>
  <si>
    <t>12356</t>
  </si>
  <si>
    <t>zluo01</t>
  </si>
  <si>
    <t>12358</t>
  </si>
  <si>
    <t>zchen12</t>
  </si>
  <si>
    <t>12353</t>
  </si>
  <si>
    <t>ylin06</t>
  </si>
  <si>
    <t>12344</t>
  </si>
  <si>
    <t>lzhang13</t>
  </si>
  <si>
    <t>12357</t>
  </si>
  <si>
    <t>lzhou02</t>
  </si>
  <si>
    <t>12034</t>
  </si>
  <si>
    <t>yliu14</t>
  </si>
  <si>
    <t>12366</t>
  </si>
  <si>
    <t>ywang31</t>
  </si>
  <si>
    <t>12393</t>
  </si>
  <si>
    <t>qjin01</t>
  </si>
  <si>
    <t>12387</t>
  </si>
  <si>
    <t>lguan</t>
  </si>
  <si>
    <t>12385</t>
  </si>
  <si>
    <t>zpeng01</t>
  </si>
  <si>
    <t>12377</t>
  </si>
  <si>
    <t>rjian</t>
  </si>
  <si>
    <t>12388</t>
  </si>
  <si>
    <t>dluo01</t>
  </si>
  <si>
    <t>12392</t>
  </si>
  <si>
    <t>yyang07</t>
  </si>
  <si>
    <t>12396</t>
  </si>
  <si>
    <t>yzhan01</t>
  </si>
  <si>
    <t>12376</t>
  </si>
  <si>
    <t>tzhu02</t>
  </si>
  <si>
    <t>12390</t>
  </si>
  <si>
    <t>xren01</t>
  </si>
  <si>
    <t>12389</t>
  </si>
  <si>
    <t>yhuang06</t>
  </si>
  <si>
    <t>兼职劳务（试用）</t>
  </si>
  <si>
    <t>12397</t>
  </si>
  <si>
    <t>yshen06</t>
  </si>
  <si>
    <t>12378</t>
  </si>
  <si>
    <t>lzhang15</t>
  </si>
  <si>
    <t>12394</t>
  </si>
  <si>
    <t>bma01</t>
  </si>
  <si>
    <t>12406</t>
  </si>
  <si>
    <t>swu07</t>
  </si>
  <si>
    <t>12412</t>
  </si>
  <si>
    <t>qcui</t>
  </si>
  <si>
    <t>12403</t>
  </si>
  <si>
    <t>xwang10</t>
  </si>
  <si>
    <t>12408</t>
  </si>
  <si>
    <t>jwang26</t>
  </si>
  <si>
    <t>退休返聘（试用）</t>
  </si>
  <si>
    <t>10689</t>
  </si>
  <si>
    <t>wzheng01</t>
  </si>
  <si>
    <t>12381</t>
  </si>
  <si>
    <t>mchen06</t>
  </si>
  <si>
    <t>12413</t>
  </si>
  <si>
    <t>xlv01</t>
  </si>
  <si>
    <t>12417</t>
  </si>
  <si>
    <t>czhong</t>
  </si>
  <si>
    <t>12416</t>
  </si>
  <si>
    <t>cliu01</t>
  </si>
  <si>
    <t>11340</t>
  </si>
  <si>
    <t>mqiu</t>
  </si>
  <si>
    <t>12419</t>
  </si>
  <si>
    <t>hyang01</t>
  </si>
  <si>
    <t>12407</t>
  </si>
  <si>
    <t>yzhou08</t>
  </si>
  <si>
    <t>12426</t>
  </si>
  <si>
    <t>qliao</t>
  </si>
  <si>
    <t>12383</t>
  </si>
  <si>
    <t>mchen07</t>
  </si>
  <si>
    <t>12431</t>
  </si>
  <si>
    <t>zwang08</t>
  </si>
  <si>
    <t>12441</t>
  </si>
  <si>
    <t>ypan06</t>
  </si>
  <si>
    <t>12638</t>
  </si>
  <si>
    <t>jzhang17</t>
  </si>
  <si>
    <t>12445</t>
  </si>
  <si>
    <t>yyang08</t>
  </si>
  <si>
    <t>12443</t>
  </si>
  <si>
    <t>ywu10</t>
  </si>
  <si>
    <t>12666</t>
  </si>
  <si>
    <t>yliu16</t>
  </si>
  <si>
    <t>12669</t>
  </si>
  <si>
    <t>rtai</t>
  </si>
  <si>
    <t>12682</t>
  </si>
  <si>
    <t>lwang13</t>
  </si>
  <si>
    <t>12694</t>
  </si>
  <si>
    <t>hfu01</t>
  </si>
  <si>
    <t>12718</t>
  </si>
  <si>
    <t>dyang02</t>
  </si>
  <si>
    <t>12743</t>
  </si>
  <si>
    <t>ysong01</t>
  </si>
  <si>
    <t>12642</t>
  </si>
  <si>
    <t>yzhao03</t>
  </si>
  <si>
    <t>12639</t>
  </si>
  <si>
    <t>xchen18</t>
  </si>
  <si>
    <t>12646</t>
  </si>
  <si>
    <t>shuang04</t>
  </si>
  <si>
    <t>12661</t>
  </si>
  <si>
    <t>glzb</t>
  </si>
  <si>
    <t>12667</t>
  </si>
  <si>
    <t>zlv01</t>
  </si>
  <si>
    <t>12668</t>
  </si>
  <si>
    <t>ywang33</t>
  </si>
  <si>
    <t>12670</t>
  </si>
  <si>
    <t>hge</t>
  </si>
  <si>
    <t>12672</t>
  </si>
  <si>
    <t>mzhu02</t>
  </si>
  <si>
    <t>12675</t>
  </si>
  <si>
    <t>rtian01</t>
  </si>
  <si>
    <t>12671</t>
  </si>
  <si>
    <t>kmao</t>
  </si>
  <si>
    <t>12686</t>
  </si>
  <si>
    <t>cpan03</t>
  </si>
  <si>
    <t>中药炮制研究员</t>
  </si>
  <si>
    <t>12673</t>
  </si>
  <si>
    <t>xwang12</t>
  </si>
  <si>
    <t>12674</t>
  </si>
  <si>
    <t>qzhang06</t>
  </si>
  <si>
    <t>12678</t>
  </si>
  <si>
    <t>cqin</t>
  </si>
  <si>
    <t>12681</t>
  </si>
  <si>
    <t>yliu18</t>
  </si>
  <si>
    <t>12700</t>
  </si>
  <si>
    <t>xzhao02</t>
  </si>
  <si>
    <t>12684</t>
  </si>
  <si>
    <t>ywang34</t>
  </si>
  <si>
    <t>12677</t>
  </si>
  <si>
    <t>rwei01</t>
  </si>
  <si>
    <t>12699</t>
  </si>
  <si>
    <t>zzhong</t>
  </si>
  <si>
    <t>12687</t>
  </si>
  <si>
    <t>ndang</t>
  </si>
  <si>
    <t>12692</t>
  </si>
  <si>
    <t>yluo05</t>
  </si>
  <si>
    <t>12683</t>
  </si>
  <si>
    <t>lwang14</t>
  </si>
  <si>
    <t>12680</t>
  </si>
  <si>
    <t>lzhou04</t>
  </si>
  <si>
    <t>12710</t>
  </si>
  <si>
    <t>jge</t>
  </si>
  <si>
    <t>12693</t>
  </si>
  <si>
    <t>dlu01</t>
  </si>
  <si>
    <t>12695</t>
  </si>
  <si>
    <t>ybai</t>
  </si>
  <si>
    <t>12711</t>
  </si>
  <si>
    <t>lzhao04</t>
  </si>
  <si>
    <t>12685</t>
  </si>
  <si>
    <t>ysun05</t>
  </si>
  <si>
    <t>12550</t>
  </si>
  <si>
    <t>nyang</t>
  </si>
  <si>
    <t>12712</t>
  </si>
  <si>
    <t>tliao</t>
  </si>
  <si>
    <t>12691</t>
  </si>
  <si>
    <t>kshi</t>
  </si>
  <si>
    <t>12698</t>
  </si>
  <si>
    <t>mzheng01</t>
  </si>
  <si>
    <t>12701</t>
  </si>
  <si>
    <t>jrong</t>
  </si>
  <si>
    <t>12702</t>
  </si>
  <si>
    <t>hweng</t>
  </si>
  <si>
    <t>12719</t>
  </si>
  <si>
    <t>zwu03</t>
  </si>
  <si>
    <t>12726</t>
  </si>
  <si>
    <t>yliu19</t>
  </si>
  <si>
    <t>12713</t>
  </si>
  <si>
    <t>zdeng</t>
  </si>
  <si>
    <t>12716</t>
  </si>
  <si>
    <t>jliu08</t>
  </si>
  <si>
    <t>12728</t>
  </si>
  <si>
    <t>hyang02</t>
  </si>
  <si>
    <t>10362</t>
  </si>
  <si>
    <t>yshan</t>
  </si>
  <si>
    <t>12717</t>
  </si>
  <si>
    <t>lyan01</t>
  </si>
  <si>
    <t>12738</t>
  </si>
  <si>
    <t>jren</t>
  </si>
  <si>
    <t>12729</t>
  </si>
  <si>
    <t>wjiang01</t>
  </si>
  <si>
    <t>12744</t>
  </si>
  <si>
    <t>xyan01</t>
  </si>
  <si>
    <t>12747</t>
  </si>
  <si>
    <t>xzhang13</t>
  </si>
  <si>
    <t>12755</t>
  </si>
  <si>
    <t>cyu04</t>
  </si>
  <si>
    <t>12750</t>
  </si>
  <si>
    <t>cdong01</t>
  </si>
  <si>
    <t>12751</t>
  </si>
  <si>
    <t>qchen02</t>
  </si>
  <si>
    <t>12740</t>
  </si>
  <si>
    <t>jliu09</t>
  </si>
  <si>
    <t>12741</t>
  </si>
  <si>
    <t>nzhang03</t>
  </si>
  <si>
    <t>12757</t>
  </si>
  <si>
    <t>yshi05</t>
  </si>
  <si>
    <t>12758</t>
  </si>
  <si>
    <t>syang02</t>
  </si>
  <si>
    <t>12748</t>
  </si>
  <si>
    <t>xzhang14</t>
  </si>
  <si>
    <t>12676</t>
  </si>
  <si>
    <t>zzhang07</t>
  </si>
  <si>
    <t>12697</t>
  </si>
  <si>
    <t>qyang</t>
  </si>
  <si>
    <t>12714</t>
  </si>
  <si>
    <t>mli06</t>
  </si>
  <si>
    <t>12722</t>
  </si>
  <si>
    <t>jhuang04</t>
  </si>
  <si>
    <t>12727</t>
  </si>
  <si>
    <t>phu01</t>
  </si>
  <si>
    <t>12724</t>
  </si>
  <si>
    <t>gding</t>
  </si>
  <si>
    <t>12721</t>
  </si>
  <si>
    <t>jchai</t>
  </si>
  <si>
    <t>12732</t>
  </si>
  <si>
    <t>fcai</t>
  </si>
  <si>
    <t>10013</t>
  </si>
  <si>
    <t>jying</t>
  </si>
  <si>
    <t>12734</t>
  </si>
  <si>
    <t>wzeng</t>
  </si>
  <si>
    <t>12735</t>
  </si>
  <si>
    <t>sgeng</t>
  </si>
  <si>
    <t>12736</t>
  </si>
  <si>
    <t>whu06</t>
  </si>
  <si>
    <t>12739</t>
  </si>
  <si>
    <t>mxu07</t>
  </si>
  <si>
    <t>12749</t>
  </si>
  <si>
    <t>wwang09</t>
  </si>
  <si>
    <t>12760</t>
  </si>
  <si>
    <t>gzhu01</t>
  </si>
  <si>
    <t>蒲建</t>
  </si>
  <si>
    <t>执行董事</t>
  </si>
  <si>
    <t>2023-01-18</t>
  </si>
  <si>
    <t>闫琦</t>
  </si>
  <si>
    <t>12140</t>
  </si>
  <si>
    <t>yjin06</t>
  </si>
  <si>
    <t>10485</t>
  </si>
  <si>
    <t>lqiu</t>
  </si>
  <si>
    <t>10505</t>
  </si>
  <si>
    <t>hzheng01</t>
  </si>
  <si>
    <t>50002</t>
  </si>
  <si>
    <t>zjin</t>
  </si>
  <si>
    <t>12761</t>
  </si>
  <si>
    <t>xwu01</t>
  </si>
  <si>
    <t>11993</t>
  </si>
  <si>
    <t>yzheng05</t>
  </si>
  <si>
    <t>CRC武汉</t>
  </si>
  <si>
    <t>11994</t>
  </si>
  <si>
    <t>fwei</t>
  </si>
  <si>
    <t>12070</t>
  </si>
  <si>
    <t>swu06</t>
  </si>
  <si>
    <t>12031</t>
  </si>
  <si>
    <t>lxu03</t>
  </si>
  <si>
    <t>12395</t>
  </si>
  <si>
    <t>10550</t>
  </si>
  <si>
    <t>11590</t>
  </si>
  <si>
    <t>10255</t>
  </si>
  <si>
    <t>11197</t>
  </si>
  <si>
    <t>12300</t>
  </si>
  <si>
    <t>11108</t>
  </si>
  <si>
    <t>10295</t>
  </si>
  <si>
    <t>11130</t>
  </si>
  <si>
    <t>11123</t>
  </si>
  <si>
    <t>11218</t>
  </si>
  <si>
    <t>11386</t>
  </si>
  <si>
    <t>12214</t>
  </si>
  <si>
    <t>12244</t>
  </si>
  <si>
    <t>12384</t>
  </si>
  <si>
    <t>11846</t>
  </si>
  <si>
    <t>10461</t>
  </si>
  <si>
    <t>10703</t>
  </si>
  <si>
    <t>10929</t>
  </si>
  <si>
    <t>11672</t>
  </si>
  <si>
    <t>10726</t>
  </si>
  <si>
    <t>10370</t>
  </si>
  <si>
    <t>10661</t>
  </si>
  <si>
    <t>11114</t>
  </si>
  <si>
    <t>11150</t>
  </si>
  <si>
    <t>11297</t>
  </si>
  <si>
    <t>11305</t>
  </si>
  <si>
    <t>12050</t>
  </si>
  <si>
    <t>12182</t>
  </si>
  <si>
    <t>10866</t>
  </si>
  <si>
    <t>11449</t>
  </si>
  <si>
    <t>11732</t>
  </si>
  <si>
    <t>12405</t>
  </si>
  <si>
    <t>11443</t>
  </si>
  <si>
    <t>11878</t>
  </si>
  <si>
    <t>10713</t>
  </si>
  <si>
    <t>10868</t>
  </si>
  <si>
    <t>10383</t>
  </si>
  <si>
    <t>11196</t>
  </si>
  <si>
    <t>11654</t>
  </si>
  <si>
    <t>11375</t>
  </si>
  <si>
    <t>11677</t>
  </si>
  <si>
    <t>11756</t>
  </si>
  <si>
    <t>12508</t>
  </si>
  <si>
    <t>12571</t>
  </si>
  <si>
    <t>12053</t>
  </si>
  <si>
    <t>10764</t>
  </si>
  <si>
    <t>shding</t>
  </si>
  <si>
    <t>11688</t>
  </si>
  <si>
    <t>12524</t>
  </si>
  <si>
    <t>12000</t>
  </si>
  <si>
    <t>11293</t>
  </si>
  <si>
    <t>11627</t>
  </si>
  <si>
    <t>12720</t>
  </si>
  <si>
    <t>hye03</t>
  </si>
  <si>
    <t>10498</t>
  </si>
  <si>
    <t>jdai01</t>
  </si>
  <si>
    <t>10949</t>
  </si>
  <si>
    <t>jlin</t>
  </si>
  <si>
    <t>10500</t>
  </si>
  <si>
    <t>xyang04</t>
  </si>
  <si>
    <t>12304</t>
  </si>
  <si>
    <t>zliu06</t>
  </si>
  <si>
    <t>11500</t>
  </si>
  <si>
    <t>jwu06</t>
  </si>
  <si>
    <t>11373</t>
  </si>
  <si>
    <t>jzhu02</t>
  </si>
  <si>
    <t>11139</t>
  </si>
  <si>
    <t>hxue</t>
  </si>
  <si>
    <t>10651</t>
  </si>
  <si>
    <t>swang03</t>
  </si>
  <si>
    <t>10453</t>
  </si>
  <si>
    <t>shu01</t>
  </si>
  <si>
    <t>10241</t>
  </si>
  <si>
    <t>jzou</t>
  </si>
  <si>
    <t>10306</t>
  </si>
  <si>
    <t>fjin</t>
  </si>
  <si>
    <t>工号</t>
  </si>
  <si>
    <t>劳动关系公司</t>
  </si>
  <si>
    <t>员工类别</t>
  </si>
  <si>
    <t>工时</t>
  </si>
  <si>
    <t>调整前实际出勤数</t>
  </si>
  <si>
    <t>调整后实际出勤数</t>
  </si>
  <si>
    <t>调整前 
事假</t>
  </si>
  <si>
    <t>调整前
年假</t>
  </si>
  <si>
    <t xml:space="preserve">年假       </t>
  </si>
  <si>
    <r>
      <t>调整前
丧、产检假、</t>
    </r>
    <r>
      <rPr>
        <b/>
        <sz val="9"/>
        <color rgb="FFFF0000"/>
        <rFont val="微软雅黑"/>
        <family val="2"/>
        <charset val="134"/>
      </rPr>
      <t>育儿假</t>
    </r>
    <r>
      <rPr>
        <b/>
        <sz val="9"/>
        <rFont val="微软雅黑"/>
        <family val="2"/>
        <charset val="134"/>
      </rPr>
      <t>、陪护假</t>
    </r>
    <phoneticPr fontId="4" type="noConversion"/>
  </si>
  <si>
    <r>
      <rPr>
        <b/>
        <sz val="9"/>
        <rFont val="微软雅黑"/>
        <family val="2"/>
        <charset val="134"/>
      </rPr>
      <t>丧、产检假、</t>
    </r>
    <r>
      <rPr>
        <b/>
        <sz val="9"/>
        <color rgb="FFFF0000"/>
        <rFont val="微软雅黑"/>
        <family val="2"/>
        <charset val="134"/>
      </rPr>
      <t>育儿假</t>
    </r>
    <r>
      <rPr>
        <b/>
        <sz val="9"/>
        <rFont val="微软雅黑"/>
        <family val="2"/>
        <charset val="134"/>
      </rPr>
      <t>、陪护假</t>
    </r>
  </si>
  <si>
    <t>调整前
产假、陪产假、路程假</t>
  </si>
  <si>
    <t>调整前
病假</t>
  </si>
  <si>
    <t>带教老师</t>
    <phoneticPr fontId="4" type="noConversion"/>
  </si>
  <si>
    <t>内推奖</t>
  </si>
  <si>
    <t>温州交通补贴</t>
  </si>
  <si>
    <t>租房补贴</t>
  </si>
  <si>
    <t>奖励、补贴</t>
  </si>
  <si>
    <t>礼金</t>
  </si>
  <si>
    <t>年假结算</t>
  </si>
  <si>
    <t>调休结算</t>
  </si>
  <si>
    <t>带薪事假结算</t>
  </si>
  <si>
    <t>假期结算</t>
  </si>
  <si>
    <t>巡逻补贴</t>
  </si>
  <si>
    <t>其他合计</t>
  </si>
  <si>
    <t>备注</t>
  </si>
  <si>
    <t>其他</t>
    <phoneticPr fontId="4" type="noConversion"/>
  </si>
  <si>
    <t>在职</t>
    <phoneticPr fontId="4" type="noConversion"/>
  </si>
  <si>
    <t>派遣-勤思医药</t>
  </si>
  <si>
    <t>派遣-百诚医药</t>
  </si>
  <si>
    <t>东阳公司</t>
    <phoneticPr fontId="4" type="noConversion"/>
  </si>
  <si>
    <t>60009</t>
  </si>
  <si>
    <t>10489</t>
  </si>
  <si>
    <t>杨云峰</t>
  </si>
  <si>
    <t>贾玉德</t>
  </si>
  <si>
    <t>编号</t>
    <phoneticPr fontId="4" type="noConversion"/>
  </si>
  <si>
    <t>开始日期</t>
  </si>
  <si>
    <t>实际出勤天数</t>
  </si>
  <si>
    <t>应出勤小时数</t>
  </si>
  <si>
    <t>实际出勤小时</t>
  </si>
  <si>
    <t>调整前</t>
  </si>
  <si>
    <t>调整后</t>
  </si>
  <si>
    <t>姓名</t>
    <phoneticPr fontId="4" type="noConversion"/>
  </si>
  <si>
    <t>M9</t>
    <phoneticPr fontId="4" type="noConversion"/>
  </si>
  <si>
    <t>闫琦</t>
    <phoneticPr fontId="4" type="noConversion"/>
  </si>
  <si>
    <t>开始时间</t>
  </si>
  <si>
    <t>开始时间</t>
    <phoneticPr fontId="4" type="noConversion"/>
  </si>
  <si>
    <t>在职时间</t>
  </si>
  <si>
    <t>员工类别</t>
    <phoneticPr fontId="4" type="noConversion"/>
  </si>
  <si>
    <t>当月试用天数</t>
    <phoneticPr fontId="4" type="noConversion"/>
  </si>
  <si>
    <t>工龄</t>
  </si>
  <si>
    <t>工龄（周年）</t>
  </si>
  <si>
    <t>奖励（元）</t>
  </si>
  <si>
    <t>工龄工资</t>
    <phoneticPr fontId="4" type="noConversion"/>
  </si>
  <si>
    <t>李婷婷02</t>
    <phoneticPr fontId="4" type="noConversion"/>
  </si>
  <si>
    <t>员工状态</t>
    <phoneticPr fontId="4" type="noConversion"/>
  </si>
  <si>
    <t>入职日期</t>
    <phoneticPr fontId="4" type="noConversion"/>
  </si>
  <si>
    <t>标准</t>
    <phoneticPr fontId="4" type="noConversion"/>
  </si>
  <si>
    <t>月标准小时</t>
    <phoneticPr fontId="4" type="noConversion"/>
  </si>
  <si>
    <t>请假小时</t>
    <phoneticPr fontId="4" type="noConversion"/>
  </si>
  <si>
    <t>实际出勤</t>
    <phoneticPr fontId="4" type="noConversion"/>
  </si>
  <si>
    <t>出差</t>
  </si>
  <si>
    <t>出差</t>
    <phoneticPr fontId="4" type="noConversion"/>
  </si>
  <si>
    <t>转正日期</t>
    <phoneticPr fontId="4" type="noConversion"/>
  </si>
  <si>
    <t>应享受金额</t>
    <phoneticPr fontId="4" type="noConversion"/>
  </si>
  <si>
    <t>日期</t>
  </si>
  <si>
    <t>班次</t>
  </si>
  <si>
    <t>打卡时间</t>
  </si>
  <si>
    <t>考勤结果</t>
  </si>
  <si>
    <t>时间</t>
    <phoneticPr fontId="4" type="noConversion"/>
  </si>
  <si>
    <t>次数</t>
    <phoneticPr fontId="4" type="noConversion"/>
  </si>
  <si>
    <t>2023-03-08 星期三</t>
  </si>
  <si>
    <t>15:00-00:00(15:00-00:00)</t>
  </si>
  <si>
    <t>14:54:05</t>
  </si>
  <si>
    <t>正常</t>
  </si>
  <si>
    <t>00:00:03</t>
  </si>
  <si>
    <t>2023-03-24 星期五</t>
  </si>
  <si>
    <t>14:54:45</t>
  </si>
  <si>
    <t>00:00:44</t>
  </si>
  <si>
    <t>14:59:55</t>
  </si>
  <si>
    <t>00:08:10</t>
  </si>
  <si>
    <t>14:53:59</t>
  </si>
  <si>
    <t>00:08:42</t>
  </si>
  <si>
    <t>2023-03-12 星期日</t>
  </si>
  <si>
    <t>14:41:17</t>
  </si>
  <si>
    <t>00:00:23</t>
  </si>
  <si>
    <t>14:41:56</t>
  </si>
  <si>
    <t>00:07:57</t>
  </si>
  <si>
    <t>2023-03-16 星期四</t>
  </si>
  <si>
    <t>8:00-17:00(08:00-17:00)</t>
  </si>
  <si>
    <t>07:56:52</t>
  </si>
  <si>
    <t>00:03:25</t>
  </si>
  <si>
    <t>2023-03-19 星期日</t>
  </si>
  <si>
    <t>14:30-23:30(14:30-23:30)</t>
  </si>
  <si>
    <t>14:20:46</t>
  </si>
  <si>
    <t>06:52:47</t>
  </si>
  <si>
    <t>2023-03-15 星期三</t>
  </si>
  <si>
    <t>14:24:08</t>
  </si>
  <si>
    <t>07:27:12</t>
  </si>
  <si>
    <t>13:26:38</t>
  </si>
  <si>
    <t>07:28:04</t>
  </si>
  <si>
    <t>2023-03-20 星期一</t>
  </si>
  <si>
    <t>12:00-21:00(12:00-21:00)</t>
  </si>
  <si>
    <t>11:43:38</t>
  </si>
  <si>
    <t>06:59:38</t>
  </si>
  <si>
    <t>2023-03-14 星期二</t>
  </si>
  <si>
    <t>研发(08:30-17:30)</t>
  </si>
  <si>
    <t>08:39:38</t>
  </si>
  <si>
    <t>05:55:01</t>
  </si>
  <si>
    <t>08:28:31</t>
  </si>
  <si>
    <t>05:57:14</t>
  </si>
  <si>
    <t>08:27:56</t>
  </si>
  <si>
    <t>05:57:06</t>
  </si>
  <si>
    <t>2023-03-09 星期四</t>
  </si>
  <si>
    <t>07:30-16:30(07:30-16:30)</t>
  </si>
  <si>
    <t>07:24:55</t>
  </si>
  <si>
    <t>07:25:01</t>
  </si>
  <si>
    <t>2023-03-26 星期日</t>
  </si>
  <si>
    <t>18:56:47</t>
  </si>
  <si>
    <t>19:19:36</t>
  </si>
  <si>
    <t>2023-03-05 星期日</t>
  </si>
  <si>
    <t>15:05:42</t>
  </si>
  <si>
    <t>16:03:56</t>
  </si>
  <si>
    <t>2023-03-18 星期六</t>
  </si>
  <si>
    <t>08:00:00</t>
  </si>
  <si>
    <t>10:00:00</t>
  </si>
  <si>
    <t>06:53:13</t>
  </si>
  <si>
    <t>09:10:45</t>
  </si>
  <si>
    <t>2023-03-25 星期六</t>
  </si>
  <si>
    <t>06:46:00</t>
  </si>
  <si>
    <t>09:10:42</t>
  </si>
  <si>
    <t>2023-03-21 星期二</t>
  </si>
  <si>
    <t>15:00:00</t>
  </si>
  <si>
    <t>17:30:00</t>
  </si>
  <si>
    <t>2023-03-02 星期四</t>
  </si>
  <si>
    <t>07:55:17</t>
  </si>
  <si>
    <t>10:32:18</t>
  </si>
  <si>
    <t>06:59:05</t>
  </si>
  <si>
    <t>09:36:23</t>
  </si>
  <si>
    <t>百益7:00-16:00(07:00-16:00)</t>
  </si>
  <si>
    <t>13:21:46</t>
  </si>
  <si>
    <t>调休</t>
  </si>
  <si>
    <t>16:00:30</t>
  </si>
  <si>
    <t>08:30-17:30(08:30-17:30)</t>
  </si>
  <si>
    <t>07:51:29</t>
  </si>
  <si>
    <t>10:41:54</t>
  </si>
  <si>
    <t>2023-03-28 星期二</t>
  </si>
  <si>
    <t>08:31:21</t>
  </si>
  <si>
    <t>迟到2分钟 调休</t>
  </si>
  <si>
    <t>11:30:00</t>
  </si>
  <si>
    <t>早退30分钟 调休</t>
  </si>
  <si>
    <t>14:28:44</t>
  </si>
  <si>
    <t>17:36:11</t>
  </si>
  <si>
    <t>2023-03-07 星期二</t>
  </si>
  <si>
    <t>06:50:24</t>
  </si>
  <si>
    <t>10:01:20</t>
  </si>
  <si>
    <t>2023-03-17 星期五</t>
  </si>
  <si>
    <t>10:27:10</t>
  </si>
  <si>
    <t>13:41:53</t>
  </si>
  <si>
    <t>13:00:00</t>
  </si>
  <si>
    <t>16:30:00</t>
  </si>
  <si>
    <t>2023-03-10 星期五</t>
  </si>
  <si>
    <t>08:30:11</t>
  </si>
  <si>
    <t>12:00:22</t>
  </si>
  <si>
    <t>08:14:10</t>
  </si>
  <si>
    <t>11:47:21</t>
  </si>
  <si>
    <t>2023-03-29 星期三</t>
  </si>
  <si>
    <t>08:24:59</t>
  </si>
  <si>
    <t>12:00:43</t>
  </si>
  <si>
    <t>06:56:19</t>
  </si>
  <si>
    <t>10:32:27</t>
  </si>
  <si>
    <t>08:30:21</t>
  </si>
  <si>
    <t>12:10:14</t>
  </si>
  <si>
    <t>06:24:07</t>
  </si>
  <si>
    <t>10:06:07</t>
  </si>
  <si>
    <t>06:59:50</t>
  </si>
  <si>
    <t>10:51:19</t>
  </si>
  <si>
    <t>14:00:00</t>
  </si>
  <si>
    <t>18:00:00</t>
  </si>
  <si>
    <t>顾巧琴</t>
    <phoneticPr fontId="4" type="noConversion"/>
  </si>
  <si>
    <t>2023-03-31 星期五</t>
  </si>
  <si>
    <t>13:30:00</t>
  </si>
  <si>
    <t>17:31:27</t>
  </si>
  <si>
    <t>10:55:29</t>
  </si>
  <si>
    <t>15:03:27</t>
  </si>
  <si>
    <t>07:20:14</t>
  </si>
  <si>
    <t>11:35:42</t>
  </si>
  <si>
    <t>徐涵越</t>
    <phoneticPr fontId="4" type="noConversion"/>
  </si>
  <si>
    <t>2023-03-27 星期一</t>
  </si>
  <si>
    <t>07:00-15:00(07:00-15:00)</t>
  </si>
  <si>
    <t>06:53:05</t>
  </si>
  <si>
    <t>11:09:34</t>
  </si>
  <si>
    <t>早退81分钟 调休</t>
  </si>
  <si>
    <t>13:11:55</t>
  </si>
  <si>
    <t>17:34:46</t>
  </si>
  <si>
    <t>13:12:00</t>
  </si>
  <si>
    <t>17:39:44</t>
  </si>
  <si>
    <t>14:27:13</t>
  </si>
  <si>
    <t>公出</t>
  </si>
  <si>
    <t>19:05:48</t>
  </si>
  <si>
    <t>06:53:15</t>
  </si>
  <si>
    <t>11:32:42</t>
  </si>
  <si>
    <t>06:54:08</t>
  </si>
  <si>
    <t>11:35:07</t>
  </si>
  <si>
    <t>06:59:36</t>
  </si>
  <si>
    <t>11:42:46</t>
  </si>
  <si>
    <t>08:00-17:00(08:00-17:00)</t>
  </si>
  <si>
    <t>07:51:23</t>
  </si>
  <si>
    <t>12:34:44</t>
  </si>
  <si>
    <t>06:43:41</t>
  </si>
  <si>
    <t>11:30:20</t>
  </si>
  <si>
    <t>06:39:54</t>
  </si>
  <si>
    <t>11:30:05</t>
  </si>
  <si>
    <t>09:11:23</t>
  </si>
  <si>
    <t>14:05:13</t>
  </si>
  <si>
    <t>2023-03-13 星期一</t>
  </si>
  <si>
    <t>07:20:55</t>
  </si>
  <si>
    <t>12:15:55</t>
  </si>
  <si>
    <t>12:36:16</t>
  </si>
  <si>
    <t>迟到19分钟 年假</t>
  </si>
  <si>
    <t>17:34:09</t>
  </si>
  <si>
    <t>7:30-16:30(07:30-16:30)</t>
  </si>
  <si>
    <t>07:21:52</t>
  </si>
  <si>
    <t>12:23:26</t>
  </si>
  <si>
    <t>06:56:10</t>
  </si>
  <si>
    <t>12:00:03</t>
  </si>
  <si>
    <t>06:55:29</t>
  </si>
  <si>
    <t>12:00:28</t>
  </si>
  <si>
    <t>08:23:12</t>
  </si>
  <si>
    <t>13:37:28</t>
  </si>
  <si>
    <t>06:47:44</t>
  </si>
  <si>
    <t>12:08:19</t>
  </si>
  <si>
    <t>2023-03-03 星期五</t>
  </si>
  <si>
    <t>06:46:50</t>
  </si>
  <si>
    <t>12:07:52</t>
  </si>
  <si>
    <t>09:19:52</t>
  </si>
  <si>
    <t>14:43:08</t>
  </si>
  <si>
    <t>06:43:17</t>
  </si>
  <si>
    <t>12:09:00</t>
  </si>
  <si>
    <t>06:49:28</t>
  </si>
  <si>
    <t>12:24:13</t>
  </si>
  <si>
    <t>2023-03-23 星期四</t>
  </si>
  <si>
    <t>13:27:27</t>
  </si>
  <si>
    <t>19:03:07</t>
  </si>
  <si>
    <t>2023-03-04 星期六</t>
  </si>
  <si>
    <t>07:30-15:30(07:30-15:30)</t>
  </si>
  <si>
    <t>07:23:04</t>
  </si>
  <si>
    <t>13:06:27</t>
  </si>
  <si>
    <t>早退144分钟</t>
  </si>
  <si>
    <t>06:50:28</t>
  </si>
  <si>
    <t>12:39:00</t>
  </si>
  <si>
    <t>2023-03-22 星期三</t>
  </si>
  <si>
    <t>11:50:13</t>
  </si>
  <si>
    <t>17:40:22</t>
  </si>
  <si>
    <t>2023-03-01 星期三</t>
  </si>
  <si>
    <t>百益6:30-15:30(06:30-15:30)</t>
  </si>
  <si>
    <t>06:22:26</t>
  </si>
  <si>
    <t>12:16:39</t>
  </si>
  <si>
    <t>06:59:46</t>
  </si>
  <si>
    <t>13:00:14</t>
  </si>
  <si>
    <t>15:42:45</t>
  </si>
  <si>
    <t>21:49:24</t>
  </si>
  <si>
    <t>百益6:00-15:00(06:00-15:00)</t>
  </si>
  <si>
    <t>05:56:12</t>
  </si>
  <si>
    <t>12:14:02</t>
  </si>
  <si>
    <t>11:16:51</t>
  </si>
  <si>
    <t>17:36:13</t>
  </si>
  <si>
    <t>13:14:24</t>
  </si>
  <si>
    <t>19:36:34</t>
  </si>
  <si>
    <t>05:49:57</t>
  </si>
  <si>
    <t>12:12:40</t>
  </si>
  <si>
    <t>11:15:42</t>
  </si>
  <si>
    <t>17:39:32</t>
  </si>
  <si>
    <t>06:54:18</t>
  </si>
  <si>
    <t>13:34:38</t>
  </si>
  <si>
    <t>08:11:25</t>
  </si>
  <si>
    <t>15:01:31</t>
  </si>
  <si>
    <t>07:49:11</t>
  </si>
  <si>
    <t>14:43:25</t>
  </si>
  <si>
    <t>11:00-20:00(11:00-20:00)</t>
  </si>
  <si>
    <t>13:10:48</t>
  </si>
  <si>
    <t>20:07:07</t>
  </si>
  <si>
    <t>CRA 7:00-16:00(07:00-16:00)</t>
  </si>
  <si>
    <t>06:53:29</t>
  </si>
  <si>
    <t>06:54:14</t>
  </si>
  <si>
    <t>14:01:26</t>
  </si>
  <si>
    <t>2023-03-06 星期一</t>
  </si>
  <si>
    <t>07:58:30</t>
  </si>
  <si>
    <t>15:07:22</t>
  </si>
  <si>
    <t>13:15:44</t>
  </si>
  <si>
    <t>20:25:41</t>
  </si>
  <si>
    <t>12:30-21:30(12:30-21:30)</t>
  </si>
  <si>
    <t>14:17:59</t>
  </si>
  <si>
    <t>21:38:51</t>
  </si>
  <si>
    <t>09:45:40</t>
  </si>
  <si>
    <t>17:09:12</t>
  </si>
  <si>
    <t>07:00-16:00(07:00-16:00)</t>
  </si>
  <si>
    <t>06:48:43</t>
  </si>
  <si>
    <t>14:18:35</t>
  </si>
  <si>
    <t>06:59:20</t>
  </si>
  <si>
    <t>14:30:34</t>
  </si>
  <si>
    <t>07:30:00</t>
  </si>
  <si>
    <t>15:02:37</t>
  </si>
  <si>
    <t>13:02:22</t>
  </si>
  <si>
    <t>20:38:00</t>
  </si>
  <si>
    <t>09:54:55</t>
  </si>
  <si>
    <t>17:33:55</t>
  </si>
  <si>
    <t>08:28:17</t>
  </si>
  <si>
    <t>16:14:58</t>
  </si>
  <si>
    <t>2023-03-30 星期四</t>
  </si>
  <si>
    <t>10:03:00</t>
  </si>
  <si>
    <t>17:51:04</t>
  </si>
  <si>
    <t>07:11:09</t>
  </si>
  <si>
    <t>15:01:11</t>
  </si>
  <si>
    <t>07:05:39</t>
  </si>
  <si>
    <t>迟到6分钟</t>
  </si>
  <si>
    <t>07:45:01</t>
  </si>
  <si>
    <t>15:41:06</t>
  </si>
  <si>
    <t>06:57:43</t>
  </si>
  <si>
    <t>15:04:14</t>
  </si>
  <si>
    <t>06:57:06</t>
  </si>
  <si>
    <t>15:06:08</t>
  </si>
  <si>
    <t>06:58:13</t>
  </si>
  <si>
    <t>15:07:21</t>
  </si>
  <si>
    <t>06:59:59</t>
  </si>
  <si>
    <t>15:10:22</t>
  </si>
  <si>
    <t>06:53:48</t>
  </si>
  <si>
    <t>15:04:22</t>
  </si>
  <si>
    <t>12:49:22</t>
  </si>
  <si>
    <t>21:01:01</t>
  </si>
  <si>
    <t>06:54:15</t>
  </si>
  <si>
    <t>15:06:04</t>
  </si>
  <si>
    <t>06:54:37</t>
  </si>
  <si>
    <t>15:09:51</t>
  </si>
  <si>
    <t>06:55:51</t>
  </si>
  <si>
    <t>15:11:05</t>
  </si>
  <si>
    <t>06:55:30</t>
  </si>
  <si>
    <t>15:13:22</t>
  </si>
  <si>
    <t>06:58:10</t>
  </si>
  <si>
    <t>15:16:51</t>
  </si>
  <si>
    <t>06:49:56</t>
  </si>
  <si>
    <t>15:08:59</t>
  </si>
  <si>
    <t>06:58:22</t>
  </si>
  <si>
    <t>15:20:08</t>
  </si>
  <si>
    <t>06:30-14:30(06:30-14:30)</t>
  </si>
  <si>
    <t>06:15:38</t>
  </si>
  <si>
    <t>14:39:25</t>
  </si>
  <si>
    <t>08:39:32</t>
  </si>
  <si>
    <t>17:06:55</t>
  </si>
  <si>
    <t>06:54:01</t>
  </si>
  <si>
    <t>15:28:39</t>
  </si>
  <si>
    <t>07:59:28</t>
  </si>
  <si>
    <t>16:36:01</t>
  </si>
  <si>
    <t>08:35:14</t>
  </si>
  <si>
    <t>17:12:25</t>
  </si>
  <si>
    <t>10:27:39</t>
  </si>
  <si>
    <t>19:04:52</t>
  </si>
  <si>
    <t>06:52:41</t>
  </si>
  <si>
    <t>15:30:32</t>
  </si>
  <si>
    <t>06:51:54</t>
  </si>
  <si>
    <t>15:31:29</t>
  </si>
  <si>
    <t>08:58:39</t>
  </si>
  <si>
    <t>17:39:41</t>
  </si>
  <si>
    <t>2023-03-11 星期六</t>
  </si>
  <si>
    <t>06:55:28</t>
  </si>
  <si>
    <t>15:38:52</t>
  </si>
  <si>
    <t>08:47:18</t>
  </si>
  <si>
    <t>17:33:04</t>
  </si>
  <si>
    <t>07:11:10</t>
  </si>
  <si>
    <t>迟到2分钟</t>
  </si>
  <si>
    <t>16:01:43</t>
  </si>
  <si>
    <t>08:39:00</t>
  </si>
  <si>
    <t>08:09:56</t>
  </si>
  <si>
    <t>迟到5分钟</t>
  </si>
  <si>
    <t>17:04:55</t>
  </si>
  <si>
    <t>08:33:18</t>
  </si>
  <si>
    <t>17:30:16</t>
  </si>
  <si>
    <t>08:36:46</t>
  </si>
  <si>
    <t>迟到7分钟</t>
  </si>
  <si>
    <t>17:34:24</t>
  </si>
  <si>
    <t>08:32:38</t>
  </si>
  <si>
    <t>迟到3分钟</t>
  </si>
  <si>
    <t>17:32:09</t>
  </si>
  <si>
    <t>08:00:25</t>
  </si>
  <si>
    <t>17:00:00</t>
  </si>
  <si>
    <t>08:32:46</t>
  </si>
  <si>
    <t>17:32:31</t>
  </si>
  <si>
    <t>08:30:00</t>
  </si>
  <si>
    <t>07:03:45</t>
  </si>
  <si>
    <t>16:03:45</t>
  </si>
  <si>
    <t>06:00-15:00(06:00-15:00)</t>
  </si>
  <si>
    <t>06:00:00</t>
  </si>
  <si>
    <t>15:00:14</t>
  </si>
  <si>
    <t>11:00:00</t>
  </si>
  <si>
    <t>20:00:26</t>
  </si>
  <si>
    <t>08:30:40</t>
  </si>
  <si>
    <t>17:31:28</t>
  </si>
  <si>
    <t>14:32:32</t>
  </si>
  <si>
    <t>23:33:21</t>
  </si>
  <si>
    <t>06:59:13</t>
  </si>
  <si>
    <t>16:00:20</t>
  </si>
  <si>
    <t>08:31:19</t>
  </si>
  <si>
    <t>17:32:35</t>
  </si>
  <si>
    <t>08:35:43</t>
  </si>
  <si>
    <t>17:37:04</t>
  </si>
  <si>
    <t>08:28:37</t>
  </si>
  <si>
    <t>08:31:23</t>
  </si>
  <si>
    <t>17:32:58</t>
  </si>
  <si>
    <t>08:31:46</t>
  </si>
  <si>
    <t>17:33:39</t>
  </si>
  <si>
    <t>08:34:00</t>
  </si>
  <si>
    <t>迟到4分钟</t>
  </si>
  <si>
    <t>17:35:54</t>
  </si>
  <si>
    <t>08:31:55</t>
  </si>
  <si>
    <t>17:33:53</t>
  </si>
  <si>
    <t>08:30:37</t>
  </si>
  <si>
    <t>17:32:38</t>
  </si>
  <si>
    <t>百益10:00-19:00(10:00-19:00)</t>
  </si>
  <si>
    <t>09:59:48</t>
  </si>
  <si>
    <t>19:01:50</t>
  </si>
  <si>
    <t>08:31:11</t>
  </si>
  <si>
    <t>17:33:18</t>
  </si>
  <si>
    <t>08:30:30</t>
  </si>
  <si>
    <t>17:32:44</t>
  </si>
  <si>
    <t>08:31:39</t>
  </si>
  <si>
    <t>08:32:44</t>
  </si>
  <si>
    <t>17:35:00</t>
  </si>
  <si>
    <t>07:28:46</t>
  </si>
  <si>
    <t>16:31:06</t>
  </si>
  <si>
    <t>08:29:40</t>
  </si>
  <si>
    <t>17:32:03</t>
  </si>
  <si>
    <t>07:00:25</t>
  </si>
  <si>
    <t>迟到1分钟</t>
  </si>
  <si>
    <t>16:02:53</t>
  </si>
  <si>
    <t>08:34:21</t>
  </si>
  <si>
    <t>17:36:51</t>
  </si>
  <si>
    <t>07:32:01</t>
  </si>
  <si>
    <t>16:34:32</t>
  </si>
  <si>
    <t>16:02:10</t>
  </si>
  <si>
    <t>06:59:56</t>
  </si>
  <si>
    <t>16:02:30</t>
  </si>
  <si>
    <t>08:30:10</t>
  </si>
  <si>
    <t>17:32:48</t>
  </si>
  <si>
    <t>07:28:15</t>
  </si>
  <si>
    <t>16:30:59</t>
  </si>
  <si>
    <t>08:34:41</t>
  </si>
  <si>
    <t>17:37:30</t>
  </si>
  <si>
    <t>07:28:32</t>
  </si>
  <si>
    <t>16:31:32</t>
  </si>
  <si>
    <t>08:01:43</t>
  </si>
  <si>
    <t>17:04:43</t>
  </si>
  <si>
    <t>08:01:02</t>
  </si>
  <si>
    <t>17:04:02</t>
  </si>
  <si>
    <t>07:28:16</t>
  </si>
  <si>
    <t>16:31:22</t>
  </si>
  <si>
    <t>16:33:06</t>
  </si>
  <si>
    <t>06:58:58</t>
  </si>
  <si>
    <t>16:02:09</t>
  </si>
  <si>
    <t>17:33:23</t>
  </si>
  <si>
    <t>06:57:44</t>
  </si>
  <si>
    <t>16:01:05</t>
  </si>
  <si>
    <t>17:33:22</t>
  </si>
  <si>
    <t>07:00:00</t>
  </si>
  <si>
    <t>16:03:26</t>
  </si>
  <si>
    <t>05:58:24</t>
  </si>
  <si>
    <t>15:01:56</t>
  </si>
  <si>
    <t>08:26:17</t>
  </si>
  <si>
    <t>12:29:05</t>
  </si>
  <si>
    <t>21:32:52</t>
  </si>
  <si>
    <t>08:32:55</t>
  </si>
  <si>
    <t>17:36:45</t>
  </si>
  <si>
    <t>08:32:05</t>
  </si>
  <si>
    <t>17:36:01</t>
  </si>
  <si>
    <t>06:59:28</t>
  </si>
  <si>
    <t>16:03:40</t>
  </si>
  <si>
    <t>06:55:47</t>
  </si>
  <si>
    <t>16:00:00</t>
  </si>
  <si>
    <t>17:04:14</t>
  </si>
  <si>
    <t>06:55:45</t>
  </si>
  <si>
    <t>08:28:04</t>
  </si>
  <si>
    <t>17:32:23</t>
  </si>
  <si>
    <t>07:25:39</t>
  </si>
  <si>
    <t>06:55:33</t>
  </si>
  <si>
    <t>07:29:35</t>
  </si>
  <si>
    <t>16:34:03</t>
  </si>
  <si>
    <t>08:28:26</t>
  </si>
  <si>
    <t>08:28:56</t>
  </si>
  <si>
    <t>17:33:29</t>
  </si>
  <si>
    <t>08:27:47</t>
  </si>
  <si>
    <t>17:32:26</t>
  </si>
  <si>
    <t>06:58:48</t>
  </si>
  <si>
    <t>16:03:34</t>
  </si>
  <si>
    <t>08:28:19</t>
  </si>
  <si>
    <t>17:33:10</t>
  </si>
  <si>
    <t>08:27:44</t>
  </si>
  <si>
    <t>17:32:41</t>
  </si>
  <si>
    <t>08:33:45</t>
  </si>
  <si>
    <t>17:38:52</t>
  </si>
  <si>
    <t>06:58:49</t>
  </si>
  <si>
    <t>16:03:58</t>
  </si>
  <si>
    <t>17:33:50</t>
  </si>
  <si>
    <t>14:27:52</t>
  </si>
  <si>
    <t>23:33:06</t>
  </si>
  <si>
    <t>10:57:32</t>
  </si>
  <si>
    <t>20:02:54</t>
  </si>
  <si>
    <t>07:24:34</t>
  </si>
  <si>
    <t>09:58:04</t>
  </si>
  <si>
    <t>19:03:36</t>
  </si>
  <si>
    <t>06:54:26</t>
  </si>
  <si>
    <t>08:32:37</t>
  </si>
  <si>
    <t>17:38:13</t>
  </si>
  <si>
    <t>05:54:11</t>
  </si>
  <si>
    <t>07:56:27</t>
  </si>
  <si>
    <t>17:02:22</t>
  </si>
  <si>
    <t>06:54:00</t>
  </si>
  <si>
    <t>06:54:52</t>
  </si>
  <si>
    <t>16:00:55</t>
  </si>
  <si>
    <t>06:55:57</t>
  </si>
  <si>
    <t>16:02:00</t>
  </si>
  <si>
    <t>08:25:38</t>
  </si>
  <si>
    <t>17:31:46</t>
  </si>
  <si>
    <t>06:59:06</t>
  </si>
  <si>
    <t>16:05:22</t>
  </si>
  <si>
    <t>06:54:25</t>
  </si>
  <si>
    <t>16:00:44</t>
  </si>
  <si>
    <t>07:23:40</t>
  </si>
  <si>
    <t>17:36:23</t>
  </si>
  <si>
    <t>08:25:21</t>
  </si>
  <si>
    <t>17:31:45</t>
  </si>
  <si>
    <t>08:36:48</t>
  </si>
  <si>
    <t>17:43:13</t>
  </si>
  <si>
    <t>08:27:53</t>
  </si>
  <si>
    <t>17:34:19</t>
  </si>
  <si>
    <t>07:24:37</t>
  </si>
  <si>
    <t>16:31:03</t>
  </si>
  <si>
    <t>08:12:15</t>
  </si>
  <si>
    <t>迟到8分钟</t>
  </si>
  <si>
    <t>17:18:41</t>
  </si>
  <si>
    <t>07:53:36</t>
  </si>
  <si>
    <t>17:00:09</t>
  </si>
  <si>
    <t>17:38:45</t>
  </si>
  <si>
    <t>06:53:57</t>
  </si>
  <si>
    <t>08:25:35</t>
  </si>
  <si>
    <t>07:23:08</t>
  </si>
  <si>
    <t>08:27:45</t>
  </si>
  <si>
    <t>17:34:40</t>
  </si>
  <si>
    <t>06:55:34</t>
  </si>
  <si>
    <t>16:02:36</t>
  </si>
  <si>
    <t>16:37:03</t>
  </si>
  <si>
    <t>08:27:20</t>
  </si>
  <si>
    <t>17:34:27</t>
  </si>
  <si>
    <t>07:12:13</t>
  </si>
  <si>
    <t>16:19:20</t>
  </si>
  <si>
    <t>12:26:43</t>
  </si>
  <si>
    <t>21:33:51</t>
  </si>
  <si>
    <t>06:53:46</t>
  </si>
  <si>
    <t>16:00:56</t>
  </si>
  <si>
    <t>07:31:48</t>
  </si>
  <si>
    <t>16:39:01</t>
  </si>
  <si>
    <t>08:22:46</t>
  </si>
  <si>
    <t>08:25:07</t>
  </si>
  <si>
    <t>17:32:24</t>
  </si>
  <si>
    <t>10:57:28</t>
  </si>
  <si>
    <t>20:04:46</t>
  </si>
  <si>
    <t>08:44:09</t>
  </si>
  <si>
    <t>17:51:34</t>
  </si>
  <si>
    <t>08:26:30</t>
  </si>
  <si>
    <t>17:33:56</t>
  </si>
  <si>
    <t>08:26:57</t>
  </si>
  <si>
    <t>05:57:04</t>
  </si>
  <si>
    <t>15:04:35</t>
  </si>
  <si>
    <t>17:37:31</t>
  </si>
  <si>
    <t>08:26:06</t>
  </si>
  <si>
    <t>17:33:40</t>
  </si>
  <si>
    <t>08:22:30</t>
  </si>
  <si>
    <t>17:30:09</t>
  </si>
  <si>
    <t>08:27:26</t>
  </si>
  <si>
    <t>17:35:08</t>
  </si>
  <si>
    <t>08:03:51</t>
  </si>
  <si>
    <t>17:11:34</t>
  </si>
  <si>
    <t>16:03:30</t>
  </si>
  <si>
    <t>06:57:27</t>
  </si>
  <si>
    <t>16:05:11</t>
  </si>
  <si>
    <t>08:28:25</t>
  </si>
  <si>
    <t>17:36:09</t>
  </si>
  <si>
    <t>08:30:02</t>
  </si>
  <si>
    <t>17:37:47</t>
  </si>
  <si>
    <t>08:30:03</t>
  </si>
  <si>
    <t>17:37:50</t>
  </si>
  <si>
    <t>05:52:38</t>
  </si>
  <si>
    <t>15:00:37</t>
  </si>
  <si>
    <t>08:28:24</t>
  </si>
  <si>
    <t>08:23:42</t>
  </si>
  <si>
    <t>06:54:20</t>
  </si>
  <si>
    <t>16:02:26</t>
  </si>
  <si>
    <t>07:57:48</t>
  </si>
  <si>
    <t>17:05:56</t>
  </si>
  <si>
    <t>05:53:50</t>
  </si>
  <si>
    <t>15:01:59</t>
  </si>
  <si>
    <t>10:52:09</t>
  </si>
  <si>
    <t>20:00:20</t>
  </si>
  <si>
    <t>07:54:39</t>
  </si>
  <si>
    <t>17:02:57</t>
  </si>
  <si>
    <t>06:56:36</t>
  </si>
  <si>
    <t>16:04:54</t>
  </si>
  <si>
    <t>07:23:36</t>
  </si>
  <si>
    <t>16:31:56</t>
  </si>
  <si>
    <t>08:28:05</t>
  </si>
  <si>
    <t>17:36:28</t>
  </si>
  <si>
    <t>08:28:46</t>
  </si>
  <si>
    <t>17:37:10</t>
  </si>
  <si>
    <t>08:27:08</t>
  </si>
  <si>
    <t>17:35:33</t>
  </si>
  <si>
    <t>06:56:00</t>
  </si>
  <si>
    <t>16:04:27</t>
  </si>
  <si>
    <t>16:01:14</t>
  </si>
  <si>
    <t>08:27:29</t>
  </si>
  <si>
    <t>17:36:03</t>
  </si>
  <si>
    <t>08:28:12</t>
  </si>
  <si>
    <t>17:36:50</t>
  </si>
  <si>
    <t>07:23:56</t>
  </si>
  <si>
    <t>16:32:34</t>
  </si>
  <si>
    <t>05:51:48</t>
  </si>
  <si>
    <t>15:00:28</t>
  </si>
  <si>
    <t>06:55:46</t>
  </si>
  <si>
    <t>16:04:30</t>
  </si>
  <si>
    <t>08:24:57</t>
  </si>
  <si>
    <t>17:33:44</t>
  </si>
  <si>
    <t>14:26:54</t>
  </si>
  <si>
    <t>23:35:41</t>
  </si>
  <si>
    <t>07:24:39</t>
  </si>
  <si>
    <t>16:33:28</t>
  </si>
  <si>
    <t>17:31:22</t>
  </si>
  <si>
    <t>08:27:54</t>
  </si>
  <si>
    <t>06:59:55</t>
  </si>
  <si>
    <t>16:08:51</t>
  </si>
  <si>
    <t>06:56:18</t>
  </si>
  <si>
    <t>16:05:16</t>
  </si>
  <si>
    <t>10:58:34</t>
  </si>
  <si>
    <t>20:07:33</t>
  </si>
  <si>
    <t>08:24:11</t>
  </si>
  <si>
    <t>08:21:26</t>
  </si>
  <si>
    <t>17:30:43</t>
  </si>
  <si>
    <t>12:22:48</t>
  </si>
  <si>
    <t>21:32:08</t>
  </si>
  <si>
    <t>08:26:10</t>
  </si>
  <si>
    <t>17:35:50</t>
  </si>
  <si>
    <t>07:27:16</t>
  </si>
  <si>
    <t>16:37:02</t>
  </si>
  <si>
    <t>08:30:08</t>
  </si>
  <si>
    <t>17:39:58</t>
  </si>
  <si>
    <t>17:36:22</t>
  </si>
  <si>
    <t>06:53:22</t>
  </si>
  <si>
    <t>16:03:15</t>
  </si>
  <si>
    <t>05:50:28</t>
  </si>
  <si>
    <t>15:00:21</t>
  </si>
  <si>
    <t>08:24:37</t>
  </si>
  <si>
    <t>17:34:30</t>
  </si>
  <si>
    <t>07:53:38</t>
  </si>
  <si>
    <t>17:03:34</t>
  </si>
  <si>
    <t>08:22:03</t>
  </si>
  <si>
    <t>17:32:10</t>
  </si>
  <si>
    <t>15:07:23</t>
  </si>
  <si>
    <t>06:55:53</t>
  </si>
  <si>
    <t>16:06:13</t>
  </si>
  <si>
    <t>08:32:43</t>
  </si>
  <si>
    <t>17:43:04</t>
  </si>
  <si>
    <t>17:38:26</t>
  </si>
  <si>
    <t>08:19:33</t>
  </si>
  <si>
    <t>15:04:39</t>
  </si>
  <si>
    <t>严兰馨</t>
    <phoneticPr fontId="4" type="noConversion"/>
  </si>
  <si>
    <t>17:40:30</t>
  </si>
  <si>
    <t>16:06:22</t>
  </si>
  <si>
    <t>17:38:33</t>
  </si>
  <si>
    <t>06:53:56</t>
  </si>
  <si>
    <t>16:04:42</t>
  </si>
  <si>
    <t>08:35:18</t>
  </si>
  <si>
    <t>17:46:05</t>
  </si>
  <si>
    <t>08:22:34</t>
  </si>
  <si>
    <t>08:19:17</t>
  </si>
  <si>
    <t>17:30:15</t>
  </si>
  <si>
    <t>07:20:40</t>
  </si>
  <si>
    <t>16:31:39</t>
  </si>
  <si>
    <t>12:22:00</t>
  </si>
  <si>
    <t>21:33:02</t>
  </si>
  <si>
    <t>06:55:54</t>
  </si>
  <si>
    <t>16:06:56</t>
  </si>
  <si>
    <t>08:20:11</t>
  </si>
  <si>
    <t>08:30:19</t>
  </si>
  <si>
    <t>17:41:30</t>
  </si>
  <si>
    <t>07:20:00</t>
  </si>
  <si>
    <t>16:31:17</t>
  </si>
  <si>
    <t>06:54:06</t>
  </si>
  <si>
    <t>16:05:24</t>
  </si>
  <si>
    <t>07:57:12</t>
  </si>
  <si>
    <t>17:08:31</t>
  </si>
  <si>
    <t>06:58:39</t>
  </si>
  <si>
    <t>16:09:58</t>
  </si>
  <si>
    <t>07:55:06</t>
  </si>
  <si>
    <t>17:06:26</t>
  </si>
  <si>
    <t>12:00:42</t>
  </si>
  <si>
    <t>21:12:05</t>
  </si>
  <si>
    <t>08:20:00</t>
  </si>
  <si>
    <t>08:21:10</t>
  </si>
  <si>
    <t>08:22:25</t>
  </si>
  <si>
    <t>17:34:00</t>
  </si>
  <si>
    <t>06:55:42</t>
  </si>
  <si>
    <t>16:07:17</t>
  </si>
  <si>
    <t>12:23:40</t>
  </si>
  <si>
    <t>21:35:17</t>
  </si>
  <si>
    <t>05:54:09</t>
  </si>
  <si>
    <t>15:05:46</t>
  </si>
  <si>
    <t>08:26:21</t>
  </si>
  <si>
    <t>17:38:01</t>
  </si>
  <si>
    <t>07:48:32</t>
  </si>
  <si>
    <t>17:00:16</t>
  </si>
  <si>
    <t>16:38:57</t>
  </si>
  <si>
    <t>07:00:07</t>
  </si>
  <si>
    <t>16:11:53</t>
  </si>
  <si>
    <t>05:55:11</t>
  </si>
  <si>
    <t>15:07:03</t>
  </si>
  <si>
    <t>07:18:12</t>
  </si>
  <si>
    <t>16:30:05</t>
  </si>
  <si>
    <t>05:49:54</t>
  </si>
  <si>
    <t>15:01:50</t>
  </si>
  <si>
    <t>07:27:19</t>
  </si>
  <si>
    <t>16:39:17</t>
  </si>
  <si>
    <t>08:19:25</t>
  </si>
  <si>
    <t>17:31:24</t>
  </si>
  <si>
    <t>07:25:47</t>
  </si>
  <si>
    <t>16:37:46</t>
  </si>
  <si>
    <t>08:31:22</t>
  </si>
  <si>
    <t>17:43:22</t>
  </si>
  <si>
    <t>06:58:31</t>
  </si>
  <si>
    <t>16:10:33</t>
  </si>
  <si>
    <t>08:25:22</t>
  </si>
  <si>
    <t>17:37:25</t>
  </si>
  <si>
    <t>06:51:42</t>
  </si>
  <si>
    <t>16:03:48</t>
  </si>
  <si>
    <t>06:58:06</t>
  </si>
  <si>
    <t>16:10:14</t>
  </si>
  <si>
    <t>08:21:35</t>
  </si>
  <si>
    <t>17:34:42</t>
  </si>
  <si>
    <t>07:57:15</t>
  </si>
  <si>
    <t>17:09:28</t>
  </si>
  <si>
    <t>07:27:54</t>
  </si>
  <si>
    <t>16:40:07</t>
  </si>
  <si>
    <t>08:23:33</t>
  </si>
  <si>
    <t>17:35:57</t>
  </si>
  <si>
    <t>07:24:48</t>
  </si>
  <si>
    <t>16:37:17</t>
  </si>
  <si>
    <t>07:53:41</t>
  </si>
  <si>
    <t>17:06:10</t>
  </si>
  <si>
    <t>16:36:09</t>
  </si>
  <si>
    <t>08:28:55</t>
  </si>
  <si>
    <t>17:41:28</t>
  </si>
  <si>
    <t>08:26:09</t>
  </si>
  <si>
    <t>17:38:47</t>
  </si>
  <si>
    <t>08:19:10</t>
  </si>
  <si>
    <t>17:31:51</t>
  </si>
  <si>
    <t>13:00-22:00(13:00-22:00)</t>
  </si>
  <si>
    <t>12:47:21</t>
  </si>
  <si>
    <t>22:00:03</t>
  </si>
  <si>
    <t>07:20:48</t>
  </si>
  <si>
    <t>16:33:37</t>
  </si>
  <si>
    <t>12:28:35</t>
  </si>
  <si>
    <t>21:41:28</t>
  </si>
  <si>
    <t>10:55:51</t>
  </si>
  <si>
    <t>20:08:45</t>
  </si>
  <si>
    <t>05:54:54</t>
  </si>
  <si>
    <t>15:07:51</t>
  </si>
  <si>
    <t>07:18:28</t>
  </si>
  <si>
    <t>16:31:28</t>
  </si>
  <si>
    <t>06:51:40</t>
  </si>
  <si>
    <t>16:04:40</t>
  </si>
  <si>
    <t>08:26:53</t>
  </si>
  <si>
    <t>17:39:54</t>
  </si>
  <si>
    <t>08:22:15</t>
  </si>
  <si>
    <t>17:35:22</t>
  </si>
  <si>
    <t>06:54:42</t>
  </si>
  <si>
    <t>16:07:51</t>
  </si>
  <si>
    <t>06:56:05</t>
  </si>
  <si>
    <t>16:09:15</t>
  </si>
  <si>
    <t>07:46:48</t>
  </si>
  <si>
    <t>08:29:14</t>
  </si>
  <si>
    <t>17:42:27</t>
  </si>
  <si>
    <t>16:43:15</t>
  </si>
  <si>
    <t>05:50:40</t>
  </si>
  <si>
    <t>15:03:55</t>
  </si>
  <si>
    <t>09:51:56</t>
  </si>
  <si>
    <t>19:05:13</t>
  </si>
  <si>
    <t>16:36:54</t>
  </si>
  <si>
    <t>06:56:04</t>
  </si>
  <si>
    <t>16:09:23</t>
  </si>
  <si>
    <t>16:02:12</t>
  </si>
  <si>
    <t>08:24:55</t>
  </si>
  <si>
    <t>17:38:27</t>
  </si>
  <si>
    <t>06:50:52</t>
  </si>
  <si>
    <t>16:04:26</t>
  </si>
  <si>
    <t>08:24:52</t>
  </si>
  <si>
    <t>17:38:30</t>
  </si>
  <si>
    <t>07:29:25</t>
  </si>
  <si>
    <t>16:43:10</t>
  </si>
  <si>
    <t>06:56:55</t>
  </si>
  <si>
    <t>16:10:41</t>
  </si>
  <si>
    <t>11:11:45</t>
  </si>
  <si>
    <t>迟到12分钟</t>
  </si>
  <si>
    <t>20:25:32</t>
  </si>
  <si>
    <t>10:49:01</t>
  </si>
  <si>
    <t>20:02:57</t>
  </si>
  <si>
    <t>08:27:32</t>
  </si>
  <si>
    <t>17:41:29</t>
  </si>
  <si>
    <t>07:28:00</t>
  </si>
  <si>
    <t>16:42:00</t>
  </si>
  <si>
    <t>07:53:34</t>
  </si>
  <si>
    <t>17:07:34</t>
  </si>
  <si>
    <t>07:53:46</t>
  </si>
  <si>
    <t>17:07:50</t>
  </si>
  <si>
    <t>06:52:02</t>
  </si>
  <si>
    <t>16:06:10</t>
  </si>
  <si>
    <t>07:27:45</t>
  </si>
  <si>
    <t>16:41:57</t>
  </si>
  <si>
    <t>08:20:09</t>
  </si>
  <si>
    <t>08:33:48</t>
  </si>
  <si>
    <t>17:48:14</t>
  </si>
  <si>
    <t>07:26:17</t>
  </si>
  <si>
    <t>16:40:45</t>
  </si>
  <si>
    <t>07:20:15</t>
  </si>
  <si>
    <t>16:34:49</t>
  </si>
  <si>
    <t>16:07:40</t>
  </si>
  <si>
    <t>06:49:59</t>
  </si>
  <si>
    <t>16:04:37</t>
  </si>
  <si>
    <t>08:25:19</t>
  </si>
  <si>
    <t>07:23:14</t>
  </si>
  <si>
    <t>16:37:56</t>
  </si>
  <si>
    <t>07:51:15</t>
  </si>
  <si>
    <t>17:05:58</t>
  </si>
  <si>
    <t>07:54:58</t>
  </si>
  <si>
    <t>17:09:42</t>
  </si>
  <si>
    <t>07:27:24</t>
  </si>
  <si>
    <t>16:42:10</t>
  </si>
  <si>
    <t>08:22:37</t>
  </si>
  <si>
    <t>17:37:26</t>
  </si>
  <si>
    <t>08:29:50</t>
  </si>
  <si>
    <t>17:44:44</t>
  </si>
  <si>
    <t>07:57:44</t>
  </si>
  <si>
    <t>17:12:39</t>
  </si>
  <si>
    <t>07:46:20</t>
  </si>
  <si>
    <t>17:01:20</t>
  </si>
  <si>
    <t>08:23:02</t>
  </si>
  <si>
    <t>17:38:05</t>
  </si>
  <si>
    <t>08:19:30</t>
  </si>
  <si>
    <t>17:34:35</t>
  </si>
  <si>
    <t>08:27:34</t>
  </si>
  <si>
    <t>17:42:51</t>
  </si>
  <si>
    <t>08:21:32</t>
  </si>
  <si>
    <t>17:36:54</t>
  </si>
  <si>
    <t>08:01:22</t>
  </si>
  <si>
    <t>17:17:01</t>
  </si>
  <si>
    <t>07:18:05</t>
  </si>
  <si>
    <t>16:33:44</t>
  </si>
  <si>
    <t>07:23:02</t>
  </si>
  <si>
    <t>16:38:42</t>
  </si>
  <si>
    <t>10:45:46</t>
  </si>
  <si>
    <t>20:01:28</t>
  </si>
  <si>
    <t>07:22:50</t>
  </si>
  <si>
    <t>16:38:33</t>
  </si>
  <si>
    <t>08:22:17</t>
  </si>
  <si>
    <t>17:38:02</t>
  </si>
  <si>
    <t>06:58:34</t>
  </si>
  <si>
    <t>16:14:20</t>
  </si>
  <si>
    <t>10:00-19:00(10:00-19:00)</t>
  </si>
  <si>
    <t>09:51:12</t>
  </si>
  <si>
    <t>19:07:00</t>
  </si>
  <si>
    <t>07:48:12</t>
  </si>
  <si>
    <t>17:04:04</t>
  </si>
  <si>
    <t>08:19:59</t>
  </si>
  <si>
    <t>05:48:37</t>
  </si>
  <si>
    <t>15:04:40</t>
  </si>
  <si>
    <t>08:20:04</t>
  </si>
  <si>
    <t>06:58:19</t>
  </si>
  <si>
    <t>16:14:26</t>
  </si>
  <si>
    <t>05:49:50</t>
  </si>
  <si>
    <t>15:05:58</t>
  </si>
  <si>
    <t>07:27:42</t>
  </si>
  <si>
    <t>16:43:55</t>
  </si>
  <si>
    <t>17:39:48</t>
  </si>
  <si>
    <t>07:17:12</t>
  </si>
  <si>
    <t>16:33:31</t>
  </si>
  <si>
    <t>07:46:42</t>
  </si>
  <si>
    <t>17:03:01</t>
  </si>
  <si>
    <t>07:19:50</t>
  </si>
  <si>
    <t>16:36:16</t>
  </si>
  <si>
    <t>06:50:30</t>
  </si>
  <si>
    <t>16:06:59</t>
  </si>
  <si>
    <t>05:53:28</t>
  </si>
  <si>
    <t>15:10:02</t>
  </si>
  <si>
    <t>06:43:20</t>
  </si>
  <si>
    <t>07:24:05</t>
  </si>
  <si>
    <t>16:40:46</t>
  </si>
  <si>
    <t>07:51:44</t>
  </si>
  <si>
    <t>17:08:28</t>
  </si>
  <si>
    <t>07:29:10</t>
  </si>
  <si>
    <t>16:45:56</t>
  </si>
  <si>
    <t>07:58:05</t>
  </si>
  <si>
    <t>17:14:52</t>
  </si>
  <si>
    <t>07:16:34</t>
  </si>
  <si>
    <t>16:33:26</t>
  </si>
  <si>
    <t>15:13:59</t>
  </si>
  <si>
    <t>07:15:14</t>
  </si>
  <si>
    <t>16:32:08</t>
  </si>
  <si>
    <t>06:24:10</t>
  </si>
  <si>
    <t>15:41:08</t>
  </si>
  <si>
    <t>07:12:54</t>
  </si>
  <si>
    <t>11:30-20:30(11:30-20:30)</t>
  </si>
  <si>
    <t>11:20:27</t>
  </si>
  <si>
    <t>20:37:34</t>
  </si>
  <si>
    <t>06:46:05</t>
  </si>
  <si>
    <t>16:03:23</t>
  </si>
  <si>
    <t>10:52:41</t>
  </si>
  <si>
    <t>20:10:00</t>
  </si>
  <si>
    <t>07:20:24</t>
  </si>
  <si>
    <t>16:37:45</t>
  </si>
  <si>
    <t>06:52:35</t>
  </si>
  <si>
    <t>16:10:01</t>
  </si>
  <si>
    <t>08:12:34</t>
  </si>
  <si>
    <t>06:49:10</t>
  </si>
  <si>
    <t>16:06:37</t>
  </si>
  <si>
    <t>11:12:34</t>
  </si>
  <si>
    <t>20:30:07</t>
  </si>
  <si>
    <t>17:47:33</t>
  </si>
  <si>
    <t>10:48:59</t>
  </si>
  <si>
    <t>20:06:45</t>
  </si>
  <si>
    <t>07:21:07</t>
  </si>
  <si>
    <t>16:38:58</t>
  </si>
  <si>
    <t>06:51:19</t>
  </si>
  <si>
    <t>16:09:19</t>
  </si>
  <si>
    <t>08:11:39</t>
  </si>
  <si>
    <t>10:51:58</t>
  </si>
  <si>
    <t>20:10:22</t>
  </si>
  <si>
    <t>08:21:40</t>
  </si>
  <si>
    <t>17:40:16</t>
  </si>
  <si>
    <t>12:18:39</t>
  </si>
  <si>
    <t>21:37:16</t>
  </si>
  <si>
    <t>07:55:57</t>
  </si>
  <si>
    <t>17:14:35</t>
  </si>
  <si>
    <t>06:56:24</t>
  </si>
  <si>
    <t>16:15:03</t>
  </si>
  <si>
    <t>08:16:52</t>
  </si>
  <si>
    <t>17:35:34</t>
  </si>
  <si>
    <t>10:59:11</t>
  </si>
  <si>
    <t>20:17:55</t>
  </si>
  <si>
    <t>07:27:58</t>
  </si>
  <si>
    <t>16:46:47</t>
  </si>
  <si>
    <t>08:13:44</t>
  </si>
  <si>
    <t>17:32:36</t>
  </si>
  <si>
    <t>07:21:33</t>
  </si>
  <si>
    <t>16:40:28</t>
  </si>
  <si>
    <t>10:50:12</t>
  </si>
  <si>
    <t>20:09:14</t>
  </si>
  <si>
    <t>07:27:33</t>
  </si>
  <si>
    <t>16:46:37</t>
  </si>
  <si>
    <t>08:31:59</t>
  </si>
  <si>
    <t>17:51:08</t>
  </si>
  <si>
    <t>06:21:34</t>
  </si>
  <si>
    <t>15:40:45</t>
  </si>
  <si>
    <t>08:26:20</t>
  </si>
  <si>
    <t>17:45:31</t>
  </si>
  <si>
    <t>10:41:15</t>
  </si>
  <si>
    <t>20:00:30</t>
  </si>
  <si>
    <t>08:22:59</t>
  </si>
  <si>
    <t>17:42:18</t>
  </si>
  <si>
    <t>08:14:00</t>
  </si>
  <si>
    <t>17:33:19</t>
  </si>
  <si>
    <t>07:24:24</t>
  </si>
  <si>
    <t>16:43:44</t>
  </si>
  <si>
    <t>07:25:41</t>
  </si>
  <si>
    <t>16:45:01</t>
  </si>
  <si>
    <t>06:56:11</t>
  </si>
  <si>
    <t>16:15:33</t>
  </si>
  <si>
    <t>07:17:35</t>
  </si>
  <si>
    <t>16:36:57</t>
  </si>
  <si>
    <t>07:50:53</t>
  </si>
  <si>
    <t>17:10:23</t>
  </si>
  <si>
    <t>07:21:30</t>
  </si>
  <si>
    <t>16:41:02</t>
  </si>
  <si>
    <t>07:17:23</t>
  </si>
  <si>
    <t>16:37:06</t>
  </si>
  <si>
    <t>07:59:43</t>
  </si>
  <si>
    <t>17:19:29</t>
  </si>
  <si>
    <t>08:27:19</t>
  </si>
  <si>
    <t>17:47:05</t>
  </si>
  <si>
    <t>06:53:02</t>
  </si>
  <si>
    <t>16:12:53</t>
  </si>
  <si>
    <t>16:47:49</t>
  </si>
  <si>
    <t>冯曼曼</t>
    <phoneticPr fontId="4" type="noConversion"/>
  </si>
  <si>
    <t>09:55:10</t>
  </si>
  <si>
    <t>19:15:06</t>
  </si>
  <si>
    <t>07:15:06</t>
  </si>
  <si>
    <t>16:35:05</t>
  </si>
  <si>
    <t>10:41:39</t>
  </si>
  <si>
    <t>20:01:45</t>
  </si>
  <si>
    <t>07:27:48</t>
  </si>
  <si>
    <t>16:47:57</t>
  </si>
  <si>
    <t>07:14:44</t>
  </si>
  <si>
    <t>16:34:55</t>
  </si>
  <si>
    <t>08:10:45</t>
  </si>
  <si>
    <t>17:31:05</t>
  </si>
  <si>
    <t>08:17:00</t>
  </si>
  <si>
    <t>17:37:21</t>
  </si>
  <si>
    <t>12:49:55</t>
  </si>
  <si>
    <t>22:10:37</t>
  </si>
  <si>
    <t>08:17:55</t>
  </si>
  <si>
    <t>17:38:39</t>
  </si>
  <si>
    <t>07:26:15</t>
  </si>
  <si>
    <t>16:47:04</t>
  </si>
  <si>
    <t>08:11:24</t>
  </si>
  <si>
    <t>17:32:16</t>
  </si>
  <si>
    <t>07:24:08</t>
  </si>
  <si>
    <t>16:45:18</t>
  </si>
  <si>
    <t>07:48:06</t>
  </si>
  <si>
    <t>17:09:16</t>
  </si>
  <si>
    <t>08:33:32</t>
  </si>
  <si>
    <t>17:54:42</t>
  </si>
  <si>
    <t>08:16:41</t>
  </si>
  <si>
    <t>17:37:56</t>
  </si>
  <si>
    <t>08:28:40</t>
  </si>
  <si>
    <t>17:50:00</t>
  </si>
  <si>
    <t>07:56:00</t>
  </si>
  <si>
    <t>17:17:21</t>
  </si>
  <si>
    <t>07:51:58</t>
  </si>
  <si>
    <t>17:13:26</t>
  </si>
  <si>
    <t>08:23:29</t>
  </si>
  <si>
    <t>17:45:07</t>
  </si>
  <si>
    <t>06:52:55</t>
  </si>
  <si>
    <t>16:14:33</t>
  </si>
  <si>
    <t>08:33:20</t>
  </si>
  <si>
    <t>17:55:00</t>
  </si>
  <si>
    <t>10:47:14</t>
  </si>
  <si>
    <t>20:08:58</t>
  </si>
  <si>
    <t>08:10:53</t>
  </si>
  <si>
    <t>17:32:42</t>
  </si>
  <si>
    <t>08:08:49</t>
  </si>
  <si>
    <t>17:30:39</t>
  </si>
  <si>
    <t>08:08:03</t>
  </si>
  <si>
    <t>06:53:07</t>
  </si>
  <si>
    <t>16:15:05</t>
  </si>
  <si>
    <t>06:49:14</t>
  </si>
  <si>
    <t>16:11:15</t>
  </si>
  <si>
    <t>06:43:35</t>
  </si>
  <si>
    <t>16:05:47</t>
  </si>
  <si>
    <t>12:17:03</t>
  </si>
  <si>
    <t>21:39:25</t>
  </si>
  <si>
    <t>07:48:11</t>
  </si>
  <si>
    <t>17:10:34</t>
  </si>
  <si>
    <t>06:47:19</t>
  </si>
  <si>
    <t>16:09:44</t>
  </si>
  <si>
    <t>16:46:53</t>
  </si>
  <si>
    <t>11:15:02</t>
  </si>
  <si>
    <t>20:37:37</t>
  </si>
  <si>
    <t>07:57:27</t>
  </si>
  <si>
    <t>17:20:11</t>
  </si>
  <si>
    <t>06:47:16</t>
  </si>
  <si>
    <t>05:49:28</t>
  </si>
  <si>
    <t>15:12:19</t>
  </si>
  <si>
    <t>07:50:29</t>
  </si>
  <si>
    <t>17:13:21</t>
  </si>
  <si>
    <t>08:24:02</t>
  </si>
  <si>
    <t>17:46:58</t>
  </si>
  <si>
    <t>07:16:39</t>
  </si>
  <si>
    <t>16:39:40</t>
  </si>
  <si>
    <t>10:39:53</t>
  </si>
  <si>
    <t>20:03:07</t>
  </si>
  <si>
    <t>08:25:52</t>
  </si>
  <si>
    <t>17:49:10</t>
  </si>
  <si>
    <t>07:47:32</t>
  </si>
  <si>
    <t>17:10:50</t>
  </si>
  <si>
    <t>06:50:09</t>
  </si>
  <si>
    <t>16:13:37</t>
  </si>
  <si>
    <t>07:13:56</t>
  </si>
  <si>
    <t>16:37:35</t>
  </si>
  <si>
    <t>10:45:13</t>
  </si>
  <si>
    <t>20:08:54</t>
  </si>
  <si>
    <t>08:06:17</t>
  </si>
  <si>
    <t>08:26:50</t>
  </si>
  <si>
    <t>17:50:37</t>
  </si>
  <si>
    <t>07:51:13</t>
  </si>
  <si>
    <t>17:15:00</t>
  </si>
  <si>
    <t>05:50:32</t>
  </si>
  <si>
    <t>15:14:21</t>
  </si>
  <si>
    <t>06:43:33</t>
  </si>
  <si>
    <t>16:07:30</t>
  </si>
  <si>
    <t>07:27:31</t>
  </si>
  <si>
    <t>16:51:30</t>
  </si>
  <si>
    <t>10:51:07</t>
  </si>
  <si>
    <t>20:15:15</t>
  </si>
  <si>
    <t>08:26:23</t>
  </si>
  <si>
    <t>17:50:32</t>
  </si>
  <si>
    <t>10:47:13</t>
  </si>
  <si>
    <t>20:11:27</t>
  </si>
  <si>
    <t>09:42:21</t>
  </si>
  <si>
    <t>19:06:38</t>
  </si>
  <si>
    <t>06:56:38</t>
  </si>
  <si>
    <t>16:21:01</t>
  </si>
  <si>
    <t>06:44:30</t>
  </si>
  <si>
    <t>16:09:01</t>
  </si>
  <si>
    <t>08:15:47</t>
  </si>
  <si>
    <t>17:40:18</t>
  </si>
  <si>
    <t>05:55:05</t>
  </si>
  <si>
    <t>15:19:45</t>
  </si>
  <si>
    <t>16:44:56</t>
  </si>
  <si>
    <t>06:50:08</t>
  </si>
  <si>
    <t>16:14:53</t>
  </si>
  <si>
    <t>07:22:36</t>
  </si>
  <si>
    <t>16:47:22</t>
  </si>
  <si>
    <t>10:55:33</t>
  </si>
  <si>
    <t>20:20:24</t>
  </si>
  <si>
    <t>07:45:30</t>
  </si>
  <si>
    <t>17:11:06</t>
  </si>
  <si>
    <t>16:18:31</t>
  </si>
  <si>
    <t>05:50:23</t>
  </si>
  <si>
    <t>15:16:02</t>
  </si>
  <si>
    <t>08:23:05</t>
  </si>
  <si>
    <t>17:49:00</t>
  </si>
  <si>
    <t>08:22:48</t>
  </si>
  <si>
    <t>17:48:52</t>
  </si>
  <si>
    <t>05:42:26</t>
  </si>
  <si>
    <t>15:08:30</t>
  </si>
  <si>
    <t>08:11:30</t>
  </si>
  <si>
    <t>17:37:41</t>
  </si>
  <si>
    <t>09:50:30</t>
  </si>
  <si>
    <t>19:16:44</t>
  </si>
  <si>
    <t>10:40:08</t>
  </si>
  <si>
    <t>20:06:29</t>
  </si>
  <si>
    <t>07:51:02</t>
  </si>
  <si>
    <t>17:17:24</t>
  </si>
  <si>
    <t>08:11:55</t>
  </si>
  <si>
    <t>17:38:20</t>
  </si>
  <si>
    <t>07:12:35</t>
  </si>
  <si>
    <t>16:39:02</t>
  </si>
  <si>
    <t>06:50:18</t>
  </si>
  <si>
    <t>16:17:04</t>
  </si>
  <si>
    <t>07:33:01</t>
  </si>
  <si>
    <t>16:59:56</t>
  </si>
  <si>
    <t>11:54:38</t>
  </si>
  <si>
    <t>21:21:39</t>
  </si>
  <si>
    <t>06:32:48</t>
  </si>
  <si>
    <t>12:53:18</t>
  </si>
  <si>
    <t>22:20:48</t>
  </si>
  <si>
    <t>06:52:09</t>
  </si>
  <si>
    <t>16:19:50</t>
  </si>
  <si>
    <t>06:48:36</t>
  </si>
  <si>
    <t>16:16:25</t>
  </si>
  <si>
    <t>06:48:45</t>
  </si>
  <si>
    <t>16:16:41</t>
  </si>
  <si>
    <t>07:53:19</t>
  </si>
  <si>
    <t>17:21:21</t>
  </si>
  <si>
    <t>07:24:52</t>
  </si>
  <si>
    <t>16:52:58</t>
  </si>
  <si>
    <t>08:19:54</t>
  </si>
  <si>
    <t>17:48:04</t>
  </si>
  <si>
    <t>08:05:01</t>
  </si>
  <si>
    <t>17:33:32</t>
  </si>
  <si>
    <t>07:53:16</t>
  </si>
  <si>
    <t>17:22:03</t>
  </si>
  <si>
    <t>07:45:57</t>
  </si>
  <si>
    <t>17:15:02</t>
  </si>
  <si>
    <t>06:36:44</t>
  </si>
  <si>
    <t>16:05:52</t>
  </si>
  <si>
    <t>07:33:07</t>
  </si>
  <si>
    <t>17:02:20</t>
  </si>
  <si>
    <t>07:51:19</t>
  </si>
  <si>
    <t>17:20:40</t>
  </si>
  <si>
    <t>08:14:26</t>
  </si>
  <si>
    <t>17:43:57</t>
  </si>
  <si>
    <t>07:21:48</t>
  </si>
  <si>
    <t>16:51:22</t>
  </si>
  <si>
    <t>11:24:28</t>
  </si>
  <si>
    <t>20:54:15</t>
  </si>
  <si>
    <t>07:42:17</t>
  </si>
  <si>
    <t>17:12:12</t>
  </si>
  <si>
    <t>08:33:43</t>
  </si>
  <si>
    <t>18:03:45</t>
  </si>
  <si>
    <t>08:03:32</t>
  </si>
  <si>
    <t>17:34:03</t>
  </si>
  <si>
    <t>05:54:15</t>
  </si>
  <si>
    <t>15:25:10</t>
  </si>
  <si>
    <t>10:41:34</t>
  </si>
  <si>
    <t>20:12:34</t>
  </si>
  <si>
    <t>10:36:59</t>
  </si>
  <si>
    <t>20:08:01</t>
  </si>
  <si>
    <t>08:29:57</t>
  </si>
  <si>
    <t>18:00:59</t>
  </si>
  <si>
    <t>08:07:16</t>
  </si>
  <si>
    <t>17:38:21</t>
  </si>
  <si>
    <t>18:01:29</t>
  </si>
  <si>
    <t>07:28:12</t>
  </si>
  <si>
    <t>16:59:54</t>
  </si>
  <si>
    <t>07:31:46</t>
  </si>
  <si>
    <t>17:03:29</t>
  </si>
  <si>
    <t>08:28:47</t>
  </si>
  <si>
    <t>18:00:33</t>
  </si>
  <si>
    <t>07:26:52</t>
  </si>
  <si>
    <t>16:58:51</t>
  </si>
  <si>
    <t>08:18:30</t>
  </si>
  <si>
    <t>17:51:03</t>
  </si>
  <si>
    <t>07:18:56</t>
  </si>
  <si>
    <t>16:51:32</t>
  </si>
  <si>
    <t>08:07:41</t>
  </si>
  <si>
    <t>17:40:33</t>
  </si>
  <si>
    <t>05:49:05</t>
  </si>
  <si>
    <t>15:21:59</t>
  </si>
  <si>
    <t>08:36:36</t>
  </si>
  <si>
    <t>18:09:37</t>
  </si>
  <si>
    <t>08:19:14</t>
  </si>
  <si>
    <t>17:52:38</t>
  </si>
  <si>
    <t>07:00:19</t>
  </si>
  <si>
    <t>16:33:51</t>
  </si>
  <si>
    <t>07:51:18</t>
  </si>
  <si>
    <t>17:24:52</t>
  </si>
  <si>
    <t>08:07:33</t>
  </si>
  <si>
    <t>17:41:18</t>
  </si>
  <si>
    <t>08:20:53</t>
  </si>
  <si>
    <t>17:55:21</t>
  </si>
  <si>
    <t>06:25:31</t>
  </si>
  <si>
    <t>07:55:19</t>
  </si>
  <si>
    <t>17:29:57</t>
  </si>
  <si>
    <t>16:33:23</t>
  </si>
  <si>
    <t>07:09:34</t>
  </si>
  <si>
    <t>16:44:53</t>
  </si>
  <si>
    <t>08:24:24</t>
  </si>
  <si>
    <t>18:01:03</t>
  </si>
  <si>
    <t>16:35:15</t>
  </si>
  <si>
    <t>07:31:08</t>
  </si>
  <si>
    <t>17:07:52</t>
  </si>
  <si>
    <t>07:54:40</t>
  </si>
  <si>
    <t>07:58:10</t>
  </si>
  <si>
    <t>07:20:18</t>
  </si>
  <si>
    <t>16:57:50</t>
  </si>
  <si>
    <t>08:22:44</t>
  </si>
  <si>
    <t>18:00:28</t>
  </si>
  <si>
    <t>09:58:39</t>
  </si>
  <si>
    <t>07:28:44</t>
  </si>
  <si>
    <t>17:06:53</t>
  </si>
  <si>
    <t>08:15:13</t>
  </si>
  <si>
    <t>17:53:44</t>
  </si>
  <si>
    <t>11:46:33</t>
  </si>
  <si>
    <t>21:25:16</t>
  </si>
  <si>
    <t>11:04:46</t>
  </si>
  <si>
    <t>20:43:42</t>
  </si>
  <si>
    <t>05:53:57</t>
  </si>
  <si>
    <t>15:33:04</t>
  </si>
  <si>
    <t>11:02:13</t>
  </si>
  <si>
    <t>20:41:27</t>
  </si>
  <si>
    <t>06:22:27</t>
  </si>
  <si>
    <t>07:54:38</t>
  </si>
  <si>
    <t>17:34:15</t>
  </si>
  <si>
    <t>08:20:58</t>
  </si>
  <si>
    <t>18:00:40</t>
  </si>
  <si>
    <t>07:45:32</t>
  </si>
  <si>
    <t>17:25:15</t>
  </si>
  <si>
    <t>06:51:35</t>
  </si>
  <si>
    <t>16:31:19</t>
  </si>
  <si>
    <t>08:30:13</t>
  </si>
  <si>
    <t>18:10:18</t>
  </si>
  <si>
    <t>08:12:09</t>
  </si>
  <si>
    <t>17:52:35</t>
  </si>
  <si>
    <t>07:54:09</t>
  </si>
  <si>
    <t>06:57:45</t>
  </si>
  <si>
    <t>16:38:30</t>
  </si>
  <si>
    <t>15:35:46</t>
  </si>
  <si>
    <t>06:56:57</t>
  </si>
  <si>
    <t>16:37:51</t>
  </si>
  <si>
    <t>06:22:05</t>
  </si>
  <si>
    <t>16:03:10</t>
  </si>
  <si>
    <t>06:55:07</t>
  </si>
  <si>
    <t>16:36:18</t>
  </si>
  <si>
    <t>07:25:12</t>
  </si>
  <si>
    <t>17:06:27</t>
  </si>
  <si>
    <t>08:28:34</t>
  </si>
  <si>
    <t>18:09:58</t>
  </si>
  <si>
    <t>08:08:53</t>
  </si>
  <si>
    <t>17:50:45</t>
  </si>
  <si>
    <t>07:53:21</t>
  </si>
  <si>
    <t>17:35:16</t>
  </si>
  <si>
    <t>08:28:51</t>
  </si>
  <si>
    <t>18:11:08</t>
  </si>
  <si>
    <t>07:19:45</t>
  </si>
  <si>
    <t>17:02:17</t>
  </si>
  <si>
    <t>11:58:56</t>
  </si>
  <si>
    <t>21:42:01</t>
  </si>
  <si>
    <t>07:53:05</t>
  </si>
  <si>
    <t>17:36:43</t>
  </si>
  <si>
    <t>18:03:33</t>
  </si>
  <si>
    <t>08:06:18</t>
  </si>
  <si>
    <t>17:50:52</t>
  </si>
  <si>
    <t>06:45:22</t>
  </si>
  <si>
    <t>16:30:04</t>
  </si>
  <si>
    <t>08:24:16</t>
  </si>
  <si>
    <t>18:09:03</t>
  </si>
  <si>
    <t>06:30-15:30(06:30-15:30)</t>
  </si>
  <si>
    <t>06:17:50</t>
  </si>
  <si>
    <t>16:02:41</t>
  </si>
  <si>
    <t>06:57:35</t>
  </si>
  <si>
    <t>16:42:35</t>
  </si>
  <si>
    <t>06:50:10</t>
  </si>
  <si>
    <t>16:35:10</t>
  </si>
  <si>
    <t>06:55:25</t>
  </si>
  <si>
    <t>08:02:58</t>
  </si>
  <si>
    <t>17:48:01</t>
  </si>
  <si>
    <t>07:44:55</t>
  </si>
  <si>
    <t>07:50:57</t>
  </si>
  <si>
    <t>07:31:56</t>
  </si>
  <si>
    <t>17:17:13</t>
  </si>
  <si>
    <t>09:51:03</t>
  </si>
  <si>
    <t>19:36:27</t>
  </si>
  <si>
    <t>07:54:10</t>
  </si>
  <si>
    <t>17:40:13</t>
  </si>
  <si>
    <t>10:55:56</t>
  </si>
  <si>
    <t>20:42:05</t>
  </si>
  <si>
    <t>05:52:59</t>
  </si>
  <si>
    <t>15:39:08</t>
  </si>
  <si>
    <t>08:04:57</t>
  </si>
  <si>
    <t>17:51:07</t>
  </si>
  <si>
    <t>07:52:40</t>
  </si>
  <si>
    <t>17:39:25</t>
  </si>
  <si>
    <t>06:50:36</t>
  </si>
  <si>
    <t>16:37:59</t>
  </si>
  <si>
    <t>07:49:04</t>
  </si>
  <si>
    <t>17:36:35</t>
  </si>
  <si>
    <t>07:53:23</t>
  </si>
  <si>
    <t>17:41:03</t>
  </si>
  <si>
    <t>09:29:19</t>
  </si>
  <si>
    <t>19:17:20</t>
  </si>
  <si>
    <t>07:17:55</t>
  </si>
  <si>
    <t>06:54:30</t>
  </si>
  <si>
    <t>16:43:36</t>
  </si>
  <si>
    <t>07:56:54</t>
  </si>
  <si>
    <t>17:46:12</t>
  </si>
  <si>
    <t>18:19:37</t>
  </si>
  <si>
    <t>08:33:00</t>
  </si>
  <si>
    <t>18:22:53</t>
  </si>
  <si>
    <t>07:27:29</t>
  </si>
  <si>
    <t>17:17:35</t>
  </si>
  <si>
    <t>07:54:51</t>
  </si>
  <si>
    <t>17:45:35</t>
  </si>
  <si>
    <t>16:46:56</t>
  </si>
  <si>
    <t>05:54:30</t>
  </si>
  <si>
    <t>15:46:13</t>
  </si>
  <si>
    <t>08:00:32</t>
  </si>
  <si>
    <t>17:52:25</t>
  </si>
  <si>
    <t>08:25:32</t>
  </si>
  <si>
    <t>18:17:50</t>
  </si>
  <si>
    <t>08:22:20</t>
  </si>
  <si>
    <t>18:15:24</t>
  </si>
  <si>
    <t>07:55:13</t>
  </si>
  <si>
    <t>17:49:51</t>
  </si>
  <si>
    <t>17:22:52</t>
  </si>
  <si>
    <t>09:50:27</t>
  </si>
  <si>
    <t>19:46:04</t>
  </si>
  <si>
    <t>07:29:41</t>
  </si>
  <si>
    <t>17:26:10</t>
  </si>
  <si>
    <t>06:00:22</t>
  </si>
  <si>
    <t>15:58:30</t>
  </si>
  <si>
    <t>07:20:58</t>
  </si>
  <si>
    <t>17:19:44</t>
  </si>
  <si>
    <t>18:30:00</t>
  </si>
  <si>
    <t>07:36:30</t>
  </si>
  <si>
    <t>07:52:20</t>
  </si>
  <si>
    <t>17:52:42</t>
  </si>
  <si>
    <t>07:20:04</t>
  </si>
  <si>
    <t>17:21:12</t>
  </si>
  <si>
    <t>18:01:27</t>
  </si>
  <si>
    <t>08:08:46</t>
  </si>
  <si>
    <t>18:10:38</t>
  </si>
  <si>
    <t>07:00:15</t>
  </si>
  <si>
    <t>17:02:23</t>
  </si>
  <si>
    <t>08:19:37</t>
  </si>
  <si>
    <t>18:21:53</t>
  </si>
  <si>
    <t>08:22:07</t>
  </si>
  <si>
    <t>18:24:25</t>
  </si>
  <si>
    <t>08:08:51</t>
  </si>
  <si>
    <t>18:11:25</t>
  </si>
  <si>
    <t>08:04:53</t>
  </si>
  <si>
    <t>18:08:03</t>
  </si>
  <si>
    <t>07:37:36</t>
  </si>
  <si>
    <t>17:42:06</t>
  </si>
  <si>
    <t>06:44:07</t>
  </si>
  <si>
    <t>16:49:20</t>
  </si>
  <si>
    <t>10:56:09</t>
  </si>
  <si>
    <t>21:01:27</t>
  </si>
  <si>
    <t>07:28:52</t>
  </si>
  <si>
    <t>17:34:50</t>
  </si>
  <si>
    <t>10:55:46</t>
  </si>
  <si>
    <t>21:02:02</t>
  </si>
  <si>
    <t>10:55:44</t>
  </si>
  <si>
    <t>21:02:22</t>
  </si>
  <si>
    <t>10:56:46</t>
  </si>
  <si>
    <t>21:04:02</t>
  </si>
  <si>
    <t>06:55:06</t>
  </si>
  <si>
    <t>17:02:26</t>
  </si>
  <si>
    <t>07:21:40</t>
  </si>
  <si>
    <t>07:28:21</t>
  </si>
  <si>
    <t>17:36:48</t>
  </si>
  <si>
    <t>09:50:24</t>
  </si>
  <si>
    <t>19:59:12</t>
  </si>
  <si>
    <t>07:51:50</t>
  </si>
  <si>
    <t>18:00:44</t>
  </si>
  <si>
    <t>07:28:30</t>
  </si>
  <si>
    <t>17:37:37</t>
  </si>
  <si>
    <t>07:51:35</t>
  </si>
  <si>
    <t>18:01:20</t>
  </si>
  <si>
    <t>06:52:23</t>
  </si>
  <si>
    <t>17:02:10</t>
  </si>
  <si>
    <t>11:00:04</t>
  </si>
  <si>
    <t>21:10:31</t>
  </si>
  <si>
    <t>11:00:13</t>
  </si>
  <si>
    <t>21:10:43</t>
  </si>
  <si>
    <t>07:20:38</t>
  </si>
  <si>
    <t>17:31:15</t>
  </si>
  <si>
    <t>07:24:33</t>
  </si>
  <si>
    <t>17:35:25</t>
  </si>
  <si>
    <t>11:00:12</t>
  </si>
  <si>
    <t>21:11:16</t>
  </si>
  <si>
    <t>21:07:25</t>
  </si>
  <si>
    <t>07:55:42</t>
  </si>
  <si>
    <t>18:07:33</t>
  </si>
  <si>
    <t>06:47:47</t>
  </si>
  <si>
    <t>17:00:03</t>
  </si>
  <si>
    <t>07:57:00</t>
  </si>
  <si>
    <t>18:09:33</t>
  </si>
  <si>
    <t>07:27:44</t>
  </si>
  <si>
    <t>06:48:30</t>
  </si>
  <si>
    <t>17:01:08</t>
  </si>
  <si>
    <t>08:17:27</t>
  </si>
  <si>
    <t>18:30:18</t>
  </si>
  <si>
    <t>06:54:46</t>
  </si>
  <si>
    <t>17:08:30</t>
  </si>
  <si>
    <t>07:59:01</t>
  </si>
  <si>
    <t>18:13:00</t>
  </si>
  <si>
    <t>17:14:27</t>
  </si>
  <si>
    <t>06:52:05</t>
  </si>
  <si>
    <t>17:07:02</t>
  </si>
  <si>
    <t>06:55:15</t>
  </si>
  <si>
    <t>17:11:48</t>
  </si>
  <si>
    <t>10:56:29</t>
  </si>
  <si>
    <t>21:14:27</t>
  </si>
  <si>
    <t>08:03:59</t>
  </si>
  <si>
    <t>18:22:23</t>
  </si>
  <si>
    <t>06:44:34</t>
  </si>
  <si>
    <t>17:03:58</t>
  </si>
  <si>
    <t>07:30:16</t>
  </si>
  <si>
    <t>17:49:58</t>
  </si>
  <si>
    <t>06:38:18</t>
  </si>
  <si>
    <t>16:58:01</t>
  </si>
  <si>
    <t>10:42:01</t>
  </si>
  <si>
    <t>21:01:46</t>
  </si>
  <si>
    <t>07:49:13</t>
  </si>
  <si>
    <t>18:09:30</t>
  </si>
  <si>
    <t>06:48:31</t>
  </si>
  <si>
    <t>17:09:14</t>
  </si>
  <si>
    <t>07:29:32</t>
  </si>
  <si>
    <t>17:51:19</t>
  </si>
  <si>
    <t>06:45:50</t>
  </si>
  <si>
    <t>17:07:56</t>
  </si>
  <si>
    <t>10:07:14</t>
  </si>
  <si>
    <t>20:30:00</t>
  </si>
  <si>
    <t>07:51:51</t>
  </si>
  <si>
    <t>18:15:08</t>
  </si>
  <si>
    <t>06:51:34</t>
  </si>
  <si>
    <t>17:16:57</t>
  </si>
  <si>
    <t>08:09:06</t>
  </si>
  <si>
    <t>18:36:10</t>
  </si>
  <si>
    <t>16:17:25</t>
  </si>
  <si>
    <t>08:23:17</t>
  </si>
  <si>
    <t>18:50:49</t>
  </si>
  <si>
    <t>07:21:57</t>
  </si>
  <si>
    <t>17:49:36</t>
  </si>
  <si>
    <t>08:32:23</t>
  </si>
  <si>
    <t>19:00:11</t>
  </si>
  <si>
    <t>07:50:03</t>
  </si>
  <si>
    <t>18:18:46</t>
  </si>
  <si>
    <t>06:48:53</t>
  </si>
  <si>
    <t>17:18:00</t>
  </si>
  <si>
    <t>07:33:42</t>
  </si>
  <si>
    <t>18:03:32</t>
  </si>
  <si>
    <t>19:00:00</t>
  </si>
  <si>
    <t>07:02:17</t>
  </si>
  <si>
    <t>08:10:47</t>
  </si>
  <si>
    <t>18:41:28</t>
  </si>
  <si>
    <t>06:59:19</t>
  </si>
  <si>
    <t>17:30:33</t>
  </si>
  <si>
    <t>08:32:00</t>
  </si>
  <si>
    <t>19:03:16</t>
  </si>
  <si>
    <t>08:37:19</t>
  </si>
  <si>
    <t>19:09:29</t>
  </si>
  <si>
    <t>18:02:14</t>
  </si>
  <si>
    <t>17:30:41</t>
  </si>
  <si>
    <t>06:57:14</t>
  </si>
  <si>
    <t>17:30:12</t>
  </si>
  <si>
    <t>13:12:44</t>
  </si>
  <si>
    <t>23:46:18</t>
  </si>
  <si>
    <t>06:57:00</t>
  </si>
  <si>
    <t>17:30:40</t>
  </si>
  <si>
    <t>06:59:26</t>
  </si>
  <si>
    <t>17:34:01</t>
  </si>
  <si>
    <t>06:43:13</t>
  </si>
  <si>
    <t>17:17:58</t>
  </si>
  <si>
    <t>06:58:32</t>
  </si>
  <si>
    <t>17:33:45</t>
  </si>
  <si>
    <t>07:27:52</t>
  </si>
  <si>
    <t>18:03:19</t>
  </si>
  <si>
    <t>19:05:50</t>
  </si>
  <si>
    <t>08:05:07</t>
  </si>
  <si>
    <t>18:40:57</t>
  </si>
  <si>
    <t>07:28:26</t>
  </si>
  <si>
    <t>18:05:38</t>
  </si>
  <si>
    <t>07:30:09</t>
  </si>
  <si>
    <t>18:07:55</t>
  </si>
  <si>
    <t>07:27:55</t>
  </si>
  <si>
    <t>18:05:53</t>
  </si>
  <si>
    <t>07:48:20</t>
  </si>
  <si>
    <t>18:26:25</t>
  </si>
  <si>
    <t>08:22:18</t>
  </si>
  <si>
    <t>19:01:02</t>
  </si>
  <si>
    <t>19:01:18</t>
  </si>
  <si>
    <t>08:10:51</t>
  </si>
  <si>
    <t>18:50:08</t>
  </si>
  <si>
    <t>06:50:01</t>
  </si>
  <si>
    <t>17:29:25</t>
  </si>
  <si>
    <t>06:56:20</t>
  </si>
  <si>
    <t>17:36:27</t>
  </si>
  <si>
    <t>06:55:13</t>
  </si>
  <si>
    <t>17:35:45</t>
  </si>
  <si>
    <t>06:56:02</t>
  </si>
  <si>
    <t>17:36:37</t>
  </si>
  <si>
    <t>07:25:54</t>
  </si>
  <si>
    <t>18:07:25</t>
  </si>
  <si>
    <t>19:15:34</t>
  </si>
  <si>
    <t>07:28:03</t>
  </si>
  <si>
    <t>18:10:19</t>
  </si>
  <si>
    <t>06:59:17</t>
  </si>
  <si>
    <t>17:41:48</t>
  </si>
  <si>
    <t>16:32:33</t>
  </si>
  <si>
    <t>08:32:24</t>
  </si>
  <si>
    <t>19:16:05</t>
  </si>
  <si>
    <t>08:01:55</t>
  </si>
  <si>
    <t>18:46:24</t>
  </si>
  <si>
    <t>09:36:02</t>
  </si>
  <si>
    <t>20:20:40</t>
  </si>
  <si>
    <t>07:23:58</t>
  </si>
  <si>
    <t>18:09:55</t>
  </si>
  <si>
    <t>08:14:59</t>
  </si>
  <si>
    <t>19:03:23</t>
  </si>
  <si>
    <t>09:54:04</t>
  </si>
  <si>
    <t>20:42:34</t>
  </si>
  <si>
    <t>07:23:07</t>
  </si>
  <si>
    <t>18:12:18</t>
  </si>
  <si>
    <t>07:22:06</t>
  </si>
  <si>
    <t>18:11:53</t>
  </si>
  <si>
    <t>08:17:39</t>
  </si>
  <si>
    <t>19:11:15</t>
  </si>
  <si>
    <t>07:53:39</t>
  </si>
  <si>
    <t>18:47:16</t>
  </si>
  <si>
    <t>07:46:22</t>
  </si>
  <si>
    <t>18:45:38</t>
  </si>
  <si>
    <t>19:30:00</t>
  </si>
  <si>
    <t>09:00:00</t>
  </si>
  <si>
    <t>20:00:00</t>
  </si>
  <si>
    <t>06:39:36</t>
  </si>
  <si>
    <t>17:40:26</t>
  </si>
  <si>
    <t>18:31:01</t>
  </si>
  <si>
    <t>07:53:02</t>
  </si>
  <si>
    <t>18:54:10</t>
  </si>
  <si>
    <t>07:25:14</t>
  </si>
  <si>
    <t>18:26:40</t>
  </si>
  <si>
    <t>07:00:23</t>
  </si>
  <si>
    <t>18:02:12</t>
  </si>
  <si>
    <t>08:27:02</t>
  </si>
  <si>
    <t>19:30:04</t>
  </si>
  <si>
    <t>07:18:02</t>
  </si>
  <si>
    <t>18:21:54</t>
  </si>
  <si>
    <t>06:22:20</t>
  </si>
  <si>
    <t>17:26:27</t>
  </si>
  <si>
    <t>18:34:09</t>
  </si>
  <si>
    <t>07:22:08</t>
  </si>
  <si>
    <t>18:26:30</t>
  </si>
  <si>
    <t>06:23:45</t>
  </si>
  <si>
    <t>17:29:16</t>
  </si>
  <si>
    <t>19:37:00</t>
  </si>
  <si>
    <t>06:51:45</t>
  </si>
  <si>
    <t>18:00:10</t>
  </si>
  <si>
    <t>06:51:44</t>
  </si>
  <si>
    <t>18:00:50</t>
  </si>
  <si>
    <t>05:55:03</t>
  </si>
  <si>
    <t>17:05:13</t>
  </si>
  <si>
    <t>09:46:05</t>
  </si>
  <si>
    <t>20:56:51</t>
  </si>
  <si>
    <t>19:02:25</t>
  </si>
  <si>
    <t>07:25:36</t>
  </si>
  <si>
    <t>18:36:45</t>
  </si>
  <si>
    <t>18:07:08</t>
  </si>
  <si>
    <t>06:52:39</t>
  </si>
  <si>
    <t>18:04:33</t>
  </si>
  <si>
    <t>09:00-18:00(09:00-18:00)</t>
  </si>
  <si>
    <t>08:59:05</t>
  </si>
  <si>
    <t>20:11:46</t>
  </si>
  <si>
    <t>07:23:22</t>
  </si>
  <si>
    <t>18:36:51</t>
  </si>
  <si>
    <t>06:21:59</t>
  </si>
  <si>
    <t>17:35:55</t>
  </si>
  <si>
    <t>09:34:59</t>
  </si>
  <si>
    <t>20:49:45</t>
  </si>
  <si>
    <t>06:52:07</t>
  </si>
  <si>
    <t>18:07:11</t>
  </si>
  <si>
    <t>08:41:01</t>
  </si>
  <si>
    <t>19:56:53</t>
  </si>
  <si>
    <t>08:15:41</t>
  </si>
  <si>
    <t>19:31:34</t>
  </si>
  <si>
    <t>07:52:23</t>
  </si>
  <si>
    <t>19:09:35</t>
  </si>
  <si>
    <t>18:41:10</t>
  </si>
  <si>
    <t>06:43:30</t>
  </si>
  <si>
    <t>18:00:45</t>
  </si>
  <si>
    <t>08:56:48</t>
  </si>
  <si>
    <t>20:14:06</t>
  </si>
  <si>
    <t>08:35:31</t>
  </si>
  <si>
    <t>19:53:17</t>
  </si>
  <si>
    <t>06:49:17</t>
  </si>
  <si>
    <t>18:07:13</t>
  </si>
  <si>
    <t>06:57:21</t>
  </si>
  <si>
    <t>18:15:40</t>
  </si>
  <si>
    <t>07:18:35</t>
  </si>
  <si>
    <t>18:37:05</t>
  </si>
  <si>
    <t>18:41:41</t>
  </si>
  <si>
    <t>07:16:57</t>
  </si>
  <si>
    <t>18:41:17</t>
  </si>
  <si>
    <t>05:50:30</t>
  </si>
  <si>
    <t>17:18:04</t>
  </si>
  <si>
    <t>06:46:15</t>
  </si>
  <si>
    <t>18:15:33</t>
  </si>
  <si>
    <t>07:01:03</t>
  </si>
  <si>
    <t>18:32:05</t>
  </si>
  <si>
    <t>07:23:10</t>
  </si>
  <si>
    <t>18:54:39</t>
  </si>
  <si>
    <t>09:03:35</t>
  </si>
  <si>
    <t>20:36:32</t>
  </si>
  <si>
    <t>08:33:16</t>
  </si>
  <si>
    <t>20:06:21</t>
  </si>
  <si>
    <t>08:29:53</t>
  </si>
  <si>
    <t>07:29:30</t>
  </si>
  <si>
    <t>19:03:26</t>
  </si>
  <si>
    <t>07:00:13</t>
  </si>
  <si>
    <t>18:34:47</t>
  </si>
  <si>
    <t>06:56:34</t>
  </si>
  <si>
    <t>18:32:47</t>
  </si>
  <si>
    <t>08:25:48</t>
  </si>
  <si>
    <t>20:02:01</t>
  </si>
  <si>
    <t>07:28:25</t>
  </si>
  <si>
    <t>19:04:39</t>
  </si>
  <si>
    <t>07:30:40</t>
  </si>
  <si>
    <t>19:06:58</t>
  </si>
  <si>
    <t>06:54:51</t>
  </si>
  <si>
    <t>18:31:18</t>
  </si>
  <si>
    <t>09:39:06</t>
  </si>
  <si>
    <t>21:16:36</t>
  </si>
  <si>
    <t>06:26:23</t>
  </si>
  <si>
    <t>18:03:59</t>
  </si>
  <si>
    <t>10:30:27</t>
  </si>
  <si>
    <t>22:08:14</t>
  </si>
  <si>
    <t>07:28:01</t>
  </si>
  <si>
    <t>19:07:07</t>
  </si>
  <si>
    <t>08:28:00</t>
  </si>
  <si>
    <t>20:08:11</t>
  </si>
  <si>
    <t>18:40:12</t>
  </si>
  <si>
    <t>06:51:04</t>
  </si>
  <si>
    <t>18:31:50</t>
  </si>
  <si>
    <t>08:23:07</t>
  </si>
  <si>
    <t>20:04:37</t>
  </si>
  <si>
    <t>08:21:41</t>
  </si>
  <si>
    <t>20:03:28</t>
  </si>
  <si>
    <t>20:10:27</t>
  </si>
  <si>
    <t>20:11:23</t>
  </si>
  <si>
    <t>19:13:19</t>
  </si>
  <si>
    <t>06:51:31</t>
  </si>
  <si>
    <t>18:35:23</t>
  </si>
  <si>
    <t>07:24:03</t>
  </si>
  <si>
    <t>19:08:13</t>
  </si>
  <si>
    <t>07:53:14</t>
  </si>
  <si>
    <t>19:42:06</t>
  </si>
  <si>
    <t>06:11:22</t>
  </si>
  <si>
    <t>18:03:26</t>
  </si>
  <si>
    <t>06:55:31</t>
  </si>
  <si>
    <t>18:47:47</t>
  </si>
  <si>
    <t>09:46:27</t>
  </si>
  <si>
    <t>21:39:13</t>
  </si>
  <si>
    <t>05:54:05</t>
  </si>
  <si>
    <t>17:46:57</t>
  </si>
  <si>
    <t>08:14:21</t>
  </si>
  <si>
    <t>20:10:21</t>
  </si>
  <si>
    <t>06:54:21</t>
  </si>
  <si>
    <t>18:50:43</t>
  </si>
  <si>
    <t>09:57:05</t>
  </si>
  <si>
    <t>21:53:44</t>
  </si>
  <si>
    <t>06:48:58</t>
  </si>
  <si>
    <t>18:49:01</t>
  </si>
  <si>
    <t>08:16:10</t>
  </si>
  <si>
    <t>20:17:27</t>
  </si>
  <si>
    <t>07:13:17</t>
  </si>
  <si>
    <t>08:32:50</t>
  </si>
  <si>
    <t>20:35:17</t>
  </si>
  <si>
    <t>08:38:37</t>
  </si>
  <si>
    <t>20:44:34</t>
  </si>
  <si>
    <t>08:59:00</t>
  </si>
  <si>
    <t>21:06:45</t>
  </si>
  <si>
    <t>20:38:15</t>
  </si>
  <si>
    <t>06:46:06</t>
  </si>
  <si>
    <t>18:55:29</t>
  </si>
  <si>
    <t>06:57:16</t>
  </si>
  <si>
    <t>19:07:55</t>
  </si>
  <si>
    <t>07:56:01</t>
  </si>
  <si>
    <t>20:07:43</t>
  </si>
  <si>
    <t>08:18:13</t>
  </si>
  <si>
    <t>20:31:15</t>
  </si>
  <si>
    <t>07:00:24</t>
  </si>
  <si>
    <t>19:14:31</t>
  </si>
  <si>
    <t>07:52:22</t>
  </si>
  <si>
    <t>20:11:15</t>
  </si>
  <si>
    <t>07:10:18</t>
  </si>
  <si>
    <t>19:30:43</t>
  </si>
  <si>
    <t>05:54:14</t>
  </si>
  <si>
    <t>18:16:00</t>
  </si>
  <si>
    <t>18:16:03</t>
  </si>
  <si>
    <t>08:53:22</t>
  </si>
  <si>
    <t>21:17:17</t>
  </si>
  <si>
    <t>06:56:13</t>
  </si>
  <si>
    <t>19:20:39</t>
  </si>
  <si>
    <t>08:12:27</t>
  </si>
  <si>
    <t>20:37:25</t>
  </si>
  <si>
    <t>21:00:00</t>
  </si>
  <si>
    <t>06:30:00</t>
  </si>
  <si>
    <t>19:00:15</t>
  </si>
  <si>
    <t>19:32:41</t>
  </si>
  <si>
    <t>19:35:25</t>
  </si>
  <si>
    <t>06:51:36</t>
  </si>
  <si>
    <t>19:33:57</t>
  </si>
  <si>
    <t>07:22:57</t>
  </si>
  <si>
    <t>20:05:24</t>
  </si>
  <si>
    <t>06:48:21</t>
  </si>
  <si>
    <t>19:35:55</t>
  </si>
  <si>
    <t>19:45:18</t>
  </si>
  <si>
    <t>06:52:19</t>
  </si>
  <si>
    <t>19:43:54</t>
  </si>
  <si>
    <t>05:41:07</t>
  </si>
  <si>
    <t>18:33:00</t>
  </si>
  <si>
    <t>06:56:08</t>
  </si>
  <si>
    <t>19:50:14</t>
  </si>
  <si>
    <t>08:19:55</t>
  </si>
  <si>
    <t>21:17:59</t>
  </si>
  <si>
    <t>20:48:29</t>
  </si>
  <si>
    <t>21:30:00</t>
  </si>
  <si>
    <t>07:33:35</t>
  </si>
  <si>
    <t>20:37:19</t>
  </si>
  <si>
    <t>06:57:30</t>
  </si>
  <si>
    <t>20:03:23</t>
  </si>
  <si>
    <t>06:43:34</t>
  </si>
  <si>
    <t>19:49:28</t>
  </si>
  <si>
    <t>20:33:43</t>
  </si>
  <si>
    <t>06:53:30</t>
  </si>
  <si>
    <t>20:00:25</t>
  </si>
  <si>
    <t>20:32:17</t>
  </si>
  <si>
    <t>06:55:49</t>
  </si>
  <si>
    <t>20:03:50</t>
  </si>
  <si>
    <t>06:52:22</t>
  </si>
  <si>
    <t>20:00:33</t>
  </si>
  <si>
    <t>05:53:58</t>
  </si>
  <si>
    <t>19:04:59</t>
  </si>
  <si>
    <t>20:01:32</t>
  </si>
  <si>
    <t>05:50:25</t>
  </si>
  <si>
    <t>19:02:16</t>
  </si>
  <si>
    <t>10:31:47</t>
  </si>
  <si>
    <t>23:43:45</t>
  </si>
  <si>
    <t>06:47:56</t>
  </si>
  <si>
    <t>05:57:28</t>
  </si>
  <si>
    <t>19:10:56</t>
  </si>
  <si>
    <t>05:57:23</t>
  </si>
  <si>
    <t>19:11:21</t>
  </si>
  <si>
    <t>06:49:32</t>
  </si>
  <si>
    <t>20:04:20</t>
  </si>
  <si>
    <t>20:05:40</t>
  </si>
  <si>
    <t>06:50:32</t>
  </si>
  <si>
    <t>20:07:36</t>
  </si>
  <si>
    <t>张周君</t>
    <phoneticPr fontId="4" type="noConversion"/>
  </si>
  <si>
    <t>08:24:20</t>
  </si>
  <si>
    <t>21:41:34</t>
  </si>
  <si>
    <t>20:11:10</t>
  </si>
  <si>
    <t>07:12:03</t>
  </si>
  <si>
    <t>20:31:39</t>
  </si>
  <si>
    <t>06:52:34</t>
  </si>
  <si>
    <t>20:13:00</t>
  </si>
  <si>
    <t>06:52:49</t>
  </si>
  <si>
    <t>20:15:13</t>
  </si>
  <si>
    <t>20:18:11</t>
  </si>
  <si>
    <t>07:00:30</t>
  </si>
  <si>
    <t>20:24:38</t>
  </si>
  <si>
    <t>06:47:24</t>
  </si>
  <si>
    <t>20:11:43</t>
  </si>
  <si>
    <t>07:57:32</t>
  </si>
  <si>
    <t>21:29:47</t>
  </si>
  <si>
    <t>07:29:54</t>
  </si>
  <si>
    <t>21:03:06</t>
  </si>
  <si>
    <t>06:27:18</t>
  </si>
  <si>
    <t>20:01:36</t>
  </si>
  <si>
    <t>06:54:23</t>
  </si>
  <si>
    <t>20:30:16</t>
  </si>
  <si>
    <t>06:53:54</t>
  </si>
  <si>
    <t>07:00:55</t>
  </si>
  <si>
    <t>20:38:38</t>
  </si>
  <si>
    <t>07:24:25</t>
  </si>
  <si>
    <t>21:04:57</t>
  </si>
  <si>
    <t>20:40:39</t>
  </si>
  <si>
    <t>06:20:45</t>
  </si>
  <si>
    <t>20:01:50</t>
  </si>
  <si>
    <t>21:34:37</t>
  </si>
  <si>
    <t>06:50:45</t>
  </si>
  <si>
    <t>20:32:06</t>
  </si>
  <si>
    <t>21:29:36</t>
  </si>
  <si>
    <t>22:11:31</t>
  </si>
  <si>
    <t>06:56:59</t>
  </si>
  <si>
    <t>20:40:45</t>
  </si>
  <si>
    <t>06:51:22</t>
  </si>
  <si>
    <t>20:35:50</t>
  </si>
  <si>
    <t>07:54:19</t>
  </si>
  <si>
    <t>21:41:32</t>
  </si>
  <si>
    <t>06:54:22</t>
  </si>
  <si>
    <t>20:44:12</t>
  </si>
  <si>
    <t>20:47:28</t>
  </si>
  <si>
    <t>07:55:18</t>
  </si>
  <si>
    <t>21:49:40</t>
  </si>
  <si>
    <t>08:15:45</t>
  </si>
  <si>
    <t>22:10:44</t>
  </si>
  <si>
    <t>06:57:26</t>
  </si>
  <si>
    <t>20:54:39</t>
  </si>
  <si>
    <t>06:46:02</t>
  </si>
  <si>
    <t>20:45:56</t>
  </si>
  <si>
    <t>05:59:36</t>
  </si>
  <si>
    <t>20:01:06</t>
  </si>
  <si>
    <t>05:57:54</t>
  </si>
  <si>
    <t>20:01:24</t>
  </si>
  <si>
    <t>06:26:38</t>
  </si>
  <si>
    <t>20:31:07</t>
  </si>
  <si>
    <t>21:31:19</t>
  </si>
  <si>
    <t>06:53:50</t>
  </si>
  <si>
    <t>06:23:05</t>
  </si>
  <si>
    <t>06:11:39</t>
  </si>
  <si>
    <t>20:19:42</t>
  </si>
  <si>
    <t>06:21:54</t>
  </si>
  <si>
    <t>05:53:37</t>
  </si>
  <si>
    <t>20:02:30</t>
  </si>
  <si>
    <t>06:31:31</t>
  </si>
  <si>
    <t>06:56:39</t>
  </si>
  <si>
    <t>21:09:23</t>
  </si>
  <si>
    <t>06:22:40</t>
  </si>
  <si>
    <t>20:36:30</t>
  </si>
  <si>
    <t>06:47:11</t>
  </si>
  <si>
    <t>21:01:10</t>
  </si>
  <si>
    <t>05:53:51</t>
  </si>
  <si>
    <t>06:48:14</t>
  </si>
  <si>
    <t>21:04:09</t>
  </si>
  <si>
    <t>07:50:15</t>
  </si>
  <si>
    <t>22:10:09</t>
  </si>
  <si>
    <t>06:53:25</t>
  </si>
  <si>
    <t>21:13:43</t>
  </si>
  <si>
    <t>06:38:52</t>
  </si>
  <si>
    <t>21:03:27</t>
  </si>
  <si>
    <t>07:02:40</t>
  </si>
  <si>
    <t>21:28:14</t>
  </si>
  <si>
    <t>07:22:52</t>
  </si>
  <si>
    <t>21:52:25</t>
  </si>
  <si>
    <t>23:00:00</t>
  </si>
  <si>
    <t>05:35:34</t>
  </si>
  <si>
    <t>20:08:52</t>
  </si>
  <si>
    <t>05:56:42</t>
  </si>
  <si>
    <t>20:31:01</t>
  </si>
  <si>
    <t>07:01:01</t>
  </si>
  <si>
    <t>21:36:24</t>
  </si>
  <si>
    <t>05:55:27</t>
  </si>
  <si>
    <t>20:31:32</t>
  </si>
  <si>
    <t>21:31:42</t>
  </si>
  <si>
    <t>07:14:36</t>
  </si>
  <si>
    <t>21:56:37</t>
  </si>
  <si>
    <t>07:53:53</t>
  </si>
  <si>
    <t>22:36:02</t>
  </si>
  <si>
    <t>05:53:27</t>
  </si>
  <si>
    <t>20:48:34</t>
  </si>
  <si>
    <t>07:30:53</t>
  </si>
  <si>
    <t>22:31:40</t>
  </si>
  <si>
    <t>06:38:37</t>
  </si>
  <si>
    <t>21:45:06</t>
  </si>
  <si>
    <t>06:56:35</t>
  </si>
  <si>
    <t>22:09:53</t>
  </si>
  <si>
    <t>06:55:18</t>
  </si>
  <si>
    <t>22:09:06</t>
  </si>
  <si>
    <t>05:45:22</t>
  </si>
  <si>
    <t>21:02:41</t>
  </si>
  <si>
    <t>22:57:16</t>
  </si>
  <si>
    <t>07:46:54</t>
  </si>
  <si>
    <t>23:19:18</t>
  </si>
  <si>
    <t>05:57:20</t>
  </si>
  <si>
    <t>21:34:14</t>
  </si>
  <si>
    <t>07:17:54</t>
  </si>
  <si>
    <t>22:56:30</t>
  </si>
  <si>
    <t>05:52:48</t>
  </si>
  <si>
    <t>21:32:30</t>
  </si>
  <si>
    <t>05:52:52</t>
  </si>
  <si>
    <t>21:32:46</t>
  </si>
  <si>
    <t>05:55:50</t>
  </si>
  <si>
    <t>21:39:14</t>
  </si>
  <si>
    <t>07:52:56</t>
  </si>
  <si>
    <t>23:49:10</t>
  </si>
  <si>
    <t>23:03:43</t>
  </si>
  <si>
    <t>23:30:00</t>
  </si>
  <si>
    <t>06:53:01</t>
  </si>
  <si>
    <t>23:44:59</t>
  </si>
  <si>
    <t>08:29:52</t>
  </si>
  <si>
    <t>未打卡</t>
  </si>
  <si>
    <t>08:29:28</t>
  </si>
  <si>
    <t>08:29:37</t>
  </si>
  <si>
    <t>08:29:38</t>
  </si>
  <si>
    <t>08:29:30</t>
  </si>
  <si>
    <t>08:27:16</t>
  </si>
  <si>
    <t>07:38:07</t>
  </si>
  <si>
    <t>调休 公出</t>
  </si>
  <si>
    <t>产假</t>
  </si>
  <si>
    <t>07:07:19</t>
  </si>
  <si>
    <t>漏签</t>
  </si>
  <si>
    <t>旷工240分钟 出差</t>
  </si>
  <si>
    <t>07:57:39</t>
  </si>
  <si>
    <t>漏签 公出</t>
  </si>
  <si>
    <t>07:19:19</t>
  </si>
  <si>
    <t>06:40:15</t>
  </si>
  <si>
    <t>06:34:06</t>
  </si>
  <si>
    <t>07:29:38</t>
  </si>
  <si>
    <t>丧假</t>
  </si>
  <si>
    <t>14:53:22</t>
  </si>
  <si>
    <t>06:57:18</t>
  </si>
  <si>
    <t>19:24:28</t>
  </si>
  <si>
    <t>06:54:24</t>
  </si>
  <si>
    <t>07:29:57</t>
  </si>
  <si>
    <t>08:23:31</t>
  </si>
  <si>
    <t>08:29:56</t>
  </si>
  <si>
    <t>01:00:00</t>
  </si>
  <si>
    <t>时差</t>
    <phoneticPr fontId="4" type="noConversion"/>
  </si>
  <si>
    <t>上班打卡时间</t>
    <phoneticPr fontId="4" type="noConversion"/>
  </si>
  <si>
    <t>下班打卡时间</t>
    <phoneticPr fontId="4" type="noConversion"/>
  </si>
  <si>
    <t>07:40:42</t>
  </si>
  <si>
    <t>08:00:44</t>
  </si>
  <si>
    <t>07:48:47</t>
  </si>
  <si>
    <t>18:13:46</t>
  </si>
  <si>
    <t>07:58:01</t>
  </si>
  <si>
    <t>17:55:16</t>
  </si>
  <si>
    <t>07:58:22</t>
  </si>
  <si>
    <t>17:31:03</t>
  </si>
  <si>
    <t>08:08:57</t>
  </si>
  <si>
    <t>17:00:13</t>
  </si>
  <si>
    <t>08:11:50</t>
  </si>
  <si>
    <t>20:38:57</t>
  </si>
  <si>
    <t>08:13:20</t>
  </si>
  <si>
    <t>18:30:17</t>
  </si>
  <si>
    <t>08:14:47</t>
  </si>
  <si>
    <t>17:32:50</t>
  </si>
  <si>
    <t>08:15:03</t>
  </si>
  <si>
    <t>19:07:57</t>
  </si>
  <si>
    <t>08:16:24</t>
  </si>
  <si>
    <t>20:38:40</t>
  </si>
  <si>
    <t>08:18:07</t>
  </si>
  <si>
    <t>18:43:35</t>
  </si>
  <si>
    <t>08:19:31</t>
  </si>
  <si>
    <t>20:39:06</t>
  </si>
  <si>
    <t>08:19:47</t>
  </si>
  <si>
    <t>12:00:04</t>
  </si>
  <si>
    <t>18:44:06</t>
  </si>
  <si>
    <t>08:22:39</t>
  </si>
  <si>
    <t>17:35:20</t>
  </si>
  <si>
    <t>08:22:55</t>
  </si>
  <si>
    <t>18:42:34</t>
  </si>
  <si>
    <t>08:23:54</t>
  </si>
  <si>
    <t>18:38:52</t>
  </si>
  <si>
    <t>08:23:55</t>
  </si>
  <si>
    <t>20:39:44</t>
  </si>
  <si>
    <t>19:01:43</t>
  </si>
  <si>
    <t>08:26:24</t>
  </si>
  <si>
    <t>18:02:33</t>
  </si>
  <si>
    <t>08:26:33</t>
  </si>
  <si>
    <t>19:12:04</t>
  </si>
  <si>
    <t>08:26:48</t>
  </si>
  <si>
    <t>17:31:10</t>
  </si>
  <si>
    <t>08:27:46</t>
  </si>
  <si>
    <t>08:30:46</t>
  </si>
  <si>
    <t>18:39:24</t>
  </si>
  <si>
    <t>08:45:10</t>
  </si>
  <si>
    <t>16:36:15</t>
  </si>
  <si>
    <t>08:49:10</t>
  </si>
  <si>
    <t>14:31:23</t>
  </si>
  <si>
    <t>08:50:20</t>
  </si>
  <si>
    <t>08:51:18</t>
  </si>
  <si>
    <t>08:53:40</t>
  </si>
  <si>
    <t>16:08:55</t>
  </si>
  <si>
    <t>09:04:52</t>
  </si>
  <si>
    <t>18:41:08</t>
  </si>
  <si>
    <t>09:06:46</t>
  </si>
  <si>
    <t>09:26:11</t>
  </si>
  <si>
    <t>11:36:01</t>
  </si>
  <si>
    <t>09:26:21</t>
  </si>
  <si>
    <t>18:14:19</t>
  </si>
  <si>
    <t>09:29:52</t>
  </si>
  <si>
    <t>10:39:55</t>
  </si>
  <si>
    <t>09:57:48</t>
  </si>
  <si>
    <t>17:35:07</t>
  </si>
  <si>
    <t>10:37:18</t>
  </si>
  <si>
    <t>11:06:28</t>
  </si>
  <si>
    <t>12:53:02</t>
  </si>
  <si>
    <t>15:31:38</t>
  </si>
  <si>
    <t>13:15:11</t>
  </si>
  <si>
    <t>17:31:14</t>
  </si>
  <si>
    <t>13:22:42</t>
  </si>
  <si>
    <t>14:35:29</t>
  </si>
  <si>
    <t>14:36:18</t>
  </si>
  <si>
    <t>20:05:57</t>
  </si>
  <si>
    <t>15:18:59</t>
  </si>
  <si>
    <t>22:05:53</t>
  </si>
  <si>
    <t>18:40:06</t>
  </si>
  <si>
    <t>19:48:17</t>
  </si>
  <si>
    <t>19:52:53</t>
  </si>
  <si>
    <t>21:01:15</t>
  </si>
  <si>
    <t>08:30-17:30(午休1h）(08:30-17:30)</t>
  </si>
  <si>
    <t>07:30:30</t>
  </si>
  <si>
    <t>07:56:21</t>
  </si>
  <si>
    <t>17:32:12</t>
  </si>
  <si>
    <t>07:59:27</t>
  </si>
  <si>
    <t>08:00:22</t>
  </si>
  <si>
    <t>08:00:28</t>
  </si>
  <si>
    <t>17:32:40</t>
  </si>
  <si>
    <t>08:02:47</t>
  </si>
  <si>
    <t>17:32:05</t>
  </si>
  <si>
    <t>08:03:19</t>
  </si>
  <si>
    <t>17:30:56</t>
  </si>
  <si>
    <t>08:04:01</t>
  </si>
  <si>
    <t>08:04:10</t>
  </si>
  <si>
    <t>17:31:36</t>
  </si>
  <si>
    <t>08:04:31</t>
  </si>
  <si>
    <t>17:36:07</t>
  </si>
  <si>
    <t>08:04:37</t>
  </si>
  <si>
    <t>17:31:08</t>
  </si>
  <si>
    <t>08:04:56</t>
  </si>
  <si>
    <t>17:43:35</t>
  </si>
  <si>
    <t>08:05:12</t>
  </si>
  <si>
    <t>17:55:31</t>
  </si>
  <si>
    <t>08:05:14</t>
  </si>
  <si>
    <t>17:31:32</t>
  </si>
  <si>
    <t>08:05:30</t>
  </si>
  <si>
    <t>17:31:17</t>
  </si>
  <si>
    <t>08:05:38</t>
  </si>
  <si>
    <t>17:35:23</t>
  </si>
  <si>
    <t>08:06:34</t>
  </si>
  <si>
    <t>17:34:57</t>
  </si>
  <si>
    <t>08:07:21</t>
  </si>
  <si>
    <t>17:31:53</t>
  </si>
  <si>
    <t>08:07:22</t>
  </si>
  <si>
    <t>08:07:45</t>
  </si>
  <si>
    <t>08:08:32</t>
  </si>
  <si>
    <t>17:39:39</t>
  </si>
  <si>
    <t>08:08:42</t>
  </si>
  <si>
    <t>17:30:28</t>
  </si>
  <si>
    <t>08:09:15</t>
  </si>
  <si>
    <t>08:09:28</t>
  </si>
  <si>
    <t>08:09:36</t>
  </si>
  <si>
    <t>17:33:13</t>
  </si>
  <si>
    <t>08:09:54</t>
  </si>
  <si>
    <t>17:50:01</t>
  </si>
  <si>
    <t>08:09:55</t>
  </si>
  <si>
    <t>17:30:50</t>
  </si>
  <si>
    <t>08:10:32</t>
  </si>
  <si>
    <t>08:10:46</t>
  </si>
  <si>
    <t>17:32:32</t>
  </si>
  <si>
    <t>17:31:57</t>
  </si>
  <si>
    <t>08:11:16</t>
  </si>
  <si>
    <t>17:31:06</t>
  </si>
  <si>
    <t>08:11:51</t>
  </si>
  <si>
    <t>17:31:38</t>
  </si>
  <si>
    <t>08:12:19</t>
  </si>
  <si>
    <t>17:37:22</t>
  </si>
  <si>
    <t>08:12:44</t>
  </si>
  <si>
    <t>17:38:08</t>
  </si>
  <si>
    <t>08:12:52</t>
  </si>
  <si>
    <t>17:32:33</t>
  </si>
  <si>
    <t>08:12:55</t>
  </si>
  <si>
    <t>08:13:27</t>
  </si>
  <si>
    <t>08:13:29</t>
  </si>
  <si>
    <t>17:31:58</t>
  </si>
  <si>
    <t>08:13:30</t>
  </si>
  <si>
    <t>08:13:42</t>
  </si>
  <si>
    <t>17:31:30</t>
  </si>
  <si>
    <t>08:14:07</t>
  </si>
  <si>
    <t>17:32:04</t>
  </si>
  <si>
    <t>08:14:12</t>
  </si>
  <si>
    <t>17:31:02</t>
  </si>
  <si>
    <t>08:14:14</t>
  </si>
  <si>
    <t>17:32:52</t>
  </si>
  <si>
    <t>08:14:25</t>
  </si>
  <si>
    <t>08:14:27</t>
  </si>
  <si>
    <t>17:33:16</t>
  </si>
  <si>
    <t>08:14:36</t>
  </si>
  <si>
    <t>17:30:37</t>
  </si>
  <si>
    <t>08:14:46</t>
  </si>
  <si>
    <t>17:31:19</t>
  </si>
  <si>
    <t>08:14:54</t>
  </si>
  <si>
    <t>08:14:56</t>
  </si>
  <si>
    <t>08:15:01</t>
  </si>
  <si>
    <t>17:31:44</t>
  </si>
  <si>
    <t>08:15:14</t>
  </si>
  <si>
    <t>17:31:42</t>
  </si>
  <si>
    <t>08:15:22</t>
  </si>
  <si>
    <t>17:32:15</t>
  </si>
  <si>
    <t>08:15:34</t>
  </si>
  <si>
    <t>08:15:37</t>
  </si>
  <si>
    <t>17:34:08</t>
  </si>
  <si>
    <t>08:15:38</t>
  </si>
  <si>
    <t>17:31:20</t>
  </si>
  <si>
    <t>08:15:44</t>
  </si>
  <si>
    <t>08:15:48</t>
  </si>
  <si>
    <t>17:33:20</t>
  </si>
  <si>
    <t>08:15:51</t>
  </si>
  <si>
    <t>08:15:53</t>
  </si>
  <si>
    <t>08:16:00</t>
  </si>
  <si>
    <t>08:16:02</t>
  </si>
  <si>
    <t>17:31:55</t>
  </si>
  <si>
    <t>08:16:04</t>
  </si>
  <si>
    <t>17:30:49</t>
  </si>
  <si>
    <t>08:16:11</t>
  </si>
  <si>
    <t>08:16:26</t>
  </si>
  <si>
    <t>17:31:09</t>
  </si>
  <si>
    <t>17:37:32</t>
  </si>
  <si>
    <t>08:16:30</t>
  </si>
  <si>
    <t>17:34:36</t>
  </si>
  <si>
    <t>08:16:35</t>
  </si>
  <si>
    <t>17:32:51</t>
  </si>
  <si>
    <t>08:16:40</t>
  </si>
  <si>
    <t>17:32:22</t>
  </si>
  <si>
    <t>08:16:44</t>
  </si>
  <si>
    <t>08:16:47</t>
  </si>
  <si>
    <t>17:32:47</t>
  </si>
  <si>
    <t>08:16:56</t>
  </si>
  <si>
    <t>08:17:03</t>
  </si>
  <si>
    <t>17:31:50</t>
  </si>
  <si>
    <t>08:17:25</t>
  </si>
  <si>
    <t>17:32:43</t>
  </si>
  <si>
    <t>08:17:31</t>
  </si>
  <si>
    <t>17:31:34</t>
  </si>
  <si>
    <t>08:17:35</t>
  </si>
  <si>
    <t>08:17:57</t>
  </si>
  <si>
    <t>08:18:03</t>
  </si>
  <si>
    <t>08:18:10</t>
  </si>
  <si>
    <t>08:18:27</t>
  </si>
  <si>
    <t>17:42:05</t>
  </si>
  <si>
    <t>08:18:31</t>
  </si>
  <si>
    <t>17:46:27</t>
  </si>
  <si>
    <t>08:18:35</t>
  </si>
  <si>
    <t>17:32:34</t>
  </si>
  <si>
    <t>08:18:37</t>
  </si>
  <si>
    <t>08:18:42</t>
  </si>
  <si>
    <t>17:31:33</t>
  </si>
  <si>
    <t>08:18:48</t>
  </si>
  <si>
    <t>08:19:13</t>
  </si>
  <si>
    <t>17:33:26</t>
  </si>
  <si>
    <t>08:19:16</t>
  </si>
  <si>
    <t>08:19:18</t>
  </si>
  <si>
    <t>17:33:59</t>
  </si>
  <si>
    <t>08:19:29</t>
  </si>
  <si>
    <t>17:32:45</t>
  </si>
  <si>
    <t>08:19:42</t>
  </si>
  <si>
    <t>08:19:58</t>
  </si>
  <si>
    <t>17:31:23</t>
  </si>
  <si>
    <t>08:20:16</t>
  </si>
  <si>
    <t>08:20:39</t>
  </si>
  <si>
    <t>17:35:48</t>
  </si>
  <si>
    <t>08:20:51</t>
  </si>
  <si>
    <t>08:21:19</t>
  </si>
  <si>
    <t>17:33:02</t>
  </si>
  <si>
    <t>08:21:23</t>
  </si>
  <si>
    <t>08:21:38</t>
  </si>
  <si>
    <t>08:21:48</t>
  </si>
  <si>
    <t>08:21:56</t>
  </si>
  <si>
    <t>17:32:46</t>
  </si>
  <si>
    <t>08:22:11</t>
  </si>
  <si>
    <t>18:31:17</t>
  </si>
  <si>
    <t>08:22:12</t>
  </si>
  <si>
    <t>17:31:00</t>
  </si>
  <si>
    <t>08:22:53</t>
  </si>
  <si>
    <t>08:23:11</t>
  </si>
  <si>
    <t>17:32:06</t>
  </si>
  <si>
    <t>08:23:16</t>
  </si>
  <si>
    <t>08:23:22</t>
  </si>
  <si>
    <t>08:23:35</t>
  </si>
  <si>
    <t>17:34:25</t>
  </si>
  <si>
    <t>08:23:47</t>
  </si>
  <si>
    <t>08:24:19</t>
  </si>
  <si>
    <t>17:32:11</t>
  </si>
  <si>
    <t>17:31:13</t>
  </si>
  <si>
    <t>08:24:21</t>
  </si>
  <si>
    <t>17:33:08</t>
  </si>
  <si>
    <t>08:24:22</t>
  </si>
  <si>
    <t>08:25:04</t>
  </si>
  <si>
    <t>17:32:54</t>
  </si>
  <si>
    <t>08:25:08</t>
  </si>
  <si>
    <t>08:25:18</t>
  </si>
  <si>
    <t>17:33:38</t>
  </si>
  <si>
    <t>08:25:30</t>
  </si>
  <si>
    <t>17:33:43</t>
  </si>
  <si>
    <t>08:25:57</t>
  </si>
  <si>
    <t>08:25:59</t>
  </si>
  <si>
    <t>17:34:17</t>
  </si>
  <si>
    <t>08:26:52</t>
  </si>
  <si>
    <t>17:44:22</t>
  </si>
  <si>
    <t>17:30:53</t>
  </si>
  <si>
    <t>08:27:00</t>
  </si>
  <si>
    <t>17:31:48</t>
  </si>
  <si>
    <t>08:27:07</t>
  </si>
  <si>
    <t>17:33:47</t>
  </si>
  <si>
    <t>08:27:12</t>
  </si>
  <si>
    <t>12:00:00</t>
  </si>
  <si>
    <t>08:27:41</t>
  </si>
  <si>
    <t>17:35:26</t>
  </si>
  <si>
    <t>08:27:50</t>
  </si>
  <si>
    <t>17:32:53</t>
  </si>
  <si>
    <t>08:28:06</t>
  </si>
  <si>
    <t>17:33:07</t>
  </si>
  <si>
    <t>08:28:07</t>
  </si>
  <si>
    <t>17:33:31</t>
  </si>
  <si>
    <t>08:28:22</t>
  </si>
  <si>
    <t>08:28:32</t>
  </si>
  <si>
    <t>17:35:36</t>
  </si>
  <si>
    <t>08:28:43</t>
  </si>
  <si>
    <t>08:28:44</t>
  </si>
  <si>
    <t>08:29:05</t>
  </si>
  <si>
    <t>17:30:18</t>
  </si>
  <si>
    <t>08:29:25</t>
  </si>
  <si>
    <t>08:29:44</t>
  </si>
  <si>
    <t>17:30:06</t>
  </si>
  <si>
    <t>17:31:54</t>
  </si>
  <si>
    <t>18:05:17</t>
  </si>
  <si>
    <t>17:43:54</t>
  </si>
  <si>
    <t>17:40:00</t>
  </si>
  <si>
    <t>17:41:25</t>
  </si>
  <si>
    <t>08:30:01</t>
  </si>
  <si>
    <t>08:30:09</t>
  </si>
  <si>
    <t>08:30:18</t>
  </si>
  <si>
    <t>17:38:17</t>
  </si>
  <si>
    <t>15:01:19</t>
  </si>
  <si>
    <t>08:30:44</t>
  </si>
  <si>
    <t>17:35:35</t>
  </si>
  <si>
    <t>08:30:57</t>
  </si>
  <si>
    <t>17:32:01</t>
  </si>
  <si>
    <t>08:31:12</t>
  </si>
  <si>
    <t>17:38:22</t>
  </si>
  <si>
    <t>08:32:31</t>
  </si>
  <si>
    <t>08:32:51</t>
  </si>
  <si>
    <t>17:57:01</t>
  </si>
  <si>
    <t>08:33:54</t>
  </si>
  <si>
    <t>17:34:05</t>
  </si>
  <si>
    <t>08:34:38</t>
  </si>
  <si>
    <t>17:31:16</t>
  </si>
  <si>
    <t>08:35:07</t>
  </si>
  <si>
    <t>17:44:26</t>
  </si>
  <si>
    <t>08:35:09</t>
  </si>
  <si>
    <t>17:31:07</t>
  </si>
  <si>
    <t>17:51:21</t>
  </si>
  <si>
    <t>08:35:29</t>
  </si>
  <si>
    <t>08:36:14</t>
  </si>
  <si>
    <t>08:37:24</t>
  </si>
  <si>
    <t>17:30:07</t>
  </si>
  <si>
    <t>08:37:50</t>
  </si>
  <si>
    <t>17:33:57</t>
  </si>
  <si>
    <t>08:39:46</t>
  </si>
  <si>
    <t>09:57:37</t>
  </si>
  <si>
    <t>12:31:39</t>
  </si>
  <si>
    <t>13:03:40</t>
  </si>
  <si>
    <t>带薪事假</t>
  </si>
  <si>
    <t>保洁班次(07:00-17:00)</t>
  </si>
  <si>
    <t>06:39:35</t>
  </si>
  <si>
    <t>17:00:50</t>
  </si>
  <si>
    <t>06:39:53</t>
  </si>
  <si>
    <t>17:02:16</t>
  </si>
  <si>
    <t>06:40:02</t>
  </si>
  <si>
    <t>17:00:59</t>
  </si>
  <si>
    <t>06:40:21</t>
  </si>
  <si>
    <t>17:01:07</t>
  </si>
  <si>
    <t>06:40:58</t>
  </si>
  <si>
    <t>17:00:30</t>
  </si>
  <si>
    <t>06:43:53</t>
  </si>
  <si>
    <t>17:04:11</t>
  </si>
  <si>
    <t>06:44:19</t>
  </si>
  <si>
    <t>17:00:10</t>
  </si>
  <si>
    <t>17:02:41</t>
  </si>
  <si>
    <t>06:44:36</t>
  </si>
  <si>
    <t>17:00:24</t>
  </si>
  <si>
    <t>06:45:03</t>
  </si>
  <si>
    <t>17:00:33</t>
  </si>
  <si>
    <t>17:00:53</t>
  </si>
  <si>
    <t>06:46:10</t>
  </si>
  <si>
    <t>17:13:17</t>
  </si>
  <si>
    <t>06:46:23</t>
  </si>
  <si>
    <t>17:01:35</t>
  </si>
  <si>
    <t>06:46:55</t>
  </si>
  <si>
    <t>06:47:07</t>
  </si>
  <si>
    <t>17:04:13</t>
  </si>
  <si>
    <t>06:47:10</t>
  </si>
  <si>
    <t>17:02:46</t>
  </si>
  <si>
    <t>06:48:27</t>
  </si>
  <si>
    <t>17:00:05</t>
  </si>
  <si>
    <t>06:49:18</t>
  </si>
  <si>
    <t>17:01:19</t>
  </si>
  <si>
    <t>06:49:23</t>
  </si>
  <si>
    <t>06:50:50</t>
  </si>
  <si>
    <t>17:01:04</t>
  </si>
  <si>
    <t>06:50:57</t>
  </si>
  <si>
    <t>17:00:56</t>
  </si>
  <si>
    <t>06:51:55</t>
  </si>
  <si>
    <t>17:00:36</t>
  </si>
  <si>
    <t>20:06:05</t>
  </si>
  <si>
    <t>07:36:19</t>
  </si>
  <si>
    <t>17:53:50</t>
  </si>
  <si>
    <t>07:37:18</t>
  </si>
  <si>
    <t>17:35:17</t>
  </si>
  <si>
    <t>07:38:51</t>
  </si>
  <si>
    <t>19:37:18</t>
  </si>
  <si>
    <t>07:39:14</t>
  </si>
  <si>
    <t>18:00:29</t>
  </si>
  <si>
    <t>07:39:24</t>
  </si>
  <si>
    <t>07:40:04</t>
  </si>
  <si>
    <t>17:36:14</t>
  </si>
  <si>
    <t>07:40:07</t>
  </si>
  <si>
    <t>17:39:21</t>
  </si>
  <si>
    <t>07:40:59</t>
  </si>
  <si>
    <t>19:16:30</t>
  </si>
  <si>
    <t>07:41:25</t>
  </si>
  <si>
    <t>17:36:10</t>
  </si>
  <si>
    <t>07:42:11</t>
  </si>
  <si>
    <t>17:56:15</t>
  </si>
  <si>
    <t>07:42:14</t>
  </si>
  <si>
    <t>19:14:15</t>
  </si>
  <si>
    <t>07:42:48</t>
  </si>
  <si>
    <t>17:32:27</t>
  </si>
  <si>
    <t>07:43:51</t>
  </si>
  <si>
    <t>19:29:26</t>
  </si>
  <si>
    <t>07:44:07</t>
  </si>
  <si>
    <t>20:15:06</t>
  </si>
  <si>
    <t>07:45:00</t>
  </si>
  <si>
    <t>20:31:26</t>
  </si>
  <si>
    <t>07:46:06</t>
  </si>
  <si>
    <t>17:57:58</t>
  </si>
  <si>
    <t>07:46:14</t>
  </si>
  <si>
    <t>19:34:38</t>
  </si>
  <si>
    <t>07:46:28</t>
  </si>
  <si>
    <t>17:45:09</t>
  </si>
  <si>
    <t>07:46:30</t>
  </si>
  <si>
    <t>18:25:06</t>
  </si>
  <si>
    <t>07:46:35</t>
  </si>
  <si>
    <t>17:38:34</t>
  </si>
  <si>
    <t>07:46:58</t>
  </si>
  <si>
    <t>17:38:50</t>
  </si>
  <si>
    <t>07:47:38</t>
  </si>
  <si>
    <t>18:59:47</t>
  </si>
  <si>
    <t>07:47:41</t>
  </si>
  <si>
    <t>17:45:40</t>
  </si>
  <si>
    <t>07:48:36</t>
  </si>
  <si>
    <t>21:07:31</t>
  </si>
  <si>
    <t>07:48:43</t>
  </si>
  <si>
    <t>18:33:33</t>
  </si>
  <si>
    <t>07:48:51</t>
  </si>
  <si>
    <t>18:47:32</t>
  </si>
  <si>
    <t>07:49:00</t>
  </si>
  <si>
    <t>19:03:34</t>
  </si>
  <si>
    <t>07:49:09</t>
  </si>
  <si>
    <t>17:37:05</t>
  </si>
  <si>
    <t>07:50:16</t>
  </si>
  <si>
    <t>07:50:39</t>
  </si>
  <si>
    <t>17:52:31</t>
  </si>
  <si>
    <t>07:50:47</t>
  </si>
  <si>
    <t>07:50:52</t>
  </si>
  <si>
    <t>19:12:28</t>
  </si>
  <si>
    <t>07:51:08</t>
  </si>
  <si>
    <t>17:36:41</t>
  </si>
  <si>
    <t>07:51:10</t>
  </si>
  <si>
    <t>19:03:57</t>
  </si>
  <si>
    <t>07:51:26</t>
  </si>
  <si>
    <t>17:54:41</t>
  </si>
  <si>
    <t>07:52:11</t>
  </si>
  <si>
    <t>17:32:14</t>
  </si>
  <si>
    <t>07:52:29</t>
  </si>
  <si>
    <t>19:33:00</t>
  </si>
  <si>
    <t>07:52:36</t>
  </si>
  <si>
    <t>07:53:06</t>
  </si>
  <si>
    <t>12:56:55</t>
  </si>
  <si>
    <t>07:53:47</t>
  </si>
  <si>
    <t>21:48:54</t>
  </si>
  <si>
    <t>07:54:01</t>
  </si>
  <si>
    <t>17:32:30</t>
  </si>
  <si>
    <t>17:40:38</t>
  </si>
  <si>
    <t>07:54:28</t>
  </si>
  <si>
    <t>18:20:25</t>
  </si>
  <si>
    <t>07:54:30</t>
  </si>
  <si>
    <t>17:41:36</t>
  </si>
  <si>
    <t>07:54:31</t>
  </si>
  <si>
    <t>19:20:57</t>
  </si>
  <si>
    <t>07:54:37</t>
  </si>
  <si>
    <t>19:14:50</t>
  </si>
  <si>
    <t>07:54:56</t>
  </si>
  <si>
    <t>07:55:22</t>
  </si>
  <si>
    <t>17:43:31</t>
  </si>
  <si>
    <t>07:56:06</t>
  </si>
  <si>
    <t>17:38:16</t>
  </si>
  <si>
    <t>07:56:07</t>
  </si>
  <si>
    <t>17:38:51</t>
  </si>
  <si>
    <t>07:56:15</t>
  </si>
  <si>
    <t>18:39:22</t>
  </si>
  <si>
    <t>07:56:35</t>
  </si>
  <si>
    <t>17:52:52</t>
  </si>
  <si>
    <t>07:56:43</t>
  </si>
  <si>
    <t>17:31:37</t>
  </si>
  <si>
    <t>07:57:58</t>
  </si>
  <si>
    <t>07:58:07</t>
  </si>
  <si>
    <t>19:07:53</t>
  </si>
  <si>
    <t>07:58:21</t>
  </si>
  <si>
    <t>19:08:53</t>
  </si>
  <si>
    <t>07:58:23</t>
  </si>
  <si>
    <t>19:31:05</t>
  </si>
  <si>
    <t>07:58:37</t>
  </si>
  <si>
    <t>18:07:18</t>
  </si>
  <si>
    <t>07:58:45</t>
  </si>
  <si>
    <t>17:46:50</t>
  </si>
  <si>
    <t>07:59:05</t>
  </si>
  <si>
    <t>18:04:06</t>
  </si>
  <si>
    <t>07:59:24</t>
  </si>
  <si>
    <t>17:48:33</t>
  </si>
  <si>
    <t>07:59:26</t>
  </si>
  <si>
    <t>19:05:17</t>
  </si>
  <si>
    <t>07:59:32</t>
  </si>
  <si>
    <t>17:44:57</t>
  </si>
  <si>
    <t>07:59:50</t>
  </si>
  <si>
    <t>21:21:20</t>
  </si>
  <si>
    <t>08:00:19</t>
  </si>
  <si>
    <t>08:00:30</t>
  </si>
  <si>
    <t>17:46:39</t>
  </si>
  <si>
    <t>08:00:38</t>
  </si>
  <si>
    <t>21:06:14</t>
  </si>
  <si>
    <t>08:00:55</t>
  </si>
  <si>
    <t>17:42:37</t>
  </si>
  <si>
    <t>08:01:36</t>
  </si>
  <si>
    <t>08:01:50</t>
  </si>
  <si>
    <t>17:45:29</t>
  </si>
  <si>
    <t>08:01:57</t>
  </si>
  <si>
    <t>17:33:00</t>
  </si>
  <si>
    <t>08:01:58</t>
  </si>
  <si>
    <t>17:45:33</t>
  </si>
  <si>
    <t>08:02:26</t>
  </si>
  <si>
    <t>18:26:53</t>
  </si>
  <si>
    <t>08:02:39</t>
  </si>
  <si>
    <t>18:00:34</t>
  </si>
  <si>
    <t>08:02:46</t>
  </si>
  <si>
    <t>20:15:03</t>
  </si>
  <si>
    <t>08:02:57</t>
  </si>
  <si>
    <t>18:57:18</t>
  </si>
  <si>
    <t>08:03:01</t>
  </si>
  <si>
    <t>20:35:51</t>
  </si>
  <si>
    <t>08:03:07</t>
  </si>
  <si>
    <t>17:55:35</t>
  </si>
  <si>
    <t>08:03:08</t>
  </si>
  <si>
    <t>08:03:27</t>
  </si>
  <si>
    <t>产检假</t>
  </si>
  <si>
    <t>12:05:10</t>
  </si>
  <si>
    <t>08:03:41</t>
  </si>
  <si>
    <t>19:17:17</t>
  </si>
  <si>
    <t>17:36:52</t>
  </si>
  <si>
    <t>08:04:03</t>
  </si>
  <si>
    <t>17:55:01</t>
  </si>
  <si>
    <t>08:04:08</t>
  </si>
  <si>
    <t>17:31:35</t>
  </si>
  <si>
    <t>08:04:17</t>
  </si>
  <si>
    <t>17:36:38</t>
  </si>
  <si>
    <t>08:04:20</t>
  </si>
  <si>
    <t>17:30:31</t>
  </si>
  <si>
    <t>08:04:30</t>
  </si>
  <si>
    <t>17:32:02</t>
  </si>
  <si>
    <t>08:04:38</t>
  </si>
  <si>
    <t>17:50:54</t>
  </si>
  <si>
    <t>08:04:45</t>
  </si>
  <si>
    <t>17:32:08</t>
  </si>
  <si>
    <t>08:05:10</t>
  </si>
  <si>
    <t>17:31:29</t>
  </si>
  <si>
    <t>08:05:18</t>
  </si>
  <si>
    <t>18:19:12</t>
  </si>
  <si>
    <t>08:05:33</t>
  </si>
  <si>
    <t>08:05:35</t>
  </si>
  <si>
    <t>18:47:25</t>
  </si>
  <si>
    <t>08:05:41</t>
  </si>
  <si>
    <t>17:54:03</t>
  </si>
  <si>
    <t>08:05:46</t>
  </si>
  <si>
    <t>18:15:20</t>
  </si>
  <si>
    <t>08:05:48</t>
  </si>
  <si>
    <t>20:35:56</t>
  </si>
  <si>
    <t>08:05:53</t>
  </si>
  <si>
    <t>17:48:00</t>
  </si>
  <si>
    <t>17:56:22</t>
  </si>
  <si>
    <t>08:05:57</t>
  </si>
  <si>
    <t>17:59:58</t>
  </si>
  <si>
    <t>08:06:02</t>
  </si>
  <si>
    <t>20:03:47</t>
  </si>
  <si>
    <t>08:06:30</t>
  </si>
  <si>
    <t>17:45:19</t>
  </si>
  <si>
    <t>08:06:36</t>
  </si>
  <si>
    <t>18:02:42</t>
  </si>
  <si>
    <t>08:06:40</t>
  </si>
  <si>
    <t>17:38:12</t>
  </si>
  <si>
    <t>08:06:43</t>
  </si>
  <si>
    <t>18:11:40</t>
  </si>
  <si>
    <t>08:06:46</t>
  </si>
  <si>
    <t>17:32:57</t>
  </si>
  <si>
    <t>08:06:48</t>
  </si>
  <si>
    <t>20:30:30</t>
  </si>
  <si>
    <t>08:06:52</t>
  </si>
  <si>
    <t>08:06:54</t>
  </si>
  <si>
    <t>17:34:44</t>
  </si>
  <si>
    <t>08:06:56</t>
  </si>
  <si>
    <t>18:07:31</t>
  </si>
  <si>
    <t>08:06:57</t>
  </si>
  <si>
    <t>17:48:39</t>
  </si>
  <si>
    <t>08:07:05</t>
  </si>
  <si>
    <t>18:10:52</t>
  </si>
  <si>
    <t>08:07:07</t>
  </si>
  <si>
    <t>17:40:50</t>
  </si>
  <si>
    <t>08:07:13</t>
  </si>
  <si>
    <t>17:33:25</t>
  </si>
  <si>
    <t>08:07:15</t>
  </si>
  <si>
    <t>17:30:38</t>
  </si>
  <si>
    <t>08:07:29</t>
  </si>
  <si>
    <t>08:07:54</t>
  </si>
  <si>
    <t>17:30:47</t>
  </si>
  <si>
    <t>08:08:12</t>
  </si>
  <si>
    <t>17:56:51</t>
  </si>
  <si>
    <t>08:08:22</t>
  </si>
  <si>
    <t>16:31:37</t>
  </si>
  <si>
    <t>08:08:34</t>
  </si>
  <si>
    <t>17:37:18</t>
  </si>
  <si>
    <t>08:08:38</t>
  </si>
  <si>
    <t>17:31:31</t>
  </si>
  <si>
    <t>08:08:43</t>
  </si>
  <si>
    <t>17:37:14</t>
  </si>
  <si>
    <t>19:27:08</t>
  </si>
  <si>
    <t>08:09:10</t>
  </si>
  <si>
    <t>17:39:13</t>
  </si>
  <si>
    <t>08:09:27</t>
  </si>
  <si>
    <t>17:52:21</t>
  </si>
  <si>
    <t>08:09:30</t>
  </si>
  <si>
    <t>17:54:09</t>
  </si>
  <si>
    <t>08:09:32</t>
  </si>
  <si>
    <t>08:09:33</t>
  </si>
  <si>
    <t>18:19:38</t>
  </si>
  <si>
    <t>08:09:38</t>
  </si>
  <si>
    <t>17:50:20</t>
  </si>
  <si>
    <t>08:09:41</t>
  </si>
  <si>
    <t>17:48:50</t>
  </si>
  <si>
    <t>08:09:59</t>
  </si>
  <si>
    <t>17:36:44</t>
  </si>
  <si>
    <t>08:10:01</t>
  </si>
  <si>
    <t>17:38:44</t>
  </si>
  <si>
    <t>08:10:07</t>
  </si>
  <si>
    <t>17:42:50</t>
  </si>
  <si>
    <t>08:10:08</t>
  </si>
  <si>
    <t>18:18:55</t>
  </si>
  <si>
    <t>08:10:10</t>
  </si>
  <si>
    <t>17:38:38</t>
  </si>
  <si>
    <t>08:10:13</t>
  </si>
  <si>
    <t>19:39:51</t>
  </si>
  <si>
    <t>08:10:16</t>
  </si>
  <si>
    <t>17:50:30</t>
  </si>
  <si>
    <t>08:10:19</t>
  </si>
  <si>
    <t>08:10:22</t>
  </si>
  <si>
    <t>17:33:41</t>
  </si>
  <si>
    <t>08:10:24</t>
  </si>
  <si>
    <t>17:39:26</t>
  </si>
  <si>
    <t>08:10:28</t>
  </si>
  <si>
    <t>17:55:06</t>
  </si>
  <si>
    <t>08:10:49</t>
  </si>
  <si>
    <t>17:33:11</t>
  </si>
  <si>
    <t>08:10:52</t>
  </si>
  <si>
    <t>17:41:39</t>
  </si>
  <si>
    <t>17:34:48</t>
  </si>
  <si>
    <t>08:10:55</t>
  </si>
  <si>
    <t>17:34:11</t>
  </si>
  <si>
    <t>08:11:15</t>
  </si>
  <si>
    <t>17:43:23</t>
  </si>
  <si>
    <t>08:11:18</t>
  </si>
  <si>
    <t>17:39:20</t>
  </si>
  <si>
    <t>08:11:19</t>
  </si>
  <si>
    <t>18:27:07</t>
  </si>
  <si>
    <t>19:10:18</t>
  </si>
  <si>
    <t>08:11:23</t>
  </si>
  <si>
    <t>17:40:09</t>
  </si>
  <si>
    <t>18:31:35</t>
  </si>
  <si>
    <t>08:11:41</t>
  </si>
  <si>
    <t>17:36:20</t>
  </si>
  <si>
    <t>08:11:45</t>
  </si>
  <si>
    <t>17:39:16</t>
  </si>
  <si>
    <t>17:39:05</t>
  </si>
  <si>
    <t>17:59:30</t>
  </si>
  <si>
    <t>18:16:17</t>
  </si>
  <si>
    <t>08:11:57</t>
  </si>
  <si>
    <t>18:30:09</t>
  </si>
  <si>
    <t>08:11:59</t>
  </si>
  <si>
    <t>19:18:34</t>
  </si>
  <si>
    <t>08:12:05</t>
  </si>
  <si>
    <t>18:45:29</t>
  </si>
  <si>
    <t>08:12:07</t>
  </si>
  <si>
    <t>19:11:41</t>
  </si>
  <si>
    <t>17:53:21</t>
  </si>
  <si>
    <t>08:12:20</t>
  </si>
  <si>
    <t>18:26:08</t>
  </si>
  <si>
    <t>18:30:06</t>
  </si>
  <si>
    <t>08:12:23</t>
  </si>
  <si>
    <t>19:38:58</t>
  </si>
  <si>
    <t>08:12:30</t>
  </si>
  <si>
    <t>20:02:40</t>
  </si>
  <si>
    <t>08:12:42</t>
  </si>
  <si>
    <t>08:12:48</t>
  </si>
  <si>
    <t>17:41:34</t>
  </si>
  <si>
    <t>08:12:50</t>
  </si>
  <si>
    <t>17:34:52</t>
  </si>
  <si>
    <t>08:12:51</t>
  </si>
  <si>
    <t>21:01:43</t>
  </si>
  <si>
    <t>08:13:10</t>
  </si>
  <si>
    <t>19:04:09</t>
  </si>
  <si>
    <t>08:13:22</t>
  </si>
  <si>
    <t>17:36:19</t>
  </si>
  <si>
    <t>08:13:26</t>
  </si>
  <si>
    <t>17:36:56</t>
  </si>
  <si>
    <t>08:13:33</t>
  </si>
  <si>
    <t>18:33:43</t>
  </si>
  <si>
    <t>08:13:37</t>
  </si>
  <si>
    <t>17:54:25</t>
  </si>
  <si>
    <t>08:13:48</t>
  </si>
  <si>
    <t>20:06:37</t>
  </si>
  <si>
    <t>08:13:52</t>
  </si>
  <si>
    <t>19:31:57</t>
  </si>
  <si>
    <t>08:13:53</t>
  </si>
  <si>
    <t>18:27:46</t>
  </si>
  <si>
    <t>19:18:11</t>
  </si>
  <si>
    <t>08:13:55</t>
  </si>
  <si>
    <t>17:37:58</t>
  </si>
  <si>
    <t>18:24:22</t>
  </si>
  <si>
    <t>17:38:09</t>
  </si>
  <si>
    <t>08:14:04</t>
  </si>
  <si>
    <t>17:33:27</t>
  </si>
  <si>
    <t>08:14:05</t>
  </si>
  <si>
    <t>08:14:06</t>
  </si>
  <si>
    <t>17:37:17</t>
  </si>
  <si>
    <t>08:14:19</t>
  </si>
  <si>
    <t>08:14:20</t>
  </si>
  <si>
    <t>17:36:25</t>
  </si>
  <si>
    <t>19:33:26</t>
  </si>
  <si>
    <t>08:14:31</t>
  </si>
  <si>
    <t>08:14:48</t>
  </si>
  <si>
    <t>18:23:13</t>
  </si>
  <si>
    <t>08:14:49</t>
  </si>
  <si>
    <t>17:38:15</t>
  </si>
  <si>
    <t>08:15:02</t>
  </si>
  <si>
    <t>18:02:35</t>
  </si>
  <si>
    <t>08:15:07</t>
  </si>
  <si>
    <t>18:16:02</t>
  </si>
  <si>
    <t>08:15:10</t>
  </si>
  <si>
    <t>08:15:11</t>
  </si>
  <si>
    <t>17:45:26</t>
  </si>
  <si>
    <t>08:15:23</t>
  </si>
  <si>
    <t>17:40:49</t>
  </si>
  <si>
    <t>08:15:27</t>
  </si>
  <si>
    <t>18:16:57</t>
  </si>
  <si>
    <t>08:15:32</t>
  </si>
  <si>
    <t>17:39:52</t>
  </si>
  <si>
    <t>08:15:36</t>
  </si>
  <si>
    <t>18:24:00</t>
  </si>
  <si>
    <t>08:15:42</t>
  </si>
  <si>
    <t>17:54:57</t>
  </si>
  <si>
    <t>17:35:44</t>
  </si>
  <si>
    <t>08:15:55</t>
  </si>
  <si>
    <t>18:02:22</t>
  </si>
  <si>
    <t>08:15:56</t>
  </si>
  <si>
    <t>17:42:13</t>
  </si>
  <si>
    <t>18:56:02</t>
  </si>
  <si>
    <t>08:15:59</t>
  </si>
  <si>
    <t>08:16:09</t>
  </si>
  <si>
    <t>08:16:25</t>
  </si>
  <si>
    <t>17:38:24</t>
  </si>
  <si>
    <t>08:16:27</t>
  </si>
  <si>
    <t>18:11:00</t>
  </si>
  <si>
    <t>08:16:31</t>
  </si>
  <si>
    <t>17:51:45</t>
  </si>
  <si>
    <t>08:16:32</t>
  </si>
  <si>
    <t>17:51:24</t>
  </si>
  <si>
    <t>08:16:39</t>
  </si>
  <si>
    <t>17:37:13</t>
  </si>
  <si>
    <t>18:13:18</t>
  </si>
  <si>
    <t>18:20:14</t>
  </si>
  <si>
    <t>18:03:02</t>
  </si>
  <si>
    <t>08:16:54</t>
  </si>
  <si>
    <t>18:09:31</t>
  </si>
  <si>
    <t>17:33:05</t>
  </si>
  <si>
    <t>17:42:10</t>
  </si>
  <si>
    <t>08:17:10</t>
  </si>
  <si>
    <t>18:46:31</t>
  </si>
  <si>
    <t>08:17:21</t>
  </si>
  <si>
    <t>17:45:23</t>
  </si>
  <si>
    <t>08:17:32</t>
  </si>
  <si>
    <t>17:34:38</t>
  </si>
  <si>
    <t>08:17:34</t>
  </si>
  <si>
    <t>21:15:13</t>
  </si>
  <si>
    <t>08:17:42</t>
  </si>
  <si>
    <t>17:40:39</t>
  </si>
  <si>
    <t>08:17:44</t>
  </si>
  <si>
    <t>17:44:25</t>
  </si>
  <si>
    <t>08:17:47</t>
  </si>
  <si>
    <t>11:08:45</t>
  </si>
  <si>
    <t>08:17:51</t>
  </si>
  <si>
    <t>18:06:48</t>
  </si>
  <si>
    <t>19:07:24</t>
  </si>
  <si>
    <t>17:46:23</t>
  </si>
  <si>
    <t>08:17:59</t>
  </si>
  <si>
    <t>17:38:42</t>
  </si>
  <si>
    <t>08:18:08</t>
  </si>
  <si>
    <t>20:07:26</t>
  </si>
  <si>
    <t>17:50:43</t>
  </si>
  <si>
    <t>17:57:25</t>
  </si>
  <si>
    <t>08:18:19</t>
  </si>
  <si>
    <t>18:04:50</t>
  </si>
  <si>
    <t>08:18:21</t>
  </si>
  <si>
    <t>08:18:38</t>
  </si>
  <si>
    <t>18:09:12</t>
  </si>
  <si>
    <t>08:18:41</t>
  </si>
  <si>
    <t>18:30:07</t>
  </si>
  <si>
    <t>08:18:44</t>
  </si>
  <si>
    <t>17:45:36</t>
  </si>
  <si>
    <t>08:18:45</t>
  </si>
  <si>
    <t>17:41:11</t>
  </si>
  <si>
    <t>08:18:51</t>
  </si>
  <si>
    <t>08:18:52</t>
  </si>
  <si>
    <t>17:42:25</t>
  </si>
  <si>
    <t>08:18:54</t>
  </si>
  <si>
    <t>20:23:03</t>
  </si>
  <si>
    <t>21:08:03</t>
  </si>
  <si>
    <t>08:18:55</t>
  </si>
  <si>
    <t>17:35:01</t>
  </si>
  <si>
    <t>08:18:58</t>
  </si>
  <si>
    <t>20:01:44</t>
  </si>
  <si>
    <t>17:41:54</t>
  </si>
  <si>
    <t>08:18:59</t>
  </si>
  <si>
    <t>17:48:30</t>
  </si>
  <si>
    <t>08:19:00</t>
  </si>
  <si>
    <t>17:48:56</t>
  </si>
  <si>
    <t>08:19:04</t>
  </si>
  <si>
    <t>21:01:03</t>
  </si>
  <si>
    <t>08:19:07</t>
  </si>
  <si>
    <t>17:44:05</t>
  </si>
  <si>
    <t>08:19:11</t>
  </si>
  <si>
    <t>17:35:02</t>
  </si>
  <si>
    <t>18:47:03</t>
  </si>
  <si>
    <t>08:19:15</t>
  </si>
  <si>
    <t>21:15:50</t>
  </si>
  <si>
    <t>08:19:22</t>
  </si>
  <si>
    <t>17:45:59</t>
  </si>
  <si>
    <t>17:48:37</t>
  </si>
  <si>
    <t>08:19:32</t>
  </si>
  <si>
    <t>17:49:11</t>
  </si>
  <si>
    <t>17:43:15</t>
  </si>
  <si>
    <t>08:19:35</t>
  </si>
  <si>
    <t>18:23:28</t>
  </si>
  <si>
    <t>17:38:00</t>
  </si>
  <si>
    <t>08:19:40</t>
  </si>
  <si>
    <t>22:07:15</t>
  </si>
  <si>
    <t>08:19:49</t>
  </si>
  <si>
    <t>08:19:53</t>
  </si>
  <si>
    <t>18:09:13</t>
  </si>
  <si>
    <t>18:48:47</t>
  </si>
  <si>
    <t>08:19:56</t>
  </si>
  <si>
    <t>17:45:11</t>
  </si>
  <si>
    <t>17:36:49</t>
  </si>
  <si>
    <t>08:20:07</t>
  </si>
  <si>
    <t>19:03:35</t>
  </si>
  <si>
    <t>08:20:12</t>
  </si>
  <si>
    <t>08:20:15</t>
  </si>
  <si>
    <t>17:39:50</t>
  </si>
  <si>
    <t>08:20:19</t>
  </si>
  <si>
    <t>18:07:19</t>
  </si>
  <si>
    <t>17:38:04</t>
  </si>
  <si>
    <t>08:20:25</t>
  </si>
  <si>
    <t>17:44:09</t>
  </si>
  <si>
    <t>08:20:34</t>
  </si>
  <si>
    <t>08:20:36</t>
  </si>
  <si>
    <t>17:35:37</t>
  </si>
  <si>
    <t>08:20:37</t>
  </si>
  <si>
    <t>08:20:45</t>
  </si>
  <si>
    <t>18:40:08</t>
  </si>
  <si>
    <t>08:20:46</t>
  </si>
  <si>
    <t>17:43:19</t>
  </si>
  <si>
    <t>08:20:57</t>
  </si>
  <si>
    <t>17:35:14</t>
  </si>
  <si>
    <t>19:10:07</t>
  </si>
  <si>
    <t>08:21:01</t>
  </si>
  <si>
    <t>17:40:19</t>
  </si>
  <si>
    <t>08:21:02</t>
  </si>
  <si>
    <t>17:48:07</t>
  </si>
  <si>
    <t>18:19:48</t>
  </si>
  <si>
    <t>08:21:15</t>
  </si>
  <si>
    <t>21:15:45</t>
  </si>
  <si>
    <t>08:21:18</t>
  </si>
  <si>
    <t>21:35:04</t>
  </si>
  <si>
    <t>08:21:21</t>
  </si>
  <si>
    <t>21:01:26</t>
  </si>
  <si>
    <t>18:47:21</t>
  </si>
  <si>
    <t>08:21:37</t>
  </si>
  <si>
    <t>17:33:24</t>
  </si>
  <si>
    <t>08:21:42</t>
  </si>
  <si>
    <t>18:43:07</t>
  </si>
  <si>
    <t>19:08:56</t>
  </si>
  <si>
    <t>18:30:14</t>
  </si>
  <si>
    <t>18:01:26</t>
  </si>
  <si>
    <t>17:37:23</t>
  </si>
  <si>
    <t>08:21:52</t>
  </si>
  <si>
    <t>08:21:58</t>
  </si>
  <si>
    <t>17:36:00</t>
  </si>
  <si>
    <t>08:22:04</t>
  </si>
  <si>
    <t>21:15:28</t>
  </si>
  <si>
    <t>08:22:05</t>
  </si>
  <si>
    <t>18:03:15</t>
  </si>
  <si>
    <t>19:48:45</t>
  </si>
  <si>
    <t>19:00:22</t>
  </si>
  <si>
    <t>17:52:46</t>
  </si>
  <si>
    <t>18:16:48</t>
  </si>
  <si>
    <t>08:22:28</t>
  </si>
  <si>
    <t>08:22:33</t>
  </si>
  <si>
    <t>20:04:50</t>
  </si>
  <si>
    <t>17:46:25</t>
  </si>
  <si>
    <t>08:22:38</t>
  </si>
  <si>
    <t>18:56:27</t>
  </si>
  <si>
    <t>17:35:24</t>
  </si>
  <si>
    <t>17:52:54</t>
  </si>
  <si>
    <t>08:22:40</t>
  </si>
  <si>
    <t>17:35:10</t>
  </si>
  <si>
    <t>08:22:43</t>
  </si>
  <si>
    <t>17:56:35</t>
  </si>
  <si>
    <t>17:44:59</t>
  </si>
  <si>
    <t>08:22:47</t>
  </si>
  <si>
    <t>17:39:28</t>
  </si>
  <si>
    <t>08:22:49</t>
  </si>
  <si>
    <t>19:15:19</t>
  </si>
  <si>
    <t>08:22:51</t>
  </si>
  <si>
    <t>17:43:20</t>
  </si>
  <si>
    <t>08:23:00</t>
  </si>
  <si>
    <t>08:23:01</t>
  </si>
  <si>
    <t>18:10:35</t>
  </si>
  <si>
    <t>08:23:03</t>
  </si>
  <si>
    <t>08:23:08</t>
  </si>
  <si>
    <t>17:35:58</t>
  </si>
  <si>
    <t>18:23:17</t>
  </si>
  <si>
    <t>08:23:09</t>
  </si>
  <si>
    <t>18:23:20</t>
  </si>
  <si>
    <t>08:23:10</t>
  </si>
  <si>
    <t>17:35:47</t>
  </si>
  <si>
    <t>08:23:13</t>
  </si>
  <si>
    <t>21:15:38</t>
  </si>
  <si>
    <t>19:00:27</t>
  </si>
  <si>
    <t>08:23:21</t>
  </si>
  <si>
    <t>08:23:30</t>
  </si>
  <si>
    <t>17:42:35</t>
  </si>
  <si>
    <t>08:23:32</t>
  </si>
  <si>
    <t>08:23:34</t>
  </si>
  <si>
    <t>17:38:31</t>
  </si>
  <si>
    <t>08:23:36</t>
  </si>
  <si>
    <t>19:30:53</t>
  </si>
  <si>
    <t>08:23:43</t>
  </si>
  <si>
    <t>18:16:52</t>
  </si>
  <si>
    <t>08:23:45</t>
  </si>
  <si>
    <t>08:23:46</t>
  </si>
  <si>
    <t>17:45:10</t>
  </si>
  <si>
    <t>08:23:48</t>
  </si>
  <si>
    <t>19:06:51</t>
  </si>
  <si>
    <t>08:23:52</t>
  </si>
  <si>
    <t>18:30:55</t>
  </si>
  <si>
    <t>08:23:56</t>
  </si>
  <si>
    <t>18:28:33</t>
  </si>
  <si>
    <t>08:23:57</t>
  </si>
  <si>
    <t>17:43:38</t>
  </si>
  <si>
    <t>08:24:04</t>
  </si>
  <si>
    <t>19:15:24</t>
  </si>
  <si>
    <t>08:24:06</t>
  </si>
  <si>
    <t>17:37:03</t>
  </si>
  <si>
    <t>17:52:34</t>
  </si>
  <si>
    <t>08:24:07</t>
  </si>
  <si>
    <t>17:47:00</t>
  </si>
  <si>
    <t>08:24:09</t>
  </si>
  <si>
    <t>17:41:20</t>
  </si>
  <si>
    <t>08:24:17</t>
  </si>
  <si>
    <t>17:39:04</t>
  </si>
  <si>
    <t>08:24:23</t>
  </si>
  <si>
    <t>17:46:11</t>
  </si>
  <si>
    <t>08:24:26</t>
  </si>
  <si>
    <t>18:01:51</t>
  </si>
  <si>
    <t>17:36:12</t>
  </si>
  <si>
    <t>17:50:50</t>
  </si>
  <si>
    <t>08:24:32</t>
  </si>
  <si>
    <t>17:36:18</t>
  </si>
  <si>
    <t>08:24:36</t>
  </si>
  <si>
    <t>20:04:08</t>
  </si>
  <si>
    <t>08:24:38</t>
  </si>
  <si>
    <t>18:36:58</t>
  </si>
  <si>
    <t>08:24:39</t>
  </si>
  <si>
    <t>18:16:31</t>
  </si>
  <si>
    <t>17:41:22</t>
  </si>
  <si>
    <t>08:24:40</t>
  </si>
  <si>
    <t>08:24:46</t>
  </si>
  <si>
    <t>17:42:09</t>
  </si>
  <si>
    <t>08:24:48</t>
  </si>
  <si>
    <t>17:49:34</t>
  </si>
  <si>
    <t>17:41:06</t>
  </si>
  <si>
    <t>19:08:35</t>
  </si>
  <si>
    <t>08:24:56</t>
  </si>
  <si>
    <t>19:23:30</t>
  </si>
  <si>
    <t>08:25:02</t>
  </si>
  <si>
    <t>17:47:59</t>
  </si>
  <si>
    <t>08:25:05</t>
  </si>
  <si>
    <t>17:40:08</t>
  </si>
  <si>
    <t>08:25:06</t>
  </si>
  <si>
    <t>17:37:08</t>
  </si>
  <si>
    <t>08:25:10</t>
  </si>
  <si>
    <t>17:31:49</t>
  </si>
  <si>
    <t>08:25:11</t>
  </si>
  <si>
    <t>08:25:16</t>
  </si>
  <si>
    <t>17:32:56</t>
  </si>
  <si>
    <t>19:12:27</t>
  </si>
  <si>
    <t>18:07:41</t>
  </si>
  <si>
    <t>18:44:26</t>
  </si>
  <si>
    <t>17:37:29</t>
  </si>
  <si>
    <t>08:25:28</t>
  </si>
  <si>
    <t>18:03:41</t>
  </si>
  <si>
    <t>17:59:06</t>
  </si>
  <si>
    <t>08:25:37</t>
  </si>
  <si>
    <t>18:01:10</t>
  </si>
  <si>
    <t>18:00:41</t>
  </si>
  <si>
    <t>08:25:39</t>
  </si>
  <si>
    <t>18:41:23</t>
  </si>
  <si>
    <t>08:25:41</t>
  </si>
  <si>
    <t>17:56:18</t>
  </si>
  <si>
    <t>08:25:46</t>
  </si>
  <si>
    <t>17:48:06</t>
  </si>
  <si>
    <t>18:04:31</t>
  </si>
  <si>
    <t>08:25:47</t>
  </si>
  <si>
    <t>18:04:38</t>
  </si>
  <si>
    <t>17:43:18</t>
  </si>
  <si>
    <t>08:25:51</t>
  </si>
  <si>
    <t>17:44:29</t>
  </si>
  <si>
    <t>17:36:21</t>
  </si>
  <si>
    <t>17:47:37</t>
  </si>
  <si>
    <t>08:26:00</t>
  </si>
  <si>
    <t>19:38:03</t>
  </si>
  <si>
    <t>08:26:01</t>
  </si>
  <si>
    <t>17:44:38</t>
  </si>
  <si>
    <t>17:38:58</t>
  </si>
  <si>
    <t>08:26:02</t>
  </si>
  <si>
    <t>19:25:27</t>
  </si>
  <si>
    <t>08:26:03</t>
  </si>
  <si>
    <t>17:38:06</t>
  </si>
  <si>
    <t>08:26:04</t>
  </si>
  <si>
    <t>18:08:10</t>
  </si>
  <si>
    <t>17:40:54</t>
  </si>
  <si>
    <t>18:03:43</t>
  </si>
  <si>
    <t>08:26:11</t>
  </si>
  <si>
    <t>08:26:12</t>
  </si>
  <si>
    <t>17:33:37</t>
  </si>
  <si>
    <t>17:34:53</t>
  </si>
  <si>
    <t>08:26:14</t>
  </si>
  <si>
    <t>08:26:15</t>
  </si>
  <si>
    <t>17:55:25</t>
  </si>
  <si>
    <t>18:22:47</t>
  </si>
  <si>
    <t>17:39:22</t>
  </si>
  <si>
    <t>08:26:16</t>
  </si>
  <si>
    <t>17:36:08</t>
  </si>
  <si>
    <t>08:26:18</t>
  </si>
  <si>
    <t>21:05:45</t>
  </si>
  <si>
    <t>17:53:39</t>
  </si>
  <si>
    <t>19:10:20</t>
  </si>
  <si>
    <t>18:01:50</t>
  </si>
  <si>
    <t>08:26:25</t>
  </si>
  <si>
    <t>18:04:49</t>
  </si>
  <si>
    <t>08:26:26</t>
  </si>
  <si>
    <t>22:06:49</t>
  </si>
  <si>
    <t>17:58:12</t>
  </si>
  <si>
    <t>08:26:27</t>
  </si>
  <si>
    <t>08:26:36</t>
  </si>
  <si>
    <t>17:45:54</t>
  </si>
  <si>
    <t>08:26:37</t>
  </si>
  <si>
    <t>19:09:40</t>
  </si>
  <si>
    <t>08:26:38</t>
  </si>
  <si>
    <t>18:07:44</t>
  </si>
  <si>
    <t>08:26:40</t>
  </si>
  <si>
    <t>18:28:06</t>
  </si>
  <si>
    <t>08:26:43</t>
  </si>
  <si>
    <t>17:31:01</t>
  </si>
  <si>
    <t>17:53:11</t>
  </si>
  <si>
    <t>08:26:49</t>
  </si>
  <si>
    <t>17:52:13</t>
  </si>
  <si>
    <t>18:25:24</t>
  </si>
  <si>
    <t>17:52:58</t>
  </si>
  <si>
    <t>17:38:48</t>
  </si>
  <si>
    <t>08:26:51</t>
  </si>
  <si>
    <t>08:26:58</t>
  </si>
  <si>
    <t>17:36:47</t>
  </si>
  <si>
    <t>08:26:59</t>
  </si>
  <si>
    <t>17:50:10</t>
  </si>
  <si>
    <t>18:03:05</t>
  </si>
  <si>
    <t>08:27:01</t>
  </si>
  <si>
    <t>18:11:16</t>
  </si>
  <si>
    <t>08:27:03</t>
  </si>
  <si>
    <t>17:59:32</t>
  </si>
  <si>
    <t>08:27:05</t>
  </si>
  <si>
    <t>17:33:35</t>
  </si>
  <si>
    <t>08:27:06</t>
  </si>
  <si>
    <t>17:52:26</t>
  </si>
  <si>
    <t>19:19:21</t>
  </si>
  <si>
    <t>17:49:40</t>
  </si>
  <si>
    <t>08:27:10</t>
  </si>
  <si>
    <t>18:09:11</t>
  </si>
  <si>
    <t>08:27:15</t>
  </si>
  <si>
    <t>17:40:45</t>
  </si>
  <si>
    <t>18:33:05</t>
  </si>
  <si>
    <t>08:27:22</t>
  </si>
  <si>
    <t>08:27:23</t>
  </si>
  <si>
    <t>17:35:28</t>
  </si>
  <si>
    <t>17:38:19</t>
  </si>
  <si>
    <t>08:27:30</t>
  </si>
  <si>
    <t>23:32:04</t>
  </si>
  <si>
    <t>17:58:24</t>
  </si>
  <si>
    <t>08:27:36</t>
  </si>
  <si>
    <t>17:45:52</t>
  </si>
  <si>
    <t>08:27:38</t>
  </si>
  <si>
    <t>12:58:00</t>
  </si>
  <si>
    <t>08:27:42</t>
  </si>
  <si>
    <t>08:27:43</t>
  </si>
  <si>
    <t>17:53:27</t>
  </si>
  <si>
    <t>17:50:33</t>
  </si>
  <si>
    <t>17:34:14</t>
  </si>
  <si>
    <t>18:35:08</t>
  </si>
  <si>
    <t>08:27:51</t>
  </si>
  <si>
    <t>17:46:24</t>
  </si>
  <si>
    <t>08:27:52</t>
  </si>
  <si>
    <t>17:37:42</t>
  </si>
  <si>
    <t>17:30:51</t>
  </si>
  <si>
    <t>17:53:03</t>
  </si>
  <si>
    <t>08:27:58</t>
  </si>
  <si>
    <t>08:27:59</t>
  </si>
  <si>
    <t>17:45:47</t>
  </si>
  <si>
    <t>08:28:02</t>
  </si>
  <si>
    <t>17:57:08</t>
  </si>
  <si>
    <t>17:38:23</t>
  </si>
  <si>
    <t>08:28:03</t>
  </si>
  <si>
    <t>17:55:40</t>
  </si>
  <si>
    <t>18:05:26</t>
  </si>
  <si>
    <t>19:15:07</t>
  </si>
  <si>
    <t>08:28:11</t>
  </si>
  <si>
    <t>17:54:49</t>
  </si>
  <si>
    <t>08:28:13</t>
  </si>
  <si>
    <t>17:48:02</t>
  </si>
  <si>
    <t>08:28:14</t>
  </si>
  <si>
    <t>17:56:20</t>
  </si>
  <si>
    <t>08:28:15</t>
  </si>
  <si>
    <t>18:02:50</t>
  </si>
  <si>
    <t>17:38:43</t>
  </si>
  <si>
    <t>21:15:19</t>
  </si>
  <si>
    <t>08:28:16</t>
  </si>
  <si>
    <t>18:22:50</t>
  </si>
  <si>
    <t>17:36:24</t>
  </si>
  <si>
    <t>08:28:21</t>
  </si>
  <si>
    <t>18:30:50</t>
  </si>
  <si>
    <t>18:08:30</t>
  </si>
  <si>
    <t>08:28:30</t>
  </si>
  <si>
    <t>18:18:35</t>
  </si>
  <si>
    <t>18:02:31</t>
  </si>
  <si>
    <t>08:28:35</t>
  </si>
  <si>
    <t>18:03:39</t>
  </si>
  <si>
    <t>08:28:36</t>
  </si>
  <si>
    <t>18:14:52</t>
  </si>
  <si>
    <t>17:56:39</t>
  </si>
  <si>
    <t>18:03:54</t>
  </si>
  <si>
    <t>08:28:39</t>
  </si>
  <si>
    <t>17:50:25</t>
  </si>
  <si>
    <t>17:36:53</t>
  </si>
  <si>
    <t>17:41:00</t>
  </si>
  <si>
    <t>17:33:52</t>
  </si>
  <si>
    <t>08:28:50</t>
  </si>
  <si>
    <t>17:41:05</t>
  </si>
  <si>
    <t>08:28:52</t>
  </si>
  <si>
    <t>17:49:43</t>
  </si>
  <si>
    <t>17:30:22</t>
  </si>
  <si>
    <t>08:28:53</t>
  </si>
  <si>
    <t>08:28:57</t>
  </si>
  <si>
    <t>17:34:58</t>
  </si>
  <si>
    <t>08:29:00</t>
  </si>
  <si>
    <t>18:10:12</t>
  </si>
  <si>
    <t>08:29:01</t>
  </si>
  <si>
    <t>18:23:52</t>
  </si>
  <si>
    <t>17:44:39</t>
  </si>
  <si>
    <t>08:29:03</t>
  </si>
  <si>
    <t>17:53:10</t>
  </si>
  <si>
    <t>17:39:12</t>
  </si>
  <si>
    <t>08:29:06</t>
  </si>
  <si>
    <t>08:29:08</t>
  </si>
  <si>
    <t>17:40:10</t>
  </si>
  <si>
    <t>08:29:12</t>
  </si>
  <si>
    <t>08:29:15</t>
  </si>
  <si>
    <t>18:06:56</t>
  </si>
  <si>
    <t>18:06:22</t>
  </si>
  <si>
    <t>08:29:16</t>
  </si>
  <si>
    <t>08:29:18</t>
  </si>
  <si>
    <t>19:26:14</t>
  </si>
  <si>
    <t>08:29:19</t>
  </si>
  <si>
    <t>17:44:30</t>
  </si>
  <si>
    <t>08:29:20</t>
  </si>
  <si>
    <t>18:25:10</t>
  </si>
  <si>
    <t>08:29:21</t>
  </si>
  <si>
    <t>17:46:34</t>
  </si>
  <si>
    <t>08:29:29</t>
  </si>
  <si>
    <t>18:12:48</t>
  </si>
  <si>
    <t>08:29:31</t>
  </si>
  <si>
    <t>17:36:04</t>
  </si>
  <si>
    <t>08:29:34</t>
  </si>
  <si>
    <t>08:29:35</t>
  </si>
  <si>
    <t>19:32:27</t>
  </si>
  <si>
    <t>17:56:16</t>
  </si>
  <si>
    <t>08:29:39</t>
  </si>
  <si>
    <t>22:07:16</t>
  </si>
  <si>
    <t>17:44:40</t>
  </si>
  <si>
    <t>08:29:41</t>
  </si>
  <si>
    <t>17:35:38</t>
  </si>
  <si>
    <t>17:48:11</t>
  </si>
  <si>
    <t>08:29:43</t>
  </si>
  <si>
    <t>08:29:46</t>
  </si>
  <si>
    <t>17:37:48</t>
  </si>
  <si>
    <t>08:29:48</t>
  </si>
  <si>
    <t>08:29:51</t>
  </si>
  <si>
    <t>17:44:24</t>
  </si>
  <si>
    <t>08:29:55</t>
  </si>
  <si>
    <t>18:43:52</t>
  </si>
  <si>
    <t>15:38:20</t>
  </si>
  <si>
    <t>08:29:58</t>
  </si>
  <si>
    <t>18:46:07</t>
  </si>
  <si>
    <t>17:40:28</t>
  </si>
  <si>
    <t>19:40:06</t>
  </si>
  <si>
    <t>17:37:59</t>
  </si>
  <si>
    <t>19:31:11</t>
  </si>
  <si>
    <t>17:37:57</t>
  </si>
  <si>
    <t>18:19:55</t>
  </si>
  <si>
    <t>18:01:48</t>
  </si>
  <si>
    <t>17:36:32</t>
  </si>
  <si>
    <t>18:44:01</t>
  </si>
  <si>
    <t>17:52:36</t>
  </si>
  <si>
    <t>17:41:21</t>
  </si>
  <si>
    <t>17:43:43</t>
  </si>
  <si>
    <t>17:35:11</t>
  </si>
  <si>
    <t>17:37:06</t>
  </si>
  <si>
    <t>17:33:51</t>
  </si>
  <si>
    <t>17:40:42</t>
  </si>
  <si>
    <t>08:30:12</t>
  </si>
  <si>
    <t>17:50:36</t>
  </si>
  <si>
    <t>17:44:14</t>
  </si>
  <si>
    <t>17:45:30</t>
  </si>
  <si>
    <t>17:34:20</t>
  </si>
  <si>
    <t>08:30:16</t>
  </si>
  <si>
    <t>17:38:59</t>
  </si>
  <si>
    <t>08:30:22</t>
  </si>
  <si>
    <t>17:40:15</t>
  </si>
  <si>
    <t>17:52:15</t>
  </si>
  <si>
    <t>08:30:23</t>
  </si>
  <si>
    <t>21:13:26</t>
  </si>
  <si>
    <t>20:36:17</t>
  </si>
  <si>
    <t>08:30:24</t>
  </si>
  <si>
    <t>17:45:17</t>
  </si>
  <si>
    <t>08:30:26</t>
  </si>
  <si>
    <t>17:52:53</t>
  </si>
  <si>
    <t>08:30:27</t>
  </si>
  <si>
    <t>17:32:39</t>
  </si>
  <si>
    <t>18:39:47</t>
  </si>
  <si>
    <t>08:30:32</t>
  </si>
  <si>
    <t>18:28:57</t>
  </si>
  <si>
    <t>08:30:33</t>
  </si>
  <si>
    <t>20:30:31</t>
  </si>
  <si>
    <t>08:30:35</t>
  </si>
  <si>
    <t>17:42:00</t>
  </si>
  <si>
    <t>08:30:36</t>
  </si>
  <si>
    <t>08:30:41</t>
  </si>
  <si>
    <t>18:10:37</t>
  </si>
  <si>
    <t>18:02:00</t>
  </si>
  <si>
    <t>18:02:51</t>
  </si>
  <si>
    <t>08:30:49</t>
  </si>
  <si>
    <t>20:10:30</t>
  </si>
  <si>
    <t>17:36:39</t>
  </si>
  <si>
    <t>08:30:50</t>
  </si>
  <si>
    <t>18:24:08</t>
  </si>
  <si>
    <t>08:30:51</t>
  </si>
  <si>
    <t>08:30:52</t>
  </si>
  <si>
    <t>20:32:34</t>
  </si>
  <si>
    <t>08:30:53</t>
  </si>
  <si>
    <t>17:49:18</t>
  </si>
  <si>
    <t>08:30:54</t>
  </si>
  <si>
    <t>08:30:55</t>
  </si>
  <si>
    <t>08:30:56</t>
  </si>
  <si>
    <t>08:31:06</t>
  </si>
  <si>
    <t>08:31:07</t>
  </si>
  <si>
    <t>19:08:05</t>
  </si>
  <si>
    <t>08:31:08</t>
  </si>
  <si>
    <t>21:33:25</t>
  </si>
  <si>
    <t>08:31:10</t>
  </si>
  <si>
    <t>17:43:25</t>
  </si>
  <si>
    <t>18:13:26</t>
  </si>
  <si>
    <t>19:03:31</t>
  </si>
  <si>
    <t>18:06:27</t>
  </si>
  <si>
    <t>08:31:18</t>
  </si>
  <si>
    <t>17:36:58</t>
  </si>
  <si>
    <t>08:31:20</t>
  </si>
  <si>
    <t>17:39:56</t>
  </si>
  <si>
    <t>00:44:41</t>
  </si>
  <si>
    <t>18:03:21</t>
  </si>
  <si>
    <t>08:31:25</t>
  </si>
  <si>
    <t>20:39:30</t>
  </si>
  <si>
    <t>08:31:27</t>
  </si>
  <si>
    <t>17:42:26</t>
  </si>
  <si>
    <t>08:31:28</t>
  </si>
  <si>
    <t>17:47:56</t>
  </si>
  <si>
    <t>08:31:29</t>
  </si>
  <si>
    <t>08:31:30</t>
  </si>
  <si>
    <t>19:14:00</t>
  </si>
  <si>
    <t>08:31:36</t>
  </si>
  <si>
    <t>17:58:32</t>
  </si>
  <si>
    <t>21:43:21</t>
  </si>
  <si>
    <t>17:47:30</t>
  </si>
  <si>
    <t>08:31:42</t>
  </si>
  <si>
    <t>08:31:48</t>
  </si>
  <si>
    <t>18:03:16</t>
  </si>
  <si>
    <t>08:31:50</t>
  </si>
  <si>
    <t>17:31:56</t>
  </si>
  <si>
    <t>17:49:28</t>
  </si>
  <si>
    <t>17:57:15</t>
  </si>
  <si>
    <t>08:31:51</t>
  </si>
  <si>
    <t>18:22:24</t>
  </si>
  <si>
    <t>08:31:52</t>
  </si>
  <si>
    <t>17:39:31</t>
  </si>
  <si>
    <t>08:31:57</t>
  </si>
  <si>
    <t>08:31:58</t>
  </si>
  <si>
    <t>18:42:30</t>
  </si>
  <si>
    <t>17:31:12</t>
  </si>
  <si>
    <t>08:32:01</t>
  </si>
  <si>
    <t>08:32:02</t>
  </si>
  <si>
    <t>08:32:11</t>
  </si>
  <si>
    <t>08:32:15</t>
  </si>
  <si>
    <t>17:57:37</t>
  </si>
  <si>
    <t>08:32:16</t>
  </si>
  <si>
    <t>08:32:18</t>
  </si>
  <si>
    <t>17:35:06</t>
  </si>
  <si>
    <t>08:32:20</t>
  </si>
  <si>
    <t>17:37:15</t>
  </si>
  <si>
    <t>08:32:21</t>
  </si>
  <si>
    <t>17:34:47</t>
  </si>
  <si>
    <t>08:32:25</t>
  </si>
  <si>
    <t>17:46:22</t>
  </si>
  <si>
    <t>08:32:32</t>
  </si>
  <si>
    <t>08:32:34</t>
  </si>
  <si>
    <t>17:53:26</t>
  </si>
  <si>
    <t>17:55:19</t>
  </si>
  <si>
    <t>08:32:39</t>
  </si>
  <si>
    <t>17:39:06</t>
  </si>
  <si>
    <t>08:32:41</t>
  </si>
  <si>
    <t>22:12:25</t>
  </si>
  <si>
    <t>08:32:42</t>
  </si>
  <si>
    <t>08:32:45</t>
  </si>
  <si>
    <t>17:44:49</t>
  </si>
  <si>
    <t>08:32:48</t>
  </si>
  <si>
    <t>18:48:01</t>
  </si>
  <si>
    <t>08:32:52</t>
  </si>
  <si>
    <t>08:32:53</t>
  </si>
  <si>
    <t>18:48:38</t>
  </si>
  <si>
    <t>08:32:54</t>
  </si>
  <si>
    <t>20:03:08</t>
  </si>
  <si>
    <t>17:58:56</t>
  </si>
  <si>
    <t>22:15:50</t>
  </si>
  <si>
    <t>08:33:03</t>
  </si>
  <si>
    <t>17:31:21</t>
  </si>
  <si>
    <t>08:33:11</t>
  </si>
  <si>
    <t>08:33:17</t>
  </si>
  <si>
    <t>23:03:57</t>
  </si>
  <si>
    <t>19:36:41</t>
  </si>
  <si>
    <t>17:46:09</t>
  </si>
  <si>
    <t>08:33:25</t>
  </si>
  <si>
    <t>18:51:14</t>
  </si>
  <si>
    <t>18:19:11</t>
  </si>
  <si>
    <t>17:42:28</t>
  </si>
  <si>
    <t>08:33:34</t>
  </si>
  <si>
    <t>08:33:35</t>
  </si>
  <si>
    <t>08:33:36</t>
  </si>
  <si>
    <t>08:33:37</t>
  </si>
  <si>
    <t>17:39:57</t>
  </si>
  <si>
    <t>17:39:47</t>
  </si>
  <si>
    <t>08:33:40</t>
  </si>
  <si>
    <t>17:51:42</t>
  </si>
  <si>
    <t>08:33:44</t>
  </si>
  <si>
    <t>08:33:47</t>
  </si>
  <si>
    <t>17:49:01</t>
  </si>
  <si>
    <t>18:42:55</t>
  </si>
  <si>
    <t>17:46:14</t>
  </si>
  <si>
    <t>08:33:51</t>
  </si>
  <si>
    <t>19:18:39</t>
  </si>
  <si>
    <t>17:41:08</t>
  </si>
  <si>
    <t>08:33:52</t>
  </si>
  <si>
    <t>17:49:02</t>
  </si>
  <si>
    <t>08:33:55</t>
  </si>
  <si>
    <t>17:54:37</t>
  </si>
  <si>
    <t>08:33:57</t>
  </si>
  <si>
    <t>17:34:12</t>
  </si>
  <si>
    <t>08:33:58</t>
  </si>
  <si>
    <t>17:49:29</t>
  </si>
  <si>
    <t>21:12:42</t>
  </si>
  <si>
    <t>08:33:59</t>
  </si>
  <si>
    <t>23:31:09</t>
  </si>
  <si>
    <t>08:34:02</t>
  </si>
  <si>
    <t>18:03:52</t>
  </si>
  <si>
    <t>08:34:03</t>
  </si>
  <si>
    <t>17:40:17</t>
  </si>
  <si>
    <t>08:34:09</t>
  </si>
  <si>
    <t>08:34:11</t>
  </si>
  <si>
    <t>18:28:28</t>
  </si>
  <si>
    <t>08:34:12</t>
  </si>
  <si>
    <t>18:09:50</t>
  </si>
  <si>
    <t>08:34:26</t>
  </si>
  <si>
    <t>18:47:14</t>
  </si>
  <si>
    <t>08:34:31</t>
  </si>
  <si>
    <t>08:34:34</t>
  </si>
  <si>
    <t>17:36:17</t>
  </si>
  <si>
    <t>17:49:48</t>
  </si>
  <si>
    <t>08:34:39</t>
  </si>
  <si>
    <t>19:31:17</t>
  </si>
  <si>
    <t>17:39:10</t>
  </si>
  <si>
    <t>08:34:45</t>
  </si>
  <si>
    <t>17:39:42</t>
  </si>
  <si>
    <t>08:34:48</t>
  </si>
  <si>
    <t>08:34:51</t>
  </si>
  <si>
    <t>18:09:08</t>
  </si>
  <si>
    <t>19:40:03</t>
  </si>
  <si>
    <t>08:34:52</t>
  </si>
  <si>
    <t>19:02:59</t>
  </si>
  <si>
    <t>08:34:53</t>
  </si>
  <si>
    <t>08:34:55</t>
  </si>
  <si>
    <t>17:38:57</t>
  </si>
  <si>
    <t>17:33:17</t>
  </si>
  <si>
    <t>08:35:05</t>
  </si>
  <si>
    <t>17:32:18</t>
  </si>
  <si>
    <t>18:36:23</t>
  </si>
  <si>
    <t>08:35:06</t>
  </si>
  <si>
    <t>17:40:12</t>
  </si>
  <si>
    <t>08:35:10</t>
  </si>
  <si>
    <t>18:41:22</t>
  </si>
  <si>
    <t>08:35:19</t>
  </si>
  <si>
    <t>08:35:20</t>
  </si>
  <si>
    <t>08:35:21</t>
  </si>
  <si>
    <t>18:24:28</t>
  </si>
  <si>
    <t>08:35:22</t>
  </si>
  <si>
    <t>17:33:36</t>
  </si>
  <si>
    <t>08:35:26</t>
  </si>
  <si>
    <t>17:33:06</t>
  </si>
  <si>
    <t>08:35:30</t>
  </si>
  <si>
    <t>08:35:40</t>
  </si>
  <si>
    <t>08:35:44</t>
  </si>
  <si>
    <t>17:35:31</t>
  </si>
  <si>
    <t>08:35:45</t>
  </si>
  <si>
    <t>08:35:47</t>
  </si>
  <si>
    <t>17:42:34</t>
  </si>
  <si>
    <t>08:35:50</t>
  </si>
  <si>
    <t>17:45:20</t>
  </si>
  <si>
    <t>08:35:51</t>
  </si>
  <si>
    <t>18:14:54</t>
  </si>
  <si>
    <t>08:35:55</t>
  </si>
  <si>
    <t>08:35:58</t>
  </si>
  <si>
    <t>08:36:01</t>
  </si>
  <si>
    <t>18:15:14</t>
  </si>
  <si>
    <t>08:36:04</t>
  </si>
  <si>
    <t>08:36:05</t>
  </si>
  <si>
    <t>18:42:37</t>
  </si>
  <si>
    <t>08:36:07</t>
  </si>
  <si>
    <t>08:36:08</t>
  </si>
  <si>
    <t>08:36:09</t>
  </si>
  <si>
    <t>17:38:03</t>
  </si>
  <si>
    <t>08:36:10</t>
  </si>
  <si>
    <t>18:11:09</t>
  </si>
  <si>
    <t>08:36:12</t>
  </si>
  <si>
    <t>08:36:18</t>
  </si>
  <si>
    <t>08:36:20</t>
  </si>
  <si>
    <t>08:36:21</t>
  </si>
  <si>
    <t>18:01:23</t>
  </si>
  <si>
    <t>08:36:23</t>
  </si>
  <si>
    <t>08:36:25</t>
  </si>
  <si>
    <t>17:40:06</t>
  </si>
  <si>
    <t>08:36:26</t>
  </si>
  <si>
    <t>17:49:53</t>
  </si>
  <si>
    <t>08:36:28</t>
  </si>
  <si>
    <t>17:48:41</t>
  </si>
  <si>
    <t>08:36:29</t>
  </si>
  <si>
    <t>08:36:30</t>
  </si>
  <si>
    <t>21:19:14</t>
  </si>
  <si>
    <t>08:36:32</t>
  </si>
  <si>
    <t>08:36:33</t>
  </si>
  <si>
    <t>17:47:38</t>
  </si>
  <si>
    <t>12:18:43</t>
  </si>
  <si>
    <t>08:36:34</t>
  </si>
  <si>
    <t>18:51:07</t>
  </si>
  <si>
    <t>08:36:45</t>
  </si>
  <si>
    <t>08:36:49</t>
  </si>
  <si>
    <t>18:21:52</t>
  </si>
  <si>
    <t>19:08:20</t>
  </si>
  <si>
    <t>08:36:50</t>
  </si>
  <si>
    <t>18:43:57</t>
  </si>
  <si>
    <t>08:36:52</t>
  </si>
  <si>
    <t>20:11:06</t>
  </si>
  <si>
    <t>08:36:53</t>
  </si>
  <si>
    <t>20:12:39</t>
  </si>
  <si>
    <t>08:36:55</t>
  </si>
  <si>
    <t>18:09:57</t>
  </si>
  <si>
    <t>08:37:02</t>
  </si>
  <si>
    <t>17:45:46</t>
  </si>
  <si>
    <t>08:37:10</t>
  </si>
  <si>
    <t>18:13:59</t>
  </si>
  <si>
    <t>08:37:14</t>
  </si>
  <si>
    <t>17:43:10</t>
  </si>
  <si>
    <t>08:37:15</t>
  </si>
  <si>
    <t>22:13:54</t>
  </si>
  <si>
    <t>17:42:21</t>
  </si>
  <si>
    <t>08:37:21</t>
  </si>
  <si>
    <t>08:37:25</t>
  </si>
  <si>
    <t>08:37:28</t>
  </si>
  <si>
    <t>19:32:30</t>
  </si>
  <si>
    <t>08:37:29</t>
  </si>
  <si>
    <t>18:23:50</t>
  </si>
  <si>
    <t>08:37:32</t>
  </si>
  <si>
    <t>21:00:58</t>
  </si>
  <si>
    <t>08:37:33</t>
  </si>
  <si>
    <t>18:18:07</t>
  </si>
  <si>
    <t>08:37:34</t>
  </si>
  <si>
    <t>18:19:00</t>
  </si>
  <si>
    <t>08:37:35</t>
  </si>
  <si>
    <t>20:08:31</t>
  </si>
  <si>
    <t>08:37:39</t>
  </si>
  <si>
    <t>08:37:40</t>
  </si>
  <si>
    <t>18:02:04</t>
  </si>
  <si>
    <t>08:37:42</t>
  </si>
  <si>
    <t>21:19:13</t>
  </si>
  <si>
    <t>08:37:45</t>
  </si>
  <si>
    <t>22:01:22</t>
  </si>
  <si>
    <t>08:37:46</t>
  </si>
  <si>
    <t>08:37:47</t>
  </si>
  <si>
    <t>17:56:09</t>
  </si>
  <si>
    <t>08:37:51</t>
  </si>
  <si>
    <t>17:58:25</t>
  </si>
  <si>
    <t>08:37:53</t>
  </si>
  <si>
    <t>17:58:14</t>
  </si>
  <si>
    <t>08:37:56</t>
  </si>
  <si>
    <t>08:37:58</t>
  </si>
  <si>
    <t>18:02:18</t>
  </si>
  <si>
    <t>08:37:59</t>
  </si>
  <si>
    <t>20:03:36</t>
  </si>
  <si>
    <t>08:38:01</t>
  </si>
  <si>
    <t>17:57:28</t>
  </si>
  <si>
    <t>08:38:04</t>
  </si>
  <si>
    <t>17:33:03</t>
  </si>
  <si>
    <t>08:38:07</t>
  </si>
  <si>
    <t>08:38:08</t>
  </si>
  <si>
    <t>17:46:52</t>
  </si>
  <si>
    <t>17:44:50</t>
  </si>
  <si>
    <t>08:38:10</t>
  </si>
  <si>
    <t>08:38:11</t>
  </si>
  <si>
    <t>08:38:18</t>
  </si>
  <si>
    <t>19:08:43</t>
  </si>
  <si>
    <t>08:38:19</t>
  </si>
  <si>
    <t>19:40:00</t>
  </si>
  <si>
    <t>08:38:21</t>
  </si>
  <si>
    <t>08:38:22</t>
  </si>
  <si>
    <t>17:58:54</t>
  </si>
  <si>
    <t>08:38:23</t>
  </si>
  <si>
    <t>08:38:27</t>
  </si>
  <si>
    <t>18:04:18</t>
  </si>
  <si>
    <t>08:38:30</t>
  </si>
  <si>
    <t>12:30:22</t>
  </si>
  <si>
    <t>08:38:31</t>
  </si>
  <si>
    <t>18:26:38</t>
  </si>
  <si>
    <t>08:38:33</t>
  </si>
  <si>
    <t>08:38:34</t>
  </si>
  <si>
    <t>08:38:35</t>
  </si>
  <si>
    <t>08:38:36</t>
  </si>
  <si>
    <t>20:30:08</t>
  </si>
  <si>
    <t>08:38:38</t>
  </si>
  <si>
    <t>08:38:40</t>
  </si>
  <si>
    <t>08:38:42</t>
  </si>
  <si>
    <t>08:38:43</t>
  </si>
  <si>
    <t>17:49:39</t>
  </si>
  <si>
    <t>08:38:47</t>
  </si>
  <si>
    <t>17:59:55</t>
  </si>
  <si>
    <t>08:38:48</t>
  </si>
  <si>
    <t>17:55:45</t>
  </si>
  <si>
    <t>08:38:51</t>
  </si>
  <si>
    <t>08:39:01</t>
  </si>
  <si>
    <t>17:52:11</t>
  </si>
  <si>
    <t>08:39:05</t>
  </si>
  <si>
    <t>17:59:28</t>
  </si>
  <si>
    <t>08:39:17</t>
  </si>
  <si>
    <t>08:39:27</t>
  </si>
  <si>
    <t>08:39:33</t>
  </si>
  <si>
    <t>17:45:55</t>
  </si>
  <si>
    <t>08:39:34</t>
  </si>
  <si>
    <t>20:03:30</t>
  </si>
  <si>
    <t>08:39:35</t>
  </si>
  <si>
    <t>17:42:56</t>
  </si>
  <si>
    <t>17:36:29</t>
  </si>
  <si>
    <t>08:39:37</t>
  </si>
  <si>
    <t>17:40:57</t>
  </si>
  <si>
    <t>18:42:25</t>
  </si>
  <si>
    <t>08:39:39</t>
  </si>
  <si>
    <t>08:39:42</t>
  </si>
  <si>
    <t>17:35:56</t>
  </si>
  <si>
    <t>08:39:45</t>
  </si>
  <si>
    <t>08:39:47</t>
  </si>
  <si>
    <t>18:02:48</t>
  </si>
  <si>
    <t>08:39:48</t>
  </si>
  <si>
    <t>08:39:53</t>
  </si>
  <si>
    <t>17:54:23</t>
  </si>
  <si>
    <t>08:40:22</t>
  </si>
  <si>
    <t>17:47:06</t>
  </si>
  <si>
    <t>08:40:30</t>
  </si>
  <si>
    <t>08:41:27</t>
  </si>
  <si>
    <t>17:44:36</t>
  </si>
  <si>
    <t>08:42:11</t>
  </si>
  <si>
    <t>17:42:20</t>
  </si>
  <si>
    <t>08:42:12</t>
  </si>
  <si>
    <t>17:38:10</t>
  </si>
  <si>
    <t>08:42:13</t>
  </si>
  <si>
    <t>18:02:30</t>
  </si>
  <si>
    <t>08:43:02</t>
  </si>
  <si>
    <t>08:43:07</t>
  </si>
  <si>
    <t>18:58:16</t>
  </si>
  <si>
    <t>08:43:34</t>
  </si>
  <si>
    <t>18:02:55</t>
  </si>
  <si>
    <t>08:44:12</t>
  </si>
  <si>
    <t>08:44:46</t>
  </si>
  <si>
    <t>17:36:57</t>
  </si>
  <si>
    <t>08:49:43</t>
  </si>
  <si>
    <t>迟到9分钟</t>
  </si>
  <si>
    <t>18:20:51</t>
  </si>
  <si>
    <t>08:52:39</t>
  </si>
  <si>
    <t>20:39:03</t>
  </si>
  <si>
    <t>08:54:51</t>
  </si>
  <si>
    <t>迟到14分钟</t>
  </si>
  <si>
    <t>18:04:16</t>
  </si>
  <si>
    <t>08:55:25</t>
  </si>
  <si>
    <t>迟到15分钟</t>
  </si>
  <si>
    <t>18:04:08</t>
  </si>
  <si>
    <t>08:56:53</t>
  </si>
  <si>
    <t>17:34:16</t>
  </si>
  <si>
    <t>09:01:53</t>
  </si>
  <si>
    <t>迟到21分钟</t>
  </si>
  <si>
    <t>09:06:19</t>
  </si>
  <si>
    <t>17:50:05</t>
  </si>
  <si>
    <t>10:12:21</t>
  </si>
  <si>
    <t>13:15:14</t>
  </si>
  <si>
    <t>17:34:31</t>
  </si>
  <si>
    <t>13:16:11</t>
  </si>
  <si>
    <t>18:00:48</t>
  </si>
  <si>
    <t>13:19:57</t>
  </si>
  <si>
    <t>13:29:05</t>
  </si>
  <si>
    <t>13:29:57</t>
  </si>
  <si>
    <t>20:19:02</t>
  </si>
  <si>
    <t>年假 调休</t>
  </si>
  <si>
    <t>职能(08:30-18:00)</t>
  </si>
  <si>
    <t>07:12:31</t>
  </si>
  <si>
    <t>18:00:22</t>
  </si>
  <si>
    <t>07:34:36</t>
  </si>
  <si>
    <t>18:00:55</t>
  </si>
  <si>
    <t>07:34:46</t>
  </si>
  <si>
    <t>18:00:57</t>
  </si>
  <si>
    <t>18:00:25</t>
  </si>
  <si>
    <t>18:01:13</t>
  </si>
  <si>
    <t>08:16:43</t>
  </si>
  <si>
    <t>18:02:26</t>
  </si>
  <si>
    <t>08:16:46</t>
  </si>
  <si>
    <t>18:07:42</t>
  </si>
  <si>
    <t>08:16:55</t>
  </si>
  <si>
    <t>18:16:07</t>
  </si>
  <si>
    <t>08:17:04</t>
  </si>
  <si>
    <t>18:01:15</t>
  </si>
  <si>
    <t>18:01:30</t>
  </si>
  <si>
    <t>08:19:48</t>
  </si>
  <si>
    <t>18:00:21</t>
  </si>
  <si>
    <t>18:06:43</t>
  </si>
  <si>
    <t>08:22:52</t>
  </si>
  <si>
    <t>18:00:31</t>
  </si>
  <si>
    <t>08:22:54</t>
  </si>
  <si>
    <t>18:16:51</t>
  </si>
  <si>
    <t>18:00:17</t>
  </si>
  <si>
    <t>18:01:21</t>
  </si>
  <si>
    <t>18:00:35</t>
  </si>
  <si>
    <t>08:28:54</t>
  </si>
  <si>
    <t>18:00:37</t>
  </si>
  <si>
    <t>09:42:08</t>
  </si>
  <si>
    <t>18:02:23</t>
  </si>
  <si>
    <t>申请人</t>
  </si>
  <si>
    <t>所在公司</t>
  </si>
  <si>
    <t>所在部门</t>
  </si>
  <si>
    <t>结束日期</t>
  </si>
  <si>
    <t>结束时间</t>
  </si>
  <si>
    <t>时长</t>
  </si>
  <si>
    <t>外出地点</t>
  </si>
  <si>
    <t>正常工作地址是否在金盛</t>
  </si>
  <si>
    <t>午餐是否在金盛6F就餐</t>
  </si>
  <si>
    <t>外出事由</t>
  </si>
  <si>
    <t>12:20</t>
  </si>
  <si>
    <t>18:00</t>
  </si>
  <si>
    <t>4.0</t>
  </si>
  <si>
    <t>余杭</t>
  </si>
  <si>
    <t>是</t>
  </si>
  <si>
    <t>项目沟通</t>
  </si>
  <si>
    <t>08:30</t>
  </si>
  <si>
    <t>15.0</t>
  </si>
  <si>
    <t>否</t>
  </si>
  <si>
    <t>药学研究中心/原料药研究中心/原料药分析部/第三组</t>
  </si>
  <si>
    <t>17:30</t>
  </si>
  <si>
    <t>浙江省食品药品检定研究院</t>
  </si>
  <si>
    <t>2019ZZ130盐酸左旋沙丁胺醇药检所项目审查</t>
  </si>
  <si>
    <t>08:00</t>
  </si>
  <si>
    <t>18:10</t>
  </si>
  <si>
    <t>8.0</t>
  </si>
  <si>
    <t>临平</t>
  </si>
  <si>
    <t>陪同客户赴临平沟通招商政策</t>
  </si>
  <si>
    <t>业务发展中心/业务发展七部</t>
  </si>
  <si>
    <t>16:30</t>
  </si>
  <si>
    <t>22:00</t>
  </si>
  <si>
    <t>1.5</t>
  </si>
  <si>
    <t>拜访客户</t>
  </si>
  <si>
    <t>百伦检测/检测中心/检测一部</t>
  </si>
  <si>
    <t>12:00</t>
  </si>
  <si>
    <t>3.5</t>
  </si>
  <si>
    <t>做  HT22162法莫替丁注射液加速6月3批、HT22234盐酸利多卡因注射液加速6月3批，HT20321 盐酸多巴胺注射液 18月6批，HT22175己酮可可碱注射液、HT22232乙酰半胱氨酸注射液，HT22109盐酸氮卓斯汀滴眼液，HT22261盐酸氮卓斯汀滴眼液， HT21002地高辛注射液滤膜 电镜 实验</t>
  </si>
  <si>
    <t>0.4</t>
  </si>
  <si>
    <t>生物医药创新论坛</t>
  </si>
  <si>
    <t>药学研究中心/液体制剂三部/分析组/分析一组</t>
  </si>
  <si>
    <t>7.5</t>
  </si>
  <si>
    <t>浙江省食品药品检验研究院</t>
  </si>
  <si>
    <t>省所复核辅助检测</t>
  </si>
  <si>
    <t>综合管理中心/行政事务部/工程组</t>
  </si>
  <si>
    <t>杭州应急管理培训中心</t>
  </si>
  <si>
    <t>参加线下实操培训</t>
  </si>
  <si>
    <t>医学部/ST组</t>
  </si>
  <si>
    <t>省立同德</t>
  </si>
  <si>
    <t>协助申办方进行中心拜访</t>
  </si>
  <si>
    <t>医学部/CRA其他地区</t>
  </si>
  <si>
    <t>22.5</t>
  </si>
  <si>
    <t>浙二、同德</t>
  </si>
  <si>
    <t>SAD 15mg密采及AE查看，同德监查及主任拜访</t>
  </si>
  <si>
    <t>浙二</t>
  </si>
  <si>
    <t>SDA 15mg筛选</t>
  </si>
  <si>
    <t>10:20</t>
  </si>
  <si>
    <t>1.8</t>
  </si>
  <si>
    <t>临床中心</t>
  </si>
  <si>
    <t>AE采集</t>
  </si>
  <si>
    <t>医学部/CRA温州</t>
  </si>
  <si>
    <t>10:30</t>
  </si>
  <si>
    <t>2.0</t>
  </si>
  <si>
    <t>温附二瑶溪院区</t>
  </si>
  <si>
    <t>递交资料</t>
  </si>
  <si>
    <t>13:30</t>
  </si>
  <si>
    <t>浙江省立同德医院</t>
  </si>
  <si>
    <t>止血棉项目配合申办方拜访PI</t>
  </si>
  <si>
    <t>业务发展中心/业务发展六部</t>
  </si>
  <si>
    <t>16.0</t>
  </si>
  <si>
    <t>MAH展会</t>
  </si>
  <si>
    <t>参展</t>
  </si>
  <si>
    <t>20:00</t>
  </si>
  <si>
    <t>项目管理中心/知识产权部</t>
  </si>
  <si>
    <t>13:10</t>
  </si>
  <si>
    <t>18:20</t>
  </si>
  <si>
    <t>4.5</t>
  </si>
  <si>
    <t>绿谷、万轮科技园</t>
  </si>
  <si>
    <t>先去天昊专利所讨论0618专利的欧亚专利局答复，再去百新医药沟通ai算法和HBV靶点专利</t>
  </si>
  <si>
    <t>17:00</t>
  </si>
  <si>
    <t>7.0</t>
  </si>
  <si>
    <t>萧山行政服务中心，临平</t>
  </si>
  <si>
    <t>办理百研工商变更及临平开户事宜</t>
  </si>
  <si>
    <t>勤思医药/CRC武汉</t>
  </si>
  <si>
    <t>13:00</t>
  </si>
  <si>
    <t>0.0</t>
  </si>
  <si>
    <t>武汉肺科医院</t>
  </si>
  <si>
    <t>给药训练</t>
  </si>
  <si>
    <t>0.2</t>
  </si>
  <si>
    <t>民心路1号</t>
  </si>
  <si>
    <t>信批投关研讨会</t>
  </si>
  <si>
    <t>10:00</t>
  </si>
  <si>
    <t>临平开发区陈嬿局长</t>
  </si>
  <si>
    <t>临平开发区陈嬿局长，阿斯利康科学家引进，进行沟通。</t>
  </si>
  <si>
    <t>2019ZZ135项目单项复核</t>
  </si>
  <si>
    <t>16:40</t>
  </si>
  <si>
    <t>2.8</t>
  </si>
  <si>
    <t>受试者入组、D1 给药</t>
  </si>
  <si>
    <t>11:31</t>
  </si>
  <si>
    <t>0.1</t>
  </si>
  <si>
    <t>杭州市人才市场</t>
  </si>
  <si>
    <t>办理高工职称评审材料归档和组织关系转移的事情</t>
  </si>
  <si>
    <t>综合管理中心/工程建设部</t>
  </si>
  <si>
    <t>07:00</t>
  </si>
  <si>
    <t>德清</t>
  </si>
  <si>
    <t>锅炉设备</t>
  </si>
  <si>
    <t>百代医药/质量部</t>
  </si>
  <si>
    <t>16:00</t>
  </si>
  <si>
    <t>17:40</t>
  </si>
  <si>
    <t>客户</t>
  </si>
  <si>
    <t>参加杭州生物医药创新论坛（浙大基础医学院组织）</t>
  </si>
  <si>
    <t>药学研究中心/外用制剂部</t>
  </si>
  <si>
    <t>微球项目讨论</t>
  </si>
  <si>
    <t>百代医药/市场部</t>
  </si>
  <si>
    <t>上城区南山路171号大华饭店</t>
  </si>
  <si>
    <t>接待贵宾</t>
  </si>
  <si>
    <t>和合检测，肿瘤医院</t>
  </si>
  <si>
    <t>业务对接</t>
  </si>
  <si>
    <t>药学研究中心/原料药研究中心/原料药分析部/第一组</t>
  </si>
  <si>
    <t>项目复核</t>
  </si>
  <si>
    <t>药学研究中心/注册部</t>
  </si>
  <si>
    <t>30.0</t>
  </si>
  <si>
    <t>杭州市临平区天荷路3号1幢</t>
  </si>
  <si>
    <t>协助其他公司审计</t>
  </si>
  <si>
    <t>13:15</t>
  </si>
  <si>
    <t>19:00</t>
  </si>
  <si>
    <t>钱塘</t>
  </si>
  <si>
    <t>11:00</t>
  </si>
  <si>
    <t>2.5</t>
  </si>
  <si>
    <t>受试者筛选</t>
  </si>
  <si>
    <t>止血棉随访协助，0618AE监查</t>
  </si>
  <si>
    <t>1.1</t>
  </si>
  <si>
    <t>浙二食物影响监查</t>
  </si>
  <si>
    <t>药学研究中心/原料药研究中心/原料药分析部/第四组</t>
  </si>
  <si>
    <t>1.4</t>
  </si>
  <si>
    <t>2020ZZ221双氯芬酸二乙胺项目复核</t>
  </si>
  <si>
    <t>肿瘤医院</t>
  </si>
  <si>
    <t>院内制剂对接</t>
  </si>
  <si>
    <t>浙江省食品药品监督管理局</t>
  </si>
  <si>
    <t>2021ZZ289地氯雷他定项目复核</t>
  </si>
  <si>
    <t>杭州市应急管理培训中心</t>
  </si>
  <si>
    <t>参加高处作业线下培训课</t>
  </si>
  <si>
    <t>14:00</t>
  </si>
  <si>
    <t>递交资料，问题讨论</t>
  </si>
  <si>
    <t>泰飞尔药业</t>
  </si>
  <si>
    <t>金华项目调研</t>
  </si>
  <si>
    <t>苏州展会</t>
  </si>
  <si>
    <t>21:00</t>
  </si>
  <si>
    <t>0.5</t>
  </si>
  <si>
    <t>2021ZZ289项目省所复核需求</t>
  </si>
  <si>
    <t>2020ZZ171双氯芬酸二乙胺项目复核</t>
  </si>
  <si>
    <t>15:00</t>
  </si>
  <si>
    <t>城西</t>
  </si>
  <si>
    <t>和检查中心老师吴相勇余林民等吃饭</t>
  </si>
  <si>
    <t>解放路院区</t>
  </si>
  <si>
    <t>方案偏差伦理备案、行政事务处理</t>
  </si>
  <si>
    <t>2019ZZ135 复核</t>
  </si>
  <si>
    <t>滨江今盛</t>
  </si>
  <si>
    <t>武汉来客户洽谈项目</t>
  </si>
  <si>
    <t>药学研究中心/外用制剂部/分析组/分析二组</t>
  </si>
  <si>
    <t>浙江省药检所</t>
  </si>
  <si>
    <t>2020ZZ241 利丙双卡因乳膏 省所复核</t>
  </si>
  <si>
    <t>武汉市精神卫生中心</t>
  </si>
  <si>
    <t>018盐酸哌罗匹隆稽查</t>
  </si>
  <si>
    <t>11:30</t>
  </si>
  <si>
    <t>3.0</t>
  </si>
  <si>
    <t>找研究者改402马来酸曲美布汀项目资料</t>
  </si>
  <si>
    <t>FE研究数据采集</t>
  </si>
  <si>
    <t>养生堂</t>
  </si>
  <si>
    <t>也许对接</t>
  </si>
  <si>
    <t>武汉精神卫生中心</t>
  </si>
  <si>
    <t>盐酸哌罗匹隆稽查</t>
  </si>
  <si>
    <t>人力资源部/员工关系组</t>
  </si>
  <si>
    <t>16:28</t>
  </si>
  <si>
    <t>泰安路200号</t>
  </si>
  <si>
    <t>滨江公积金中心柜面新增</t>
  </si>
  <si>
    <t>14:10</t>
  </si>
  <si>
    <t>4.2</t>
  </si>
  <si>
    <t>临平百诚研发中心</t>
  </si>
  <si>
    <t>办理新招保洁、保安入职手续</t>
  </si>
  <si>
    <t>金城金素</t>
  </si>
  <si>
    <t>哌罗匹隆项目资料的查看与学习</t>
  </si>
  <si>
    <t>药学研究中心/原料药研究中心/原料药分析部/第二组</t>
  </si>
  <si>
    <t>37.5</t>
  </si>
  <si>
    <t>浙江食品药品检验研究院</t>
  </si>
  <si>
    <t>2021ZZ264盐酸达泊西汀项目省所复核</t>
  </si>
  <si>
    <t>2020ZZ193聚乙烯醇项目省所复核</t>
  </si>
  <si>
    <t>药学研究中心/液体制剂一部/分析组/分析二组</t>
  </si>
  <si>
    <t>药检所</t>
  </si>
  <si>
    <t>协助老师进行2016zz41注册批样品检验</t>
  </si>
  <si>
    <t>药学研究中心/实验室管理部/采购组</t>
  </si>
  <si>
    <t>12:30</t>
  </si>
  <si>
    <t>杭州市余杭区</t>
  </si>
  <si>
    <t>外出办事</t>
  </si>
  <si>
    <t>3.4</t>
  </si>
  <si>
    <t>2020ZZ213吡仑帕奈项目全检省所复核</t>
  </si>
  <si>
    <t>18:59</t>
  </si>
  <si>
    <t>2020ZZ213吡仑帕奈三批复检重金属炽灼残渣，协助复检溶解度，水分，氯化物</t>
  </si>
  <si>
    <t>金盛</t>
  </si>
  <si>
    <t>签署文件</t>
  </si>
  <si>
    <t>药学研究中心/实验室管理部/物料组</t>
  </si>
  <si>
    <t>杭州市拱墅区重机巷58号</t>
  </si>
  <si>
    <t>危险化学品培训中心培训考试</t>
  </si>
  <si>
    <t>找pi签字</t>
  </si>
  <si>
    <t>人力资源部/招聘组</t>
  </si>
  <si>
    <t>临平面试保安保洁</t>
  </si>
  <si>
    <t>11:16</t>
  </si>
  <si>
    <t>334克立硼罗软膏项目文件PI签字</t>
  </si>
  <si>
    <t>业务发展中心/业务发展三部</t>
  </si>
  <si>
    <t>拜访客户迈特兴张总+袁总</t>
  </si>
  <si>
    <t>何氏医药</t>
  </si>
  <si>
    <t>6.0</t>
  </si>
  <si>
    <t>温附二龙湾院区</t>
  </si>
  <si>
    <t>海绵监查</t>
  </si>
  <si>
    <t>药学研究中心/固体制剂一部/第一组/分析组</t>
  </si>
  <si>
    <t>2022ZZ254 利伐沙班细粒剂 省所复核</t>
  </si>
  <si>
    <t>0618食物影响AE情况查看</t>
  </si>
  <si>
    <t>0618食物影响筛选及密采监查</t>
  </si>
  <si>
    <t>省食品药品检验研究院</t>
  </si>
  <si>
    <t>盐酸乌拉地尔标准核查</t>
  </si>
  <si>
    <t>会议、受试者退出处理</t>
  </si>
  <si>
    <t>14:27</t>
  </si>
  <si>
    <t>克立硼罗软膏伦理会</t>
  </si>
  <si>
    <t>临平万事利科技园</t>
  </si>
  <si>
    <t>拜访客户贝维医药廖总</t>
  </si>
  <si>
    <t>省所</t>
  </si>
  <si>
    <t>2020ZZ246硫酸特布他林 省所复核</t>
  </si>
  <si>
    <t>受试者AE 问询处理</t>
  </si>
  <si>
    <t>2.4</t>
  </si>
  <si>
    <t>2020ST294盐酸乌拉地尔复核</t>
  </si>
  <si>
    <t>10.5</t>
  </si>
  <si>
    <t>334克立硼罗软膏机构伦理资料递交</t>
  </si>
  <si>
    <t>百诚医药研发中心</t>
  </si>
  <si>
    <t>临平保安保洁招聘</t>
  </si>
  <si>
    <t>HT22200吸入用乙酰半胱氨酸溶液6月（3批）+HT20374缩宫素注射液18月（6批）+HT22365丁溴东莨菪碱注射液滤膜电镜检测</t>
  </si>
  <si>
    <t>海康威视</t>
  </si>
  <si>
    <t>湖州南太湖山庄</t>
  </si>
  <si>
    <t>浙江证监局上市公司董秘例会</t>
  </si>
  <si>
    <t>12:15</t>
  </si>
  <si>
    <t>临平市民之家、区政府</t>
  </si>
  <si>
    <t>送材料、取张孝君认定工伤决定书</t>
  </si>
  <si>
    <t>FE研究D1给药</t>
  </si>
  <si>
    <t>中医药大学</t>
  </si>
  <si>
    <t>HT22200电镜实验</t>
  </si>
  <si>
    <t>临安+余杭</t>
  </si>
  <si>
    <t>拜访客户袁总、吴总</t>
  </si>
  <si>
    <t>西溪医院</t>
  </si>
  <si>
    <t>院内制剂转化</t>
  </si>
  <si>
    <t>FE 研究Day 2筛选</t>
  </si>
  <si>
    <t>下沙</t>
  </si>
  <si>
    <t>外出拜访客户</t>
  </si>
  <si>
    <t>15:07</t>
  </si>
  <si>
    <t>1.9</t>
  </si>
  <si>
    <t>送克罗匹隆软膏药品及试验</t>
  </si>
  <si>
    <t>07:30</t>
  </si>
  <si>
    <t>FE研究受试者筛选</t>
  </si>
  <si>
    <t>西溪医院，省人民医院</t>
  </si>
  <si>
    <t>勤思医药/CRC温州</t>
  </si>
  <si>
    <t>0.3</t>
  </si>
  <si>
    <t>鑫耀假日酒店</t>
  </si>
  <si>
    <t>2022BCCT014预筛</t>
  </si>
  <si>
    <t>药学研究中心/液体制剂一部/制剂二组</t>
  </si>
  <si>
    <t>化学工程联合国家重点实验室（浙江大学）</t>
  </si>
  <si>
    <t xml:space="preserve">
吸入用盐酸丙卡特罗溶液（2022ZZ668/2022ZZ673)、丙酸氟替卡松雾化吸入用混悬液（2022ZZ669/2022HY033)工艺验证批及参比制剂表面张力检测</t>
  </si>
  <si>
    <t>1.2</t>
  </si>
  <si>
    <t>浙江大学玉泉校区化学工程联合国家重点实验室</t>
  </si>
  <si>
    <t>2022ZZ668、2022ZZ673、2022ZZ669、2022HY033表面张力检测</t>
  </si>
  <si>
    <t>FE启动方案讨论、资料耗材确认</t>
  </si>
  <si>
    <t>百代医药/综合部</t>
  </si>
  <si>
    <t>杭州富邦丽佳国际大酒店三楼</t>
  </si>
  <si>
    <t>参加省级“品字标”培训会</t>
  </si>
  <si>
    <t>智汇中心</t>
  </si>
  <si>
    <t>药学研究中心/固体制剂二部/分析二组</t>
  </si>
  <si>
    <t>浙江省食品药品检验研究所</t>
  </si>
  <si>
    <t>2020ST277质量标准复核</t>
  </si>
  <si>
    <t>药学研究中心/实验室管理部/安全组</t>
  </si>
  <si>
    <t>杭州市临平区市场监管局</t>
  </si>
  <si>
    <t>去临平区市场监管局领取2月份公司员工报考的特种设备作业证。</t>
  </si>
  <si>
    <t>HT22009盐酸甲氧氯普胺注射液滤膜电镜检测
HT22209盐酸甲氧氯普胺注射液滤膜电镜检测
HT22221丁溴东莨菪碱注射液滤膜电镜检测
HT22321西甲硅油乳剂稳定性6月（3批）电镜检测</t>
  </si>
  <si>
    <t>高压操作考试</t>
  </si>
  <si>
    <t>CRC\CRA餐补</t>
    <phoneticPr fontId="4" type="noConversion"/>
  </si>
  <si>
    <t>百杏百代餐补</t>
    <phoneticPr fontId="4" type="noConversion"/>
  </si>
  <si>
    <t>外出餐补</t>
    <phoneticPr fontId="4" type="noConversion"/>
  </si>
  <si>
    <t>行标签</t>
  </si>
  <si>
    <t>求和项:求和项:次数</t>
  </si>
  <si>
    <t>(空白)</t>
  </si>
  <si>
    <t>总计</t>
  </si>
  <si>
    <t>请求标题</t>
  </si>
  <si>
    <t>紧急程度</t>
  </si>
  <si>
    <t>流程编号</t>
  </si>
  <si>
    <t>偏差/文件记录是否完成</t>
  </si>
  <si>
    <t>电脑</t>
  </si>
  <si>
    <t>门禁卡</t>
  </si>
  <si>
    <t>IT账号及密码</t>
  </si>
  <si>
    <t>IT其他事项</t>
  </si>
  <si>
    <t>公司手机</t>
  </si>
  <si>
    <t>工作服</t>
  </si>
  <si>
    <t>工作鞋</t>
  </si>
  <si>
    <t>文具（笔记本、水笔等）</t>
  </si>
  <si>
    <t>宿舍钥匙</t>
  </si>
  <si>
    <t>行政其他事项</t>
  </si>
  <si>
    <t>工作牌回收</t>
  </si>
  <si>
    <t>培训合同</t>
  </si>
  <si>
    <t>社保、公积金</t>
  </si>
  <si>
    <t>考勤假期核对</t>
  </si>
  <si>
    <t>薪资确认</t>
  </si>
  <si>
    <t>人事其他事项</t>
  </si>
  <si>
    <t>公司内部账号密码</t>
  </si>
  <si>
    <t>有无欠款或其他未清事项</t>
  </si>
  <si>
    <t>财务其他事项</t>
  </si>
  <si>
    <t>OA中待办事宜是否办结</t>
  </si>
  <si>
    <t>加班结算小时、金额</t>
  </si>
  <si>
    <t>加班金额</t>
  </si>
  <si>
    <t>年假结算小时、金额</t>
  </si>
  <si>
    <t>年假结算金额</t>
  </si>
  <si>
    <t>更衣柜、办公柜子钥匙</t>
  </si>
  <si>
    <t>带薪事假结算小时</t>
  </si>
  <si>
    <t>带薪事假结算金额</t>
  </si>
  <si>
    <t>离职交接清单-叶慧02</t>
  </si>
  <si>
    <t>LZQD-20230331692</t>
  </si>
  <si>
    <t>药学研究中心/外用制剂部/分析组/分析三组</t>
  </si>
  <si>
    <t>不适用</t>
  </si>
  <si>
    <t>社保、公积金交至3月</t>
  </si>
  <si>
    <t>3月工资将于4月10日发放</t>
  </si>
  <si>
    <t>离职交接清单-季慧青</t>
  </si>
  <si>
    <t>LZQD-20230331691</t>
  </si>
  <si>
    <t>社保、公积金缴至3月</t>
  </si>
  <si>
    <t>离职交接清单-林建英</t>
  </si>
  <si>
    <t>LZQD-20230330690</t>
  </si>
  <si>
    <t>综合管理中心/行政事务部/行政组</t>
  </si>
  <si>
    <t>不涉及</t>
  </si>
  <si>
    <t>离职交接清单-虞淑玥</t>
  </si>
  <si>
    <t>LZQD-20230329689</t>
  </si>
  <si>
    <t>药学研究中心/固体制剂二部/分析一组</t>
  </si>
  <si>
    <t>离职交接清单-胡莎</t>
  </si>
  <si>
    <t>LZQD-20230328688</t>
  </si>
  <si>
    <t>医学部/医学编辑组</t>
  </si>
  <si>
    <t>离职交接清单-傅丹露</t>
  </si>
  <si>
    <t>LZQD-20230324683</t>
  </si>
  <si>
    <t>药学研究中心/液体制剂一部/分析组/分析三组</t>
  </si>
  <si>
    <t>离职交接清单-刘真瑱</t>
  </si>
  <si>
    <t>LZQD-20230324682</t>
  </si>
  <si>
    <t>药学研究中心/固体制剂三部/第一组/分析组</t>
  </si>
  <si>
    <t>离职交接清单-郑好</t>
  </si>
  <si>
    <t>LZQD-20230324681</t>
  </si>
  <si>
    <t>离职交接清单-薛寒</t>
  </si>
  <si>
    <t>LZQD-20230322676</t>
  </si>
  <si>
    <t>药学研究中心/原料药研究中心/原料药二部</t>
  </si>
  <si>
    <t>离职交接清单-闫雨桐</t>
  </si>
  <si>
    <t>LZQD-20230322675</t>
  </si>
  <si>
    <t>离职交接清单-江楠</t>
  </si>
  <si>
    <t>LZQD-20230320670</t>
  </si>
  <si>
    <t>3月实习工资将于4月10日发放</t>
  </si>
  <si>
    <t>离职交接清单-苏君谊</t>
  </si>
  <si>
    <t>LZQD-20230320668</t>
  </si>
  <si>
    <t>药学研究中心/杂质研究中心/合成组</t>
  </si>
  <si>
    <t>离职交接清单-熊智敏</t>
  </si>
  <si>
    <t>LZQD-20230320667</t>
  </si>
  <si>
    <t>离职交接清单-夏佳宁</t>
  </si>
  <si>
    <t>LZQD-20230317665</t>
  </si>
  <si>
    <t>药学研究中心/固体制剂一部/第二组/分析组</t>
  </si>
  <si>
    <t>离职交接清单-张偲钰</t>
  </si>
  <si>
    <t>LZQD-20230317662</t>
  </si>
  <si>
    <t>离职交接清单-金芳云</t>
  </si>
  <si>
    <t>LZQD-20230317661</t>
  </si>
  <si>
    <t>离职交接清单-朱锦金</t>
  </si>
  <si>
    <t>LZQD-20230316658</t>
  </si>
  <si>
    <t>药学研究中心/外用制剂部/分析组/分析一组</t>
  </si>
  <si>
    <t>离职交接清单-杜晓帆</t>
  </si>
  <si>
    <t>LZQD-20230315656</t>
  </si>
  <si>
    <t>离职交接清单-陈雪梅</t>
  </si>
  <si>
    <t>LZQD-20230314655</t>
  </si>
  <si>
    <t>药学研究中心/液体制剂二部/第三组</t>
  </si>
  <si>
    <t>离职交接清单-陈翰韬</t>
  </si>
  <si>
    <t>LZQD-20230314654</t>
  </si>
  <si>
    <t>离职交接清单-廖露露</t>
  </si>
  <si>
    <t>LZQD-20230313653</t>
  </si>
  <si>
    <t>离职交接清单-汤梦瑶</t>
  </si>
  <si>
    <t>LZQD-20230310652</t>
  </si>
  <si>
    <t>离职交接清单-丁珊珊</t>
  </si>
  <si>
    <t>LZQD-20230309651</t>
  </si>
  <si>
    <t>药学研究中心/液体制剂三部</t>
  </si>
  <si>
    <t>离职交接清单-骆鹏群</t>
  </si>
  <si>
    <t>LZQD-20230309650</t>
  </si>
  <si>
    <t>百伦检测/质量保证部</t>
  </si>
  <si>
    <t>离职交接清单-胡文燕</t>
  </si>
  <si>
    <t>LZQD-20230309649</t>
  </si>
  <si>
    <t>离职交接清单-赵根华</t>
  </si>
  <si>
    <t>LZQD-20230309648</t>
  </si>
  <si>
    <t>离职交接清单-袁毅</t>
  </si>
  <si>
    <t>LZQD-20230309647</t>
  </si>
  <si>
    <t>新药研发中心/大分子生物药部</t>
  </si>
  <si>
    <t>离职交接清单-黄欢</t>
  </si>
  <si>
    <t>LZQD-20230308645</t>
  </si>
  <si>
    <t>离职交接清单-范佳栋</t>
  </si>
  <si>
    <t>LZQD-20230308644</t>
  </si>
  <si>
    <t>社保、公积金缴至2月</t>
  </si>
  <si>
    <t>离职交接清单-王书语</t>
  </si>
  <si>
    <t>LZQD-20230307643</t>
  </si>
  <si>
    <t>药学研究中心/固体制剂二部/分析三组</t>
  </si>
  <si>
    <t>离职交接清单-韩方园</t>
  </si>
  <si>
    <t>LZQD-20230307642</t>
  </si>
  <si>
    <t>离职交接清单-沈咪</t>
  </si>
  <si>
    <t>LZQD-20230307641</t>
  </si>
  <si>
    <t>百伦检测/检测中心/检测二部</t>
  </si>
  <si>
    <t>离职交接清单-吴娟</t>
  </si>
  <si>
    <t>LZQD-20230306640</t>
  </si>
  <si>
    <t>离职交接清单-彭喜辛</t>
  </si>
  <si>
    <t>LZQD-20230306639</t>
  </si>
  <si>
    <t>3月工资将于4月发放</t>
  </si>
  <si>
    <t>离职交接清单-董丹琪</t>
  </si>
  <si>
    <t>LZQD-20230306638</t>
  </si>
  <si>
    <t>药学研究中心/杂质研究中心/分析组</t>
  </si>
  <si>
    <t>离职交接清单-朱慧芸</t>
  </si>
  <si>
    <t>LZQD-20230306637</t>
  </si>
  <si>
    <t>离职交接清单-李晶</t>
  </si>
  <si>
    <t>LZQD-20230306636</t>
  </si>
  <si>
    <t>离职交接清单-戴欣汝</t>
  </si>
  <si>
    <t>LZQD-20230306635</t>
  </si>
  <si>
    <t>离职交接清单-蒋浩然</t>
  </si>
  <si>
    <t>LZQD-20230306634</t>
  </si>
  <si>
    <t>离职交接清单-陈亮</t>
  </si>
  <si>
    <t>LZQD-20230304632</t>
  </si>
  <si>
    <t>离职交接清单-张赛丽</t>
  </si>
  <si>
    <t>LZQD-20230304631</t>
  </si>
  <si>
    <t>离职交接清单-张雪汉</t>
  </si>
  <si>
    <t>LZQD-20230303630</t>
  </si>
  <si>
    <t>离职交接清单-於聪</t>
  </si>
  <si>
    <t>LZQD-20230303629</t>
  </si>
  <si>
    <t>离职交接清单-裘煜芳</t>
  </si>
  <si>
    <t>LZQD-20230303628</t>
  </si>
  <si>
    <t>离职交接清单-邹佳彤</t>
  </si>
  <si>
    <t>LZQD-20230302627</t>
  </si>
  <si>
    <t>离职交接清单-郝变</t>
  </si>
  <si>
    <t>LZQD-20230302626</t>
  </si>
  <si>
    <t>离职交接清单-蒋锦燕</t>
  </si>
  <si>
    <t>LZQD-20230302625</t>
  </si>
  <si>
    <t>药学研究中心/液体制剂一部</t>
  </si>
  <si>
    <t>3月份工资将于4月10日发放</t>
  </si>
  <si>
    <t>离职交接清单-杨蒙婷</t>
  </si>
  <si>
    <t>LZQD-20230302624</t>
  </si>
  <si>
    <t>离职交接清单-张佳慧</t>
  </si>
  <si>
    <t>LZQD-20230301623</t>
  </si>
  <si>
    <t>离职交接清单-郭婷婷</t>
  </si>
  <si>
    <t>LZQD-20230301621</t>
  </si>
  <si>
    <t>离职交接清单-俞恩典</t>
  </si>
  <si>
    <t>LZQD-20230228620</t>
  </si>
  <si>
    <t>药学研究中心/外用制剂部/制剂二组</t>
  </si>
  <si>
    <t>离职交接清单-刘英</t>
  </si>
  <si>
    <t>LZQD-20230228619</t>
  </si>
  <si>
    <t>离职交接清单-汤亚妮</t>
  </si>
  <si>
    <t>LZQD-20230228618</t>
  </si>
  <si>
    <t>离职交接清单-鲁作琳</t>
  </si>
  <si>
    <t>LZQD-20230228617</t>
  </si>
  <si>
    <t>药学研究中心/液体制剂二部</t>
  </si>
  <si>
    <t>离职交接清单-朱吕泽</t>
  </si>
  <si>
    <t>LZQD-20230224613</t>
  </si>
  <si>
    <t>药学研究中心/实验室管理部/仪器组</t>
  </si>
  <si>
    <t>离职交接清单-代军</t>
  </si>
  <si>
    <t>LZQD-20230223604</t>
  </si>
  <si>
    <t>离职交接清单-周加玲</t>
  </si>
  <si>
    <t>LZQD-20230222601</t>
  </si>
  <si>
    <t>新药研发中心/药理部/体内药理学平台/药理组1</t>
  </si>
  <si>
    <t>离职交接清单-何春怡</t>
  </si>
  <si>
    <t>LZQD-20230222600</t>
  </si>
  <si>
    <t>药学研究中心/固体制剂一部/第一组/制剂组</t>
  </si>
  <si>
    <t>离职交接清单-欧阳婷</t>
  </si>
  <si>
    <t>LZQD-20230222599</t>
  </si>
  <si>
    <t>离职交接清单-陈思</t>
  </si>
  <si>
    <t>LZQD-20230215592</t>
  </si>
  <si>
    <t>3月1-3日工资将于4月10日发放</t>
  </si>
  <si>
    <t>离职交接清单-黄玉茹</t>
  </si>
  <si>
    <t>LZQD-20230214591</t>
  </si>
  <si>
    <t>药学研究中心/固体制剂二部/制剂二组</t>
  </si>
  <si>
    <t>离职交接清单-李海燕</t>
  </si>
  <si>
    <t>LZQD-20230213590</t>
  </si>
  <si>
    <t>离职交接清单-黄燕</t>
  </si>
  <si>
    <t>LZQD-20230207576</t>
  </si>
  <si>
    <t>离职交接清单-沈诗珺</t>
  </si>
  <si>
    <t>LZQD-20230203568</t>
  </si>
  <si>
    <t>彭喜辛</t>
    <phoneticPr fontId="4" type="noConversion"/>
  </si>
  <si>
    <t>培训结算</t>
    <phoneticPr fontId="4" type="noConversion"/>
  </si>
  <si>
    <t>逯留栓</t>
    <phoneticPr fontId="4" type="noConversion"/>
  </si>
  <si>
    <t>推荐袁晓炫</t>
    <phoneticPr fontId="4" type="noConversion"/>
  </si>
  <si>
    <t>结婚礼金</t>
    <phoneticPr fontId="4" type="noConversion"/>
  </si>
  <si>
    <t>新生儿礼金</t>
    <phoneticPr fontId="4" type="noConversion"/>
  </si>
  <si>
    <t>朱慧瑶</t>
    <phoneticPr fontId="4" type="noConversion"/>
  </si>
  <si>
    <t>培训租房补贴</t>
    <phoneticPr fontId="4" type="noConversion"/>
  </si>
  <si>
    <t>博士租房补贴</t>
    <phoneticPr fontId="4" type="noConversion"/>
  </si>
  <si>
    <t>培训费用结算</t>
    <phoneticPr fontId="4" type="noConversion"/>
  </si>
  <si>
    <t>调M级加班费结算</t>
    <phoneticPr fontId="4" type="noConversion"/>
  </si>
  <si>
    <t>杨婷婷</t>
    <phoneticPr fontId="4" type="noConversion"/>
  </si>
  <si>
    <t>陈泽南</t>
    <phoneticPr fontId="4" type="noConversion"/>
  </si>
  <si>
    <t>潘飞</t>
    <phoneticPr fontId="4" type="noConversion"/>
  </si>
  <si>
    <t xml:space="preserve">            </t>
    <phoneticPr fontId="4" type="noConversion"/>
  </si>
  <si>
    <t>徐卓婷</t>
    <phoneticPr fontId="4" type="noConversion"/>
  </si>
  <si>
    <t>陈丽珍</t>
    <phoneticPr fontId="4" type="noConversion"/>
  </si>
  <si>
    <t>丁敏娇</t>
    <phoneticPr fontId="4" type="noConversion"/>
  </si>
  <si>
    <t>郑琼伟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</si>
</sst>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yyyy\-mm\-dd"/>
    <numFmt numFmtId="177" formatCode="#0.00"/>
    <numFmt numFmtId="178" formatCode="#0"/>
    <numFmt numFmtId="179" formatCode="0.00_ "/>
    <numFmt numFmtId="180" formatCode="0.00_);[Red]\(0.00\)"/>
    <numFmt numFmtId="181" formatCode="0_);[Red]\(0\)"/>
    <numFmt numFmtId="182" formatCode="0.0_ "/>
    <numFmt numFmtId="183" formatCode="h:mm;@"/>
    <numFmt numFmtId="184" formatCode="[$-F400]h:mm:ss\ AM/PM"/>
  </numFmts>
  <fonts count="21">
    <font>
      <sz val="11"/>
      <color indexed="8"/>
      <name val="等线"/>
      <family val="2"/>
      <charset val="1"/>
      <scheme val="minor"/>
    </font>
    <font>
      <b/>
      <sz val="10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6"/>
      <color indexed="8"/>
      <name val="等线"/>
      <family val="3"/>
      <charset val="134"/>
      <scheme val="minor"/>
    </font>
    <font>
      <sz val="7"/>
      <color rgb="FF000000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178" fontId="3" fillId="0" borderId="3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/>
    <xf numFmtId="49" fontId="5" fillId="0" borderId="0" xfId="0" applyNumberFormat="1" applyFont="1" applyAlignment="1"/>
    <xf numFmtId="49" fontId="0" fillId="0" borderId="0" xfId="0" applyNumberFormat="1" applyFont="1" applyFill="1" applyAlignment="1"/>
    <xf numFmtId="49" fontId="0" fillId="2" borderId="0" xfId="0" applyNumberFormat="1" applyFont="1" applyFill="1" applyAlignment="1"/>
    <xf numFmtId="0" fontId="0" fillId="0" borderId="0" xfId="0" applyFont="1">
      <alignment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179" fontId="6" fillId="2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9" fontId="6" fillId="4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180" fontId="6" fillId="2" borderId="2" xfId="0" applyNumberFormat="1" applyFont="1" applyFill="1" applyBorder="1" applyAlignment="1">
      <alignment horizontal="center" vertical="center" wrapText="1"/>
    </xf>
    <xf numFmtId="180" fontId="6" fillId="5" borderId="2" xfId="0" applyNumberFormat="1" applyFont="1" applyFill="1" applyBorder="1" applyAlignment="1">
      <alignment horizontal="center" vertical="center" wrapText="1"/>
    </xf>
    <xf numFmtId="180" fontId="6" fillId="0" borderId="2" xfId="0" applyNumberFormat="1" applyFont="1" applyBorder="1" applyAlignment="1">
      <alignment horizontal="center" vertical="center" wrapText="1"/>
    </xf>
    <xf numFmtId="180" fontId="6" fillId="3" borderId="2" xfId="0" applyNumberFormat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76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176" fontId="3" fillId="0" borderId="4" xfId="0" applyNumberFormat="1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178" fontId="3" fillId="0" borderId="0" xfId="0" applyNumberFormat="1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4" fontId="16" fillId="0" borderId="0" xfId="0" applyNumberFormat="1" applyFont="1" applyFill="1" applyAlignment="1">
      <alignment horizontal="left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181" fontId="0" fillId="0" borderId="0" xfId="0" applyNumberFormat="1">
      <alignment vertical="center"/>
    </xf>
    <xf numFmtId="0" fontId="12" fillId="0" borderId="0" xfId="0" applyFont="1">
      <alignment vertical="center"/>
    </xf>
    <xf numFmtId="0" fontId="6" fillId="0" borderId="6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4" fontId="12" fillId="0" borderId="0" xfId="0" applyNumberFormat="1" applyFont="1">
      <alignment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 wrapText="1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20" fontId="0" fillId="0" borderId="0" xfId="0" applyNumberFormat="1">
      <alignment vertical="center"/>
    </xf>
    <xf numFmtId="18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9" fillId="0" borderId="0" xfId="0" applyFont="1">
      <alignment vertical="center"/>
    </xf>
    <xf numFmtId="0" fontId="18" fillId="0" borderId="7" xfId="0" applyFont="1" applyBorder="1" applyAlignment="1">
      <alignment horizontal="left" vertical="center"/>
    </xf>
    <xf numFmtId="183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7" xfId="0" applyNumberFormat="1" applyBorder="1">
      <alignment vertical="center"/>
    </xf>
    <xf numFmtId="0" fontId="20" fillId="0" borderId="0" xfId="0" applyFont="1">
      <alignment vertical="center"/>
    </xf>
    <xf numFmtId="180" fontId="0" fillId="0" borderId="0" xfId="0" applyNumberFormat="1">
      <alignment vertical="center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183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</cellXfs>
  <cellStyles count="1">
    <cellStyle name="常规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min\Downloads\2023&#22312;&#28201;&#21150;&#20844;&#20154;&#21592;&#21517;&#21333;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月"/>
      <sheetName val="2月"/>
      <sheetName val="3月"/>
    </sheetNames>
    <sheetDataSet>
      <sheetData sheetId="0"/>
      <sheetData sheetId="1"/>
      <sheetData sheetId="2">
        <row r="4">
          <cell r="B4" t="str">
            <v>邵薇</v>
          </cell>
          <cell r="C4" t="str">
            <v>是</v>
          </cell>
          <cell r="D4" t="str">
            <v>勤思医药</v>
          </cell>
          <cell r="E4"/>
        </row>
        <row r="5">
          <cell r="B5" t="str">
            <v>叶晨晨</v>
          </cell>
          <cell r="C5" t="str">
            <v>是</v>
          </cell>
          <cell r="D5" t="str">
            <v>勤思医药</v>
          </cell>
          <cell r="E5"/>
        </row>
        <row r="6">
          <cell r="B6" t="str">
            <v>徐卓婷</v>
          </cell>
          <cell r="C6" t="str">
            <v>是</v>
          </cell>
          <cell r="D6" t="str">
            <v>勤思医药</v>
          </cell>
          <cell r="E6" t="str">
            <v>03.05-03.11衡阳出差</v>
          </cell>
          <cell r="F6">
            <v>5</v>
          </cell>
        </row>
        <row r="7">
          <cell r="B7" t="str">
            <v>陈丽珍</v>
          </cell>
          <cell r="C7" t="str">
            <v>是</v>
          </cell>
          <cell r="D7" t="str">
            <v>勤思医药</v>
          </cell>
          <cell r="E7" t="str">
            <v>03.26-03.31武汉出差</v>
          </cell>
          <cell r="F7">
            <v>5</v>
          </cell>
        </row>
        <row r="8">
          <cell r="B8" t="str">
            <v>何晓露</v>
          </cell>
          <cell r="C8" t="str">
            <v>是</v>
          </cell>
          <cell r="D8" t="str">
            <v>勤思医药</v>
          </cell>
          <cell r="E8"/>
        </row>
        <row r="9">
          <cell r="B9" t="str">
            <v>郭泽昂</v>
          </cell>
          <cell r="C9" t="str">
            <v>是</v>
          </cell>
          <cell r="D9" t="str">
            <v>勤思医药</v>
          </cell>
          <cell r="E9"/>
        </row>
        <row r="10">
          <cell r="B10" t="str">
            <v>周蓓蓓</v>
          </cell>
          <cell r="C10" t="str">
            <v>是</v>
          </cell>
          <cell r="D10" t="str">
            <v>勤思医药</v>
          </cell>
          <cell r="E10"/>
        </row>
        <row r="11">
          <cell r="B11" t="str">
            <v>黄贝贝</v>
          </cell>
          <cell r="C11" t="str">
            <v>是</v>
          </cell>
          <cell r="D11" t="str">
            <v>勤思医药</v>
          </cell>
          <cell r="E11"/>
        </row>
        <row r="12">
          <cell r="B12" t="str">
            <v>李婷婷02</v>
          </cell>
          <cell r="C12" t="str">
            <v>是</v>
          </cell>
          <cell r="D12" t="str">
            <v>勤思医药</v>
          </cell>
          <cell r="E12" t="str">
            <v>03.05-03.13武汉出差</v>
          </cell>
        </row>
        <row r="13">
          <cell r="B13" t="str">
            <v>毛雅婷</v>
          </cell>
          <cell r="C13" t="str">
            <v>是</v>
          </cell>
          <cell r="D13" t="str">
            <v>勤思医药</v>
          </cell>
          <cell r="E13"/>
        </row>
        <row r="14">
          <cell r="B14" t="str">
            <v>周凡凡</v>
          </cell>
          <cell r="C14" t="str">
            <v>是</v>
          </cell>
          <cell r="D14" t="str">
            <v>勤思医药</v>
          </cell>
          <cell r="E14"/>
        </row>
        <row r="15">
          <cell r="B15" t="str">
            <v>丁敏娇</v>
          </cell>
          <cell r="C15" t="str">
            <v>是</v>
          </cell>
          <cell r="D15" t="str">
            <v>勤思医药</v>
          </cell>
          <cell r="E15" t="str">
            <v>03.26-03.31武汉出差</v>
          </cell>
          <cell r="F15">
            <v>5</v>
          </cell>
        </row>
        <row r="16">
          <cell r="B16" t="str">
            <v>张周君</v>
          </cell>
          <cell r="C16" t="str">
            <v>是</v>
          </cell>
          <cell r="D16" t="str">
            <v>勤思医药</v>
          </cell>
          <cell r="E16"/>
        </row>
        <row r="17">
          <cell r="B17" t="str">
            <v>郑琼伟</v>
          </cell>
          <cell r="C17" t="str">
            <v>是</v>
          </cell>
          <cell r="D17" t="str">
            <v>勤思医药</v>
          </cell>
          <cell r="E17" t="str">
            <v>03.26-03.30横店出差</v>
          </cell>
          <cell r="F17">
            <v>5</v>
          </cell>
        </row>
        <row r="18">
          <cell r="B18" t="str">
            <v>戴娅妮</v>
          </cell>
          <cell r="C18" t="str">
            <v>是</v>
          </cell>
          <cell r="D18" t="str">
            <v>勤思医药</v>
          </cell>
          <cell r="E18"/>
        </row>
        <row r="19">
          <cell r="B19" t="str">
            <v>潘敏敏</v>
          </cell>
          <cell r="C19" t="str">
            <v>是</v>
          </cell>
          <cell r="D19" t="str">
            <v>勤思医药</v>
          </cell>
          <cell r="E19"/>
        </row>
        <row r="20">
          <cell r="B20" t="str">
            <v>冯曼曼</v>
          </cell>
          <cell r="C20" t="str">
            <v>是</v>
          </cell>
          <cell r="D20" t="str">
            <v>勤思医药</v>
          </cell>
          <cell r="E20"/>
        </row>
        <row r="21">
          <cell r="B21" t="str">
            <v>谢国芬</v>
          </cell>
          <cell r="C21" t="str">
            <v>是</v>
          </cell>
          <cell r="D21" t="str">
            <v>勤思医药</v>
          </cell>
          <cell r="E21"/>
        </row>
        <row r="22">
          <cell r="B22" t="str">
            <v>丁如苇</v>
          </cell>
          <cell r="C22" t="str">
            <v>是</v>
          </cell>
          <cell r="D22" t="str">
            <v>勤思医药</v>
          </cell>
          <cell r="E22"/>
        </row>
        <row r="23">
          <cell r="B23" t="str">
            <v>陈嘉雯</v>
          </cell>
          <cell r="C23" t="str">
            <v>是</v>
          </cell>
          <cell r="D23" t="str">
            <v>勤思医药</v>
          </cell>
          <cell r="E23" t="str">
            <v>03.07-03.29金华出差</v>
          </cell>
        </row>
        <row r="24">
          <cell r="B24" t="str">
            <v>黄国臻</v>
          </cell>
          <cell r="C24" t="str">
            <v>是</v>
          </cell>
          <cell r="D24" t="str">
            <v>勤思医药</v>
          </cell>
          <cell r="E24" t="str">
            <v>03.26-03.30横店出差</v>
          </cell>
        </row>
        <row r="25">
          <cell r="B25" t="str">
            <v>田娣雅</v>
          </cell>
          <cell r="C25" t="str">
            <v>是</v>
          </cell>
          <cell r="D25" t="str">
            <v>勤思医药</v>
          </cell>
          <cell r="E25"/>
        </row>
        <row r="26">
          <cell r="B26" t="str">
            <v>陈杉杉</v>
          </cell>
          <cell r="C26" t="str">
            <v>是</v>
          </cell>
          <cell r="D26" t="str">
            <v>勤思医药</v>
          </cell>
          <cell r="E26"/>
        </row>
        <row r="27">
          <cell r="B27" t="str">
            <v>朱慧瑶</v>
          </cell>
          <cell r="C27" t="str">
            <v>是</v>
          </cell>
          <cell r="D27" t="str">
            <v>勤思医药</v>
          </cell>
          <cell r="E27"/>
        </row>
        <row r="28">
          <cell r="B28" t="str">
            <v>张念念</v>
          </cell>
          <cell r="C28" t="str">
            <v>是</v>
          </cell>
          <cell r="D28" t="str">
            <v>勤思医药</v>
          </cell>
          <cell r="E28" t="str">
            <v>03.27入职</v>
          </cell>
        </row>
        <row r="29">
          <cell r="B29" t="str">
            <v>陈雅静</v>
          </cell>
          <cell r="C29" t="str">
            <v>是</v>
          </cell>
          <cell r="D29" t="str">
            <v>医学部</v>
          </cell>
          <cell r="E29" t="str">
            <v>整月广州出差</v>
          </cell>
        </row>
        <row r="30">
          <cell r="B30" t="str">
            <v>郑呈祥</v>
          </cell>
          <cell r="C30" t="str">
            <v>是</v>
          </cell>
          <cell r="D30" t="str">
            <v>医学部</v>
          </cell>
          <cell r="E30"/>
        </row>
        <row r="31">
          <cell r="B31" t="str">
            <v>李佳靓</v>
          </cell>
          <cell r="C31" t="str">
            <v>是</v>
          </cell>
          <cell r="D31" t="str">
            <v>医学部</v>
          </cell>
          <cell r="E31"/>
        </row>
        <row r="32">
          <cell r="B32" t="str">
            <v>徐剑</v>
          </cell>
          <cell r="C32" t="str">
            <v>是</v>
          </cell>
          <cell r="D32" t="str">
            <v>医学部</v>
          </cell>
          <cell r="E32"/>
        </row>
        <row r="33">
          <cell r="B33" t="str">
            <v>吴忠丽</v>
          </cell>
          <cell r="C33" t="str">
            <v>是</v>
          </cell>
          <cell r="D33" t="str">
            <v>医学部</v>
          </cell>
          <cell r="E33"/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BEB5-BB4C-4696-BFE5-3ABDC09912CC}">
  <dimension ref="A1:BC980"/>
  <sheetViews>
    <sheetView tabSelected="1" topLeftCell="AG1" workbookViewId="0">
      <selection activeCell="AZ985" sqref="AZ985"/>
    </sheetView>
  </sheetViews>
  <sheetFormatPr defaultRowHeight="13.8"/>
  <cols>
    <col min="8" max="8" width="10" customWidth="1"/>
    <col min="11" max="11" width="15" customWidth="1"/>
    <col min="48" max="50" width="8.88671875" style="66"/>
    <col min="53" max="53" width="10.21875" customWidth="1"/>
  </cols>
  <sheetData>
    <row r="1" spans="1:55" s="32" customFormat="1" ht="62.4">
      <c r="A1" s="11" t="s">
        <v>7823</v>
      </c>
      <c r="B1" s="12" t="s">
        <v>3706</v>
      </c>
      <c r="C1" s="13" t="s">
        <v>3748</v>
      </c>
      <c r="D1" s="12" t="s">
        <v>3707</v>
      </c>
      <c r="E1" s="12" t="s">
        <v>6</v>
      </c>
      <c r="F1" s="14" t="s">
        <v>7</v>
      </c>
      <c r="G1" s="12" t="s">
        <v>1</v>
      </c>
      <c r="H1" s="12" t="s">
        <v>3708</v>
      </c>
      <c r="I1" s="12" t="s">
        <v>3709</v>
      </c>
      <c r="J1" s="12" t="s">
        <v>8</v>
      </c>
      <c r="K1" s="12" t="s">
        <v>9</v>
      </c>
      <c r="L1" s="15" t="s">
        <v>10</v>
      </c>
      <c r="M1" s="12" t="s">
        <v>1772</v>
      </c>
      <c r="N1" s="12" t="s">
        <v>13</v>
      </c>
      <c r="O1" s="12" t="s">
        <v>14</v>
      </c>
      <c r="P1" s="12" t="s">
        <v>3710</v>
      </c>
      <c r="Q1" s="12" t="s">
        <v>3711</v>
      </c>
      <c r="R1" s="16" t="s">
        <v>3712</v>
      </c>
      <c r="S1" s="17" t="s">
        <v>30</v>
      </c>
      <c r="T1" s="17" t="s">
        <v>3713</v>
      </c>
      <c r="U1" s="17" t="s">
        <v>3714</v>
      </c>
      <c r="V1" s="17" t="s">
        <v>3715</v>
      </c>
      <c r="W1" s="17" t="s">
        <v>3716</v>
      </c>
      <c r="X1" s="18" t="s">
        <v>3717</v>
      </c>
      <c r="Y1" s="17" t="s">
        <v>32</v>
      </c>
      <c r="Z1" s="17" t="s">
        <v>33</v>
      </c>
      <c r="AA1" s="17" t="s">
        <v>3718</v>
      </c>
      <c r="AB1" s="17" t="s">
        <v>35</v>
      </c>
      <c r="AC1" s="19" t="s">
        <v>18</v>
      </c>
      <c r="AD1" s="19" t="s">
        <v>19</v>
      </c>
      <c r="AE1" s="19" t="s">
        <v>20</v>
      </c>
      <c r="AF1" s="20" t="s">
        <v>21</v>
      </c>
      <c r="AG1" s="20" t="s">
        <v>22</v>
      </c>
      <c r="AH1" s="20" t="s">
        <v>23</v>
      </c>
      <c r="AI1" s="20" t="s">
        <v>24</v>
      </c>
      <c r="AJ1" s="20" t="s">
        <v>25</v>
      </c>
      <c r="AK1" s="21" t="s">
        <v>26</v>
      </c>
      <c r="AL1" s="20" t="s">
        <v>27</v>
      </c>
      <c r="AM1" s="22" t="s">
        <v>28</v>
      </c>
      <c r="AN1" s="20" t="s">
        <v>29</v>
      </c>
      <c r="AO1" s="19" t="s">
        <v>3719</v>
      </c>
      <c r="AP1" s="23" t="s">
        <v>3720</v>
      </c>
      <c r="AQ1" s="24" t="s">
        <v>3721</v>
      </c>
      <c r="AR1" s="20" t="s">
        <v>3722</v>
      </c>
      <c r="AS1" s="25" t="s">
        <v>3723</v>
      </c>
      <c r="AT1" s="25" t="s">
        <v>3724</v>
      </c>
      <c r="AU1" s="26" t="s">
        <v>7818</v>
      </c>
      <c r="AV1" s="27" t="s">
        <v>3725</v>
      </c>
      <c r="AW1" s="27" t="s">
        <v>3726</v>
      </c>
      <c r="AX1" s="27" t="s">
        <v>3727</v>
      </c>
      <c r="AY1" s="28" t="s">
        <v>3728</v>
      </c>
      <c r="AZ1" s="29" t="s">
        <v>3729</v>
      </c>
      <c r="BA1" s="28" t="s">
        <v>3732</v>
      </c>
      <c r="BB1" s="30" t="s">
        <v>3730</v>
      </c>
      <c r="BC1" s="31" t="s">
        <v>3731</v>
      </c>
    </row>
    <row r="2" spans="1:55">
      <c r="B2" t="str">
        <f>VLOOKUP(C2,花名册!C:O,13,0)</f>
        <v>10559</v>
      </c>
      <c r="C2" t="s">
        <v>507</v>
      </c>
      <c r="D2" t="str">
        <f>VLOOKUP(C2,花名册!C:F,4,0)</f>
        <v>百诚医药</v>
      </c>
      <c r="E2" t="str">
        <f>VLOOKUP(C2,花名册!C:G,5,0)</f>
        <v>液体制剂三部</v>
      </c>
      <c r="F2" t="str">
        <f>VLOOKUP(C2,花名册!C:H,6,0)</f>
        <v>分析研究员</v>
      </c>
      <c r="G2" t="str">
        <f>VLOOKUP(C2,花名册!C:D,2,0)</f>
        <v>离职</v>
      </c>
      <c r="H2" t="str">
        <f>VLOOKUP(C2,花名册!C:E,3,0)</f>
        <v>正式员工</v>
      </c>
      <c r="I2" t="str">
        <f>VLOOKUP(C2,花名册!C:J,8,0)</f>
        <v>研发</v>
      </c>
      <c r="J2" t="str">
        <f>VLOOKUP(C2,花名册!C:I,7,0)</f>
        <v>2020-06-01</v>
      </c>
      <c r="K2" t="str">
        <f>VLOOKUP(C2,花名册!C:L,9,0)</f>
        <v/>
      </c>
      <c r="L2" t="str">
        <f>VLOOKUP(C2,花名册!C:L,10,0)</f>
        <v>2023-03-31</v>
      </c>
      <c r="M2" t="str">
        <f>VLOOKUP(C2,花名册!C:N,12,0)</f>
        <v>P2</v>
      </c>
      <c r="N2">
        <f>VLOOKUP(C2,出勤日期!A:I,9,0)</f>
        <v>172.5</v>
      </c>
      <c r="O2">
        <f>VLOOKUP(C2,出勤日期!A:J,10,0)</f>
        <v>172.5</v>
      </c>
      <c r="P2">
        <f>VLOOKUP(C2,出勤日期!A:L,12,0)</f>
        <v>0</v>
      </c>
      <c r="Q2">
        <f>VLOOKUP(C2,出勤日期!A:M,13,0)</f>
        <v>172.5</v>
      </c>
      <c r="S2">
        <f>VLOOKUP(C2,'考勤原始数据（增加育儿、独生子女陪护假）'!C:X,16,0)</f>
        <v>0</v>
      </c>
      <c r="U2">
        <f>VLOOKUP(C2,'考勤原始数据（增加育儿、独生子女陪护假）'!C:Z,17,0)</f>
        <v>4</v>
      </c>
      <c r="W2">
        <f>VLOOKUP(C2,'考勤原始数据（增加育儿、独生子女陪护假）'!C:AB,18,0)</f>
        <v>15</v>
      </c>
      <c r="Y2">
        <f>VLOOKUP(C2,'考勤原始数据（增加育儿、独生子女陪护假）'!C:AD,19,0)</f>
        <v>0</v>
      </c>
      <c r="Z2">
        <f>VLOOKUP(C2,'考勤原始数据（增加育儿、独生子女陪护假）'!C:AE,20,0)</f>
        <v>0</v>
      </c>
      <c r="AB2">
        <f>VLOOKUP(C2,'考勤原始数据（增加育儿、独生子女陪护假）'!C:AG,22,0)</f>
        <v>0</v>
      </c>
      <c r="AC2">
        <f>VLOOKUP(C2,'考勤原始数据（增加育儿、独生子女陪护假）'!C:Y,23,0)</f>
        <v>0</v>
      </c>
      <c r="AD2">
        <f>VLOOKUP(C2,'考勤原始数据（增加育儿、独生子女陪护假）'!C:Z,24,0)</f>
        <v>0</v>
      </c>
      <c r="AE2">
        <v>0</v>
      </c>
      <c r="AF2">
        <f>VLOOKUP(C2,'考勤原始数据（增加育儿、独生子女陪护假）'!C:AB,26,0)</f>
        <v>0</v>
      </c>
      <c r="AG2">
        <f>VLOOKUP(C2:C3,'考勤原始数据（增加育儿、独生子女陪护假）'!C:AC,27,0)</f>
        <v>0</v>
      </c>
      <c r="AH2">
        <f>VLOOKUP(C2,'考勤原始数据（增加育儿、独生子女陪护假）'!C:AD,28,0)</f>
        <v>0</v>
      </c>
      <c r="AI2">
        <f>VLOOKUP(C2,'考勤原始数据（增加育儿、独生子女陪护假）'!C:AE,29,0)</f>
        <v>0</v>
      </c>
      <c r="AJ2">
        <f>VLOOKUP(C2,'考勤原始数据（增加育儿、独生子女陪护假）'!C:AF,30,0)</f>
        <v>0</v>
      </c>
      <c r="AL2">
        <f t="shared" ref="AL2:AL65" si="0">AK2*15</f>
        <v>0</v>
      </c>
      <c r="AM2">
        <f>ROUND(200/N2*(O2-R2-S2-T2-U2-V2-W2-X2-Y2-Z2-AA2-AB2),2)</f>
        <v>177.97</v>
      </c>
      <c r="AN2">
        <f>VLOOKUP(C2,工龄计算!B:F,5,0)</f>
        <v>100</v>
      </c>
      <c r="AS2">
        <f t="shared" ref="AS2:AS65" si="1">AO2+AP2+AQ2+AR2</f>
        <v>0</v>
      </c>
      <c r="AU2">
        <v>0</v>
      </c>
      <c r="AV2" s="59">
        <f>VLOOKUP(C2,离职交接结算!D:AH,31,0)</f>
        <v>241.68</v>
      </c>
      <c r="AW2" s="59">
        <v>0</v>
      </c>
      <c r="AX2" s="59">
        <v>0</v>
      </c>
      <c r="AY2">
        <f>AV2+AW2+AX2</f>
        <v>241.68</v>
      </c>
      <c r="BB2">
        <f>AU2+AY2+AZ2+BA2</f>
        <v>241.68</v>
      </c>
    </row>
    <row r="3" spans="1:55">
      <c r="B3" t="str">
        <f>VLOOKUP(C3,花名册!C:O,13,0)</f>
        <v>12720</v>
      </c>
      <c r="C3" t="s">
        <v>1356</v>
      </c>
      <c r="D3" t="str">
        <f>VLOOKUP(C3,花名册!C:F,4,0)</f>
        <v>百诚医药</v>
      </c>
      <c r="E3" t="str">
        <f>VLOOKUP(C3,花名册!C:G,5,0)</f>
        <v>外用制剂部</v>
      </c>
      <c r="F3" t="str">
        <f>VLOOKUP(C3,花名册!C:H,6,0)</f>
        <v>助理分析研究员</v>
      </c>
      <c r="G3" t="str">
        <f>VLOOKUP(C3,花名册!C:D,2,0)</f>
        <v>离职</v>
      </c>
      <c r="H3" t="str">
        <f>VLOOKUP(C3,花名册!C:E,3,0)</f>
        <v>试用员工</v>
      </c>
      <c r="I3" t="str">
        <f>VLOOKUP(C3,花名册!C:J,8,0)</f>
        <v>研发</v>
      </c>
      <c r="J3" t="str">
        <f>VLOOKUP(C3,花名册!C:I,7,0)</f>
        <v>2023-03-15</v>
      </c>
      <c r="K3" t="str">
        <f>VLOOKUP(C3,花名册!C:L,9,0)</f>
        <v/>
      </c>
      <c r="L3" t="str">
        <f>VLOOKUP(C3,花名册!C:L,10,0)</f>
        <v>2023-03-31</v>
      </c>
      <c r="M3" t="str">
        <f>VLOOKUP(C3,花名册!C:N,12,0)</f>
        <v>P2</v>
      </c>
      <c r="N3">
        <f>VLOOKUP(C3,出勤日期!A:I,9,0)</f>
        <v>172.5</v>
      </c>
      <c r="O3">
        <f>VLOOKUP(C3,出勤日期!A:J,10,0)</f>
        <v>97.5</v>
      </c>
      <c r="P3">
        <f>VLOOKUP(C3,出勤日期!A:L,12,0)</f>
        <v>0</v>
      </c>
      <c r="Q3">
        <f>VLOOKUP(C3,出勤日期!A:M,13,0)</f>
        <v>97.5</v>
      </c>
      <c r="S3">
        <f>VLOOKUP(C3,'考勤原始数据（增加育儿、独生子女陪护假）'!C:X,16,0)</f>
        <v>0</v>
      </c>
      <c r="U3">
        <f>VLOOKUP(C3,'考勤原始数据（增加育儿、独生子女陪护假）'!C:Z,17,0)</f>
        <v>0</v>
      </c>
      <c r="W3">
        <f>VLOOKUP(C3,'考勤原始数据（增加育儿、独生子女陪护假）'!C:AB,18,0)</f>
        <v>0</v>
      </c>
      <c r="Y3">
        <f>VLOOKUP(C3,'考勤原始数据（增加育儿、独生子女陪护假）'!C:AD,19,0)</f>
        <v>0</v>
      </c>
      <c r="Z3">
        <f>VLOOKUP(C3,'考勤原始数据（增加育儿、独生子女陪护假）'!C:AE,20,0)</f>
        <v>0</v>
      </c>
      <c r="AB3">
        <f>VLOOKUP(C3,'考勤原始数据（增加育儿、独生子女陪护假）'!C:AG,22,0)</f>
        <v>0</v>
      </c>
      <c r="AC3">
        <f>VLOOKUP(C3,'考勤原始数据（增加育儿、独生子女陪护假）'!C:Y,23,0)</f>
        <v>2.5</v>
      </c>
      <c r="AD3">
        <f>VLOOKUP(C3,'考勤原始数据（增加育儿、独生子女陪护假）'!C:Z,24,0)</f>
        <v>0</v>
      </c>
      <c r="AE3">
        <v>0</v>
      </c>
      <c r="AF3">
        <f>VLOOKUP(C3,'考勤原始数据（增加育儿、独生子女陪护假）'!C:AB,26,0)</f>
        <v>2.5</v>
      </c>
      <c r="AG3">
        <f>VLOOKUP(C3:C4,'考勤原始数据（增加育儿、独生子女陪护假）'!C:AC,27,0)</f>
        <v>0</v>
      </c>
      <c r="AH3">
        <f>VLOOKUP(C3,'考勤原始数据（增加育儿、独生子女陪护假）'!C:AD,28,0)</f>
        <v>0</v>
      </c>
      <c r="AI3">
        <f>VLOOKUP(C3,'考勤原始数据（增加育儿、独生子女陪护假）'!C:AE,29,0)</f>
        <v>0</v>
      </c>
      <c r="AJ3">
        <f>VLOOKUP(C3,'考勤原始数据（增加育儿、独生子女陪护假）'!C:AF,30,0)</f>
        <v>100</v>
      </c>
      <c r="AL3">
        <f t="shared" si="0"/>
        <v>0</v>
      </c>
      <c r="AM3">
        <f t="shared" ref="AM3:AM66" si="2">ROUND(200/N3*(O3-R3-S3-T3-U3-V3-W3-X3-Y3-Z3-AA3-AB3),2)</f>
        <v>113.04</v>
      </c>
      <c r="AN3">
        <f>VLOOKUP(C3,工龄计算!B:F,5,0)</f>
        <v>0</v>
      </c>
      <c r="AS3">
        <f t="shared" si="1"/>
        <v>0</v>
      </c>
      <c r="AU3">
        <v>0</v>
      </c>
      <c r="AV3" s="59">
        <f>VLOOKUP(C3,离职交接结算!D:AH,31,0)</f>
        <v>0</v>
      </c>
      <c r="AW3" s="59">
        <v>0</v>
      </c>
      <c r="AX3" s="59">
        <v>0</v>
      </c>
      <c r="AY3">
        <f t="shared" ref="AY3:AY66" si="3">AV3+AW3+AX3</f>
        <v>0</v>
      </c>
      <c r="BB3">
        <f t="shared" ref="BB3:BB66" si="4">AU3+AY3+AZ3+BA3</f>
        <v>0</v>
      </c>
    </row>
    <row r="4" spans="1:55">
      <c r="B4" t="str">
        <f>VLOOKUP(C4,花名册!C:O,13,0)</f>
        <v>10498</v>
      </c>
      <c r="C4" t="s">
        <v>587</v>
      </c>
      <c r="D4" t="str">
        <f>VLOOKUP(C4,花名册!C:F,4,0)</f>
        <v>百诚医药</v>
      </c>
      <c r="E4" t="str">
        <f>VLOOKUP(C4,花名册!C:G,5,0)</f>
        <v>原料药分析部</v>
      </c>
      <c r="F4" t="str">
        <f>VLOOKUP(C4,花名册!C:H,6,0)</f>
        <v>见习项目经理(分析)</v>
      </c>
      <c r="G4" t="str">
        <f>VLOOKUP(C4,花名册!C:D,2,0)</f>
        <v>离职</v>
      </c>
      <c r="H4" t="str">
        <f>VLOOKUP(C4,花名册!C:E,3,0)</f>
        <v>正式员工</v>
      </c>
      <c r="I4" t="str">
        <f>VLOOKUP(C4,花名册!C:J,8,0)</f>
        <v>研发</v>
      </c>
      <c r="J4" t="str">
        <f>VLOOKUP(C4,花名册!C:I,7,0)</f>
        <v>2020-03-23</v>
      </c>
      <c r="K4" t="str">
        <f>VLOOKUP(C4,花名册!C:L,9,0)</f>
        <v/>
      </c>
      <c r="L4" t="str">
        <f>VLOOKUP(C4,花名册!C:L,10,0)</f>
        <v>2023-03-31</v>
      </c>
      <c r="M4" t="str">
        <f>VLOOKUP(C4,花名册!C:N,12,0)</f>
        <v>P4</v>
      </c>
      <c r="N4">
        <f>VLOOKUP(C4,出勤日期!A:I,9,0)</f>
        <v>172.5</v>
      </c>
      <c r="O4">
        <f>VLOOKUP(C4,出勤日期!A:J,10,0)</f>
        <v>172.5</v>
      </c>
      <c r="P4">
        <f>VLOOKUP(C4,出勤日期!A:L,12,0)</f>
        <v>0</v>
      </c>
      <c r="Q4">
        <f>VLOOKUP(C4,出勤日期!A:M,13,0)</f>
        <v>172.5</v>
      </c>
      <c r="S4">
        <f>VLOOKUP(C4,'考勤原始数据（增加育儿、独生子女陪护假）'!C:X,16,0)</f>
        <v>0</v>
      </c>
      <c r="U4">
        <f>VLOOKUP(C4,'考勤原始数据（增加育儿、独生子女陪护假）'!C:Z,17,0)</f>
        <v>11</v>
      </c>
      <c r="W4">
        <f>VLOOKUP(C4,'考勤原始数据（增加育儿、独生子女陪护假）'!C:AB,18,0)</f>
        <v>0</v>
      </c>
      <c r="Y4">
        <f>VLOOKUP(C4,'考勤原始数据（增加育儿、独生子女陪护假）'!C:AD,19,0)</f>
        <v>0</v>
      </c>
      <c r="Z4">
        <f>VLOOKUP(C4,'考勤原始数据（增加育儿、独生子女陪护假）'!C:AE,20,0)</f>
        <v>0</v>
      </c>
      <c r="AB4">
        <f>VLOOKUP(C4,'考勤原始数据（增加育儿、独生子女陪护假）'!C:AG,22,0)</f>
        <v>0</v>
      </c>
      <c r="AC4">
        <f>VLOOKUP(C4,'考勤原始数据（增加育儿、独生子女陪护假）'!C:Y,23,0)</f>
        <v>20</v>
      </c>
      <c r="AD4">
        <f>VLOOKUP(C4,'考勤原始数据（增加育儿、独生子女陪护假）'!C:Z,24,0)</f>
        <v>20</v>
      </c>
      <c r="AE4">
        <v>0</v>
      </c>
      <c r="AF4">
        <f>VLOOKUP(C4,'考勤原始数据（增加育儿、独生子女陪护假）'!C:AB,26,0)</f>
        <v>0</v>
      </c>
      <c r="AG4">
        <f>VLOOKUP(C4:C5,'考勤原始数据（增加育儿、独生子女陪护假）'!C:AC,27,0)</f>
        <v>0</v>
      </c>
      <c r="AH4">
        <f>VLOOKUP(C4,'考勤原始数据（增加育儿、独生子女陪护假）'!C:AD,28,0)</f>
        <v>0</v>
      </c>
      <c r="AI4">
        <f>VLOOKUP(C4,'考勤原始数据（增加育儿、独生子女陪护假）'!C:AE,29,0)</f>
        <v>0</v>
      </c>
      <c r="AJ4">
        <f>VLOOKUP(C4,'考勤原始数据（增加育儿、独生子女陪护假）'!C:AF,30,0)</f>
        <v>0</v>
      </c>
      <c r="AL4">
        <f t="shared" si="0"/>
        <v>0</v>
      </c>
      <c r="AM4">
        <f t="shared" si="2"/>
        <v>187.25</v>
      </c>
      <c r="AN4">
        <f>VLOOKUP(C4,工龄计算!B:F,5,0)</f>
        <v>150</v>
      </c>
      <c r="AS4">
        <f t="shared" si="1"/>
        <v>0</v>
      </c>
      <c r="AU4">
        <v>0</v>
      </c>
      <c r="AV4" s="59">
        <f>VLOOKUP(C4,离职交接结算!D:AH,31,0)</f>
        <v>0</v>
      </c>
      <c r="AW4" s="59">
        <v>100</v>
      </c>
      <c r="AX4" s="59">
        <v>0</v>
      </c>
      <c r="AY4">
        <f t="shared" si="3"/>
        <v>100</v>
      </c>
      <c r="BB4">
        <f t="shared" si="4"/>
        <v>100</v>
      </c>
    </row>
    <row r="5" spans="1:55">
      <c r="B5" t="str">
        <f>VLOOKUP(C5,花名册!C:O,13,0)</f>
        <v>10949</v>
      </c>
      <c r="C5" t="s">
        <v>998</v>
      </c>
      <c r="D5" t="str">
        <f>VLOOKUP(C5,花名册!C:F,4,0)</f>
        <v>百诚医药</v>
      </c>
      <c r="E5" t="str">
        <f>VLOOKUP(C5,花名册!C:G,5,0)</f>
        <v>行政事务部</v>
      </c>
      <c r="F5" t="str">
        <f>VLOOKUP(C5,花名册!C:H,6,0)</f>
        <v>保洁</v>
      </c>
      <c r="G5" t="str">
        <f>VLOOKUP(C5,花名册!C:D,2,0)</f>
        <v>离职</v>
      </c>
      <c r="H5" t="str">
        <f>VLOOKUP(C5,花名册!C:E,3,0)</f>
        <v>退休返聘</v>
      </c>
      <c r="I5" t="str">
        <f>VLOOKUP(C5,花名册!C:J,8,0)</f>
        <v>后勤</v>
      </c>
      <c r="J5" t="str">
        <f>VLOOKUP(C5,花名册!C:I,7,0)</f>
        <v>2021-03-31</v>
      </c>
      <c r="K5" t="str">
        <f>VLOOKUP(C5,花名册!C:L,9,0)</f>
        <v/>
      </c>
      <c r="L5" t="str">
        <f>VLOOKUP(C5,花名册!C:L,10,0)</f>
        <v>2023-03-31</v>
      </c>
      <c r="M5" t="str">
        <f>VLOOKUP(C5,花名册!C:N,12,0)</f>
        <v>P1</v>
      </c>
      <c r="N5">
        <f>VLOOKUP(C5,出勤日期!A:I,9,0)</f>
        <v>184</v>
      </c>
      <c r="O5">
        <f>VLOOKUP(C5,出勤日期!A:J,10,0)</f>
        <v>184</v>
      </c>
      <c r="P5">
        <f>VLOOKUP(C5,出勤日期!A:L,12,0)</f>
        <v>0</v>
      </c>
      <c r="Q5">
        <f>VLOOKUP(C5,出勤日期!A:M,13,0)</f>
        <v>184</v>
      </c>
      <c r="S5">
        <f>VLOOKUP(C5,'考勤原始数据（增加育儿、独生子女陪护假）'!C:X,16,0)</f>
        <v>0</v>
      </c>
      <c r="U5">
        <f>VLOOKUP(C5,'考勤原始数据（增加育儿、独生子女陪护假）'!C:Z,17,0)</f>
        <v>0</v>
      </c>
      <c r="W5">
        <f>VLOOKUP(C5,'考勤原始数据（增加育儿、独生子女陪护假）'!C:AB,18,0)</f>
        <v>0</v>
      </c>
      <c r="Y5">
        <f>VLOOKUP(C5,'考勤原始数据（增加育儿、独生子女陪护假）'!C:AD,19,0)</f>
        <v>0</v>
      </c>
      <c r="Z5">
        <f>VLOOKUP(C5,'考勤原始数据（增加育儿、独生子女陪护假）'!C:AE,20,0)</f>
        <v>0</v>
      </c>
      <c r="AB5">
        <f>VLOOKUP(C5,'考勤原始数据（增加育儿、独生子女陪护假）'!C:AG,22,0)</f>
        <v>0</v>
      </c>
      <c r="AC5">
        <f>VLOOKUP(C5,'考勤原始数据（增加育儿、独生子女陪护假）'!C:Y,23,0)</f>
        <v>16</v>
      </c>
      <c r="AD5">
        <f>VLOOKUP(C5,'考勤原始数据（增加育儿、独生子女陪护假）'!C:Z,24,0)</f>
        <v>0</v>
      </c>
      <c r="AE5">
        <v>0</v>
      </c>
      <c r="AF5">
        <f>VLOOKUP(C5,'考勤原始数据（增加育儿、独生子女陪护假）'!C:AB,26,0)</f>
        <v>0</v>
      </c>
      <c r="AG5">
        <f>VLOOKUP(C5:C6,'考勤原始数据（增加育儿、独生子女陪护假）'!C:AC,27,0)</f>
        <v>16</v>
      </c>
      <c r="AH5">
        <f>VLOOKUP(C5,'考勤原始数据（增加育儿、独生子女陪护假）'!C:AD,28,0)</f>
        <v>0</v>
      </c>
      <c r="AI5">
        <f>VLOOKUP(C5,'考勤原始数据（增加育儿、独生子女陪护假）'!C:AE,29,0)</f>
        <v>0</v>
      </c>
      <c r="AJ5">
        <f>VLOOKUP(C5,'考勤原始数据（增加育儿、独生子女陪护假）'!C:AF,30,0)</f>
        <v>520</v>
      </c>
      <c r="AL5">
        <f t="shared" si="0"/>
        <v>0</v>
      </c>
      <c r="AM5">
        <f t="shared" si="2"/>
        <v>200</v>
      </c>
      <c r="AN5">
        <f>VLOOKUP(C5,工龄计算!B:F,5,0)</f>
        <v>100</v>
      </c>
      <c r="AS5">
        <f t="shared" si="1"/>
        <v>0</v>
      </c>
      <c r="AU5">
        <v>0</v>
      </c>
      <c r="AV5" s="59">
        <f>VLOOKUP(C5,离职交接结算!D:AH,31,0)</f>
        <v>185.06</v>
      </c>
      <c r="AW5" s="59">
        <v>0</v>
      </c>
      <c r="AX5" s="59">
        <v>0</v>
      </c>
      <c r="AY5">
        <f t="shared" si="3"/>
        <v>185.06</v>
      </c>
      <c r="BB5">
        <f t="shared" si="4"/>
        <v>185.06</v>
      </c>
    </row>
    <row r="6" spans="1:55">
      <c r="B6" t="str">
        <f>VLOOKUP(C6,花名册!C:O,13,0)</f>
        <v>10500</v>
      </c>
      <c r="C6" t="s">
        <v>336</v>
      </c>
      <c r="D6" t="str">
        <f>VLOOKUP(C6,花名册!C:F,4,0)</f>
        <v>百诚医药</v>
      </c>
      <c r="E6" t="str">
        <f>VLOOKUP(C6,花名册!C:G,5,0)</f>
        <v>业务发展四部</v>
      </c>
      <c r="F6" t="str">
        <f>VLOOKUP(C6,花名册!C:H,6,0)</f>
        <v>总经理</v>
      </c>
      <c r="G6" t="str">
        <f>VLOOKUP(C6,花名册!C:D,2,0)</f>
        <v>离职</v>
      </c>
      <c r="H6" t="str">
        <f>VLOOKUP(C6,花名册!C:E,3,0)</f>
        <v>正式员工</v>
      </c>
      <c r="I6" t="str">
        <f>VLOOKUP(C6,花名册!C:J,8,0)</f>
        <v>职能</v>
      </c>
      <c r="J6" t="str">
        <f>VLOOKUP(C6,花名册!C:I,7,0)</f>
        <v>2020-03-18</v>
      </c>
      <c r="K6" t="str">
        <f>VLOOKUP(C6,花名册!C:L,9,0)</f>
        <v/>
      </c>
      <c r="L6" t="str">
        <f>VLOOKUP(C6,花名册!C:L,10,0)</f>
        <v>2023-03-31</v>
      </c>
      <c r="M6" t="str">
        <f>VLOOKUP(C6,花名册!C:N,12,0)</f>
        <v>M6</v>
      </c>
      <c r="N6">
        <f>VLOOKUP(C6,出勤日期!A:I,9,0)</f>
        <v>184</v>
      </c>
      <c r="O6">
        <f>VLOOKUP(C6,出勤日期!A:J,10,0)</f>
        <v>184</v>
      </c>
      <c r="P6">
        <f>VLOOKUP(C6,出勤日期!A:L,12,0)</f>
        <v>0</v>
      </c>
      <c r="Q6">
        <f>VLOOKUP(C6,出勤日期!A:M,13,0)</f>
        <v>184</v>
      </c>
      <c r="S6">
        <f>VLOOKUP(C6,'考勤原始数据（增加育儿、独生子女陪护假）'!C:X,16,0)</f>
        <v>0</v>
      </c>
      <c r="U6">
        <f>VLOOKUP(C6,'考勤原始数据（增加育儿、独生子女陪护假）'!C:Z,17,0)</f>
        <v>0</v>
      </c>
      <c r="W6">
        <f>VLOOKUP(C6,'考勤原始数据（增加育儿、独生子女陪护假）'!C:AB,18,0)</f>
        <v>0</v>
      </c>
      <c r="Y6">
        <f>VLOOKUP(C6,'考勤原始数据（增加育儿、独生子女陪护假）'!C:AD,19,0)</f>
        <v>0</v>
      </c>
      <c r="Z6">
        <f>VLOOKUP(C6,'考勤原始数据（增加育儿、独生子女陪护假）'!C:AE,20,0)</f>
        <v>0</v>
      </c>
      <c r="AB6">
        <f>VLOOKUP(C6,'考勤原始数据（增加育儿、独生子女陪护假）'!C:AG,22,0)</f>
        <v>0</v>
      </c>
      <c r="AC6">
        <f>VLOOKUP(C6,'考勤原始数据（增加育儿、独生子女陪护假）'!C:Y,23,0)</f>
        <v>0</v>
      </c>
      <c r="AD6">
        <f>VLOOKUP(C6,'考勤原始数据（增加育儿、独生子女陪护假）'!C:Z,24,0)</f>
        <v>0</v>
      </c>
      <c r="AE6">
        <v>0</v>
      </c>
      <c r="AF6">
        <f>VLOOKUP(C6,'考勤原始数据（增加育儿、独生子女陪护假）'!C:AB,26,0)</f>
        <v>0</v>
      </c>
      <c r="AG6">
        <f>VLOOKUP(C6:C7,'考勤原始数据（增加育儿、独生子女陪护假）'!C:AC,27,0)</f>
        <v>0</v>
      </c>
      <c r="AH6">
        <f>VLOOKUP(C6,'考勤原始数据（增加育儿、独生子女陪护假）'!C:AD,28,0)</f>
        <v>0</v>
      </c>
      <c r="AI6">
        <f>VLOOKUP(C6,'考勤原始数据（增加育儿、独生子女陪护假）'!C:AE,29,0)</f>
        <v>0</v>
      </c>
      <c r="AJ6">
        <f>VLOOKUP(C6,'考勤原始数据（增加育儿、独生子女陪护假）'!C:AF,30,0)</f>
        <v>0</v>
      </c>
      <c r="AL6">
        <f t="shared" si="0"/>
        <v>0</v>
      </c>
      <c r="AM6">
        <f t="shared" si="2"/>
        <v>200</v>
      </c>
      <c r="AN6">
        <f>VLOOKUP(C6,工龄计算!B:F,5,0)</f>
        <v>150</v>
      </c>
      <c r="AS6">
        <f t="shared" si="1"/>
        <v>0</v>
      </c>
      <c r="AV6" s="59"/>
      <c r="AY6">
        <f t="shared" si="3"/>
        <v>0</v>
      </c>
      <c r="BB6">
        <f t="shared" si="4"/>
        <v>0</v>
      </c>
    </row>
    <row r="7" spans="1:55">
      <c r="B7" t="str">
        <f>VLOOKUP(C7,花名册!C:O,13,0)</f>
        <v>12304</v>
      </c>
      <c r="C7" t="s">
        <v>1607</v>
      </c>
      <c r="D7" t="str">
        <f>VLOOKUP(C7,花名册!C:F,4,0)</f>
        <v>百诚医药</v>
      </c>
      <c r="E7" t="str">
        <f>VLOOKUP(C7,花名册!C:G,5,0)</f>
        <v>固体制剂三部</v>
      </c>
      <c r="F7" t="str">
        <f>VLOOKUP(C7,花名册!C:H,6,0)</f>
        <v>助理分析研究员</v>
      </c>
      <c r="G7" t="str">
        <f>VLOOKUP(C7,花名册!C:D,2,0)</f>
        <v>离职</v>
      </c>
      <c r="H7" t="str">
        <f>VLOOKUP(C7,花名册!C:E,3,0)</f>
        <v>试用员工</v>
      </c>
      <c r="I7" t="str">
        <f>VLOOKUP(C7,花名册!C:J,8,0)</f>
        <v>研发</v>
      </c>
      <c r="J7" t="str">
        <f>VLOOKUP(C7,花名册!C:I,7,0)</f>
        <v>2022-12-02</v>
      </c>
      <c r="K7" t="str">
        <f>VLOOKUP(C7,花名册!C:L,9,0)</f>
        <v/>
      </c>
      <c r="L7" t="str">
        <f>VLOOKUP(C7,花名册!C:L,10,0)</f>
        <v>2023-03-31</v>
      </c>
      <c r="M7" t="str">
        <f>VLOOKUP(C7,花名册!C:N,12,0)</f>
        <v>P1</v>
      </c>
      <c r="N7">
        <f>VLOOKUP(C7,出勤日期!A:I,9,0)</f>
        <v>172.5</v>
      </c>
      <c r="O7">
        <f>VLOOKUP(C7,出勤日期!A:J,10,0)</f>
        <v>172.5</v>
      </c>
      <c r="P7">
        <f>VLOOKUP(C7,出勤日期!A:L,12,0)</f>
        <v>0</v>
      </c>
      <c r="Q7">
        <f>VLOOKUP(C7,出勤日期!A:M,13,0)</f>
        <v>172.5</v>
      </c>
      <c r="S7">
        <f>VLOOKUP(C7,'考勤原始数据（增加育儿、独生子女陪护假）'!C:X,16,0)</f>
        <v>15</v>
      </c>
      <c r="U7">
        <f>VLOOKUP(C7,'考勤原始数据（增加育儿、独生子女陪护假）'!C:Z,17,0)</f>
        <v>0</v>
      </c>
      <c r="W7">
        <f>VLOOKUP(C7,'考勤原始数据（增加育儿、独生子女陪护假）'!C:AB,18,0)</f>
        <v>0</v>
      </c>
      <c r="Y7">
        <f>VLOOKUP(C7,'考勤原始数据（增加育儿、独生子女陪护假）'!C:AD,19,0)</f>
        <v>0</v>
      </c>
      <c r="Z7">
        <f>VLOOKUP(C7,'考勤原始数据（增加育儿、独生子女陪护假）'!C:AE,20,0)</f>
        <v>0</v>
      </c>
      <c r="AB7">
        <f>VLOOKUP(C7,'考勤原始数据（增加育儿、独生子女陪护假）'!C:AG,22,0)</f>
        <v>0</v>
      </c>
      <c r="AC7">
        <f>VLOOKUP(C7,'考勤原始数据（增加育儿、独生子女陪护假）'!C:Y,23,0)</f>
        <v>0</v>
      </c>
      <c r="AD7">
        <f>VLOOKUP(C7,'考勤原始数据（增加育儿、独生子女陪护假）'!C:Z,24,0)</f>
        <v>0</v>
      </c>
      <c r="AE7">
        <v>0</v>
      </c>
      <c r="AF7">
        <f>VLOOKUP(C7,'考勤原始数据（增加育儿、独生子女陪护假）'!C:AB,26,0)</f>
        <v>0</v>
      </c>
      <c r="AG7">
        <f>VLOOKUP(C7:C8,'考勤原始数据（增加育儿、独生子女陪护假）'!C:AC,27,0)</f>
        <v>0</v>
      </c>
      <c r="AH7">
        <f>VLOOKUP(C7,'考勤原始数据（增加育儿、独生子女陪护假）'!C:AD,28,0)</f>
        <v>0</v>
      </c>
      <c r="AI7">
        <f>VLOOKUP(C7,'考勤原始数据（增加育儿、独生子女陪护假）'!C:AE,29,0)</f>
        <v>0</v>
      </c>
      <c r="AJ7">
        <f>VLOOKUP(C7,'考勤原始数据（增加育儿、独生子女陪护假）'!C:AF,30,0)</f>
        <v>0</v>
      </c>
      <c r="AL7">
        <f t="shared" si="0"/>
        <v>0</v>
      </c>
      <c r="AM7">
        <f t="shared" si="2"/>
        <v>182.61</v>
      </c>
      <c r="AN7">
        <f>VLOOKUP(C7,工龄计算!B:F,5,0)</f>
        <v>0</v>
      </c>
      <c r="AS7">
        <f t="shared" si="1"/>
        <v>0</v>
      </c>
      <c r="AU7">
        <v>0</v>
      </c>
      <c r="AV7" s="59">
        <f>VLOOKUP(C7,离职交接结算!D:AH,31,0)</f>
        <v>24.78</v>
      </c>
      <c r="AW7" s="59">
        <v>0</v>
      </c>
      <c r="AX7" s="59">
        <v>0</v>
      </c>
      <c r="AY7">
        <f t="shared" si="3"/>
        <v>24.78</v>
      </c>
      <c r="BB7">
        <f t="shared" si="4"/>
        <v>24.78</v>
      </c>
    </row>
    <row r="8" spans="1:55">
      <c r="B8" t="str">
        <f>VLOOKUP(C8,花名册!C:O,13,0)</f>
        <v>11500</v>
      </c>
      <c r="C8" t="s">
        <v>1416</v>
      </c>
      <c r="D8" t="str">
        <f>VLOOKUP(C8,花名册!C:F,4,0)</f>
        <v>百诚医药</v>
      </c>
      <c r="E8" t="str">
        <f>VLOOKUP(C8,花名册!C:G,5,0)</f>
        <v>外用制剂部</v>
      </c>
      <c r="F8" t="str">
        <f>VLOOKUP(C8,花名册!C:H,6,0)</f>
        <v>分析研究员</v>
      </c>
      <c r="G8" t="str">
        <f>VLOOKUP(C8,花名册!C:D,2,0)</f>
        <v>离职</v>
      </c>
      <c r="H8" t="str">
        <f>VLOOKUP(C8,花名册!C:E,3,0)</f>
        <v>正式员工</v>
      </c>
      <c r="I8" t="str">
        <f>VLOOKUP(C8,花名册!C:J,8,0)</f>
        <v>研发</v>
      </c>
      <c r="J8" t="str">
        <f>VLOOKUP(C8,花名册!C:I,7,0)</f>
        <v>2022-02-09</v>
      </c>
      <c r="K8" t="str">
        <f>VLOOKUP(C8,花名册!C:L,9,0)</f>
        <v/>
      </c>
      <c r="L8" t="str">
        <f>VLOOKUP(C8,花名册!C:L,10,0)</f>
        <v>2023-03-31</v>
      </c>
      <c r="M8" t="str">
        <f>VLOOKUP(C8,花名册!C:N,12,0)</f>
        <v>P2</v>
      </c>
      <c r="N8">
        <f>VLOOKUP(C8,出勤日期!A:I,9,0)</f>
        <v>172.5</v>
      </c>
      <c r="O8">
        <f>VLOOKUP(C8,出勤日期!A:J,10,0)</f>
        <v>172.5</v>
      </c>
      <c r="P8">
        <f>VLOOKUP(C8,出勤日期!A:L,12,0)</f>
        <v>0</v>
      </c>
      <c r="Q8">
        <f>VLOOKUP(C8,出勤日期!A:M,13,0)</f>
        <v>172.5</v>
      </c>
      <c r="S8">
        <f>VLOOKUP(C8,'考勤原始数据（增加育儿、独生子女陪护假）'!C:X,16,0)</f>
        <v>0</v>
      </c>
      <c r="U8">
        <f>VLOOKUP(C8,'考勤原始数据（增加育儿、独生子女陪护假）'!C:Z,17,0)</f>
        <v>0</v>
      </c>
      <c r="W8">
        <f>VLOOKUP(C8,'考勤原始数据（增加育儿、独生子女陪护假）'!C:AB,18,0)</f>
        <v>0</v>
      </c>
      <c r="Y8">
        <f>VLOOKUP(C8,'考勤原始数据（增加育儿、独生子女陪护假）'!C:AD,19,0)</f>
        <v>0</v>
      </c>
      <c r="Z8">
        <f>VLOOKUP(C8,'考勤原始数据（增加育儿、独生子女陪护假）'!C:AE,20,0)</f>
        <v>0</v>
      </c>
      <c r="AB8">
        <f>VLOOKUP(C8,'考勤原始数据（增加育儿、独生子女陪护假）'!C:AG,22,0)</f>
        <v>0</v>
      </c>
      <c r="AC8">
        <f>VLOOKUP(C8,'考勤原始数据（增加育儿、独生子女陪护假）'!C:Y,23,0)</f>
        <v>23.5</v>
      </c>
      <c r="AD8">
        <f>VLOOKUP(C8,'考勤原始数据（增加育儿、独生子女陪护假）'!C:Z,24,0)</f>
        <v>20</v>
      </c>
      <c r="AE8">
        <v>0</v>
      </c>
      <c r="AF8">
        <f>VLOOKUP(C8,'考勤原始数据（增加育儿、独生子女陪护假）'!C:AB,26,0)</f>
        <v>3.5</v>
      </c>
      <c r="AG8">
        <f>VLOOKUP(C8:C9,'考勤原始数据（增加育儿、独生子女陪护假）'!C:AC,27,0)</f>
        <v>0</v>
      </c>
      <c r="AH8">
        <f>VLOOKUP(C8,'考勤原始数据（增加育儿、独生子女陪护假）'!C:AD,28,0)</f>
        <v>0</v>
      </c>
      <c r="AI8">
        <f>VLOOKUP(C8,'考勤原始数据（增加育儿、独生子女陪护假）'!C:AE,29,0)</f>
        <v>0</v>
      </c>
      <c r="AJ8">
        <f>VLOOKUP(C8,'考勤原始数据（增加育儿、独生子女陪护假）'!C:AF,30,0)</f>
        <v>140</v>
      </c>
      <c r="AL8">
        <f t="shared" si="0"/>
        <v>0</v>
      </c>
      <c r="AM8">
        <f t="shared" si="2"/>
        <v>200</v>
      </c>
      <c r="AN8">
        <f>VLOOKUP(C8,工龄计算!B:F,5,0)</f>
        <v>50</v>
      </c>
      <c r="AS8">
        <f t="shared" si="1"/>
        <v>0</v>
      </c>
      <c r="AU8">
        <v>0</v>
      </c>
      <c r="AV8" s="59">
        <f>VLOOKUP(C8,离职交接结算!D:AH,31,0)</f>
        <v>323.26</v>
      </c>
      <c r="AW8" s="59">
        <v>1020</v>
      </c>
      <c r="AX8" s="59">
        <v>0</v>
      </c>
      <c r="AY8">
        <f t="shared" si="3"/>
        <v>1343.26</v>
      </c>
      <c r="BB8">
        <f t="shared" si="4"/>
        <v>1343.26</v>
      </c>
    </row>
    <row r="9" spans="1:55">
      <c r="B9" t="str">
        <f>VLOOKUP(C9,花名册!C:O,13,0)</f>
        <v>11373</v>
      </c>
      <c r="C9" t="s">
        <v>1493</v>
      </c>
      <c r="D9" t="str">
        <f>VLOOKUP(C9,花名册!C:F,4,0)</f>
        <v>百诚医药</v>
      </c>
      <c r="E9" t="str">
        <f>VLOOKUP(C9,花名册!C:G,5,0)</f>
        <v>外用制剂部</v>
      </c>
      <c r="F9" t="str">
        <f>VLOOKUP(C9,花名册!C:H,6,0)</f>
        <v>分析研究员</v>
      </c>
      <c r="G9" t="str">
        <f>VLOOKUP(C9,花名册!C:D,2,0)</f>
        <v>离职</v>
      </c>
      <c r="H9" t="str">
        <f>VLOOKUP(C9,花名册!C:E,3,0)</f>
        <v>正式员工</v>
      </c>
      <c r="I9" t="str">
        <f>VLOOKUP(C9,花名册!C:J,8,0)</f>
        <v>研发</v>
      </c>
      <c r="J9" t="str">
        <f>VLOOKUP(C9,花名册!C:I,7,0)</f>
        <v>2021-11-26</v>
      </c>
      <c r="K9" t="str">
        <f>VLOOKUP(C9,花名册!C:L,9,0)</f>
        <v/>
      </c>
      <c r="L9" t="str">
        <f>VLOOKUP(C9,花名册!C:L,10,0)</f>
        <v>2023-03-31</v>
      </c>
      <c r="M9" t="str">
        <f>VLOOKUP(C9,花名册!C:N,12,0)</f>
        <v>P2</v>
      </c>
      <c r="N9">
        <f>VLOOKUP(C9,出勤日期!A:I,9,0)</f>
        <v>172.5</v>
      </c>
      <c r="O9">
        <f>VLOOKUP(C9,出勤日期!A:J,10,0)</f>
        <v>172.5</v>
      </c>
      <c r="P9">
        <f>VLOOKUP(C9,出勤日期!A:L,12,0)</f>
        <v>0</v>
      </c>
      <c r="Q9">
        <f>VLOOKUP(C9,出勤日期!A:M,13,0)</f>
        <v>172.5</v>
      </c>
      <c r="S9">
        <f>VLOOKUP(C9,'考勤原始数据（增加育儿、独生子女陪护假）'!C:X,16,0)</f>
        <v>0</v>
      </c>
      <c r="U9">
        <f>VLOOKUP(C9,'考勤原始数据（增加育儿、独生子女陪护假）'!C:Z,17,0)</f>
        <v>0</v>
      </c>
      <c r="W9">
        <f>VLOOKUP(C9,'考勤原始数据（增加育儿、独生子女陪护假）'!C:AB,18,0)</f>
        <v>0</v>
      </c>
      <c r="Y9">
        <f>VLOOKUP(C9,'考勤原始数据（增加育儿、独生子女陪护假）'!C:AD,19,0)</f>
        <v>0</v>
      </c>
      <c r="Z9">
        <f>VLOOKUP(C9,'考勤原始数据（增加育儿、独生子女陪护假）'!C:AE,20,0)</f>
        <v>0</v>
      </c>
      <c r="AB9">
        <f>VLOOKUP(C9,'考勤原始数据（增加育儿、独生子女陪护假）'!C:AG,22,0)</f>
        <v>0</v>
      </c>
      <c r="AC9">
        <f>VLOOKUP(C9,'考勤原始数据（增加育儿、独生子女陪护假）'!C:Y,23,0)</f>
        <v>3.5</v>
      </c>
      <c r="AD9">
        <f>VLOOKUP(C9,'考勤原始数据（增加育儿、独生子女陪护假）'!C:Z,24,0)</f>
        <v>0</v>
      </c>
      <c r="AE9">
        <v>0</v>
      </c>
      <c r="AF9">
        <f>VLOOKUP(C9,'考勤原始数据（增加育儿、独生子女陪护假）'!C:AB,26,0)</f>
        <v>3.5</v>
      </c>
      <c r="AG9">
        <f>VLOOKUP(C9:C10,'考勤原始数据（增加育儿、独生子女陪护假）'!C:AC,27,0)</f>
        <v>0</v>
      </c>
      <c r="AH9">
        <f>VLOOKUP(C9,'考勤原始数据（增加育儿、独生子女陪护假）'!C:AD,28,0)</f>
        <v>0</v>
      </c>
      <c r="AI9">
        <f>VLOOKUP(C9,'考勤原始数据（增加育儿、独生子女陪护假）'!C:AE,29,0)</f>
        <v>0</v>
      </c>
      <c r="AJ9">
        <f>VLOOKUP(C9,'考勤原始数据（增加育儿、独生子女陪护假）'!C:AF,30,0)</f>
        <v>140</v>
      </c>
      <c r="AL9">
        <f t="shared" si="0"/>
        <v>0</v>
      </c>
      <c r="AM9">
        <f t="shared" si="2"/>
        <v>200</v>
      </c>
      <c r="AN9">
        <f>VLOOKUP(C9,工龄计算!B:F,5,0)</f>
        <v>50</v>
      </c>
      <c r="AS9">
        <f t="shared" si="1"/>
        <v>0</v>
      </c>
      <c r="AU9">
        <v>0</v>
      </c>
      <c r="AV9" s="59">
        <f>VLOOKUP(C9,离职交接结算!D:AH,31,0)</f>
        <v>64.540000000000006</v>
      </c>
      <c r="AW9" s="59">
        <v>660</v>
      </c>
      <c r="AX9" s="59">
        <v>0</v>
      </c>
      <c r="AY9">
        <f t="shared" si="3"/>
        <v>724.54</v>
      </c>
      <c r="BB9">
        <f t="shared" si="4"/>
        <v>724.54</v>
      </c>
    </row>
    <row r="10" spans="1:55">
      <c r="B10" t="str">
        <f>VLOOKUP(C10,花名册!C:O,13,0)</f>
        <v>11139</v>
      </c>
      <c r="C10" t="s">
        <v>837</v>
      </c>
      <c r="D10" t="str">
        <f>VLOOKUP(C10,花名册!C:F,4,0)</f>
        <v>百诚医药</v>
      </c>
      <c r="E10" t="str">
        <f>VLOOKUP(C10,花名册!C:G,5,0)</f>
        <v>原料药二部</v>
      </c>
      <c r="F10" t="str">
        <f>VLOOKUP(C10,花名册!C:H,6,0)</f>
        <v>合成研究员</v>
      </c>
      <c r="G10" t="str">
        <f>VLOOKUP(C10,花名册!C:D,2,0)</f>
        <v>离职</v>
      </c>
      <c r="H10" t="str">
        <f>VLOOKUP(C10,花名册!C:E,3,0)</f>
        <v>正式员工</v>
      </c>
      <c r="I10" t="str">
        <f>VLOOKUP(C10,花名册!C:J,8,0)</f>
        <v>研发</v>
      </c>
      <c r="J10" t="str">
        <f>VLOOKUP(C10,花名册!C:I,7,0)</f>
        <v>2021-07-05</v>
      </c>
      <c r="K10" t="str">
        <f>VLOOKUP(C10,花名册!C:L,9,0)</f>
        <v/>
      </c>
      <c r="L10" t="str">
        <f>VLOOKUP(C10,花名册!C:L,10,0)</f>
        <v>2023-03-31</v>
      </c>
      <c r="M10" t="str">
        <f>VLOOKUP(C10,花名册!C:N,12,0)</f>
        <v>P2</v>
      </c>
      <c r="N10">
        <f>VLOOKUP(C10,出勤日期!A:I,9,0)</f>
        <v>172.5</v>
      </c>
      <c r="O10">
        <f>VLOOKUP(C10,出勤日期!A:J,10,0)</f>
        <v>172.5</v>
      </c>
      <c r="P10">
        <f>VLOOKUP(C10,出勤日期!A:L,12,0)</f>
        <v>0</v>
      </c>
      <c r="Q10">
        <f>VLOOKUP(C10,出勤日期!A:M,13,0)</f>
        <v>172.5</v>
      </c>
      <c r="S10">
        <f>VLOOKUP(C10,'考勤原始数据（增加育儿、独生子女陪护假）'!C:X,16,0)</f>
        <v>0</v>
      </c>
      <c r="U10">
        <f>VLOOKUP(C10,'考勤原始数据（增加育儿、独生子女陪护假）'!C:Z,17,0)</f>
        <v>7.5</v>
      </c>
      <c r="W10">
        <f>VLOOKUP(C10,'考勤原始数据（增加育儿、独生子女陪护假）'!C:AB,18,0)</f>
        <v>0</v>
      </c>
      <c r="Y10">
        <f>VLOOKUP(C10,'考勤原始数据（增加育儿、独生子女陪护假）'!C:AD,19,0)</f>
        <v>0</v>
      </c>
      <c r="Z10">
        <f>VLOOKUP(C10,'考勤原始数据（增加育儿、独生子女陪护假）'!C:AE,20,0)</f>
        <v>0</v>
      </c>
      <c r="AB10">
        <f>VLOOKUP(C10,'考勤原始数据（增加育儿、独生子女陪护假）'!C:AG,22,0)</f>
        <v>15</v>
      </c>
      <c r="AC10">
        <f>VLOOKUP(C10,'考勤原始数据（增加育儿、独生子女陪护假）'!C:Y,23,0)</f>
        <v>0</v>
      </c>
      <c r="AD10">
        <f>VLOOKUP(C10,'考勤原始数据（增加育儿、独生子女陪护假）'!C:Z,24,0)</f>
        <v>0</v>
      </c>
      <c r="AE10">
        <v>0</v>
      </c>
      <c r="AF10">
        <f>VLOOKUP(C10,'考勤原始数据（增加育儿、独生子女陪护假）'!C:AB,26,0)</f>
        <v>0</v>
      </c>
      <c r="AG10">
        <f>VLOOKUP(C10:C11,'考勤原始数据（增加育儿、独生子女陪护假）'!C:AC,27,0)</f>
        <v>0</v>
      </c>
      <c r="AH10">
        <f>VLOOKUP(C10,'考勤原始数据（增加育儿、独生子女陪护假）'!C:AD,28,0)</f>
        <v>0</v>
      </c>
      <c r="AI10">
        <f>VLOOKUP(C10,'考勤原始数据（增加育儿、独生子女陪护假）'!C:AE,29,0)</f>
        <v>0</v>
      </c>
      <c r="AJ10">
        <f>VLOOKUP(C10,'考勤原始数据（增加育儿、独生子女陪护假）'!C:AF,30,0)</f>
        <v>0</v>
      </c>
      <c r="AL10">
        <f t="shared" si="0"/>
        <v>0</v>
      </c>
      <c r="AM10">
        <f t="shared" si="2"/>
        <v>173.91</v>
      </c>
      <c r="AN10">
        <f>VLOOKUP(C10,工龄计算!B:F,5,0)</f>
        <v>50</v>
      </c>
      <c r="AS10">
        <f t="shared" si="1"/>
        <v>0</v>
      </c>
      <c r="AU10">
        <v>0</v>
      </c>
      <c r="AV10" s="59">
        <f>VLOOKUP(C10,离职交接结算!D:AH,31,0)</f>
        <v>89.55</v>
      </c>
      <c r="AW10" s="59">
        <v>60</v>
      </c>
      <c r="AX10" s="59">
        <v>0</v>
      </c>
      <c r="AY10">
        <f t="shared" si="3"/>
        <v>149.55000000000001</v>
      </c>
      <c r="BB10">
        <f t="shared" si="4"/>
        <v>149.55000000000001</v>
      </c>
    </row>
    <row r="11" spans="1:55">
      <c r="B11" t="str">
        <f>VLOOKUP(C11,花名册!C:O,13,0)</f>
        <v>10651</v>
      </c>
      <c r="C11" t="s">
        <v>1066</v>
      </c>
      <c r="D11" t="str">
        <f>VLOOKUP(C11,花名册!C:F,4,0)</f>
        <v>百诚医药</v>
      </c>
      <c r="E11" t="str">
        <f>VLOOKUP(C11,花名册!C:G,5,0)</f>
        <v>固体制剂二部</v>
      </c>
      <c r="F11" t="str">
        <f>VLOOKUP(C11,花名册!C:H,6,0)</f>
        <v>分析研究员</v>
      </c>
      <c r="G11" t="str">
        <f>VLOOKUP(C11,花名册!C:D,2,0)</f>
        <v>离职</v>
      </c>
      <c r="H11" t="str">
        <f>VLOOKUP(C11,花名册!C:E,3,0)</f>
        <v>正式员工</v>
      </c>
      <c r="I11" t="str">
        <f>VLOOKUP(C11,花名册!C:J,8,0)</f>
        <v>研发</v>
      </c>
      <c r="J11" t="str">
        <f>VLOOKUP(C11,花名册!C:I,7,0)</f>
        <v>2020-07-21</v>
      </c>
      <c r="K11" t="str">
        <f>VLOOKUP(C11,花名册!C:L,9,0)</f>
        <v/>
      </c>
      <c r="L11" t="str">
        <f>VLOOKUP(C11,花名册!C:L,10,0)</f>
        <v>2023-03-31</v>
      </c>
      <c r="M11" t="str">
        <f>VLOOKUP(C11,花名册!C:N,12,0)</f>
        <v>P2</v>
      </c>
      <c r="N11">
        <f>VLOOKUP(C11,出勤日期!A:I,9,0)</f>
        <v>172.5</v>
      </c>
      <c r="O11">
        <f>VLOOKUP(C11,出勤日期!A:J,10,0)</f>
        <v>172.5</v>
      </c>
      <c r="P11">
        <f>VLOOKUP(C11,出勤日期!A:L,12,0)</f>
        <v>0</v>
      </c>
      <c r="Q11">
        <f>VLOOKUP(C11,出勤日期!A:M,13,0)</f>
        <v>172.5</v>
      </c>
      <c r="S11">
        <f>VLOOKUP(C11,'考勤原始数据（增加育儿、独生子女陪护假）'!C:X,16,0)</f>
        <v>0</v>
      </c>
      <c r="U11">
        <f>VLOOKUP(C11,'考勤原始数据（增加育儿、独生子女陪护假）'!C:Z,17,0)</f>
        <v>0</v>
      </c>
      <c r="W11">
        <f>VLOOKUP(C11,'考勤原始数据（增加育儿、独生子女陪护假）'!C:AB,18,0)</f>
        <v>0</v>
      </c>
      <c r="Y11">
        <f>VLOOKUP(C11,'考勤原始数据（增加育儿、独生子女陪护假）'!C:AD,19,0)</f>
        <v>0</v>
      </c>
      <c r="Z11">
        <f>VLOOKUP(C11,'考勤原始数据（增加育儿、独生子女陪护假）'!C:AE,20,0)</f>
        <v>0</v>
      </c>
      <c r="AB11">
        <f>VLOOKUP(C11,'考勤原始数据（增加育儿、独生子女陪护假）'!C:AG,22,0)</f>
        <v>0</v>
      </c>
      <c r="AC11">
        <f>VLOOKUP(C11,'考勤原始数据（增加育儿、独生子女陪护假）'!C:Y,23,0)</f>
        <v>9.5</v>
      </c>
      <c r="AD11">
        <f>VLOOKUP(C11,'考勤原始数据（增加育儿、独生子女陪护假）'!C:Z,24,0)</f>
        <v>9.5</v>
      </c>
      <c r="AE11">
        <v>0</v>
      </c>
      <c r="AF11">
        <f>VLOOKUP(C11,'考勤原始数据（增加育儿、独生子女陪护假）'!C:AB,26,0)</f>
        <v>0</v>
      </c>
      <c r="AG11">
        <f>VLOOKUP(C11:C12,'考勤原始数据（增加育儿、独生子女陪护假）'!C:AC,27,0)</f>
        <v>0</v>
      </c>
      <c r="AH11">
        <f>VLOOKUP(C11,'考勤原始数据（增加育儿、独生子女陪护假）'!C:AD,28,0)</f>
        <v>0</v>
      </c>
      <c r="AI11">
        <f>VLOOKUP(C11,'考勤原始数据（增加育儿、独生子女陪护假）'!C:AE,29,0)</f>
        <v>0</v>
      </c>
      <c r="AJ11">
        <f>VLOOKUP(C11,'考勤原始数据（增加育儿、独生子女陪护假）'!C:AF,30,0)</f>
        <v>0</v>
      </c>
      <c r="AL11">
        <f t="shared" si="0"/>
        <v>0</v>
      </c>
      <c r="AM11">
        <f t="shared" si="2"/>
        <v>200</v>
      </c>
      <c r="AN11">
        <f>VLOOKUP(C11,工龄计算!B:F,5,0)</f>
        <v>100</v>
      </c>
      <c r="AS11">
        <f t="shared" si="1"/>
        <v>0</v>
      </c>
      <c r="AU11">
        <v>0</v>
      </c>
      <c r="AV11" s="59">
        <f>VLOOKUP(C11,离职交接结算!D:AH,31,0)</f>
        <v>395.86</v>
      </c>
      <c r="AW11" s="59">
        <v>1480</v>
      </c>
      <c r="AX11" s="59">
        <v>0</v>
      </c>
      <c r="AY11">
        <f t="shared" si="3"/>
        <v>1875.8600000000001</v>
      </c>
      <c r="BB11">
        <f t="shared" si="4"/>
        <v>1875.8600000000001</v>
      </c>
    </row>
    <row r="12" spans="1:55">
      <c r="B12" t="str">
        <f>VLOOKUP(C12,花名册!C:O,13,0)</f>
        <v>10453</v>
      </c>
      <c r="C12" t="s">
        <v>260</v>
      </c>
      <c r="D12" t="str">
        <f>VLOOKUP(C12,花名册!C:F,4,0)</f>
        <v>百诚医药</v>
      </c>
      <c r="E12" t="str">
        <f>VLOOKUP(C12,花名册!C:G,5,0)</f>
        <v>医学部</v>
      </c>
      <c r="F12" t="str">
        <f>VLOOKUP(C12,花名册!C:H,6,0)</f>
        <v>医学编辑</v>
      </c>
      <c r="G12" t="str">
        <f>VLOOKUP(C12,花名册!C:D,2,0)</f>
        <v>离职</v>
      </c>
      <c r="H12" t="str">
        <f>VLOOKUP(C12,花名册!C:E,3,0)</f>
        <v>正式员工</v>
      </c>
      <c r="I12" t="str">
        <f>VLOOKUP(C12,花名册!C:J,8,0)</f>
        <v>研发</v>
      </c>
      <c r="J12" t="str">
        <f>VLOOKUP(C12,花名册!C:I,7,0)</f>
        <v>2019-10-29</v>
      </c>
      <c r="K12" t="str">
        <f>VLOOKUP(C12,花名册!C:L,9,0)</f>
        <v/>
      </c>
      <c r="L12" t="str">
        <f>VLOOKUP(C12,花名册!C:L,10,0)</f>
        <v>2023-03-31</v>
      </c>
      <c r="M12" t="str">
        <f>VLOOKUP(C12,花名册!C:N,12,0)</f>
        <v>P2</v>
      </c>
      <c r="N12">
        <f>VLOOKUP(C12,出勤日期!A:I,9,0)</f>
        <v>172.5</v>
      </c>
      <c r="O12">
        <f>VLOOKUP(C12,出勤日期!A:J,10,0)</f>
        <v>172.5</v>
      </c>
      <c r="P12">
        <f>VLOOKUP(C12,出勤日期!A:L,12,0)</f>
        <v>0</v>
      </c>
      <c r="Q12">
        <f>VLOOKUP(C12,出勤日期!A:M,13,0)</f>
        <v>172.5</v>
      </c>
      <c r="S12">
        <f>VLOOKUP(C12,'考勤原始数据（增加育儿、独生子女陪护假）'!C:X,16,0)</f>
        <v>0</v>
      </c>
      <c r="U12">
        <f>VLOOKUP(C12,'考勤原始数据（增加育儿、独生子女陪护假）'!C:Z,17,0)</f>
        <v>0</v>
      </c>
      <c r="W12">
        <f>VLOOKUP(C12,'考勤原始数据（增加育儿、独生子女陪护假）'!C:AB,18,0)</f>
        <v>0</v>
      </c>
      <c r="Y12">
        <f>VLOOKUP(C12,'考勤原始数据（增加育儿、独生子女陪护假）'!C:AD,19,0)</f>
        <v>0</v>
      </c>
      <c r="Z12">
        <f>VLOOKUP(C12,'考勤原始数据（增加育儿、独生子女陪护假）'!C:AE,20,0)</f>
        <v>0</v>
      </c>
      <c r="AB12">
        <f>VLOOKUP(C12,'考勤原始数据（增加育儿、独生子女陪护假）'!C:AG,22,0)</f>
        <v>0</v>
      </c>
      <c r="AC12">
        <f>VLOOKUP(C12,'考勤原始数据（增加育儿、独生子女陪护假）'!C:Y,23,0)</f>
        <v>30.5</v>
      </c>
      <c r="AD12">
        <f>VLOOKUP(C12,'考勤原始数据（增加育儿、独生子女陪护假）'!C:Z,24,0)</f>
        <v>30.5</v>
      </c>
      <c r="AE12">
        <v>0</v>
      </c>
      <c r="AF12">
        <f>VLOOKUP(C12,'考勤原始数据（增加育儿、独生子女陪护假）'!C:AB,26,0)</f>
        <v>0</v>
      </c>
      <c r="AG12">
        <f>VLOOKUP(C12:C13,'考勤原始数据（增加育儿、独生子女陪护假）'!C:AC,27,0)</f>
        <v>0</v>
      </c>
      <c r="AH12">
        <f>VLOOKUP(C12,'考勤原始数据（增加育儿、独生子女陪护假）'!C:AD,28,0)</f>
        <v>0</v>
      </c>
      <c r="AI12">
        <f>VLOOKUP(C12,'考勤原始数据（增加育儿、独生子女陪护假）'!C:AE,29,0)</f>
        <v>0</v>
      </c>
      <c r="AJ12">
        <f>VLOOKUP(C12,'考勤原始数据（增加育儿、独生子女陪护假）'!C:AF,30,0)</f>
        <v>0</v>
      </c>
      <c r="AL12">
        <f t="shared" si="0"/>
        <v>0</v>
      </c>
      <c r="AM12">
        <f t="shared" si="2"/>
        <v>200</v>
      </c>
      <c r="AN12">
        <f>VLOOKUP(C12,工龄计算!B:F,5,0)</f>
        <v>150</v>
      </c>
      <c r="AS12">
        <f t="shared" si="1"/>
        <v>0</v>
      </c>
      <c r="AU12">
        <v>0</v>
      </c>
      <c r="AV12" s="59">
        <f>VLOOKUP(C12,离职交接结算!D:AH,31,0)</f>
        <v>590.98</v>
      </c>
      <c r="AW12" s="59">
        <v>1360</v>
      </c>
      <c r="AX12" s="59">
        <v>0</v>
      </c>
      <c r="AY12">
        <f t="shared" si="3"/>
        <v>1950.98</v>
      </c>
      <c r="BB12">
        <f t="shared" si="4"/>
        <v>1950.98</v>
      </c>
    </row>
    <row r="13" spans="1:55">
      <c r="B13" t="str">
        <f>VLOOKUP(C13,花名册!C:O,13,0)</f>
        <v>10241</v>
      </c>
      <c r="C13" t="s">
        <v>341</v>
      </c>
      <c r="D13" t="str">
        <f>VLOOKUP(C13,花名册!C:F,4,0)</f>
        <v>百诚医药</v>
      </c>
      <c r="E13" t="str">
        <f>VLOOKUP(C13,花名册!C:G,5,0)</f>
        <v>原料药分析部</v>
      </c>
      <c r="F13" t="str">
        <f>VLOOKUP(C13,花名册!C:H,6,0)</f>
        <v>分析研究员</v>
      </c>
      <c r="G13" t="str">
        <f>VLOOKUP(C13,花名册!C:D,2,0)</f>
        <v>离职</v>
      </c>
      <c r="H13" t="str">
        <f>VLOOKUP(C13,花名册!C:E,3,0)</f>
        <v>正式员工</v>
      </c>
      <c r="I13" t="str">
        <f>VLOOKUP(C13,花名册!C:J,8,0)</f>
        <v>研发</v>
      </c>
      <c r="J13" t="str">
        <f>VLOOKUP(C13,花名册!C:I,7,0)</f>
        <v>2018-06-26</v>
      </c>
      <c r="K13" t="str">
        <f>VLOOKUP(C13,花名册!C:L,9,0)</f>
        <v/>
      </c>
      <c r="L13" t="str">
        <f>VLOOKUP(C13,花名册!C:L,10,0)</f>
        <v>2023-03-31</v>
      </c>
      <c r="M13" t="str">
        <f>VLOOKUP(C13,花名册!C:N,12,0)</f>
        <v>P2</v>
      </c>
      <c r="N13">
        <f>VLOOKUP(C13,出勤日期!A:I,9,0)</f>
        <v>172.5</v>
      </c>
      <c r="O13">
        <f>VLOOKUP(C13,出勤日期!A:J,10,0)</f>
        <v>172.5</v>
      </c>
      <c r="P13">
        <f>VLOOKUP(C13,出勤日期!A:L,12,0)</f>
        <v>0</v>
      </c>
      <c r="Q13">
        <f>VLOOKUP(C13,出勤日期!A:M,13,0)</f>
        <v>172.5</v>
      </c>
      <c r="S13">
        <f>VLOOKUP(C13,'考勤原始数据（增加育儿、独生子女陪护假）'!C:X,16,0)</f>
        <v>0</v>
      </c>
      <c r="U13">
        <f>VLOOKUP(C13,'考勤原始数据（增加育儿、独生子女陪护假）'!C:Z,17,0)</f>
        <v>6</v>
      </c>
      <c r="W13">
        <f>VLOOKUP(C13,'考勤原始数据（增加育儿、独生子女陪护假）'!C:AB,18,0)</f>
        <v>0</v>
      </c>
      <c r="Y13">
        <f>VLOOKUP(C13,'考勤原始数据（增加育儿、独生子女陪护假）'!C:AD,19,0)</f>
        <v>0</v>
      </c>
      <c r="Z13">
        <f>VLOOKUP(C13,'考勤原始数据（增加育儿、独生子女陪护假）'!C:AE,20,0)</f>
        <v>0</v>
      </c>
      <c r="AB13">
        <f>VLOOKUP(C13,'考勤原始数据（增加育儿、独生子女陪护假）'!C:AG,22,0)</f>
        <v>0</v>
      </c>
      <c r="AC13">
        <f>VLOOKUP(C13,'考勤原始数据（增加育儿、独生子女陪护假）'!C:Y,23,0)</f>
        <v>2</v>
      </c>
      <c r="AD13">
        <f>VLOOKUP(C13,'考勤原始数据（增加育儿、独生子女陪护假）'!C:Z,24,0)</f>
        <v>2</v>
      </c>
      <c r="AE13">
        <v>0</v>
      </c>
      <c r="AF13">
        <f>VLOOKUP(C13,'考勤原始数据（增加育儿、独生子女陪护假）'!C:AB,26,0)</f>
        <v>0</v>
      </c>
      <c r="AG13">
        <f>VLOOKUP(C13:C14,'考勤原始数据（增加育儿、独生子女陪护假）'!C:AC,27,0)</f>
        <v>0</v>
      </c>
      <c r="AH13">
        <f>VLOOKUP(C13,'考勤原始数据（增加育儿、独生子女陪护假）'!C:AD,28,0)</f>
        <v>0</v>
      </c>
      <c r="AI13">
        <f>VLOOKUP(C13,'考勤原始数据（增加育儿、独生子女陪护假）'!C:AE,29,0)</f>
        <v>0</v>
      </c>
      <c r="AJ13">
        <f>VLOOKUP(C13,'考勤原始数据（增加育儿、独生子女陪护假）'!C:AF,30,0)</f>
        <v>0</v>
      </c>
      <c r="AL13">
        <f t="shared" si="0"/>
        <v>0</v>
      </c>
      <c r="AM13">
        <f t="shared" si="2"/>
        <v>193.04</v>
      </c>
      <c r="AN13">
        <f>VLOOKUP(C13,工龄计算!B:F,5,0)</f>
        <v>200</v>
      </c>
      <c r="AS13">
        <f t="shared" si="1"/>
        <v>0</v>
      </c>
      <c r="AU13">
        <v>0</v>
      </c>
      <c r="AV13" s="59">
        <f>VLOOKUP(C13,离职交接结算!D:AH,31,0)</f>
        <v>0</v>
      </c>
      <c r="AW13" s="59">
        <v>80</v>
      </c>
      <c r="AX13" s="59">
        <v>0</v>
      </c>
      <c r="AY13">
        <f t="shared" si="3"/>
        <v>80</v>
      </c>
      <c r="BB13">
        <f t="shared" si="4"/>
        <v>80</v>
      </c>
    </row>
    <row r="14" spans="1:55">
      <c r="B14" t="str">
        <f>VLOOKUP(C14,花名册!C:O,13,0)</f>
        <v>10306</v>
      </c>
      <c r="C14" t="s">
        <v>571</v>
      </c>
      <c r="D14" t="str">
        <f>VLOOKUP(C14,花名册!C:F,4,0)</f>
        <v>百诚医药</v>
      </c>
      <c r="E14" t="str">
        <f>VLOOKUP(C14,花名册!C:G,5,0)</f>
        <v>固体制剂二部</v>
      </c>
      <c r="F14" t="str">
        <f>VLOOKUP(C14,花名册!C:H,6,0)</f>
        <v>分析研究员</v>
      </c>
      <c r="G14" t="str">
        <f>VLOOKUP(C14,花名册!C:D,2,0)</f>
        <v>离职</v>
      </c>
      <c r="H14" t="str">
        <f>VLOOKUP(C14,花名册!C:E,3,0)</f>
        <v>正式员工</v>
      </c>
      <c r="I14" t="str">
        <f>VLOOKUP(C14,花名册!C:J,8,0)</f>
        <v>研发</v>
      </c>
      <c r="J14" t="str">
        <f>VLOOKUP(C14,花名册!C:I,7,0)</f>
        <v>2019-03-18</v>
      </c>
      <c r="K14" t="str">
        <f>VLOOKUP(C14,花名册!C:L,9,0)</f>
        <v/>
      </c>
      <c r="L14" t="str">
        <f>VLOOKUP(C14,花名册!C:L,10,0)</f>
        <v>2023-03-31</v>
      </c>
      <c r="M14" t="str">
        <f>VLOOKUP(C14,花名册!C:N,12,0)</f>
        <v>P2</v>
      </c>
      <c r="N14">
        <f>VLOOKUP(C14,出勤日期!A:I,9,0)</f>
        <v>172.5</v>
      </c>
      <c r="O14">
        <f>VLOOKUP(C14,出勤日期!A:J,10,0)</f>
        <v>172.5</v>
      </c>
      <c r="P14">
        <f>VLOOKUP(C14,出勤日期!A:L,12,0)</f>
        <v>0</v>
      </c>
      <c r="Q14">
        <f>VLOOKUP(C14,出勤日期!A:M,13,0)</f>
        <v>172.5</v>
      </c>
      <c r="S14">
        <f>VLOOKUP(C14,'考勤原始数据（增加育儿、独生子女陪护假）'!C:X,16,0)</f>
        <v>0</v>
      </c>
      <c r="U14">
        <f>VLOOKUP(C14,'考勤原始数据（增加育儿、独生子女陪护假）'!C:Z,17,0)</f>
        <v>0</v>
      </c>
      <c r="W14">
        <f>VLOOKUP(C14,'考勤原始数据（增加育儿、独生子女陪护假）'!C:AB,18,0)</f>
        <v>0</v>
      </c>
      <c r="Y14">
        <f>VLOOKUP(C14,'考勤原始数据（增加育儿、独生子女陪护假）'!C:AD,19,0)</f>
        <v>0</v>
      </c>
      <c r="Z14">
        <f>VLOOKUP(C14,'考勤原始数据（增加育儿、独生子女陪护假）'!C:AE,20,0)</f>
        <v>0</v>
      </c>
      <c r="AB14">
        <f>VLOOKUP(C14,'考勤原始数据（增加育儿、独生子女陪护假）'!C:AG,22,0)</f>
        <v>0</v>
      </c>
      <c r="AC14">
        <f>VLOOKUP(C14,'考勤原始数据（增加育儿、独生子女陪护假）'!C:Y,23,0)</f>
        <v>0</v>
      </c>
      <c r="AD14">
        <f>VLOOKUP(C14,'考勤原始数据（增加育儿、独生子女陪护假）'!C:Z,24,0)</f>
        <v>0</v>
      </c>
      <c r="AE14">
        <v>0</v>
      </c>
      <c r="AF14">
        <f>VLOOKUP(C14,'考勤原始数据（增加育儿、独生子女陪护假）'!C:AB,26,0)</f>
        <v>0</v>
      </c>
      <c r="AG14">
        <f>VLOOKUP(C14:C15,'考勤原始数据（增加育儿、独生子女陪护假）'!C:AC,27,0)</f>
        <v>0</v>
      </c>
      <c r="AH14">
        <f>VLOOKUP(C14,'考勤原始数据（增加育儿、独生子女陪护假）'!C:AD,28,0)</f>
        <v>0</v>
      </c>
      <c r="AI14">
        <f>VLOOKUP(C14,'考勤原始数据（增加育儿、独生子女陪护假）'!C:AE,29,0)</f>
        <v>0</v>
      </c>
      <c r="AJ14">
        <f>VLOOKUP(C14,'考勤原始数据（增加育儿、独生子女陪护假）'!C:AF,30,0)</f>
        <v>0</v>
      </c>
      <c r="AL14">
        <f t="shared" si="0"/>
        <v>0</v>
      </c>
      <c r="AM14">
        <f t="shared" si="2"/>
        <v>200</v>
      </c>
      <c r="AN14">
        <f>VLOOKUP(C14,工龄计算!B:F,5,0)</f>
        <v>200</v>
      </c>
      <c r="AS14">
        <f t="shared" si="1"/>
        <v>0</v>
      </c>
      <c r="AU14">
        <v>0</v>
      </c>
      <c r="AV14" s="59">
        <f>VLOOKUP(C14,离职交接结算!D:AH,31,0)</f>
        <v>563.42999999999995</v>
      </c>
      <c r="AW14" s="59">
        <v>980</v>
      </c>
      <c r="AX14" s="59">
        <v>0</v>
      </c>
      <c r="AY14">
        <f t="shared" si="3"/>
        <v>1543.4299999999998</v>
      </c>
      <c r="BB14">
        <f t="shared" si="4"/>
        <v>1543.4299999999998</v>
      </c>
    </row>
    <row r="15" spans="1:55">
      <c r="B15" t="str">
        <f>VLOOKUP(C15,花名册!C:O,13,0)</f>
        <v>11627</v>
      </c>
      <c r="C15" t="s">
        <v>1501</v>
      </c>
      <c r="D15" t="str">
        <f>VLOOKUP(C15,花名册!C:F,4,0)</f>
        <v>百诚医药</v>
      </c>
      <c r="E15" t="str">
        <f>VLOOKUP(C15,花名册!C:G,5,0)</f>
        <v>质量保证部</v>
      </c>
      <c r="F15" t="str">
        <f>VLOOKUP(C15,花名册!C:H,6,0)</f>
        <v>QA</v>
      </c>
      <c r="G15" t="str">
        <f>VLOOKUP(C15,花名册!C:D,2,0)</f>
        <v>离职</v>
      </c>
      <c r="H15" t="str">
        <f>VLOOKUP(C15,花名册!C:E,3,0)</f>
        <v>正式员工</v>
      </c>
      <c r="I15" t="str">
        <f>VLOOKUP(C15,花名册!C:J,8,0)</f>
        <v>职能</v>
      </c>
      <c r="J15" t="str">
        <f>VLOOKUP(C15,花名册!C:I,7,0)</f>
        <v>2022-03-09</v>
      </c>
      <c r="K15" t="str">
        <f>VLOOKUP(C15,花名册!C:L,9,0)</f>
        <v/>
      </c>
      <c r="L15" t="str">
        <f>VLOOKUP(C15,花名册!C:L,10,0)</f>
        <v>2023-03-30</v>
      </c>
      <c r="M15" t="str">
        <f>VLOOKUP(C15,花名册!C:N,12,0)</f>
        <v>P2</v>
      </c>
      <c r="N15">
        <f>VLOOKUP(C15,出勤日期!A:I,9,0)</f>
        <v>184</v>
      </c>
      <c r="O15">
        <f>VLOOKUP(C15,出勤日期!A:J,10,0)</f>
        <v>176</v>
      </c>
      <c r="P15">
        <f>VLOOKUP(C15,出勤日期!A:L,12,0)</f>
        <v>0</v>
      </c>
      <c r="Q15">
        <f>VLOOKUP(C15,出勤日期!A:M,13,0)</f>
        <v>176</v>
      </c>
      <c r="S15">
        <f>VLOOKUP(C15,'考勤原始数据（增加育儿、独生子女陪护假）'!C:X,16,0)</f>
        <v>0</v>
      </c>
      <c r="U15">
        <f>VLOOKUP(C15,'考勤原始数据（增加育儿、独生子女陪护假）'!C:Z,17,0)</f>
        <v>0</v>
      </c>
      <c r="W15">
        <f>VLOOKUP(C15,'考勤原始数据（增加育儿、独生子女陪护假）'!C:AB,18,0)</f>
        <v>0</v>
      </c>
      <c r="Y15">
        <f>VLOOKUP(C15,'考勤原始数据（增加育儿、独生子女陪护假）'!C:AD,19,0)</f>
        <v>0</v>
      </c>
      <c r="Z15">
        <f>VLOOKUP(C15,'考勤原始数据（增加育儿、独生子女陪护假）'!C:AE,20,0)</f>
        <v>0</v>
      </c>
      <c r="AB15">
        <f>VLOOKUP(C15,'考勤原始数据（增加育儿、独生子女陪护假）'!C:AG,22,0)</f>
        <v>0</v>
      </c>
      <c r="AC15">
        <f>VLOOKUP(C15,'考勤原始数据（增加育儿、独生子女陪护假）'!C:Y,23,0)</f>
        <v>4</v>
      </c>
      <c r="AD15">
        <f>VLOOKUP(C15,'考勤原始数据（增加育儿、独生子女陪护假）'!C:Z,24,0)</f>
        <v>4</v>
      </c>
      <c r="AE15">
        <v>0</v>
      </c>
      <c r="AF15">
        <f>VLOOKUP(C15,'考勤原始数据（增加育儿、独生子女陪护假）'!C:AB,26,0)</f>
        <v>0</v>
      </c>
      <c r="AG15">
        <f>VLOOKUP(C15:C16,'考勤原始数据（增加育儿、独生子女陪护假）'!C:AC,27,0)</f>
        <v>0</v>
      </c>
      <c r="AH15">
        <f>VLOOKUP(C15,'考勤原始数据（增加育儿、独生子女陪护假）'!C:AD,28,0)</f>
        <v>0</v>
      </c>
      <c r="AI15">
        <f>VLOOKUP(C15,'考勤原始数据（增加育儿、独生子女陪护假）'!C:AE,29,0)</f>
        <v>0</v>
      </c>
      <c r="AJ15">
        <f>VLOOKUP(C15,'考勤原始数据（增加育儿、独生子女陪护假）'!C:AF,30,0)</f>
        <v>0</v>
      </c>
      <c r="AL15">
        <f t="shared" si="0"/>
        <v>0</v>
      </c>
      <c r="AM15">
        <f t="shared" si="2"/>
        <v>191.3</v>
      </c>
      <c r="AN15">
        <f>VLOOKUP(C15,工龄计算!B:F,5,0)</f>
        <v>50</v>
      </c>
      <c r="AS15">
        <f t="shared" si="1"/>
        <v>0</v>
      </c>
      <c r="AU15">
        <v>0</v>
      </c>
      <c r="AV15" s="59">
        <f>VLOOKUP(C15,离职交接结算!D:AH,31,0)</f>
        <v>0</v>
      </c>
      <c r="AW15" s="59">
        <v>431.25</v>
      </c>
      <c r="AX15" s="59">
        <v>0</v>
      </c>
      <c r="AY15">
        <f t="shared" si="3"/>
        <v>431.25</v>
      </c>
      <c r="BB15">
        <f t="shared" si="4"/>
        <v>431.25</v>
      </c>
    </row>
    <row r="16" spans="1:55">
      <c r="B16" t="str">
        <f>VLOOKUP(C16,花名册!C:O,13,0)</f>
        <v>12000</v>
      </c>
      <c r="C16" t="s">
        <v>1309</v>
      </c>
      <c r="D16" t="str">
        <f>VLOOKUP(C16,花名册!C:F,4,0)</f>
        <v>百诚医药</v>
      </c>
      <c r="E16" t="str">
        <f>VLOOKUP(C16,花名册!C:G,5,0)</f>
        <v>固体制剂二部</v>
      </c>
      <c r="F16" t="str">
        <f>VLOOKUP(C16,花名册!C:H,6,0)</f>
        <v>助理分析研究员</v>
      </c>
      <c r="G16" t="str">
        <f>VLOOKUP(C16,花名册!C:D,2,0)</f>
        <v>离职</v>
      </c>
      <c r="H16" t="str">
        <f>VLOOKUP(C16,花名册!C:E,3,0)</f>
        <v>正式员工</v>
      </c>
      <c r="I16" t="str">
        <f>VLOOKUP(C16,花名册!C:J,8,0)</f>
        <v>研发</v>
      </c>
      <c r="J16" t="str">
        <f>VLOOKUP(C16,花名册!C:I,7,0)</f>
        <v>2022-07-18</v>
      </c>
      <c r="K16" t="str">
        <f>VLOOKUP(C16,花名册!C:L,9,0)</f>
        <v/>
      </c>
      <c r="L16" t="str">
        <f>VLOOKUP(C16,花名册!C:L,10,0)</f>
        <v>2023-03-29</v>
      </c>
      <c r="M16" t="str">
        <f>VLOOKUP(C16,花名册!C:N,12,0)</f>
        <v>P1</v>
      </c>
      <c r="N16">
        <f>VLOOKUP(C16,出勤日期!A:I,9,0)</f>
        <v>172.5</v>
      </c>
      <c r="O16">
        <f>VLOOKUP(C16,出勤日期!A:J,10,0)</f>
        <v>157.5</v>
      </c>
      <c r="P16">
        <f>VLOOKUP(C16,出勤日期!A:L,12,0)</f>
        <v>0</v>
      </c>
      <c r="Q16">
        <f>VLOOKUP(C16,出勤日期!A:M,13,0)</f>
        <v>157.5</v>
      </c>
      <c r="S16">
        <f>VLOOKUP(C16,'考勤原始数据（增加育儿、独生子女陪护假）'!C:X,16,0)</f>
        <v>0</v>
      </c>
      <c r="U16">
        <f>VLOOKUP(C16,'考勤原始数据（增加育儿、独生子女陪护假）'!C:Z,17,0)</f>
        <v>0</v>
      </c>
      <c r="W16">
        <f>VLOOKUP(C16,'考勤原始数据（增加育儿、独生子女陪护假）'!C:AB,18,0)</f>
        <v>0</v>
      </c>
      <c r="Y16">
        <f>VLOOKUP(C16,'考勤原始数据（增加育儿、独生子女陪护假）'!C:AD,19,0)</f>
        <v>0</v>
      </c>
      <c r="Z16">
        <f>VLOOKUP(C16,'考勤原始数据（增加育儿、独生子女陪护假）'!C:AE,20,0)</f>
        <v>0</v>
      </c>
      <c r="AB16">
        <f>VLOOKUP(C16,'考勤原始数据（增加育儿、独生子女陪护假）'!C:AG,22,0)</f>
        <v>0</v>
      </c>
      <c r="AC16">
        <f>VLOOKUP(C16,'考勤原始数据（增加育儿、独生子女陪护假）'!C:Y,23,0)</f>
        <v>0</v>
      </c>
      <c r="AD16">
        <f>VLOOKUP(C16,'考勤原始数据（增加育儿、独生子女陪护假）'!C:Z,24,0)</f>
        <v>0</v>
      </c>
      <c r="AE16">
        <v>0</v>
      </c>
      <c r="AF16">
        <f>VLOOKUP(C16,'考勤原始数据（增加育儿、独生子女陪护假）'!C:AB,26,0)</f>
        <v>0</v>
      </c>
      <c r="AG16">
        <f>VLOOKUP(C16:C17,'考勤原始数据（增加育儿、独生子女陪护假）'!C:AC,27,0)</f>
        <v>0</v>
      </c>
      <c r="AH16">
        <f>VLOOKUP(C16,'考勤原始数据（增加育儿、独生子女陪护假）'!C:AD,28,0)</f>
        <v>0</v>
      </c>
      <c r="AI16">
        <f>VLOOKUP(C16,'考勤原始数据（增加育儿、独生子女陪护假）'!C:AE,29,0)</f>
        <v>0</v>
      </c>
      <c r="AJ16">
        <f>VLOOKUP(C16,'考勤原始数据（增加育儿、独生子女陪护假）'!C:AF,30,0)</f>
        <v>0</v>
      </c>
      <c r="AL16">
        <f t="shared" si="0"/>
        <v>0</v>
      </c>
      <c r="AM16">
        <f t="shared" si="2"/>
        <v>182.61</v>
      </c>
      <c r="AN16">
        <f>VLOOKUP(C16,工龄计算!B:F,5,0)</f>
        <v>0</v>
      </c>
      <c r="AS16">
        <f t="shared" si="1"/>
        <v>0</v>
      </c>
      <c r="AU16">
        <v>0</v>
      </c>
      <c r="AV16" s="59">
        <f>VLOOKUP(C16,离职交接结算!D:AH,31,0)</f>
        <v>116.87</v>
      </c>
      <c r="AW16" s="59">
        <v>520</v>
      </c>
      <c r="AX16" s="59">
        <v>0</v>
      </c>
      <c r="AY16">
        <f t="shared" si="3"/>
        <v>636.87</v>
      </c>
      <c r="BB16">
        <f t="shared" si="4"/>
        <v>636.87</v>
      </c>
    </row>
    <row r="17" spans="2:55">
      <c r="B17" t="str">
        <f>VLOOKUP(C17,花名册!C:O,13,0)</f>
        <v>11293</v>
      </c>
      <c r="C17" t="s">
        <v>1019</v>
      </c>
      <c r="D17" t="str">
        <f>VLOOKUP(C17,花名册!C:F,4,0)</f>
        <v>百诚医药</v>
      </c>
      <c r="E17" t="str">
        <f>VLOOKUP(C17,花名册!C:G,5,0)</f>
        <v>原料药分析部</v>
      </c>
      <c r="F17" t="str">
        <f>VLOOKUP(C17,花名册!C:H,6,0)</f>
        <v>助理分析研究员</v>
      </c>
      <c r="G17" t="str">
        <f>VLOOKUP(C17,花名册!C:D,2,0)</f>
        <v>离职</v>
      </c>
      <c r="H17" t="str">
        <f>VLOOKUP(C17,花名册!C:E,3,0)</f>
        <v>正式员工</v>
      </c>
      <c r="I17" t="str">
        <f>VLOOKUP(C17,花名册!C:J,8,0)</f>
        <v>研发</v>
      </c>
      <c r="J17" t="str">
        <f>VLOOKUP(C17,花名册!C:I,7,0)</f>
        <v>2021-09-22</v>
      </c>
      <c r="K17" t="str">
        <f>VLOOKUP(C17,花名册!C:L,9,0)</f>
        <v/>
      </c>
      <c r="L17" t="str">
        <f>VLOOKUP(C17,花名册!C:L,10,0)</f>
        <v>2023-03-29</v>
      </c>
      <c r="M17" t="str">
        <f>VLOOKUP(C17,花名册!C:N,12,0)</f>
        <v>P1</v>
      </c>
      <c r="N17">
        <f>VLOOKUP(C17,出勤日期!A:I,9,0)</f>
        <v>172.5</v>
      </c>
      <c r="O17">
        <f>VLOOKUP(C17,出勤日期!A:J,10,0)</f>
        <v>157.5</v>
      </c>
      <c r="P17">
        <f>VLOOKUP(C17,出勤日期!A:L,12,0)</f>
        <v>0</v>
      </c>
      <c r="Q17">
        <f>VLOOKUP(C17,出勤日期!A:M,13,0)</f>
        <v>157.5</v>
      </c>
      <c r="S17">
        <f>VLOOKUP(C17,'考勤原始数据（增加育儿、独生子女陪护假）'!C:X,16,0)</f>
        <v>2</v>
      </c>
      <c r="U17">
        <f>VLOOKUP(C17,'考勤原始数据（增加育儿、独生子女陪护假）'!C:Z,17,0)</f>
        <v>1.5</v>
      </c>
      <c r="W17">
        <f>VLOOKUP(C17,'考勤原始数据（增加育儿、独生子女陪护假）'!C:AB,18,0)</f>
        <v>0</v>
      </c>
      <c r="Y17">
        <f>VLOOKUP(C17,'考勤原始数据（增加育儿、独生子女陪护假）'!C:AD,19,0)</f>
        <v>0</v>
      </c>
      <c r="Z17">
        <f>VLOOKUP(C17,'考勤原始数据（增加育儿、独生子女陪护假）'!C:AE,20,0)</f>
        <v>0</v>
      </c>
      <c r="AB17">
        <f>VLOOKUP(C17,'考勤原始数据（增加育儿、独生子女陪护假）'!C:AG,22,0)</f>
        <v>0</v>
      </c>
      <c r="AC17">
        <f>VLOOKUP(C17,'考勤原始数据（增加育儿、独生子女陪护假）'!C:Y,23,0)</f>
        <v>0</v>
      </c>
      <c r="AD17">
        <f>VLOOKUP(C17,'考勤原始数据（增加育儿、独生子女陪护假）'!C:Z,24,0)</f>
        <v>0</v>
      </c>
      <c r="AE17">
        <v>0</v>
      </c>
      <c r="AF17">
        <f>VLOOKUP(C17,'考勤原始数据（增加育儿、独生子女陪护假）'!C:AB,26,0)</f>
        <v>0</v>
      </c>
      <c r="AG17">
        <f>VLOOKUP(C17:C18,'考勤原始数据（增加育儿、独生子女陪护假）'!C:AC,27,0)</f>
        <v>0</v>
      </c>
      <c r="AH17">
        <f>VLOOKUP(C17,'考勤原始数据（增加育儿、独生子女陪护假）'!C:AD,28,0)</f>
        <v>0</v>
      </c>
      <c r="AI17">
        <f>VLOOKUP(C17,'考勤原始数据（增加育儿、独生子女陪护假）'!C:AE,29,0)</f>
        <v>0</v>
      </c>
      <c r="AJ17">
        <f>VLOOKUP(C17,'考勤原始数据（增加育儿、独生子女陪护假）'!C:AF,30,0)</f>
        <v>0</v>
      </c>
      <c r="AL17">
        <f t="shared" si="0"/>
        <v>0</v>
      </c>
      <c r="AM17">
        <f t="shared" si="2"/>
        <v>178.55</v>
      </c>
      <c r="AN17">
        <f>VLOOKUP(C17,工龄计算!B:F,5,0)</f>
        <v>50</v>
      </c>
      <c r="AS17">
        <f t="shared" si="1"/>
        <v>0</v>
      </c>
      <c r="AU17">
        <v>0</v>
      </c>
      <c r="AV17" s="59">
        <f>VLOOKUP(C17,离职交接结算!D:AH,31,0)</f>
        <v>0</v>
      </c>
      <c r="AW17" s="59">
        <v>0</v>
      </c>
      <c r="AX17" s="59">
        <v>0</v>
      </c>
      <c r="AY17">
        <f t="shared" si="3"/>
        <v>0</v>
      </c>
      <c r="BB17">
        <f t="shared" si="4"/>
        <v>0</v>
      </c>
    </row>
    <row r="18" spans="2:55">
      <c r="B18" t="str">
        <f>VLOOKUP(C18,花名册!C:O,13,0)</f>
        <v>12524</v>
      </c>
      <c r="C18" t="s">
        <v>1175</v>
      </c>
      <c r="D18" t="str">
        <f>VLOOKUP(C18,花名册!C:F,4,0)</f>
        <v>百诚医药</v>
      </c>
      <c r="E18" t="str">
        <f>VLOOKUP(C18,花名册!C:G,5,0)</f>
        <v>原料药二部</v>
      </c>
      <c r="F18" t="str">
        <f>VLOOKUP(C18,花名册!C:H,6,0)</f>
        <v>合成研究员</v>
      </c>
      <c r="G18" t="str">
        <f>VLOOKUP(C18,花名册!C:D,2,0)</f>
        <v>离职</v>
      </c>
      <c r="H18" t="str">
        <f>VLOOKUP(C18,花名册!C:E,3,0)</f>
        <v>正式员工</v>
      </c>
      <c r="I18" t="str">
        <f>VLOOKUP(C18,花名册!C:J,8,0)</f>
        <v>研发</v>
      </c>
      <c r="J18" t="str">
        <f>VLOOKUP(C18,花名册!C:I,7,0)</f>
        <v>2022-07-04</v>
      </c>
      <c r="K18" t="str">
        <f>VLOOKUP(C18,花名册!C:L,9,0)</f>
        <v/>
      </c>
      <c r="L18" t="str">
        <f>VLOOKUP(C18,花名册!C:L,10,0)</f>
        <v>2023-03-28</v>
      </c>
      <c r="M18" t="str">
        <f>VLOOKUP(C18,花名册!C:N,12,0)</f>
        <v>P2</v>
      </c>
      <c r="N18">
        <f>VLOOKUP(C18,出勤日期!A:I,9,0)</f>
        <v>172.5</v>
      </c>
      <c r="O18">
        <f>VLOOKUP(C18,出勤日期!A:J,10,0)</f>
        <v>150</v>
      </c>
      <c r="P18">
        <f>VLOOKUP(C18,出勤日期!A:L,12,0)</f>
        <v>0</v>
      </c>
      <c r="Q18">
        <f>VLOOKUP(C18,出勤日期!A:M,13,0)</f>
        <v>150</v>
      </c>
      <c r="S18">
        <f>VLOOKUP(C18,'考勤原始数据（增加育儿、独生子女陪护假）'!C:X,16,0)</f>
        <v>0</v>
      </c>
      <c r="U18">
        <f>VLOOKUP(C18,'考勤原始数据（增加育儿、独生子女陪护假）'!C:Z,17,0)</f>
        <v>0</v>
      </c>
      <c r="W18">
        <f>VLOOKUP(C18,'考勤原始数据（增加育儿、独生子女陪护假）'!C:AB,18,0)</f>
        <v>0</v>
      </c>
      <c r="Y18">
        <f>VLOOKUP(C18,'考勤原始数据（增加育儿、独生子女陪护假）'!C:AD,19,0)</f>
        <v>0</v>
      </c>
      <c r="Z18">
        <f>VLOOKUP(C18,'考勤原始数据（增加育儿、独生子女陪护假）'!C:AE,20,0)</f>
        <v>0</v>
      </c>
      <c r="AB18">
        <f>VLOOKUP(C18,'考勤原始数据（增加育儿、独生子女陪护假）'!C:AG,22,0)</f>
        <v>0</v>
      </c>
      <c r="AC18">
        <f>VLOOKUP(C18,'考勤原始数据（增加育儿、独生子女陪护假）'!C:Y,23,0)</f>
        <v>0</v>
      </c>
      <c r="AD18">
        <f>VLOOKUP(C18,'考勤原始数据（增加育儿、独生子女陪护假）'!C:Z,24,0)</f>
        <v>0</v>
      </c>
      <c r="AE18">
        <v>0</v>
      </c>
      <c r="AF18">
        <f>VLOOKUP(C18,'考勤原始数据（增加育儿、独生子女陪护假）'!C:AB,26,0)</f>
        <v>0</v>
      </c>
      <c r="AG18">
        <f>VLOOKUP(C18:C19,'考勤原始数据（增加育儿、独生子女陪护假）'!C:AC,27,0)</f>
        <v>0</v>
      </c>
      <c r="AH18">
        <f>VLOOKUP(C18,'考勤原始数据（增加育儿、独生子女陪护假）'!C:AD,28,0)</f>
        <v>0</v>
      </c>
      <c r="AI18">
        <f>VLOOKUP(C18,'考勤原始数据（增加育儿、独生子女陪护假）'!C:AE,29,0)</f>
        <v>0</v>
      </c>
      <c r="AJ18">
        <f>VLOOKUP(C18,'考勤原始数据（增加育儿、独生子女陪护假）'!C:AF,30,0)</f>
        <v>0</v>
      </c>
      <c r="AL18">
        <f t="shared" si="0"/>
        <v>0</v>
      </c>
      <c r="AM18">
        <f t="shared" si="2"/>
        <v>173.91</v>
      </c>
      <c r="AN18">
        <f>VLOOKUP(C18,工龄计算!B:F,5,0)</f>
        <v>0</v>
      </c>
      <c r="AS18">
        <f t="shared" si="1"/>
        <v>0</v>
      </c>
      <c r="AU18">
        <v>0</v>
      </c>
      <c r="AV18" s="59">
        <f>VLOOKUP(C18,离职交接结算!D:AH,31,0)</f>
        <v>235.06</v>
      </c>
      <c r="AW18" s="59">
        <v>0</v>
      </c>
      <c r="AX18" s="59">
        <v>0</v>
      </c>
      <c r="AY18">
        <f t="shared" si="3"/>
        <v>235.06</v>
      </c>
      <c r="BB18">
        <f t="shared" si="4"/>
        <v>235.06</v>
      </c>
    </row>
    <row r="19" spans="2:55">
      <c r="B19" t="str">
        <f>VLOOKUP(C19,花名册!C:O,13,0)</f>
        <v>11688</v>
      </c>
      <c r="C19" t="s">
        <v>1281</v>
      </c>
      <c r="D19" t="str">
        <f>VLOOKUP(C19,花名册!C:F,4,0)</f>
        <v>百诚医药</v>
      </c>
      <c r="E19" t="str">
        <f>VLOOKUP(C19,花名册!C:G,5,0)</f>
        <v>液体制剂二部</v>
      </c>
      <c r="F19" t="str">
        <f>VLOOKUP(C19,花名册!C:H,6,0)</f>
        <v>助理分析研究员</v>
      </c>
      <c r="G19" t="str">
        <f>VLOOKUP(C19,花名册!C:D,2,0)</f>
        <v>离职</v>
      </c>
      <c r="H19" t="str">
        <f>VLOOKUP(C19,花名册!C:E,3,0)</f>
        <v>正式员工</v>
      </c>
      <c r="I19" t="str">
        <f>VLOOKUP(C19,花名册!C:J,8,0)</f>
        <v>研发</v>
      </c>
      <c r="J19" t="str">
        <f>VLOOKUP(C19,花名册!C:I,7,0)</f>
        <v>2022-04-06</v>
      </c>
      <c r="K19" t="str">
        <f>VLOOKUP(C19,花名册!C:L,9,0)</f>
        <v/>
      </c>
      <c r="L19" t="str">
        <f>VLOOKUP(C19,花名册!C:L,10,0)</f>
        <v>2023-03-27</v>
      </c>
      <c r="M19" t="str">
        <f>VLOOKUP(C19,花名册!C:N,12,0)</f>
        <v>P1</v>
      </c>
      <c r="N19">
        <f>VLOOKUP(C19,出勤日期!A:I,9,0)</f>
        <v>172.5</v>
      </c>
      <c r="O19">
        <f>VLOOKUP(C19,出勤日期!A:J,10,0)</f>
        <v>142.5</v>
      </c>
      <c r="P19">
        <f>VLOOKUP(C19,出勤日期!A:L,12,0)</f>
        <v>0</v>
      </c>
      <c r="Q19">
        <f>VLOOKUP(C19,出勤日期!A:M,13,0)</f>
        <v>142.5</v>
      </c>
      <c r="S19">
        <f>VLOOKUP(C19,'考勤原始数据（增加育儿、独生子女陪护假）'!C:X,16,0)</f>
        <v>3</v>
      </c>
      <c r="U19">
        <f>VLOOKUP(C19,'考勤原始数据（增加育儿、独生子女陪护假）'!C:Z,17,0)</f>
        <v>0</v>
      </c>
      <c r="W19">
        <f>VLOOKUP(C19,'考勤原始数据（增加育儿、独生子女陪护假）'!C:AB,18,0)</f>
        <v>0</v>
      </c>
      <c r="Y19">
        <f>VLOOKUP(C19,'考勤原始数据（增加育儿、独生子女陪护假）'!C:AD,19,0)</f>
        <v>0</v>
      </c>
      <c r="Z19">
        <f>VLOOKUP(C19,'考勤原始数据（增加育儿、独生子女陪护假）'!C:AE,20,0)</f>
        <v>0</v>
      </c>
      <c r="AB19">
        <f>VLOOKUP(C19,'考勤原始数据（增加育儿、独生子女陪护假）'!C:AG,22,0)</f>
        <v>0</v>
      </c>
      <c r="AC19">
        <f>VLOOKUP(C19,'考勤原始数据（增加育儿、独生子女陪护假）'!C:Y,23,0)</f>
        <v>11</v>
      </c>
      <c r="AD19">
        <f>VLOOKUP(C19,'考勤原始数据（增加育儿、独生子女陪护假）'!C:Z,24,0)</f>
        <v>0</v>
      </c>
      <c r="AE19">
        <v>0</v>
      </c>
      <c r="AF19">
        <f>VLOOKUP(C19,'考勤原始数据（增加育儿、独生子女陪护假）'!C:AB,26,0)</f>
        <v>11</v>
      </c>
      <c r="AG19">
        <f>VLOOKUP(C19:C20,'考勤原始数据（增加育儿、独生子女陪护假）'!C:AC,27,0)</f>
        <v>0</v>
      </c>
      <c r="AH19">
        <f>VLOOKUP(C19,'考勤原始数据（增加育儿、独生子女陪护假）'!C:AD,28,0)</f>
        <v>0</v>
      </c>
      <c r="AI19">
        <f>VLOOKUP(C19,'考勤原始数据（增加育儿、独生子女陪护假）'!C:AE,29,0)</f>
        <v>0</v>
      </c>
      <c r="AJ19">
        <f>VLOOKUP(C19,'考勤原始数据（增加育儿、独生子女陪护假）'!C:AF,30,0)</f>
        <v>440</v>
      </c>
      <c r="AL19">
        <f t="shared" si="0"/>
        <v>0</v>
      </c>
      <c r="AM19">
        <f t="shared" si="2"/>
        <v>161.74</v>
      </c>
      <c r="AN19">
        <f>VLOOKUP(C19,工龄计算!B:F,5,0)</f>
        <v>0</v>
      </c>
      <c r="AS19">
        <f t="shared" si="1"/>
        <v>0</v>
      </c>
      <c r="AU19">
        <v>0</v>
      </c>
      <c r="AV19" s="59">
        <f>VLOOKUP(C19,离职交接结算!D:AH,31,0)</f>
        <v>0</v>
      </c>
      <c r="AW19" s="59">
        <v>0</v>
      </c>
      <c r="AX19" s="59">
        <v>0</v>
      </c>
      <c r="AY19">
        <f t="shared" si="3"/>
        <v>0</v>
      </c>
      <c r="BB19">
        <f t="shared" si="4"/>
        <v>0</v>
      </c>
    </row>
    <row r="20" spans="2:55">
      <c r="B20" t="str">
        <f>VLOOKUP(C20,花名册!C:O,13,0)</f>
        <v>11654</v>
      </c>
      <c r="C20" t="s">
        <v>1509</v>
      </c>
      <c r="D20" t="str">
        <f>VLOOKUP(C20,花名册!C:F,4,0)</f>
        <v>百诚医药</v>
      </c>
      <c r="E20" t="str">
        <f>VLOOKUP(C20,花名册!C:G,5,0)</f>
        <v>财务部</v>
      </c>
      <c r="F20" t="str">
        <f>VLOOKUP(C20,花名册!C:H,6,0)</f>
        <v>出纳</v>
      </c>
      <c r="G20" t="str">
        <f>VLOOKUP(C20,花名册!C:D,2,0)</f>
        <v>离职</v>
      </c>
      <c r="H20" t="str">
        <f>VLOOKUP(C20,花名册!C:E,3,0)</f>
        <v>正式员工</v>
      </c>
      <c r="I20" t="str">
        <f>VLOOKUP(C20,花名册!C:J,8,0)</f>
        <v>职能</v>
      </c>
      <c r="J20" t="str">
        <f>VLOOKUP(C20,花名册!C:I,7,0)</f>
        <v>2022-03-21</v>
      </c>
      <c r="K20" t="str">
        <f>VLOOKUP(C20,花名册!C:L,9,0)</f>
        <v/>
      </c>
      <c r="L20" t="str">
        <f>VLOOKUP(C20,花名册!C:L,10,0)</f>
        <v>2023-03-24</v>
      </c>
      <c r="M20" t="str">
        <f>VLOOKUP(C20,花名册!C:N,12,0)</f>
        <v>P1</v>
      </c>
      <c r="N20">
        <f>VLOOKUP(C20,出勤日期!A:I,9,0)</f>
        <v>184</v>
      </c>
      <c r="O20">
        <f>VLOOKUP(C20,出勤日期!A:J,10,0)</f>
        <v>144</v>
      </c>
      <c r="P20">
        <f>VLOOKUP(C20,出勤日期!A:L,12,0)</f>
        <v>0</v>
      </c>
      <c r="Q20">
        <f>VLOOKUP(C20,出勤日期!A:M,13,0)</f>
        <v>144</v>
      </c>
      <c r="S20">
        <f>VLOOKUP(C20,'考勤原始数据（增加育儿、独生子女陪护假）'!C:X,16,0)</f>
        <v>0</v>
      </c>
      <c r="U20">
        <f>VLOOKUP(C20,'考勤原始数据（增加育儿、独生子女陪护假）'!C:Z,17,0)</f>
        <v>0</v>
      </c>
      <c r="W20">
        <f>VLOOKUP(C20,'考勤原始数据（增加育儿、独生子女陪护假）'!C:AB,18,0)</f>
        <v>0</v>
      </c>
      <c r="Y20">
        <f>VLOOKUP(C20,'考勤原始数据（增加育儿、独生子女陪护假）'!C:AD,19,0)</f>
        <v>0</v>
      </c>
      <c r="Z20">
        <f>VLOOKUP(C20,'考勤原始数据（增加育儿、独生子女陪护假）'!C:AE,20,0)</f>
        <v>0</v>
      </c>
      <c r="AB20">
        <f>VLOOKUP(C20,'考勤原始数据（增加育儿、独生子女陪护假）'!C:AG,22,0)</f>
        <v>0</v>
      </c>
      <c r="AC20">
        <f>VLOOKUP(C20,'考勤原始数据（增加育儿、独生子女陪护假）'!C:Y,23,0)</f>
        <v>0</v>
      </c>
      <c r="AD20">
        <f>VLOOKUP(C20,'考勤原始数据（增加育儿、独生子女陪护假）'!C:Z,24,0)</f>
        <v>0</v>
      </c>
      <c r="AE20">
        <v>0</v>
      </c>
      <c r="AF20">
        <f>VLOOKUP(C20,'考勤原始数据（增加育儿、独生子女陪护假）'!C:AB,26,0)</f>
        <v>0</v>
      </c>
      <c r="AG20">
        <f>VLOOKUP(C20:C21,'考勤原始数据（增加育儿、独生子女陪护假）'!C:AC,27,0)</f>
        <v>0</v>
      </c>
      <c r="AH20">
        <f>VLOOKUP(C20,'考勤原始数据（增加育儿、独生子女陪护假）'!C:AD,28,0)</f>
        <v>0</v>
      </c>
      <c r="AI20">
        <f>VLOOKUP(C20,'考勤原始数据（增加育儿、独生子女陪护假）'!C:AE,29,0)</f>
        <v>0</v>
      </c>
      <c r="AJ20">
        <f>VLOOKUP(C20,'考勤原始数据（增加育儿、独生子女陪护假）'!C:AF,30,0)</f>
        <v>0</v>
      </c>
      <c r="AL20">
        <f t="shared" si="0"/>
        <v>0</v>
      </c>
      <c r="AM20">
        <f t="shared" si="2"/>
        <v>156.52000000000001</v>
      </c>
      <c r="AN20">
        <f>VLOOKUP(C20,工龄计算!B:F,5,0)</f>
        <v>50</v>
      </c>
      <c r="AS20">
        <f t="shared" si="1"/>
        <v>0</v>
      </c>
      <c r="AU20">
        <v>0</v>
      </c>
      <c r="AV20" s="59">
        <f>VLOOKUP(C20,离职交接结算!D:AH,31,0)</f>
        <v>107.98</v>
      </c>
      <c r="AW20" s="59">
        <v>131.25</v>
      </c>
      <c r="AX20" s="59">
        <v>0</v>
      </c>
      <c r="AY20">
        <f t="shared" si="3"/>
        <v>239.23000000000002</v>
      </c>
      <c r="BB20">
        <f t="shared" si="4"/>
        <v>239.23000000000002</v>
      </c>
    </row>
    <row r="21" spans="2:55">
      <c r="B21" t="str">
        <f>VLOOKUP(C21,花名册!C:O,13,0)</f>
        <v>11375</v>
      </c>
      <c r="C21" t="s">
        <v>1407</v>
      </c>
      <c r="D21" t="str">
        <f>VLOOKUP(C21,花名册!C:F,4,0)</f>
        <v>百诚医药</v>
      </c>
      <c r="E21" t="str">
        <f>VLOOKUP(C21,花名册!C:G,5,0)</f>
        <v>外用制剂部</v>
      </c>
      <c r="F21" t="str">
        <f>VLOOKUP(C21,花名册!C:H,6,0)</f>
        <v>助理分析研究员</v>
      </c>
      <c r="G21" t="str">
        <f>VLOOKUP(C21,花名册!C:D,2,0)</f>
        <v>离职</v>
      </c>
      <c r="H21" t="str">
        <f>VLOOKUP(C21,花名册!C:E,3,0)</f>
        <v>正式员工</v>
      </c>
      <c r="I21" t="str">
        <f>VLOOKUP(C21,花名册!C:J,8,0)</f>
        <v>研发</v>
      </c>
      <c r="J21" t="str">
        <f>VLOOKUP(C21,花名册!C:I,7,0)</f>
        <v>2021-12-01</v>
      </c>
      <c r="K21" t="str">
        <f>VLOOKUP(C21,花名册!C:L,9,0)</f>
        <v/>
      </c>
      <c r="L21" t="str">
        <f>VLOOKUP(C21,花名册!C:L,10,0)</f>
        <v>2023-03-24</v>
      </c>
      <c r="M21" t="str">
        <f>VLOOKUP(C21,花名册!C:N,12,0)</f>
        <v>P1</v>
      </c>
      <c r="N21">
        <f>VLOOKUP(C21,出勤日期!A:I,9,0)</f>
        <v>172.5</v>
      </c>
      <c r="O21">
        <f>VLOOKUP(C21,出勤日期!A:J,10,0)</f>
        <v>135</v>
      </c>
      <c r="P21">
        <f>VLOOKUP(C21,出勤日期!A:L,12,0)</f>
        <v>0</v>
      </c>
      <c r="Q21">
        <f>VLOOKUP(C21,出勤日期!A:M,13,0)</f>
        <v>135</v>
      </c>
      <c r="S21">
        <f>VLOOKUP(C21,'考勤原始数据（增加育儿、独生子女陪护假）'!C:X,16,0)</f>
        <v>0</v>
      </c>
      <c r="U21">
        <f>VLOOKUP(C21,'考勤原始数据（增加育儿、独生子女陪护假）'!C:Z,17,0)</f>
        <v>4</v>
      </c>
      <c r="W21">
        <f>VLOOKUP(C21,'考勤原始数据（增加育儿、独生子女陪护假）'!C:AB,18,0)</f>
        <v>0</v>
      </c>
      <c r="Y21">
        <f>VLOOKUP(C21,'考勤原始数据（增加育儿、独生子女陪护假）'!C:AD,19,0)</f>
        <v>0</v>
      </c>
      <c r="Z21">
        <f>VLOOKUP(C21,'考勤原始数据（增加育儿、独生子女陪护假）'!C:AE,20,0)</f>
        <v>0</v>
      </c>
      <c r="AB21">
        <f>VLOOKUP(C21,'考勤原始数据（增加育儿、独生子女陪护假）'!C:AG,22,0)</f>
        <v>0</v>
      </c>
      <c r="AC21">
        <f>VLOOKUP(C21,'考勤原始数据（增加育儿、独生子女陪护假）'!C:Y,23,0)</f>
        <v>0</v>
      </c>
      <c r="AD21">
        <f>VLOOKUP(C21,'考勤原始数据（增加育儿、独生子女陪护假）'!C:Z,24,0)</f>
        <v>0</v>
      </c>
      <c r="AE21">
        <v>0</v>
      </c>
      <c r="AF21">
        <f>VLOOKUP(C21,'考勤原始数据（增加育儿、独生子女陪护假）'!C:AB,26,0)</f>
        <v>0</v>
      </c>
      <c r="AG21">
        <f>VLOOKUP(C21:C22,'考勤原始数据（增加育儿、独生子女陪护假）'!C:AC,27,0)</f>
        <v>0</v>
      </c>
      <c r="AH21">
        <f>VLOOKUP(C21,'考勤原始数据（增加育儿、独生子女陪护假）'!C:AD,28,0)</f>
        <v>0</v>
      </c>
      <c r="AI21">
        <f>VLOOKUP(C21,'考勤原始数据（增加育儿、独生子女陪护假）'!C:AE,29,0)</f>
        <v>0</v>
      </c>
      <c r="AJ21">
        <f>VLOOKUP(C21,'考勤原始数据（增加育儿、独生子女陪护假）'!C:AF,30,0)</f>
        <v>0</v>
      </c>
      <c r="AL21">
        <f t="shared" si="0"/>
        <v>0</v>
      </c>
      <c r="AM21">
        <f t="shared" si="2"/>
        <v>151.88</v>
      </c>
      <c r="AN21">
        <f>VLOOKUP(C21,工龄计算!B:F,5,0)</f>
        <v>50</v>
      </c>
      <c r="AS21">
        <f t="shared" si="1"/>
        <v>0</v>
      </c>
      <c r="AU21">
        <v>0</v>
      </c>
      <c r="AV21" s="59">
        <f>VLOOKUP(C21,离职交接结算!D:AH,31,0)</f>
        <v>125.3</v>
      </c>
      <c r="AW21" s="59">
        <v>0</v>
      </c>
      <c r="AX21" s="59">
        <v>0</v>
      </c>
      <c r="AY21">
        <f t="shared" si="3"/>
        <v>125.3</v>
      </c>
      <c r="BB21">
        <f t="shared" si="4"/>
        <v>125.3</v>
      </c>
    </row>
    <row r="22" spans="2:55">
      <c r="B22" t="str">
        <f>VLOOKUP(C22,花名册!C:O,13,0)</f>
        <v>11677</v>
      </c>
      <c r="C22" t="s">
        <v>1430</v>
      </c>
      <c r="D22" t="str">
        <f>VLOOKUP(C22,花名册!C:F,4,0)</f>
        <v>百诚医药</v>
      </c>
      <c r="E22" t="str">
        <f>VLOOKUP(C22,花名册!C:G,5,0)</f>
        <v>知识产权部</v>
      </c>
      <c r="F22" t="str">
        <f>VLOOKUP(C22,花名册!C:H,6,0)</f>
        <v>知识产权专员</v>
      </c>
      <c r="G22" t="str">
        <f>VLOOKUP(C22,花名册!C:D,2,0)</f>
        <v>离职</v>
      </c>
      <c r="H22" t="str">
        <f>VLOOKUP(C22,花名册!C:E,3,0)</f>
        <v>正式员工</v>
      </c>
      <c r="I22" t="str">
        <f>VLOOKUP(C22,花名册!C:J,8,0)</f>
        <v>职能</v>
      </c>
      <c r="J22" t="str">
        <f>VLOOKUP(C22,花名册!C:I,7,0)</f>
        <v>2022-03-30</v>
      </c>
      <c r="K22" t="str">
        <f>VLOOKUP(C22,花名册!C:L,9,0)</f>
        <v/>
      </c>
      <c r="L22" t="str">
        <f>VLOOKUP(C22,花名册!C:L,10,0)</f>
        <v>2023-03-24</v>
      </c>
      <c r="M22" t="str">
        <f>VLOOKUP(C22,花名册!C:N,12,0)</f>
        <v>P3</v>
      </c>
      <c r="N22">
        <f>VLOOKUP(C22,出勤日期!A:I,9,0)</f>
        <v>184</v>
      </c>
      <c r="O22">
        <f>VLOOKUP(C22,出勤日期!A:J,10,0)</f>
        <v>144</v>
      </c>
      <c r="P22">
        <f>VLOOKUP(C22,出勤日期!A:L,12,0)</f>
        <v>0</v>
      </c>
      <c r="Q22">
        <f>VLOOKUP(C22,出勤日期!A:M,13,0)</f>
        <v>144</v>
      </c>
      <c r="S22">
        <f>VLOOKUP(C22,'考勤原始数据（增加育儿、独生子女陪护假）'!C:X,16,0)</f>
        <v>0</v>
      </c>
      <c r="U22">
        <f>VLOOKUP(C22,'考勤原始数据（增加育儿、独生子女陪护假）'!C:Z,17,0)</f>
        <v>0</v>
      </c>
      <c r="W22">
        <f>VLOOKUP(C22,'考勤原始数据（增加育儿、独生子女陪护假）'!C:AB,18,0)</f>
        <v>0</v>
      </c>
      <c r="Y22">
        <f>VLOOKUP(C22,'考勤原始数据（增加育儿、独生子女陪护假）'!C:AD,19,0)</f>
        <v>0</v>
      </c>
      <c r="Z22">
        <f>VLOOKUP(C22,'考勤原始数据（增加育儿、独生子女陪护假）'!C:AE,20,0)</f>
        <v>0</v>
      </c>
      <c r="AB22">
        <f>VLOOKUP(C22,'考勤原始数据（增加育儿、独生子女陪护假）'!C:AG,22,0)</f>
        <v>0</v>
      </c>
      <c r="AC22">
        <f>VLOOKUP(C22,'考勤原始数据（增加育儿、独生子女陪护假）'!C:Y,23,0)</f>
        <v>0</v>
      </c>
      <c r="AD22">
        <f>VLOOKUP(C22,'考勤原始数据（增加育儿、独生子女陪护假）'!C:Z,24,0)</f>
        <v>0</v>
      </c>
      <c r="AE22">
        <v>0</v>
      </c>
      <c r="AF22">
        <f>VLOOKUP(C22,'考勤原始数据（增加育儿、独生子女陪护假）'!C:AB,26,0)</f>
        <v>0</v>
      </c>
      <c r="AG22">
        <f>VLOOKUP(C22:C23,'考勤原始数据（增加育儿、独生子女陪护假）'!C:AC,27,0)</f>
        <v>0</v>
      </c>
      <c r="AH22">
        <f>VLOOKUP(C22,'考勤原始数据（增加育儿、独生子女陪护假）'!C:AD,28,0)</f>
        <v>0</v>
      </c>
      <c r="AI22">
        <f>VLOOKUP(C22,'考勤原始数据（增加育儿、独生子女陪护假）'!C:AE,29,0)</f>
        <v>0</v>
      </c>
      <c r="AJ22">
        <f>VLOOKUP(C22,'考勤原始数据（增加育儿、独生子女陪护假）'!C:AF,30,0)</f>
        <v>0</v>
      </c>
      <c r="AL22">
        <f t="shared" si="0"/>
        <v>0</v>
      </c>
      <c r="AM22">
        <f t="shared" si="2"/>
        <v>156.52000000000001</v>
      </c>
      <c r="AN22">
        <f>VLOOKUP(C22,工龄计算!B:F,5,0)</f>
        <v>0</v>
      </c>
      <c r="AS22">
        <f t="shared" si="1"/>
        <v>0</v>
      </c>
      <c r="AU22">
        <v>0</v>
      </c>
      <c r="AV22" s="59">
        <f>VLOOKUP(C22,离职交接结算!D:AH,31,0)</f>
        <v>366.09</v>
      </c>
      <c r="AW22" s="59">
        <v>0</v>
      </c>
      <c r="AX22" s="59">
        <v>0</v>
      </c>
      <c r="AY22">
        <f t="shared" si="3"/>
        <v>366.09</v>
      </c>
      <c r="BB22">
        <f t="shared" si="4"/>
        <v>366.09</v>
      </c>
    </row>
    <row r="23" spans="2:55">
      <c r="B23" t="str">
        <f>VLOOKUP(C23,花名册!C:O,13,0)</f>
        <v>11756</v>
      </c>
      <c r="C23" t="s">
        <v>1564</v>
      </c>
      <c r="D23" t="str">
        <f>VLOOKUP(C23,花名册!C:F,4,0)</f>
        <v>百诚医药</v>
      </c>
      <c r="E23" t="str">
        <f>VLOOKUP(C23,花名册!C:G,5,0)</f>
        <v>外用制剂部</v>
      </c>
      <c r="F23" t="str">
        <f>VLOOKUP(C23,花名册!C:H,6,0)</f>
        <v>资深分析研究员</v>
      </c>
      <c r="G23" t="str">
        <f>VLOOKUP(C23,花名册!C:D,2,0)</f>
        <v>离职</v>
      </c>
      <c r="H23" t="str">
        <f>VLOOKUP(C23,花名册!C:E,3,0)</f>
        <v>正式员工</v>
      </c>
      <c r="I23" t="str">
        <f>VLOOKUP(C23,花名册!C:J,8,0)</f>
        <v>研发</v>
      </c>
      <c r="J23" t="str">
        <f>VLOOKUP(C23,花名册!C:I,7,0)</f>
        <v>2022-05-13</v>
      </c>
      <c r="K23" t="str">
        <f>VLOOKUP(C23,花名册!C:L,9,0)</f>
        <v/>
      </c>
      <c r="L23" t="str">
        <f>VLOOKUP(C23,花名册!C:L,10,0)</f>
        <v>2023-03-24</v>
      </c>
      <c r="M23" t="str">
        <f>VLOOKUP(C23,花名册!C:N,12,0)</f>
        <v>P4</v>
      </c>
      <c r="N23">
        <f>VLOOKUP(C23,出勤日期!A:I,9,0)</f>
        <v>172.5</v>
      </c>
      <c r="O23">
        <f>VLOOKUP(C23,出勤日期!A:J,10,0)</f>
        <v>135</v>
      </c>
      <c r="P23">
        <f>VLOOKUP(C23,出勤日期!A:L,12,0)</f>
        <v>0</v>
      </c>
      <c r="Q23">
        <f>VLOOKUP(C23,出勤日期!A:M,13,0)</f>
        <v>135</v>
      </c>
      <c r="S23">
        <f>VLOOKUP(C23,'考勤原始数据（增加育儿、独生子女陪护假）'!C:X,16,0)</f>
        <v>0</v>
      </c>
      <c r="U23">
        <f>VLOOKUP(C23,'考勤原始数据（增加育儿、独生子女陪护假）'!C:Z,17,0)</f>
        <v>0</v>
      </c>
      <c r="W23">
        <f>VLOOKUP(C23,'考勤原始数据（增加育儿、独生子女陪护假）'!C:AB,18,0)</f>
        <v>0</v>
      </c>
      <c r="Y23">
        <f>VLOOKUP(C23,'考勤原始数据（增加育儿、独生子女陪护假）'!C:AD,19,0)</f>
        <v>0</v>
      </c>
      <c r="Z23">
        <f>VLOOKUP(C23,'考勤原始数据（增加育儿、独生子女陪护假）'!C:AE,20,0)</f>
        <v>0</v>
      </c>
      <c r="AB23">
        <f>VLOOKUP(C23,'考勤原始数据（增加育儿、独生子女陪护假）'!C:AG,22,0)</f>
        <v>0</v>
      </c>
      <c r="AC23">
        <f>VLOOKUP(C23,'考勤原始数据（增加育儿、独生子女陪护假）'!C:Y,23,0)</f>
        <v>11.5</v>
      </c>
      <c r="AD23">
        <f>VLOOKUP(C23,'考勤原始数据（增加育儿、独生子女陪护假）'!C:Z,24,0)</f>
        <v>11.5</v>
      </c>
      <c r="AE23">
        <v>0</v>
      </c>
      <c r="AF23">
        <f>VLOOKUP(C23,'考勤原始数据（增加育儿、独生子女陪护假）'!C:AB,26,0)</f>
        <v>0</v>
      </c>
      <c r="AG23">
        <f>VLOOKUP(C23:C24,'考勤原始数据（增加育儿、独生子女陪护假）'!C:AC,27,0)</f>
        <v>0</v>
      </c>
      <c r="AH23">
        <f>VLOOKUP(C23,'考勤原始数据（增加育儿、独生子女陪护假）'!C:AD,28,0)</f>
        <v>0</v>
      </c>
      <c r="AI23">
        <f>VLOOKUP(C23,'考勤原始数据（增加育儿、独生子女陪护假）'!C:AE,29,0)</f>
        <v>0</v>
      </c>
      <c r="AJ23">
        <f>VLOOKUP(C23,'考勤原始数据（增加育儿、独生子女陪护假）'!C:AF,30,0)</f>
        <v>0</v>
      </c>
      <c r="AL23">
        <f t="shared" si="0"/>
        <v>0</v>
      </c>
      <c r="AM23">
        <f t="shared" si="2"/>
        <v>156.52000000000001</v>
      </c>
      <c r="AN23">
        <f>VLOOKUP(C23,工龄计算!B:F,5,0)</f>
        <v>0</v>
      </c>
      <c r="AS23">
        <f t="shared" si="1"/>
        <v>0</v>
      </c>
      <c r="AU23">
        <v>0</v>
      </c>
      <c r="AV23" s="59">
        <f>VLOOKUP(C23,离职交接结算!D:AH,31,0)</f>
        <v>324.27</v>
      </c>
      <c r="AW23" s="59">
        <v>1060</v>
      </c>
      <c r="AX23" s="59">
        <v>0</v>
      </c>
      <c r="AY23">
        <f t="shared" si="3"/>
        <v>1384.27</v>
      </c>
      <c r="BB23">
        <f t="shared" si="4"/>
        <v>1384.27</v>
      </c>
    </row>
    <row r="24" spans="2:55">
      <c r="B24" t="str">
        <f>VLOOKUP(C24,花名册!C:O,13,0)</f>
        <v>12508</v>
      </c>
      <c r="C24" t="s">
        <v>1173</v>
      </c>
      <c r="D24" t="str">
        <f>VLOOKUP(C24,花名册!C:F,4,0)</f>
        <v>百诚医药</v>
      </c>
      <c r="E24" t="str">
        <f>VLOOKUP(C24,花名册!C:G,5,0)</f>
        <v>液体制剂一部</v>
      </c>
      <c r="F24" t="str">
        <f>VLOOKUP(C24,花名册!C:H,6,0)</f>
        <v>助理分析研究员</v>
      </c>
      <c r="G24" t="str">
        <f>VLOOKUP(C24,花名册!C:D,2,0)</f>
        <v>离职</v>
      </c>
      <c r="H24" t="str">
        <f>VLOOKUP(C24,花名册!C:E,3,0)</f>
        <v>正式员工</v>
      </c>
      <c r="I24" t="str">
        <f>VLOOKUP(C24,花名册!C:J,8,0)</f>
        <v>研发</v>
      </c>
      <c r="J24" t="str">
        <f>VLOOKUP(C24,花名册!C:I,7,0)</f>
        <v>2022-07-04</v>
      </c>
      <c r="K24" t="str">
        <f>VLOOKUP(C24,花名册!C:L,9,0)</f>
        <v/>
      </c>
      <c r="L24" t="str">
        <f>VLOOKUP(C24,花名册!C:L,10,0)</f>
        <v>2023-03-24</v>
      </c>
      <c r="M24" t="str">
        <f>VLOOKUP(C24,花名册!C:N,12,0)</f>
        <v>P1</v>
      </c>
      <c r="N24">
        <f>VLOOKUP(C24,出勤日期!A:I,9,0)</f>
        <v>172.5</v>
      </c>
      <c r="O24">
        <f>VLOOKUP(C24,出勤日期!A:J,10,0)</f>
        <v>135</v>
      </c>
      <c r="P24">
        <f>VLOOKUP(C24,出勤日期!A:L,12,0)</f>
        <v>0</v>
      </c>
      <c r="Q24">
        <f>VLOOKUP(C24,出勤日期!A:M,13,0)</f>
        <v>135</v>
      </c>
      <c r="S24">
        <f>VLOOKUP(C24,'考勤原始数据（增加育儿、独生子女陪护假）'!C:X,16,0)</f>
        <v>0</v>
      </c>
      <c r="U24">
        <f>VLOOKUP(C24,'考勤原始数据（增加育儿、独生子女陪护假）'!C:Z,17,0)</f>
        <v>0</v>
      </c>
      <c r="W24">
        <f>VLOOKUP(C24,'考勤原始数据（增加育儿、独生子女陪护假）'!C:AB,18,0)</f>
        <v>0</v>
      </c>
      <c r="Y24">
        <f>VLOOKUP(C24,'考勤原始数据（增加育儿、独生子女陪护假）'!C:AD,19,0)</f>
        <v>0</v>
      </c>
      <c r="Z24">
        <f>VLOOKUP(C24,'考勤原始数据（增加育儿、独生子女陪护假）'!C:AE,20,0)</f>
        <v>0</v>
      </c>
      <c r="AB24">
        <f>VLOOKUP(C24,'考勤原始数据（增加育儿、独生子女陪护假）'!C:AG,22,0)</f>
        <v>0</v>
      </c>
      <c r="AC24">
        <f>VLOOKUP(C24,'考勤原始数据（增加育儿、独生子女陪护假）'!C:Y,23,0)</f>
        <v>11.5</v>
      </c>
      <c r="AD24">
        <f>VLOOKUP(C24,'考勤原始数据（增加育儿、独生子女陪护假）'!C:Z,24,0)</f>
        <v>0</v>
      </c>
      <c r="AE24">
        <v>0</v>
      </c>
      <c r="AF24">
        <f>VLOOKUP(C24,'考勤原始数据（增加育儿、独生子女陪护假）'!C:AB,26,0)</f>
        <v>11.5</v>
      </c>
      <c r="AG24">
        <f>VLOOKUP(C24:C25,'考勤原始数据（增加育儿、独生子女陪护假）'!C:AC,27,0)</f>
        <v>0</v>
      </c>
      <c r="AH24">
        <f>VLOOKUP(C24,'考勤原始数据（增加育儿、独生子女陪护假）'!C:AD,28,0)</f>
        <v>0</v>
      </c>
      <c r="AI24">
        <f>VLOOKUP(C24,'考勤原始数据（增加育儿、独生子女陪护假）'!C:AE,29,0)</f>
        <v>0</v>
      </c>
      <c r="AJ24">
        <f>VLOOKUP(C24,'考勤原始数据（增加育儿、独生子女陪护假）'!C:AF,30,0)</f>
        <v>460</v>
      </c>
      <c r="AL24">
        <f t="shared" si="0"/>
        <v>0</v>
      </c>
      <c r="AM24">
        <f t="shared" si="2"/>
        <v>156.52000000000001</v>
      </c>
      <c r="AN24">
        <f>VLOOKUP(C24,工龄计算!B:F,5,0)</f>
        <v>0</v>
      </c>
      <c r="AS24">
        <f t="shared" si="1"/>
        <v>0</v>
      </c>
      <c r="AU24">
        <v>0</v>
      </c>
      <c r="AV24" s="59">
        <f>VLOOKUP(C24,离职交接结算!D:AH,31,0)</f>
        <v>0</v>
      </c>
      <c r="AW24" s="59">
        <v>300</v>
      </c>
      <c r="AX24" s="59">
        <v>0</v>
      </c>
      <c r="AY24">
        <f t="shared" si="3"/>
        <v>300</v>
      </c>
      <c r="BB24">
        <f t="shared" si="4"/>
        <v>300</v>
      </c>
    </row>
    <row r="25" spans="2:55">
      <c r="B25" t="str">
        <f>VLOOKUP(C25,花名册!C:O,13,0)</f>
        <v>12571</v>
      </c>
      <c r="C25" t="s">
        <v>1303</v>
      </c>
      <c r="D25" t="str">
        <f>VLOOKUP(C25,花名册!C:F,4,0)</f>
        <v>百诚医药</v>
      </c>
      <c r="E25" t="str">
        <f>VLOOKUP(C25,花名册!C:G,5,0)</f>
        <v>注册部</v>
      </c>
      <c r="F25" t="str">
        <f>VLOOKUP(C25,花名册!C:H,6,0)</f>
        <v>注册专员</v>
      </c>
      <c r="G25" t="str">
        <f>VLOOKUP(C25,花名册!C:D,2,0)</f>
        <v>离职</v>
      </c>
      <c r="H25" t="str">
        <f>VLOOKUP(C25,花名册!C:E,3,0)</f>
        <v>正式员工</v>
      </c>
      <c r="I25" t="str">
        <f>VLOOKUP(C25,花名册!C:J,8,0)</f>
        <v>研发</v>
      </c>
      <c r="J25" t="str">
        <f>VLOOKUP(C25,花名册!C:I,7,0)</f>
        <v>2022-07-11</v>
      </c>
      <c r="K25" t="str">
        <f>VLOOKUP(C25,花名册!C:L,9,0)</f>
        <v/>
      </c>
      <c r="L25" t="str">
        <f>VLOOKUP(C25,花名册!C:L,10,0)</f>
        <v>2023-03-24</v>
      </c>
      <c r="M25" t="str">
        <f>VLOOKUP(C25,花名册!C:N,12,0)</f>
        <v>P2</v>
      </c>
      <c r="N25">
        <f>VLOOKUP(C25,出勤日期!A:I,9,0)</f>
        <v>172.5</v>
      </c>
      <c r="O25">
        <f>VLOOKUP(C25,出勤日期!A:J,10,0)</f>
        <v>135</v>
      </c>
      <c r="P25">
        <f>VLOOKUP(C25,出勤日期!A:L,12,0)</f>
        <v>0</v>
      </c>
      <c r="Q25">
        <f>VLOOKUP(C25,出勤日期!A:M,13,0)</f>
        <v>135</v>
      </c>
      <c r="S25">
        <f>VLOOKUP(C25,'考勤原始数据（增加育儿、独生子女陪护假）'!C:X,16,0)</f>
        <v>8</v>
      </c>
      <c r="U25">
        <f>VLOOKUP(C25,'考勤原始数据（增加育儿、独生子女陪护假）'!C:Z,17,0)</f>
        <v>0</v>
      </c>
      <c r="W25">
        <f>VLOOKUP(C25,'考勤原始数据（增加育儿、独生子女陪护假）'!C:AB,18,0)</f>
        <v>0</v>
      </c>
      <c r="Y25">
        <f>VLOOKUP(C25,'考勤原始数据（增加育儿、独生子女陪护假）'!C:AD,19,0)</f>
        <v>0</v>
      </c>
      <c r="Z25">
        <f>VLOOKUP(C25,'考勤原始数据（增加育儿、独生子女陪护假）'!C:AE,20,0)</f>
        <v>0</v>
      </c>
      <c r="AB25">
        <f>VLOOKUP(C25,'考勤原始数据（增加育儿、独生子女陪护假）'!C:AG,22,0)</f>
        <v>0</v>
      </c>
      <c r="AC25">
        <f>VLOOKUP(C25,'考勤原始数据（增加育儿、独生子女陪护假）'!C:Y,23,0)</f>
        <v>2.5</v>
      </c>
      <c r="AD25">
        <f>VLOOKUP(C25,'考勤原始数据（增加育儿、独生子女陪护假）'!C:Z,24,0)</f>
        <v>2.5</v>
      </c>
      <c r="AE25">
        <v>0</v>
      </c>
      <c r="AF25">
        <f>VLOOKUP(C25,'考勤原始数据（增加育儿、独生子女陪护假）'!C:AB,26,0)</f>
        <v>0</v>
      </c>
      <c r="AG25">
        <f>VLOOKUP(C25:C26,'考勤原始数据（增加育儿、独生子女陪护假）'!C:AC,27,0)</f>
        <v>0</v>
      </c>
      <c r="AH25">
        <f>VLOOKUP(C25,'考勤原始数据（增加育儿、独生子女陪护假）'!C:AD,28,0)</f>
        <v>0</v>
      </c>
      <c r="AI25">
        <f>VLOOKUP(C25,'考勤原始数据（增加育儿、独生子女陪护假）'!C:AE,29,0)</f>
        <v>0</v>
      </c>
      <c r="AJ25">
        <f>VLOOKUP(C25,'考勤原始数据（增加育儿、独生子女陪护假）'!C:AF,30,0)</f>
        <v>0</v>
      </c>
      <c r="AL25">
        <f t="shared" si="0"/>
        <v>0</v>
      </c>
      <c r="AM25">
        <f t="shared" si="2"/>
        <v>147.25</v>
      </c>
      <c r="AN25">
        <f>VLOOKUP(C25,工龄计算!B:F,5,0)</f>
        <v>0</v>
      </c>
      <c r="AS25">
        <f t="shared" si="1"/>
        <v>0</v>
      </c>
      <c r="AU25">
        <v>0</v>
      </c>
      <c r="AV25" s="59">
        <f>VLOOKUP(C25,离职交接结算!D:AH,31,0)</f>
        <v>0</v>
      </c>
      <c r="AW25" s="59">
        <v>0</v>
      </c>
      <c r="AX25" s="59">
        <v>0</v>
      </c>
      <c r="AY25">
        <f t="shared" si="3"/>
        <v>0</v>
      </c>
      <c r="BB25">
        <f t="shared" si="4"/>
        <v>0</v>
      </c>
    </row>
    <row r="26" spans="2:55">
      <c r="B26" t="str">
        <f>VLOOKUP(C26,花名册!C:O,13,0)</f>
        <v>12053</v>
      </c>
      <c r="C26" t="s">
        <v>1697</v>
      </c>
      <c r="D26" t="str">
        <f>VLOOKUP(C26,花名册!C:F,4,0)</f>
        <v>百诚医药</v>
      </c>
      <c r="E26" t="str">
        <f>VLOOKUP(C26,花名册!C:G,5,0)</f>
        <v>外用制剂部</v>
      </c>
      <c r="F26" t="str">
        <f>VLOOKUP(C26,花名册!C:H,6,0)</f>
        <v>高级分析研究员</v>
      </c>
      <c r="G26" t="str">
        <f>VLOOKUP(C26,花名册!C:D,2,0)</f>
        <v>离职</v>
      </c>
      <c r="H26" t="str">
        <f>VLOOKUP(C26,花名册!C:E,3,0)</f>
        <v>正式员工</v>
      </c>
      <c r="I26" t="str">
        <f>VLOOKUP(C26,花名册!C:J,8,0)</f>
        <v>研发</v>
      </c>
      <c r="J26" t="str">
        <f>VLOOKUP(C26,花名册!C:I,7,0)</f>
        <v>2022-08-03</v>
      </c>
      <c r="K26" t="str">
        <f>VLOOKUP(C26,花名册!C:L,9,0)</f>
        <v/>
      </c>
      <c r="L26" t="str">
        <f>VLOOKUP(C26,花名册!C:L,10,0)</f>
        <v>2023-03-24</v>
      </c>
      <c r="M26" t="str">
        <f>VLOOKUP(C26,花名册!C:N,12,0)</f>
        <v>P3</v>
      </c>
      <c r="N26">
        <f>VLOOKUP(C26,出勤日期!A:I,9,0)</f>
        <v>172.5</v>
      </c>
      <c r="O26">
        <f>VLOOKUP(C26,出勤日期!A:J,10,0)</f>
        <v>135</v>
      </c>
      <c r="P26">
        <f>VLOOKUP(C26,出勤日期!A:L,12,0)</f>
        <v>0</v>
      </c>
      <c r="Q26">
        <f>VLOOKUP(C26,出勤日期!A:M,13,0)</f>
        <v>135</v>
      </c>
      <c r="S26">
        <f>VLOOKUP(C26,'考勤原始数据（增加育儿、独生子女陪护假）'!C:X,16,0)</f>
        <v>0</v>
      </c>
      <c r="U26">
        <f>VLOOKUP(C26,'考勤原始数据（增加育儿、独生子女陪护假）'!C:Z,17,0)</f>
        <v>0</v>
      </c>
      <c r="W26">
        <f>VLOOKUP(C26,'考勤原始数据（增加育儿、独生子女陪护假）'!C:AB,18,0)</f>
        <v>0</v>
      </c>
      <c r="Y26">
        <f>VLOOKUP(C26,'考勤原始数据（增加育儿、独生子女陪护假）'!C:AD,19,0)</f>
        <v>0</v>
      </c>
      <c r="Z26">
        <f>VLOOKUP(C26,'考勤原始数据（增加育儿、独生子女陪护假）'!C:AE,20,0)</f>
        <v>0</v>
      </c>
      <c r="AB26">
        <f>VLOOKUP(C26,'考勤原始数据（增加育儿、独生子女陪护假）'!C:AG,22,0)</f>
        <v>0</v>
      </c>
      <c r="AC26">
        <f>VLOOKUP(C26,'考勤原始数据（增加育儿、独生子女陪护假）'!C:Y,23,0)</f>
        <v>17</v>
      </c>
      <c r="AD26">
        <f>VLOOKUP(C26,'考勤原始数据（增加育儿、独生子女陪护假）'!C:Z,24,0)</f>
        <v>15.5</v>
      </c>
      <c r="AE26">
        <v>0</v>
      </c>
      <c r="AF26">
        <f>VLOOKUP(C26,'考勤原始数据（增加育儿、独生子女陪护假）'!C:AB,26,0)</f>
        <v>1.5</v>
      </c>
      <c r="AG26">
        <f>VLOOKUP(C26:C27,'考勤原始数据（增加育儿、独生子女陪护假）'!C:AC,27,0)</f>
        <v>0</v>
      </c>
      <c r="AH26">
        <f>VLOOKUP(C26,'考勤原始数据（增加育儿、独生子女陪护假）'!C:AD,28,0)</f>
        <v>0</v>
      </c>
      <c r="AI26">
        <f>VLOOKUP(C26,'考勤原始数据（增加育儿、独生子女陪护假）'!C:AE,29,0)</f>
        <v>0</v>
      </c>
      <c r="AJ26">
        <f>VLOOKUP(C26,'考勤原始数据（增加育儿、独生子女陪护假）'!C:AF,30,0)</f>
        <v>60</v>
      </c>
      <c r="AL26">
        <f t="shared" si="0"/>
        <v>0</v>
      </c>
      <c r="AM26">
        <f t="shared" si="2"/>
        <v>156.52000000000001</v>
      </c>
      <c r="AN26">
        <f>VLOOKUP(C26,工龄计算!B:F,5,0)</f>
        <v>0</v>
      </c>
      <c r="AS26">
        <f t="shared" si="1"/>
        <v>0</v>
      </c>
      <c r="AU26">
        <v>0</v>
      </c>
      <c r="AV26" s="59">
        <f>VLOOKUP(C26,离职交接结算!D:AH,31,0)</f>
        <v>-4.46</v>
      </c>
      <c r="AW26" s="59">
        <v>1700</v>
      </c>
      <c r="AX26" s="59">
        <v>0</v>
      </c>
      <c r="AY26">
        <f t="shared" si="3"/>
        <v>1695.54</v>
      </c>
      <c r="BB26">
        <f t="shared" si="4"/>
        <v>1695.54</v>
      </c>
    </row>
    <row r="27" spans="2:55">
      <c r="B27" t="str">
        <f>VLOOKUP(C27,花名册!C:O,13,0)</f>
        <v>10764</v>
      </c>
      <c r="C27" t="s">
        <v>522</v>
      </c>
      <c r="D27" t="str">
        <f>VLOOKUP(C27,花名册!C:F,4,0)</f>
        <v>百诚医药</v>
      </c>
      <c r="E27" t="str">
        <f>VLOOKUP(C27,花名册!C:G,5,0)</f>
        <v>液体制剂三部</v>
      </c>
      <c r="F27" t="str">
        <f>VLOOKUP(C27,花名册!C:H,6,0)</f>
        <v>注册专员</v>
      </c>
      <c r="G27" t="str">
        <f>VLOOKUP(C27,花名册!C:D,2,0)</f>
        <v>离职</v>
      </c>
      <c r="H27" t="str">
        <f>VLOOKUP(C27,花名册!C:E,3,0)</f>
        <v>正式员工</v>
      </c>
      <c r="I27" t="str">
        <f>VLOOKUP(C27,花名册!C:J,8,0)</f>
        <v>研发</v>
      </c>
      <c r="J27" t="str">
        <f>VLOOKUP(C27,花名册!C:I,7,0)</f>
        <v>2020-10-09</v>
      </c>
      <c r="K27" t="str">
        <f>VLOOKUP(C27,花名册!C:L,9,0)</f>
        <v/>
      </c>
      <c r="L27" t="str">
        <f>VLOOKUP(C27,花名册!C:L,10,0)</f>
        <v>2023-03-24</v>
      </c>
      <c r="M27" t="str">
        <f>VLOOKUP(C27,花名册!C:N,12,0)</f>
        <v>P2</v>
      </c>
      <c r="N27">
        <f>VLOOKUP(C27,出勤日期!A:I,9,0)</f>
        <v>172.5</v>
      </c>
      <c r="O27">
        <f>VLOOKUP(C27,出勤日期!A:J,10,0)</f>
        <v>135</v>
      </c>
      <c r="P27">
        <f>VLOOKUP(C27,出勤日期!A:L,12,0)</f>
        <v>0</v>
      </c>
      <c r="Q27">
        <f>VLOOKUP(C27,出勤日期!A:M,13,0)</f>
        <v>135</v>
      </c>
      <c r="S27">
        <f>VLOOKUP(C27,'考勤原始数据（增加育儿、独生子女陪护假）'!C:X,16,0)</f>
        <v>15</v>
      </c>
      <c r="U27">
        <f>VLOOKUP(C27,'考勤原始数据（增加育儿、独生子女陪护假）'!C:Z,17,0)</f>
        <v>0</v>
      </c>
      <c r="W27">
        <f>VLOOKUP(C27,'考勤原始数据（增加育儿、独生子女陪护假）'!C:AB,18,0)</f>
        <v>15</v>
      </c>
      <c r="Y27">
        <f>VLOOKUP(C27,'考勤原始数据（增加育儿、独生子女陪护假）'!C:AD,19,0)</f>
        <v>0</v>
      </c>
      <c r="Z27">
        <f>VLOOKUP(C27,'考勤原始数据（增加育儿、独生子女陪护假）'!C:AE,20,0)</f>
        <v>0</v>
      </c>
      <c r="AB27">
        <f>VLOOKUP(C27,'考勤原始数据（增加育儿、独生子女陪护假）'!C:AG,22,0)</f>
        <v>0</v>
      </c>
      <c r="AC27">
        <f>VLOOKUP(C27,'考勤原始数据（增加育儿、独生子女陪护假）'!C:Y,23,0)</f>
        <v>13</v>
      </c>
      <c r="AD27">
        <f>VLOOKUP(C27,'考勤原始数据（增加育儿、独生子女陪护假）'!C:Z,24,0)</f>
        <v>13</v>
      </c>
      <c r="AE27">
        <v>0</v>
      </c>
      <c r="AF27">
        <f>VLOOKUP(C27,'考勤原始数据（增加育儿、独生子女陪护假）'!C:AB,26,0)</f>
        <v>0</v>
      </c>
      <c r="AG27">
        <f>VLOOKUP(C27:C28,'考勤原始数据（增加育儿、独生子女陪护假）'!C:AC,27,0)</f>
        <v>0</v>
      </c>
      <c r="AH27">
        <f>VLOOKUP(C27,'考勤原始数据（增加育儿、独生子女陪护假）'!C:AD,28,0)</f>
        <v>0</v>
      </c>
      <c r="AI27">
        <f>VLOOKUP(C27,'考勤原始数据（增加育儿、独生子女陪护假）'!C:AE,29,0)</f>
        <v>0</v>
      </c>
      <c r="AJ27">
        <f>VLOOKUP(C27,'考勤原始数据（增加育儿、独生子女陪护假）'!C:AF,30,0)</f>
        <v>0</v>
      </c>
      <c r="AL27">
        <f t="shared" si="0"/>
        <v>0</v>
      </c>
      <c r="AM27">
        <f t="shared" si="2"/>
        <v>121.74</v>
      </c>
      <c r="AN27">
        <f>VLOOKUP(C27,工龄计算!B:F,5,0)</f>
        <v>100</v>
      </c>
      <c r="AS27">
        <f t="shared" si="1"/>
        <v>0</v>
      </c>
      <c r="AU27">
        <v>0</v>
      </c>
      <c r="AV27" s="59">
        <f>VLOOKUP(C27,离职交接结算!D:AH,31,0)</f>
        <v>476.15</v>
      </c>
      <c r="AW27" s="59">
        <v>1100</v>
      </c>
      <c r="AX27" s="59">
        <v>0</v>
      </c>
      <c r="AY27">
        <f t="shared" si="3"/>
        <v>1576.15</v>
      </c>
      <c r="BB27">
        <f t="shared" si="4"/>
        <v>1576.15</v>
      </c>
    </row>
    <row r="28" spans="2:55">
      <c r="B28" t="str">
        <f>VLOOKUP(C28,花名册!C:O,13,0)</f>
        <v>10383</v>
      </c>
      <c r="C28" t="s">
        <v>332</v>
      </c>
      <c r="D28" t="str">
        <f>VLOOKUP(C28,花名册!C:F,4,0)</f>
        <v>百诚医药</v>
      </c>
      <c r="E28" t="str">
        <f>VLOOKUP(C28,花名册!C:G,5,0)</f>
        <v>液体制剂二部</v>
      </c>
      <c r="F28" t="str">
        <f>VLOOKUP(C28,花名册!C:H,6,0)</f>
        <v>分析研究员</v>
      </c>
      <c r="G28" t="str">
        <f>VLOOKUP(C28,花名册!C:D,2,0)</f>
        <v>离职</v>
      </c>
      <c r="H28" t="str">
        <f>VLOOKUP(C28,花名册!C:E,3,0)</f>
        <v>正式员工</v>
      </c>
      <c r="I28" t="str">
        <f>VLOOKUP(C28,花名册!C:J,8,0)</f>
        <v>研发</v>
      </c>
      <c r="J28" t="str">
        <f>VLOOKUP(C28,花名册!C:I,7,0)</f>
        <v>2019-07-01</v>
      </c>
      <c r="K28" t="str">
        <f>VLOOKUP(C28,花名册!C:L,9,0)</f>
        <v/>
      </c>
      <c r="L28" t="str">
        <f>VLOOKUP(C28,花名册!C:L,10,0)</f>
        <v>2023-03-23</v>
      </c>
      <c r="M28" t="str">
        <f>VLOOKUP(C28,花名册!C:N,12,0)</f>
        <v>P2</v>
      </c>
      <c r="N28">
        <f>VLOOKUP(C28,出勤日期!A:I,9,0)</f>
        <v>172.5</v>
      </c>
      <c r="O28">
        <f>VLOOKUP(C28,出勤日期!A:J,10,0)</f>
        <v>127.5</v>
      </c>
      <c r="P28">
        <f>VLOOKUP(C28,出勤日期!A:L,12,0)</f>
        <v>0</v>
      </c>
      <c r="Q28">
        <f>VLOOKUP(C28,出勤日期!A:M,13,0)</f>
        <v>127.5</v>
      </c>
      <c r="S28">
        <f>VLOOKUP(C28,'考勤原始数据（增加育儿、独生子女陪护假）'!C:X,16,0)</f>
        <v>0</v>
      </c>
      <c r="U28">
        <f>VLOOKUP(C28,'考勤原始数据（增加育儿、独生子女陪护假）'!C:Z,17,0)</f>
        <v>3.5</v>
      </c>
      <c r="W28">
        <f>VLOOKUP(C28,'考勤原始数据（增加育儿、独生子女陪护假）'!C:AB,18,0)</f>
        <v>0</v>
      </c>
      <c r="Y28">
        <f>VLOOKUP(C28,'考勤原始数据（增加育儿、独生子女陪护假）'!C:AD,19,0)</f>
        <v>0</v>
      </c>
      <c r="Z28">
        <f>VLOOKUP(C28,'考勤原始数据（增加育儿、独生子女陪护假）'!C:AE,20,0)</f>
        <v>0</v>
      </c>
      <c r="AB28">
        <f>VLOOKUP(C28,'考勤原始数据（增加育儿、独生子女陪护假）'!C:AG,22,0)</f>
        <v>0</v>
      </c>
      <c r="AC28">
        <f>VLOOKUP(C28,'考勤原始数据（增加育儿、独生子女陪护假）'!C:Y,23,0)</f>
        <v>0</v>
      </c>
      <c r="AD28">
        <f>VLOOKUP(C28,'考勤原始数据（增加育儿、独生子女陪护假）'!C:Z,24,0)</f>
        <v>0</v>
      </c>
      <c r="AE28">
        <v>0</v>
      </c>
      <c r="AF28">
        <f>VLOOKUP(C28,'考勤原始数据（增加育儿、独生子女陪护假）'!C:AB,26,0)</f>
        <v>0</v>
      </c>
      <c r="AG28">
        <f>VLOOKUP(C28:C29,'考勤原始数据（增加育儿、独生子女陪护假）'!C:AC,27,0)</f>
        <v>0</v>
      </c>
      <c r="AH28">
        <f>VLOOKUP(C28,'考勤原始数据（增加育儿、独生子女陪护假）'!C:AD,28,0)</f>
        <v>0</v>
      </c>
      <c r="AI28">
        <f>VLOOKUP(C28,'考勤原始数据（增加育儿、独生子女陪护假）'!C:AE,29,0)</f>
        <v>0</v>
      </c>
      <c r="AJ28">
        <f>VLOOKUP(C28,'考勤原始数据（增加育儿、独生子女陪护假）'!C:AF,30,0)</f>
        <v>0</v>
      </c>
      <c r="AL28">
        <f t="shared" si="0"/>
        <v>0</v>
      </c>
      <c r="AM28">
        <f t="shared" si="2"/>
        <v>143.77000000000001</v>
      </c>
      <c r="AN28">
        <f>VLOOKUP(C28,工龄计算!B:F,5,0)</f>
        <v>150</v>
      </c>
      <c r="AS28">
        <f t="shared" si="1"/>
        <v>0</v>
      </c>
      <c r="AU28">
        <v>0</v>
      </c>
      <c r="AV28" s="59">
        <f>VLOOKUP(C28,离职交接结算!D:AH,31,0)</f>
        <v>-51.32</v>
      </c>
      <c r="AW28" s="59">
        <v>80</v>
      </c>
      <c r="AX28" s="59">
        <v>0</v>
      </c>
      <c r="AY28">
        <f t="shared" si="3"/>
        <v>28.68</v>
      </c>
      <c r="BB28">
        <f t="shared" si="4"/>
        <v>28.68</v>
      </c>
    </row>
    <row r="29" spans="2:55">
      <c r="B29" t="str">
        <f>VLOOKUP(C29,花名册!C:O,13,0)</f>
        <v>11196</v>
      </c>
      <c r="C29" t="s">
        <v>1261</v>
      </c>
      <c r="D29" t="str">
        <f>VLOOKUP(C29,花名册!C:F,4,0)</f>
        <v>百诚医药</v>
      </c>
      <c r="E29" t="str">
        <f>VLOOKUP(C29,花名册!C:G,5,0)</f>
        <v>实验室管理部</v>
      </c>
      <c r="F29" t="str">
        <f>VLOOKUP(C29,花名册!C:H,6,0)</f>
        <v>仪器工程师</v>
      </c>
      <c r="G29" t="str">
        <f>VLOOKUP(C29,花名册!C:D,2,0)</f>
        <v>离职</v>
      </c>
      <c r="H29" t="str">
        <f>VLOOKUP(C29,花名册!C:E,3,0)</f>
        <v>正式员工</v>
      </c>
      <c r="I29" t="str">
        <f>VLOOKUP(C29,花名册!C:J,8,0)</f>
        <v>职能</v>
      </c>
      <c r="J29" t="str">
        <f>VLOOKUP(C29,花名册!C:I,7,0)</f>
        <v>2021-07-12</v>
      </c>
      <c r="K29" t="str">
        <f>VLOOKUP(C29,花名册!C:L,9,0)</f>
        <v/>
      </c>
      <c r="L29" t="str">
        <f>VLOOKUP(C29,花名册!C:L,10,0)</f>
        <v>2023-03-23</v>
      </c>
      <c r="M29" t="str">
        <f>VLOOKUP(C29,花名册!C:N,12,0)</f>
        <v>P1</v>
      </c>
      <c r="N29">
        <f>VLOOKUP(C29,出勤日期!A:I,9,0)</f>
        <v>184</v>
      </c>
      <c r="O29">
        <f>VLOOKUP(C29,出勤日期!A:J,10,0)</f>
        <v>136</v>
      </c>
      <c r="P29">
        <f>VLOOKUP(C29,出勤日期!A:L,12,0)</f>
        <v>0</v>
      </c>
      <c r="Q29">
        <f>VLOOKUP(C29,出勤日期!A:M,13,0)</f>
        <v>136</v>
      </c>
      <c r="S29">
        <f>VLOOKUP(C29,'考勤原始数据（增加育儿、独生子女陪护假）'!C:X,16,0)</f>
        <v>0</v>
      </c>
      <c r="U29">
        <f>VLOOKUP(C29,'考勤原始数据（增加育儿、独生子女陪护假）'!C:Z,17,0)</f>
        <v>3.5</v>
      </c>
      <c r="W29">
        <f>VLOOKUP(C29,'考勤原始数据（增加育儿、独生子女陪护假）'!C:AB,18,0)</f>
        <v>0</v>
      </c>
      <c r="Y29">
        <f>VLOOKUP(C29,'考勤原始数据（增加育儿、独生子女陪护假）'!C:AD,19,0)</f>
        <v>0</v>
      </c>
      <c r="Z29">
        <f>VLOOKUP(C29,'考勤原始数据（增加育儿、独生子女陪护假）'!C:AE,20,0)</f>
        <v>0</v>
      </c>
      <c r="AB29">
        <f>VLOOKUP(C29,'考勤原始数据（增加育儿、独生子女陪护假）'!C:AG,22,0)</f>
        <v>0</v>
      </c>
      <c r="AC29">
        <f>VLOOKUP(C29,'考勤原始数据（增加育儿、独生子女陪护假）'!C:Y,23,0)</f>
        <v>0</v>
      </c>
      <c r="AD29">
        <f>VLOOKUP(C29,'考勤原始数据（增加育儿、独生子女陪护假）'!C:Z,24,0)</f>
        <v>0</v>
      </c>
      <c r="AE29">
        <v>0</v>
      </c>
      <c r="AF29">
        <f>VLOOKUP(C29,'考勤原始数据（增加育儿、独生子女陪护假）'!C:AB,26,0)</f>
        <v>0</v>
      </c>
      <c r="AG29">
        <f>VLOOKUP(C29:C30,'考勤原始数据（增加育儿、独生子女陪护假）'!C:AC,27,0)</f>
        <v>0</v>
      </c>
      <c r="AH29">
        <f>VLOOKUP(C29,'考勤原始数据（增加育儿、独生子女陪护假）'!C:AD,28,0)</f>
        <v>0</v>
      </c>
      <c r="AI29">
        <f>VLOOKUP(C29,'考勤原始数据（增加育儿、独生子女陪护假）'!C:AE,29,0)</f>
        <v>0</v>
      </c>
      <c r="AJ29">
        <f>VLOOKUP(C29,'考勤原始数据（增加育儿、独生子女陪护假）'!C:AF,30,0)</f>
        <v>0</v>
      </c>
      <c r="AL29">
        <f t="shared" si="0"/>
        <v>0</v>
      </c>
      <c r="AM29">
        <f t="shared" si="2"/>
        <v>144.02000000000001</v>
      </c>
      <c r="AN29">
        <f>VLOOKUP(C29,工龄计算!B:F,5,0)</f>
        <v>50</v>
      </c>
      <c r="AS29">
        <f t="shared" si="1"/>
        <v>0</v>
      </c>
      <c r="AU29">
        <v>0</v>
      </c>
      <c r="AV29" s="59">
        <f>VLOOKUP(C29,离职交接结算!D:AH,31,0)</f>
        <v>169.27</v>
      </c>
      <c r="AW29" s="59">
        <v>0</v>
      </c>
      <c r="AX29" s="59">
        <v>0</v>
      </c>
      <c r="AY29">
        <f t="shared" si="3"/>
        <v>169.27</v>
      </c>
      <c r="BB29">
        <f t="shared" si="4"/>
        <v>169.27</v>
      </c>
    </row>
    <row r="30" spans="2:55">
      <c r="B30" t="str">
        <f>VLOOKUP(C30,花名册!C:O,13,0)</f>
        <v>10713</v>
      </c>
      <c r="C30" t="s">
        <v>321</v>
      </c>
      <c r="D30" t="str">
        <f>VLOOKUP(C30,花名册!C:F,4,0)</f>
        <v>百诚医药</v>
      </c>
      <c r="E30" t="str">
        <f>VLOOKUP(C30,花名册!C:G,5,0)</f>
        <v>杂质研究中心</v>
      </c>
      <c r="F30" t="str">
        <f>VLOOKUP(C30,花名册!C:H,6,0)</f>
        <v>合成研究员</v>
      </c>
      <c r="G30" t="str">
        <f>VLOOKUP(C30,花名册!C:D,2,0)</f>
        <v>离职</v>
      </c>
      <c r="H30" t="str">
        <f>VLOOKUP(C30,花名册!C:E,3,0)</f>
        <v>正式员工</v>
      </c>
      <c r="I30" t="str">
        <f>VLOOKUP(C30,花名册!C:J,8,0)</f>
        <v>研发</v>
      </c>
      <c r="J30" t="str">
        <f>VLOOKUP(C30,花名册!C:I,7,0)</f>
        <v>2020-08-24</v>
      </c>
      <c r="K30" t="str">
        <f>VLOOKUP(C30,花名册!C:L,9,0)</f>
        <v/>
      </c>
      <c r="L30" t="str">
        <f>VLOOKUP(C30,花名册!C:L,10,0)</f>
        <v>2023-03-22</v>
      </c>
      <c r="M30" t="str">
        <f>VLOOKUP(C30,花名册!C:N,12,0)</f>
        <v>P2</v>
      </c>
      <c r="N30">
        <f>VLOOKUP(C30,出勤日期!A:I,9,0)</f>
        <v>172.5</v>
      </c>
      <c r="O30">
        <f>VLOOKUP(C30,出勤日期!A:J,10,0)</f>
        <v>120</v>
      </c>
      <c r="P30">
        <f>VLOOKUP(C30,出勤日期!A:L,12,0)</f>
        <v>0</v>
      </c>
      <c r="Q30">
        <f>VLOOKUP(C30,出勤日期!A:M,13,0)</f>
        <v>120</v>
      </c>
      <c r="S30">
        <f>VLOOKUP(C30,'考勤原始数据（增加育儿、独生子女陪护假）'!C:X,16,0)</f>
        <v>0</v>
      </c>
      <c r="U30">
        <f>VLOOKUP(C30,'考勤原始数据（增加育儿、独生子女陪护假）'!C:Z,17,0)</f>
        <v>0</v>
      </c>
      <c r="W30">
        <f>VLOOKUP(C30,'考勤原始数据（增加育儿、独生子女陪护假）'!C:AB,18,0)</f>
        <v>0</v>
      </c>
      <c r="Y30">
        <f>VLOOKUP(C30,'考勤原始数据（增加育儿、独生子女陪护假）'!C:AD,19,0)</f>
        <v>0</v>
      </c>
      <c r="Z30">
        <f>VLOOKUP(C30,'考勤原始数据（增加育儿、独生子女陪护假）'!C:AE,20,0)</f>
        <v>0</v>
      </c>
      <c r="AB30">
        <f>VLOOKUP(C30,'考勤原始数据（增加育儿、独生子女陪护假）'!C:AG,22,0)</f>
        <v>0</v>
      </c>
      <c r="AC30">
        <f>VLOOKUP(C30,'考勤原始数据（增加育儿、独生子女陪护假）'!C:Y,23,0)</f>
        <v>0</v>
      </c>
      <c r="AD30">
        <f>VLOOKUP(C30,'考勤原始数据（增加育儿、独生子女陪护假）'!C:Z,24,0)</f>
        <v>0</v>
      </c>
      <c r="AE30">
        <v>0</v>
      </c>
      <c r="AF30">
        <f>VLOOKUP(C30,'考勤原始数据（增加育儿、独生子女陪护假）'!C:AB,26,0)</f>
        <v>0</v>
      </c>
      <c r="AG30">
        <f>VLOOKUP(C30:C31,'考勤原始数据（增加育儿、独生子女陪护假）'!C:AC,27,0)</f>
        <v>0</v>
      </c>
      <c r="AH30">
        <f>VLOOKUP(C30,'考勤原始数据（增加育儿、独生子女陪护假）'!C:AD,28,0)</f>
        <v>0</v>
      </c>
      <c r="AI30">
        <f>VLOOKUP(C30,'考勤原始数据（增加育儿、独生子女陪护假）'!C:AE,29,0)</f>
        <v>0</v>
      </c>
      <c r="AJ30">
        <f>VLOOKUP(C30,'考勤原始数据（增加育儿、独生子女陪护假）'!C:AF,30,0)</f>
        <v>0</v>
      </c>
      <c r="AL30">
        <f t="shared" si="0"/>
        <v>0</v>
      </c>
      <c r="AM30">
        <f t="shared" si="2"/>
        <v>139.13</v>
      </c>
      <c r="AN30">
        <f>VLOOKUP(C30,工龄计算!B:F,5,0)</f>
        <v>100</v>
      </c>
      <c r="AS30">
        <f t="shared" si="1"/>
        <v>0</v>
      </c>
      <c r="AU30">
        <v>0</v>
      </c>
      <c r="AV30" s="59">
        <f>VLOOKUP(C30,离职交接结算!D:AH,31,0)</f>
        <v>491.21</v>
      </c>
      <c r="AW30" s="59">
        <v>140</v>
      </c>
      <c r="AX30" s="59">
        <v>0</v>
      </c>
      <c r="AY30">
        <f t="shared" si="3"/>
        <v>631.21</v>
      </c>
      <c r="BB30">
        <f t="shared" si="4"/>
        <v>631.21</v>
      </c>
    </row>
    <row r="31" spans="2:55">
      <c r="B31" t="str">
        <f>VLOOKUP(C31,花名册!C:O,13,0)</f>
        <v>10868</v>
      </c>
      <c r="C31" t="s">
        <v>663</v>
      </c>
      <c r="D31" t="str">
        <f>VLOOKUP(C31,花名册!C:F,4,0)</f>
        <v>百诚医药</v>
      </c>
      <c r="E31" t="str">
        <f>VLOOKUP(C31,花名册!C:G,5,0)</f>
        <v>杂质研究中心</v>
      </c>
      <c r="F31" t="str">
        <f>VLOOKUP(C31,花名册!C:H,6,0)</f>
        <v>高级合成研究员</v>
      </c>
      <c r="G31" t="str">
        <f>VLOOKUP(C31,花名册!C:D,2,0)</f>
        <v>离职</v>
      </c>
      <c r="H31" t="str">
        <f>VLOOKUP(C31,花名册!C:E,3,0)</f>
        <v>正式员工</v>
      </c>
      <c r="I31" t="str">
        <f>VLOOKUP(C31,花名册!C:J,8,0)</f>
        <v>研发</v>
      </c>
      <c r="J31" t="str">
        <f>VLOOKUP(C31,花名册!C:I,7,0)</f>
        <v>2021-03-05</v>
      </c>
      <c r="K31" t="str">
        <f>VLOOKUP(C31,花名册!C:L,9,0)</f>
        <v/>
      </c>
      <c r="L31" t="str">
        <f>VLOOKUP(C31,花名册!C:L,10,0)</f>
        <v>2023-03-22</v>
      </c>
      <c r="M31" t="str">
        <f>VLOOKUP(C31,花名册!C:N,12,0)</f>
        <v>P3</v>
      </c>
      <c r="N31">
        <f>VLOOKUP(C31,出勤日期!A:I,9,0)</f>
        <v>172.5</v>
      </c>
      <c r="O31">
        <f>VLOOKUP(C31,出勤日期!A:J,10,0)</f>
        <v>120</v>
      </c>
      <c r="P31">
        <f>VLOOKUP(C31,出勤日期!A:L,12,0)</f>
        <v>0</v>
      </c>
      <c r="Q31">
        <f>VLOOKUP(C31,出勤日期!A:M,13,0)</f>
        <v>120</v>
      </c>
      <c r="S31">
        <f>VLOOKUP(C31,'考勤原始数据（增加育儿、独生子女陪护假）'!C:X,16,0)</f>
        <v>0</v>
      </c>
      <c r="U31">
        <f>VLOOKUP(C31,'考勤原始数据（增加育儿、独生子女陪护假）'!C:Z,17,0)</f>
        <v>0</v>
      </c>
      <c r="W31">
        <f>VLOOKUP(C31,'考勤原始数据（增加育儿、独生子女陪护假）'!C:AB,18,0)</f>
        <v>0</v>
      </c>
      <c r="Y31">
        <f>VLOOKUP(C31,'考勤原始数据（增加育儿、独生子女陪护假）'!C:AD,19,0)</f>
        <v>0</v>
      </c>
      <c r="Z31">
        <f>VLOOKUP(C31,'考勤原始数据（增加育儿、独生子女陪护假）'!C:AE,20,0)</f>
        <v>0</v>
      </c>
      <c r="AB31">
        <f>VLOOKUP(C31,'考勤原始数据（增加育儿、独生子女陪护假）'!C:AG,22,0)</f>
        <v>0</v>
      </c>
      <c r="AC31">
        <f>VLOOKUP(C31,'考勤原始数据（增加育儿、独生子女陪护假）'!C:Y,23,0)</f>
        <v>9.5</v>
      </c>
      <c r="AD31">
        <f>VLOOKUP(C31,'考勤原始数据（增加育儿、独生子女陪护假）'!C:Z,24,0)</f>
        <v>9.5</v>
      </c>
      <c r="AE31">
        <v>0</v>
      </c>
      <c r="AF31">
        <f>VLOOKUP(C31,'考勤原始数据（增加育儿、独生子女陪护假）'!C:AB,26,0)</f>
        <v>0</v>
      </c>
      <c r="AG31">
        <f>VLOOKUP(C31:C32,'考勤原始数据（增加育儿、独生子女陪护假）'!C:AC,27,0)</f>
        <v>0</v>
      </c>
      <c r="AH31">
        <f>VLOOKUP(C31,'考勤原始数据（增加育儿、独生子女陪护假）'!C:AD,28,0)</f>
        <v>0</v>
      </c>
      <c r="AI31">
        <f>VLOOKUP(C31,'考勤原始数据（增加育儿、独生子女陪护假）'!C:AE,29,0)</f>
        <v>0</v>
      </c>
      <c r="AJ31">
        <f>VLOOKUP(C31,'考勤原始数据（增加育儿、独生子女陪护假）'!C:AF,30,0)</f>
        <v>0</v>
      </c>
      <c r="AL31">
        <f t="shared" si="0"/>
        <v>0</v>
      </c>
      <c r="AM31">
        <f t="shared" si="2"/>
        <v>139.13</v>
      </c>
      <c r="AN31">
        <f>VLOOKUP(C31,工龄计算!B:F,5,0)</f>
        <v>100</v>
      </c>
      <c r="AS31">
        <f t="shared" si="1"/>
        <v>0</v>
      </c>
      <c r="AT31">
        <v>1000</v>
      </c>
      <c r="AU31">
        <v>0</v>
      </c>
      <c r="AV31" s="59">
        <f>VLOOKUP(C31,离职交接结算!D:AH,31,0)</f>
        <v>50.42</v>
      </c>
      <c r="AW31" s="59">
        <v>420</v>
      </c>
      <c r="AX31" s="59">
        <v>0</v>
      </c>
      <c r="AY31">
        <f t="shared" si="3"/>
        <v>470.42</v>
      </c>
      <c r="BB31">
        <f t="shared" si="4"/>
        <v>470.42</v>
      </c>
      <c r="BC31" t="s">
        <v>7813</v>
      </c>
    </row>
    <row r="32" spans="2:55">
      <c r="B32" t="str">
        <f>VLOOKUP(C32,花名册!C:O,13,0)</f>
        <v>11443</v>
      </c>
      <c r="C32" t="s">
        <v>922</v>
      </c>
      <c r="D32" t="str">
        <f>VLOOKUP(C32,花名册!C:F,4,0)</f>
        <v>百诚医药</v>
      </c>
      <c r="E32" t="str">
        <f>VLOOKUP(C32,花名册!C:G,5,0)</f>
        <v>注册部</v>
      </c>
      <c r="F32" t="str">
        <f>VLOOKUP(C32,花名册!C:H,6,0)</f>
        <v>注册专员</v>
      </c>
      <c r="G32" t="str">
        <f>VLOOKUP(C32,花名册!C:D,2,0)</f>
        <v>离职</v>
      </c>
      <c r="H32" t="str">
        <f>VLOOKUP(C32,花名册!C:E,3,0)</f>
        <v>正式员工</v>
      </c>
      <c r="I32" t="str">
        <f>VLOOKUP(C32,花名册!C:J,8,0)</f>
        <v>研发</v>
      </c>
      <c r="J32" t="str">
        <f>VLOOKUP(C32,花名册!C:I,7,0)</f>
        <v>2022-01-10</v>
      </c>
      <c r="K32" t="str">
        <f>VLOOKUP(C32,花名册!C:L,9,0)</f>
        <v/>
      </c>
      <c r="L32" t="str">
        <f>VLOOKUP(C32,花名册!C:L,10,0)</f>
        <v>2023-03-21</v>
      </c>
      <c r="M32" t="str">
        <f>VLOOKUP(C32,花名册!C:N,12,0)</f>
        <v>P3</v>
      </c>
      <c r="N32">
        <f>VLOOKUP(C32,出勤日期!A:I,9,0)</f>
        <v>172.5</v>
      </c>
      <c r="O32">
        <f>VLOOKUP(C32,出勤日期!A:J,10,0)</f>
        <v>112.5</v>
      </c>
      <c r="P32">
        <f>VLOOKUP(C32,出勤日期!A:L,12,0)</f>
        <v>0</v>
      </c>
      <c r="Q32">
        <f>VLOOKUP(C32,出勤日期!A:M,13,0)</f>
        <v>112.5</v>
      </c>
      <c r="S32">
        <f>VLOOKUP(C32,'考勤原始数据（增加育儿、独生子女陪护假）'!C:X,16,0)</f>
        <v>0</v>
      </c>
      <c r="U32">
        <f>VLOOKUP(C32,'考勤原始数据（增加育儿、独生子女陪护假）'!C:Z,17,0)</f>
        <v>4</v>
      </c>
      <c r="W32">
        <f>VLOOKUP(C32,'考勤原始数据（增加育儿、独生子女陪护假）'!C:AB,18,0)</f>
        <v>0</v>
      </c>
      <c r="Y32">
        <f>VLOOKUP(C32,'考勤原始数据（增加育儿、独生子女陪护假）'!C:AD,19,0)</f>
        <v>0</v>
      </c>
      <c r="Z32">
        <f>VLOOKUP(C32,'考勤原始数据（增加育儿、独生子女陪护假）'!C:AE,20,0)</f>
        <v>0</v>
      </c>
      <c r="AB32">
        <f>VLOOKUP(C32,'考勤原始数据（增加育儿、独生子女陪护假）'!C:AG,22,0)</f>
        <v>0</v>
      </c>
      <c r="AC32">
        <f>VLOOKUP(C32,'考勤原始数据（增加育儿、独生子女陪护假）'!C:Y,23,0)</f>
        <v>0</v>
      </c>
      <c r="AD32">
        <f>VLOOKUP(C32,'考勤原始数据（增加育儿、独生子女陪护假）'!C:Z,24,0)</f>
        <v>0</v>
      </c>
      <c r="AE32">
        <v>0</v>
      </c>
      <c r="AF32">
        <f>VLOOKUP(C32,'考勤原始数据（增加育儿、独生子女陪护假）'!C:AB,26,0)</f>
        <v>0</v>
      </c>
      <c r="AG32">
        <f>VLOOKUP(C32:C33,'考勤原始数据（增加育儿、独生子女陪护假）'!C:AC,27,0)</f>
        <v>0</v>
      </c>
      <c r="AH32">
        <f>VLOOKUP(C32,'考勤原始数据（增加育儿、独生子女陪护假）'!C:AD,28,0)</f>
        <v>0</v>
      </c>
      <c r="AI32">
        <f>VLOOKUP(C32,'考勤原始数据（增加育儿、独生子女陪护假）'!C:AE,29,0)</f>
        <v>0</v>
      </c>
      <c r="AJ32">
        <f>VLOOKUP(C32,'考勤原始数据（增加育儿、独生子女陪护假）'!C:AF,30,0)</f>
        <v>0</v>
      </c>
      <c r="AL32">
        <f t="shared" si="0"/>
        <v>0</v>
      </c>
      <c r="AM32">
        <f t="shared" si="2"/>
        <v>125.8</v>
      </c>
      <c r="AN32">
        <f>VLOOKUP(C32,工龄计算!B:F,5,0)</f>
        <v>50</v>
      </c>
      <c r="AS32">
        <f t="shared" si="1"/>
        <v>0</v>
      </c>
      <c r="AU32">
        <v>0</v>
      </c>
      <c r="AV32" s="59">
        <f>VLOOKUP(C32,离职交接结算!D:AH,31,0)</f>
        <v>-52.87</v>
      </c>
      <c r="AW32" s="59">
        <v>0</v>
      </c>
      <c r="AX32" s="59">
        <v>0</v>
      </c>
      <c r="AY32">
        <f t="shared" si="3"/>
        <v>-52.87</v>
      </c>
      <c r="BB32">
        <f t="shared" si="4"/>
        <v>-52.87</v>
      </c>
    </row>
    <row r="33" spans="2:54">
      <c r="B33" t="str">
        <f>VLOOKUP(C33,花名册!C:O,13,0)</f>
        <v>11878</v>
      </c>
      <c r="C33" t="s">
        <v>1571</v>
      </c>
      <c r="D33" t="str">
        <f>VLOOKUP(C33,花名册!C:F,4,0)</f>
        <v>百诚医药</v>
      </c>
      <c r="E33" t="str">
        <f>VLOOKUP(C33,花名册!C:G,5,0)</f>
        <v>杂质研究中心</v>
      </c>
      <c r="F33" t="str">
        <f>VLOOKUP(C33,花名册!C:H,6,0)</f>
        <v>分析研究员</v>
      </c>
      <c r="G33" t="str">
        <f>VLOOKUP(C33,花名册!C:D,2,0)</f>
        <v>离职</v>
      </c>
      <c r="H33" t="str">
        <f>VLOOKUP(C33,花名册!C:E,3,0)</f>
        <v>正式员工</v>
      </c>
      <c r="I33" t="str">
        <f>VLOOKUP(C33,花名册!C:J,8,0)</f>
        <v>研发</v>
      </c>
      <c r="J33" t="str">
        <f>VLOOKUP(C33,花名册!C:I,7,0)</f>
        <v>2022-06-24</v>
      </c>
      <c r="K33" t="str">
        <f>VLOOKUP(C33,花名册!C:L,9,0)</f>
        <v/>
      </c>
      <c r="L33" t="str">
        <f>VLOOKUP(C33,花名册!C:L,10,0)</f>
        <v>2023-03-21</v>
      </c>
      <c r="M33" t="str">
        <f>VLOOKUP(C33,花名册!C:N,12,0)</f>
        <v>P2</v>
      </c>
      <c r="N33">
        <f>VLOOKUP(C33,出勤日期!A:I,9,0)</f>
        <v>172.5</v>
      </c>
      <c r="O33">
        <f>VLOOKUP(C33,出勤日期!A:J,10,0)</f>
        <v>112.5</v>
      </c>
      <c r="P33">
        <f>VLOOKUP(C33,出勤日期!A:L,12,0)</f>
        <v>0</v>
      </c>
      <c r="Q33">
        <f>VLOOKUP(C33,出勤日期!A:M,13,0)</f>
        <v>112.5</v>
      </c>
      <c r="S33">
        <f>VLOOKUP(C33,'考勤原始数据（增加育儿、独生子女陪护假）'!C:X,16,0)</f>
        <v>0</v>
      </c>
      <c r="U33">
        <f>VLOOKUP(C33,'考勤原始数据（增加育儿、独生子女陪护假）'!C:Z,17,0)</f>
        <v>0</v>
      </c>
      <c r="W33">
        <f>VLOOKUP(C33,'考勤原始数据（增加育儿、独生子女陪护假）'!C:AB,18,0)</f>
        <v>0</v>
      </c>
      <c r="Y33">
        <f>VLOOKUP(C33,'考勤原始数据（增加育儿、独生子女陪护假）'!C:AD,19,0)</f>
        <v>0</v>
      </c>
      <c r="Z33">
        <f>VLOOKUP(C33,'考勤原始数据（增加育儿、独生子女陪护假）'!C:AE,20,0)</f>
        <v>0</v>
      </c>
      <c r="AB33">
        <f>VLOOKUP(C33,'考勤原始数据（增加育儿、独生子女陪护假）'!C:AG,22,0)</f>
        <v>0</v>
      </c>
      <c r="AC33">
        <f>VLOOKUP(C33,'考勤原始数据（增加育儿、独生子女陪护假）'!C:Y,23,0)</f>
        <v>10</v>
      </c>
      <c r="AD33">
        <f>VLOOKUP(C33,'考勤原始数据（增加育儿、独生子女陪护假）'!C:Z,24,0)</f>
        <v>0</v>
      </c>
      <c r="AE33">
        <v>0</v>
      </c>
      <c r="AF33">
        <f>VLOOKUP(C33,'考勤原始数据（增加育儿、独生子女陪护假）'!C:AB,26,0)</f>
        <v>10</v>
      </c>
      <c r="AG33">
        <f>VLOOKUP(C33:C34,'考勤原始数据（增加育儿、独生子女陪护假）'!C:AC,27,0)</f>
        <v>0</v>
      </c>
      <c r="AH33">
        <f>VLOOKUP(C33,'考勤原始数据（增加育儿、独生子女陪护假）'!C:AD,28,0)</f>
        <v>0</v>
      </c>
      <c r="AI33">
        <f>VLOOKUP(C33,'考勤原始数据（增加育儿、独生子女陪护假）'!C:AE,29,0)</f>
        <v>0</v>
      </c>
      <c r="AJ33">
        <f>VLOOKUP(C33,'考勤原始数据（增加育儿、独生子女陪护假）'!C:AF,30,0)</f>
        <v>400</v>
      </c>
      <c r="AL33">
        <f t="shared" si="0"/>
        <v>0</v>
      </c>
      <c r="AM33">
        <f t="shared" si="2"/>
        <v>130.43</v>
      </c>
      <c r="AN33">
        <f>VLOOKUP(C33,工龄计算!B:F,5,0)</f>
        <v>0</v>
      </c>
      <c r="AS33">
        <f t="shared" si="1"/>
        <v>0</v>
      </c>
      <c r="AU33">
        <v>0</v>
      </c>
      <c r="AV33" s="59">
        <f>VLOOKUP(C33,离职交接结算!D:AH,31,0)</f>
        <v>168.39</v>
      </c>
      <c r="AW33" s="59">
        <v>660</v>
      </c>
      <c r="AX33" s="59">
        <v>0</v>
      </c>
      <c r="AY33">
        <f t="shared" si="3"/>
        <v>828.39</v>
      </c>
      <c r="BB33">
        <f t="shared" si="4"/>
        <v>828.39</v>
      </c>
    </row>
    <row r="34" spans="2:54">
      <c r="B34" t="str">
        <f>VLOOKUP(C34,花名册!C:O,13,0)</f>
        <v>11449</v>
      </c>
      <c r="C34" t="s">
        <v>1120</v>
      </c>
      <c r="D34" t="str">
        <f>VLOOKUP(C34,花名册!C:F,4,0)</f>
        <v>百诚医药</v>
      </c>
      <c r="E34" t="str">
        <f>VLOOKUP(C34,花名册!C:G,5,0)</f>
        <v>固体制剂一部</v>
      </c>
      <c r="F34" t="str">
        <f>VLOOKUP(C34,花名册!C:H,6,0)</f>
        <v>助理分析研究员</v>
      </c>
      <c r="G34" t="str">
        <f>VLOOKUP(C34,花名册!C:D,2,0)</f>
        <v>离职</v>
      </c>
      <c r="H34" t="str">
        <f>VLOOKUP(C34,花名册!C:E,3,0)</f>
        <v>正式员工</v>
      </c>
      <c r="I34" t="str">
        <f>VLOOKUP(C34,花名册!C:J,8,0)</f>
        <v>研发</v>
      </c>
      <c r="J34" t="str">
        <f>VLOOKUP(C34,花名册!C:I,7,0)</f>
        <v>2022-01-12</v>
      </c>
      <c r="K34" t="str">
        <f>VLOOKUP(C34,花名册!C:L,9,0)</f>
        <v/>
      </c>
      <c r="L34" t="str">
        <f>VLOOKUP(C34,花名册!C:L,10,0)</f>
        <v>2023-03-20</v>
      </c>
      <c r="M34" t="str">
        <f>VLOOKUP(C34,花名册!C:N,12,0)</f>
        <v>P1</v>
      </c>
      <c r="N34">
        <f>VLOOKUP(C34,出勤日期!A:I,9,0)</f>
        <v>172.5</v>
      </c>
      <c r="O34">
        <f>VLOOKUP(C34,出勤日期!A:J,10,0)</f>
        <v>105</v>
      </c>
      <c r="P34">
        <f>VLOOKUP(C34,出勤日期!A:L,12,0)</f>
        <v>0</v>
      </c>
      <c r="Q34">
        <f>VLOOKUP(C34,出勤日期!A:M,13,0)</f>
        <v>105</v>
      </c>
      <c r="S34">
        <f>VLOOKUP(C34,'考勤原始数据（增加育儿、独生子女陪护假）'!C:X,16,0)</f>
        <v>1</v>
      </c>
      <c r="U34">
        <f>VLOOKUP(C34,'考勤原始数据（增加育儿、独生子女陪护假）'!C:Z,17,0)</f>
        <v>0</v>
      </c>
      <c r="W34">
        <f>VLOOKUP(C34,'考勤原始数据（增加育儿、独生子女陪护假）'!C:AB,18,0)</f>
        <v>0</v>
      </c>
      <c r="Y34">
        <f>VLOOKUP(C34,'考勤原始数据（增加育儿、独生子女陪护假）'!C:AD,19,0)</f>
        <v>0</v>
      </c>
      <c r="Z34">
        <f>VLOOKUP(C34,'考勤原始数据（增加育儿、独生子女陪护假）'!C:AE,20,0)</f>
        <v>0</v>
      </c>
      <c r="AB34">
        <f>VLOOKUP(C34,'考勤原始数据（增加育儿、独生子女陪护假）'!C:AG,22,0)</f>
        <v>0</v>
      </c>
      <c r="AC34">
        <f>VLOOKUP(C34,'考勤原始数据（增加育儿、独生子女陪护假）'!C:Y,23,0)</f>
        <v>0</v>
      </c>
      <c r="AD34">
        <f>VLOOKUP(C34,'考勤原始数据（增加育儿、独生子女陪护假）'!C:Z,24,0)</f>
        <v>0</v>
      </c>
      <c r="AE34">
        <v>0</v>
      </c>
      <c r="AF34">
        <f>VLOOKUP(C34,'考勤原始数据（增加育儿、独生子女陪护假）'!C:AB,26,0)</f>
        <v>0</v>
      </c>
      <c r="AG34">
        <f>VLOOKUP(C34:C35,'考勤原始数据（增加育儿、独生子女陪护假）'!C:AC,27,0)</f>
        <v>0</v>
      </c>
      <c r="AH34">
        <f>VLOOKUP(C34,'考勤原始数据（增加育儿、独生子女陪护假）'!C:AD,28,0)</f>
        <v>0</v>
      </c>
      <c r="AI34">
        <f>VLOOKUP(C34,'考勤原始数据（增加育儿、独生子女陪护假）'!C:AE,29,0)</f>
        <v>0</v>
      </c>
      <c r="AJ34">
        <f>VLOOKUP(C34,'考勤原始数据（增加育儿、独生子女陪护假）'!C:AF,30,0)</f>
        <v>0</v>
      </c>
      <c r="AL34">
        <f t="shared" si="0"/>
        <v>0</v>
      </c>
      <c r="AM34">
        <f t="shared" si="2"/>
        <v>120.58</v>
      </c>
      <c r="AN34">
        <f>VLOOKUP(C34,工龄计算!B:F,5,0)</f>
        <v>50</v>
      </c>
      <c r="AS34">
        <f t="shared" si="1"/>
        <v>0</v>
      </c>
      <c r="AU34">
        <v>0</v>
      </c>
      <c r="AV34" s="59">
        <f>VLOOKUP(C34,离职交接结算!D:AH,31,0)</f>
        <v>222.86</v>
      </c>
      <c r="AW34" s="59">
        <v>40</v>
      </c>
      <c r="AX34" s="59">
        <v>0</v>
      </c>
      <c r="AY34">
        <f t="shared" si="3"/>
        <v>262.86</v>
      </c>
      <c r="BB34">
        <f t="shared" si="4"/>
        <v>262.86</v>
      </c>
    </row>
    <row r="35" spans="2:54">
      <c r="B35" t="str">
        <f>VLOOKUP(C35,花名册!C:O,13,0)</f>
        <v>11732</v>
      </c>
      <c r="C35" t="s">
        <v>1285</v>
      </c>
      <c r="D35" t="str">
        <f>VLOOKUP(C35,花名册!C:F,4,0)</f>
        <v>百诚医药</v>
      </c>
      <c r="E35" t="str">
        <f>VLOOKUP(C35,花名册!C:G,5,0)</f>
        <v>液体制剂二部</v>
      </c>
      <c r="F35" t="str">
        <f>VLOOKUP(C35,花名册!C:H,6,0)</f>
        <v>高级分析研究员</v>
      </c>
      <c r="G35" t="str">
        <f>VLOOKUP(C35,花名册!C:D,2,0)</f>
        <v>离职</v>
      </c>
      <c r="H35" t="str">
        <f>VLOOKUP(C35,花名册!C:E,3,0)</f>
        <v>正式员工</v>
      </c>
      <c r="I35" t="str">
        <f>VLOOKUP(C35,花名册!C:J,8,0)</f>
        <v>研发</v>
      </c>
      <c r="J35" t="str">
        <f>VLOOKUP(C35,花名册!C:I,7,0)</f>
        <v>2022-04-25</v>
      </c>
      <c r="K35" t="str">
        <f>VLOOKUP(C35,花名册!C:L,9,0)</f>
        <v/>
      </c>
      <c r="L35" t="str">
        <f>VLOOKUP(C35,花名册!C:L,10,0)</f>
        <v>2023-03-20</v>
      </c>
      <c r="M35" t="str">
        <f>VLOOKUP(C35,花名册!C:N,12,0)</f>
        <v>P3</v>
      </c>
      <c r="N35">
        <f>VLOOKUP(C35,出勤日期!A:I,9,0)</f>
        <v>172.5</v>
      </c>
      <c r="O35">
        <f>VLOOKUP(C35,出勤日期!A:J,10,0)</f>
        <v>105</v>
      </c>
      <c r="P35">
        <f>VLOOKUP(C35,出勤日期!A:L,12,0)</f>
        <v>0</v>
      </c>
      <c r="Q35">
        <f>VLOOKUP(C35,出勤日期!A:M,13,0)</f>
        <v>105</v>
      </c>
      <c r="S35">
        <f>VLOOKUP(C35,'考勤原始数据（增加育儿、独生子女陪护假）'!C:X,16,0)</f>
        <v>0</v>
      </c>
      <c r="U35">
        <f>VLOOKUP(C35,'考勤原始数据（增加育儿、独生子女陪护假）'!C:Z,17,0)</f>
        <v>0</v>
      </c>
      <c r="W35">
        <f>VLOOKUP(C35,'考勤原始数据（增加育儿、独生子女陪护假）'!C:AB,18,0)</f>
        <v>0</v>
      </c>
      <c r="Y35">
        <f>VLOOKUP(C35,'考勤原始数据（增加育儿、独生子女陪护假）'!C:AD,19,0)</f>
        <v>0</v>
      </c>
      <c r="Z35">
        <f>VLOOKUP(C35,'考勤原始数据（增加育儿、独生子女陪护假）'!C:AE,20,0)</f>
        <v>0</v>
      </c>
      <c r="AB35">
        <f>VLOOKUP(C35,'考勤原始数据（增加育儿、独生子女陪护假）'!C:AG,22,0)</f>
        <v>0</v>
      </c>
      <c r="AC35">
        <f>VLOOKUP(C35,'考勤原始数据（增加育儿、独生子女陪护假）'!C:Y,23,0)</f>
        <v>0</v>
      </c>
      <c r="AD35">
        <f>VLOOKUP(C35,'考勤原始数据（增加育儿、独生子女陪护假）'!C:Z,24,0)</f>
        <v>0</v>
      </c>
      <c r="AE35">
        <v>0</v>
      </c>
      <c r="AF35">
        <f>VLOOKUP(C35,'考勤原始数据（增加育儿、独生子女陪护假）'!C:AB,26,0)</f>
        <v>0</v>
      </c>
      <c r="AG35">
        <f>VLOOKUP(C35:C36,'考勤原始数据（增加育儿、独生子女陪护假）'!C:AC,27,0)</f>
        <v>0</v>
      </c>
      <c r="AH35">
        <f>VLOOKUP(C35,'考勤原始数据（增加育儿、独生子女陪护假）'!C:AD,28,0)</f>
        <v>0</v>
      </c>
      <c r="AI35">
        <f>VLOOKUP(C35,'考勤原始数据（增加育儿、独生子女陪护假）'!C:AE,29,0)</f>
        <v>0</v>
      </c>
      <c r="AJ35">
        <f>VLOOKUP(C35,'考勤原始数据（增加育儿、独生子女陪护假）'!C:AF,30,0)</f>
        <v>0</v>
      </c>
      <c r="AL35">
        <f t="shared" si="0"/>
        <v>0</v>
      </c>
      <c r="AM35">
        <f t="shared" si="2"/>
        <v>121.74</v>
      </c>
      <c r="AN35">
        <f>VLOOKUP(C35,工龄计算!B:F,5,0)</f>
        <v>0</v>
      </c>
      <c r="AS35">
        <f t="shared" si="1"/>
        <v>0</v>
      </c>
      <c r="AU35">
        <v>0</v>
      </c>
      <c r="AV35" s="59">
        <f>VLOOKUP(C35,离职交接结算!D:AH,31,0)</f>
        <v>315.75</v>
      </c>
      <c r="AW35" s="59">
        <v>260</v>
      </c>
      <c r="AX35" s="59">
        <v>0</v>
      </c>
      <c r="AY35">
        <f t="shared" si="3"/>
        <v>575.75</v>
      </c>
      <c r="BB35">
        <f t="shared" si="4"/>
        <v>575.75</v>
      </c>
    </row>
    <row r="36" spans="2:54">
      <c r="B36" t="str">
        <f>VLOOKUP(C36,花名册!C:O,13,0)</f>
        <v>12405</v>
      </c>
      <c r="C36" t="s">
        <v>1712</v>
      </c>
      <c r="D36" t="str">
        <f>VLOOKUP(C36,花名册!C:F,4,0)</f>
        <v>百诚医药</v>
      </c>
      <c r="E36" t="str">
        <f>VLOOKUP(C36,花名册!C:G,5,0)</f>
        <v>液体制剂三部</v>
      </c>
      <c r="F36" t="str">
        <f>VLOOKUP(C36,花名册!C:H,6,0)</f>
        <v>实习生</v>
      </c>
      <c r="G36" t="str">
        <f>VLOOKUP(C36,花名册!C:D,2,0)</f>
        <v>离职</v>
      </c>
      <c r="H36" t="str">
        <f>VLOOKUP(C36,花名册!C:E,3,0)</f>
        <v>实习生</v>
      </c>
      <c r="I36" t="str">
        <f>VLOOKUP(C36,花名册!C:J,8,0)</f>
        <v>研发</v>
      </c>
      <c r="J36" t="str">
        <f>VLOOKUP(C36,花名册!C:I,7,0)</f>
        <v>2023-02-01</v>
      </c>
      <c r="K36" t="str">
        <f>VLOOKUP(C36,花名册!C:L,9,0)</f>
        <v/>
      </c>
      <c r="L36" t="str">
        <f>VLOOKUP(C36,花名册!C:L,10,0)</f>
        <v>2023-03-20</v>
      </c>
      <c r="M36" t="str">
        <f>VLOOKUP(C36,花名册!C:N,12,0)</f>
        <v>-</v>
      </c>
      <c r="N36">
        <f>VLOOKUP(C36,出勤日期!A:I,9,0)</f>
        <v>172.5</v>
      </c>
      <c r="O36">
        <f>VLOOKUP(C36,出勤日期!A:J,10,0)</f>
        <v>105</v>
      </c>
      <c r="P36">
        <f>VLOOKUP(C36,出勤日期!A:L,12,0)</f>
        <v>0</v>
      </c>
      <c r="Q36">
        <f>VLOOKUP(C36,出勤日期!A:M,13,0)</f>
        <v>105</v>
      </c>
      <c r="S36">
        <f>VLOOKUP(C36,'考勤原始数据（增加育儿、独生子女陪护假）'!C:X,16,0)</f>
        <v>7.5</v>
      </c>
      <c r="U36">
        <f>VLOOKUP(C36,'考勤原始数据（增加育儿、独生子女陪护假）'!C:Z,17,0)</f>
        <v>0</v>
      </c>
      <c r="W36">
        <f>VLOOKUP(C36,'考勤原始数据（增加育儿、独生子女陪护假）'!C:AB,18,0)</f>
        <v>0</v>
      </c>
      <c r="Y36">
        <f>VLOOKUP(C36,'考勤原始数据（增加育儿、独生子女陪护假）'!C:AD,19,0)</f>
        <v>0</v>
      </c>
      <c r="Z36">
        <f>VLOOKUP(C36,'考勤原始数据（增加育儿、独生子女陪护假）'!C:AE,20,0)</f>
        <v>0</v>
      </c>
      <c r="AB36">
        <f>VLOOKUP(C36,'考勤原始数据（增加育儿、独生子女陪护假）'!C:AG,22,0)</f>
        <v>0</v>
      </c>
      <c r="AC36">
        <f>VLOOKUP(C36,'考勤原始数据（增加育儿、独生子女陪护假）'!C:Y,23,0)</f>
        <v>0</v>
      </c>
      <c r="AD36">
        <f>VLOOKUP(C36,'考勤原始数据（增加育儿、独生子女陪护假）'!C:Z,24,0)</f>
        <v>0</v>
      </c>
      <c r="AE36">
        <v>0</v>
      </c>
      <c r="AF36">
        <f>VLOOKUP(C36,'考勤原始数据（增加育儿、独生子女陪护假）'!C:AB,26,0)</f>
        <v>0</v>
      </c>
      <c r="AG36">
        <f>VLOOKUP(C36:C37,'考勤原始数据（增加育儿、独生子女陪护假）'!C:AC,27,0)</f>
        <v>0</v>
      </c>
      <c r="AH36">
        <f>VLOOKUP(C36,'考勤原始数据（增加育儿、独生子女陪护假）'!C:AD,28,0)</f>
        <v>0</v>
      </c>
      <c r="AI36">
        <f>VLOOKUP(C36,'考勤原始数据（增加育儿、独生子女陪护假）'!C:AE,29,0)</f>
        <v>0</v>
      </c>
      <c r="AJ36">
        <f>VLOOKUP(C36,'考勤原始数据（增加育儿、独生子女陪护假）'!C:AF,30,0)</f>
        <v>0</v>
      </c>
      <c r="AL36">
        <f t="shared" si="0"/>
        <v>0</v>
      </c>
      <c r="AM36">
        <f t="shared" si="2"/>
        <v>113.04</v>
      </c>
      <c r="AN36">
        <f>VLOOKUP(C36,工龄计算!B:F,5,0)</f>
        <v>0</v>
      </c>
      <c r="AS36">
        <f t="shared" si="1"/>
        <v>0</v>
      </c>
      <c r="AU36">
        <v>0</v>
      </c>
      <c r="AV36" s="59">
        <f>VLOOKUP(C36,离职交接结算!D:AH,31,0)</f>
        <v>0</v>
      </c>
      <c r="AW36" s="59">
        <v>0</v>
      </c>
      <c r="AX36" s="59">
        <v>0</v>
      </c>
      <c r="AY36">
        <f t="shared" si="3"/>
        <v>0</v>
      </c>
      <c r="BB36">
        <f t="shared" si="4"/>
        <v>0</v>
      </c>
    </row>
    <row r="37" spans="2:54">
      <c r="B37" t="str">
        <f>VLOOKUP(C37,花名册!C:O,13,0)</f>
        <v>10370</v>
      </c>
      <c r="C37" t="s">
        <v>373</v>
      </c>
      <c r="D37" t="str">
        <f>VLOOKUP(C37,花名册!C:F,4,0)</f>
        <v>百伦检测</v>
      </c>
      <c r="E37" t="str">
        <f>VLOOKUP(C37,花名册!C:G,5,0)</f>
        <v>检测二部</v>
      </c>
      <c r="F37" t="str">
        <f>VLOOKUP(C37,花名册!C:H,6,0)</f>
        <v>检测员</v>
      </c>
      <c r="G37" t="str">
        <f>VLOOKUP(C37,花名册!C:D,2,0)</f>
        <v>离职</v>
      </c>
      <c r="H37" t="str">
        <f>VLOOKUP(C37,花名册!C:E,3,0)</f>
        <v>正式员工</v>
      </c>
      <c r="I37" t="str">
        <f>VLOOKUP(C37,花名册!C:J,8,0)</f>
        <v>研发</v>
      </c>
      <c r="J37" t="str">
        <f>VLOOKUP(C37,花名册!C:I,7,0)</f>
        <v>2019-06-14</v>
      </c>
      <c r="K37" t="str">
        <f>VLOOKUP(C37,花名册!C:L,9,0)</f>
        <v/>
      </c>
      <c r="L37" t="str">
        <f>VLOOKUP(C37,花名册!C:L,10,0)</f>
        <v>2023-03-17</v>
      </c>
      <c r="M37" t="str">
        <f>VLOOKUP(C37,花名册!C:N,12,0)</f>
        <v>P2</v>
      </c>
      <c r="N37">
        <f>VLOOKUP(C37,出勤日期!A:I,9,0)</f>
        <v>172.5</v>
      </c>
      <c r="O37">
        <f>VLOOKUP(C37,出勤日期!A:J,10,0)</f>
        <v>97.5</v>
      </c>
      <c r="P37">
        <f>VLOOKUP(C37,出勤日期!A:L,12,0)</f>
        <v>0</v>
      </c>
      <c r="Q37">
        <f>VLOOKUP(C37,出勤日期!A:M,13,0)</f>
        <v>97.5</v>
      </c>
      <c r="S37">
        <f>VLOOKUP(C37,'考勤原始数据（增加育儿、独生子女陪护假）'!C:X,16,0)</f>
        <v>0</v>
      </c>
      <c r="U37">
        <f>VLOOKUP(C37,'考勤原始数据（增加育儿、独生子女陪护假）'!C:Z,17,0)</f>
        <v>0</v>
      </c>
      <c r="W37">
        <f>VLOOKUP(C37,'考勤原始数据（增加育儿、独生子女陪护假）'!C:AB,18,0)</f>
        <v>0</v>
      </c>
      <c r="Y37">
        <f>VLOOKUP(C37,'考勤原始数据（增加育儿、独生子女陪护假）'!C:AD,19,0)</f>
        <v>0</v>
      </c>
      <c r="Z37">
        <f>VLOOKUP(C37,'考勤原始数据（增加育儿、独生子女陪护假）'!C:AE,20,0)</f>
        <v>0</v>
      </c>
      <c r="AB37">
        <f>VLOOKUP(C37,'考勤原始数据（增加育儿、独生子女陪护假）'!C:AG,22,0)</f>
        <v>0</v>
      </c>
      <c r="AC37">
        <f>VLOOKUP(C37,'考勤原始数据（增加育儿、独生子女陪护假）'!C:Y,23,0)</f>
        <v>0</v>
      </c>
      <c r="AD37">
        <f>VLOOKUP(C37,'考勤原始数据（增加育儿、独生子女陪护假）'!C:Z,24,0)</f>
        <v>0</v>
      </c>
      <c r="AE37">
        <v>0</v>
      </c>
      <c r="AF37">
        <f>VLOOKUP(C37,'考勤原始数据（增加育儿、独生子女陪护假）'!C:AB,26,0)</f>
        <v>0</v>
      </c>
      <c r="AG37">
        <f>VLOOKUP(C37:C38,'考勤原始数据（增加育儿、独生子女陪护假）'!C:AC,27,0)</f>
        <v>0</v>
      </c>
      <c r="AH37">
        <f>VLOOKUP(C37,'考勤原始数据（增加育儿、独生子女陪护假）'!C:AD,28,0)</f>
        <v>0</v>
      </c>
      <c r="AI37">
        <f>VLOOKUP(C37,'考勤原始数据（增加育儿、独生子女陪护假）'!C:AE,29,0)</f>
        <v>0</v>
      </c>
      <c r="AJ37">
        <f>VLOOKUP(C37,'考勤原始数据（增加育儿、独生子女陪护假）'!C:AF,30,0)</f>
        <v>0</v>
      </c>
      <c r="AL37">
        <f t="shared" si="0"/>
        <v>0</v>
      </c>
      <c r="AM37">
        <f t="shared" si="2"/>
        <v>113.04</v>
      </c>
      <c r="AN37">
        <f>VLOOKUP(C37,工龄计算!B:F,5,0)</f>
        <v>150</v>
      </c>
      <c r="AS37">
        <f t="shared" si="1"/>
        <v>0</v>
      </c>
      <c r="AU37">
        <v>0</v>
      </c>
      <c r="AV37" s="59">
        <f>VLOOKUP(C37,离职交接结算!D:AH,31,0)</f>
        <v>428.3</v>
      </c>
      <c r="AW37" s="59">
        <v>400</v>
      </c>
      <c r="AX37" s="59">
        <v>0</v>
      </c>
      <c r="AY37">
        <f t="shared" si="3"/>
        <v>828.3</v>
      </c>
      <c r="BB37">
        <f t="shared" si="4"/>
        <v>828.3</v>
      </c>
    </row>
    <row r="38" spans="2:54">
      <c r="B38" t="str">
        <f>VLOOKUP(C38,花名册!C:O,13,0)</f>
        <v>10661</v>
      </c>
      <c r="C38" t="s">
        <v>516</v>
      </c>
      <c r="D38" t="str">
        <f>VLOOKUP(C38,花名册!C:F,4,0)</f>
        <v>百诚医药</v>
      </c>
      <c r="E38" t="str">
        <f>VLOOKUP(C38,花名册!C:G,5,0)</f>
        <v>液体制剂一部</v>
      </c>
      <c r="F38" t="str">
        <f>VLOOKUP(C38,花名册!C:H,6,0)</f>
        <v>注册专员</v>
      </c>
      <c r="G38" t="str">
        <f>VLOOKUP(C38,花名册!C:D,2,0)</f>
        <v>离职</v>
      </c>
      <c r="H38" t="str">
        <f>VLOOKUP(C38,花名册!C:E,3,0)</f>
        <v>正式员工</v>
      </c>
      <c r="I38" t="str">
        <f>VLOOKUP(C38,花名册!C:J,8,0)</f>
        <v>研发</v>
      </c>
      <c r="J38" t="str">
        <f>VLOOKUP(C38,花名册!C:I,7,0)</f>
        <v>2020-07-24</v>
      </c>
      <c r="K38" t="str">
        <f>VLOOKUP(C38,花名册!C:L,9,0)</f>
        <v/>
      </c>
      <c r="L38" t="str">
        <f>VLOOKUP(C38,花名册!C:L,10,0)</f>
        <v>2023-03-17</v>
      </c>
      <c r="M38" t="str">
        <f>VLOOKUP(C38,花名册!C:N,12,0)</f>
        <v>P2</v>
      </c>
      <c r="N38">
        <f>VLOOKUP(C38,出勤日期!A:I,9,0)</f>
        <v>172.5</v>
      </c>
      <c r="O38">
        <f>VLOOKUP(C38,出勤日期!A:J,10,0)</f>
        <v>97.5</v>
      </c>
      <c r="P38">
        <f>VLOOKUP(C38,出勤日期!A:L,12,0)</f>
        <v>0</v>
      </c>
      <c r="Q38">
        <f>VLOOKUP(C38,出勤日期!A:M,13,0)</f>
        <v>97.5</v>
      </c>
      <c r="S38">
        <f>VLOOKUP(C38,'考勤原始数据（增加育儿、独生子女陪护假）'!C:X,16,0)</f>
        <v>0</v>
      </c>
      <c r="U38">
        <f>VLOOKUP(C38,'考勤原始数据（增加育儿、独生子女陪护假）'!C:Z,17,0)</f>
        <v>0</v>
      </c>
      <c r="W38">
        <f>VLOOKUP(C38,'考勤原始数据（增加育儿、独生子女陪护假）'!C:AB,18,0)</f>
        <v>0</v>
      </c>
      <c r="Y38">
        <f>VLOOKUP(C38,'考勤原始数据（增加育儿、独生子女陪护假）'!C:AD,19,0)</f>
        <v>0</v>
      </c>
      <c r="Z38">
        <f>VLOOKUP(C38,'考勤原始数据（增加育儿、独生子女陪护假）'!C:AE,20,0)</f>
        <v>0</v>
      </c>
      <c r="AB38">
        <f>VLOOKUP(C38,'考勤原始数据（增加育儿、独生子女陪护假）'!C:AG,22,0)</f>
        <v>0</v>
      </c>
      <c r="AC38">
        <f>VLOOKUP(C38,'考勤原始数据（增加育儿、独生子女陪护假）'!C:Y,23,0)</f>
        <v>7.5</v>
      </c>
      <c r="AD38">
        <f>VLOOKUP(C38,'考勤原始数据（增加育儿、独生子女陪护假）'!C:Z,24,0)</f>
        <v>3.5</v>
      </c>
      <c r="AE38">
        <v>0</v>
      </c>
      <c r="AF38">
        <f>VLOOKUP(C38,'考勤原始数据（增加育儿、独生子女陪护假）'!C:AB,26,0)</f>
        <v>4</v>
      </c>
      <c r="AG38">
        <f>VLOOKUP(C38:C39,'考勤原始数据（增加育儿、独生子女陪护假）'!C:AC,27,0)</f>
        <v>0</v>
      </c>
      <c r="AH38">
        <f>VLOOKUP(C38,'考勤原始数据（增加育儿、独生子女陪护假）'!C:AD,28,0)</f>
        <v>0</v>
      </c>
      <c r="AI38">
        <f>VLOOKUP(C38,'考勤原始数据（增加育儿、独生子女陪护假）'!C:AE,29,0)</f>
        <v>0</v>
      </c>
      <c r="AJ38">
        <f>VLOOKUP(C38,'考勤原始数据（增加育儿、独生子女陪护假）'!C:AF,30,0)</f>
        <v>160</v>
      </c>
      <c r="AL38">
        <f t="shared" si="0"/>
        <v>0</v>
      </c>
      <c r="AM38">
        <f t="shared" si="2"/>
        <v>113.04</v>
      </c>
      <c r="AN38">
        <f>VLOOKUP(C38,工龄计算!B:F,5,0)</f>
        <v>100</v>
      </c>
      <c r="AS38">
        <f t="shared" si="1"/>
        <v>0</v>
      </c>
      <c r="AU38">
        <v>0</v>
      </c>
      <c r="AV38" s="59">
        <f>VLOOKUP(C38,离职交接结算!D:AH,31,0)</f>
        <v>-45.06</v>
      </c>
      <c r="AW38" s="59">
        <v>40</v>
      </c>
      <c r="AX38" s="59">
        <v>0</v>
      </c>
      <c r="AY38">
        <f t="shared" si="3"/>
        <v>-5.0600000000000023</v>
      </c>
      <c r="BB38">
        <f t="shared" si="4"/>
        <v>-5.0600000000000023</v>
      </c>
    </row>
    <row r="39" spans="2:54">
      <c r="B39" t="str">
        <f>VLOOKUP(C39,花名册!C:O,13,0)</f>
        <v>11114</v>
      </c>
      <c r="C39" t="s">
        <v>1010</v>
      </c>
      <c r="D39" t="str">
        <f>VLOOKUP(C39,花名册!C:F,4,0)</f>
        <v>百诚医药</v>
      </c>
      <c r="E39" t="str">
        <f>VLOOKUP(C39,花名册!C:G,5,0)</f>
        <v>杂质研究中心</v>
      </c>
      <c r="F39" t="str">
        <f>VLOOKUP(C39,花名册!C:H,6,0)</f>
        <v>分析研究员</v>
      </c>
      <c r="G39" t="str">
        <f>VLOOKUP(C39,花名册!C:D,2,0)</f>
        <v>离职</v>
      </c>
      <c r="H39" t="str">
        <f>VLOOKUP(C39,花名册!C:E,3,0)</f>
        <v>正式员工</v>
      </c>
      <c r="I39" t="str">
        <f>VLOOKUP(C39,花名册!C:J,8,0)</f>
        <v>研发</v>
      </c>
      <c r="J39" t="str">
        <f>VLOOKUP(C39,花名册!C:I,7,0)</f>
        <v>2021-07-05</v>
      </c>
      <c r="K39" t="str">
        <f>VLOOKUP(C39,花名册!C:L,9,0)</f>
        <v/>
      </c>
      <c r="L39" t="str">
        <f>VLOOKUP(C39,花名册!C:L,10,0)</f>
        <v>2023-03-17</v>
      </c>
      <c r="M39" t="str">
        <f>VLOOKUP(C39,花名册!C:N,12,0)</f>
        <v>P2</v>
      </c>
      <c r="N39">
        <f>VLOOKUP(C39,出勤日期!A:I,9,0)</f>
        <v>172.5</v>
      </c>
      <c r="O39">
        <f>VLOOKUP(C39,出勤日期!A:J,10,0)</f>
        <v>97.5</v>
      </c>
      <c r="P39">
        <f>VLOOKUP(C39,出勤日期!A:L,12,0)</f>
        <v>0</v>
      </c>
      <c r="Q39">
        <f>VLOOKUP(C39,出勤日期!A:M,13,0)</f>
        <v>97.5</v>
      </c>
      <c r="S39">
        <f>VLOOKUP(C39,'考勤原始数据（增加育儿、独生子女陪护假）'!C:X,16,0)</f>
        <v>0</v>
      </c>
      <c r="U39">
        <f>VLOOKUP(C39,'考勤原始数据（增加育儿、独生子女陪护假）'!C:Z,17,0)</f>
        <v>0</v>
      </c>
      <c r="W39">
        <f>VLOOKUP(C39,'考勤原始数据（增加育儿、独生子女陪护假）'!C:AB,18,0)</f>
        <v>0</v>
      </c>
      <c r="Y39">
        <f>VLOOKUP(C39,'考勤原始数据（增加育儿、独生子女陪护假）'!C:AD,19,0)</f>
        <v>0</v>
      </c>
      <c r="Z39">
        <f>VLOOKUP(C39,'考勤原始数据（增加育儿、独生子女陪护假）'!C:AE,20,0)</f>
        <v>0</v>
      </c>
      <c r="AB39">
        <f>VLOOKUP(C39,'考勤原始数据（增加育儿、独生子女陪护假）'!C:AG,22,0)</f>
        <v>0</v>
      </c>
      <c r="AC39">
        <f>VLOOKUP(C39,'考勤原始数据（增加育儿、独生子女陪护假）'!C:Y,23,0)</f>
        <v>0</v>
      </c>
      <c r="AD39">
        <f>VLOOKUP(C39,'考勤原始数据（增加育儿、独生子女陪护假）'!C:Z,24,0)</f>
        <v>0</v>
      </c>
      <c r="AE39">
        <v>0</v>
      </c>
      <c r="AF39">
        <f>VLOOKUP(C39,'考勤原始数据（增加育儿、独生子女陪护假）'!C:AB,26,0)</f>
        <v>0</v>
      </c>
      <c r="AG39">
        <f>VLOOKUP(C39:C40,'考勤原始数据（增加育儿、独生子女陪护假）'!C:AC,27,0)</f>
        <v>0</v>
      </c>
      <c r="AH39">
        <f>VLOOKUP(C39,'考勤原始数据（增加育儿、独生子女陪护假）'!C:AD,28,0)</f>
        <v>0</v>
      </c>
      <c r="AI39">
        <f>VLOOKUP(C39,'考勤原始数据（增加育儿、独生子女陪护假）'!C:AE,29,0)</f>
        <v>0</v>
      </c>
      <c r="AJ39">
        <f>VLOOKUP(C39,'考勤原始数据（增加育儿、独生子女陪护假）'!C:AF,30,0)</f>
        <v>0</v>
      </c>
      <c r="AL39">
        <f t="shared" si="0"/>
        <v>0</v>
      </c>
      <c r="AM39">
        <f t="shared" si="2"/>
        <v>113.04</v>
      </c>
      <c r="AN39">
        <f>VLOOKUP(C39,工龄计算!B:F,5,0)</f>
        <v>50</v>
      </c>
      <c r="AS39">
        <f t="shared" si="1"/>
        <v>0</v>
      </c>
      <c r="AU39">
        <v>0</v>
      </c>
      <c r="AV39" s="59">
        <f>VLOOKUP(C39,离职交接结算!D:AH,31,0)</f>
        <v>339.86</v>
      </c>
      <c r="AW39" s="59">
        <v>1140</v>
      </c>
      <c r="AX39" s="59">
        <v>0</v>
      </c>
      <c r="AY39">
        <f t="shared" si="3"/>
        <v>1479.8600000000001</v>
      </c>
      <c r="BB39">
        <f t="shared" si="4"/>
        <v>1479.8600000000001</v>
      </c>
    </row>
    <row r="40" spans="2:54">
      <c r="B40" t="str">
        <f>VLOOKUP(C40,花名册!C:O,13,0)</f>
        <v>11150</v>
      </c>
      <c r="C40" t="s">
        <v>851</v>
      </c>
      <c r="D40" t="str">
        <f>VLOOKUP(C40,花名册!C:F,4,0)</f>
        <v>百诚医药</v>
      </c>
      <c r="E40" t="str">
        <f>VLOOKUP(C40,花名册!C:G,5,0)</f>
        <v>杂质研究中心</v>
      </c>
      <c r="F40" t="str">
        <f>VLOOKUP(C40,花名册!C:H,6,0)</f>
        <v>合成研究员</v>
      </c>
      <c r="G40" t="str">
        <f>VLOOKUP(C40,花名册!C:D,2,0)</f>
        <v>离职</v>
      </c>
      <c r="H40" t="str">
        <f>VLOOKUP(C40,花名册!C:E,3,0)</f>
        <v>正式员工</v>
      </c>
      <c r="I40" t="str">
        <f>VLOOKUP(C40,花名册!C:J,8,0)</f>
        <v>研发</v>
      </c>
      <c r="J40" t="str">
        <f>VLOOKUP(C40,花名册!C:I,7,0)</f>
        <v>2021-08-13</v>
      </c>
      <c r="K40" t="str">
        <f>VLOOKUP(C40,花名册!C:L,9,0)</f>
        <v/>
      </c>
      <c r="L40" t="str">
        <f>VLOOKUP(C40,花名册!C:L,10,0)</f>
        <v>2023-03-17</v>
      </c>
      <c r="M40" t="str">
        <f>VLOOKUP(C40,花名册!C:N,12,0)</f>
        <v>P2</v>
      </c>
      <c r="N40">
        <f>VLOOKUP(C40,出勤日期!A:I,9,0)</f>
        <v>172.5</v>
      </c>
      <c r="O40">
        <f>VLOOKUP(C40,出勤日期!A:J,10,0)</f>
        <v>97.5</v>
      </c>
      <c r="P40">
        <f>VLOOKUP(C40,出勤日期!A:L,12,0)</f>
        <v>0</v>
      </c>
      <c r="Q40">
        <f>VLOOKUP(C40,出勤日期!A:M,13,0)</f>
        <v>97.5</v>
      </c>
      <c r="S40">
        <f>VLOOKUP(C40,'考勤原始数据（增加育儿、独生子女陪护假）'!C:X,16,0)</f>
        <v>4</v>
      </c>
      <c r="U40">
        <f>VLOOKUP(C40,'考勤原始数据（增加育儿、独生子女陪护假）'!C:Z,17,0)</f>
        <v>0</v>
      </c>
      <c r="W40">
        <f>VLOOKUP(C40,'考勤原始数据（增加育儿、独生子女陪护假）'!C:AB,18,0)</f>
        <v>0</v>
      </c>
      <c r="Y40">
        <f>VLOOKUP(C40,'考勤原始数据（增加育儿、独生子女陪护假）'!C:AD,19,0)</f>
        <v>0</v>
      </c>
      <c r="Z40">
        <f>VLOOKUP(C40,'考勤原始数据（增加育儿、独生子女陪护假）'!C:AE,20,0)</f>
        <v>0</v>
      </c>
      <c r="AB40">
        <f>VLOOKUP(C40,'考勤原始数据（增加育儿、独生子女陪护假）'!C:AG,22,0)</f>
        <v>0</v>
      </c>
      <c r="AC40">
        <f>VLOOKUP(C40,'考勤原始数据（增加育儿、独生子女陪护假）'!C:Y,23,0)</f>
        <v>0</v>
      </c>
      <c r="AD40">
        <f>VLOOKUP(C40,'考勤原始数据（增加育儿、独生子女陪护假）'!C:Z,24,0)</f>
        <v>0</v>
      </c>
      <c r="AE40">
        <v>0</v>
      </c>
      <c r="AF40">
        <f>VLOOKUP(C40,'考勤原始数据（增加育儿、独生子女陪护假）'!C:AB,26,0)</f>
        <v>0</v>
      </c>
      <c r="AG40">
        <f>VLOOKUP(C40:C41,'考勤原始数据（增加育儿、独生子女陪护假）'!C:AC,27,0)</f>
        <v>0</v>
      </c>
      <c r="AH40">
        <f>VLOOKUP(C40,'考勤原始数据（增加育儿、独生子女陪护假）'!C:AD,28,0)</f>
        <v>0</v>
      </c>
      <c r="AI40">
        <f>VLOOKUP(C40,'考勤原始数据（增加育儿、独生子女陪护假）'!C:AE,29,0)</f>
        <v>0</v>
      </c>
      <c r="AJ40">
        <f>VLOOKUP(C40,'考勤原始数据（增加育儿、独生子女陪护假）'!C:AF,30,0)</f>
        <v>0</v>
      </c>
      <c r="AL40">
        <f t="shared" si="0"/>
        <v>0</v>
      </c>
      <c r="AM40">
        <f t="shared" si="2"/>
        <v>108.41</v>
      </c>
      <c r="AN40">
        <f>VLOOKUP(C40,工龄计算!B:F,5,0)</f>
        <v>50</v>
      </c>
      <c r="AS40">
        <f t="shared" si="1"/>
        <v>0</v>
      </c>
      <c r="AU40">
        <v>0</v>
      </c>
      <c r="AV40" s="59">
        <f>VLOOKUP(C40,离职交接结算!D:AH,31,0)</f>
        <v>373.85</v>
      </c>
      <c r="AW40" s="59">
        <v>620</v>
      </c>
      <c r="AX40" s="59">
        <v>0</v>
      </c>
      <c r="AY40">
        <f t="shared" si="3"/>
        <v>993.85</v>
      </c>
      <c r="BB40">
        <f t="shared" si="4"/>
        <v>993.85</v>
      </c>
    </row>
    <row r="41" spans="2:54">
      <c r="B41" t="str">
        <f>VLOOKUP(C41,花名册!C:O,13,0)</f>
        <v>11297</v>
      </c>
      <c r="C41" t="s">
        <v>862</v>
      </c>
      <c r="D41" t="str">
        <f>VLOOKUP(C41,花名册!C:F,4,0)</f>
        <v>百诚医药</v>
      </c>
      <c r="E41" t="str">
        <f>VLOOKUP(C41,花名册!C:G,5,0)</f>
        <v>原料药分析部</v>
      </c>
      <c r="F41" t="str">
        <f>VLOOKUP(C41,花名册!C:H,6,0)</f>
        <v>助理分析研究员</v>
      </c>
      <c r="G41" t="str">
        <f>VLOOKUP(C41,花名册!C:D,2,0)</f>
        <v>离职</v>
      </c>
      <c r="H41" t="str">
        <f>VLOOKUP(C41,花名册!C:E,3,0)</f>
        <v>正式员工</v>
      </c>
      <c r="I41" t="str">
        <f>VLOOKUP(C41,花名册!C:J,8,0)</f>
        <v>研发</v>
      </c>
      <c r="J41" t="str">
        <f>VLOOKUP(C41,花名册!C:I,7,0)</f>
        <v>2021-09-24</v>
      </c>
      <c r="K41" t="str">
        <f>VLOOKUP(C41,花名册!C:L,9,0)</f>
        <v/>
      </c>
      <c r="L41" t="str">
        <f>VLOOKUP(C41,花名册!C:L,10,0)</f>
        <v>2023-03-17</v>
      </c>
      <c r="M41" t="str">
        <f>VLOOKUP(C41,花名册!C:N,12,0)</f>
        <v>P1</v>
      </c>
      <c r="N41">
        <f>VLOOKUP(C41,出勤日期!A:I,9,0)</f>
        <v>172.5</v>
      </c>
      <c r="O41">
        <f>VLOOKUP(C41,出勤日期!A:J,10,0)</f>
        <v>97.5</v>
      </c>
      <c r="P41">
        <f>VLOOKUP(C41,出勤日期!A:L,12,0)</f>
        <v>0</v>
      </c>
      <c r="Q41">
        <f>VLOOKUP(C41,出勤日期!A:M,13,0)</f>
        <v>97.5</v>
      </c>
      <c r="S41">
        <f>VLOOKUP(C41,'考勤原始数据（增加育儿、独生子女陪护假）'!C:X,16,0)</f>
        <v>0</v>
      </c>
      <c r="U41">
        <f>VLOOKUP(C41,'考勤原始数据（增加育儿、独生子女陪护假）'!C:Z,17,0)</f>
        <v>0</v>
      </c>
      <c r="W41">
        <f>VLOOKUP(C41,'考勤原始数据（增加育儿、独生子女陪护假）'!C:AB,18,0)</f>
        <v>0</v>
      </c>
      <c r="Y41">
        <f>VLOOKUP(C41,'考勤原始数据（增加育儿、独生子女陪护假）'!C:AD,19,0)</f>
        <v>0</v>
      </c>
      <c r="Z41">
        <f>VLOOKUP(C41,'考勤原始数据（增加育儿、独生子女陪护假）'!C:AE,20,0)</f>
        <v>0</v>
      </c>
      <c r="AB41">
        <f>VLOOKUP(C41,'考勤原始数据（增加育儿、独生子女陪护假）'!C:AG,22,0)</f>
        <v>0</v>
      </c>
      <c r="AC41">
        <f>VLOOKUP(C41,'考勤原始数据（增加育儿、独生子女陪护假）'!C:Y,23,0)</f>
        <v>2.5</v>
      </c>
      <c r="AD41">
        <f>VLOOKUP(C41,'考勤原始数据（增加育儿、独生子女陪护假）'!C:Z,24,0)</f>
        <v>2.5</v>
      </c>
      <c r="AE41">
        <v>0</v>
      </c>
      <c r="AF41">
        <f>VLOOKUP(C41,'考勤原始数据（增加育儿、独生子女陪护假）'!C:AB,26,0)</f>
        <v>0</v>
      </c>
      <c r="AG41">
        <f>VLOOKUP(C41:C42,'考勤原始数据（增加育儿、独生子女陪护假）'!C:AC,27,0)</f>
        <v>0</v>
      </c>
      <c r="AH41">
        <f>VLOOKUP(C41,'考勤原始数据（增加育儿、独生子女陪护假）'!C:AD,28,0)</f>
        <v>0</v>
      </c>
      <c r="AI41">
        <f>VLOOKUP(C41,'考勤原始数据（增加育儿、独生子女陪护假）'!C:AE,29,0)</f>
        <v>0</v>
      </c>
      <c r="AJ41">
        <f>VLOOKUP(C41,'考勤原始数据（增加育儿、独生子女陪护假）'!C:AF,30,0)</f>
        <v>0</v>
      </c>
      <c r="AL41">
        <f t="shared" si="0"/>
        <v>0</v>
      </c>
      <c r="AM41">
        <f t="shared" si="2"/>
        <v>113.04</v>
      </c>
      <c r="AN41">
        <f>VLOOKUP(C41,工龄计算!B:F,5,0)</f>
        <v>50</v>
      </c>
      <c r="AS41">
        <f t="shared" si="1"/>
        <v>0</v>
      </c>
      <c r="AU41">
        <v>0</v>
      </c>
      <c r="AV41" s="59">
        <f>VLOOKUP(C41,离职交接结算!D:AH,31,0)</f>
        <v>0</v>
      </c>
      <c r="AW41" s="59">
        <v>760</v>
      </c>
      <c r="AX41" s="59">
        <v>0</v>
      </c>
      <c r="AY41">
        <f t="shared" si="3"/>
        <v>760</v>
      </c>
      <c r="BB41">
        <f t="shared" si="4"/>
        <v>760</v>
      </c>
    </row>
    <row r="42" spans="2:54">
      <c r="B42" t="str">
        <f>VLOOKUP(C42,花名册!C:O,13,0)</f>
        <v>11305</v>
      </c>
      <c r="C42" t="s">
        <v>1105</v>
      </c>
      <c r="D42" t="str">
        <f>VLOOKUP(C42,花名册!C:F,4,0)</f>
        <v>百诚医药</v>
      </c>
      <c r="E42" t="str">
        <f>VLOOKUP(C42,花名册!C:G,5,0)</f>
        <v>实验室管理部</v>
      </c>
      <c r="F42" t="str">
        <f>VLOOKUP(C42,花名册!C:H,6,0)</f>
        <v>安全员</v>
      </c>
      <c r="G42" t="str">
        <f>VLOOKUP(C42,花名册!C:D,2,0)</f>
        <v>离职</v>
      </c>
      <c r="H42" t="str">
        <f>VLOOKUP(C42,花名册!C:E,3,0)</f>
        <v>正式员工</v>
      </c>
      <c r="I42" t="str">
        <f>VLOOKUP(C42,花名册!C:J,8,0)</f>
        <v>职能</v>
      </c>
      <c r="J42" t="str">
        <f>VLOOKUP(C42,花名册!C:I,7,0)</f>
        <v>2021-09-29</v>
      </c>
      <c r="K42" t="str">
        <f>VLOOKUP(C42,花名册!C:L,9,0)</f>
        <v/>
      </c>
      <c r="L42" t="str">
        <f>VLOOKUP(C42,花名册!C:L,10,0)</f>
        <v>2023-03-17</v>
      </c>
      <c r="M42" t="str">
        <f>VLOOKUP(C42,花名册!C:N,12,0)</f>
        <v>P2</v>
      </c>
      <c r="N42">
        <f>VLOOKUP(C42,出勤日期!A:I,9,0)</f>
        <v>184</v>
      </c>
      <c r="O42">
        <f>VLOOKUP(C42,出勤日期!A:J,10,0)</f>
        <v>104</v>
      </c>
      <c r="P42">
        <f>VLOOKUP(C42,出勤日期!A:L,12,0)</f>
        <v>0</v>
      </c>
      <c r="Q42">
        <f>VLOOKUP(C42,出勤日期!A:M,13,0)</f>
        <v>104</v>
      </c>
      <c r="S42">
        <f>VLOOKUP(C42,'考勤原始数据（增加育儿、独生子女陪护假）'!C:X,16,0)</f>
        <v>0</v>
      </c>
      <c r="U42">
        <f>VLOOKUP(C42,'考勤原始数据（增加育儿、独生子女陪护假）'!C:Z,17,0)</f>
        <v>9</v>
      </c>
      <c r="W42">
        <f>VLOOKUP(C42,'考勤原始数据（增加育儿、独生子女陪护假）'!C:AB,18,0)</f>
        <v>0</v>
      </c>
      <c r="Y42">
        <f>VLOOKUP(C42,'考勤原始数据（增加育儿、独生子女陪护假）'!C:AD,19,0)</f>
        <v>0</v>
      </c>
      <c r="Z42">
        <f>VLOOKUP(C42,'考勤原始数据（增加育儿、独生子女陪护假）'!C:AE,20,0)</f>
        <v>0</v>
      </c>
      <c r="AB42">
        <f>VLOOKUP(C42,'考勤原始数据（增加育儿、独生子女陪护假）'!C:AG,22,0)</f>
        <v>0</v>
      </c>
      <c r="AC42">
        <f>VLOOKUP(C42,'考勤原始数据（增加育儿、独生子女陪护假）'!C:Y,23,0)</f>
        <v>0</v>
      </c>
      <c r="AD42">
        <f>VLOOKUP(C42,'考勤原始数据（增加育儿、独生子女陪护假）'!C:Z,24,0)</f>
        <v>0</v>
      </c>
      <c r="AE42">
        <v>0</v>
      </c>
      <c r="AF42">
        <f>VLOOKUP(C42,'考勤原始数据（增加育儿、独生子女陪护假）'!C:AB,26,0)</f>
        <v>0</v>
      </c>
      <c r="AG42">
        <f>VLOOKUP(C42:C43,'考勤原始数据（增加育儿、独生子女陪护假）'!C:AC,27,0)</f>
        <v>0</v>
      </c>
      <c r="AH42">
        <f>VLOOKUP(C42,'考勤原始数据（增加育儿、独生子女陪护假）'!C:AD,28,0)</f>
        <v>0</v>
      </c>
      <c r="AI42">
        <f>VLOOKUP(C42,'考勤原始数据（增加育儿、独生子女陪护假）'!C:AE,29,0)</f>
        <v>0</v>
      </c>
      <c r="AJ42">
        <f>VLOOKUP(C42,'考勤原始数据（增加育儿、独生子女陪护假）'!C:AF,30,0)</f>
        <v>0</v>
      </c>
      <c r="AL42">
        <f t="shared" si="0"/>
        <v>0</v>
      </c>
      <c r="AM42">
        <f t="shared" si="2"/>
        <v>103.26</v>
      </c>
      <c r="AN42">
        <f>VLOOKUP(C42,工龄计算!B:F,5,0)</f>
        <v>50</v>
      </c>
      <c r="AS42">
        <f t="shared" si="1"/>
        <v>0</v>
      </c>
      <c r="AU42">
        <v>-517.5</v>
      </c>
      <c r="AV42" s="59">
        <f>VLOOKUP(C42,离职交接结算!D:AH,31,0)</f>
        <v>-19.149999999999999</v>
      </c>
      <c r="AW42" s="59">
        <v>0</v>
      </c>
      <c r="AX42" s="59">
        <v>0</v>
      </c>
      <c r="AY42">
        <f t="shared" si="3"/>
        <v>-19.149999999999999</v>
      </c>
      <c r="BB42">
        <f t="shared" si="4"/>
        <v>-536.65</v>
      </c>
    </row>
    <row r="43" spans="2:54">
      <c r="B43" t="str">
        <f>VLOOKUP(C43,花名册!C:O,13,0)</f>
        <v>12050</v>
      </c>
      <c r="C43" t="s">
        <v>1596</v>
      </c>
      <c r="D43" t="str">
        <f>VLOOKUP(C43,花名册!C:F,4,0)</f>
        <v>百诚医药</v>
      </c>
      <c r="E43" t="str">
        <f>VLOOKUP(C43,花名册!C:G,5,0)</f>
        <v>外用制剂部</v>
      </c>
      <c r="F43" t="str">
        <f>VLOOKUP(C43,花名册!C:H,6,0)</f>
        <v>分析研究员</v>
      </c>
      <c r="G43" t="str">
        <f>VLOOKUP(C43,花名册!C:D,2,0)</f>
        <v>离职</v>
      </c>
      <c r="H43" t="str">
        <f>VLOOKUP(C43,花名册!C:E,3,0)</f>
        <v>正式员工</v>
      </c>
      <c r="I43" t="str">
        <f>VLOOKUP(C43,花名册!C:J,8,0)</f>
        <v>研发</v>
      </c>
      <c r="J43" t="str">
        <f>VLOOKUP(C43,花名册!C:I,7,0)</f>
        <v>2022-08-08</v>
      </c>
      <c r="K43" t="str">
        <f>VLOOKUP(C43,花名册!C:L,9,0)</f>
        <v/>
      </c>
      <c r="L43" t="str">
        <f>VLOOKUP(C43,花名册!C:L,10,0)</f>
        <v>2023-03-17</v>
      </c>
      <c r="M43" t="str">
        <f>VLOOKUP(C43,花名册!C:N,12,0)</f>
        <v>P2</v>
      </c>
      <c r="N43">
        <f>VLOOKUP(C43,出勤日期!A:I,9,0)</f>
        <v>172.5</v>
      </c>
      <c r="O43">
        <f>VLOOKUP(C43,出勤日期!A:J,10,0)</f>
        <v>97.5</v>
      </c>
      <c r="P43">
        <f>VLOOKUP(C43,出勤日期!A:L,12,0)</f>
        <v>0</v>
      </c>
      <c r="Q43">
        <f>VLOOKUP(C43,出勤日期!A:M,13,0)</f>
        <v>97.5</v>
      </c>
      <c r="S43">
        <f>VLOOKUP(C43,'考勤原始数据（增加育儿、独生子女陪护假）'!C:X,16,0)</f>
        <v>0</v>
      </c>
      <c r="U43">
        <f>VLOOKUP(C43,'考勤原始数据（增加育儿、独生子女陪护假）'!C:Z,17,0)</f>
        <v>0</v>
      </c>
      <c r="W43">
        <f>VLOOKUP(C43,'考勤原始数据（增加育儿、独生子女陪护假）'!C:AB,18,0)</f>
        <v>0</v>
      </c>
      <c r="Y43">
        <f>VLOOKUP(C43,'考勤原始数据（增加育儿、独生子女陪护假）'!C:AD,19,0)</f>
        <v>0</v>
      </c>
      <c r="Z43">
        <f>VLOOKUP(C43,'考勤原始数据（增加育儿、独生子女陪护假）'!C:AE,20,0)</f>
        <v>0</v>
      </c>
      <c r="AB43">
        <f>VLOOKUP(C43,'考勤原始数据（增加育儿、独生子女陪护假）'!C:AG,22,0)</f>
        <v>0</v>
      </c>
      <c r="AC43">
        <f>VLOOKUP(C43,'考勤原始数据（增加育儿、独生子女陪护假）'!C:Y,23,0)</f>
        <v>2.5</v>
      </c>
      <c r="AD43">
        <f>VLOOKUP(C43,'考勤原始数据（增加育儿、独生子女陪护假）'!C:Z,24,0)</f>
        <v>0</v>
      </c>
      <c r="AE43">
        <v>0</v>
      </c>
      <c r="AF43">
        <f>VLOOKUP(C43,'考勤原始数据（增加育儿、独生子女陪护假）'!C:AB,26,0)</f>
        <v>2.5</v>
      </c>
      <c r="AG43">
        <f>VLOOKUP(C43:C44,'考勤原始数据（增加育儿、独生子女陪护假）'!C:AC,27,0)</f>
        <v>0</v>
      </c>
      <c r="AH43">
        <f>VLOOKUP(C43,'考勤原始数据（增加育儿、独生子女陪护假）'!C:AD,28,0)</f>
        <v>0</v>
      </c>
      <c r="AI43">
        <f>VLOOKUP(C43,'考勤原始数据（增加育儿、独生子女陪护假）'!C:AE,29,0)</f>
        <v>0</v>
      </c>
      <c r="AJ43">
        <f>VLOOKUP(C43,'考勤原始数据（增加育儿、独生子女陪护假）'!C:AF,30,0)</f>
        <v>100</v>
      </c>
      <c r="AL43">
        <f t="shared" si="0"/>
        <v>0</v>
      </c>
      <c r="AM43">
        <f t="shared" si="2"/>
        <v>113.04</v>
      </c>
      <c r="AN43">
        <f>VLOOKUP(C43,工龄计算!B:F,5,0)</f>
        <v>0</v>
      </c>
      <c r="AS43">
        <f t="shared" si="1"/>
        <v>0</v>
      </c>
      <c r="AU43">
        <v>0</v>
      </c>
      <c r="AV43" s="59">
        <f>VLOOKUP(C43,离职交接结算!D:AH,31,0)</f>
        <v>122.43</v>
      </c>
      <c r="AW43" s="59">
        <v>640</v>
      </c>
      <c r="AX43" s="59">
        <v>0</v>
      </c>
      <c r="AY43">
        <f t="shared" si="3"/>
        <v>762.43000000000006</v>
      </c>
      <c r="BB43">
        <f t="shared" si="4"/>
        <v>762.43000000000006</v>
      </c>
    </row>
    <row r="44" spans="2:54">
      <c r="B44" t="str">
        <f>VLOOKUP(C44,花名册!C:O,13,0)</f>
        <v>12182</v>
      </c>
      <c r="C44" t="s">
        <v>1525</v>
      </c>
      <c r="D44" t="str">
        <f>VLOOKUP(C44,花名册!C:F,4,0)</f>
        <v>百伦检测</v>
      </c>
      <c r="E44" t="str">
        <f>VLOOKUP(C44,花名册!C:G,5,0)</f>
        <v>质量保证部</v>
      </c>
      <c r="F44" t="str">
        <f>VLOOKUP(C44,花名册!C:H,6,0)</f>
        <v>QA主管</v>
      </c>
      <c r="G44" t="str">
        <f>VLOOKUP(C44,花名册!C:D,2,0)</f>
        <v>离职</v>
      </c>
      <c r="H44" t="str">
        <f>VLOOKUP(C44,花名册!C:E,3,0)</f>
        <v>正式员工</v>
      </c>
      <c r="I44" t="str">
        <f>VLOOKUP(C44,花名册!C:J,8,0)</f>
        <v>职能</v>
      </c>
      <c r="J44" t="str">
        <f>VLOOKUP(C44,花名册!C:I,7,0)</f>
        <v>2022-10-09</v>
      </c>
      <c r="K44" t="str">
        <f>VLOOKUP(C44,花名册!C:L,9,0)</f>
        <v/>
      </c>
      <c r="L44" t="str">
        <f>VLOOKUP(C44,花名册!C:L,10,0)</f>
        <v>2023-03-17</v>
      </c>
      <c r="M44" t="str">
        <f>VLOOKUP(C44,花名册!C:N,12,0)</f>
        <v>P3</v>
      </c>
      <c r="N44">
        <f>VLOOKUP(C44,出勤日期!A:I,9,0)</f>
        <v>184</v>
      </c>
      <c r="O44">
        <f>VLOOKUP(C44,出勤日期!A:J,10,0)</f>
        <v>104</v>
      </c>
      <c r="P44">
        <f>VLOOKUP(C44,出勤日期!A:L,12,0)</f>
        <v>0</v>
      </c>
      <c r="Q44">
        <f>VLOOKUP(C44,出勤日期!A:M,13,0)</f>
        <v>104</v>
      </c>
      <c r="S44">
        <f>VLOOKUP(C44,'考勤原始数据（增加育儿、独生子女陪护假）'!C:X,16,0)</f>
        <v>0</v>
      </c>
      <c r="U44">
        <f>VLOOKUP(C44,'考勤原始数据（增加育儿、独生子女陪护假）'!C:Z,17,0)</f>
        <v>0</v>
      </c>
      <c r="W44">
        <f>VLOOKUP(C44,'考勤原始数据（增加育儿、独生子女陪护假）'!C:AB,18,0)</f>
        <v>0.5</v>
      </c>
      <c r="Y44">
        <f>VLOOKUP(C44,'考勤原始数据（增加育儿、独生子女陪护假）'!C:AD,19,0)</f>
        <v>0</v>
      </c>
      <c r="Z44">
        <f>VLOOKUP(C44,'考勤原始数据（增加育儿、独生子女陪护假）'!C:AE,20,0)</f>
        <v>0</v>
      </c>
      <c r="AB44">
        <f>VLOOKUP(C44,'考勤原始数据（增加育儿、独生子女陪护假）'!C:AG,22,0)</f>
        <v>0</v>
      </c>
      <c r="AC44">
        <f>VLOOKUP(C44,'考勤原始数据（增加育儿、独生子女陪护假）'!C:Y,23,0)</f>
        <v>1.5</v>
      </c>
      <c r="AD44">
        <f>VLOOKUP(C44,'考勤原始数据（增加育儿、独生子女陪护假）'!C:Z,24,0)</f>
        <v>1.5</v>
      </c>
      <c r="AE44">
        <v>0</v>
      </c>
      <c r="AF44">
        <f>VLOOKUP(C44,'考勤原始数据（增加育儿、独生子女陪护假）'!C:AB,26,0)</f>
        <v>0</v>
      </c>
      <c r="AG44">
        <f>VLOOKUP(C44:C45,'考勤原始数据（增加育儿、独生子女陪护假）'!C:AC,27,0)</f>
        <v>0</v>
      </c>
      <c r="AH44">
        <f>VLOOKUP(C44,'考勤原始数据（增加育儿、独生子女陪护假）'!C:AD,28,0)</f>
        <v>0</v>
      </c>
      <c r="AI44">
        <f>VLOOKUP(C44,'考勤原始数据（增加育儿、独生子女陪护假）'!C:AE,29,0)</f>
        <v>0</v>
      </c>
      <c r="AJ44">
        <f>VLOOKUP(C44,'考勤原始数据（增加育儿、独生子女陪护假）'!C:AF,30,0)</f>
        <v>0</v>
      </c>
      <c r="AL44">
        <f t="shared" si="0"/>
        <v>0</v>
      </c>
      <c r="AM44">
        <f t="shared" si="2"/>
        <v>112.5</v>
      </c>
      <c r="AN44">
        <f>VLOOKUP(C44,工龄计算!B:F,5,0)</f>
        <v>0</v>
      </c>
      <c r="AS44">
        <f t="shared" si="1"/>
        <v>0</v>
      </c>
      <c r="AU44">
        <v>0</v>
      </c>
      <c r="AV44" s="59">
        <f>VLOOKUP(C44,离职交接结算!D:AH,31,0)</f>
        <v>91.52</v>
      </c>
      <c r="AW44" s="59">
        <v>206.25</v>
      </c>
      <c r="AX44" s="59">
        <v>0</v>
      </c>
      <c r="AY44">
        <f t="shared" si="3"/>
        <v>297.77</v>
      </c>
      <c r="BB44">
        <f t="shared" si="4"/>
        <v>297.77</v>
      </c>
    </row>
    <row r="45" spans="2:54">
      <c r="B45" t="str">
        <f>VLOOKUP(C45,花名册!C:O,13,0)</f>
        <v>10866</v>
      </c>
      <c r="C45" t="s">
        <v>1082</v>
      </c>
      <c r="D45" t="str">
        <f>VLOOKUP(C45,花名册!C:F,4,0)</f>
        <v>百诚医药</v>
      </c>
      <c r="E45" t="str">
        <f>VLOOKUP(C45,花名册!C:G,5,0)</f>
        <v>固体制剂二部</v>
      </c>
      <c r="F45" t="str">
        <f>VLOOKUP(C45,花名册!C:H,6,0)</f>
        <v>助理分析研究员</v>
      </c>
      <c r="G45" t="str">
        <f>VLOOKUP(C45,花名册!C:D,2,0)</f>
        <v>离职</v>
      </c>
      <c r="H45" t="str">
        <f>VLOOKUP(C45,花名册!C:E,3,0)</f>
        <v>正式员工</v>
      </c>
      <c r="I45" t="str">
        <f>VLOOKUP(C45,花名册!C:J,8,0)</f>
        <v>研发</v>
      </c>
      <c r="J45" t="str">
        <f>VLOOKUP(C45,花名册!C:I,7,0)</f>
        <v>2021-02-24</v>
      </c>
      <c r="K45" t="str">
        <f>VLOOKUP(C45,花名册!C:L,9,0)</f>
        <v/>
      </c>
      <c r="L45" t="str">
        <f>VLOOKUP(C45,花名册!C:L,10,0)</f>
        <v>2023-03-17</v>
      </c>
      <c r="M45" t="str">
        <f>VLOOKUP(C45,花名册!C:N,12,0)</f>
        <v>P1</v>
      </c>
      <c r="N45">
        <f>VLOOKUP(C45,出勤日期!A:I,9,0)</f>
        <v>172.5</v>
      </c>
      <c r="O45">
        <f>VLOOKUP(C45,出勤日期!A:J,10,0)</f>
        <v>97.5</v>
      </c>
      <c r="P45">
        <f>VLOOKUP(C45,出勤日期!A:L,12,0)</f>
        <v>0</v>
      </c>
      <c r="Q45">
        <f>VLOOKUP(C45,出勤日期!A:M,13,0)</f>
        <v>97.5</v>
      </c>
      <c r="S45">
        <f>VLOOKUP(C45,'考勤原始数据（增加育儿、独生子女陪护假）'!C:X,16,0)</f>
        <v>0</v>
      </c>
      <c r="U45">
        <f>VLOOKUP(C45,'考勤原始数据（增加育儿、独生子女陪护假）'!C:Z,17,0)</f>
        <v>0</v>
      </c>
      <c r="W45">
        <f>VLOOKUP(C45,'考勤原始数据（增加育儿、独生子女陪护假）'!C:AB,18,0)</f>
        <v>0</v>
      </c>
      <c r="Y45">
        <f>VLOOKUP(C45,'考勤原始数据（增加育儿、独生子女陪护假）'!C:AD,19,0)</f>
        <v>0</v>
      </c>
      <c r="Z45">
        <f>VLOOKUP(C45,'考勤原始数据（增加育儿、独生子女陪护假）'!C:AE,20,0)</f>
        <v>0</v>
      </c>
      <c r="AB45">
        <f>VLOOKUP(C45,'考勤原始数据（增加育儿、独生子女陪护假）'!C:AG,22,0)</f>
        <v>0</v>
      </c>
      <c r="AC45">
        <f>VLOOKUP(C45,'考勤原始数据（增加育儿、独生子女陪护假）'!C:Y,23,0)</f>
        <v>44</v>
      </c>
      <c r="AD45">
        <f>VLOOKUP(C45,'考勤原始数据（增加育儿、独生子女陪护假）'!C:Z,24,0)</f>
        <v>0</v>
      </c>
      <c r="AE45">
        <v>0</v>
      </c>
      <c r="AF45">
        <f>VLOOKUP(C45,'考勤原始数据（增加育儿、独生子女陪护假）'!C:AB,26,0)</f>
        <v>8</v>
      </c>
      <c r="AG45">
        <f>VLOOKUP(C45:C46,'考勤原始数据（增加育儿、独生子女陪护假）'!C:AC,27,0)</f>
        <v>36</v>
      </c>
      <c r="AH45">
        <f>VLOOKUP(C45,'考勤原始数据（增加育儿、独生子女陪护假）'!C:AD,28,0)</f>
        <v>0</v>
      </c>
      <c r="AI45">
        <f>VLOOKUP(C45,'考勤原始数据（增加育儿、独生子女陪护假）'!C:AE,29,0)</f>
        <v>0</v>
      </c>
      <c r="AJ45">
        <f>VLOOKUP(C45,'考勤原始数据（增加育儿、独生子女陪护假）'!C:AF,30,0)</f>
        <v>1760</v>
      </c>
      <c r="AL45">
        <f t="shared" si="0"/>
        <v>0</v>
      </c>
      <c r="AM45">
        <f t="shared" si="2"/>
        <v>113.04</v>
      </c>
      <c r="AN45">
        <f>VLOOKUP(C45,工龄计算!B:F,5,0)</f>
        <v>100</v>
      </c>
      <c r="AS45">
        <f t="shared" si="1"/>
        <v>0</v>
      </c>
      <c r="AU45">
        <v>0</v>
      </c>
      <c r="AV45" s="59">
        <f>VLOOKUP(C45,离职交接结算!D:AH,31,0)</f>
        <v>254.9</v>
      </c>
      <c r="AW45" s="59">
        <v>340</v>
      </c>
      <c r="AX45" s="59">
        <v>0</v>
      </c>
      <c r="AY45">
        <f t="shared" si="3"/>
        <v>594.9</v>
      </c>
      <c r="BB45">
        <f t="shared" si="4"/>
        <v>594.9</v>
      </c>
    </row>
    <row r="46" spans="2:54">
      <c r="B46" t="str">
        <f>VLOOKUP(C46,花名册!C:O,13,0)</f>
        <v>10726</v>
      </c>
      <c r="C46" t="s">
        <v>519</v>
      </c>
      <c r="D46" t="str">
        <f>VLOOKUP(C46,花名册!C:F,4,0)</f>
        <v>百诚医药</v>
      </c>
      <c r="E46" t="str">
        <f>VLOOKUP(C46,花名册!C:G,5,0)</f>
        <v>财务部</v>
      </c>
      <c r="F46" t="str">
        <f>VLOOKUP(C46,花名册!C:H,6,0)</f>
        <v>会计</v>
      </c>
      <c r="G46" t="str">
        <f>VLOOKUP(C46,花名册!C:D,2,0)</f>
        <v>离职</v>
      </c>
      <c r="H46" t="str">
        <f>VLOOKUP(C46,花名册!C:E,3,0)</f>
        <v>正式员工</v>
      </c>
      <c r="I46" t="str">
        <f>VLOOKUP(C46,花名册!C:J,8,0)</f>
        <v>职能</v>
      </c>
      <c r="J46" t="str">
        <f>VLOOKUP(C46,花名册!C:I,7,0)</f>
        <v>2020-09-07</v>
      </c>
      <c r="K46" t="str">
        <f>VLOOKUP(C46,花名册!C:L,9,0)</f>
        <v/>
      </c>
      <c r="L46" t="str">
        <f>VLOOKUP(C46,花名册!C:L,10,0)</f>
        <v>2023-03-16</v>
      </c>
      <c r="M46" t="str">
        <f>VLOOKUP(C46,花名册!C:N,12,0)</f>
        <v>P3</v>
      </c>
      <c r="N46">
        <f>VLOOKUP(C46,出勤日期!A:I,9,0)</f>
        <v>184</v>
      </c>
      <c r="O46">
        <f>VLOOKUP(C46,出勤日期!A:J,10,0)</f>
        <v>96</v>
      </c>
      <c r="P46">
        <f>VLOOKUP(C46,出勤日期!A:L,12,0)</f>
        <v>0</v>
      </c>
      <c r="Q46">
        <f>VLOOKUP(C46,出勤日期!A:M,13,0)</f>
        <v>96</v>
      </c>
      <c r="S46">
        <f>VLOOKUP(C46,'考勤原始数据（增加育儿、独生子女陪护假）'!C:X,16,0)</f>
        <v>12</v>
      </c>
      <c r="U46">
        <f>VLOOKUP(C46,'考勤原始数据（增加育儿、独生子女陪护假）'!C:Z,17,0)</f>
        <v>4</v>
      </c>
      <c r="W46">
        <f>VLOOKUP(C46,'考勤原始数据（增加育儿、独生子女陪护假）'!C:AB,18,0)</f>
        <v>0</v>
      </c>
      <c r="Y46">
        <f>VLOOKUP(C46,'考勤原始数据（增加育儿、独生子女陪护假）'!C:AD,19,0)</f>
        <v>0</v>
      </c>
      <c r="Z46">
        <f>VLOOKUP(C46,'考勤原始数据（增加育儿、独生子女陪护假）'!C:AE,20,0)</f>
        <v>0</v>
      </c>
      <c r="AB46">
        <f>VLOOKUP(C46,'考勤原始数据（增加育儿、独生子女陪护假）'!C:AG,22,0)</f>
        <v>0</v>
      </c>
      <c r="AC46">
        <f>VLOOKUP(C46,'考勤原始数据（增加育儿、独生子女陪护假）'!C:Y,23,0)</f>
        <v>0</v>
      </c>
      <c r="AD46">
        <f>VLOOKUP(C46,'考勤原始数据（增加育儿、独生子女陪护假）'!C:Z,24,0)</f>
        <v>0</v>
      </c>
      <c r="AE46">
        <v>0</v>
      </c>
      <c r="AF46">
        <f>VLOOKUP(C46,'考勤原始数据（增加育儿、独生子女陪护假）'!C:AB,26,0)</f>
        <v>0</v>
      </c>
      <c r="AG46">
        <f>VLOOKUP(C46:C47,'考勤原始数据（增加育儿、独生子女陪护假）'!C:AC,27,0)</f>
        <v>0</v>
      </c>
      <c r="AH46">
        <f>VLOOKUP(C46,'考勤原始数据（增加育儿、独生子女陪护假）'!C:AD,28,0)</f>
        <v>0</v>
      </c>
      <c r="AI46">
        <f>VLOOKUP(C46,'考勤原始数据（增加育儿、独生子女陪护假）'!C:AE,29,0)</f>
        <v>0</v>
      </c>
      <c r="AJ46">
        <f>VLOOKUP(C46,'考勤原始数据（增加育儿、独生子女陪护假）'!C:AF,30,0)</f>
        <v>0</v>
      </c>
      <c r="AL46">
        <f t="shared" si="0"/>
        <v>0</v>
      </c>
      <c r="AM46">
        <f t="shared" si="2"/>
        <v>86.96</v>
      </c>
      <c r="AN46">
        <f>VLOOKUP(C46,工龄计算!B:F,5,0)</f>
        <v>100</v>
      </c>
      <c r="AS46">
        <f t="shared" si="1"/>
        <v>0</v>
      </c>
      <c r="AU46">
        <v>0</v>
      </c>
      <c r="AV46" s="59">
        <f>VLOOKUP(C46,离职交接结算!D:AH,31,0)</f>
        <v>-94.94</v>
      </c>
      <c r="AW46" s="59">
        <v>0</v>
      </c>
      <c r="AX46" s="59">
        <v>0</v>
      </c>
      <c r="AY46">
        <f t="shared" si="3"/>
        <v>-94.94</v>
      </c>
      <c r="BB46">
        <f t="shared" si="4"/>
        <v>-94.94</v>
      </c>
    </row>
    <row r="47" spans="2:54">
      <c r="B47" t="str">
        <f>VLOOKUP(C47,花名册!C:O,13,0)</f>
        <v>10461</v>
      </c>
      <c r="C47" t="s">
        <v>378</v>
      </c>
      <c r="D47" t="str">
        <f>VLOOKUP(C47,花名册!C:F,4,0)</f>
        <v>百诚医药</v>
      </c>
      <c r="E47" t="str">
        <f>VLOOKUP(C47,花名册!C:G,5,0)</f>
        <v>固体制剂二部</v>
      </c>
      <c r="F47" t="str">
        <f>VLOOKUP(C47,花名册!C:H,6,0)</f>
        <v>分析研究员</v>
      </c>
      <c r="G47" t="str">
        <f>VLOOKUP(C47,花名册!C:D,2,0)</f>
        <v>离职</v>
      </c>
      <c r="H47" t="str">
        <f>VLOOKUP(C47,花名册!C:E,3,0)</f>
        <v>正式员工</v>
      </c>
      <c r="I47" t="str">
        <f>VLOOKUP(C47,花名册!C:J,8,0)</f>
        <v>研发</v>
      </c>
      <c r="J47" t="str">
        <f>VLOOKUP(C47,花名册!C:I,7,0)</f>
        <v>2019-11-11</v>
      </c>
      <c r="K47" t="str">
        <f>VLOOKUP(C47,花名册!C:L,9,0)</f>
        <v/>
      </c>
      <c r="L47" t="str">
        <f>VLOOKUP(C47,花名册!C:L,10,0)</f>
        <v>2023-03-14</v>
      </c>
      <c r="M47" t="str">
        <f>VLOOKUP(C47,花名册!C:N,12,0)</f>
        <v>P1</v>
      </c>
      <c r="N47">
        <f>VLOOKUP(C47,出勤日期!A:I,9,0)</f>
        <v>172.5</v>
      </c>
      <c r="O47">
        <f>VLOOKUP(C47,出勤日期!A:J,10,0)</f>
        <v>75</v>
      </c>
      <c r="P47">
        <f>VLOOKUP(C47,出勤日期!A:L,12,0)</f>
        <v>0</v>
      </c>
      <c r="Q47">
        <f>VLOOKUP(C47,出勤日期!A:M,13,0)</f>
        <v>75</v>
      </c>
      <c r="S47">
        <f>VLOOKUP(C47,'考勤原始数据（增加育儿、独生子女陪护假）'!C:X,16,0)</f>
        <v>0</v>
      </c>
      <c r="U47">
        <f>VLOOKUP(C47,'考勤原始数据（增加育儿、独生子女陪护假）'!C:Z,17,0)</f>
        <v>0</v>
      </c>
      <c r="W47">
        <f>VLOOKUP(C47,'考勤原始数据（增加育儿、独生子女陪护假）'!C:AB,18,0)</f>
        <v>0</v>
      </c>
      <c r="Y47">
        <f>VLOOKUP(C47,'考勤原始数据（增加育儿、独生子女陪护假）'!C:AD,19,0)</f>
        <v>0</v>
      </c>
      <c r="Z47">
        <f>VLOOKUP(C47,'考勤原始数据（增加育儿、独生子女陪护假）'!C:AE,20,0)</f>
        <v>0</v>
      </c>
      <c r="AB47">
        <f>VLOOKUP(C47,'考勤原始数据（增加育儿、独生子女陪护假）'!C:AG,22,0)</f>
        <v>0</v>
      </c>
      <c r="AC47">
        <f>VLOOKUP(C47,'考勤原始数据（增加育儿、独生子女陪护假）'!C:Y,23,0)</f>
        <v>4.5</v>
      </c>
      <c r="AD47">
        <f>VLOOKUP(C47,'考勤原始数据（增加育儿、独生子女陪护假）'!C:Z,24,0)</f>
        <v>0</v>
      </c>
      <c r="AE47">
        <v>0</v>
      </c>
      <c r="AF47">
        <f>VLOOKUP(C47,'考勤原始数据（增加育儿、独生子女陪护假）'!C:AB,26,0)</f>
        <v>4.5</v>
      </c>
      <c r="AG47">
        <f>VLOOKUP(C47:C48,'考勤原始数据（增加育儿、独生子女陪护假）'!C:AC,27,0)</f>
        <v>0</v>
      </c>
      <c r="AH47">
        <f>VLOOKUP(C47,'考勤原始数据（增加育儿、独生子女陪护假）'!C:AD,28,0)</f>
        <v>0</v>
      </c>
      <c r="AI47">
        <f>VLOOKUP(C47,'考勤原始数据（增加育儿、独生子女陪护假）'!C:AE,29,0)</f>
        <v>0</v>
      </c>
      <c r="AJ47">
        <f>VLOOKUP(C47,'考勤原始数据（增加育儿、独生子女陪护假）'!C:AF,30,0)</f>
        <v>180</v>
      </c>
      <c r="AL47">
        <f t="shared" si="0"/>
        <v>0</v>
      </c>
      <c r="AM47">
        <f t="shared" si="2"/>
        <v>86.96</v>
      </c>
      <c r="AN47">
        <v>0</v>
      </c>
      <c r="AS47">
        <f t="shared" si="1"/>
        <v>0</v>
      </c>
      <c r="AU47">
        <v>0</v>
      </c>
      <c r="AV47" s="59">
        <f>VLOOKUP(C47,离职交接结算!D:AH,31,0)</f>
        <v>139.68</v>
      </c>
      <c r="AW47" s="59">
        <v>200</v>
      </c>
      <c r="AX47" s="59">
        <v>0</v>
      </c>
      <c r="AY47">
        <f t="shared" si="3"/>
        <v>339.68</v>
      </c>
      <c r="BB47">
        <f t="shared" si="4"/>
        <v>339.68</v>
      </c>
    </row>
    <row r="48" spans="2:54">
      <c r="B48" t="str">
        <f>VLOOKUP(C48,花名册!C:O,13,0)</f>
        <v>10703</v>
      </c>
      <c r="C48" t="s">
        <v>1024</v>
      </c>
      <c r="D48" t="str">
        <f>VLOOKUP(C48,花名册!C:F,4,0)</f>
        <v>百诚医药</v>
      </c>
      <c r="E48" t="str">
        <f>VLOOKUP(C48,花名册!C:G,5,0)</f>
        <v>固体制剂二部</v>
      </c>
      <c r="F48" t="str">
        <f>VLOOKUP(C48,花名册!C:H,6,0)</f>
        <v>分析研究员</v>
      </c>
      <c r="G48" t="str">
        <f>VLOOKUP(C48,花名册!C:D,2,0)</f>
        <v>离职</v>
      </c>
      <c r="H48" t="str">
        <f>VLOOKUP(C48,花名册!C:E,3,0)</f>
        <v>正式员工</v>
      </c>
      <c r="I48" t="str">
        <f>VLOOKUP(C48,花名册!C:J,8,0)</f>
        <v>研发</v>
      </c>
      <c r="J48" t="str">
        <f>VLOOKUP(C48,花名册!C:I,7,0)</f>
        <v>2020-08-14</v>
      </c>
      <c r="K48" t="str">
        <f>VLOOKUP(C48,花名册!C:L,9,0)</f>
        <v/>
      </c>
      <c r="L48" t="str">
        <f>VLOOKUP(C48,花名册!C:L,10,0)</f>
        <v>2023-03-14</v>
      </c>
      <c r="M48" t="str">
        <f>VLOOKUP(C48,花名册!C:N,12,0)</f>
        <v>P2</v>
      </c>
      <c r="N48">
        <f>VLOOKUP(C48,出勤日期!A:I,9,0)</f>
        <v>172.5</v>
      </c>
      <c r="O48">
        <f>VLOOKUP(C48,出勤日期!A:J,10,0)</f>
        <v>75</v>
      </c>
      <c r="P48">
        <f>VLOOKUP(C48,出勤日期!A:L,12,0)</f>
        <v>0</v>
      </c>
      <c r="Q48">
        <f>VLOOKUP(C48,出勤日期!A:M,13,0)</f>
        <v>75</v>
      </c>
      <c r="S48">
        <f>VLOOKUP(C48,'考勤原始数据（增加育儿、独生子女陪护假）'!C:X,16,0)</f>
        <v>0</v>
      </c>
      <c r="U48">
        <f>VLOOKUP(C48,'考勤原始数据（增加育儿、独生子女陪护假）'!C:Z,17,0)</f>
        <v>0</v>
      </c>
      <c r="W48">
        <f>VLOOKUP(C48,'考勤原始数据（增加育儿、独生子女陪护假）'!C:AB,18,0)</f>
        <v>0</v>
      </c>
      <c r="Y48">
        <f>VLOOKUP(C48,'考勤原始数据（增加育儿、独生子女陪护假）'!C:AD,19,0)</f>
        <v>0</v>
      </c>
      <c r="Z48">
        <f>VLOOKUP(C48,'考勤原始数据（增加育儿、独生子女陪护假）'!C:AE,20,0)</f>
        <v>0</v>
      </c>
      <c r="AB48">
        <f>VLOOKUP(C48,'考勤原始数据（增加育儿、独生子女陪护假）'!C:AG,22,0)</f>
        <v>0</v>
      </c>
      <c r="AC48">
        <f>VLOOKUP(C48,'考勤原始数据（增加育儿、独生子女陪护假）'!C:Y,23,0)</f>
        <v>0</v>
      </c>
      <c r="AD48">
        <f>VLOOKUP(C48,'考勤原始数据（增加育儿、独生子女陪护假）'!C:Z,24,0)</f>
        <v>0</v>
      </c>
      <c r="AE48">
        <v>0</v>
      </c>
      <c r="AF48">
        <f>VLOOKUP(C48,'考勤原始数据（增加育儿、独生子女陪护假）'!C:AB,26,0)</f>
        <v>0</v>
      </c>
      <c r="AG48">
        <f>VLOOKUP(C48:C49,'考勤原始数据（增加育儿、独生子女陪护假）'!C:AC,27,0)</f>
        <v>0</v>
      </c>
      <c r="AH48">
        <f>VLOOKUP(C48,'考勤原始数据（增加育儿、独生子女陪护假）'!C:AD,28,0)</f>
        <v>0</v>
      </c>
      <c r="AI48">
        <f>VLOOKUP(C48,'考勤原始数据（增加育儿、独生子女陪护假）'!C:AE,29,0)</f>
        <v>0</v>
      </c>
      <c r="AJ48">
        <f>VLOOKUP(C48,'考勤原始数据（增加育儿、独生子女陪护假）'!C:AF,30,0)</f>
        <v>0</v>
      </c>
      <c r="AL48">
        <f t="shared" si="0"/>
        <v>0</v>
      </c>
      <c r="AM48">
        <f t="shared" si="2"/>
        <v>86.96</v>
      </c>
      <c r="AN48">
        <v>0</v>
      </c>
      <c r="AS48">
        <f t="shared" si="1"/>
        <v>0</v>
      </c>
      <c r="AU48">
        <v>0</v>
      </c>
      <c r="AV48" s="59">
        <f>VLOOKUP(C48,离职交接结算!D:AH,31,0)</f>
        <v>391.36</v>
      </c>
      <c r="AW48" s="59">
        <v>260</v>
      </c>
      <c r="AX48" s="59">
        <v>0</v>
      </c>
      <c r="AY48">
        <f t="shared" si="3"/>
        <v>651.36</v>
      </c>
      <c r="BB48">
        <f t="shared" si="4"/>
        <v>651.36</v>
      </c>
    </row>
    <row r="49" spans="2:54">
      <c r="B49" t="str">
        <f>VLOOKUP(C49,花名册!C:O,13,0)</f>
        <v>10929</v>
      </c>
      <c r="C49" t="s">
        <v>1033</v>
      </c>
      <c r="D49" t="str">
        <f>VLOOKUP(C49,花名册!C:F,4,0)</f>
        <v>百诚医药</v>
      </c>
      <c r="E49" t="str">
        <f>VLOOKUP(C49,花名册!C:G,5,0)</f>
        <v>固体制剂二部</v>
      </c>
      <c r="F49" t="str">
        <f>VLOOKUP(C49,花名册!C:H,6,0)</f>
        <v>助理分析研究员</v>
      </c>
      <c r="G49" t="str">
        <f>VLOOKUP(C49,花名册!C:D,2,0)</f>
        <v>离职</v>
      </c>
      <c r="H49" t="str">
        <f>VLOOKUP(C49,花名册!C:E,3,0)</f>
        <v>正式员工</v>
      </c>
      <c r="I49" t="str">
        <f>VLOOKUP(C49,花名册!C:J,8,0)</f>
        <v>研发</v>
      </c>
      <c r="J49" t="str">
        <f>VLOOKUP(C49,花名册!C:I,7,0)</f>
        <v>2021-04-02</v>
      </c>
      <c r="K49" t="str">
        <f>VLOOKUP(C49,花名册!C:L,9,0)</f>
        <v/>
      </c>
      <c r="L49" t="str">
        <f>VLOOKUP(C49,花名册!C:L,10,0)</f>
        <v>2023-03-14</v>
      </c>
      <c r="M49" t="str">
        <f>VLOOKUP(C49,花名册!C:N,12,0)</f>
        <v>P1</v>
      </c>
      <c r="N49">
        <f>VLOOKUP(C49,出勤日期!A:I,9,0)</f>
        <v>172.5</v>
      </c>
      <c r="O49">
        <f>VLOOKUP(C49,出勤日期!A:J,10,0)</f>
        <v>75</v>
      </c>
      <c r="P49">
        <f>VLOOKUP(C49,出勤日期!A:L,12,0)</f>
        <v>0</v>
      </c>
      <c r="Q49">
        <f>VLOOKUP(C49,出勤日期!A:M,13,0)</f>
        <v>75</v>
      </c>
      <c r="S49">
        <f>VLOOKUP(C49,'考勤原始数据（增加育儿、独生子女陪护假）'!C:X,16,0)</f>
        <v>0</v>
      </c>
      <c r="U49">
        <f>VLOOKUP(C49,'考勤原始数据（增加育儿、独生子女陪护假）'!C:Z,17,0)</f>
        <v>0</v>
      </c>
      <c r="W49">
        <f>VLOOKUP(C49,'考勤原始数据（增加育儿、独生子女陪护假）'!C:AB,18,0)</f>
        <v>0</v>
      </c>
      <c r="Y49">
        <f>VLOOKUP(C49,'考勤原始数据（增加育儿、独生子女陪护假）'!C:AD,19,0)</f>
        <v>0</v>
      </c>
      <c r="Z49">
        <f>VLOOKUP(C49,'考勤原始数据（增加育儿、独生子女陪护假）'!C:AE,20,0)</f>
        <v>0</v>
      </c>
      <c r="AB49">
        <f>VLOOKUP(C49,'考勤原始数据（增加育儿、独生子女陪护假）'!C:AG,22,0)</f>
        <v>0</v>
      </c>
      <c r="AC49">
        <f>VLOOKUP(C49,'考勤原始数据（增加育儿、独生子女陪护假）'!C:Y,23,0)</f>
        <v>0</v>
      </c>
      <c r="AD49">
        <f>VLOOKUP(C49,'考勤原始数据（增加育儿、独生子女陪护假）'!C:Z,24,0)</f>
        <v>0</v>
      </c>
      <c r="AE49">
        <v>0</v>
      </c>
      <c r="AF49">
        <f>VLOOKUP(C49,'考勤原始数据（增加育儿、独生子女陪护假）'!C:AB,26,0)</f>
        <v>0</v>
      </c>
      <c r="AG49">
        <f>VLOOKUP(C49:C50,'考勤原始数据（增加育儿、独生子女陪护假）'!C:AC,27,0)</f>
        <v>0</v>
      </c>
      <c r="AH49">
        <f>VLOOKUP(C49,'考勤原始数据（增加育儿、独生子女陪护假）'!C:AD,28,0)</f>
        <v>0</v>
      </c>
      <c r="AI49">
        <f>VLOOKUP(C49,'考勤原始数据（增加育儿、独生子女陪护假）'!C:AE,29,0)</f>
        <v>0</v>
      </c>
      <c r="AJ49">
        <f>VLOOKUP(C49,'考勤原始数据（增加育儿、独生子女陪护假）'!C:AF,30,0)</f>
        <v>0</v>
      </c>
      <c r="AL49">
        <f t="shared" si="0"/>
        <v>0</v>
      </c>
      <c r="AM49">
        <f t="shared" si="2"/>
        <v>86.96</v>
      </c>
      <c r="AN49">
        <v>0</v>
      </c>
      <c r="AS49">
        <f t="shared" si="1"/>
        <v>0</v>
      </c>
      <c r="AU49">
        <v>0</v>
      </c>
      <c r="AV49" s="59">
        <f>VLOOKUP(C49,离职交接结算!D:AH,31,0)</f>
        <v>244.92</v>
      </c>
      <c r="AW49" s="59">
        <v>940</v>
      </c>
      <c r="AX49" s="59">
        <v>0</v>
      </c>
      <c r="AY49">
        <f t="shared" si="3"/>
        <v>1184.92</v>
      </c>
      <c r="BB49">
        <f t="shared" si="4"/>
        <v>1184.92</v>
      </c>
    </row>
    <row r="50" spans="2:54">
      <c r="B50" t="str">
        <f>VLOOKUP(C50,花名册!C:O,13,0)</f>
        <v>11672</v>
      </c>
      <c r="C50" t="s">
        <v>1510</v>
      </c>
      <c r="D50" t="str">
        <f>VLOOKUP(C50,花名册!C:F,4,0)</f>
        <v>百诚医药</v>
      </c>
      <c r="E50" t="str">
        <f>VLOOKUP(C50,花名册!C:G,5,0)</f>
        <v>固体制剂二部</v>
      </c>
      <c r="F50" t="str">
        <f>VLOOKUP(C50,花名册!C:H,6,0)</f>
        <v>助理分析研究员</v>
      </c>
      <c r="G50" t="str">
        <f>VLOOKUP(C50,花名册!C:D,2,0)</f>
        <v>离职</v>
      </c>
      <c r="H50" t="str">
        <f>VLOOKUP(C50,花名册!C:E,3,0)</f>
        <v>正式员工</v>
      </c>
      <c r="I50" t="str">
        <f>VLOOKUP(C50,花名册!C:J,8,0)</f>
        <v>研发</v>
      </c>
      <c r="J50" t="str">
        <f>VLOOKUP(C50,花名册!C:I,7,0)</f>
        <v>2022-03-28</v>
      </c>
      <c r="K50" t="str">
        <f>VLOOKUP(C50,花名册!C:L,9,0)</f>
        <v/>
      </c>
      <c r="L50" t="str">
        <f>VLOOKUP(C50,花名册!C:L,10,0)</f>
        <v>2023-03-14</v>
      </c>
      <c r="M50" t="str">
        <f>VLOOKUP(C50,花名册!C:N,12,0)</f>
        <v>P1</v>
      </c>
      <c r="N50">
        <f>VLOOKUP(C50,出勤日期!A:I,9,0)</f>
        <v>172.5</v>
      </c>
      <c r="O50">
        <f>VLOOKUP(C50,出勤日期!A:J,10,0)</f>
        <v>75</v>
      </c>
      <c r="P50">
        <f>VLOOKUP(C50,出勤日期!A:L,12,0)</f>
        <v>0</v>
      </c>
      <c r="Q50">
        <f>VLOOKUP(C50,出勤日期!A:M,13,0)</f>
        <v>75</v>
      </c>
      <c r="S50">
        <f>VLOOKUP(C50,'考勤原始数据（增加育儿、独生子女陪护假）'!C:X,16,0)</f>
        <v>0</v>
      </c>
      <c r="U50">
        <f>VLOOKUP(C50,'考勤原始数据（增加育儿、独生子女陪护假）'!C:Z,17,0)</f>
        <v>0</v>
      </c>
      <c r="W50">
        <f>VLOOKUP(C50,'考勤原始数据（增加育儿、独生子女陪护假）'!C:AB,18,0)</f>
        <v>0</v>
      </c>
      <c r="Y50">
        <f>VLOOKUP(C50,'考勤原始数据（增加育儿、独生子女陪护假）'!C:AD,19,0)</f>
        <v>0</v>
      </c>
      <c r="Z50">
        <f>VLOOKUP(C50,'考勤原始数据（增加育儿、独生子女陪护假）'!C:AE,20,0)</f>
        <v>0</v>
      </c>
      <c r="AB50">
        <f>VLOOKUP(C50,'考勤原始数据（增加育儿、独生子女陪护假）'!C:AG,22,0)</f>
        <v>0</v>
      </c>
      <c r="AC50">
        <f>VLOOKUP(C50,'考勤原始数据（增加育儿、独生子女陪护假）'!C:Y,23,0)</f>
        <v>0</v>
      </c>
      <c r="AD50">
        <f>VLOOKUP(C50,'考勤原始数据（增加育儿、独生子女陪护假）'!C:Z,24,0)</f>
        <v>0</v>
      </c>
      <c r="AE50">
        <v>0</v>
      </c>
      <c r="AF50">
        <f>VLOOKUP(C50,'考勤原始数据（增加育儿、独生子女陪护假）'!C:AB,26,0)</f>
        <v>0</v>
      </c>
      <c r="AG50">
        <f>VLOOKUP(C50:C51,'考勤原始数据（增加育儿、独生子女陪护假）'!C:AC,27,0)</f>
        <v>0</v>
      </c>
      <c r="AH50">
        <f>VLOOKUP(C50,'考勤原始数据（增加育儿、独生子女陪护假）'!C:AD,28,0)</f>
        <v>0</v>
      </c>
      <c r="AI50">
        <f>VLOOKUP(C50,'考勤原始数据（增加育儿、独生子女陪护假）'!C:AE,29,0)</f>
        <v>0</v>
      </c>
      <c r="AJ50">
        <f>VLOOKUP(C50,'考勤原始数据（增加育儿、独生子女陪护假）'!C:AF,30,0)</f>
        <v>0</v>
      </c>
      <c r="AL50">
        <f t="shared" si="0"/>
        <v>0</v>
      </c>
      <c r="AM50">
        <f t="shared" si="2"/>
        <v>86.96</v>
      </c>
      <c r="AN50">
        <f>VLOOKUP(C50,工龄计算!B:F,5,0)</f>
        <v>0</v>
      </c>
      <c r="AS50">
        <f t="shared" si="1"/>
        <v>0</v>
      </c>
      <c r="AU50">
        <v>0</v>
      </c>
      <c r="AV50" s="59">
        <f>VLOOKUP(C50,离职交接结算!D:AH,31,0)</f>
        <v>199.8</v>
      </c>
      <c r="AW50" s="59">
        <v>520</v>
      </c>
      <c r="AX50" s="59">
        <v>0</v>
      </c>
      <c r="AY50">
        <f t="shared" si="3"/>
        <v>719.8</v>
      </c>
      <c r="BB50">
        <f t="shared" si="4"/>
        <v>719.8</v>
      </c>
    </row>
    <row r="51" spans="2:54">
      <c r="B51" t="str">
        <f>VLOOKUP(C51,花名册!C:O,13,0)</f>
        <v>11846</v>
      </c>
      <c r="C51" t="s">
        <v>1158</v>
      </c>
      <c r="D51" t="str">
        <f>VLOOKUP(C51,花名册!C:F,4,0)</f>
        <v>百诚医药</v>
      </c>
      <c r="E51" t="str">
        <f>VLOOKUP(C51,花名册!C:G,5,0)</f>
        <v>液体制剂二部</v>
      </c>
      <c r="F51" t="str">
        <f>VLOOKUP(C51,花名册!C:H,6,0)</f>
        <v>助理分析研究员</v>
      </c>
      <c r="G51" t="str">
        <f>VLOOKUP(C51,花名册!C:D,2,0)</f>
        <v>离职</v>
      </c>
      <c r="H51" t="str">
        <f>VLOOKUP(C51,花名册!C:E,3,0)</f>
        <v>正式员工</v>
      </c>
      <c r="I51" t="str">
        <f>VLOOKUP(C51,花名册!C:J,8,0)</f>
        <v>研发</v>
      </c>
      <c r="J51" t="str">
        <f>VLOOKUP(C51,花名册!C:I,7,0)</f>
        <v>2022-06-10</v>
      </c>
      <c r="K51" t="str">
        <f>VLOOKUP(C51,花名册!C:L,9,0)</f>
        <v/>
      </c>
      <c r="L51" t="str">
        <f>VLOOKUP(C51,花名册!C:L,10,0)</f>
        <v>2023-03-13</v>
      </c>
      <c r="M51" t="str">
        <f>VLOOKUP(C51,花名册!C:N,12,0)</f>
        <v>P1</v>
      </c>
      <c r="N51">
        <f>VLOOKUP(C51,出勤日期!A:I,9,0)</f>
        <v>172.5</v>
      </c>
      <c r="O51">
        <f>VLOOKUP(C51,出勤日期!A:J,10,0)</f>
        <v>67.5</v>
      </c>
      <c r="P51">
        <f>VLOOKUP(C51,出勤日期!A:L,12,0)</f>
        <v>0</v>
      </c>
      <c r="Q51">
        <f>VLOOKUP(C51,出勤日期!A:M,13,0)</f>
        <v>67.5</v>
      </c>
      <c r="S51">
        <f>VLOOKUP(C51,'考勤原始数据（增加育儿、独生子女陪护假）'!C:X,16,0)</f>
        <v>0</v>
      </c>
      <c r="U51">
        <f>VLOOKUP(C51,'考勤原始数据（增加育儿、独生子女陪护假）'!C:Z,17,0)</f>
        <v>0</v>
      </c>
      <c r="W51">
        <f>VLOOKUP(C51,'考勤原始数据（增加育儿、独生子女陪护假）'!C:AB,18,0)</f>
        <v>0</v>
      </c>
      <c r="Y51">
        <f>VLOOKUP(C51,'考勤原始数据（增加育儿、独生子女陪护假）'!C:AD,19,0)</f>
        <v>0</v>
      </c>
      <c r="Z51">
        <f>VLOOKUP(C51,'考勤原始数据（增加育儿、独生子女陪护假）'!C:AE,20,0)</f>
        <v>0</v>
      </c>
      <c r="AB51">
        <f>VLOOKUP(C51,'考勤原始数据（增加育儿、独生子女陪护假）'!C:AG,22,0)</f>
        <v>0</v>
      </c>
      <c r="AC51">
        <f>VLOOKUP(C51,'考勤原始数据（增加育儿、独生子女陪护假）'!C:Y,23,0)</f>
        <v>15.5</v>
      </c>
      <c r="AD51">
        <f>VLOOKUP(C51,'考勤原始数据（增加育儿、独生子女陪护假）'!C:Z,24,0)</f>
        <v>0</v>
      </c>
      <c r="AE51">
        <v>0</v>
      </c>
      <c r="AF51">
        <f>VLOOKUP(C51,'考勤原始数据（增加育儿、独生子女陪护假）'!C:AB,26,0)</f>
        <v>15.5</v>
      </c>
      <c r="AG51">
        <f>VLOOKUP(C51:C52,'考勤原始数据（增加育儿、独生子女陪护假）'!C:AC,27,0)</f>
        <v>0</v>
      </c>
      <c r="AH51">
        <f>VLOOKUP(C51,'考勤原始数据（增加育儿、独生子女陪护假）'!C:AD,28,0)</f>
        <v>0</v>
      </c>
      <c r="AI51">
        <f>VLOOKUP(C51,'考勤原始数据（增加育儿、独生子女陪护假）'!C:AE,29,0)</f>
        <v>0</v>
      </c>
      <c r="AJ51">
        <f>VLOOKUP(C51,'考勤原始数据（增加育儿、独生子女陪护假）'!C:AF,30,0)</f>
        <v>620</v>
      </c>
      <c r="AL51">
        <f t="shared" si="0"/>
        <v>0</v>
      </c>
      <c r="AM51">
        <f t="shared" si="2"/>
        <v>78.260000000000005</v>
      </c>
      <c r="AN51">
        <f>VLOOKUP(C51,工龄计算!B:F,5,0)</f>
        <v>0</v>
      </c>
      <c r="AS51">
        <f t="shared" si="1"/>
        <v>0</v>
      </c>
      <c r="AU51">
        <v>0</v>
      </c>
      <c r="AV51" s="59">
        <f>VLOOKUP(C51,离职交接结算!D:AH,31,0)</f>
        <v>97.32</v>
      </c>
      <c r="AW51" s="59">
        <v>160</v>
      </c>
      <c r="AX51" s="59">
        <v>0</v>
      </c>
      <c r="AY51">
        <f t="shared" si="3"/>
        <v>257.32</v>
      </c>
      <c r="BB51">
        <f t="shared" si="4"/>
        <v>257.32</v>
      </c>
    </row>
    <row r="52" spans="2:54">
      <c r="B52" t="str">
        <f>VLOOKUP(C52,花名册!C:O,13,0)</f>
        <v>10295</v>
      </c>
      <c r="C52" t="s">
        <v>86</v>
      </c>
      <c r="D52" t="str">
        <f>VLOOKUP(C52,花名册!C:F,4,0)</f>
        <v>百诚医药</v>
      </c>
      <c r="E52" t="str">
        <f>VLOOKUP(C52,花名册!C:G,5,0)</f>
        <v>液体制剂二部</v>
      </c>
      <c r="F52" t="str">
        <f>VLOOKUP(C52,花名册!C:H,6,0)</f>
        <v>高级分析研究员</v>
      </c>
      <c r="G52" t="str">
        <f>VLOOKUP(C52,花名册!C:D,2,0)</f>
        <v>离职</v>
      </c>
      <c r="H52" t="str">
        <f>VLOOKUP(C52,花名册!C:E,3,0)</f>
        <v>正式员工</v>
      </c>
      <c r="I52" t="str">
        <f>VLOOKUP(C52,花名册!C:J,8,0)</f>
        <v>研发</v>
      </c>
      <c r="J52" t="str">
        <f>VLOOKUP(C52,花名册!C:I,7,0)</f>
        <v>2019-02-18</v>
      </c>
      <c r="K52" t="str">
        <f>VLOOKUP(C52,花名册!C:L,9,0)</f>
        <v/>
      </c>
      <c r="L52" t="str">
        <f>VLOOKUP(C52,花名册!C:L,10,0)</f>
        <v>2023-03-10</v>
      </c>
      <c r="M52" t="str">
        <f>VLOOKUP(C52,花名册!C:N,12,0)</f>
        <v>P2</v>
      </c>
      <c r="N52">
        <f>VLOOKUP(C52,出勤日期!A:I,9,0)</f>
        <v>172.5</v>
      </c>
      <c r="O52">
        <f>VLOOKUP(C52,出勤日期!A:J,10,0)</f>
        <v>60</v>
      </c>
      <c r="P52">
        <f>VLOOKUP(C52,出勤日期!A:L,12,0)</f>
        <v>0</v>
      </c>
      <c r="Q52">
        <f>VLOOKUP(C52,出勤日期!A:M,13,0)</f>
        <v>60</v>
      </c>
      <c r="S52">
        <f>VLOOKUP(C52,'考勤原始数据（增加育儿、独生子女陪护假）'!C:X,16,0)</f>
        <v>0</v>
      </c>
      <c r="U52">
        <f>VLOOKUP(C52,'考勤原始数据（增加育儿、独生子女陪护假）'!C:Z,17,0)</f>
        <v>0</v>
      </c>
      <c r="W52">
        <f>VLOOKUP(C52,'考勤原始数据（增加育儿、独生子女陪护假）'!C:AB,18,0)</f>
        <v>0</v>
      </c>
      <c r="Y52">
        <f>VLOOKUP(C52,'考勤原始数据（增加育儿、独生子女陪护假）'!C:AD,19,0)</f>
        <v>0</v>
      </c>
      <c r="Z52">
        <f>VLOOKUP(C52,'考勤原始数据（增加育儿、独生子女陪护假）'!C:AE,20,0)</f>
        <v>0</v>
      </c>
      <c r="AB52">
        <f>VLOOKUP(C52,'考勤原始数据（增加育儿、独生子女陪护假）'!C:AG,22,0)</f>
        <v>0</v>
      </c>
      <c r="AC52">
        <f>VLOOKUP(C52,'考勤原始数据（增加育儿、独生子女陪护假）'!C:Y,23,0)</f>
        <v>0</v>
      </c>
      <c r="AD52">
        <f>VLOOKUP(C52,'考勤原始数据（增加育儿、独生子女陪护假）'!C:Z,24,0)</f>
        <v>0</v>
      </c>
      <c r="AE52">
        <v>0</v>
      </c>
      <c r="AF52">
        <f>VLOOKUP(C52,'考勤原始数据（增加育儿、独生子女陪护假）'!C:AB,26,0)</f>
        <v>0</v>
      </c>
      <c r="AG52">
        <f>VLOOKUP(C52:C53,'考勤原始数据（增加育儿、独生子女陪护假）'!C:AC,27,0)</f>
        <v>0</v>
      </c>
      <c r="AH52">
        <f>VLOOKUP(C52,'考勤原始数据（增加育儿、独生子女陪护假）'!C:AD,28,0)</f>
        <v>0</v>
      </c>
      <c r="AI52">
        <f>VLOOKUP(C52,'考勤原始数据（增加育儿、独生子女陪护假）'!C:AE,29,0)</f>
        <v>0</v>
      </c>
      <c r="AJ52">
        <f>VLOOKUP(C52,'考勤原始数据（增加育儿、独生子女陪护假）'!C:AF,30,0)</f>
        <v>0</v>
      </c>
      <c r="AL52">
        <f t="shared" si="0"/>
        <v>0</v>
      </c>
      <c r="AM52">
        <f t="shared" si="2"/>
        <v>69.569999999999993</v>
      </c>
      <c r="AN52">
        <v>0</v>
      </c>
      <c r="AS52">
        <f t="shared" si="1"/>
        <v>0</v>
      </c>
      <c r="AU52">
        <v>0</v>
      </c>
      <c r="AV52" s="59">
        <f>VLOOKUP(C52,离职交接结算!D:AH,31,0)</f>
        <v>-41.9</v>
      </c>
      <c r="AW52" s="59">
        <v>80</v>
      </c>
      <c r="AX52" s="59">
        <v>0</v>
      </c>
      <c r="AY52">
        <f t="shared" si="3"/>
        <v>38.1</v>
      </c>
      <c r="BB52">
        <f t="shared" si="4"/>
        <v>38.1</v>
      </c>
    </row>
    <row r="53" spans="2:54">
      <c r="B53" t="str">
        <f>VLOOKUP(C53,花名册!C:O,13,0)</f>
        <v>11130</v>
      </c>
      <c r="C53" t="s">
        <v>846</v>
      </c>
      <c r="D53" t="str">
        <f>VLOOKUP(C53,花名册!C:F,4,0)</f>
        <v>百诚医药</v>
      </c>
      <c r="E53" t="str">
        <f>VLOOKUP(C53,花名册!C:G,5,0)</f>
        <v>药理部</v>
      </c>
      <c r="F53" t="str">
        <f>VLOOKUP(C53,花名册!C:H,6,0)</f>
        <v>药理研究员</v>
      </c>
      <c r="G53" t="str">
        <f>VLOOKUP(C53,花名册!C:D,2,0)</f>
        <v>离职</v>
      </c>
      <c r="H53" t="str">
        <f>VLOOKUP(C53,花名册!C:E,3,0)</f>
        <v>正式员工</v>
      </c>
      <c r="I53" t="str">
        <f>VLOOKUP(C53,花名册!C:J,8,0)</f>
        <v>研发</v>
      </c>
      <c r="J53" t="str">
        <f>VLOOKUP(C53,花名册!C:I,7,0)</f>
        <v>2021-07-05</v>
      </c>
      <c r="K53" t="str">
        <f>VLOOKUP(C53,花名册!C:L,9,0)</f>
        <v/>
      </c>
      <c r="L53" t="str">
        <f>VLOOKUP(C53,花名册!C:L,10,0)</f>
        <v>2023-03-10</v>
      </c>
      <c r="M53" t="str">
        <f>VLOOKUP(C53,花名册!C:N,12,0)</f>
        <v>P2</v>
      </c>
      <c r="N53">
        <f>VLOOKUP(C53,出勤日期!A:I,9,0)</f>
        <v>172.5</v>
      </c>
      <c r="O53">
        <f>VLOOKUP(C53,出勤日期!A:J,10,0)</f>
        <v>60</v>
      </c>
      <c r="P53">
        <f>VLOOKUP(C53,出勤日期!A:L,12,0)</f>
        <v>0</v>
      </c>
      <c r="Q53">
        <f>VLOOKUP(C53,出勤日期!A:M,13,0)</f>
        <v>60</v>
      </c>
      <c r="S53">
        <f>VLOOKUP(C53,'考勤原始数据（增加育儿、独生子女陪护假）'!C:X,16,0)</f>
        <v>0.5</v>
      </c>
      <c r="U53">
        <f>VLOOKUP(C53,'考勤原始数据（增加育儿、独生子女陪护假）'!C:Z,17,0)</f>
        <v>0</v>
      </c>
      <c r="W53">
        <f>VLOOKUP(C53,'考勤原始数据（增加育儿、独生子女陪护假）'!C:AB,18,0)</f>
        <v>0</v>
      </c>
      <c r="Y53">
        <f>VLOOKUP(C53,'考勤原始数据（增加育儿、独生子女陪护假）'!C:AD,19,0)</f>
        <v>0</v>
      </c>
      <c r="Z53">
        <f>VLOOKUP(C53,'考勤原始数据（增加育儿、独生子女陪护假）'!C:AE,20,0)</f>
        <v>0</v>
      </c>
      <c r="AB53">
        <f>VLOOKUP(C53,'考勤原始数据（增加育儿、独生子女陪护假）'!C:AG,22,0)</f>
        <v>0</v>
      </c>
      <c r="AC53">
        <f>VLOOKUP(C53,'考勤原始数据（增加育儿、独生子女陪护假）'!C:Y,23,0)</f>
        <v>0</v>
      </c>
      <c r="AD53">
        <f>VLOOKUP(C53,'考勤原始数据（增加育儿、独生子女陪护假）'!C:Z,24,0)</f>
        <v>0</v>
      </c>
      <c r="AE53">
        <v>0</v>
      </c>
      <c r="AF53">
        <f>VLOOKUP(C53,'考勤原始数据（增加育儿、独生子女陪护假）'!C:AB,26,0)</f>
        <v>0</v>
      </c>
      <c r="AG53">
        <f>VLOOKUP(C53:C54,'考勤原始数据（增加育儿、独生子女陪护假）'!C:AC,27,0)</f>
        <v>0</v>
      </c>
      <c r="AH53">
        <f>VLOOKUP(C53,'考勤原始数据（增加育儿、独生子女陪护假）'!C:AD,28,0)</f>
        <v>0</v>
      </c>
      <c r="AI53">
        <f>VLOOKUP(C53,'考勤原始数据（增加育儿、独生子女陪护假）'!C:AE,29,0)</f>
        <v>0</v>
      </c>
      <c r="AJ53">
        <f>VLOOKUP(C53,'考勤原始数据（增加育儿、独生子女陪护假）'!C:AF,30,0)</f>
        <v>0</v>
      </c>
      <c r="AL53">
        <f t="shared" si="0"/>
        <v>0</v>
      </c>
      <c r="AM53">
        <f t="shared" si="2"/>
        <v>68.989999999999995</v>
      </c>
      <c r="AN53">
        <v>0</v>
      </c>
      <c r="AS53">
        <f t="shared" si="1"/>
        <v>0</v>
      </c>
      <c r="AU53">
        <v>0</v>
      </c>
      <c r="AV53" s="59">
        <f>VLOOKUP(C53,离职交接结算!D:AH,31,0)</f>
        <v>-81.55</v>
      </c>
      <c r="AW53" s="59">
        <v>0</v>
      </c>
      <c r="AX53" s="59">
        <v>0</v>
      </c>
      <c r="AY53">
        <f t="shared" si="3"/>
        <v>-81.55</v>
      </c>
      <c r="BB53">
        <f t="shared" si="4"/>
        <v>-81.55</v>
      </c>
    </row>
    <row r="54" spans="2:54">
      <c r="B54" t="str">
        <f>VLOOKUP(C54,花名册!C:O,13,0)</f>
        <v>11123</v>
      </c>
      <c r="C54" t="s">
        <v>1096</v>
      </c>
      <c r="D54" t="str">
        <f>VLOOKUP(C54,花名册!C:F,4,0)</f>
        <v>百诚医药</v>
      </c>
      <c r="E54" t="str">
        <f>VLOOKUP(C54,花名册!C:G,5,0)</f>
        <v>液体制剂二部</v>
      </c>
      <c r="F54" t="str">
        <f>VLOOKUP(C54,花名册!C:H,6,0)</f>
        <v>注册专员</v>
      </c>
      <c r="G54" t="str">
        <f>VLOOKUP(C54,花名册!C:D,2,0)</f>
        <v>离职</v>
      </c>
      <c r="H54" t="str">
        <f>VLOOKUP(C54,花名册!C:E,3,0)</f>
        <v>正式员工</v>
      </c>
      <c r="I54" t="str">
        <f>VLOOKUP(C54,花名册!C:J,8,0)</f>
        <v>研发</v>
      </c>
      <c r="J54" t="str">
        <f>VLOOKUP(C54,花名册!C:I,7,0)</f>
        <v>2021-07-05</v>
      </c>
      <c r="K54" t="str">
        <f>VLOOKUP(C54,花名册!C:L,9,0)</f>
        <v/>
      </c>
      <c r="L54" t="str">
        <f>VLOOKUP(C54,花名册!C:L,10,0)</f>
        <v>2023-03-10</v>
      </c>
      <c r="M54" t="str">
        <f>VLOOKUP(C54,花名册!C:N,12,0)</f>
        <v>P2</v>
      </c>
      <c r="N54">
        <f>VLOOKUP(C54,出勤日期!A:I,9,0)</f>
        <v>172.5</v>
      </c>
      <c r="O54">
        <f>VLOOKUP(C54,出勤日期!A:J,10,0)</f>
        <v>60</v>
      </c>
      <c r="P54">
        <f>VLOOKUP(C54,出勤日期!A:L,12,0)</f>
        <v>0</v>
      </c>
      <c r="Q54">
        <f>VLOOKUP(C54,出勤日期!A:M,13,0)</f>
        <v>60</v>
      </c>
      <c r="S54">
        <f>VLOOKUP(C54,'考勤原始数据（增加育儿、独生子女陪护假）'!C:X,16,0)</f>
        <v>0</v>
      </c>
      <c r="U54">
        <f>VLOOKUP(C54,'考勤原始数据（增加育儿、独生子女陪护假）'!C:Z,17,0)</f>
        <v>0</v>
      </c>
      <c r="W54">
        <f>VLOOKUP(C54,'考勤原始数据（增加育儿、独生子女陪护假）'!C:AB,18,0)</f>
        <v>0</v>
      </c>
      <c r="Y54">
        <f>VLOOKUP(C54,'考勤原始数据（增加育儿、独生子女陪护假）'!C:AD,19,0)</f>
        <v>0</v>
      </c>
      <c r="Z54">
        <f>VLOOKUP(C54,'考勤原始数据（增加育儿、独生子女陪护假）'!C:AE,20,0)</f>
        <v>0</v>
      </c>
      <c r="AB54">
        <f>VLOOKUP(C54,'考勤原始数据（增加育儿、独生子女陪护假）'!C:AG,22,0)</f>
        <v>0</v>
      </c>
      <c r="AC54">
        <f>VLOOKUP(C54,'考勤原始数据（增加育儿、独生子女陪护假）'!C:Y,23,0)</f>
        <v>1</v>
      </c>
      <c r="AD54">
        <f>VLOOKUP(C54,'考勤原始数据（增加育儿、独生子女陪护假）'!C:Z,24,0)</f>
        <v>1</v>
      </c>
      <c r="AE54">
        <v>0</v>
      </c>
      <c r="AF54">
        <f>VLOOKUP(C54,'考勤原始数据（增加育儿、独生子女陪护假）'!C:AB,26,0)</f>
        <v>0</v>
      </c>
      <c r="AG54">
        <f>VLOOKUP(C54:C55,'考勤原始数据（增加育儿、独生子女陪护假）'!C:AC,27,0)</f>
        <v>0</v>
      </c>
      <c r="AH54">
        <f>VLOOKUP(C54,'考勤原始数据（增加育儿、独生子女陪护假）'!C:AD,28,0)</f>
        <v>0</v>
      </c>
      <c r="AI54">
        <f>VLOOKUP(C54,'考勤原始数据（增加育儿、独生子女陪护假）'!C:AE,29,0)</f>
        <v>0</v>
      </c>
      <c r="AJ54">
        <f>VLOOKUP(C54,'考勤原始数据（增加育儿、独生子女陪护假）'!C:AF,30,0)</f>
        <v>0</v>
      </c>
      <c r="AL54">
        <f t="shared" si="0"/>
        <v>0</v>
      </c>
      <c r="AM54">
        <f t="shared" si="2"/>
        <v>69.569999999999993</v>
      </c>
      <c r="AN54">
        <v>0</v>
      </c>
      <c r="AS54">
        <f t="shared" si="1"/>
        <v>0</v>
      </c>
      <c r="AU54">
        <v>0</v>
      </c>
      <c r="AV54" s="59">
        <f>VLOOKUP(C54,离职交接结算!D:AH,31,0)</f>
        <v>293.11</v>
      </c>
      <c r="AW54" s="59">
        <v>160</v>
      </c>
      <c r="AX54" s="59">
        <v>0</v>
      </c>
      <c r="AY54">
        <f t="shared" si="3"/>
        <v>453.11</v>
      </c>
      <c r="BB54">
        <f t="shared" si="4"/>
        <v>453.11</v>
      </c>
    </row>
    <row r="55" spans="2:54">
      <c r="B55" t="str">
        <f>VLOOKUP(C55,花名册!C:O,13,0)</f>
        <v>11218</v>
      </c>
      <c r="C55" t="s">
        <v>848</v>
      </c>
      <c r="D55" t="str">
        <f>VLOOKUP(C55,花名册!C:F,4,0)</f>
        <v>百伦检测</v>
      </c>
      <c r="E55" t="str">
        <f>VLOOKUP(C55,花名册!C:G,5,0)</f>
        <v>检测一部</v>
      </c>
      <c r="F55" t="str">
        <f>VLOOKUP(C55,花名册!C:H,6,0)</f>
        <v>检测员</v>
      </c>
      <c r="G55" t="str">
        <f>VLOOKUP(C55,花名册!C:D,2,0)</f>
        <v>离职</v>
      </c>
      <c r="H55" t="str">
        <f>VLOOKUP(C55,花名册!C:E,3,0)</f>
        <v>正式员工</v>
      </c>
      <c r="I55" t="str">
        <f>VLOOKUP(C55,花名册!C:J,8,0)</f>
        <v>研发</v>
      </c>
      <c r="J55" t="str">
        <f>VLOOKUP(C55,花名册!C:I,7,0)</f>
        <v>2021-08-02</v>
      </c>
      <c r="K55" t="str">
        <f>VLOOKUP(C55,花名册!C:L,9,0)</f>
        <v/>
      </c>
      <c r="L55" t="str">
        <f>VLOOKUP(C55,花名册!C:L,10,0)</f>
        <v>2023-03-10</v>
      </c>
      <c r="M55" t="str">
        <f>VLOOKUP(C55,花名册!C:N,12,0)</f>
        <v>P2</v>
      </c>
      <c r="N55">
        <f>VLOOKUP(C55,出勤日期!A:I,9,0)</f>
        <v>172.5</v>
      </c>
      <c r="O55">
        <f>VLOOKUP(C55,出勤日期!A:J,10,0)</f>
        <v>60</v>
      </c>
      <c r="P55">
        <f>VLOOKUP(C55,出勤日期!A:L,12,0)</f>
        <v>0</v>
      </c>
      <c r="Q55">
        <f>VLOOKUP(C55,出勤日期!A:M,13,0)</f>
        <v>60</v>
      </c>
      <c r="S55">
        <f>VLOOKUP(C55,'考勤原始数据（增加育儿、独生子女陪护假）'!C:X,16,0)</f>
        <v>0</v>
      </c>
      <c r="U55">
        <f>VLOOKUP(C55,'考勤原始数据（增加育儿、独生子女陪护假）'!C:Z,17,0)</f>
        <v>0</v>
      </c>
      <c r="W55">
        <f>VLOOKUP(C55,'考勤原始数据（增加育儿、独生子女陪护假）'!C:AB,18,0)</f>
        <v>0</v>
      </c>
      <c r="Y55">
        <f>VLOOKUP(C55,'考勤原始数据（增加育儿、独生子女陪护假）'!C:AD,19,0)</f>
        <v>0</v>
      </c>
      <c r="Z55">
        <f>VLOOKUP(C55,'考勤原始数据（增加育儿、独生子女陪护假）'!C:AE,20,0)</f>
        <v>0</v>
      </c>
      <c r="AB55">
        <f>VLOOKUP(C55,'考勤原始数据（增加育儿、独生子女陪护假）'!C:AG,22,0)</f>
        <v>0</v>
      </c>
      <c r="AC55">
        <f>VLOOKUP(C55,'考勤原始数据（增加育儿、独生子女陪护假）'!C:Y,23,0)</f>
        <v>0</v>
      </c>
      <c r="AD55">
        <f>VLOOKUP(C55,'考勤原始数据（增加育儿、独生子女陪护假）'!C:Z,24,0)</f>
        <v>0</v>
      </c>
      <c r="AE55">
        <v>0</v>
      </c>
      <c r="AF55">
        <f>VLOOKUP(C55,'考勤原始数据（增加育儿、独生子女陪护假）'!C:AB,26,0)</f>
        <v>0</v>
      </c>
      <c r="AG55">
        <f>VLOOKUP(C55:C56,'考勤原始数据（增加育儿、独生子女陪护假）'!C:AC,27,0)</f>
        <v>0</v>
      </c>
      <c r="AH55">
        <f>VLOOKUP(C55,'考勤原始数据（增加育儿、独生子女陪护假）'!C:AD,28,0)</f>
        <v>0</v>
      </c>
      <c r="AI55">
        <f>VLOOKUP(C55,'考勤原始数据（增加育儿、独生子女陪护假）'!C:AE,29,0)</f>
        <v>0</v>
      </c>
      <c r="AJ55">
        <f>VLOOKUP(C55,'考勤原始数据（增加育儿、独生子女陪护假）'!C:AF,30,0)</f>
        <v>0</v>
      </c>
      <c r="AL55">
        <f t="shared" si="0"/>
        <v>0</v>
      </c>
      <c r="AM55">
        <f t="shared" si="2"/>
        <v>69.569999999999993</v>
      </c>
      <c r="AN55">
        <v>0</v>
      </c>
      <c r="AS55">
        <f t="shared" si="1"/>
        <v>0</v>
      </c>
      <c r="AU55">
        <v>0</v>
      </c>
      <c r="AV55" s="59">
        <f>VLOOKUP(C55,离职交接结算!D:AH,31,0)</f>
        <v>123.2</v>
      </c>
      <c r="AW55" s="59">
        <v>0</v>
      </c>
      <c r="AX55" s="59">
        <v>0</v>
      </c>
      <c r="AY55">
        <f t="shared" si="3"/>
        <v>123.2</v>
      </c>
      <c r="BB55">
        <f t="shared" si="4"/>
        <v>123.2</v>
      </c>
    </row>
    <row r="56" spans="2:54">
      <c r="B56" t="str">
        <f>VLOOKUP(C56,花名册!C:O,13,0)</f>
        <v>11386</v>
      </c>
      <c r="C56" t="s">
        <v>880</v>
      </c>
      <c r="D56" t="str">
        <f>VLOOKUP(C56,花名册!C:F,4,0)</f>
        <v>百诚医药</v>
      </c>
      <c r="E56" t="str">
        <f>VLOOKUP(C56,花名册!C:G,5,0)</f>
        <v>固体制剂一部</v>
      </c>
      <c r="F56" t="str">
        <f>VLOOKUP(C56,花名册!C:H,6,0)</f>
        <v>制剂研究员</v>
      </c>
      <c r="G56" t="str">
        <f>VLOOKUP(C56,花名册!C:D,2,0)</f>
        <v>离职</v>
      </c>
      <c r="H56" t="str">
        <f>VLOOKUP(C56,花名册!C:E,3,0)</f>
        <v>正式员工</v>
      </c>
      <c r="I56" t="str">
        <f>VLOOKUP(C56,花名册!C:J,8,0)</f>
        <v>研发</v>
      </c>
      <c r="J56" t="str">
        <f>VLOOKUP(C56,花名册!C:I,7,0)</f>
        <v>2021-12-15</v>
      </c>
      <c r="K56" t="str">
        <f>VLOOKUP(C56,花名册!C:L,9,0)</f>
        <v/>
      </c>
      <c r="L56" t="str">
        <f>VLOOKUP(C56,花名册!C:L,10,0)</f>
        <v>2023-03-10</v>
      </c>
      <c r="M56" t="str">
        <f>VLOOKUP(C56,花名册!C:N,12,0)</f>
        <v>P2</v>
      </c>
      <c r="N56">
        <f>VLOOKUP(C56,出勤日期!A:I,9,0)</f>
        <v>172.5</v>
      </c>
      <c r="O56">
        <f>VLOOKUP(C56,出勤日期!A:J,10,0)</f>
        <v>60</v>
      </c>
      <c r="P56">
        <f>VLOOKUP(C56,出勤日期!A:L,12,0)</f>
        <v>0</v>
      </c>
      <c r="Q56">
        <f>VLOOKUP(C56,出勤日期!A:M,13,0)</f>
        <v>60</v>
      </c>
      <c r="S56">
        <f>VLOOKUP(C56,'考勤原始数据（增加育儿、独生子女陪护假）'!C:X,16,0)</f>
        <v>0</v>
      </c>
      <c r="U56">
        <f>VLOOKUP(C56,'考勤原始数据（增加育儿、独生子女陪护假）'!C:Z,17,0)</f>
        <v>0</v>
      </c>
      <c r="W56">
        <f>VLOOKUP(C56,'考勤原始数据（增加育儿、独生子女陪护假）'!C:AB,18,0)</f>
        <v>0</v>
      </c>
      <c r="Y56">
        <f>VLOOKUP(C56,'考勤原始数据（增加育儿、独生子女陪护假）'!C:AD,19,0)</f>
        <v>0</v>
      </c>
      <c r="Z56">
        <f>VLOOKUP(C56,'考勤原始数据（增加育儿、独生子女陪护假）'!C:AE,20,0)</f>
        <v>0</v>
      </c>
      <c r="AB56">
        <f>VLOOKUP(C56,'考勤原始数据（增加育儿、独生子女陪护假）'!C:AG,22,0)</f>
        <v>0</v>
      </c>
      <c r="AC56">
        <f>VLOOKUP(C56,'考勤原始数据（增加育儿、独生子女陪护假）'!C:Y,23,0)</f>
        <v>0</v>
      </c>
      <c r="AD56">
        <f>VLOOKUP(C56,'考勤原始数据（增加育儿、独生子女陪护假）'!C:Z,24,0)</f>
        <v>0</v>
      </c>
      <c r="AE56">
        <v>0</v>
      </c>
      <c r="AF56">
        <f>VLOOKUP(C56,'考勤原始数据（增加育儿、独生子女陪护假）'!C:AB,26,0)</f>
        <v>0</v>
      </c>
      <c r="AG56">
        <f>VLOOKUP(C56:C57,'考勤原始数据（增加育儿、独生子女陪护假）'!C:AC,27,0)</f>
        <v>0</v>
      </c>
      <c r="AH56">
        <f>VLOOKUP(C56,'考勤原始数据（增加育儿、独生子女陪护假）'!C:AD,28,0)</f>
        <v>0</v>
      </c>
      <c r="AI56">
        <f>VLOOKUP(C56,'考勤原始数据（增加育儿、独生子女陪护假）'!C:AE,29,0)</f>
        <v>0</v>
      </c>
      <c r="AJ56">
        <f>VLOOKUP(C56,'考勤原始数据（增加育儿、独生子女陪护假）'!C:AF,30,0)</f>
        <v>0</v>
      </c>
      <c r="AL56">
        <f t="shared" si="0"/>
        <v>0</v>
      </c>
      <c r="AM56">
        <f t="shared" si="2"/>
        <v>69.569999999999993</v>
      </c>
      <c r="AN56">
        <v>0</v>
      </c>
      <c r="AS56">
        <f t="shared" si="1"/>
        <v>0</v>
      </c>
      <c r="AU56">
        <v>0</v>
      </c>
      <c r="AV56" s="59">
        <f>VLOOKUP(C56,离职交接结算!D:AH,31,0)</f>
        <v>262.26</v>
      </c>
      <c r="AW56" s="59">
        <v>0</v>
      </c>
      <c r="AX56" s="59">
        <v>0</v>
      </c>
      <c r="AY56">
        <f t="shared" si="3"/>
        <v>262.26</v>
      </c>
      <c r="BB56">
        <f t="shared" si="4"/>
        <v>262.26</v>
      </c>
    </row>
    <row r="57" spans="2:54">
      <c r="B57" t="str">
        <f>VLOOKUP(C57,花名册!C:O,13,0)</f>
        <v>12214</v>
      </c>
      <c r="C57" t="s">
        <v>1681</v>
      </c>
      <c r="D57" t="str">
        <f>VLOOKUP(C57,花名册!C:F,4,0)</f>
        <v>百诚医药</v>
      </c>
      <c r="E57" t="str">
        <f>VLOOKUP(C57,花名册!C:G,5,0)</f>
        <v>人力资源部</v>
      </c>
      <c r="F57" t="str">
        <f>VLOOKUP(C57,花名册!C:H,6,0)</f>
        <v>实习生</v>
      </c>
      <c r="G57" t="str">
        <f>VLOOKUP(C57,花名册!C:D,2,0)</f>
        <v>离职</v>
      </c>
      <c r="H57" t="str">
        <f>VLOOKUP(C57,花名册!C:E,3,0)</f>
        <v>实习生</v>
      </c>
      <c r="I57" t="str">
        <f>VLOOKUP(C57,花名册!C:J,8,0)</f>
        <v>职能</v>
      </c>
      <c r="J57" t="str">
        <f>VLOOKUP(C57,花名册!C:I,7,0)</f>
        <v>2022-10-17</v>
      </c>
      <c r="K57" t="str">
        <f>VLOOKUP(C57,花名册!C:L,9,0)</f>
        <v/>
      </c>
      <c r="L57" t="str">
        <f>VLOOKUP(C57,花名册!C:L,10,0)</f>
        <v>2023-03-10</v>
      </c>
      <c r="M57" t="str">
        <f>VLOOKUP(C57,花名册!C:N,12,0)</f>
        <v>-</v>
      </c>
      <c r="N57">
        <f>VLOOKUP(C57,出勤日期!A:I,9,0)</f>
        <v>184</v>
      </c>
      <c r="O57">
        <f>VLOOKUP(C57,出勤日期!A:J,10,0)</f>
        <v>64</v>
      </c>
      <c r="P57">
        <f>VLOOKUP(C57,出勤日期!A:L,12,0)</f>
        <v>0</v>
      </c>
      <c r="Q57">
        <f>VLOOKUP(C57,出勤日期!A:M,13,0)</f>
        <v>64</v>
      </c>
      <c r="S57">
        <f>VLOOKUP(C57,'考勤原始数据（增加育儿、独生子女陪护假）'!C:X,16,0)</f>
        <v>0</v>
      </c>
      <c r="U57">
        <f>VLOOKUP(C57,'考勤原始数据（增加育儿、独生子女陪护假）'!C:Z,17,0)</f>
        <v>0</v>
      </c>
      <c r="W57">
        <f>VLOOKUP(C57,'考勤原始数据（增加育儿、独生子女陪护假）'!C:AB,18,0)</f>
        <v>0</v>
      </c>
      <c r="Y57">
        <f>VLOOKUP(C57,'考勤原始数据（增加育儿、独生子女陪护假）'!C:AD,19,0)</f>
        <v>0</v>
      </c>
      <c r="Z57">
        <f>VLOOKUP(C57,'考勤原始数据（增加育儿、独生子女陪护假）'!C:AE,20,0)</f>
        <v>0</v>
      </c>
      <c r="AB57">
        <f>VLOOKUP(C57,'考勤原始数据（增加育儿、独生子女陪护假）'!C:AG,22,0)</f>
        <v>0</v>
      </c>
      <c r="AC57">
        <f>VLOOKUP(C57,'考勤原始数据（增加育儿、独生子女陪护假）'!C:Y,23,0)</f>
        <v>0</v>
      </c>
      <c r="AD57">
        <f>VLOOKUP(C57,'考勤原始数据（增加育儿、独生子女陪护假）'!C:Z,24,0)</f>
        <v>0</v>
      </c>
      <c r="AE57">
        <v>0</v>
      </c>
      <c r="AF57">
        <f>VLOOKUP(C57,'考勤原始数据（增加育儿、独生子女陪护假）'!C:AB,26,0)</f>
        <v>0</v>
      </c>
      <c r="AG57">
        <f>VLOOKUP(C57:C58,'考勤原始数据（增加育儿、独生子女陪护假）'!C:AC,27,0)</f>
        <v>0</v>
      </c>
      <c r="AH57">
        <f>VLOOKUP(C57,'考勤原始数据（增加育儿、独生子女陪护假）'!C:AD,28,0)</f>
        <v>0</v>
      </c>
      <c r="AI57">
        <f>VLOOKUP(C57,'考勤原始数据（增加育儿、独生子女陪护假）'!C:AE,29,0)</f>
        <v>0</v>
      </c>
      <c r="AJ57">
        <f>VLOOKUP(C57,'考勤原始数据（增加育儿、独生子女陪护假）'!C:AF,30,0)</f>
        <v>0</v>
      </c>
      <c r="AL57">
        <f t="shared" si="0"/>
        <v>0</v>
      </c>
      <c r="AM57">
        <f t="shared" si="2"/>
        <v>69.569999999999993</v>
      </c>
      <c r="AN57">
        <f>VLOOKUP(C57,工龄计算!B:F,5,0)</f>
        <v>0</v>
      </c>
      <c r="AS57">
        <f t="shared" si="1"/>
        <v>0</v>
      </c>
      <c r="AU57">
        <v>0</v>
      </c>
      <c r="AV57" s="59">
        <f>VLOOKUP(C57,离职交接结算!D:AH,31,0)</f>
        <v>0</v>
      </c>
      <c r="AW57" s="59">
        <v>112.5</v>
      </c>
      <c r="AX57" s="59">
        <v>0</v>
      </c>
      <c r="AY57">
        <f t="shared" si="3"/>
        <v>112.5</v>
      </c>
      <c r="BB57">
        <f t="shared" si="4"/>
        <v>112.5</v>
      </c>
    </row>
    <row r="58" spans="2:54">
      <c r="B58" t="str">
        <f>VLOOKUP(C58,花名册!C:O,13,0)</f>
        <v>12244</v>
      </c>
      <c r="C58" t="s">
        <v>1253</v>
      </c>
      <c r="D58" t="str">
        <f>VLOOKUP(C58,花名册!C:F,4,0)</f>
        <v>百诚医药</v>
      </c>
      <c r="E58" t="str">
        <f>VLOOKUP(C58,花名册!C:G,5,0)</f>
        <v>大分子生物药部</v>
      </c>
      <c r="F58" t="str">
        <f>VLOOKUP(C58,花名册!C:H,6,0)</f>
        <v>实习生</v>
      </c>
      <c r="G58" t="str">
        <f>VLOOKUP(C58,花名册!C:D,2,0)</f>
        <v>离职</v>
      </c>
      <c r="H58" t="str">
        <f>VLOOKUP(C58,花名册!C:E,3,0)</f>
        <v>实习生</v>
      </c>
      <c r="I58" t="str">
        <f>VLOOKUP(C58,花名册!C:J,8,0)</f>
        <v>研发</v>
      </c>
      <c r="J58" t="str">
        <f>VLOOKUP(C58,花名册!C:I,7,0)</f>
        <v>2022-11-02</v>
      </c>
      <c r="K58" t="str">
        <f>VLOOKUP(C58,花名册!C:L,9,0)</f>
        <v/>
      </c>
      <c r="L58" t="str">
        <f>VLOOKUP(C58,花名册!C:L,10,0)</f>
        <v>2023-03-10</v>
      </c>
      <c r="M58" t="str">
        <f>VLOOKUP(C58,花名册!C:N,12,0)</f>
        <v>-</v>
      </c>
      <c r="N58">
        <f>VLOOKUP(C58,出勤日期!A:I,9,0)</f>
        <v>172.5</v>
      </c>
      <c r="O58">
        <f>VLOOKUP(C58,出勤日期!A:J,10,0)</f>
        <v>60</v>
      </c>
      <c r="P58">
        <f>VLOOKUP(C58,出勤日期!A:L,12,0)</f>
        <v>0</v>
      </c>
      <c r="Q58">
        <f>VLOOKUP(C58,出勤日期!A:M,13,0)</f>
        <v>60</v>
      </c>
      <c r="S58">
        <f>VLOOKUP(C58,'考勤原始数据（增加育儿、独生子女陪护假）'!C:X,16,0)</f>
        <v>0</v>
      </c>
      <c r="U58">
        <f>VLOOKUP(C58,'考勤原始数据（增加育儿、独生子女陪护假）'!C:Z,17,0)</f>
        <v>0</v>
      </c>
      <c r="W58">
        <f>VLOOKUP(C58,'考勤原始数据（增加育儿、独生子女陪护假）'!C:AB,18,0)</f>
        <v>0</v>
      </c>
      <c r="Y58">
        <f>VLOOKUP(C58,'考勤原始数据（增加育儿、独生子女陪护假）'!C:AD,19,0)</f>
        <v>0</v>
      </c>
      <c r="Z58">
        <f>VLOOKUP(C58,'考勤原始数据（增加育儿、独生子女陪护假）'!C:AE,20,0)</f>
        <v>0</v>
      </c>
      <c r="AB58">
        <f>VLOOKUP(C58,'考勤原始数据（增加育儿、独生子女陪护假）'!C:AG,22,0)</f>
        <v>0</v>
      </c>
      <c r="AC58">
        <f>VLOOKUP(C58,'考勤原始数据（增加育儿、独生子女陪护假）'!C:Y,23,0)</f>
        <v>0</v>
      </c>
      <c r="AD58">
        <f>VLOOKUP(C58,'考勤原始数据（增加育儿、独生子女陪护假）'!C:Z,24,0)</f>
        <v>0</v>
      </c>
      <c r="AE58">
        <v>0</v>
      </c>
      <c r="AF58">
        <f>VLOOKUP(C58,'考勤原始数据（增加育儿、独生子女陪护假）'!C:AB,26,0)</f>
        <v>0</v>
      </c>
      <c r="AG58">
        <f>VLOOKUP(C58:C59,'考勤原始数据（增加育儿、独生子女陪护假）'!C:AC,27,0)</f>
        <v>0</v>
      </c>
      <c r="AH58">
        <f>VLOOKUP(C58,'考勤原始数据（增加育儿、独生子女陪护假）'!C:AD,28,0)</f>
        <v>0</v>
      </c>
      <c r="AI58">
        <f>VLOOKUP(C58,'考勤原始数据（增加育儿、独生子女陪护假）'!C:AE,29,0)</f>
        <v>0</v>
      </c>
      <c r="AJ58">
        <f>VLOOKUP(C58,'考勤原始数据（增加育儿、独生子女陪护假）'!C:AF,30,0)</f>
        <v>0</v>
      </c>
      <c r="AL58">
        <f t="shared" si="0"/>
        <v>0</v>
      </c>
      <c r="AM58">
        <f t="shared" si="2"/>
        <v>69.569999999999993</v>
      </c>
      <c r="AN58">
        <f>VLOOKUP(C58,工龄计算!B:F,5,0)</f>
        <v>0</v>
      </c>
      <c r="AS58">
        <f t="shared" si="1"/>
        <v>0</v>
      </c>
      <c r="AU58">
        <v>0</v>
      </c>
      <c r="AV58" s="59">
        <f>VLOOKUP(C58,离职交接结算!D:AH,31,0)</f>
        <v>0</v>
      </c>
      <c r="AW58" s="59">
        <v>0</v>
      </c>
      <c r="AX58" s="59">
        <v>0</v>
      </c>
      <c r="AY58">
        <f t="shared" si="3"/>
        <v>0</v>
      </c>
      <c r="BB58">
        <f t="shared" si="4"/>
        <v>0</v>
      </c>
    </row>
    <row r="59" spans="2:54">
      <c r="B59" t="str">
        <f>VLOOKUP(C59,花名册!C:O,13,0)</f>
        <v>12384</v>
      </c>
      <c r="C59" t="s">
        <v>1744</v>
      </c>
      <c r="D59" t="str">
        <f>VLOOKUP(C59,花名册!C:F,4,0)</f>
        <v>百诚医药</v>
      </c>
      <c r="E59" t="str">
        <f>VLOOKUP(C59,花名册!C:G,5,0)</f>
        <v>外用制剂部</v>
      </c>
      <c r="F59" t="str">
        <f>VLOOKUP(C59,花名册!C:H,6,0)</f>
        <v>助理分析研究员</v>
      </c>
      <c r="G59" t="str">
        <f>VLOOKUP(C59,花名册!C:D,2,0)</f>
        <v>离职</v>
      </c>
      <c r="H59" t="str">
        <f>VLOOKUP(C59,花名册!C:E,3,0)</f>
        <v>试用员工</v>
      </c>
      <c r="I59" t="str">
        <f>VLOOKUP(C59,花名册!C:J,8,0)</f>
        <v>研发</v>
      </c>
      <c r="J59" t="str">
        <f>VLOOKUP(C59,花名册!C:I,7,0)</f>
        <v>2023-02-22</v>
      </c>
      <c r="K59" t="str">
        <f>VLOOKUP(C59,花名册!C:L,9,0)</f>
        <v/>
      </c>
      <c r="L59" t="str">
        <f>VLOOKUP(C59,花名册!C:L,10,0)</f>
        <v>2023-03-10</v>
      </c>
      <c r="M59" t="str">
        <f>VLOOKUP(C59,花名册!C:N,12,0)</f>
        <v>P1</v>
      </c>
      <c r="N59">
        <f>VLOOKUP(C59,出勤日期!A:I,9,0)</f>
        <v>172.5</v>
      </c>
      <c r="O59">
        <f>VLOOKUP(C59,出勤日期!A:J,10,0)</f>
        <v>60</v>
      </c>
      <c r="P59">
        <f>VLOOKUP(C59,出勤日期!A:L,12,0)</f>
        <v>0</v>
      </c>
      <c r="Q59">
        <f>VLOOKUP(C59,出勤日期!A:M,13,0)</f>
        <v>60</v>
      </c>
      <c r="S59">
        <f>VLOOKUP(C59,'考勤原始数据（增加育儿、独生子女陪护假）'!C:X,16,0)</f>
        <v>0</v>
      </c>
      <c r="U59">
        <f>VLOOKUP(C59,'考勤原始数据（增加育儿、独生子女陪护假）'!C:Z,17,0)</f>
        <v>0</v>
      </c>
      <c r="W59">
        <f>VLOOKUP(C59,'考勤原始数据（增加育儿、独生子女陪护假）'!C:AB,18,0)</f>
        <v>0</v>
      </c>
      <c r="Y59">
        <f>VLOOKUP(C59,'考勤原始数据（增加育儿、独生子女陪护假）'!C:AD,19,0)</f>
        <v>0</v>
      </c>
      <c r="Z59">
        <f>VLOOKUP(C59,'考勤原始数据（增加育儿、独生子女陪护假）'!C:AE,20,0)</f>
        <v>0</v>
      </c>
      <c r="AB59">
        <f>VLOOKUP(C59,'考勤原始数据（增加育儿、独生子女陪护假）'!C:AG,22,0)</f>
        <v>0</v>
      </c>
      <c r="AC59">
        <f>VLOOKUP(C59,'考勤原始数据（增加育儿、独生子女陪护假）'!C:Y,23,0)</f>
        <v>0</v>
      </c>
      <c r="AD59">
        <f>VLOOKUP(C59,'考勤原始数据（增加育儿、独生子女陪护假）'!C:Z,24,0)</f>
        <v>0</v>
      </c>
      <c r="AE59">
        <v>0</v>
      </c>
      <c r="AF59">
        <f>VLOOKUP(C59,'考勤原始数据（增加育儿、独生子女陪护假）'!C:AB,26,0)</f>
        <v>0</v>
      </c>
      <c r="AG59">
        <f>VLOOKUP(C59:C60,'考勤原始数据（增加育儿、独生子女陪护假）'!C:AC,27,0)</f>
        <v>0</v>
      </c>
      <c r="AH59">
        <f>VLOOKUP(C59,'考勤原始数据（增加育儿、独生子女陪护假）'!C:AD,28,0)</f>
        <v>0</v>
      </c>
      <c r="AI59">
        <f>VLOOKUP(C59,'考勤原始数据（增加育儿、独生子女陪护假）'!C:AE,29,0)</f>
        <v>0</v>
      </c>
      <c r="AJ59">
        <f>VLOOKUP(C59,'考勤原始数据（增加育儿、独生子女陪护假）'!C:AF,30,0)</f>
        <v>0</v>
      </c>
      <c r="AL59">
        <f t="shared" si="0"/>
        <v>0</v>
      </c>
      <c r="AM59">
        <f t="shared" si="2"/>
        <v>69.569999999999993</v>
      </c>
      <c r="AN59">
        <f>VLOOKUP(C59,工龄计算!B:F,5,0)</f>
        <v>0</v>
      </c>
      <c r="AS59">
        <f t="shared" si="1"/>
        <v>0</v>
      </c>
      <c r="AU59">
        <v>0</v>
      </c>
      <c r="AV59" s="59">
        <f>VLOOKUP(C59,离职交接结算!D:AH,31,0)</f>
        <v>0</v>
      </c>
      <c r="AW59" s="59">
        <v>0</v>
      </c>
      <c r="AX59" s="59">
        <v>0</v>
      </c>
      <c r="AY59">
        <f t="shared" si="3"/>
        <v>0</v>
      </c>
      <c r="BB59">
        <f t="shared" si="4"/>
        <v>0</v>
      </c>
    </row>
    <row r="60" spans="2:54">
      <c r="B60" t="str">
        <f>VLOOKUP(C60,花名册!C:O,13,0)</f>
        <v>11108</v>
      </c>
      <c r="C60" t="s">
        <v>1041</v>
      </c>
      <c r="D60" t="str">
        <f>VLOOKUP(C60,花名册!C:F,4,0)</f>
        <v>百诚医药</v>
      </c>
      <c r="E60" t="str">
        <f>VLOOKUP(C60,花名册!C:G,5,0)</f>
        <v>外用制剂部</v>
      </c>
      <c r="F60" t="str">
        <f>VLOOKUP(C60,花名册!C:H,6,0)</f>
        <v>制剂研究员</v>
      </c>
      <c r="G60" t="str">
        <f>VLOOKUP(C60,花名册!C:D,2,0)</f>
        <v>离职</v>
      </c>
      <c r="H60" t="str">
        <f>VLOOKUP(C60,花名册!C:E,3,0)</f>
        <v>正式员工</v>
      </c>
      <c r="I60" t="str">
        <f>VLOOKUP(C60,花名册!C:J,8,0)</f>
        <v>研发</v>
      </c>
      <c r="J60" t="str">
        <f>VLOOKUP(C60,花名册!C:I,7,0)</f>
        <v>2021-07-05</v>
      </c>
      <c r="K60" t="str">
        <f>VLOOKUP(C60,花名册!C:L,9,0)</f>
        <v/>
      </c>
      <c r="L60" t="str">
        <f>VLOOKUP(C60,花名册!C:L,10,0)</f>
        <v>2023-03-09</v>
      </c>
      <c r="M60" t="str">
        <f>VLOOKUP(C60,花名册!C:N,12,0)</f>
        <v>P2</v>
      </c>
      <c r="N60">
        <f>VLOOKUP(C60,出勤日期!A:I,9,0)</f>
        <v>172.5</v>
      </c>
      <c r="O60">
        <f>VLOOKUP(C60,出勤日期!A:J,10,0)</f>
        <v>52.5</v>
      </c>
      <c r="P60">
        <f>VLOOKUP(C60,出勤日期!A:L,12,0)</f>
        <v>0</v>
      </c>
      <c r="Q60">
        <f>VLOOKUP(C60,出勤日期!A:M,13,0)</f>
        <v>52.5</v>
      </c>
      <c r="S60">
        <f>VLOOKUP(C60,'考勤原始数据（增加育儿、独生子女陪护假）'!C:X,16,0)</f>
        <v>0</v>
      </c>
      <c r="U60">
        <f>VLOOKUP(C60,'考勤原始数据（增加育儿、独生子女陪护假）'!C:Z,17,0)</f>
        <v>0</v>
      </c>
      <c r="W60">
        <f>VLOOKUP(C60,'考勤原始数据（增加育儿、独生子女陪护假）'!C:AB,18,0)</f>
        <v>0</v>
      </c>
      <c r="Y60">
        <f>VLOOKUP(C60,'考勤原始数据（增加育儿、独生子女陪护假）'!C:AD,19,0)</f>
        <v>0</v>
      </c>
      <c r="Z60">
        <f>VLOOKUP(C60,'考勤原始数据（增加育儿、独生子女陪护假）'!C:AE,20,0)</f>
        <v>0</v>
      </c>
      <c r="AB60">
        <f>VLOOKUP(C60,'考勤原始数据（增加育儿、独生子女陪护假）'!C:AG,22,0)</f>
        <v>0</v>
      </c>
      <c r="AC60">
        <f>VLOOKUP(C60,'考勤原始数据（增加育儿、独生子女陪护假）'!C:Y,23,0)</f>
        <v>0</v>
      </c>
      <c r="AD60">
        <f>VLOOKUP(C60,'考勤原始数据（增加育儿、独生子女陪护假）'!C:Z,24,0)</f>
        <v>0</v>
      </c>
      <c r="AE60">
        <v>0</v>
      </c>
      <c r="AF60">
        <f>VLOOKUP(C60,'考勤原始数据（增加育儿、独生子女陪护假）'!C:AB,26,0)</f>
        <v>0</v>
      </c>
      <c r="AG60">
        <f>VLOOKUP(C60:C61,'考勤原始数据（增加育儿、独生子女陪护假）'!C:AC,27,0)</f>
        <v>0</v>
      </c>
      <c r="AH60">
        <f>VLOOKUP(C60,'考勤原始数据（增加育儿、独生子女陪护假）'!C:AD,28,0)</f>
        <v>0</v>
      </c>
      <c r="AI60">
        <f>VLOOKUP(C60,'考勤原始数据（增加育儿、独生子女陪护假）'!C:AE,29,0)</f>
        <v>0</v>
      </c>
      <c r="AJ60">
        <f>VLOOKUP(C60,'考勤原始数据（增加育儿、独生子女陪护假）'!C:AF,30,0)</f>
        <v>0</v>
      </c>
      <c r="AL60">
        <f t="shared" si="0"/>
        <v>0</v>
      </c>
      <c r="AM60">
        <f t="shared" si="2"/>
        <v>60.87</v>
      </c>
      <c r="AN60">
        <v>0</v>
      </c>
      <c r="AS60">
        <f t="shared" si="1"/>
        <v>0</v>
      </c>
      <c r="AU60">
        <v>0</v>
      </c>
      <c r="AV60" s="59">
        <f>VLOOKUP(C60,离职交接结算!D:AH,31,0)</f>
        <v>-86.06</v>
      </c>
      <c r="AW60" s="59">
        <v>80</v>
      </c>
      <c r="AX60" s="59">
        <v>0</v>
      </c>
      <c r="AY60">
        <f t="shared" si="3"/>
        <v>-6.0600000000000023</v>
      </c>
      <c r="BB60">
        <f t="shared" si="4"/>
        <v>-6.0600000000000023</v>
      </c>
    </row>
    <row r="61" spans="2:54">
      <c r="B61" t="str">
        <f>VLOOKUP(C61,花名册!C:O,13,0)</f>
        <v>12300</v>
      </c>
      <c r="C61" t="s">
        <v>1609</v>
      </c>
      <c r="D61" t="str">
        <f>VLOOKUP(C61,花名册!C:F,4,0)</f>
        <v>百诚医药</v>
      </c>
      <c r="E61" t="str">
        <f>VLOOKUP(C61,花名册!C:G,5,0)</f>
        <v>大分子生物药部</v>
      </c>
      <c r="F61" t="str">
        <f>VLOOKUP(C61,花名册!C:H,6,0)</f>
        <v>大分子上游工艺研究员</v>
      </c>
      <c r="G61" t="str">
        <f>VLOOKUP(C61,花名册!C:D,2,0)</f>
        <v>离职</v>
      </c>
      <c r="H61" t="str">
        <f>VLOOKUP(C61,花名册!C:E,3,0)</f>
        <v>试用员工</v>
      </c>
      <c r="I61" t="str">
        <f>VLOOKUP(C61,花名册!C:J,8,0)</f>
        <v>研发</v>
      </c>
      <c r="J61" t="str">
        <f>VLOOKUP(C61,花名册!C:I,7,0)</f>
        <v>2022-12-05</v>
      </c>
      <c r="K61" t="str">
        <f>VLOOKUP(C61,花名册!C:L,9,0)</f>
        <v/>
      </c>
      <c r="L61" t="str">
        <f>VLOOKUP(C61,花名册!C:L,10,0)</f>
        <v>2023-03-08</v>
      </c>
      <c r="M61" t="str">
        <f>VLOOKUP(C61,花名册!C:N,12,0)</f>
        <v>P2</v>
      </c>
      <c r="N61">
        <f>VLOOKUP(C61,出勤日期!A:I,9,0)</f>
        <v>172.5</v>
      </c>
      <c r="O61">
        <f>VLOOKUP(C61,出勤日期!A:J,10,0)</f>
        <v>45</v>
      </c>
      <c r="P61">
        <f>VLOOKUP(C61,出勤日期!A:L,12,0)</f>
        <v>0</v>
      </c>
      <c r="Q61">
        <f>VLOOKUP(C61,出勤日期!A:M,13,0)</f>
        <v>45</v>
      </c>
      <c r="S61">
        <f>VLOOKUP(C61,'考勤原始数据（增加育儿、独生子女陪护假）'!C:X,16,0)</f>
        <v>0</v>
      </c>
      <c r="U61">
        <f>VLOOKUP(C61,'考勤原始数据（增加育儿、独生子女陪护假）'!C:Z,17,0)</f>
        <v>0</v>
      </c>
      <c r="W61">
        <f>VLOOKUP(C61,'考勤原始数据（增加育儿、独生子女陪护假）'!C:AB,18,0)</f>
        <v>0</v>
      </c>
      <c r="Y61">
        <f>VLOOKUP(C61,'考勤原始数据（增加育儿、独生子女陪护假）'!C:AD,19,0)</f>
        <v>0</v>
      </c>
      <c r="Z61">
        <f>VLOOKUP(C61,'考勤原始数据（增加育儿、独生子女陪护假）'!C:AE,20,0)</f>
        <v>0</v>
      </c>
      <c r="AB61">
        <f>VLOOKUP(C61,'考勤原始数据（增加育儿、独生子女陪护假）'!C:AG,22,0)</f>
        <v>0</v>
      </c>
      <c r="AC61">
        <f>VLOOKUP(C61,'考勤原始数据（增加育儿、独生子女陪护假）'!C:Y,23,0)</f>
        <v>0</v>
      </c>
      <c r="AD61">
        <f>VLOOKUP(C61,'考勤原始数据（增加育儿、独生子女陪护假）'!C:Z,24,0)</f>
        <v>0</v>
      </c>
      <c r="AE61">
        <v>0</v>
      </c>
      <c r="AF61">
        <f>VLOOKUP(C61,'考勤原始数据（增加育儿、独生子女陪护假）'!C:AB,26,0)</f>
        <v>0</v>
      </c>
      <c r="AG61">
        <f>VLOOKUP(C61:C62,'考勤原始数据（增加育儿、独生子女陪护假）'!C:AC,27,0)</f>
        <v>0</v>
      </c>
      <c r="AH61">
        <f>VLOOKUP(C61,'考勤原始数据（增加育儿、独生子女陪护假）'!C:AD,28,0)</f>
        <v>0</v>
      </c>
      <c r="AI61">
        <f>VLOOKUP(C61,'考勤原始数据（增加育儿、独生子女陪护假）'!C:AE,29,0)</f>
        <v>0</v>
      </c>
      <c r="AJ61">
        <f>VLOOKUP(C61,'考勤原始数据（增加育儿、独生子女陪护假）'!C:AF,30,0)</f>
        <v>0</v>
      </c>
      <c r="AL61">
        <f t="shared" si="0"/>
        <v>0</v>
      </c>
      <c r="AM61">
        <f t="shared" si="2"/>
        <v>52.17</v>
      </c>
      <c r="AN61">
        <f>VLOOKUP(C61,工龄计算!B:F,5,0)</f>
        <v>0</v>
      </c>
      <c r="AS61">
        <f t="shared" si="1"/>
        <v>0</v>
      </c>
      <c r="AU61">
        <v>0</v>
      </c>
      <c r="AV61" s="59">
        <f>VLOOKUP(C61,离职交接结算!D:AH,31,0)</f>
        <v>0</v>
      </c>
      <c r="AW61" s="59">
        <v>0</v>
      </c>
      <c r="AX61" s="59">
        <v>0</v>
      </c>
      <c r="AY61">
        <f t="shared" si="3"/>
        <v>0</v>
      </c>
      <c r="BB61">
        <f t="shared" si="4"/>
        <v>0</v>
      </c>
    </row>
    <row r="62" spans="2:54">
      <c r="B62" t="str">
        <f>VLOOKUP(C62,花名册!C:O,13,0)</f>
        <v>10255</v>
      </c>
      <c r="C62" t="s">
        <v>460</v>
      </c>
      <c r="D62" t="str">
        <f>VLOOKUP(C62,花名册!C:F,4,0)</f>
        <v>百诚医药</v>
      </c>
      <c r="E62" t="str">
        <f>VLOOKUP(C62,花名册!C:G,5,0)</f>
        <v>财务部</v>
      </c>
      <c r="F62" t="str">
        <f>VLOOKUP(C62,花名册!C:H,6,0)</f>
        <v>会计</v>
      </c>
      <c r="G62" t="str">
        <f>VLOOKUP(C62,花名册!C:D,2,0)</f>
        <v>离职</v>
      </c>
      <c r="H62" t="str">
        <f>VLOOKUP(C62,花名册!C:E,3,0)</f>
        <v>正式员工</v>
      </c>
      <c r="I62" t="str">
        <f>VLOOKUP(C62,花名册!C:J,8,0)</f>
        <v>职能</v>
      </c>
      <c r="J62" t="str">
        <f>VLOOKUP(C62,花名册!C:I,7,0)</f>
        <v>2018-08-27</v>
      </c>
      <c r="K62" t="str">
        <f>VLOOKUP(C62,花名册!C:L,9,0)</f>
        <v/>
      </c>
      <c r="L62" t="str">
        <f>VLOOKUP(C62,花名册!C:L,10,0)</f>
        <v>2023-03-07</v>
      </c>
      <c r="M62" t="str">
        <f>VLOOKUP(C62,花名册!C:N,12,0)</f>
        <v>P3</v>
      </c>
      <c r="N62">
        <f>VLOOKUP(C62,出勤日期!A:I,9,0)</f>
        <v>184</v>
      </c>
      <c r="O62">
        <f>VLOOKUP(C62,出勤日期!A:J,10,0)</f>
        <v>40</v>
      </c>
      <c r="P62">
        <f>VLOOKUP(C62,出勤日期!A:L,12,0)</f>
        <v>0</v>
      </c>
      <c r="Q62">
        <f>VLOOKUP(C62,出勤日期!A:M,13,0)</f>
        <v>40</v>
      </c>
      <c r="S62">
        <f>VLOOKUP(C62,'考勤原始数据（增加育儿、独生子女陪护假）'!C:X,16,0)</f>
        <v>0</v>
      </c>
      <c r="U62">
        <f>VLOOKUP(C62,'考勤原始数据（增加育儿、独生子女陪护假）'!C:Z,17,0)</f>
        <v>0</v>
      </c>
      <c r="W62">
        <f>VLOOKUP(C62,'考勤原始数据（增加育儿、独生子女陪护假）'!C:AB,18,0)</f>
        <v>0</v>
      </c>
      <c r="Y62">
        <f>VLOOKUP(C62,'考勤原始数据（增加育儿、独生子女陪护假）'!C:AD,19,0)</f>
        <v>0</v>
      </c>
      <c r="Z62">
        <f>VLOOKUP(C62,'考勤原始数据（增加育儿、独生子女陪护假）'!C:AE,20,0)</f>
        <v>0</v>
      </c>
      <c r="AB62">
        <f>VLOOKUP(C62,'考勤原始数据（增加育儿、独生子女陪护假）'!C:AG,22,0)</f>
        <v>0</v>
      </c>
      <c r="AC62">
        <f>VLOOKUP(C62,'考勤原始数据（增加育儿、独生子女陪护假）'!C:Y,23,0)</f>
        <v>0</v>
      </c>
      <c r="AD62">
        <f>VLOOKUP(C62,'考勤原始数据（增加育儿、独生子女陪护假）'!C:Z,24,0)</f>
        <v>0</v>
      </c>
      <c r="AE62">
        <v>0</v>
      </c>
      <c r="AF62">
        <f>VLOOKUP(C62,'考勤原始数据（增加育儿、独生子女陪护假）'!C:AB,26,0)</f>
        <v>0</v>
      </c>
      <c r="AG62">
        <f>VLOOKUP(C62:C63,'考勤原始数据（增加育儿、独生子女陪护假）'!C:AC,27,0)</f>
        <v>0</v>
      </c>
      <c r="AH62">
        <f>VLOOKUP(C62,'考勤原始数据（增加育儿、独生子女陪护假）'!C:AD,28,0)</f>
        <v>0</v>
      </c>
      <c r="AI62">
        <f>VLOOKUP(C62,'考勤原始数据（增加育儿、独生子女陪护假）'!C:AE,29,0)</f>
        <v>0</v>
      </c>
      <c r="AJ62">
        <f>VLOOKUP(C62,'考勤原始数据（增加育儿、独生子女陪护假）'!C:AF,30,0)</f>
        <v>0</v>
      </c>
      <c r="AL62">
        <f t="shared" si="0"/>
        <v>0</v>
      </c>
      <c r="AM62">
        <f t="shared" si="2"/>
        <v>43.48</v>
      </c>
      <c r="AN62">
        <v>0</v>
      </c>
      <c r="AS62">
        <f t="shared" si="1"/>
        <v>0</v>
      </c>
      <c r="AU62">
        <v>0</v>
      </c>
      <c r="AV62" s="59">
        <f>VLOOKUP(C62,离职交接结算!D:AH,31,0)</f>
        <v>424.71</v>
      </c>
      <c r="AW62" s="59">
        <v>0</v>
      </c>
      <c r="AX62" s="59">
        <v>0</v>
      </c>
      <c r="AY62">
        <f t="shared" si="3"/>
        <v>424.71</v>
      </c>
      <c r="BB62">
        <f t="shared" si="4"/>
        <v>424.71</v>
      </c>
    </row>
    <row r="63" spans="2:54">
      <c r="B63" t="str">
        <f>VLOOKUP(C63,花名册!C:O,13,0)</f>
        <v>11197</v>
      </c>
      <c r="C63" t="s">
        <v>838</v>
      </c>
      <c r="D63" t="str">
        <f>VLOOKUP(C63,花名册!C:F,4,0)</f>
        <v>百诚医药</v>
      </c>
      <c r="E63" t="str">
        <f>VLOOKUP(C63,花名册!C:G,5,0)</f>
        <v>财务部</v>
      </c>
      <c r="F63" t="str">
        <f>VLOOKUP(C63,花名册!C:H,6,0)</f>
        <v>出纳</v>
      </c>
      <c r="G63" t="str">
        <f>VLOOKUP(C63,花名册!C:D,2,0)</f>
        <v>离职</v>
      </c>
      <c r="H63" t="str">
        <f>VLOOKUP(C63,花名册!C:E,3,0)</f>
        <v>正式员工</v>
      </c>
      <c r="I63" t="str">
        <f>VLOOKUP(C63,花名册!C:J,8,0)</f>
        <v>职能</v>
      </c>
      <c r="J63" t="str">
        <f>VLOOKUP(C63,花名册!C:I,7,0)</f>
        <v>2021-07-12</v>
      </c>
      <c r="K63" t="str">
        <f>VLOOKUP(C63,花名册!C:L,9,0)</f>
        <v/>
      </c>
      <c r="L63" t="str">
        <f>VLOOKUP(C63,花名册!C:L,10,0)</f>
        <v>2023-03-07</v>
      </c>
      <c r="M63" t="str">
        <f>VLOOKUP(C63,花名册!C:N,12,0)</f>
        <v>P2</v>
      </c>
      <c r="N63">
        <f>VLOOKUP(C63,出勤日期!A:I,9,0)</f>
        <v>184</v>
      </c>
      <c r="O63">
        <f>VLOOKUP(C63,出勤日期!A:J,10,0)</f>
        <v>40</v>
      </c>
      <c r="P63">
        <f>VLOOKUP(C63,出勤日期!A:L,12,0)</f>
        <v>0</v>
      </c>
      <c r="Q63">
        <f>VLOOKUP(C63,出勤日期!A:M,13,0)</f>
        <v>40</v>
      </c>
      <c r="S63">
        <f>VLOOKUP(C63,'考勤原始数据（增加育儿、独生子女陪护假）'!C:X,16,0)</f>
        <v>0</v>
      </c>
      <c r="U63">
        <f>VLOOKUP(C63,'考勤原始数据（增加育儿、独生子女陪护假）'!C:Z,17,0)</f>
        <v>0</v>
      </c>
      <c r="W63">
        <f>VLOOKUP(C63,'考勤原始数据（增加育儿、独生子女陪护假）'!C:AB,18,0)</f>
        <v>0</v>
      </c>
      <c r="Y63">
        <f>VLOOKUP(C63,'考勤原始数据（增加育儿、独生子女陪护假）'!C:AD,19,0)</f>
        <v>0</v>
      </c>
      <c r="Z63">
        <f>VLOOKUP(C63,'考勤原始数据（增加育儿、独生子女陪护假）'!C:AE,20,0)</f>
        <v>0</v>
      </c>
      <c r="AB63">
        <f>VLOOKUP(C63,'考勤原始数据（增加育儿、独生子女陪护假）'!C:AG,22,0)</f>
        <v>0</v>
      </c>
      <c r="AC63">
        <f>VLOOKUP(C63,'考勤原始数据（增加育儿、独生子女陪护假）'!C:Y,23,0)</f>
        <v>0</v>
      </c>
      <c r="AD63">
        <f>VLOOKUP(C63,'考勤原始数据（增加育儿、独生子女陪护假）'!C:Z,24,0)</f>
        <v>0</v>
      </c>
      <c r="AE63">
        <v>0</v>
      </c>
      <c r="AF63">
        <f>VLOOKUP(C63,'考勤原始数据（增加育儿、独生子女陪护假）'!C:AB,26,0)</f>
        <v>0</v>
      </c>
      <c r="AG63">
        <f>VLOOKUP(C63:C64,'考勤原始数据（增加育儿、独生子女陪护假）'!C:AC,27,0)</f>
        <v>0</v>
      </c>
      <c r="AH63">
        <f>VLOOKUP(C63,'考勤原始数据（增加育儿、独生子女陪护假）'!C:AD,28,0)</f>
        <v>0</v>
      </c>
      <c r="AI63">
        <f>VLOOKUP(C63,'考勤原始数据（增加育儿、独生子女陪护假）'!C:AE,29,0)</f>
        <v>0</v>
      </c>
      <c r="AJ63">
        <f>VLOOKUP(C63,'考勤原始数据（增加育儿、独生子女陪护假）'!C:AF,30,0)</f>
        <v>0</v>
      </c>
      <c r="AL63">
        <f t="shared" si="0"/>
        <v>0</v>
      </c>
      <c r="AM63">
        <f t="shared" si="2"/>
        <v>43.48</v>
      </c>
      <c r="AN63">
        <v>0</v>
      </c>
      <c r="AS63">
        <f t="shared" si="1"/>
        <v>0</v>
      </c>
      <c r="AU63">
        <v>0</v>
      </c>
      <c r="AV63" s="59">
        <f>VLOOKUP(C63,离职交接结算!D:AH,31,0)</f>
        <v>178.26</v>
      </c>
      <c r="AW63" s="59">
        <v>0</v>
      </c>
      <c r="AX63" s="59">
        <v>0</v>
      </c>
      <c r="AY63">
        <f t="shared" si="3"/>
        <v>178.26</v>
      </c>
      <c r="BB63">
        <f t="shared" si="4"/>
        <v>178.26</v>
      </c>
    </row>
    <row r="64" spans="2:54">
      <c r="B64" t="str">
        <f>VLOOKUP(C64,花名册!C:O,13,0)</f>
        <v>10550</v>
      </c>
      <c r="C64" t="s">
        <v>290</v>
      </c>
      <c r="D64" t="str">
        <f>VLOOKUP(C64,花名册!C:F,4,0)</f>
        <v>百诚医药</v>
      </c>
      <c r="E64" t="str">
        <f>VLOOKUP(C64,花名册!C:G,5,0)</f>
        <v>固体制剂二部</v>
      </c>
      <c r="F64" t="str">
        <f>VLOOKUP(C64,花名册!C:H,6,0)</f>
        <v>制剂研究员</v>
      </c>
      <c r="G64" t="str">
        <f>VLOOKUP(C64,花名册!C:D,2,0)</f>
        <v>离职</v>
      </c>
      <c r="H64" t="str">
        <f>VLOOKUP(C64,花名册!C:E,3,0)</f>
        <v>正式员工</v>
      </c>
      <c r="I64" t="str">
        <f>VLOOKUP(C64,花名册!C:J,8,0)</f>
        <v>研发</v>
      </c>
      <c r="J64" t="str">
        <f>VLOOKUP(C64,花名册!C:I,7,0)</f>
        <v>2020-05-13</v>
      </c>
      <c r="K64" t="str">
        <f>VLOOKUP(C64,花名册!C:L,9,0)</f>
        <v/>
      </c>
      <c r="L64" t="str">
        <f>VLOOKUP(C64,花名册!C:L,10,0)</f>
        <v>2023-03-03</v>
      </c>
      <c r="M64" t="str">
        <f>VLOOKUP(C64,花名册!C:N,12,0)</f>
        <v>P2</v>
      </c>
      <c r="N64">
        <f>VLOOKUP(C64,出勤日期!A:I,9,0)</f>
        <v>172.5</v>
      </c>
      <c r="O64">
        <f>VLOOKUP(C64,出勤日期!A:J,10,0)</f>
        <v>22.5</v>
      </c>
      <c r="P64">
        <f>VLOOKUP(C64,出勤日期!A:L,12,0)</f>
        <v>0</v>
      </c>
      <c r="Q64">
        <f>VLOOKUP(C64,出勤日期!A:M,13,0)</f>
        <v>22.5</v>
      </c>
      <c r="S64">
        <f>VLOOKUP(C64,'考勤原始数据（增加育儿、独生子女陪护假）'!C:X,16,0)</f>
        <v>0</v>
      </c>
      <c r="U64">
        <f>VLOOKUP(C64,'考勤原始数据（增加育儿、独生子女陪护假）'!C:Z,17,0)</f>
        <v>0</v>
      </c>
      <c r="W64">
        <f>VLOOKUP(C64,'考勤原始数据（增加育儿、独生子女陪护假）'!C:AB,18,0)</f>
        <v>0</v>
      </c>
      <c r="Y64">
        <f>VLOOKUP(C64,'考勤原始数据（增加育儿、独生子女陪护假）'!C:AD,19,0)</f>
        <v>0</v>
      </c>
      <c r="Z64">
        <f>VLOOKUP(C64,'考勤原始数据（增加育儿、独生子女陪护假）'!C:AE,20,0)</f>
        <v>0</v>
      </c>
      <c r="AB64">
        <f>VLOOKUP(C64,'考勤原始数据（增加育儿、独生子女陪护假）'!C:AG,22,0)</f>
        <v>0</v>
      </c>
      <c r="AC64">
        <f>VLOOKUP(C64,'考勤原始数据（增加育儿、独生子女陪护假）'!C:Y,23,0)</f>
        <v>0</v>
      </c>
      <c r="AD64">
        <f>VLOOKUP(C64,'考勤原始数据（增加育儿、独生子女陪护假）'!C:Z,24,0)</f>
        <v>0</v>
      </c>
      <c r="AE64">
        <v>0</v>
      </c>
      <c r="AF64">
        <f>VLOOKUP(C64,'考勤原始数据（增加育儿、独生子女陪护假）'!C:AB,26,0)</f>
        <v>0</v>
      </c>
      <c r="AG64">
        <f>VLOOKUP(C64:C65,'考勤原始数据（增加育儿、独生子女陪护假）'!C:AC,27,0)</f>
        <v>0</v>
      </c>
      <c r="AH64">
        <f>VLOOKUP(C64,'考勤原始数据（增加育儿、独生子女陪护假）'!C:AD,28,0)</f>
        <v>0</v>
      </c>
      <c r="AI64">
        <f>VLOOKUP(C64,'考勤原始数据（增加育儿、独生子女陪护假）'!C:AE,29,0)</f>
        <v>0</v>
      </c>
      <c r="AJ64">
        <f>VLOOKUP(C64,'考勤原始数据（增加育儿、独生子女陪护假）'!C:AF,30,0)</f>
        <v>0</v>
      </c>
      <c r="AL64">
        <f t="shared" si="0"/>
        <v>0</v>
      </c>
      <c r="AM64">
        <f t="shared" si="2"/>
        <v>26.09</v>
      </c>
      <c r="AN64">
        <v>0</v>
      </c>
      <c r="AS64">
        <f t="shared" si="1"/>
        <v>0</v>
      </c>
      <c r="AU64">
        <v>0</v>
      </c>
      <c r="AV64" s="59">
        <f>VLOOKUP(C64,离职交接结算!D:AH,31,0)</f>
        <v>315.94</v>
      </c>
      <c r="AW64" s="59">
        <v>0</v>
      </c>
      <c r="AX64" s="59">
        <v>0</v>
      </c>
      <c r="AY64">
        <f t="shared" si="3"/>
        <v>315.94</v>
      </c>
      <c r="BB64">
        <f t="shared" si="4"/>
        <v>315.94</v>
      </c>
    </row>
    <row r="65" spans="1:55">
      <c r="B65" t="str">
        <f>VLOOKUP(C65,花名册!C:O,13,0)</f>
        <v>11590</v>
      </c>
      <c r="C65" t="s">
        <v>1136</v>
      </c>
      <c r="D65" t="str">
        <f>VLOOKUP(C65,花名册!C:F,4,0)</f>
        <v>百诚医药</v>
      </c>
      <c r="E65" t="str">
        <f>VLOOKUP(C65,花名册!C:G,5,0)</f>
        <v>固体制剂一部</v>
      </c>
      <c r="F65" t="str">
        <f>VLOOKUP(C65,花名册!C:H,6,0)</f>
        <v>分析研究员</v>
      </c>
      <c r="G65" t="str">
        <f>VLOOKUP(C65,花名册!C:D,2,0)</f>
        <v>离职</v>
      </c>
      <c r="H65" t="str">
        <f>VLOOKUP(C65,花名册!C:E,3,0)</f>
        <v>正式员工</v>
      </c>
      <c r="I65" t="str">
        <f>VLOOKUP(C65,花名册!C:J,8,0)</f>
        <v>研发</v>
      </c>
      <c r="J65" t="str">
        <f>VLOOKUP(C65,花名册!C:I,7,0)</f>
        <v>2022-03-14</v>
      </c>
      <c r="K65" t="str">
        <f>VLOOKUP(C65,花名册!C:L,9,0)</f>
        <v/>
      </c>
      <c r="L65" t="str">
        <f>VLOOKUP(C65,花名册!C:L,10,0)</f>
        <v>2023-03-03</v>
      </c>
      <c r="M65" t="str">
        <f>VLOOKUP(C65,花名册!C:N,12,0)</f>
        <v>P2</v>
      </c>
      <c r="N65">
        <f>VLOOKUP(C65,出勤日期!A:I,9,0)</f>
        <v>172.5</v>
      </c>
      <c r="O65">
        <f>VLOOKUP(C65,出勤日期!A:J,10,0)</f>
        <v>22.5</v>
      </c>
      <c r="P65">
        <f>VLOOKUP(C65,出勤日期!A:L,12,0)</f>
        <v>0</v>
      </c>
      <c r="Q65">
        <f>VLOOKUP(C65,出勤日期!A:M,13,0)</f>
        <v>22.5</v>
      </c>
      <c r="S65">
        <f>VLOOKUP(C65,'考勤原始数据（增加育儿、独生子女陪护假）'!C:X,16,0)</f>
        <v>0</v>
      </c>
      <c r="U65">
        <f>VLOOKUP(C65,'考勤原始数据（增加育儿、独生子女陪护假）'!C:Z,17,0)</f>
        <v>0</v>
      </c>
      <c r="W65">
        <f>VLOOKUP(C65,'考勤原始数据（增加育儿、独生子女陪护假）'!C:AB,18,0)</f>
        <v>0</v>
      </c>
      <c r="Y65">
        <f>VLOOKUP(C65,'考勤原始数据（增加育儿、独生子女陪护假）'!C:AD,19,0)</f>
        <v>0</v>
      </c>
      <c r="Z65">
        <f>VLOOKUP(C65,'考勤原始数据（增加育儿、独生子女陪护假）'!C:AE,20,0)</f>
        <v>0</v>
      </c>
      <c r="AB65">
        <f>VLOOKUP(C65,'考勤原始数据（增加育儿、独生子女陪护假）'!C:AG,22,0)</f>
        <v>0</v>
      </c>
      <c r="AC65">
        <f>VLOOKUP(C65,'考勤原始数据（增加育儿、独生子女陪护假）'!C:Y,23,0)</f>
        <v>0</v>
      </c>
      <c r="AD65">
        <f>VLOOKUP(C65,'考勤原始数据（增加育儿、独生子女陪护假）'!C:Z,24,0)</f>
        <v>0</v>
      </c>
      <c r="AE65">
        <v>0</v>
      </c>
      <c r="AF65">
        <f>VLOOKUP(C65,'考勤原始数据（增加育儿、独生子女陪护假）'!C:AB,26,0)</f>
        <v>0</v>
      </c>
      <c r="AG65">
        <f>VLOOKUP(C65:C66,'考勤原始数据（增加育儿、独生子女陪护假）'!C:AC,27,0)</f>
        <v>0</v>
      </c>
      <c r="AH65">
        <f>VLOOKUP(C65,'考勤原始数据（增加育儿、独生子女陪护假）'!C:AD,28,0)</f>
        <v>0</v>
      </c>
      <c r="AI65">
        <f>VLOOKUP(C65,'考勤原始数据（增加育儿、独生子女陪护假）'!C:AE,29,0)</f>
        <v>0</v>
      </c>
      <c r="AJ65">
        <f>VLOOKUP(C65,'考勤原始数据（增加育儿、独生子女陪护假）'!C:AF,30,0)</f>
        <v>0</v>
      </c>
      <c r="AL65">
        <f t="shared" si="0"/>
        <v>0</v>
      </c>
      <c r="AM65">
        <f t="shared" si="2"/>
        <v>26.09</v>
      </c>
      <c r="AN65">
        <f>VLOOKUP(C65,工龄计算!B:F,5,0)</f>
        <v>0</v>
      </c>
      <c r="AS65">
        <f t="shared" si="1"/>
        <v>0</v>
      </c>
      <c r="AU65">
        <v>0</v>
      </c>
      <c r="AV65" s="59">
        <f>VLOOKUP(C65,离职交接结算!D:AH,31,0)</f>
        <v>207.12</v>
      </c>
      <c r="AW65" s="59">
        <v>20</v>
      </c>
      <c r="AX65" s="59">
        <v>0</v>
      </c>
      <c r="AY65">
        <f t="shared" si="3"/>
        <v>227.12</v>
      </c>
      <c r="BB65">
        <f t="shared" si="4"/>
        <v>227.12</v>
      </c>
    </row>
    <row r="66" spans="1:55">
      <c r="B66" t="str">
        <f>VLOOKUP(C66,花名册!C:O,13,0)</f>
        <v>12395</v>
      </c>
      <c r="C66" t="s">
        <v>1545</v>
      </c>
      <c r="D66" t="str">
        <f>VLOOKUP(C66,花名册!C:F,4,0)</f>
        <v>百诚医药</v>
      </c>
      <c r="E66" t="str">
        <f>VLOOKUP(C66,花名册!C:G,5,0)</f>
        <v>质量保证部</v>
      </c>
      <c r="F66" t="str">
        <f>VLOOKUP(C66,花名册!C:H,6,0)</f>
        <v>实习生</v>
      </c>
      <c r="G66" t="str">
        <f>VLOOKUP(C66,花名册!C:D,2,0)</f>
        <v>离职</v>
      </c>
      <c r="H66" t="str">
        <f>VLOOKUP(C66,花名册!C:E,3,0)</f>
        <v>实习生</v>
      </c>
      <c r="I66" t="str">
        <f>VLOOKUP(C66,花名册!C:J,8,0)</f>
        <v>职能</v>
      </c>
      <c r="J66" t="str">
        <f>VLOOKUP(C66,花名册!C:I,7,0)</f>
        <v>2023-02-06</v>
      </c>
      <c r="K66" t="str">
        <f>VLOOKUP(C66,花名册!C:L,9,0)</f>
        <v/>
      </c>
      <c r="L66" t="str">
        <f>VLOOKUP(C66,花名册!C:L,10,0)</f>
        <v>2023-03-02</v>
      </c>
      <c r="M66" t="str">
        <f>VLOOKUP(C66,花名册!C:N,12,0)</f>
        <v>-</v>
      </c>
      <c r="N66">
        <f>VLOOKUP(C66,出勤日期!A:I,9,0)</f>
        <v>184</v>
      </c>
      <c r="O66">
        <f>VLOOKUP(C66,出勤日期!A:J,10,0)</f>
        <v>16</v>
      </c>
      <c r="P66">
        <f>VLOOKUP(C66,出勤日期!A:L,12,0)</f>
        <v>0</v>
      </c>
      <c r="Q66">
        <f>VLOOKUP(C66,出勤日期!A:M,13,0)</f>
        <v>16</v>
      </c>
      <c r="S66">
        <f>VLOOKUP(C66,'考勤原始数据（增加育儿、独生子女陪护假）'!C:X,16,0)</f>
        <v>0</v>
      </c>
      <c r="U66">
        <f>VLOOKUP(C66,'考勤原始数据（增加育儿、独生子女陪护假）'!C:Z,17,0)</f>
        <v>0</v>
      </c>
      <c r="W66">
        <f>VLOOKUP(C66,'考勤原始数据（增加育儿、独生子女陪护假）'!C:AB,18,0)</f>
        <v>0</v>
      </c>
      <c r="Y66">
        <f>VLOOKUP(C66,'考勤原始数据（增加育儿、独生子女陪护假）'!C:AD,19,0)</f>
        <v>0</v>
      </c>
      <c r="Z66">
        <f>VLOOKUP(C66,'考勤原始数据（增加育儿、独生子女陪护假）'!C:AE,20,0)</f>
        <v>0</v>
      </c>
      <c r="AB66">
        <f>VLOOKUP(C66,'考勤原始数据（增加育儿、独生子女陪护假）'!C:AG,22,0)</f>
        <v>0</v>
      </c>
      <c r="AC66">
        <f>VLOOKUP(C66,'考勤原始数据（增加育儿、独生子女陪护假）'!C:Y,23,0)</f>
        <v>0</v>
      </c>
      <c r="AD66">
        <f>VLOOKUP(C66,'考勤原始数据（增加育儿、独生子女陪护假）'!C:Z,24,0)</f>
        <v>0</v>
      </c>
      <c r="AE66">
        <v>0</v>
      </c>
      <c r="AF66">
        <f>VLOOKUP(C66,'考勤原始数据（增加育儿、独生子女陪护假）'!C:AB,26,0)</f>
        <v>0</v>
      </c>
      <c r="AG66">
        <f>VLOOKUP(C66:C67,'考勤原始数据（增加育儿、独生子女陪护假）'!C:AC,27,0)</f>
        <v>0</v>
      </c>
      <c r="AH66">
        <f>VLOOKUP(C66,'考勤原始数据（增加育儿、独生子女陪护假）'!C:AD,28,0)</f>
        <v>0</v>
      </c>
      <c r="AI66">
        <f>VLOOKUP(C66,'考勤原始数据（增加育儿、独生子女陪护假）'!C:AE,29,0)</f>
        <v>0</v>
      </c>
      <c r="AJ66">
        <f>VLOOKUP(C66,'考勤原始数据（增加育儿、独生子女陪护假）'!C:AF,30,0)</f>
        <v>0</v>
      </c>
      <c r="AL66">
        <f t="shared" ref="AL66:AL129" si="5">AK66*15</f>
        <v>0</v>
      </c>
      <c r="AM66">
        <f t="shared" si="2"/>
        <v>17.39</v>
      </c>
      <c r="AN66">
        <f>VLOOKUP(C66,工龄计算!B:F,5,0)</f>
        <v>0</v>
      </c>
      <c r="AS66">
        <f t="shared" ref="AS66:AS129" si="6">AO66+AP66+AQ66+AR66</f>
        <v>0</v>
      </c>
      <c r="AU66">
        <v>0</v>
      </c>
      <c r="AV66" s="59">
        <f>VLOOKUP(C66,离职交接结算!D:AH,31,0)</f>
        <v>0</v>
      </c>
      <c r="AW66" s="59">
        <v>0</v>
      </c>
      <c r="AX66" s="59">
        <v>0</v>
      </c>
      <c r="AY66">
        <f t="shared" si="3"/>
        <v>0</v>
      </c>
      <c r="BB66">
        <f t="shared" si="4"/>
        <v>0</v>
      </c>
    </row>
    <row r="67" spans="1:55">
      <c r="B67" t="str">
        <f>VLOOKUP(C67,花名册!C:O,13,0)</f>
        <v>10294</v>
      </c>
      <c r="C67" t="s">
        <v>752</v>
      </c>
      <c r="D67" t="str">
        <f>VLOOKUP(C67,花名册!C:F,4,0)</f>
        <v>百诚医药</v>
      </c>
      <c r="E67" t="str">
        <f>VLOOKUP(C67,花名册!C:G,5,0)</f>
        <v>注册部</v>
      </c>
      <c r="F67" t="str">
        <f>VLOOKUP(C67,花名册!C:H,6,0)</f>
        <v>注册经理</v>
      </c>
      <c r="G67" t="str">
        <f>VLOOKUP(C67,花名册!C:D,2,0)</f>
        <v>在职</v>
      </c>
      <c r="H67" t="str">
        <f>VLOOKUP(C67,花名册!C:E,3,0)</f>
        <v>正式员工</v>
      </c>
      <c r="I67" t="str">
        <f>VLOOKUP(C67,花名册!C:J,8,0)</f>
        <v>研发</v>
      </c>
      <c r="J67" t="str">
        <f>VLOOKUP(C67,花名册!C:I,7,0)</f>
        <v>2019-02-14</v>
      </c>
      <c r="K67" t="str">
        <f>VLOOKUP(C67,花名册!C:L,9,0)</f>
        <v/>
      </c>
      <c r="L67" t="str">
        <f>VLOOKUP(C67,花名册!C:L,10,0)</f>
        <v/>
      </c>
      <c r="M67" t="str">
        <f>VLOOKUP(C67,花名册!C:N,12,0)</f>
        <v>M1</v>
      </c>
      <c r="N67">
        <f>VLOOKUP(C67,出勤日期!A:I,9,0)</f>
        <v>172.5</v>
      </c>
      <c r="O67">
        <f>VLOOKUP(C67,出勤日期!A:J,10,0)</f>
        <v>172.5</v>
      </c>
      <c r="P67">
        <f>VLOOKUP(C67,出勤日期!A:L,12,0)</f>
        <v>0</v>
      </c>
      <c r="Q67">
        <f>VLOOKUP(C67,出勤日期!A:M,13,0)</f>
        <v>172.5</v>
      </c>
      <c r="S67">
        <f>VLOOKUP(C67,'考勤原始数据（增加育儿、独生子女陪护假）'!C:X,16,0)</f>
        <v>0</v>
      </c>
      <c r="U67">
        <f>VLOOKUP(C67,'考勤原始数据（增加育儿、独生子女陪护假）'!C:Z,17,0)</f>
        <v>0</v>
      </c>
      <c r="W67">
        <f>VLOOKUP(C67,'考勤原始数据（增加育儿、独生子女陪护假）'!C:AB,18,0)</f>
        <v>0</v>
      </c>
      <c r="Y67">
        <f>VLOOKUP(C67,'考勤原始数据（增加育儿、独生子女陪护假）'!C:AD,19,0)</f>
        <v>0</v>
      </c>
      <c r="Z67">
        <f>VLOOKUP(C67,'考勤原始数据（增加育儿、独生子女陪护假）'!C:AE,20,0)</f>
        <v>0</v>
      </c>
      <c r="AB67">
        <f>VLOOKUP(C67,'考勤原始数据（增加育儿、独生子女陪护假）'!C:AG,22,0)</f>
        <v>0</v>
      </c>
      <c r="AC67">
        <f>VLOOKUP(C67,'考勤原始数据（增加育儿、独生子女陪护假）'!C:Y,23,0)</f>
        <v>0</v>
      </c>
      <c r="AD67">
        <f>VLOOKUP(C67,'考勤原始数据（增加育儿、独生子女陪护假）'!C:Z,24,0)</f>
        <v>0</v>
      </c>
      <c r="AE67">
        <v>0</v>
      </c>
      <c r="AF67">
        <f>VLOOKUP(C67,'考勤原始数据（增加育儿、独生子女陪护假）'!C:AB,26,0)</f>
        <v>0</v>
      </c>
      <c r="AG67">
        <f>VLOOKUP(C67:C68,'考勤原始数据（增加育儿、独生子女陪护假）'!C:AC,27,0)</f>
        <v>0</v>
      </c>
      <c r="AH67">
        <f>VLOOKUP(C67,'考勤原始数据（增加育儿、独生子女陪护假）'!C:AD,28,0)</f>
        <v>0</v>
      </c>
      <c r="AI67">
        <f>VLOOKUP(C67,'考勤原始数据（增加育儿、独生子女陪护假）'!C:AE,29,0)</f>
        <v>0</v>
      </c>
      <c r="AJ67">
        <f>VLOOKUP(C67,'考勤原始数据（增加育儿、独生子女陪护假）'!C:AF,30,0)</f>
        <v>0</v>
      </c>
      <c r="AK67">
        <v>23</v>
      </c>
      <c r="AL67">
        <f t="shared" si="5"/>
        <v>345</v>
      </c>
      <c r="AM67">
        <f t="shared" ref="AM67:AM130" si="7">ROUND(200/N67*(O67-R67-S67-T67-U67-V67-W67-X67-Y67-Z67-AA67-AB67),2)</f>
        <v>200</v>
      </c>
      <c r="AN67">
        <f>VLOOKUP(C67,工龄计算!B:F,5,0)</f>
        <v>200</v>
      </c>
      <c r="AR67">
        <v>2000</v>
      </c>
      <c r="AS67">
        <f t="shared" si="6"/>
        <v>2000</v>
      </c>
      <c r="BB67">
        <f t="shared" ref="BB67:BB130" si="8">AU67+AY67+AZ67+BA67</f>
        <v>0</v>
      </c>
      <c r="BC67" t="s">
        <v>7816</v>
      </c>
    </row>
    <row r="68" spans="1:55">
      <c r="B68" t="str">
        <f>VLOOKUP(C68,花名册!C:O,13,0)</f>
        <v>10668</v>
      </c>
      <c r="C68" t="s">
        <v>987</v>
      </c>
      <c r="D68" t="str">
        <f>VLOOKUP(C68,花名册!C:F,4,0)</f>
        <v>百伦检测</v>
      </c>
      <c r="E68" t="str">
        <f>VLOOKUP(C68,花名册!C:G,5,0)</f>
        <v>百伦检测</v>
      </c>
      <c r="F68" t="str">
        <f>VLOOKUP(C68,花名册!C:H,6,0)</f>
        <v>总经理</v>
      </c>
      <c r="G68" t="str">
        <f>VLOOKUP(C68,花名册!C:D,2,0)</f>
        <v>在职</v>
      </c>
      <c r="H68" t="str">
        <f>VLOOKUP(C68,花名册!C:E,3,0)</f>
        <v>正式员工</v>
      </c>
      <c r="I68" t="str">
        <f>VLOOKUP(C68,花名册!C:J,8,0)</f>
        <v>研发</v>
      </c>
      <c r="J68" t="str">
        <f>VLOOKUP(C68,花名册!C:I,7,0)</f>
        <v>2020-07-20</v>
      </c>
      <c r="K68" t="str">
        <f>VLOOKUP(C68,花名册!C:L,9,0)</f>
        <v/>
      </c>
      <c r="L68" t="str">
        <f>VLOOKUP(C68,花名册!C:L,10,0)</f>
        <v/>
      </c>
      <c r="M68" t="str">
        <f>VLOOKUP(C68,花名册!C:N,12,0)</f>
        <v>M5</v>
      </c>
      <c r="N68">
        <f>VLOOKUP(C68,出勤日期!A:I,9,0)</f>
        <v>172.5</v>
      </c>
      <c r="O68">
        <f>VLOOKUP(C68,出勤日期!A:J,10,0)</f>
        <v>172.5</v>
      </c>
      <c r="P68">
        <f>VLOOKUP(C68,出勤日期!A:L,12,0)</f>
        <v>0</v>
      </c>
      <c r="Q68">
        <f>VLOOKUP(C68,出勤日期!A:M,13,0)</f>
        <v>172.5</v>
      </c>
      <c r="S68">
        <f>VLOOKUP(C68,'考勤原始数据（增加育儿、独生子女陪护假）'!C:X,16,0)</f>
        <v>0</v>
      </c>
      <c r="U68">
        <f>VLOOKUP(C68,'考勤原始数据（增加育儿、独生子女陪护假）'!C:Z,17,0)</f>
        <v>0</v>
      </c>
      <c r="W68">
        <f>VLOOKUP(C68,'考勤原始数据（增加育儿、独生子女陪护假）'!C:AB,18,0)</f>
        <v>0</v>
      </c>
      <c r="Y68">
        <f>VLOOKUP(C68,'考勤原始数据（增加育儿、独生子女陪护假）'!C:AD,19,0)</f>
        <v>0</v>
      </c>
      <c r="Z68">
        <f>VLOOKUP(C68,'考勤原始数据（增加育儿、独生子女陪护假）'!C:AE,20,0)</f>
        <v>0</v>
      </c>
      <c r="AB68">
        <f>VLOOKUP(C68,'考勤原始数据（增加育儿、独生子女陪护假）'!C:AG,22,0)</f>
        <v>0</v>
      </c>
      <c r="AC68">
        <f>VLOOKUP(C68,'考勤原始数据（增加育儿、独生子女陪护假）'!C:Y,23,0)</f>
        <v>0</v>
      </c>
      <c r="AD68">
        <f>VLOOKUP(C68,'考勤原始数据（增加育儿、独生子女陪护假）'!C:Z,24,0)</f>
        <v>0</v>
      </c>
      <c r="AE68">
        <v>0</v>
      </c>
      <c r="AF68">
        <f>VLOOKUP(C68,'考勤原始数据（增加育儿、独生子女陪护假）'!C:AB,26,0)</f>
        <v>0</v>
      </c>
      <c r="AG68">
        <f>VLOOKUP(C68:C69,'考勤原始数据（增加育儿、独生子女陪护假）'!C:AC,27,0)</f>
        <v>0</v>
      </c>
      <c r="AH68">
        <f>VLOOKUP(C68,'考勤原始数据（增加育儿、独生子女陪护假）'!C:AD,28,0)</f>
        <v>0</v>
      </c>
      <c r="AI68">
        <f>VLOOKUP(C68,'考勤原始数据（增加育儿、独生子女陪护假）'!C:AE,29,0)</f>
        <v>0</v>
      </c>
      <c r="AJ68">
        <f>VLOOKUP(C68,'考勤原始数据（增加育儿、独生子女陪护假）'!C:AF,30,0)</f>
        <v>0</v>
      </c>
      <c r="AL68">
        <f t="shared" si="5"/>
        <v>0</v>
      </c>
      <c r="AM68">
        <f t="shared" si="7"/>
        <v>200</v>
      </c>
      <c r="AN68">
        <f>VLOOKUP(C68,工龄计算!B:F,5,0)</f>
        <v>100</v>
      </c>
      <c r="AR68">
        <v>3000</v>
      </c>
      <c r="AS68">
        <f t="shared" si="6"/>
        <v>3000</v>
      </c>
      <c r="BB68">
        <f t="shared" si="8"/>
        <v>0</v>
      </c>
      <c r="BC68" t="s">
        <v>7817</v>
      </c>
    </row>
    <row r="69" spans="1:55">
      <c r="B69" t="str">
        <f>VLOOKUP(C69,花名册!C:O,13,0)</f>
        <v>11254</v>
      </c>
      <c r="C69" t="s">
        <v>854</v>
      </c>
      <c r="D69" t="str">
        <f>VLOOKUP(C69,花名册!C:F,4,0)</f>
        <v>百诚医药</v>
      </c>
      <c r="E69" t="str">
        <f>VLOOKUP(C69,花名册!C:G,5,0)</f>
        <v>杂质研究中心</v>
      </c>
      <c r="F69" t="str">
        <f>VLOOKUP(C69,花名册!C:H,6,0)</f>
        <v>初级项目经理（合成）</v>
      </c>
      <c r="G69" t="str">
        <f>VLOOKUP(C69,花名册!C:D,2,0)</f>
        <v>在职</v>
      </c>
      <c r="H69" t="str">
        <f>VLOOKUP(C69,花名册!C:E,3,0)</f>
        <v>正式员工</v>
      </c>
      <c r="I69" t="str">
        <f>VLOOKUP(C69,花名册!C:J,8,0)</f>
        <v>研发</v>
      </c>
      <c r="J69" t="str">
        <f>VLOOKUP(C69,花名册!C:I,7,0)</f>
        <v>2021-08-25</v>
      </c>
      <c r="K69" t="str">
        <f>VLOOKUP(C69,花名册!C:L,9,0)</f>
        <v/>
      </c>
      <c r="L69" t="str">
        <f>VLOOKUP(C69,花名册!C:L,10,0)</f>
        <v/>
      </c>
      <c r="M69" t="str">
        <f>VLOOKUP(C69,花名册!C:N,12,0)</f>
        <v>M1</v>
      </c>
      <c r="N69">
        <f>VLOOKUP(C69,出勤日期!A:I,9,0)</f>
        <v>172.5</v>
      </c>
      <c r="O69">
        <f>VLOOKUP(C69,出勤日期!A:J,10,0)</f>
        <v>172.5</v>
      </c>
      <c r="P69">
        <f>VLOOKUP(C69,出勤日期!A:L,12,0)</f>
        <v>0</v>
      </c>
      <c r="Q69">
        <f>VLOOKUP(C69,出勤日期!A:M,13,0)</f>
        <v>172.5</v>
      </c>
      <c r="S69">
        <f>VLOOKUP(C69,'考勤原始数据（增加育儿、独生子女陪护假）'!C:X,16,0)</f>
        <v>0</v>
      </c>
      <c r="U69">
        <f>VLOOKUP(C69,'考勤原始数据（增加育儿、独生子女陪护假）'!C:Z,17,0)</f>
        <v>0</v>
      </c>
      <c r="W69">
        <f>VLOOKUP(C69,'考勤原始数据（增加育儿、独生子女陪护假）'!C:AB,18,0)</f>
        <v>0</v>
      </c>
      <c r="Y69">
        <f>VLOOKUP(C69,'考勤原始数据（增加育儿、独生子女陪护假）'!C:AD,19,0)</f>
        <v>0</v>
      </c>
      <c r="Z69">
        <f>VLOOKUP(C69,'考勤原始数据（增加育儿、独生子女陪护假）'!C:AE,20,0)</f>
        <v>0</v>
      </c>
      <c r="AB69">
        <f>VLOOKUP(C69,'考勤原始数据（增加育儿、独生子女陪护假）'!C:AG,22,0)</f>
        <v>0</v>
      </c>
      <c r="AC69">
        <f>VLOOKUP(C69,'考勤原始数据（增加育儿、独生子女陪护假）'!C:Y,23,0)</f>
        <v>0</v>
      </c>
      <c r="AD69">
        <f>VLOOKUP(C69,'考勤原始数据（增加育儿、独生子女陪护假）'!C:Z,24,0)</f>
        <v>0</v>
      </c>
      <c r="AE69">
        <v>0</v>
      </c>
      <c r="AF69">
        <f>VLOOKUP(C69,'考勤原始数据（增加育儿、独生子女陪护假）'!C:AB,26,0)</f>
        <v>0</v>
      </c>
      <c r="AG69">
        <f>VLOOKUP(C69:C70,'考勤原始数据（增加育儿、独生子女陪护假）'!C:AC,27,0)</f>
        <v>0</v>
      </c>
      <c r="AH69">
        <f>VLOOKUP(C69,'考勤原始数据（增加育儿、独生子女陪护假）'!C:AD,28,0)</f>
        <v>0</v>
      </c>
      <c r="AI69">
        <f>VLOOKUP(C69,'考勤原始数据（增加育儿、独生子女陪护假）'!C:AE,29,0)</f>
        <v>0</v>
      </c>
      <c r="AJ69">
        <f>VLOOKUP(C69,'考勤原始数据（增加育儿、独生子女陪护假）'!C:AF,30,0)</f>
        <v>0</v>
      </c>
      <c r="AL69">
        <f t="shared" si="5"/>
        <v>0</v>
      </c>
      <c r="AM69">
        <f t="shared" si="7"/>
        <v>200</v>
      </c>
      <c r="AN69">
        <f>VLOOKUP(C69,工龄计算!B:F,5,0)</f>
        <v>50</v>
      </c>
      <c r="AR69">
        <v>3000</v>
      </c>
      <c r="AS69">
        <f t="shared" si="6"/>
        <v>3000</v>
      </c>
      <c r="BB69">
        <f t="shared" si="8"/>
        <v>0</v>
      </c>
      <c r="BC69" t="s">
        <v>7817</v>
      </c>
    </row>
    <row r="70" spans="1:55">
      <c r="B70" t="str">
        <f>VLOOKUP(C70,花名册!C:O,13,0)</f>
        <v>12063</v>
      </c>
      <c r="C70" t="s">
        <v>1594</v>
      </c>
      <c r="D70" t="str">
        <f>VLOOKUP(C70,花名册!C:F,4,0)</f>
        <v>百诚医药</v>
      </c>
      <c r="E70" t="str">
        <f>VLOOKUP(C70,花名册!C:G,5,0)</f>
        <v>药理部</v>
      </c>
      <c r="F70" t="str">
        <f>VLOOKUP(C70,花名册!C:H,6,0)</f>
        <v>药理总监</v>
      </c>
      <c r="G70" t="str">
        <f>VLOOKUP(C70,花名册!C:D,2,0)</f>
        <v>在职</v>
      </c>
      <c r="H70" t="str">
        <f>VLOOKUP(C70,花名册!C:E,3,0)</f>
        <v>正式员工</v>
      </c>
      <c r="I70" t="str">
        <f>VLOOKUP(C70,花名册!C:J,8,0)</f>
        <v>研发</v>
      </c>
      <c r="J70" t="str">
        <f>VLOOKUP(C70,花名册!C:I,7,0)</f>
        <v>2022-08-08</v>
      </c>
      <c r="K70" t="str">
        <f>VLOOKUP(C70,花名册!C:L,9,0)</f>
        <v/>
      </c>
      <c r="L70" t="str">
        <f>VLOOKUP(C70,花名册!C:L,10,0)</f>
        <v/>
      </c>
      <c r="M70" t="str">
        <f>VLOOKUP(C70,花名册!C:N,12,0)</f>
        <v>M6</v>
      </c>
      <c r="N70">
        <f>VLOOKUP(C70,出勤日期!A:I,9,0)</f>
        <v>172.5</v>
      </c>
      <c r="O70">
        <f>VLOOKUP(C70,出勤日期!A:J,10,0)</f>
        <v>172.5</v>
      </c>
      <c r="P70">
        <f>VLOOKUP(C70,出勤日期!A:L,12,0)</f>
        <v>0</v>
      </c>
      <c r="Q70">
        <f>VLOOKUP(C70,出勤日期!A:M,13,0)</f>
        <v>172.5</v>
      </c>
      <c r="S70">
        <f>VLOOKUP(C70,'考勤原始数据（增加育儿、独生子女陪护假）'!C:X,16,0)</f>
        <v>0</v>
      </c>
      <c r="U70">
        <f>VLOOKUP(C70,'考勤原始数据（增加育儿、独生子女陪护假）'!C:Z,17,0)</f>
        <v>0</v>
      </c>
      <c r="W70">
        <f>VLOOKUP(C70,'考勤原始数据（增加育儿、独生子女陪护假）'!C:AB,18,0)</f>
        <v>0</v>
      </c>
      <c r="Y70">
        <f>VLOOKUP(C70,'考勤原始数据（增加育儿、独生子女陪护假）'!C:AD,19,0)</f>
        <v>0</v>
      </c>
      <c r="Z70">
        <f>VLOOKUP(C70,'考勤原始数据（增加育儿、独生子女陪护假）'!C:AE,20,0)</f>
        <v>0</v>
      </c>
      <c r="AB70">
        <f>VLOOKUP(C70,'考勤原始数据（增加育儿、独生子女陪护假）'!C:AG,22,0)</f>
        <v>0</v>
      </c>
      <c r="AC70">
        <f>VLOOKUP(C70,'考勤原始数据（增加育儿、独生子女陪护假）'!C:Y,23,0)</f>
        <v>0</v>
      </c>
      <c r="AD70">
        <f>VLOOKUP(C70,'考勤原始数据（增加育儿、独生子女陪护假）'!C:Z,24,0)</f>
        <v>0</v>
      </c>
      <c r="AE70">
        <v>0</v>
      </c>
      <c r="AF70">
        <f>VLOOKUP(C70,'考勤原始数据（增加育儿、独生子女陪护假）'!C:AB,26,0)</f>
        <v>0</v>
      </c>
      <c r="AG70">
        <f>VLOOKUP(C70:C71,'考勤原始数据（增加育儿、独生子女陪护假）'!C:AC,27,0)</f>
        <v>0</v>
      </c>
      <c r="AH70">
        <f>VLOOKUP(C70,'考勤原始数据（增加育儿、独生子女陪护假）'!C:AD,28,0)</f>
        <v>0</v>
      </c>
      <c r="AI70">
        <f>VLOOKUP(C70,'考勤原始数据（增加育儿、独生子女陪护假）'!C:AE,29,0)</f>
        <v>0</v>
      </c>
      <c r="AJ70">
        <f>VLOOKUP(C70,'考勤原始数据（增加育儿、独生子女陪护假）'!C:AF,30,0)</f>
        <v>0</v>
      </c>
      <c r="AL70">
        <f t="shared" si="5"/>
        <v>0</v>
      </c>
      <c r="AM70">
        <f t="shared" si="7"/>
        <v>200</v>
      </c>
      <c r="AN70">
        <f>VLOOKUP(C70,工龄计算!B:F,5,0)</f>
        <v>0</v>
      </c>
      <c r="AR70">
        <v>3000</v>
      </c>
      <c r="AS70">
        <f t="shared" si="6"/>
        <v>3000</v>
      </c>
      <c r="BB70">
        <f t="shared" si="8"/>
        <v>0</v>
      </c>
      <c r="BC70" t="s">
        <v>7817</v>
      </c>
    </row>
    <row r="71" spans="1:55">
      <c r="B71" t="str">
        <f>VLOOKUP(C71,花名册!C:O,13,0)</f>
        <v>12088</v>
      </c>
      <c r="C71" t="s">
        <v>1230</v>
      </c>
      <c r="D71" t="str">
        <f>VLOOKUP(C71,花名册!C:F,4,0)</f>
        <v>百诚医药</v>
      </c>
      <c r="E71" t="str">
        <f>VLOOKUP(C71,花名册!C:G,5,0)</f>
        <v>原料药研究中心</v>
      </c>
      <c r="F71" t="str">
        <f>VLOOKUP(C71,花名册!C:H,6,0)</f>
        <v>部门总经理</v>
      </c>
      <c r="G71" t="str">
        <f>VLOOKUP(C71,花名册!C:D,2,0)</f>
        <v>在职</v>
      </c>
      <c r="H71" t="str">
        <f>VLOOKUP(C71,花名册!C:E,3,0)</f>
        <v>正式员工</v>
      </c>
      <c r="I71" t="str">
        <f>VLOOKUP(C71,花名册!C:J,8,0)</f>
        <v>研发</v>
      </c>
      <c r="J71" t="str">
        <f>VLOOKUP(C71,花名册!C:I,7,0)</f>
        <v>2022-08-26</v>
      </c>
      <c r="K71" t="str">
        <f>VLOOKUP(C71,花名册!C:L,9,0)</f>
        <v/>
      </c>
      <c r="L71" t="str">
        <f>VLOOKUP(C71,花名册!C:L,10,0)</f>
        <v/>
      </c>
      <c r="M71" t="str">
        <f>VLOOKUP(C71,花名册!C:N,12,0)</f>
        <v>M6</v>
      </c>
      <c r="N71">
        <f>VLOOKUP(C71,出勤日期!A:I,9,0)</f>
        <v>172.5</v>
      </c>
      <c r="O71">
        <f>VLOOKUP(C71,出勤日期!A:J,10,0)</f>
        <v>172.5</v>
      </c>
      <c r="P71">
        <f>VLOOKUP(C71,出勤日期!A:L,12,0)</f>
        <v>0</v>
      </c>
      <c r="Q71">
        <f>VLOOKUP(C71,出勤日期!A:M,13,0)</f>
        <v>172.5</v>
      </c>
      <c r="S71">
        <f>VLOOKUP(C71,'考勤原始数据（增加育儿、独生子女陪护假）'!C:X,16,0)</f>
        <v>0</v>
      </c>
      <c r="U71">
        <f>VLOOKUP(C71,'考勤原始数据（增加育儿、独生子女陪护假）'!C:Z,17,0)</f>
        <v>0</v>
      </c>
      <c r="W71">
        <f>VLOOKUP(C71,'考勤原始数据（增加育儿、独生子女陪护假）'!C:AB,18,0)</f>
        <v>0</v>
      </c>
      <c r="Y71">
        <f>VLOOKUP(C71,'考勤原始数据（增加育儿、独生子女陪护假）'!C:AD,19,0)</f>
        <v>0</v>
      </c>
      <c r="Z71">
        <f>VLOOKUP(C71,'考勤原始数据（增加育儿、独生子女陪护假）'!C:AE,20,0)</f>
        <v>0</v>
      </c>
      <c r="AB71">
        <f>VLOOKUP(C71,'考勤原始数据（增加育儿、独生子女陪护假）'!C:AG,22,0)</f>
        <v>0</v>
      </c>
      <c r="AC71">
        <f>VLOOKUP(C71,'考勤原始数据（增加育儿、独生子女陪护假）'!C:Y,23,0)</f>
        <v>0</v>
      </c>
      <c r="AD71">
        <f>VLOOKUP(C71,'考勤原始数据（增加育儿、独生子女陪护假）'!C:Z,24,0)</f>
        <v>0</v>
      </c>
      <c r="AE71">
        <v>0</v>
      </c>
      <c r="AF71">
        <f>VLOOKUP(C71,'考勤原始数据（增加育儿、独生子女陪护假）'!C:AB,26,0)</f>
        <v>0</v>
      </c>
      <c r="AG71">
        <f>VLOOKUP(C71:C72,'考勤原始数据（增加育儿、独生子女陪护假）'!C:AC,27,0)</f>
        <v>0</v>
      </c>
      <c r="AH71">
        <f>VLOOKUP(C71,'考勤原始数据（增加育儿、独生子女陪护假）'!C:AD,28,0)</f>
        <v>0</v>
      </c>
      <c r="AI71">
        <f>VLOOKUP(C71,'考勤原始数据（增加育儿、独生子女陪护假）'!C:AE,29,0)</f>
        <v>0</v>
      </c>
      <c r="AJ71">
        <f>VLOOKUP(C71,'考勤原始数据（增加育儿、独生子女陪护假）'!C:AF,30,0)</f>
        <v>0</v>
      </c>
      <c r="AL71">
        <f t="shared" si="5"/>
        <v>0</v>
      </c>
      <c r="AM71">
        <f t="shared" si="7"/>
        <v>200</v>
      </c>
      <c r="AN71">
        <f>VLOOKUP(C71,工龄计算!B:F,5,0)</f>
        <v>0</v>
      </c>
      <c r="AR71">
        <v>3000</v>
      </c>
      <c r="AS71">
        <f t="shared" si="6"/>
        <v>3000</v>
      </c>
      <c r="BB71">
        <f t="shared" si="8"/>
        <v>0</v>
      </c>
      <c r="BC71" t="s">
        <v>7817</v>
      </c>
    </row>
    <row r="72" spans="1:55">
      <c r="B72" t="str">
        <f>VLOOKUP(C72,花名册!C:O,13,0)</f>
        <v>12118</v>
      </c>
      <c r="C72" t="s">
        <v>1321</v>
      </c>
      <c r="D72" t="str">
        <f>VLOOKUP(C72,花名册!C:F,4,0)</f>
        <v>百诚医药</v>
      </c>
      <c r="E72" t="str">
        <f>VLOOKUP(C72,花名册!C:G,5,0)</f>
        <v>原料药六部</v>
      </c>
      <c r="F72" t="str">
        <f>VLOOKUP(C72,花名册!C:H,6,0)</f>
        <v>中级项目经理(合成)</v>
      </c>
      <c r="G72" t="str">
        <f>VLOOKUP(C72,花名册!C:D,2,0)</f>
        <v>在职</v>
      </c>
      <c r="H72" t="str">
        <f>VLOOKUP(C72,花名册!C:E,3,0)</f>
        <v>正式员工</v>
      </c>
      <c r="I72" t="str">
        <f>VLOOKUP(C72,花名册!C:J,8,0)</f>
        <v>研发</v>
      </c>
      <c r="J72" t="str">
        <f>VLOOKUP(C72,花名册!C:I,7,0)</f>
        <v>2022-09-05</v>
      </c>
      <c r="K72" t="str">
        <f>VLOOKUP(C72,花名册!C:L,9,0)</f>
        <v/>
      </c>
      <c r="L72" t="str">
        <f>VLOOKUP(C72,花名册!C:L,10,0)</f>
        <v/>
      </c>
      <c r="M72" t="str">
        <f>VLOOKUP(C72,花名册!C:N,12,0)</f>
        <v>M2</v>
      </c>
      <c r="N72">
        <f>VLOOKUP(C72,出勤日期!A:I,9,0)</f>
        <v>172.5</v>
      </c>
      <c r="O72">
        <f>VLOOKUP(C72,出勤日期!A:J,10,0)</f>
        <v>172.5</v>
      </c>
      <c r="P72">
        <f>VLOOKUP(C72,出勤日期!A:L,12,0)</f>
        <v>0</v>
      </c>
      <c r="Q72">
        <f>VLOOKUP(C72,出勤日期!A:M,13,0)</f>
        <v>172.5</v>
      </c>
      <c r="S72">
        <f>VLOOKUP(C72,'考勤原始数据（增加育儿、独生子女陪护假）'!C:X,16,0)</f>
        <v>9.5</v>
      </c>
      <c r="U72">
        <f>VLOOKUP(C72,'考勤原始数据（增加育儿、独生子女陪护假）'!C:Z,17,0)</f>
        <v>0</v>
      </c>
      <c r="W72">
        <f>VLOOKUP(C72,'考勤原始数据（增加育儿、独生子女陪护假）'!C:AB,18,0)</f>
        <v>0</v>
      </c>
      <c r="Y72">
        <f>VLOOKUP(C72,'考勤原始数据（增加育儿、独生子女陪护假）'!C:AD,19,0)</f>
        <v>0</v>
      </c>
      <c r="Z72">
        <f>VLOOKUP(C72,'考勤原始数据（增加育儿、独生子女陪护假）'!C:AE,20,0)</f>
        <v>0</v>
      </c>
      <c r="AB72">
        <f>VLOOKUP(C72,'考勤原始数据（增加育儿、独生子女陪护假）'!C:AG,22,0)</f>
        <v>0</v>
      </c>
      <c r="AC72">
        <f>VLOOKUP(C72,'考勤原始数据（增加育儿、独生子女陪护假）'!C:Y,23,0)</f>
        <v>0</v>
      </c>
      <c r="AD72">
        <f>VLOOKUP(C72,'考勤原始数据（增加育儿、独生子女陪护假）'!C:Z,24,0)</f>
        <v>0</v>
      </c>
      <c r="AE72">
        <v>0</v>
      </c>
      <c r="AF72">
        <f>VLOOKUP(C72,'考勤原始数据（增加育儿、独生子女陪护假）'!C:AB,26,0)</f>
        <v>0</v>
      </c>
      <c r="AG72">
        <f>VLOOKUP(C72:C73,'考勤原始数据（增加育儿、独生子女陪护假）'!C:AC,27,0)</f>
        <v>0</v>
      </c>
      <c r="AH72">
        <f>VLOOKUP(C72,'考勤原始数据（增加育儿、独生子女陪护假）'!C:AD,28,0)</f>
        <v>0</v>
      </c>
      <c r="AI72">
        <f>VLOOKUP(C72,'考勤原始数据（增加育儿、独生子女陪护假）'!C:AE,29,0)</f>
        <v>0</v>
      </c>
      <c r="AJ72">
        <f>VLOOKUP(C72,'考勤原始数据（增加育儿、独生子女陪护假）'!C:AF,30,0)</f>
        <v>0</v>
      </c>
      <c r="AL72">
        <f t="shared" si="5"/>
        <v>0</v>
      </c>
      <c r="AM72">
        <f t="shared" si="7"/>
        <v>188.99</v>
      </c>
      <c r="AN72">
        <f>VLOOKUP(C72,工龄计算!B:F,5,0)</f>
        <v>0</v>
      </c>
      <c r="AR72">
        <v>3000</v>
      </c>
      <c r="AS72">
        <f t="shared" si="6"/>
        <v>3000</v>
      </c>
      <c r="BB72">
        <f t="shared" si="8"/>
        <v>0</v>
      </c>
      <c r="BC72" t="s">
        <v>7817</v>
      </c>
    </row>
    <row r="73" spans="1:55">
      <c r="B73" t="str">
        <f>VLOOKUP(C73,花名册!C:O,13,0)</f>
        <v>12229</v>
      </c>
      <c r="C73" t="s">
        <v>1249</v>
      </c>
      <c r="D73" t="str">
        <f>VLOOKUP(C73,花名册!C:F,4,0)</f>
        <v>百诚医药</v>
      </c>
      <c r="E73" t="str">
        <f>VLOOKUP(C73,花名册!C:G,5,0)</f>
        <v>药理部</v>
      </c>
      <c r="F73" t="str">
        <f>VLOOKUP(C73,花名册!C:H,6,0)</f>
        <v>体外药效资深科学家</v>
      </c>
      <c r="G73" t="str">
        <f>VLOOKUP(C73,花名册!C:D,2,0)</f>
        <v>在职</v>
      </c>
      <c r="H73" t="str">
        <f>VLOOKUP(C73,花名册!C:E,3,0)</f>
        <v>正式员工</v>
      </c>
      <c r="I73" t="str">
        <f>VLOOKUP(C73,花名册!C:J,8,0)</f>
        <v>研发</v>
      </c>
      <c r="J73" t="str">
        <f>VLOOKUP(C73,花名册!C:I,7,0)</f>
        <v>2022-10-21</v>
      </c>
      <c r="K73" t="str">
        <f>VLOOKUP(C73,花名册!C:L,9,0)</f>
        <v/>
      </c>
      <c r="L73" t="str">
        <f>VLOOKUP(C73,花名册!C:L,10,0)</f>
        <v/>
      </c>
      <c r="M73" t="str">
        <f>VLOOKUP(C73,花名册!C:N,12,0)</f>
        <v>M6</v>
      </c>
      <c r="N73">
        <f>VLOOKUP(C73,出勤日期!A:I,9,0)</f>
        <v>172.5</v>
      </c>
      <c r="O73">
        <f>VLOOKUP(C73,出勤日期!A:J,10,0)</f>
        <v>172.5</v>
      </c>
      <c r="P73">
        <f>VLOOKUP(C73,出勤日期!A:L,12,0)</f>
        <v>0</v>
      </c>
      <c r="Q73">
        <f>VLOOKUP(C73,出勤日期!A:M,13,0)</f>
        <v>172.5</v>
      </c>
      <c r="S73">
        <f>VLOOKUP(C73,'考勤原始数据（增加育儿、独生子女陪护假）'!C:X,16,0)</f>
        <v>0</v>
      </c>
      <c r="U73">
        <f>VLOOKUP(C73,'考勤原始数据（增加育儿、独生子女陪护假）'!C:Z,17,0)</f>
        <v>0</v>
      </c>
      <c r="W73">
        <f>VLOOKUP(C73,'考勤原始数据（增加育儿、独生子女陪护假）'!C:AB,18,0)</f>
        <v>0</v>
      </c>
      <c r="Y73">
        <f>VLOOKUP(C73,'考勤原始数据（增加育儿、独生子女陪护假）'!C:AD,19,0)</f>
        <v>0</v>
      </c>
      <c r="Z73">
        <f>VLOOKUP(C73,'考勤原始数据（增加育儿、独生子女陪护假）'!C:AE,20,0)</f>
        <v>0</v>
      </c>
      <c r="AB73">
        <f>VLOOKUP(C73,'考勤原始数据（增加育儿、独生子女陪护假）'!C:AG,22,0)</f>
        <v>0</v>
      </c>
      <c r="AC73">
        <f>VLOOKUP(C73,'考勤原始数据（增加育儿、独生子女陪护假）'!C:Y,23,0)</f>
        <v>0</v>
      </c>
      <c r="AD73">
        <f>VLOOKUP(C73,'考勤原始数据（增加育儿、独生子女陪护假）'!C:Z,24,0)</f>
        <v>0</v>
      </c>
      <c r="AE73">
        <v>0</v>
      </c>
      <c r="AF73">
        <f>VLOOKUP(C73,'考勤原始数据（增加育儿、独生子女陪护假）'!C:AB,26,0)</f>
        <v>0</v>
      </c>
      <c r="AG73">
        <f>VLOOKUP(C73:C74,'考勤原始数据（增加育儿、独生子女陪护假）'!C:AC,27,0)</f>
        <v>0</v>
      </c>
      <c r="AH73">
        <f>VLOOKUP(C73,'考勤原始数据（增加育儿、独生子女陪护假）'!C:AD,28,0)</f>
        <v>0</v>
      </c>
      <c r="AI73">
        <f>VLOOKUP(C73,'考勤原始数据（增加育儿、独生子女陪护假）'!C:AE,29,0)</f>
        <v>0</v>
      </c>
      <c r="AJ73">
        <f>VLOOKUP(C73,'考勤原始数据（增加育儿、独生子女陪护假）'!C:AF,30,0)</f>
        <v>0</v>
      </c>
      <c r="AL73">
        <f t="shared" si="5"/>
        <v>0</v>
      </c>
      <c r="AM73">
        <f t="shared" si="7"/>
        <v>200</v>
      </c>
      <c r="AN73">
        <f>VLOOKUP(C73,工龄计算!B:F,5,0)</f>
        <v>0</v>
      </c>
      <c r="AR73">
        <v>3000</v>
      </c>
      <c r="AS73">
        <f t="shared" si="6"/>
        <v>3000</v>
      </c>
      <c r="BB73">
        <f t="shared" si="8"/>
        <v>0</v>
      </c>
      <c r="BC73" t="s">
        <v>7817</v>
      </c>
    </row>
    <row r="74" spans="1:55">
      <c r="B74" t="str">
        <f>VLOOKUP(C74,花名册!C:O,13,0)</f>
        <v>11432</v>
      </c>
      <c r="C74" t="s">
        <v>921</v>
      </c>
      <c r="D74" t="str">
        <f>VLOOKUP(C74,花名册!C:F,4,0)</f>
        <v>百诚医药</v>
      </c>
      <c r="E74" t="str">
        <f>VLOOKUP(C74,花名册!C:G,5,0)</f>
        <v>药理部</v>
      </c>
      <c r="F74" t="str">
        <f>VLOOKUP(C74,花名册!C:H,6,0)</f>
        <v>初级项目经理(药理)</v>
      </c>
      <c r="G74" t="str">
        <f>VLOOKUP(C74,花名册!C:D,2,0)</f>
        <v>在职</v>
      </c>
      <c r="H74" t="str">
        <f>VLOOKUP(C74,花名册!C:E,3,0)</f>
        <v>正式员工</v>
      </c>
      <c r="I74" t="str">
        <f>VLOOKUP(C74,花名册!C:J,8,0)</f>
        <v>研发</v>
      </c>
      <c r="J74" t="str">
        <f>VLOOKUP(C74,花名册!C:I,7,0)</f>
        <v>2022-01-05</v>
      </c>
      <c r="K74" t="str">
        <f>VLOOKUP(C74,花名册!C:L,9,0)</f>
        <v/>
      </c>
      <c r="L74" t="str">
        <f>VLOOKUP(C74,花名册!C:L,10,0)</f>
        <v/>
      </c>
      <c r="M74" t="str">
        <f>VLOOKUP(C74,花名册!C:N,12,0)</f>
        <v>M1</v>
      </c>
      <c r="N74">
        <f>VLOOKUP(C74,出勤日期!A:I,9,0)</f>
        <v>172.5</v>
      </c>
      <c r="O74">
        <f>VLOOKUP(C74,出勤日期!A:J,10,0)</f>
        <v>172.5</v>
      </c>
      <c r="P74">
        <f>VLOOKUP(C74,出勤日期!A:L,12,0)</f>
        <v>0</v>
      </c>
      <c r="Q74">
        <f>VLOOKUP(C74,出勤日期!A:M,13,0)</f>
        <v>172.5</v>
      </c>
      <c r="S74">
        <f>VLOOKUP(C74,'考勤原始数据（增加育儿、独生子女陪护假）'!C:X,16,0)</f>
        <v>0</v>
      </c>
      <c r="U74">
        <f>VLOOKUP(C74,'考勤原始数据（增加育儿、独生子女陪护假）'!C:Z,17,0)</f>
        <v>0</v>
      </c>
      <c r="W74">
        <f>VLOOKUP(C74,'考勤原始数据（增加育儿、独生子女陪护假）'!C:AB,18,0)</f>
        <v>0</v>
      </c>
      <c r="Y74">
        <f>VLOOKUP(C74,'考勤原始数据（增加育儿、独生子女陪护假）'!C:AD,19,0)</f>
        <v>0</v>
      </c>
      <c r="Z74">
        <f>VLOOKUP(C74,'考勤原始数据（增加育儿、独生子女陪护假）'!C:AE,20,0)</f>
        <v>0</v>
      </c>
      <c r="AB74">
        <f>VLOOKUP(C74,'考勤原始数据（增加育儿、独生子女陪护假）'!C:AG,22,0)</f>
        <v>0</v>
      </c>
      <c r="AC74">
        <f>VLOOKUP(C74,'考勤原始数据（增加育儿、独生子女陪护假）'!C:Y,23,0)</f>
        <v>0</v>
      </c>
      <c r="AD74">
        <f>VLOOKUP(C74,'考勤原始数据（增加育儿、独生子女陪护假）'!C:Z,24,0)</f>
        <v>0</v>
      </c>
      <c r="AE74">
        <v>0</v>
      </c>
      <c r="AF74">
        <f>VLOOKUP(C74,'考勤原始数据（增加育儿、独生子女陪护假）'!C:AB,26,0)</f>
        <v>0</v>
      </c>
      <c r="AG74">
        <f>VLOOKUP(C74:C75,'考勤原始数据（增加育儿、独生子女陪护假）'!C:AC,27,0)</f>
        <v>0</v>
      </c>
      <c r="AH74">
        <f>VLOOKUP(C74,'考勤原始数据（增加育儿、独生子女陪护假）'!C:AD,28,0)</f>
        <v>0</v>
      </c>
      <c r="AI74">
        <f>VLOOKUP(C74,'考勤原始数据（增加育儿、独生子女陪护假）'!C:AE,29,0)</f>
        <v>0</v>
      </c>
      <c r="AJ74">
        <f>VLOOKUP(C74,'考勤原始数据（增加育儿、独生子女陪护假）'!C:AF,30,0)</f>
        <v>0</v>
      </c>
      <c r="AL74">
        <f t="shared" si="5"/>
        <v>0</v>
      </c>
      <c r="AM74">
        <f t="shared" si="7"/>
        <v>200</v>
      </c>
      <c r="AN74">
        <f>VLOOKUP(C74,工龄计算!B:F,5,0)</f>
        <v>50</v>
      </c>
      <c r="AS74">
        <f t="shared" si="6"/>
        <v>0</v>
      </c>
      <c r="BB74">
        <f t="shared" si="8"/>
        <v>0</v>
      </c>
    </row>
    <row r="75" spans="1:55">
      <c r="A75">
        <v>893</v>
      </c>
      <c r="B75" t="str">
        <f>VLOOKUP(C75,花名册!C:O,13,0)</f>
        <v>10001</v>
      </c>
      <c r="C75" t="s">
        <v>37</v>
      </c>
      <c r="D75" t="str">
        <f>VLOOKUP(C75,花名册!C:F,4,0)</f>
        <v>百诚医药</v>
      </c>
      <c r="E75" t="str">
        <f>VLOOKUP(C75,花名册!C:G,5,0)</f>
        <v>经理室</v>
      </c>
      <c r="F75" t="str">
        <f>VLOOKUP(C75,花名册!C:H,6,0)</f>
        <v>董事长兼总经理</v>
      </c>
      <c r="G75" t="str">
        <f>VLOOKUP(C75,花名册!C:D,2,0)</f>
        <v>在职</v>
      </c>
      <c r="H75" t="str">
        <f>VLOOKUP(C75,花名册!C:E,3,0)</f>
        <v>正式员工</v>
      </c>
      <c r="I75" t="str">
        <f>VLOOKUP(C75,花名册!C:J,8,0)</f>
        <v>研发</v>
      </c>
      <c r="J75" t="str">
        <f>VLOOKUP(C75,花名册!C:I,7,0)</f>
        <v>2015-04-18</v>
      </c>
      <c r="K75" t="str">
        <f>VLOOKUP(C75,花名册!C:L,9,0)</f>
        <v/>
      </c>
      <c r="L75" t="str">
        <f>VLOOKUP(C75,花名册!C:L,10,0)</f>
        <v/>
      </c>
      <c r="M75" t="str">
        <f>VLOOKUP(C75,花名册!C:N,12,0)</f>
        <v>M9</v>
      </c>
      <c r="N75">
        <f>VLOOKUP(C75,出勤日期!A:I,9,0)</f>
        <v>172.5</v>
      </c>
      <c r="O75">
        <f>VLOOKUP(C75,出勤日期!A:J,10,0)</f>
        <v>172.5</v>
      </c>
      <c r="P75">
        <f>VLOOKUP(C75,出勤日期!A:L,12,0)</f>
        <v>0</v>
      </c>
      <c r="Q75">
        <f>VLOOKUP(C75,出勤日期!A:M,13,0)</f>
        <v>172.5</v>
      </c>
      <c r="S75">
        <f>VLOOKUP(C75,'考勤原始数据（增加育儿、独生子女陪护假）'!C:X,16,0)</f>
        <v>0</v>
      </c>
      <c r="U75">
        <f>VLOOKUP(C75,'考勤原始数据（增加育儿、独生子女陪护假）'!C:Z,17,0)</f>
        <v>0</v>
      </c>
      <c r="W75">
        <f>VLOOKUP(C75,'考勤原始数据（增加育儿、独生子女陪护假）'!C:AB,18,0)</f>
        <v>0</v>
      </c>
      <c r="Y75">
        <f>VLOOKUP(C75,'考勤原始数据（增加育儿、独生子女陪护假）'!C:AD,19,0)</f>
        <v>0</v>
      </c>
      <c r="Z75">
        <f>VLOOKUP(C75,'考勤原始数据（增加育儿、独生子女陪护假）'!C:AE,20,0)</f>
        <v>0</v>
      </c>
      <c r="AB75">
        <f>VLOOKUP(C75,'考勤原始数据（增加育儿、独生子女陪护假）'!C:AG,22,0)</f>
        <v>0</v>
      </c>
      <c r="AC75">
        <f>VLOOKUP(C75,'考勤原始数据（增加育儿、独生子女陪护假）'!C:Y,23,0)</f>
        <v>0</v>
      </c>
      <c r="AD75">
        <f>VLOOKUP(C75,'考勤原始数据（增加育儿、独生子女陪护假）'!C:Z,24,0)</f>
        <v>0</v>
      </c>
      <c r="AE75">
        <v>0</v>
      </c>
      <c r="AF75">
        <f>VLOOKUP(C75,'考勤原始数据（增加育儿、独生子女陪护假）'!C:AB,26,0)</f>
        <v>0</v>
      </c>
      <c r="AG75">
        <f>VLOOKUP(C75:C76,'考勤原始数据（增加育儿、独生子女陪护假）'!C:AC,27,0)</f>
        <v>0</v>
      </c>
      <c r="AH75">
        <f>VLOOKUP(C75,'考勤原始数据（增加育儿、独生子女陪护假）'!C:AD,28,0)</f>
        <v>0</v>
      </c>
      <c r="AI75">
        <f>VLOOKUP(C75,'考勤原始数据（增加育儿、独生子女陪护假）'!C:AE,29,0)</f>
        <v>0</v>
      </c>
      <c r="AJ75">
        <f>VLOOKUP(C75,'考勤原始数据（增加育儿、独生子女陪护假）'!C:AF,30,0)</f>
        <v>0</v>
      </c>
      <c r="AL75">
        <f t="shared" si="5"/>
        <v>0</v>
      </c>
      <c r="AM75">
        <f t="shared" si="7"/>
        <v>200</v>
      </c>
      <c r="AN75">
        <f>VLOOKUP(C75,工龄计算!B:F,5,0)</f>
        <v>450</v>
      </c>
      <c r="AS75">
        <f t="shared" si="6"/>
        <v>0</v>
      </c>
      <c r="BB75">
        <f t="shared" si="8"/>
        <v>0</v>
      </c>
    </row>
    <row r="76" spans="1:55">
      <c r="B76" t="str">
        <f>VLOOKUP(C76,花名册!C:O,13,0)</f>
        <v>10002</v>
      </c>
      <c r="C76" t="s">
        <v>712</v>
      </c>
      <c r="D76" t="str">
        <f>VLOOKUP(C76,花名册!C:F,4,0)</f>
        <v>百诚医药</v>
      </c>
      <c r="E76" t="str">
        <f>VLOOKUP(C76,花名册!C:G,5,0)</f>
        <v>经理室</v>
      </c>
      <c r="F76" t="str">
        <f>VLOOKUP(C76,花名册!C:H,6,0)</f>
        <v>副董事长</v>
      </c>
      <c r="G76" t="str">
        <f>VLOOKUP(C76,花名册!C:D,2,0)</f>
        <v>在职</v>
      </c>
      <c r="H76" t="str">
        <f>VLOOKUP(C76,花名册!C:E,3,0)</f>
        <v>正式员工</v>
      </c>
      <c r="I76" t="str">
        <f>VLOOKUP(C76,花名册!C:J,8,0)</f>
        <v>职能</v>
      </c>
      <c r="J76" t="str">
        <f>VLOOKUP(C76,花名册!C:I,7,0)</f>
        <v>2011-06-28</v>
      </c>
      <c r="K76" t="str">
        <f>VLOOKUP(C76,花名册!C:L,9,0)</f>
        <v/>
      </c>
      <c r="L76" t="str">
        <f>VLOOKUP(C76,花名册!C:L,10,0)</f>
        <v/>
      </c>
      <c r="M76" t="str">
        <f>VLOOKUP(C76,花名册!C:N,12,0)</f>
        <v>M8</v>
      </c>
      <c r="N76">
        <f>VLOOKUP(C76,出勤日期!A:I,9,0)</f>
        <v>184</v>
      </c>
      <c r="O76">
        <f>VLOOKUP(C76,出勤日期!A:J,10,0)</f>
        <v>184</v>
      </c>
      <c r="P76">
        <f>VLOOKUP(C76,出勤日期!A:L,12,0)</f>
        <v>0</v>
      </c>
      <c r="Q76">
        <f>VLOOKUP(C76,出勤日期!A:M,13,0)</f>
        <v>184</v>
      </c>
      <c r="S76">
        <f>VLOOKUP(C76,'考勤原始数据（增加育儿、独生子女陪护假）'!C:X,16,0)</f>
        <v>0</v>
      </c>
      <c r="U76">
        <f>VLOOKUP(C76,'考勤原始数据（增加育儿、独生子女陪护假）'!C:Z,17,0)</f>
        <v>0</v>
      </c>
      <c r="W76">
        <f>VLOOKUP(C76,'考勤原始数据（增加育儿、独生子女陪护假）'!C:AB,18,0)</f>
        <v>0</v>
      </c>
      <c r="Y76">
        <f>VLOOKUP(C76,'考勤原始数据（增加育儿、独生子女陪护假）'!C:AD,19,0)</f>
        <v>0</v>
      </c>
      <c r="Z76">
        <f>VLOOKUP(C76,'考勤原始数据（增加育儿、独生子女陪护假）'!C:AE,20,0)</f>
        <v>0</v>
      </c>
      <c r="AB76">
        <f>VLOOKUP(C76,'考勤原始数据（增加育儿、独生子女陪护假）'!C:AG,22,0)</f>
        <v>0</v>
      </c>
      <c r="AC76">
        <f>VLOOKUP(C76,'考勤原始数据（增加育儿、独生子女陪护假）'!C:Y,23,0)</f>
        <v>0</v>
      </c>
      <c r="AD76">
        <f>VLOOKUP(C76,'考勤原始数据（增加育儿、独生子女陪护假）'!C:Z,24,0)</f>
        <v>0</v>
      </c>
      <c r="AE76">
        <v>0</v>
      </c>
      <c r="AF76">
        <f>VLOOKUP(C76,'考勤原始数据（增加育儿、独生子女陪护假）'!C:AB,26,0)</f>
        <v>0</v>
      </c>
      <c r="AG76">
        <f>VLOOKUP(C76:C77,'考勤原始数据（增加育儿、独生子女陪护假）'!C:AC,27,0)</f>
        <v>0</v>
      </c>
      <c r="AH76">
        <f>VLOOKUP(C76,'考勤原始数据（增加育儿、独生子女陪护假）'!C:AD,28,0)</f>
        <v>0</v>
      </c>
      <c r="AI76">
        <f>VLOOKUP(C76,'考勤原始数据（增加育儿、独生子女陪护假）'!C:AE,29,0)</f>
        <v>0</v>
      </c>
      <c r="AJ76">
        <f>VLOOKUP(C76,'考勤原始数据（增加育儿、独生子女陪护假）'!C:AF,30,0)</f>
        <v>0</v>
      </c>
      <c r="AL76">
        <f t="shared" si="5"/>
        <v>0</v>
      </c>
      <c r="AM76">
        <f t="shared" si="7"/>
        <v>200</v>
      </c>
      <c r="AN76">
        <f>VLOOKUP(C76,工龄计算!B:F,5,0)</f>
        <v>900</v>
      </c>
      <c r="AS76">
        <f t="shared" si="6"/>
        <v>0</v>
      </c>
      <c r="BB76">
        <f t="shared" si="8"/>
        <v>0</v>
      </c>
    </row>
    <row r="77" spans="1:55">
      <c r="B77" t="str">
        <f>VLOOKUP(C77,花名册!C:O,13,0)</f>
        <v>10180</v>
      </c>
      <c r="C77" t="s">
        <v>416</v>
      </c>
      <c r="D77" t="str">
        <f>VLOOKUP(C77,花名册!C:F,4,0)</f>
        <v>百诚医药</v>
      </c>
      <c r="E77" t="str">
        <f>VLOOKUP(C77,花名册!C:G,5,0)</f>
        <v>药学研究中心</v>
      </c>
      <c r="F77" t="str">
        <f>VLOOKUP(C77,花名册!C:H,6,0)</f>
        <v>副总经理</v>
      </c>
      <c r="G77" t="str">
        <f>VLOOKUP(C77,花名册!C:D,2,0)</f>
        <v>在职</v>
      </c>
      <c r="H77" t="str">
        <f>VLOOKUP(C77,花名册!C:E,3,0)</f>
        <v>正式员工</v>
      </c>
      <c r="I77" t="str">
        <f>VLOOKUP(C77,花名册!C:J,8,0)</f>
        <v>研发</v>
      </c>
      <c r="J77" t="str">
        <f>VLOOKUP(C77,花名册!C:I,7,0)</f>
        <v>2018-01-02</v>
      </c>
      <c r="K77" t="str">
        <f>VLOOKUP(C77,花名册!C:L,9,0)</f>
        <v/>
      </c>
      <c r="L77" t="str">
        <f>VLOOKUP(C77,花名册!C:L,10,0)</f>
        <v/>
      </c>
      <c r="M77" t="str">
        <f>VLOOKUP(C77,花名册!C:N,12,0)</f>
        <v>M7</v>
      </c>
      <c r="N77">
        <f>VLOOKUP(C77,出勤日期!A:I,9,0)</f>
        <v>172.5</v>
      </c>
      <c r="O77">
        <f>VLOOKUP(C77,出勤日期!A:J,10,0)</f>
        <v>172.5</v>
      </c>
      <c r="P77">
        <f>VLOOKUP(C77,出勤日期!A:L,12,0)</f>
        <v>0</v>
      </c>
      <c r="Q77">
        <f>VLOOKUP(C77,出勤日期!A:M,13,0)</f>
        <v>172.5</v>
      </c>
      <c r="S77">
        <f>VLOOKUP(C77,'考勤原始数据（增加育儿、独生子女陪护假）'!C:X,16,0)</f>
        <v>0</v>
      </c>
      <c r="U77">
        <f>VLOOKUP(C77,'考勤原始数据（增加育儿、独生子女陪护假）'!C:Z,17,0)</f>
        <v>0</v>
      </c>
      <c r="W77">
        <f>VLOOKUP(C77,'考勤原始数据（增加育儿、独生子女陪护假）'!C:AB,18,0)</f>
        <v>0</v>
      </c>
      <c r="Y77">
        <f>VLOOKUP(C77,'考勤原始数据（增加育儿、独生子女陪护假）'!C:AD,19,0)</f>
        <v>0</v>
      </c>
      <c r="Z77">
        <f>VLOOKUP(C77,'考勤原始数据（增加育儿、独生子女陪护假）'!C:AE,20,0)</f>
        <v>0</v>
      </c>
      <c r="AB77">
        <f>VLOOKUP(C77,'考勤原始数据（增加育儿、独生子女陪护假）'!C:AG,22,0)</f>
        <v>0</v>
      </c>
      <c r="AC77">
        <f>VLOOKUP(C77,'考勤原始数据（增加育儿、独生子女陪护假）'!C:Y,23,0)</f>
        <v>0</v>
      </c>
      <c r="AD77">
        <f>VLOOKUP(C77,'考勤原始数据（增加育儿、独生子女陪护假）'!C:Z,24,0)</f>
        <v>0</v>
      </c>
      <c r="AE77">
        <v>0</v>
      </c>
      <c r="AF77">
        <f>VLOOKUP(C77,'考勤原始数据（增加育儿、独生子女陪护假）'!C:AB,26,0)</f>
        <v>0</v>
      </c>
      <c r="AG77">
        <f>VLOOKUP(C77:C78,'考勤原始数据（增加育儿、独生子女陪护假）'!C:AC,27,0)</f>
        <v>0</v>
      </c>
      <c r="AH77">
        <f>VLOOKUP(C77,'考勤原始数据（增加育儿、独生子女陪护假）'!C:AD,28,0)</f>
        <v>0</v>
      </c>
      <c r="AI77">
        <f>VLOOKUP(C77,'考勤原始数据（增加育儿、独生子女陪护假）'!C:AE,29,0)</f>
        <v>0</v>
      </c>
      <c r="AJ77">
        <f>VLOOKUP(C77,'考勤原始数据（增加育儿、独生子女陪护假）'!C:AF,30,0)</f>
        <v>0</v>
      </c>
      <c r="AL77">
        <f t="shared" si="5"/>
        <v>0</v>
      </c>
      <c r="AM77">
        <f t="shared" si="7"/>
        <v>200</v>
      </c>
      <c r="AN77">
        <f>VLOOKUP(C77,工龄计算!B:F,5,0)</f>
        <v>250</v>
      </c>
      <c r="AS77">
        <f t="shared" si="6"/>
        <v>0</v>
      </c>
      <c r="BB77">
        <f t="shared" si="8"/>
        <v>0</v>
      </c>
    </row>
    <row r="78" spans="1:55">
      <c r="B78" t="str">
        <f>VLOOKUP(C78,花名册!C:O,13,0)</f>
        <v>10268</v>
      </c>
      <c r="C78" t="s">
        <v>46</v>
      </c>
      <c r="D78" t="str">
        <f>VLOOKUP(C78,花名册!C:F,4,0)</f>
        <v>百诚医药</v>
      </c>
      <c r="E78" t="str">
        <f>VLOOKUP(C78,花名册!C:G,5,0)</f>
        <v>经理室</v>
      </c>
      <c r="F78" t="str">
        <f>VLOOKUP(C78,花名册!C:H,6,0)</f>
        <v>总经理助理</v>
      </c>
      <c r="G78" t="str">
        <f>VLOOKUP(C78,花名册!C:D,2,0)</f>
        <v>在职</v>
      </c>
      <c r="H78" t="str">
        <f>VLOOKUP(C78,花名册!C:E,3,0)</f>
        <v>正式员工</v>
      </c>
      <c r="I78" t="str">
        <f>VLOOKUP(C78,花名册!C:J,8,0)</f>
        <v>研发</v>
      </c>
      <c r="J78" t="str">
        <f>VLOOKUP(C78,花名册!C:I,7,0)</f>
        <v>2018-11-05</v>
      </c>
      <c r="K78" t="str">
        <f>VLOOKUP(C78,花名册!C:L,9,0)</f>
        <v/>
      </c>
      <c r="L78" t="str">
        <f>VLOOKUP(C78,花名册!C:L,10,0)</f>
        <v/>
      </c>
      <c r="M78" t="str">
        <f>VLOOKUP(C78,花名册!C:N,12,0)</f>
        <v>M3</v>
      </c>
      <c r="N78">
        <f>VLOOKUP(C78,出勤日期!A:I,9,0)</f>
        <v>172.5</v>
      </c>
      <c r="O78">
        <f>VLOOKUP(C78,出勤日期!A:J,10,0)</f>
        <v>172.5</v>
      </c>
      <c r="P78">
        <f>VLOOKUP(C78,出勤日期!A:L,12,0)</f>
        <v>0</v>
      </c>
      <c r="Q78">
        <f>VLOOKUP(C78,出勤日期!A:M,13,0)</f>
        <v>172.5</v>
      </c>
      <c r="S78">
        <f>VLOOKUP(C78,'考勤原始数据（增加育儿、独生子女陪护假）'!C:X,16,0)</f>
        <v>0</v>
      </c>
      <c r="U78">
        <f>VLOOKUP(C78,'考勤原始数据（增加育儿、独生子女陪护假）'!C:Z,17,0)</f>
        <v>0</v>
      </c>
      <c r="W78">
        <f>VLOOKUP(C78,'考勤原始数据（增加育儿、独生子女陪护假）'!C:AB,18,0)</f>
        <v>0</v>
      </c>
      <c r="Y78">
        <f>VLOOKUP(C78,'考勤原始数据（增加育儿、独生子女陪护假）'!C:AD,19,0)</f>
        <v>0</v>
      </c>
      <c r="Z78">
        <f>VLOOKUP(C78,'考勤原始数据（增加育儿、独生子女陪护假）'!C:AE,20,0)</f>
        <v>0</v>
      </c>
      <c r="AB78">
        <f>VLOOKUP(C78,'考勤原始数据（增加育儿、独生子女陪护假）'!C:AG,22,0)</f>
        <v>0</v>
      </c>
      <c r="AC78">
        <f>VLOOKUP(C78,'考勤原始数据（增加育儿、独生子女陪护假）'!C:Y,23,0)</f>
        <v>0</v>
      </c>
      <c r="AD78">
        <f>VLOOKUP(C78,'考勤原始数据（增加育儿、独生子女陪护假）'!C:Z,24,0)</f>
        <v>0</v>
      </c>
      <c r="AE78">
        <v>0</v>
      </c>
      <c r="AF78">
        <f>VLOOKUP(C78,'考勤原始数据（增加育儿、独生子女陪护假）'!C:AB,26,0)</f>
        <v>0</v>
      </c>
      <c r="AG78">
        <f>VLOOKUP(C78:C79,'考勤原始数据（增加育儿、独生子女陪护假）'!C:AC,27,0)</f>
        <v>0</v>
      </c>
      <c r="AH78">
        <f>VLOOKUP(C78,'考勤原始数据（增加育儿、独生子女陪护假）'!C:AD,28,0)</f>
        <v>0</v>
      </c>
      <c r="AI78">
        <f>VLOOKUP(C78,'考勤原始数据（增加育儿、独生子女陪护假）'!C:AE,29,0)</f>
        <v>0</v>
      </c>
      <c r="AJ78">
        <f>VLOOKUP(C78,'考勤原始数据（增加育儿、独生子女陪护假）'!C:AF,30,0)</f>
        <v>0</v>
      </c>
      <c r="AK78">
        <v>5</v>
      </c>
      <c r="AL78">
        <f t="shared" si="5"/>
        <v>75</v>
      </c>
      <c r="AM78">
        <f t="shared" si="7"/>
        <v>200</v>
      </c>
      <c r="AN78">
        <f>VLOOKUP(C78,工龄计算!B:F,5,0)</f>
        <v>200</v>
      </c>
      <c r="AS78">
        <f t="shared" si="6"/>
        <v>0</v>
      </c>
      <c r="BB78">
        <f t="shared" si="8"/>
        <v>0</v>
      </c>
    </row>
    <row r="79" spans="1:55">
      <c r="B79" t="str">
        <f>VLOOKUP(C79,花名册!C:O,13,0)</f>
        <v>10490</v>
      </c>
      <c r="C79" t="s">
        <v>51</v>
      </c>
      <c r="D79" t="str">
        <f>VLOOKUP(C79,花名册!C:F,4,0)</f>
        <v>百研医药</v>
      </c>
      <c r="E79" t="str">
        <f>VLOOKUP(C79,花名册!C:G,5,0)</f>
        <v>百研医药</v>
      </c>
      <c r="F79" t="str">
        <f>VLOOKUP(C79,花名册!C:H,6,0)</f>
        <v>总经理助理</v>
      </c>
      <c r="G79" t="str">
        <f>VLOOKUP(C79,花名册!C:D,2,0)</f>
        <v>在职</v>
      </c>
      <c r="H79" t="str">
        <f>VLOOKUP(C79,花名册!C:E,3,0)</f>
        <v>正式员工</v>
      </c>
      <c r="I79" t="str">
        <f>VLOOKUP(C79,花名册!C:J,8,0)</f>
        <v>研发</v>
      </c>
      <c r="J79" t="str">
        <f>VLOOKUP(C79,花名册!C:I,7,0)</f>
        <v>2020-03-16</v>
      </c>
      <c r="K79" t="str">
        <f>VLOOKUP(C79,花名册!C:L,9,0)</f>
        <v/>
      </c>
      <c r="L79" t="str">
        <f>VLOOKUP(C79,花名册!C:L,10,0)</f>
        <v/>
      </c>
      <c r="M79" t="str">
        <f>VLOOKUP(C79,花名册!C:N,12,0)</f>
        <v>M3</v>
      </c>
      <c r="N79">
        <f>VLOOKUP(C79,出勤日期!A:I,9,0)</f>
        <v>172.5</v>
      </c>
      <c r="O79">
        <f>VLOOKUP(C79,出勤日期!A:J,10,0)</f>
        <v>172.5</v>
      </c>
      <c r="P79">
        <f>VLOOKUP(C79,出勤日期!A:L,12,0)</f>
        <v>0</v>
      </c>
      <c r="Q79">
        <f>VLOOKUP(C79,出勤日期!A:M,13,0)</f>
        <v>172.5</v>
      </c>
      <c r="S79">
        <f>VLOOKUP(C79,'考勤原始数据（增加育儿、独生子女陪护假）'!C:X,16,0)</f>
        <v>0</v>
      </c>
      <c r="U79">
        <f>VLOOKUP(C79,'考勤原始数据（增加育儿、独生子女陪护假）'!C:Z,17,0)</f>
        <v>0</v>
      </c>
      <c r="W79">
        <f>VLOOKUP(C79,'考勤原始数据（增加育儿、独生子女陪护假）'!C:AB,18,0)</f>
        <v>0</v>
      </c>
      <c r="Y79">
        <f>VLOOKUP(C79,'考勤原始数据（增加育儿、独生子女陪护假）'!C:AD,19,0)</f>
        <v>0</v>
      </c>
      <c r="Z79">
        <f>VLOOKUP(C79,'考勤原始数据（增加育儿、独生子女陪护假）'!C:AE,20,0)</f>
        <v>0</v>
      </c>
      <c r="AB79">
        <f>VLOOKUP(C79,'考勤原始数据（增加育儿、独生子女陪护假）'!C:AG,22,0)</f>
        <v>0</v>
      </c>
      <c r="AC79">
        <f>VLOOKUP(C79,'考勤原始数据（增加育儿、独生子女陪护假）'!C:Y,23,0)</f>
        <v>0</v>
      </c>
      <c r="AD79">
        <f>VLOOKUP(C79,'考勤原始数据（增加育儿、独生子女陪护假）'!C:Z,24,0)</f>
        <v>0</v>
      </c>
      <c r="AE79">
        <v>0</v>
      </c>
      <c r="AF79">
        <f>VLOOKUP(C79,'考勤原始数据（增加育儿、独生子女陪护假）'!C:AB,26,0)</f>
        <v>0</v>
      </c>
      <c r="AG79">
        <f>VLOOKUP(C79:C80,'考勤原始数据（增加育儿、独生子女陪护假）'!C:AC,27,0)</f>
        <v>0</v>
      </c>
      <c r="AH79">
        <f>VLOOKUP(C79,'考勤原始数据（增加育儿、独生子女陪护假）'!C:AD,28,0)</f>
        <v>0</v>
      </c>
      <c r="AI79">
        <f>VLOOKUP(C79,'考勤原始数据（增加育儿、独生子女陪护假）'!C:AE,29,0)</f>
        <v>0</v>
      </c>
      <c r="AJ79">
        <f>VLOOKUP(C79,'考勤原始数据（增加育儿、独生子女陪护假）'!C:AF,30,0)</f>
        <v>0</v>
      </c>
      <c r="AK79">
        <v>1</v>
      </c>
      <c r="AL79">
        <f t="shared" si="5"/>
        <v>15</v>
      </c>
      <c r="AM79">
        <f t="shared" si="7"/>
        <v>200</v>
      </c>
      <c r="AN79">
        <f>VLOOKUP(C79,工龄计算!B:F,5,0)</f>
        <v>150</v>
      </c>
      <c r="AS79">
        <f t="shared" si="6"/>
        <v>0</v>
      </c>
      <c r="BB79">
        <f t="shared" si="8"/>
        <v>0</v>
      </c>
    </row>
    <row r="80" spans="1:55">
      <c r="B80" t="str">
        <f>VLOOKUP(C80,花名册!C:O,13,0)</f>
        <v>30001</v>
      </c>
      <c r="C80" t="s">
        <v>55</v>
      </c>
      <c r="D80" t="str">
        <f>VLOOKUP(C80,花名册!C:F,4,0)</f>
        <v>百诚医药</v>
      </c>
      <c r="E80" t="str">
        <f>VLOOKUP(C80,花名册!C:G,5,0)</f>
        <v>固体制剂一部</v>
      </c>
      <c r="F80" t="str">
        <f>VLOOKUP(C80,花名册!C:H,6,0)</f>
        <v>部门总经理</v>
      </c>
      <c r="G80" t="str">
        <f>VLOOKUP(C80,花名册!C:D,2,0)</f>
        <v>在职</v>
      </c>
      <c r="H80" t="str">
        <f>VLOOKUP(C80,花名册!C:E,3,0)</f>
        <v>正式员工</v>
      </c>
      <c r="I80" t="str">
        <f>VLOOKUP(C80,花名册!C:J,8,0)</f>
        <v>研发</v>
      </c>
      <c r="J80" t="str">
        <f>VLOOKUP(C80,花名册!C:I,7,0)</f>
        <v>2016-10-08</v>
      </c>
      <c r="K80" t="str">
        <f>VLOOKUP(C80,花名册!C:L,9,0)</f>
        <v/>
      </c>
      <c r="L80" t="str">
        <f>VLOOKUP(C80,花名册!C:L,10,0)</f>
        <v/>
      </c>
      <c r="M80" t="str">
        <f>VLOOKUP(C80,花名册!C:N,12,0)</f>
        <v>M6</v>
      </c>
      <c r="N80">
        <f>VLOOKUP(C80,出勤日期!A:I,9,0)</f>
        <v>172.5</v>
      </c>
      <c r="O80">
        <f>VLOOKUP(C80,出勤日期!A:J,10,0)</f>
        <v>172.5</v>
      </c>
      <c r="P80">
        <f>VLOOKUP(C80,出勤日期!A:L,12,0)</f>
        <v>0</v>
      </c>
      <c r="Q80">
        <f>VLOOKUP(C80,出勤日期!A:M,13,0)</f>
        <v>172.5</v>
      </c>
      <c r="S80">
        <f>VLOOKUP(C80,'考勤原始数据（增加育儿、独生子女陪护假）'!C:X,16,0)</f>
        <v>0</v>
      </c>
      <c r="U80">
        <f>VLOOKUP(C80,'考勤原始数据（增加育儿、独生子女陪护假）'!C:Z,17,0)</f>
        <v>0</v>
      </c>
      <c r="W80">
        <f>VLOOKUP(C80,'考勤原始数据（增加育儿、独生子女陪护假）'!C:AB,18,0)</f>
        <v>0</v>
      </c>
      <c r="Y80">
        <f>VLOOKUP(C80,'考勤原始数据（增加育儿、独生子女陪护假）'!C:AD,19,0)</f>
        <v>0</v>
      </c>
      <c r="Z80">
        <f>VLOOKUP(C80,'考勤原始数据（增加育儿、独生子女陪护假）'!C:AE,20,0)</f>
        <v>0</v>
      </c>
      <c r="AB80">
        <f>VLOOKUP(C80,'考勤原始数据（增加育儿、独生子女陪护假）'!C:AG,22,0)</f>
        <v>0</v>
      </c>
      <c r="AC80">
        <f>VLOOKUP(C80,'考勤原始数据（增加育儿、独生子女陪护假）'!C:Y,23,0)</f>
        <v>0</v>
      </c>
      <c r="AD80">
        <f>VLOOKUP(C80,'考勤原始数据（增加育儿、独生子女陪护假）'!C:Z,24,0)</f>
        <v>0</v>
      </c>
      <c r="AE80">
        <v>0</v>
      </c>
      <c r="AF80">
        <f>VLOOKUP(C80,'考勤原始数据（增加育儿、独生子女陪护假）'!C:AB,26,0)</f>
        <v>0</v>
      </c>
      <c r="AG80">
        <f>VLOOKUP(C80:C81,'考勤原始数据（增加育儿、独生子女陪护假）'!C:AC,27,0)</f>
        <v>0</v>
      </c>
      <c r="AH80">
        <f>VLOOKUP(C80,'考勤原始数据（增加育儿、独生子女陪护假）'!C:AD,28,0)</f>
        <v>0</v>
      </c>
      <c r="AI80">
        <f>VLOOKUP(C80,'考勤原始数据（增加育儿、独生子女陪护假）'!C:AE,29,0)</f>
        <v>0</v>
      </c>
      <c r="AJ80">
        <f>VLOOKUP(C80,'考勤原始数据（增加育儿、独生子女陪护假）'!C:AF,30,0)</f>
        <v>0</v>
      </c>
      <c r="AL80">
        <f t="shared" si="5"/>
        <v>0</v>
      </c>
      <c r="AM80">
        <f t="shared" si="7"/>
        <v>200</v>
      </c>
      <c r="AN80">
        <f>VLOOKUP(C80,工龄计算!B:F,5,0)</f>
        <v>350</v>
      </c>
      <c r="AS80">
        <f t="shared" si="6"/>
        <v>0</v>
      </c>
      <c r="BB80">
        <f t="shared" si="8"/>
        <v>0</v>
      </c>
    </row>
    <row r="81" spans="2:54">
      <c r="B81" t="str">
        <f>VLOOKUP(C81,花名册!C:O,13,0)</f>
        <v>10024</v>
      </c>
      <c r="C81" t="s">
        <v>213</v>
      </c>
      <c r="D81" t="str">
        <f>VLOOKUP(C81,花名册!C:F,4,0)</f>
        <v>百诚医药</v>
      </c>
      <c r="E81" t="str">
        <f>VLOOKUP(C81,花名册!C:G,5,0)</f>
        <v>固体制剂一部</v>
      </c>
      <c r="F81" t="str">
        <f>VLOOKUP(C81,花名册!C:H,6,0)</f>
        <v>高级项目经理(制剂)</v>
      </c>
      <c r="G81" t="str">
        <f>VLOOKUP(C81,花名册!C:D,2,0)</f>
        <v>在职</v>
      </c>
      <c r="H81" t="str">
        <f>VLOOKUP(C81,花名册!C:E,3,0)</f>
        <v>正式员工</v>
      </c>
      <c r="I81" t="str">
        <f>VLOOKUP(C81,花名册!C:J,8,0)</f>
        <v>研发</v>
      </c>
      <c r="J81" t="str">
        <f>VLOOKUP(C81,花名册!C:I,7,0)</f>
        <v>2015-06-29</v>
      </c>
      <c r="K81" t="str">
        <f>VLOOKUP(C81,花名册!C:L,9,0)</f>
        <v/>
      </c>
      <c r="L81" t="str">
        <f>VLOOKUP(C81,花名册!C:L,10,0)</f>
        <v/>
      </c>
      <c r="M81" t="str">
        <f>VLOOKUP(C81,花名册!C:N,12,0)</f>
        <v>M3</v>
      </c>
      <c r="N81">
        <f>VLOOKUP(C81,出勤日期!A:I,9,0)</f>
        <v>172.5</v>
      </c>
      <c r="O81">
        <f>VLOOKUP(C81,出勤日期!A:J,10,0)</f>
        <v>172.5</v>
      </c>
      <c r="P81">
        <f>VLOOKUP(C81,出勤日期!A:L,12,0)</f>
        <v>0</v>
      </c>
      <c r="Q81">
        <f>VLOOKUP(C81,出勤日期!A:M,13,0)</f>
        <v>172.5</v>
      </c>
      <c r="S81">
        <f>VLOOKUP(C81,'考勤原始数据（增加育儿、独生子女陪护假）'!C:X,16,0)</f>
        <v>0</v>
      </c>
      <c r="U81">
        <f>VLOOKUP(C81,'考勤原始数据（增加育儿、独生子女陪护假）'!C:Z,17,0)</f>
        <v>0</v>
      </c>
      <c r="W81">
        <f>VLOOKUP(C81,'考勤原始数据（增加育儿、独生子女陪护假）'!C:AB,18,0)</f>
        <v>0</v>
      </c>
      <c r="Y81">
        <f>VLOOKUP(C81,'考勤原始数据（增加育儿、独生子女陪护假）'!C:AD,19,0)</f>
        <v>0</v>
      </c>
      <c r="Z81">
        <f>VLOOKUP(C81,'考勤原始数据（增加育儿、独生子女陪护假）'!C:AE,20,0)</f>
        <v>0</v>
      </c>
      <c r="AB81">
        <f>VLOOKUP(C81,'考勤原始数据（增加育儿、独生子女陪护假）'!C:AG,22,0)</f>
        <v>0</v>
      </c>
      <c r="AC81">
        <f>VLOOKUP(C81,'考勤原始数据（增加育儿、独生子女陪护假）'!C:Y,23,0)</f>
        <v>0</v>
      </c>
      <c r="AD81">
        <f>VLOOKUP(C81,'考勤原始数据（增加育儿、独生子女陪护假）'!C:Z,24,0)</f>
        <v>0</v>
      </c>
      <c r="AE81">
        <v>0</v>
      </c>
      <c r="AF81">
        <f>VLOOKUP(C81,'考勤原始数据（增加育儿、独生子女陪护假）'!C:AB,26,0)</f>
        <v>0</v>
      </c>
      <c r="AG81">
        <f>VLOOKUP(C81:C82,'考勤原始数据（增加育儿、独生子女陪护假）'!C:AC,27,0)</f>
        <v>0</v>
      </c>
      <c r="AH81">
        <f>VLOOKUP(C81,'考勤原始数据（增加育儿、独生子女陪护假）'!C:AD,28,0)</f>
        <v>0</v>
      </c>
      <c r="AI81">
        <f>VLOOKUP(C81,'考勤原始数据（增加育儿、独生子女陪护假）'!C:AE,29,0)</f>
        <v>0</v>
      </c>
      <c r="AJ81">
        <f>VLOOKUP(C81,'考勤原始数据（增加育儿、独生子女陪护假）'!C:AF,30,0)</f>
        <v>0</v>
      </c>
      <c r="AL81">
        <f t="shared" si="5"/>
        <v>0</v>
      </c>
      <c r="AM81">
        <f t="shared" si="7"/>
        <v>200</v>
      </c>
      <c r="AN81">
        <f>VLOOKUP(C81,工龄计算!B:F,5,0)</f>
        <v>450</v>
      </c>
      <c r="AS81">
        <f t="shared" si="6"/>
        <v>0</v>
      </c>
      <c r="BB81">
        <f t="shared" si="8"/>
        <v>0</v>
      </c>
    </row>
    <row r="82" spans="2:54">
      <c r="B82" t="str">
        <f>VLOOKUP(C82,花名册!C:O,13,0)</f>
        <v>10014</v>
      </c>
      <c r="C82" t="s">
        <v>716</v>
      </c>
      <c r="D82" t="str">
        <f>VLOOKUP(C82,花名册!C:F,4,0)</f>
        <v>百诚医药</v>
      </c>
      <c r="E82" t="str">
        <f>VLOOKUP(C82,花名册!C:G,5,0)</f>
        <v>固体制剂一部</v>
      </c>
      <c r="F82" t="str">
        <f>VLOOKUP(C82,花名册!C:H,6,0)</f>
        <v>中级项目经理(分析)</v>
      </c>
      <c r="G82" t="str">
        <f>VLOOKUP(C82,花名册!C:D,2,0)</f>
        <v>在职</v>
      </c>
      <c r="H82" t="str">
        <f>VLOOKUP(C82,花名册!C:E,3,0)</f>
        <v>正式员工</v>
      </c>
      <c r="I82" t="str">
        <f>VLOOKUP(C82,花名册!C:J,8,0)</f>
        <v>研发</v>
      </c>
      <c r="J82" t="str">
        <f>VLOOKUP(C82,花名册!C:I,7,0)</f>
        <v>2014-07-01</v>
      </c>
      <c r="K82" t="str">
        <f>VLOOKUP(C82,花名册!C:L,9,0)</f>
        <v/>
      </c>
      <c r="L82" t="str">
        <f>VLOOKUP(C82,花名册!C:L,10,0)</f>
        <v/>
      </c>
      <c r="M82" t="str">
        <f>VLOOKUP(C82,花名册!C:N,12,0)</f>
        <v>M2</v>
      </c>
      <c r="N82">
        <f>VLOOKUP(C82,出勤日期!A:I,9,0)</f>
        <v>172.5</v>
      </c>
      <c r="O82">
        <f>VLOOKUP(C82,出勤日期!A:J,10,0)</f>
        <v>172.5</v>
      </c>
      <c r="P82">
        <f>VLOOKUP(C82,出勤日期!A:L,12,0)</f>
        <v>0</v>
      </c>
      <c r="Q82">
        <f>VLOOKUP(C82,出勤日期!A:M,13,0)</f>
        <v>172.5</v>
      </c>
      <c r="S82">
        <f>VLOOKUP(C82,'考勤原始数据（增加育儿、独生子女陪护假）'!C:X,16,0)</f>
        <v>0</v>
      </c>
      <c r="U82">
        <f>VLOOKUP(C82,'考勤原始数据（增加育儿、独生子女陪护假）'!C:Z,17,0)</f>
        <v>0</v>
      </c>
      <c r="W82">
        <f>VLOOKUP(C82,'考勤原始数据（增加育儿、独生子女陪护假）'!C:AB,18,0)</f>
        <v>0</v>
      </c>
      <c r="Y82">
        <f>VLOOKUP(C82,'考勤原始数据（增加育儿、独生子女陪护假）'!C:AD,19,0)</f>
        <v>0</v>
      </c>
      <c r="Z82">
        <f>VLOOKUP(C82,'考勤原始数据（增加育儿、独生子女陪护假）'!C:AE,20,0)</f>
        <v>0</v>
      </c>
      <c r="AB82">
        <f>VLOOKUP(C82,'考勤原始数据（增加育儿、独生子女陪护假）'!C:AG,22,0)</f>
        <v>0</v>
      </c>
      <c r="AC82">
        <f>VLOOKUP(C82,'考勤原始数据（增加育儿、独生子女陪护假）'!C:Y,23,0)</f>
        <v>0</v>
      </c>
      <c r="AD82">
        <f>VLOOKUP(C82,'考勤原始数据（增加育儿、独生子女陪护假）'!C:Z,24,0)</f>
        <v>0</v>
      </c>
      <c r="AE82">
        <v>0</v>
      </c>
      <c r="AF82">
        <f>VLOOKUP(C82,'考勤原始数据（增加育儿、独生子女陪护假）'!C:AB,26,0)</f>
        <v>0</v>
      </c>
      <c r="AG82">
        <f>VLOOKUP(C82:C83,'考勤原始数据（增加育儿、独生子女陪护假）'!C:AC,27,0)</f>
        <v>0</v>
      </c>
      <c r="AH82">
        <f>VLOOKUP(C82,'考勤原始数据（增加育儿、独生子女陪护假）'!C:AD,28,0)</f>
        <v>0</v>
      </c>
      <c r="AI82">
        <f>VLOOKUP(C82,'考勤原始数据（增加育儿、独生子女陪护假）'!C:AE,29,0)</f>
        <v>0</v>
      </c>
      <c r="AJ82">
        <f>VLOOKUP(C82,'考勤原始数据（增加育儿、独生子女陪护假）'!C:AF,30,0)</f>
        <v>0</v>
      </c>
      <c r="AL82">
        <f t="shared" si="5"/>
        <v>0</v>
      </c>
      <c r="AM82">
        <f t="shared" si="7"/>
        <v>200</v>
      </c>
      <c r="AN82">
        <f>VLOOKUP(C82,工龄计算!B:F,5,0)</f>
        <v>550</v>
      </c>
      <c r="AS82">
        <f t="shared" si="6"/>
        <v>0</v>
      </c>
      <c r="BB82">
        <f t="shared" si="8"/>
        <v>0</v>
      </c>
    </row>
    <row r="83" spans="2:54">
      <c r="B83" t="str">
        <f>VLOOKUP(C83,花名册!C:O,13,0)</f>
        <v>10960</v>
      </c>
      <c r="C83" t="s">
        <v>547</v>
      </c>
      <c r="D83" t="str">
        <f>VLOOKUP(C83,花名册!C:F,4,0)</f>
        <v>百诚医药</v>
      </c>
      <c r="E83" t="str">
        <f>VLOOKUP(C83,花名册!C:G,5,0)</f>
        <v>液体制剂二部</v>
      </c>
      <c r="F83" t="str">
        <f>VLOOKUP(C83,花名册!C:H,6,0)</f>
        <v>助理分析研究员</v>
      </c>
      <c r="G83" t="str">
        <f>VLOOKUP(C83,花名册!C:D,2,0)</f>
        <v>在职</v>
      </c>
      <c r="H83" t="str">
        <f>VLOOKUP(C83,花名册!C:E,3,0)</f>
        <v>正式员工</v>
      </c>
      <c r="I83" t="str">
        <f>VLOOKUP(C83,花名册!C:J,8,0)</f>
        <v>研发</v>
      </c>
      <c r="J83" t="str">
        <f>VLOOKUP(C83,花名册!C:I,7,0)</f>
        <v>2021-04-06</v>
      </c>
      <c r="K83" t="str">
        <f>VLOOKUP(C83,花名册!C:L,9,0)</f>
        <v/>
      </c>
      <c r="L83" t="str">
        <f>VLOOKUP(C83,花名册!C:L,10,0)</f>
        <v/>
      </c>
      <c r="M83" t="str">
        <f>VLOOKUP(C83,花名册!C:N,12,0)</f>
        <v>P1</v>
      </c>
      <c r="N83">
        <f>VLOOKUP(C83,出勤日期!A:I,9,0)</f>
        <v>172.5</v>
      </c>
      <c r="O83">
        <f>VLOOKUP(C83,出勤日期!A:J,10,0)</f>
        <v>172.5</v>
      </c>
      <c r="P83">
        <f>VLOOKUP(C83,出勤日期!A:L,12,0)</f>
        <v>0</v>
      </c>
      <c r="Q83">
        <f>VLOOKUP(C83,出勤日期!A:M,13,0)</f>
        <v>172.5</v>
      </c>
      <c r="S83">
        <f>VLOOKUP(C83,'考勤原始数据（增加育儿、独生子女陪护假）'!C:X,16,0)</f>
        <v>37.5</v>
      </c>
      <c r="U83">
        <f>VLOOKUP(C83,'考勤原始数据（增加育儿、独生子女陪护假）'!C:Z,17,0)</f>
        <v>0</v>
      </c>
      <c r="W83">
        <f>VLOOKUP(C83,'考勤原始数据（增加育儿、独生子女陪护假）'!C:AB,18,0)</f>
        <v>0</v>
      </c>
      <c r="Y83">
        <f>VLOOKUP(C83,'考勤原始数据（增加育儿、独生子女陪护假）'!C:AD,19,0)</f>
        <v>0</v>
      </c>
      <c r="Z83">
        <f>VLOOKUP(C83,'考勤原始数据（增加育儿、独生子女陪护假）'!C:AE,20,0)</f>
        <v>0</v>
      </c>
      <c r="AB83">
        <f>VLOOKUP(C83,'考勤原始数据（增加育儿、独生子女陪护假）'!C:AG,22,0)</f>
        <v>0</v>
      </c>
      <c r="AC83">
        <f>VLOOKUP(C83,'考勤原始数据（增加育儿、独生子女陪护假）'!C:Y,23,0)</f>
        <v>3.5</v>
      </c>
      <c r="AD83">
        <f>VLOOKUP(C83,'考勤原始数据（增加育儿、独生子女陪护假）'!C:Z,24,0)</f>
        <v>3.5</v>
      </c>
      <c r="AE83">
        <v>0</v>
      </c>
      <c r="AF83">
        <f>VLOOKUP(C83,'考勤原始数据（增加育儿、独生子女陪护假）'!C:AB,26,0)</f>
        <v>0</v>
      </c>
      <c r="AG83">
        <f>VLOOKUP(C83:C84,'考勤原始数据（增加育儿、独生子女陪护假）'!C:AC,27,0)</f>
        <v>0</v>
      </c>
      <c r="AH83">
        <f>VLOOKUP(C83,'考勤原始数据（增加育儿、独生子女陪护假）'!C:AD,28,0)</f>
        <v>0</v>
      </c>
      <c r="AI83">
        <f>VLOOKUP(C83,'考勤原始数据（增加育儿、独生子女陪护假）'!C:AE,29,0)</f>
        <v>0</v>
      </c>
      <c r="AJ83">
        <f>VLOOKUP(C83,'考勤原始数据（增加育儿、独生子女陪护假）'!C:AF,30,0)</f>
        <v>0</v>
      </c>
      <c r="AL83">
        <f t="shared" si="5"/>
        <v>0</v>
      </c>
      <c r="AM83">
        <f t="shared" si="7"/>
        <v>156.52000000000001</v>
      </c>
      <c r="AN83">
        <f>VLOOKUP(C83,工龄计算!B:F,5,0)</f>
        <v>50</v>
      </c>
      <c r="AS83">
        <f t="shared" si="6"/>
        <v>0</v>
      </c>
      <c r="BB83">
        <f t="shared" si="8"/>
        <v>0</v>
      </c>
    </row>
    <row r="84" spans="2:54">
      <c r="B84" t="str">
        <f>VLOOKUP(C84,花名册!C:O,13,0)</f>
        <v>11608</v>
      </c>
      <c r="C84" t="s">
        <v>1497</v>
      </c>
      <c r="D84" t="str">
        <f>VLOOKUP(C84,花名册!C:F,4,0)</f>
        <v>百诚医药</v>
      </c>
      <c r="E84" t="str">
        <f>VLOOKUP(C84,花名册!C:G,5,0)</f>
        <v>液体制剂二部</v>
      </c>
      <c r="F84" t="str">
        <f>VLOOKUP(C84,花名册!C:H,6,0)</f>
        <v>助理分析研究员</v>
      </c>
      <c r="G84" t="str">
        <f>VLOOKUP(C84,花名册!C:D,2,0)</f>
        <v>在职</v>
      </c>
      <c r="H84" t="str">
        <f>VLOOKUP(C84,花名册!C:E,3,0)</f>
        <v>正式员工</v>
      </c>
      <c r="I84" t="str">
        <f>VLOOKUP(C84,花名册!C:J,8,0)</f>
        <v>研发</v>
      </c>
      <c r="J84" t="str">
        <f>VLOOKUP(C84,花名册!C:I,7,0)</f>
        <v>2022-02-21</v>
      </c>
      <c r="K84" t="str">
        <f>VLOOKUP(C84,花名册!C:L,9,0)</f>
        <v/>
      </c>
      <c r="L84" t="str">
        <f>VLOOKUP(C84,花名册!C:L,10,0)</f>
        <v/>
      </c>
      <c r="M84" t="str">
        <f>VLOOKUP(C84,花名册!C:N,12,0)</f>
        <v>P1</v>
      </c>
      <c r="N84">
        <f>VLOOKUP(C84,出勤日期!A:I,9,0)</f>
        <v>172.5</v>
      </c>
      <c r="O84">
        <f>VLOOKUP(C84,出勤日期!A:J,10,0)</f>
        <v>172.5</v>
      </c>
      <c r="P84">
        <f>VLOOKUP(C84,出勤日期!A:L,12,0)</f>
        <v>0</v>
      </c>
      <c r="Q84">
        <f>VLOOKUP(C84,出勤日期!A:M,13,0)</f>
        <v>172.5</v>
      </c>
      <c r="S84">
        <f>VLOOKUP(C84,'考勤原始数据（增加育儿、独生子女陪护假）'!C:X,16,0)</f>
        <v>0</v>
      </c>
      <c r="U84">
        <f>VLOOKUP(C84,'考勤原始数据（增加育儿、独生子女陪护假）'!C:Z,17,0)</f>
        <v>0</v>
      </c>
      <c r="W84">
        <f>VLOOKUP(C84,'考勤原始数据（增加育儿、独生子女陪护假）'!C:AB,18,0)</f>
        <v>0</v>
      </c>
      <c r="Y84">
        <f>VLOOKUP(C84,'考勤原始数据（增加育儿、独生子女陪护假）'!C:AD,19,0)</f>
        <v>0</v>
      </c>
      <c r="Z84">
        <f>VLOOKUP(C84,'考勤原始数据（增加育儿、独生子女陪护假）'!C:AE,20,0)</f>
        <v>0</v>
      </c>
      <c r="AB84">
        <f>VLOOKUP(C84,'考勤原始数据（增加育儿、独生子女陪护假）'!C:AG,22,0)</f>
        <v>0</v>
      </c>
      <c r="AC84">
        <f>VLOOKUP(C84,'考勤原始数据（增加育儿、独生子女陪护假）'!C:Y,23,0)</f>
        <v>57</v>
      </c>
      <c r="AD84">
        <f>VLOOKUP(C84,'考勤原始数据（增加育儿、独生子女陪护假）'!C:Z,24,0)</f>
        <v>0</v>
      </c>
      <c r="AE84">
        <v>0</v>
      </c>
      <c r="AF84">
        <f>VLOOKUP(C84,'考勤原始数据（增加育儿、独生子女陪护假）'!C:AB,26,0)</f>
        <v>28</v>
      </c>
      <c r="AG84">
        <f>VLOOKUP(C84:C85,'考勤原始数据（增加育儿、独生子女陪护假）'!C:AC,27,0)</f>
        <v>29</v>
      </c>
      <c r="AH84">
        <f>VLOOKUP(C84,'考勤原始数据（增加育儿、独生子女陪护假）'!C:AD,28,0)</f>
        <v>0</v>
      </c>
      <c r="AI84">
        <f>VLOOKUP(C84,'考勤原始数据（增加育儿、独生子女陪护假）'!C:AE,29,0)</f>
        <v>0</v>
      </c>
      <c r="AJ84">
        <f>VLOOKUP(C84,'考勤原始数据（增加育儿、独生子女陪护假）'!C:AF,30,0)</f>
        <v>2280</v>
      </c>
      <c r="AL84">
        <f t="shared" si="5"/>
        <v>0</v>
      </c>
      <c r="AM84">
        <f t="shared" si="7"/>
        <v>200</v>
      </c>
      <c r="AN84">
        <f>VLOOKUP(C84,工龄计算!B:F,5,0)</f>
        <v>50</v>
      </c>
      <c r="AS84">
        <f t="shared" si="6"/>
        <v>0</v>
      </c>
      <c r="BB84">
        <f t="shared" si="8"/>
        <v>0</v>
      </c>
    </row>
    <row r="85" spans="2:54">
      <c r="B85" t="str">
        <f>VLOOKUP(C85,花名册!C:O,13,0)</f>
        <v>10065</v>
      </c>
      <c r="C85" t="s">
        <v>566</v>
      </c>
      <c r="D85" t="str">
        <f>VLOOKUP(C85,花名册!C:F,4,0)</f>
        <v>百诚医药</v>
      </c>
      <c r="E85" t="str">
        <f>VLOOKUP(C85,花名册!C:G,5,0)</f>
        <v>固体制剂一部</v>
      </c>
      <c r="F85" t="str">
        <f>VLOOKUP(C85,花名册!C:H,6,0)</f>
        <v>初级项目经理(分析)</v>
      </c>
      <c r="G85" t="str">
        <f>VLOOKUP(C85,花名册!C:D,2,0)</f>
        <v>在职</v>
      </c>
      <c r="H85" t="str">
        <f>VLOOKUP(C85,花名册!C:E,3,0)</f>
        <v>正式员工</v>
      </c>
      <c r="I85" t="str">
        <f>VLOOKUP(C85,花名册!C:J,8,0)</f>
        <v>研发</v>
      </c>
      <c r="J85" t="str">
        <f>VLOOKUP(C85,花名册!C:I,7,0)</f>
        <v>2016-09-11</v>
      </c>
      <c r="K85" t="str">
        <f>VLOOKUP(C85,花名册!C:L,9,0)</f>
        <v/>
      </c>
      <c r="L85" t="str">
        <f>VLOOKUP(C85,花名册!C:L,10,0)</f>
        <v/>
      </c>
      <c r="M85" t="str">
        <f>VLOOKUP(C85,花名册!C:N,12,0)</f>
        <v>M1</v>
      </c>
      <c r="N85">
        <f>VLOOKUP(C85,出勤日期!A:I,9,0)</f>
        <v>172.5</v>
      </c>
      <c r="O85">
        <f>VLOOKUP(C85,出勤日期!A:J,10,0)</f>
        <v>172.5</v>
      </c>
      <c r="P85">
        <f>VLOOKUP(C85,出勤日期!A:L,12,0)</f>
        <v>0</v>
      </c>
      <c r="Q85">
        <f>VLOOKUP(C85,出勤日期!A:M,13,0)</f>
        <v>172.5</v>
      </c>
      <c r="S85">
        <f>VLOOKUP(C85,'考勤原始数据（增加育儿、独生子女陪护假）'!C:X,16,0)</f>
        <v>0</v>
      </c>
      <c r="U85">
        <f>VLOOKUP(C85,'考勤原始数据（增加育儿、独生子女陪护假）'!C:Z,17,0)</f>
        <v>0</v>
      </c>
      <c r="W85">
        <f>VLOOKUP(C85,'考勤原始数据（增加育儿、独生子女陪护假）'!C:AB,18,0)</f>
        <v>0</v>
      </c>
      <c r="Y85">
        <f>VLOOKUP(C85,'考勤原始数据（增加育儿、独生子女陪护假）'!C:AD,19,0)</f>
        <v>0</v>
      </c>
      <c r="Z85">
        <f>VLOOKUP(C85,'考勤原始数据（增加育儿、独生子女陪护假）'!C:AE,20,0)</f>
        <v>0</v>
      </c>
      <c r="AB85">
        <f>VLOOKUP(C85,'考勤原始数据（增加育儿、独生子女陪护假）'!C:AG,22,0)</f>
        <v>0</v>
      </c>
      <c r="AC85">
        <f>VLOOKUP(C85,'考勤原始数据（增加育儿、独生子女陪护假）'!C:Y,23,0)</f>
        <v>0</v>
      </c>
      <c r="AD85">
        <f>VLOOKUP(C85,'考勤原始数据（增加育儿、独生子女陪护假）'!C:Z,24,0)</f>
        <v>0</v>
      </c>
      <c r="AE85">
        <v>0</v>
      </c>
      <c r="AF85">
        <f>VLOOKUP(C85,'考勤原始数据（增加育儿、独生子女陪护假）'!C:AB,26,0)</f>
        <v>0</v>
      </c>
      <c r="AG85">
        <f>VLOOKUP(C85:C86,'考勤原始数据（增加育儿、独生子女陪护假）'!C:AC,27,0)</f>
        <v>0</v>
      </c>
      <c r="AH85">
        <f>VLOOKUP(C85,'考勤原始数据（增加育儿、独生子女陪护假）'!C:AD,28,0)</f>
        <v>0</v>
      </c>
      <c r="AI85">
        <f>VLOOKUP(C85,'考勤原始数据（增加育儿、独生子女陪护假）'!C:AE,29,0)</f>
        <v>0</v>
      </c>
      <c r="AJ85">
        <f>VLOOKUP(C85,'考勤原始数据（增加育儿、独生子女陪护假）'!C:AF,30,0)</f>
        <v>0</v>
      </c>
      <c r="AL85">
        <f t="shared" si="5"/>
        <v>0</v>
      </c>
      <c r="AM85">
        <f t="shared" si="7"/>
        <v>200</v>
      </c>
      <c r="AN85">
        <f>VLOOKUP(C85,工龄计算!B:F,5,0)</f>
        <v>350</v>
      </c>
      <c r="AS85">
        <f t="shared" si="6"/>
        <v>0</v>
      </c>
      <c r="BB85">
        <f t="shared" si="8"/>
        <v>0</v>
      </c>
    </row>
    <row r="86" spans="2:54">
      <c r="B86" t="str">
        <f>VLOOKUP(C86,花名册!C:O,13,0)</f>
        <v>10233</v>
      </c>
      <c r="C86" t="s">
        <v>779</v>
      </c>
      <c r="D86" t="str">
        <f>VLOOKUP(C86,花名册!C:F,4,0)</f>
        <v>百伦检测</v>
      </c>
      <c r="E86" t="str">
        <f>VLOOKUP(C86,花名册!C:G,5,0)</f>
        <v>检测二部</v>
      </c>
      <c r="F86" t="str">
        <f>VLOOKUP(C86,花名册!C:H,6,0)</f>
        <v>高级检测员</v>
      </c>
      <c r="G86" t="str">
        <f>VLOOKUP(C86,花名册!C:D,2,0)</f>
        <v>在职</v>
      </c>
      <c r="H86" t="str">
        <f>VLOOKUP(C86,花名册!C:E,3,0)</f>
        <v>正式员工</v>
      </c>
      <c r="I86" t="str">
        <f>VLOOKUP(C86,花名册!C:J,8,0)</f>
        <v>研发</v>
      </c>
      <c r="J86" t="str">
        <f>VLOOKUP(C86,花名册!C:I,7,0)</f>
        <v>2018-06-04</v>
      </c>
      <c r="K86" t="str">
        <f>VLOOKUP(C86,花名册!C:L,9,0)</f>
        <v/>
      </c>
      <c r="L86" t="str">
        <f>VLOOKUP(C86,花名册!C:L,10,0)</f>
        <v/>
      </c>
      <c r="M86" t="str">
        <f>VLOOKUP(C86,花名册!C:N,12,0)</f>
        <v>P2</v>
      </c>
      <c r="N86">
        <f>VLOOKUP(C86,出勤日期!A:I,9,0)</f>
        <v>172.5</v>
      </c>
      <c r="O86">
        <f>VLOOKUP(C86,出勤日期!A:J,10,0)</f>
        <v>172.5</v>
      </c>
      <c r="P86">
        <f>VLOOKUP(C86,出勤日期!A:L,12,0)</f>
        <v>0</v>
      </c>
      <c r="Q86">
        <f>VLOOKUP(C86,出勤日期!A:M,13,0)</f>
        <v>172.5</v>
      </c>
      <c r="S86">
        <f>VLOOKUP(C86,'考勤原始数据（增加育儿、独生子女陪护假）'!C:X,16,0)</f>
        <v>0</v>
      </c>
      <c r="U86">
        <f>VLOOKUP(C86,'考勤原始数据（增加育儿、独生子女陪护假）'!C:Z,17,0)</f>
        <v>0</v>
      </c>
      <c r="W86">
        <f>VLOOKUP(C86,'考勤原始数据（增加育儿、独生子女陪护假）'!C:AB,18,0)</f>
        <v>0</v>
      </c>
      <c r="Y86">
        <f>VLOOKUP(C86,'考勤原始数据（增加育儿、独生子女陪护假）'!C:AD,19,0)</f>
        <v>0</v>
      </c>
      <c r="Z86">
        <f>VLOOKUP(C86,'考勤原始数据（增加育儿、独生子女陪护假）'!C:AE,20,0)</f>
        <v>0</v>
      </c>
      <c r="AB86">
        <f>VLOOKUP(C86,'考勤原始数据（增加育儿、独生子女陪护假）'!C:AG,22,0)</f>
        <v>0</v>
      </c>
      <c r="AC86">
        <f>VLOOKUP(C86,'考勤原始数据（增加育儿、独生子女陪护假）'!C:Y,23,0)</f>
        <v>0</v>
      </c>
      <c r="AD86">
        <f>VLOOKUP(C86,'考勤原始数据（增加育儿、独生子女陪护假）'!C:Z,24,0)</f>
        <v>0</v>
      </c>
      <c r="AE86">
        <v>0</v>
      </c>
      <c r="AF86">
        <f>VLOOKUP(C86,'考勤原始数据（增加育儿、独生子女陪护假）'!C:AB,26,0)</f>
        <v>0</v>
      </c>
      <c r="AG86">
        <f>VLOOKUP(C86:C87,'考勤原始数据（增加育儿、独生子女陪护假）'!C:AC,27,0)</f>
        <v>0</v>
      </c>
      <c r="AH86">
        <f>VLOOKUP(C86,'考勤原始数据（增加育儿、独生子女陪护假）'!C:AD,28,0)</f>
        <v>0</v>
      </c>
      <c r="AI86">
        <f>VLOOKUP(C86,'考勤原始数据（增加育儿、独生子女陪护假）'!C:AE,29,0)</f>
        <v>0</v>
      </c>
      <c r="AJ86">
        <f>VLOOKUP(C86,'考勤原始数据（增加育儿、独生子女陪护假）'!C:AF,30,0)</f>
        <v>0</v>
      </c>
      <c r="AL86">
        <f t="shared" si="5"/>
        <v>0</v>
      </c>
      <c r="AM86">
        <f t="shared" si="7"/>
        <v>200</v>
      </c>
      <c r="AN86">
        <f>VLOOKUP(C86,工龄计算!B:F,5,0)</f>
        <v>200</v>
      </c>
      <c r="AS86">
        <f t="shared" si="6"/>
        <v>0</v>
      </c>
      <c r="BB86">
        <f t="shared" si="8"/>
        <v>0</v>
      </c>
    </row>
    <row r="87" spans="2:54">
      <c r="B87" t="str">
        <f>VLOOKUP(C87,花名册!C:O,13,0)</f>
        <v>10167</v>
      </c>
      <c r="C87" t="s">
        <v>568</v>
      </c>
      <c r="D87" t="str">
        <f>VLOOKUP(C87,花名册!C:F,4,0)</f>
        <v>百诚医药</v>
      </c>
      <c r="E87" t="str">
        <f>VLOOKUP(C87,花名册!C:G,5,0)</f>
        <v>固体制剂一部</v>
      </c>
      <c r="F87" t="str">
        <f>VLOOKUP(C87,花名册!C:H,6,0)</f>
        <v>高级项目经理(分析)</v>
      </c>
      <c r="G87" t="str">
        <f>VLOOKUP(C87,花名册!C:D,2,0)</f>
        <v>在职</v>
      </c>
      <c r="H87" t="str">
        <f>VLOOKUP(C87,花名册!C:E,3,0)</f>
        <v>正式员工</v>
      </c>
      <c r="I87" t="str">
        <f>VLOOKUP(C87,花名册!C:J,8,0)</f>
        <v>研发</v>
      </c>
      <c r="J87" t="str">
        <f>VLOOKUP(C87,花名册!C:I,7,0)</f>
        <v>2017-11-13</v>
      </c>
      <c r="K87" t="str">
        <f>VLOOKUP(C87,花名册!C:L,9,0)</f>
        <v/>
      </c>
      <c r="L87" t="str">
        <f>VLOOKUP(C87,花名册!C:L,10,0)</f>
        <v/>
      </c>
      <c r="M87" t="str">
        <f>VLOOKUP(C87,花名册!C:N,12,0)</f>
        <v>M3</v>
      </c>
      <c r="N87">
        <f>VLOOKUP(C87,出勤日期!A:I,9,0)</f>
        <v>172.5</v>
      </c>
      <c r="O87">
        <f>VLOOKUP(C87,出勤日期!A:J,10,0)</f>
        <v>172.5</v>
      </c>
      <c r="P87">
        <f>VLOOKUP(C87,出勤日期!A:L,12,0)</f>
        <v>0</v>
      </c>
      <c r="Q87">
        <f>VLOOKUP(C87,出勤日期!A:M,13,0)</f>
        <v>172.5</v>
      </c>
      <c r="S87">
        <f>VLOOKUP(C87,'考勤原始数据（增加育儿、独生子女陪护假）'!C:X,16,0)</f>
        <v>0</v>
      </c>
      <c r="U87">
        <f>VLOOKUP(C87,'考勤原始数据（增加育儿、独生子女陪护假）'!C:Z,17,0)</f>
        <v>0</v>
      </c>
      <c r="W87">
        <f>VLOOKUP(C87,'考勤原始数据（增加育儿、独生子女陪护假）'!C:AB,18,0)</f>
        <v>0</v>
      </c>
      <c r="Y87">
        <f>VLOOKUP(C87,'考勤原始数据（增加育儿、独生子女陪护假）'!C:AD,19,0)</f>
        <v>0</v>
      </c>
      <c r="Z87">
        <f>VLOOKUP(C87,'考勤原始数据（增加育儿、独生子女陪护假）'!C:AE,20,0)</f>
        <v>0</v>
      </c>
      <c r="AB87">
        <f>VLOOKUP(C87,'考勤原始数据（增加育儿、独生子女陪护假）'!C:AG,22,0)</f>
        <v>0</v>
      </c>
      <c r="AC87">
        <f>VLOOKUP(C87,'考勤原始数据（增加育儿、独生子女陪护假）'!C:Y,23,0)</f>
        <v>0</v>
      </c>
      <c r="AD87">
        <f>VLOOKUP(C87,'考勤原始数据（增加育儿、独生子女陪护假）'!C:Z,24,0)</f>
        <v>0</v>
      </c>
      <c r="AE87">
        <v>0</v>
      </c>
      <c r="AF87">
        <f>VLOOKUP(C87,'考勤原始数据（增加育儿、独生子女陪护假）'!C:AB,26,0)</f>
        <v>0</v>
      </c>
      <c r="AG87">
        <f>VLOOKUP(C87:C88,'考勤原始数据（增加育儿、独生子女陪护假）'!C:AC,27,0)</f>
        <v>0</v>
      </c>
      <c r="AH87">
        <f>VLOOKUP(C87,'考勤原始数据（增加育儿、独生子女陪护假）'!C:AD,28,0)</f>
        <v>0</v>
      </c>
      <c r="AI87">
        <f>VLOOKUP(C87,'考勤原始数据（增加育儿、独生子女陪护假）'!C:AE,29,0)</f>
        <v>0</v>
      </c>
      <c r="AJ87">
        <f>VLOOKUP(C87,'考勤原始数据（增加育儿、独生子女陪护假）'!C:AF,30,0)</f>
        <v>0</v>
      </c>
      <c r="AL87">
        <f t="shared" si="5"/>
        <v>0</v>
      </c>
      <c r="AM87">
        <f t="shared" si="7"/>
        <v>200</v>
      </c>
      <c r="AN87">
        <f>VLOOKUP(C87,工龄计算!B:F,5,0)</f>
        <v>250</v>
      </c>
      <c r="AS87">
        <f t="shared" si="6"/>
        <v>0</v>
      </c>
      <c r="BB87">
        <f t="shared" si="8"/>
        <v>0</v>
      </c>
    </row>
    <row r="88" spans="2:54">
      <c r="B88" t="str">
        <f>VLOOKUP(C88,花名册!C:O,13,0)</f>
        <v>10358</v>
      </c>
      <c r="C88" t="s">
        <v>324</v>
      </c>
      <c r="D88" t="str">
        <f>VLOOKUP(C88,花名册!C:F,4,0)</f>
        <v>百诚医药</v>
      </c>
      <c r="E88" t="str">
        <f>VLOOKUP(C88,花名册!C:G,5,0)</f>
        <v>固体制剂一部</v>
      </c>
      <c r="F88" t="str">
        <f>VLOOKUP(C88,花名册!C:H,6,0)</f>
        <v>初级项目经理(制剂)</v>
      </c>
      <c r="G88" t="str">
        <f>VLOOKUP(C88,花名册!C:D,2,0)</f>
        <v>在职</v>
      </c>
      <c r="H88" t="str">
        <f>VLOOKUP(C88,花名册!C:E,3,0)</f>
        <v>正式员工</v>
      </c>
      <c r="I88" t="str">
        <f>VLOOKUP(C88,花名册!C:J,8,0)</f>
        <v>研发</v>
      </c>
      <c r="J88" t="str">
        <f>VLOOKUP(C88,花名册!C:I,7,0)</f>
        <v>2019-05-31</v>
      </c>
      <c r="K88" t="str">
        <f>VLOOKUP(C88,花名册!C:L,9,0)</f>
        <v/>
      </c>
      <c r="L88" t="str">
        <f>VLOOKUP(C88,花名册!C:L,10,0)</f>
        <v/>
      </c>
      <c r="M88" t="str">
        <f>VLOOKUP(C88,花名册!C:N,12,0)</f>
        <v>M1</v>
      </c>
      <c r="N88">
        <f>VLOOKUP(C88,出勤日期!A:I,9,0)</f>
        <v>172.5</v>
      </c>
      <c r="O88">
        <f>VLOOKUP(C88,出勤日期!A:J,10,0)</f>
        <v>172.5</v>
      </c>
      <c r="P88">
        <f>VLOOKUP(C88,出勤日期!A:L,12,0)</f>
        <v>0</v>
      </c>
      <c r="Q88">
        <f>VLOOKUP(C88,出勤日期!A:M,13,0)</f>
        <v>172.5</v>
      </c>
      <c r="S88">
        <f>VLOOKUP(C88,'考勤原始数据（增加育儿、独生子女陪护假）'!C:X,16,0)</f>
        <v>0</v>
      </c>
      <c r="U88">
        <f>VLOOKUP(C88,'考勤原始数据（增加育儿、独生子女陪护假）'!C:Z,17,0)</f>
        <v>0</v>
      </c>
      <c r="W88">
        <f>VLOOKUP(C88,'考勤原始数据（增加育儿、独生子女陪护假）'!C:AB,18,0)</f>
        <v>0</v>
      </c>
      <c r="Y88">
        <f>VLOOKUP(C88,'考勤原始数据（增加育儿、独生子女陪护假）'!C:AD,19,0)</f>
        <v>0</v>
      </c>
      <c r="Z88">
        <f>VLOOKUP(C88,'考勤原始数据（增加育儿、独生子女陪护假）'!C:AE,20,0)</f>
        <v>0</v>
      </c>
      <c r="AB88">
        <f>VLOOKUP(C88,'考勤原始数据（增加育儿、独生子女陪护假）'!C:AG,22,0)</f>
        <v>0</v>
      </c>
      <c r="AC88">
        <f>VLOOKUP(C88,'考勤原始数据（增加育儿、独生子女陪护假）'!C:Y,23,0)</f>
        <v>0</v>
      </c>
      <c r="AD88">
        <f>VLOOKUP(C88,'考勤原始数据（增加育儿、独生子女陪护假）'!C:Z,24,0)</f>
        <v>0</v>
      </c>
      <c r="AE88">
        <v>0</v>
      </c>
      <c r="AF88">
        <f>VLOOKUP(C88,'考勤原始数据（增加育儿、独生子女陪护假）'!C:AB,26,0)</f>
        <v>0</v>
      </c>
      <c r="AG88">
        <f>VLOOKUP(C88:C89,'考勤原始数据（增加育儿、独生子女陪护假）'!C:AC,27,0)</f>
        <v>0</v>
      </c>
      <c r="AH88">
        <f>VLOOKUP(C88,'考勤原始数据（增加育儿、独生子女陪护假）'!C:AD,28,0)</f>
        <v>0</v>
      </c>
      <c r="AI88">
        <f>VLOOKUP(C88,'考勤原始数据（增加育儿、独生子女陪护假）'!C:AE,29,0)</f>
        <v>0</v>
      </c>
      <c r="AJ88">
        <f>VLOOKUP(C88,'考勤原始数据（增加育儿、独生子女陪护假）'!C:AF,30,0)</f>
        <v>0</v>
      </c>
      <c r="AL88">
        <f t="shared" si="5"/>
        <v>0</v>
      </c>
      <c r="AM88">
        <f t="shared" si="7"/>
        <v>200</v>
      </c>
      <c r="AN88">
        <f>VLOOKUP(C88,工龄计算!B:F,5,0)</f>
        <v>150</v>
      </c>
      <c r="AS88">
        <f t="shared" si="6"/>
        <v>0</v>
      </c>
      <c r="BB88">
        <f t="shared" si="8"/>
        <v>0</v>
      </c>
    </row>
    <row r="89" spans="2:54">
      <c r="B89" t="str">
        <f>VLOOKUP(C89,花名册!C:O,13,0)</f>
        <v>10215</v>
      </c>
      <c r="C89" t="s">
        <v>420</v>
      </c>
      <c r="D89" t="str">
        <f>VLOOKUP(C89,花名册!C:F,4,0)</f>
        <v>百诚医药</v>
      </c>
      <c r="E89" t="str">
        <f>VLOOKUP(C89,花名册!C:G,5,0)</f>
        <v>固体制剂一部</v>
      </c>
      <c r="F89" t="str">
        <f>VLOOKUP(C89,花名册!C:H,6,0)</f>
        <v>初级项目经理(分析)</v>
      </c>
      <c r="G89" t="str">
        <f>VLOOKUP(C89,花名册!C:D,2,0)</f>
        <v>在职</v>
      </c>
      <c r="H89" t="str">
        <f>VLOOKUP(C89,花名册!C:E,3,0)</f>
        <v>正式员工</v>
      </c>
      <c r="I89" t="str">
        <f>VLOOKUP(C89,花名册!C:J,8,0)</f>
        <v>研发</v>
      </c>
      <c r="J89" t="str">
        <f>VLOOKUP(C89,花名册!C:I,7,0)</f>
        <v>2018-04-23</v>
      </c>
      <c r="K89" t="str">
        <f>VLOOKUP(C89,花名册!C:L,9,0)</f>
        <v/>
      </c>
      <c r="L89" t="str">
        <f>VLOOKUP(C89,花名册!C:L,10,0)</f>
        <v/>
      </c>
      <c r="M89" t="str">
        <f>VLOOKUP(C89,花名册!C:N,12,0)</f>
        <v>M1</v>
      </c>
      <c r="N89">
        <f>VLOOKUP(C89,出勤日期!A:I,9,0)</f>
        <v>172.5</v>
      </c>
      <c r="O89">
        <f>VLOOKUP(C89,出勤日期!A:J,10,0)</f>
        <v>172.5</v>
      </c>
      <c r="P89">
        <f>VLOOKUP(C89,出勤日期!A:L,12,0)</f>
        <v>0</v>
      </c>
      <c r="Q89">
        <f>VLOOKUP(C89,出勤日期!A:M,13,0)</f>
        <v>172.5</v>
      </c>
      <c r="S89">
        <f>VLOOKUP(C89,'考勤原始数据（增加育儿、独生子女陪护假）'!C:X,16,0)</f>
        <v>0</v>
      </c>
      <c r="U89">
        <f>VLOOKUP(C89,'考勤原始数据（增加育儿、独生子女陪护假）'!C:Z,17,0)</f>
        <v>0</v>
      </c>
      <c r="W89">
        <f>VLOOKUP(C89,'考勤原始数据（增加育儿、独生子女陪护假）'!C:AB,18,0)</f>
        <v>0</v>
      </c>
      <c r="Y89">
        <f>VLOOKUP(C89,'考勤原始数据（增加育儿、独生子女陪护假）'!C:AD,19,0)</f>
        <v>0</v>
      </c>
      <c r="Z89">
        <f>VLOOKUP(C89,'考勤原始数据（增加育儿、独生子女陪护假）'!C:AE,20,0)</f>
        <v>0</v>
      </c>
      <c r="AB89">
        <f>VLOOKUP(C89,'考勤原始数据（增加育儿、独生子女陪护假）'!C:AG,22,0)</f>
        <v>0</v>
      </c>
      <c r="AC89">
        <f>VLOOKUP(C89,'考勤原始数据（增加育儿、独生子女陪护假）'!C:Y,23,0)</f>
        <v>0</v>
      </c>
      <c r="AD89">
        <f>VLOOKUP(C89,'考勤原始数据（增加育儿、独生子女陪护假）'!C:Z,24,0)</f>
        <v>0</v>
      </c>
      <c r="AE89">
        <v>0</v>
      </c>
      <c r="AF89">
        <f>VLOOKUP(C89,'考勤原始数据（增加育儿、独生子女陪护假）'!C:AB,26,0)</f>
        <v>0</v>
      </c>
      <c r="AG89">
        <f>VLOOKUP(C89:C90,'考勤原始数据（增加育儿、独生子女陪护假）'!C:AC,27,0)</f>
        <v>0</v>
      </c>
      <c r="AH89">
        <f>VLOOKUP(C89,'考勤原始数据（增加育儿、独生子女陪护假）'!C:AD,28,0)</f>
        <v>0</v>
      </c>
      <c r="AI89">
        <f>VLOOKUP(C89,'考勤原始数据（增加育儿、独生子女陪护假）'!C:AE,29,0)</f>
        <v>0</v>
      </c>
      <c r="AJ89">
        <f>VLOOKUP(C89,'考勤原始数据（增加育儿、独生子女陪护假）'!C:AF,30,0)</f>
        <v>0</v>
      </c>
      <c r="AL89">
        <f t="shared" si="5"/>
        <v>0</v>
      </c>
      <c r="AM89">
        <f t="shared" si="7"/>
        <v>200</v>
      </c>
      <c r="AN89">
        <f>VLOOKUP(C89,工龄计算!B:F,5,0)</f>
        <v>200</v>
      </c>
      <c r="AS89">
        <f t="shared" si="6"/>
        <v>0</v>
      </c>
      <c r="BB89">
        <f t="shared" si="8"/>
        <v>0</v>
      </c>
    </row>
    <row r="90" spans="2:54">
      <c r="B90" t="str">
        <f>VLOOKUP(C90,花名册!C:O,13,0)</f>
        <v>10209</v>
      </c>
      <c r="C90" t="s">
        <v>61</v>
      </c>
      <c r="D90" t="str">
        <f>VLOOKUP(C90,花名册!C:F,4,0)</f>
        <v>百诚医药</v>
      </c>
      <c r="E90" t="str">
        <f>VLOOKUP(C90,花名册!C:G,5,0)</f>
        <v>固体制剂一部</v>
      </c>
      <c r="F90" t="str">
        <f>VLOOKUP(C90,花名册!C:H,6,0)</f>
        <v>分析研究员</v>
      </c>
      <c r="G90" t="str">
        <f>VLOOKUP(C90,花名册!C:D,2,0)</f>
        <v>在职</v>
      </c>
      <c r="H90" t="str">
        <f>VLOOKUP(C90,花名册!C:E,3,0)</f>
        <v>正式员工</v>
      </c>
      <c r="I90" t="str">
        <f>VLOOKUP(C90,花名册!C:J,8,0)</f>
        <v>研发</v>
      </c>
      <c r="J90" t="str">
        <f>VLOOKUP(C90,花名册!C:I,7,0)</f>
        <v>2018-04-03</v>
      </c>
      <c r="K90" t="str">
        <f>VLOOKUP(C90,花名册!C:L,9,0)</f>
        <v/>
      </c>
      <c r="L90" t="str">
        <f>VLOOKUP(C90,花名册!C:L,10,0)</f>
        <v/>
      </c>
      <c r="M90" t="str">
        <f>VLOOKUP(C90,花名册!C:N,12,0)</f>
        <v>P2</v>
      </c>
      <c r="N90">
        <f>VLOOKUP(C90,出勤日期!A:I,9,0)</f>
        <v>172.5</v>
      </c>
      <c r="O90">
        <f>VLOOKUP(C90,出勤日期!A:J,10,0)</f>
        <v>172.5</v>
      </c>
      <c r="P90">
        <f>VLOOKUP(C90,出勤日期!A:L,12,0)</f>
        <v>0</v>
      </c>
      <c r="Q90">
        <f>VLOOKUP(C90,出勤日期!A:M,13,0)</f>
        <v>172.5</v>
      </c>
      <c r="S90">
        <f>VLOOKUP(C90,'考勤原始数据（增加育儿、独生子女陪护假）'!C:X,16,0)</f>
        <v>0</v>
      </c>
      <c r="U90">
        <f>VLOOKUP(C90,'考勤原始数据（增加育儿、独生子女陪护假）'!C:Z,17,0)</f>
        <v>0</v>
      </c>
      <c r="W90">
        <f>VLOOKUP(C90,'考勤原始数据（增加育儿、独生子女陪护假）'!C:AB,18,0)</f>
        <v>0</v>
      </c>
      <c r="Y90">
        <f>VLOOKUP(C90,'考勤原始数据（增加育儿、独生子女陪护假）'!C:AD,19,0)</f>
        <v>0</v>
      </c>
      <c r="Z90">
        <f>VLOOKUP(C90,'考勤原始数据（增加育儿、独生子女陪护假）'!C:AE,20,0)</f>
        <v>0</v>
      </c>
      <c r="AB90">
        <f>VLOOKUP(C90,'考勤原始数据（增加育儿、独生子女陪护假）'!C:AG,22,0)</f>
        <v>0</v>
      </c>
      <c r="AC90">
        <f>VLOOKUP(C90,'考勤原始数据（增加育儿、独生子女陪护假）'!C:Y,23,0)</f>
        <v>4</v>
      </c>
      <c r="AD90">
        <f>VLOOKUP(C90,'考勤原始数据（增加育儿、独生子女陪护假）'!C:Z,24,0)</f>
        <v>4</v>
      </c>
      <c r="AE90">
        <v>0</v>
      </c>
      <c r="AF90">
        <f>VLOOKUP(C90,'考勤原始数据（增加育儿、独生子女陪护假）'!C:AB,26,0)</f>
        <v>0</v>
      </c>
      <c r="AG90">
        <f>VLOOKUP(C90:C91,'考勤原始数据（增加育儿、独生子女陪护假）'!C:AC,27,0)</f>
        <v>0</v>
      </c>
      <c r="AH90">
        <f>VLOOKUP(C90,'考勤原始数据（增加育儿、独生子女陪护假）'!C:AD,28,0)</f>
        <v>0</v>
      </c>
      <c r="AI90">
        <f>VLOOKUP(C90,'考勤原始数据（增加育儿、独生子女陪护假）'!C:AE,29,0)</f>
        <v>0</v>
      </c>
      <c r="AJ90">
        <f>VLOOKUP(C90,'考勤原始数据（增加育儿、独生子女陪护假）'!C:AF,30,0)</f>
        <v>0</v>
      </c>
      <c r="AL90">
        <f t="shared" si="5"/>
        <v>0</v>
      </c>
      <c r="AM90">
        <f t="shared" si="7"/>
        <v>200</v>
      </c>
      <c r="AN90">
        <f>VLOOKUP(C90,工龄计算!B:F,5,0)</f>
        <v>200</v>
      </c>
      <c r="AS90">
        <f t="shared" si="6"/>
        <v>0</v>
      </c>
      <c r="BB90">
        <f t="shared" si="8"/>
        <v>0</v>
      </c>
    </row>
    <row r="91" spans="2:54">
      <c r="B91" t="str">
        <f>VLOOKUP(C91,花名册!C:O,13,0)</f>
        <v>10045</v>
      </c>
      <c r="C91" t="s">
        <v>422</v>
      </c>
      <c r="D91" t="str">
        <f>VLOOKUP(C91,花名册!C:F,4,0)</f>
        <v>百诚医药</v>
      </c>
      <c r="E91" t="str">
        <f>VLOOKUP(C91,花名册!C:G,5,0)</f>
        <v>固体制剂三部</v>
      </c>
      <c r="F91" t="str">
        <f>VLOOKUP(C91,花名册!C:H,6,0)</f>
        <v>部门总经理</v>
      </c>
      <c r="G91" t="str">
        <f>VLOOKUP(C91,花名册!C:D,2,0)</f>
        <v>在职</v>
      </c>
      <c r="H91" t="str">
        <f>VLOOKUP(C91,花名册!C:E,3,0)</f>
        <v>正式员工</v>
      </c>
      <c r="I91" t="str">
        <f>VLOOKUP(C91,花名册!C:J,8,0)</f>
        <v>研发</v>
      </c>
      <c r="J91" t="str">
        <f>VLOOKUP(C91,花名册!C:I,7,0)</f>
        <v>2016-04-01</v>
      </c>
      <c r="K91" t="str">
        <f>VLOOKUP(C91,花名册!C:L,9,0)</f>
        <v/>
      </c>
      <c r="L91" t="str">
        <f>VLOOKUP(C91,花名册!C:L,10,0)</f>
        <v/>
      </c>
      <c r="M91" t="str">
        <f>VLOOKUP(C91,花名册!C:N,12,0)</f>
        <v>M6</v>
      </c>
      <c r="N91">
        <f>VLOOKUP(C91,出勤日期!A:I,9,0)</f>
        <v>172.5</v>
      </c>
      <c r="O91">
        <f>VLOOKUP(C91,出勤日期!A:J,10,0)</f>
        <v>172.5</v>
      </c>
      <c r="P91">
        <f>VLOOKUP(C91,出勤日期!A:L,12,0)</f>
        <v>0</v>
      </c>
      <c r="Q91">
        <f>VLOOKUP(C91,出勤日期!A:M,13,0)</f>
        <v>172.5</v>
      </c>
      <c r="S91">
        <f>VLOOKUP(C91,'考勤原始数据（增加育儿、独生子女陪护假）'!C:X,16,0)</f>
        <v>0</v>
      </c>
      <c r="U91">
        <f>VLOOKUP(C91,'考勤原始数据（增加育儿、独生子女陪护假）'!C:Z,17,0)</f>
        <v>0</v>
      </c>
      <c r="W91">
        <f>VLOOKUP(C91,'考勤原始数据（增加育儿、独生子女陪护假）'!C:AB,18,0)</f>
        <v>0</v>
      </c>
      <c r="Y91">
        <f>VLOOKUP(C91,'考勤原始数据（增加育儿、独生子女陪护假）'!C:AD,19,0)</f>
        <v>0</v>
      </c>
      <c r="Z91">
        <f>VLOOKUP(C91,'考勤原始数据（增加育儿、独生子女陪护假）'!C:AE,20,0)</f>
        <v>0</v>
      </c>
      <c r="AB91">
        <f>VLOOKUP(C91,'考勤原始数据（增加育儿、独生子女陪护假）'!C:AG,22,0)</f>
        <v>0</v>
      </c>
      <c r="AC91">
        <f>VLOOKUP(C91,'考勤原始数据（增加育儿、独生子女陪护假）'!C:Y,23,0)</f>
        <v>0</v>
      </c>
      <c r="AD91">
        <f>VLOOKUP(C91,'考勤原始数据（增加育儿、独生子女陪护假）'!C:Z,24,0)</f>
        <v>0</v>
      </c>
      <c r="AE91">
        <v>0</v>
      </c>
      <c r="AF91">
        <f>VLOOKUP(C91,'考勤原始数据（增加育儿、独生子女陪护假）'!C:AB,26,0)</f>
        <v>0</v>
      </c>
      <c r="AG91">
        <f>VLOOKUP(C91:C92,'考勤原始数据（增加育儿、独生子女陪护假）'!C:AC,27,0)</f>
        <v>0</v>
      </c>
      <c r="AH91">
        <f>VLOOKUP(C91,'考勤原始数据（增加育儿、独生子女陪护假）'!C:AD,28,0)</f>
        <v>0</v>
      </c>
      <c r="AI91">
        <f>VLOOKUP(C91,'考勤原始数据（增加育儿、独生子女陪护假）'!C:AE,29,0)</f>
        <v>0</v>
      </c>
      <c r="AJ91">
        <f>VLOOKUP(C91,'考勤原始数据（增加育儿、独生子女陪护假）'!C:AF,30,0)</f>
        <v>0</v>
      </c>
      <c r="AL91">
        <f t="shared" si="5"/>
        <v>0</v>
      </c>
      <c r="AM91">
        <f t="shared" si="7"/>
        <v>200</v>
      </c>
      <c r="AN91">
        <f>VLOOKUP(C91,工龄计算!B:F,5,0)</f>
        <v>450</v>
      </c>
      <c r="AS91">
        <f t="shared" si="6"/>
        <v>0</v>
      </c>
      <c r="BB91">
        <f t="shared" si="8"/>
        <v>0</v>
      </c>
    </row>
    <row r="92" spans="2:54">
      <c r="B92" t="str">
        <f>VLOOKUP(C92,花名册!C:O,13,0)</f>
        <v>10165</v>
      </c>
      <c r="C92" t="s">
        <v>721</v>
      </c>
      <c r="D92" t="str">
        <f>VLOOKUP(C92,花名册!C:F,4,0)</f>
        <v>百诚医药</v>
      </c>
      <c r="E92" t="str">
        <f>VLOOKUP(C92,花名册!C:G,5,0)</f>
        <v>固体制剂三部</v>
      </c>
      <c r="F92" t="str">
        <f>VLOOKUP(C92,花名册!C:H,6,0)</f>
        <v>初级项目经理（分析）</v>
      </c>
      <c r="G92" t="str">
        <f>VLOOKUP(C92,花名册!C:D,2,0)</f>
        <v>在职</v>
      </c>
      <c r="H92" t="str">
        <f>VLOOKUP(C92,花名册!C:E,3,0)</f>
        <v>正式员工</v>
      </c>
      <c r="I92" t="str">
        <f>VLOOKUP(C92,花名册!C:J,8,0)</f>
        <v>研发</v>
      </c>
      <c r="J92" t="str">
        <f>VLOOKUP(C92,花名册!C:I,7,0)</f>
        <v>2017-11-13</v>
      </c>
      <c r="K92" t="str">
        <f>VLOOKUP(C92,花名册!C:L,9,0)</f>
        <v/>
      </c>
      <c r="L92" t="str">
        <f>VLOOKUP(C92,花名册!C:L,10,0)</f>
        <v/>
      </c>
      <c r="M92" t="str">
        <f>VLOOKUP(C92,花名册!C:N,12,0)</f>
        <v>M1</v>
      </c>
      <c r="N92">
        <f>VLOOKUP(C92,出勤日期!A:I,9,0)</f>
        <v>172.5</v>
      </c>
      <c r="O92">
        <f>VLOOKUP(C92,出勤日期!A:J,10,0)</f>
        <v>172.5</v>
      </c>
      <c r="P92">
        <f>VLOOKUP(C92,出勤日期!A:L,12,0)</f>
        <v>0</v>
      </c>
      <c r="Q92">
        <f>VLOOKUP(C92,出勤日期!A:M,13,0)</f>
        <v>172.5</v>
      </c>
      <c r="S92">
        <f>VLOOKUP(C92,'考勤原始数据（增加育儿、独生子女陪护假）'!C:X,16,0)</f>
        <v>0</v>
      </c>
      <c r="U92">
        <f>VLOOKUP(C92,'考勤原始数据（增加育儿、独生子女陪护假）'!C:Z,17,0)</f>
        <v>0</v>
      </c>
      <c r="W92">
        <f>VLOOKUP(C92,'考勤原始数据（增加育儿、独生子女陪护假）'!C:AB,18,0)</f>
        <v>0</v>
      </c>
      <c r="Y92">
        <f>VLOOKUP(C92,'考勤原始数据（增加育儿、独生子女陪护假）'!C:AD,19,0)</f>
        <v>0</v>
      </c>
      <c r="Z92">
        <f>VLOOKUP(C92,'考勤原始数据（增加育儿、独生子女陪护假）'!C:AE,20,0)</f>
        <v>0</v>
      </c>
      <c r="AB92">
        <f>VLOOKUP(C92,'考勤原始数据（增加育儿、独生子女陪护假）'!C:AG,22,0)</f>
        <v>0</v>
      </c>
      <c r="AC92">
        <f>VLOOKUP(C92,'考勤原始数据（增加育儿、独生子女陪护假）'!C:Y,23,0)</f>
        <v>0</v>
      </c>
      <c r="AD92">
        <f>VLOOKUP(C92,'考勤原始数据（增加育儿、独生子女陪护假）'!C:Z,24,0)</f>
        <v>0</v>
      </c>
      <c r="AE92">
        <v>0</v>
      </c>
      <c r="AF92">
        <f>VLOOKUP(C92,'考勤原始数据（增加育儿、独生子女陪护假）'!C:AB,26,0)</f>
        <v>0</v>
      </c>
      <c r="AG92">
        <f>VLOOKUP(C92:C93,'考勤原始数据（增加育儿、独生子女陪护假）'!C:AC,27,0)</f>
        <v>0</v>
      </c>
      <c r="AH92">
        <f>VLOOKUP(C92,'考勤原始数据（增加育儿、独生子女陪护假）'!C:AD,28,0)</f>
        <v>0</v>
      </c>
      <c r="AI92">
        <f>VLOOKUP(C92,'考勤原始数据（增加育儿、独生子女陪护假）'!C:AE,29,0)</f>
        <v>0</v>
      </c>
      <c r="AJ92">
        <f>VLOOKUP(C92,'考勤原始数据（增加育儿、独生子女陪护假）'!C:AF,30,0)</f>
        <v>0</v>
      </c>
      <c r="AL92">
        <f t="shared" si="5"/>
        <v>0</v>
      </c>
      <c r="AM92">
        <f t="shared" si="7"/>
        <v>200</v>
      </c>
      <c r="AN92">
        <f>VLOOKUP(C92,工龄计算!B:F,5,0)</f>
        <v>250</v>
      </c>
      <c r="AS92">
        <f t="shared" si="6"/>
        <v>0</v>
      </c>
      <c r="BB92">
        <f t="shared" si="8"/>
        <v>0</v>
      </c>
    </row>
    <row r="93" spans="2:54">
      <c r="B93" t="str">
        <f>VLOOKUP(C93,花名册!C:O,13,0)</f>
        <v>10330</v>
      </c>
      <c r="C93" t="s">
        <v>221</v>
      </c>
      <c r="D93" t="str">
        <f>VLOOKUP(C93,花名册!C:F,4,0)</f>
        <v>百诚医药</v>
      </c>
      <c r="E93" t="str">
        <f>VLOOKUP(C93,花名册!C:G,5,0)</f>
        <v>固体制剂三部</v>
      </c>
      <c r="F93" t="str">
        <f>VLOOKUP(C93,花名册!C:H,6,0)</f>
        <v>分析研究员</v>
      </c>
      <c r="G93" t="str">
        <f>VLOOKUP(C93,花名册!C:D,2,0)</f>
        <v>在职</v>
      </c>
      <c r="H93" t="str">
        <f>VLOOKUP(C93,花名册!C:E,3,0)</f>
        <v>正式员工</v>
      </c>
      <c r="I93" t="str">
        <f>VLOOKUP(C93,花名册!C:J,8,0)</f>
        <v>研发</v>
      </c>
      <c r="J93" t="str">
        <f>VLOOKUP(C93,花名册!C:I,7,0)</f>
        <v>2019-04-11</v>
      </c>
      <c r="K93" t="str">
        <f>VLOOKUP(C93,花名册!C:L,9,0)</f>
        <v/>
      </c>
      <c r="L93" t="str">
        <f>VLOOKUP(C93,花名册!C:L,10,0)</f>
        <v/>
      </c>
      <c r="M93" t="str">
        <f>VLOOKUP(C93,花名册!C:N,12,0)</f>
        <v>P2</v>
      </c>
      <c r="N93">
        <f>VLOOKUP(C93,出勤日期!A:I,9,0)</f>
        <v>172.5</v>
      </c>
      <c r="O93">
        <f>VLOOKUP(C93,出勤日期!A:J,10,0)</f>
        <v>172.5</v>
      </c>
      <c r="P93">
        <f>VLOOKUP(C93,出勤日期!A:L,12,0)</f>
        <v>0</v>
      </c>
      <c r="Q93">
        <f>VLOOKUP(C93,出勤日期!A:M,13,0)</f>
        <v>172.5</v>
      </c>
      <c r="S93">
        <f>VLOOKUP(C93,'考勤原始数据（增加育儿、独生子女陪护假）'!C:X,16,0)</f>
        <v>0</v>
      </c>
      <c r="U93">
        <f>VLOOKUP(C93,'考勤原始数据（增加育儿、独生子女陪护假）'!C:Z,17,0)</f>
        <v>0</v>
      </c>
      <c r="W93">
        <f>VLOOKUP(C93,'考勤原始数据（增加育儿、独生子女陪护假）'!C:AB,18,0)</f>
        <v>0</v>
      </c>
      <c r="Y93">
        <f>VLOOKUP(C93,'考勤原始数据（增加育儿、独生子女陪护假）'!C:AD,19,0)</f>
        <v>0</v>
      </c>
      <c r="Z93">
        <f>VLOOKUP(C93,'考勤原始数据（增加育儿、独生子女陪护假）'!C:AE,20,0)</f>
        <v>0</v>
      </c>
      <c r="AB93">
        <f>VLOOKUP(C93,'考勤原始数据（增加育儿、独生子女陪护假）'!C:AG,22,0)</f>
        <v>0</v>
      </c>
      <c r="AC93">
        <f>VLOOKUP(C93,'考勤原始数据（增加育儿、独生子女陪护假）'!C:Y,23,0)</f>
        <v>25.5</v>
      </c>
      <c r="AD93">
        <f>VLOOKUP(C93,'考勤原始数据（增加育儿、独生子女陪护假）'!C:Z,24,0)</f>
        <v>25.5</v>
      </c>
      <c r="AE93">
        <v>0</v>
      </c>
      <c r="AF93">
        <f>VLOOKUP(C93,'考勤原始数据（增加育儿、独生子女陪护假）'!C:AB,26,0)</f>
        <v>0</v>
      </c>
      <c r="AG93">
        <f>VLOOKUP(C93:C94,'考勤原始数据（增加育儿、独生子女陪护假）'!C:AC,27,0)</f>
        <v>0</v>
      </c>
      <c r="AH93">
        <f>VLOOKUP(C93,'考勤原始数据（增加育儿、独生子女陪护假）'!C:AD,28,0)</f>
        <v>0</v>
      </c>
      <c r="AI93">
        <f>VLOOKUP(C93,'考勤原始数据（增加育儿、独生子女陪护假）'!C:AE,29,0)</f>
        <v>0</v>
      </c>
      <c r="AJ93">
        <f>VLOOKUP(C93,'考勤原始数据（增加育儿、独生子女陪护假）'!C:AF,30,0)</f>
        <v>0</v>
      </c>
      <c r="AL93">
        <f t="shared" si="5"/>
        <v>0</v>
      </c>
      <c r="AM93">
        <f t="shared" si="7"/>
        <v>200</v>
      </c>
      <c r="AN93">
        <f>VLOOKUP(C93,工龄计算!B:F,5,0)</f>
        <v>150</v>
      </c>
      <c r="AS93">
        <f t="shared" si="6"/>
        <v>0</v>
      </c>
      <c r="BB93">
        <f t="shared" si="8"/>
        <v>0</v>
      </c>
    </row>
    <row r="94" spans="2:54">
      <c r="B94" t="str">
        <f>VLOOKUP(C94,花名册!C:O,13,0)</f>
        <v>10066</v>
      </c>
      <c r="C94" t="s">
        <v>325</v>
      </c>
      <c r="D94" t="str">
        <f>VLOOKUP(C94,花名册!C:F,4,0)</f>
        <v>百诚医药</v>
      </c>
      <c r="E94" t="str">
        <f>VLOOKUP(C94,花名册!C:G,5,0)</f>
        <v>液体制剂一部</v>
      </c>
      <c r="F94" t="str">
        <f>VLOOKUP(C94,花名册!C:H,6,0)</f>
        <v>高级分析研究员</v>
      </c>
      <c r="G94" t="str">
        <f>VLOOKUP(C94,花名册!C:D,2,0)</f>
        <v>在职</v>
      </c>
      <c r="H94" t="str">
        <f>VLOOKUP(C94,花名册!C:E,3,0)</f>
        <v>正式员工</v>
      </c>
      <c r="I94" t="str">
        <f>VLOOKUP(C94,花名册!C:J,8,0)</f>
        <v>研发</v>
      </c>
      <c r="J94" t="str">
        <f>VLOOKUP(C94,花名册!C:I,7,0)</f>
        <v>2016-10-17</v>
      </c>
      <c r="K94" t="str">
        <f>VLOOKUP(C94,花名册!C:L,9,0)</f>
        <v/>
      </c>
      <c r="L94" t="str">
        <f>VLOOKUP(C94,花名册!C:L,10,0)</f>
        <v/>
      </c>
      <c r="M94" t="str">
        <f>VLOOKUP(C94,花名册!C:N,12,0)</f>
        <v>P3</v>
      </c>
      <c r="N94">
        <f>VLOOKUP(C94,出勤日期!A:I,9,0)</f>
        <v>172.5</v>
      </c>
      <c r="O94">
        <f>VLOOKUP(C94,出勤日期!A:J,10,0)</f>
        <v>172.5</v>
      </c>
      <c r="P94">
        <f>VLOOKUP(C94,出勤日期!A:L,12,0)</f>
        <v>0</v>
      </c>
      <c r="Q94">
        <f>VLOOKUP(C94,出勤日期!A:M,13,0)</f>
        <v>172.5</v>
      </c>
      <c r="S94">
        <f>VLOOKUP(C94,'考勤原始数据（增加育儿、独生子女陪护假）'!C:X,16,0)</f>
        <v>0</v>
      </c>
      <c r="U94">
        <f>VLOOKUP(C94,'考勤原始数据（增加育儿、独生子女陪护假）'!C:Z,17,0)</f>
        <v>0</v>
      </c>
      <c r="W94">
        <f>VLOOKUP(C94,'考勤原始数据（增加育儿、独生子女陪护假）'!C:AB,18,0)</f>
        <v>0</v>
      </c>
      <c r="Y94">
        <f>VLOOKUP(C94,'考勤原始数据（增加育儿、独生子女陪护假）'!C:AD,19,0)</f>
        <v>0</v>
      </c>
      <c r="Z94">
        <f>VLOOKUP(C94,'考勤原始数据（增加育儿、独生子女陪护假）'!C:AE,20,0)</f>
        <v>0</v>
      </c>
      <c r="AB94">
        <f>VLOOKUP(C94,'考勤原始数据（增加育儿、独生子女陪护假）'!C:AG,22,0)</f>
        <v>0</v>
      </c>
      <c r="AC94">
        <f>VLOOKUP(C94,'考勤原始数据（增加育儿、独生子女陪护假）'!C:Y,23,0)</f>
        <v>69</v>
      </c>
      <c r="AD94">
        <f>VLOOKUP(C94,'考勤原始数据（增加育儿、独生子女陪护假）'!C:Z,24,0)</f>
        <v>69</v>
      </c>
      <c r="AE94">
        <v>0</v>
      </c>
      <c r="AF94">
        <f>VLOOKUP(C94,'考勤原始数据（增加育儿、独生子女陪护假）'!C:AB,26,0)</f>
        <v>0</v>
      </c>
      <c r="AG94">
        <f>VLOOKUP(C94:C95,'考勤原始数据（增加育儿、独生子女陪护假）'!C:AC,27,0)</f>
        <v>0</v>
      </c>
      <c r="AH94">
        <f>VLOOKUP(C94,'考勤原始数据（增加育儿、独生子女陪护假）'!C:AD,28,0)</f>
        <v>0</v>
      </c>
      <c r="AI94">
        <f>VLOOKUP(C94,'考勤原始数据（增加育儿、独生子女陪护假）'!C:AE,29,0)</f>
        <v>0</v>
      </c>
      <c r="AJ94">
        <f>VLOOKUP(C94,'考勤原始数据（增加育儿、独生子女陪护假）'!C:AF,30,0)</f>
        <v>0</v>
      </c>
      <c r="AL94">
        <f t="shared" si="5"/>
        <v>0</v>
      </c>
      <c r="AM94">
        <f t="shared" si="7"/>
        <v>200</v>
      </c>
      <c r="AN94">
        <f>VLOOKUP(C94,工龄计算!B:F,5,0)</f>
        <v>350</v>
      </c>
      <c r="AS94">
        <f t="shared" si="6"/>
        <v>0</v>
      </c>
      <c r="BB94">
        <f t="shared" si="8"/>
        <v>0</v>
      </c>
    </row>
    <row r="95" spans="2:54">
      <c r="B95" t="str">
        <f>VLOOKUP(C95,花名册!C:O,13,0)</f>
        <v>10003</v>
      </c>
      <c r="C95" t="s">
        <v>424</v>
      </c>
      <c r="D95" t="str">
        <f>VLOOKUP(C95,花名册!C:F,4,0)</f>
        <v>百诚医药</v>
      </c>
      <c r="E95" t="str">
        <f>VLOOKUP(C95,花名册!C:G,5,0)</f>
        <v>固体制剂二部</v>
      </c>
      <c r="F95" t="str">
        <f>VLOOKUP(C95,花名册!C:H,6,0)</f>
        <v>副总经理兼固体制剂二部总经理</v>
      </c>
      <c r="G95" t="str">
        <f>VLOOKUP(C95,花名册!C:D,2,0)</f>
        <v>在职</v>
      </c>
      <c r="H95" t="str">
        <f>VLOOKUP(C95,花名册!C:E,3,0)</f>
        <v>正式员工</v>
      </c>
      <c r="I95" t="str">
        <f>VLOOKUP(C95,花名册!C:J,8,0)</f>
        <v>研发</v>
      </c>
      <c r="J95" t="str">
        <f>VLOOKUP(C95,花名册!C:I,7,0)</f>
        <v>2013-10-18</v>
      </c>
      <c r="K95" t="str">
        <f>VLOOKUP(C95,花名册!C:L,9,0)</f>
        <v/>
      </c>
      <c r="L95" t="str">
        <f>VLOOKUP(C95,花名册!C:L,10,0)</f>
        <v/>
      </c>
      <c r="M95" t="str">
        <f>VLOOKUP(C95,花名册!C:N,12,0)</f>
        <v>M6</v>
      </c>
      <c r="N95">
        <f>VLOOKUP(C95,出勤日期!A:I,9,0)</f>
        <v>172.5</v>
      </c>
      <c r="O95">
        <f>VLOOKUP(C95,出勤日期!A:J,10,0)</f>
        <v>172.5</v>
      </c>
      <c r="P95">
        <f>VLOOKUP(C95,出勤日期!A:L,12,0)</f>
        <v>0</v>
      </c>
      <c r="Q95">
        <f>VLOOKUP(C95,出勤日期!A:M,13,0)</f>
        <v>172.5</v>
      </c>
      <c r="S95">
        <f>VLOOKUP(C95,'考勤原始数据（增加育儿、独生子女陪护假）'!C:X,16,0)</f>
        <v>0</v>
      </c>
      <c r="U95">
        <f>VLOOKUP(C95,'考勤原始数据（增加育儿、独生子女陪护假）'!C:Z,17,0)</f>
        <v>0</v>
      </c>
      <c r="W95">
        <f>VLOOKUP(C95,'考勤原始数据（增加育儿、独生子女陪护假）'!C:AB,18,0)</f>
        <v>0</v>
      </c>
      <c r="Y95">
        <f>VLOOKUP(C95,'考勤原始数据（增加育儿、独生子女陪护假）'!C:AD,19,0)</f>
        <v>0</v>
      </c>
      <c r="Z95">
        <f>VLOOKUP(C95,'考勤原始数据（增加育儿、独生子女陪护假）'!C:AE,20,0)</f>
        <v>0</v>
      </c>
      <c r="AB95">
        <f>VLOOKUP(C95,'考勤原始数据（增加育儿、独生子女陪护假）'!C:AG,22,0)</f>
        <v>0</v>
      </c>
      <c r="AC95">
        <f>VLOOKUP(C95,'考勤原始数据（增加育儿、独生子女陪护假）'!C:Y,23,0)</f>
        <v>0</v>
      </c>
      <c r="AD95">
        <f>VLOOKUP(C95,'考勤原始数据（增加育儿、独生子女陪护假）'!C:Z,24,0)</f>
        <v>0</v>
      </c>
      <c r="AE95">
        <v>0</v>
      </c>
      <c r="AF95">
        <f>VLOOKUP(C95,'考勤原始数据（增加育儿、独生子女陪护假）'!C:AB,26,0)</f>
        <v>0</v>
      </c>
      <c r="AG95">
        <f>VLOOKUP(C95:C96,'考勤原始数据（增加育儿、独生子女陪护假）'!C:AC,27,0)</f>
        <v>0</v>
      </c>
      <c r="AH95">
        <f>VLOOKUP(C95,'考勤原始数据（增加育儿、独生子女陪护假）'!C:AD,28,0)</f>
        <v>0</v>
      </c>
      <c r="AI95">
        <f>VLOOKUP(C95,'考勤原始数据（增加育儿、独生子女陪护假）'!C:AE,29,0)</f>
        <v>0</v>
      </c>
      <c r="AJ95">
        <f>VLOOKUP(C95,'考勤原始数据（增加育儿、独生子女陪护假）'!C:AF,30,0)</f>
        <v>0</v>
      </c>
      <c r="AL95">
        <f t="shared" si="5"/>
        <v>0</v>
      </c>
      <c r="AM95">
        <f t="shared" si="7"/>
        <v>200</v>
      </c>
      <c r="AN95">
        <f>VLOOKUP(C95,工龄计算!B:F,5,0)</f>
        <v>650</v>
      </c>
      <c r="AS95">
        <f t="shared" si="6"/>
        <v>0</v>
      </c>
      <c r="BB95">
        <f t="shared" si="8"/>
        <v>0</v>
      </c>
    </row>
    <row r="96" spans="2:54">
      <c r="B96" t="str">
        <f>VLOOKUP(C96,花名册!C:O,13,0)</f>
        <v>10025</v>
      </c>
      <c r="C96" t="s">
        <v>222</v>
      </c>
      <c r="D96" t="str">
        <f>VLOOKUP(C96,花名册!C:F,4,0)</f>
        <v>百诚医药</v>
      </c>
      <c r="E96" t="str">
        <f>VLOOKUP(C96,花名册!C:G,5,0)</f>
        <v>固体制剂二部</v>
      </c>
      <c r="F96" t="str">
        <f>VLOOKUP(C96,花名册!C:H,6,0)</f>
        <v>高级项目经理(制剂)</v>
      </c>
      <c r="G96" t="str">
        <f>VLOOKUP(C96,花名册!C:D,2,0)</f>
        <v>在职</v>
      </c>
      <c r="H96" t="str">
        <f>VLOOKUP(C96,花名册!C:E,3,0)</f>
        <v>正式员工</v>
      </c>
      <c r="I96" t="str">
        <f>VLOOKUP(C96,花名册!C:J,8,0)</f>
        <v>研发</v>
      </c>
      <c r="J96" t="str">
        <f>VLOOKUP(C96,花名册!C:I,7,0)</f>
        <v>2015-01-05</v>
      </c>
      <c r="K96" t="str">
        <f>VLOOKUP(C96,花名册!C:L,9,0)</f>
        <v/>
      </c>
      <c r="L96" t="str">
        <f>VLOOKUP(C96,花名册!C:L,10,0)</f>
        <v/>
      </c>
      <c r="M96" t="str">
        <f>VLOOKUP(C96,花名册!C:N,12,0)</f>
        <v>M3</v>
      </c>
      <c r="N96">
        <f>VLOOKUP(C96,出勤日期!A:I,9,0)</f>
        <v>172.5</v>
      </c>
      <c r="O96">
        <f>VLOOKUP(C96,出勤日期!A:J,10,0)</f>
        <v>172.5</v>
      </c>
      <c r="P96">
        <f>VLOOKUP(C96,出勤日期!A:L,12,0)</f>
        <v>0</v>
      </c>
      <c r="Q96">
        <f>VLOOKUP(C96,出勤日期!A:M,13,0)</f>
        <v>172.5</v>
      </c>
      <c r="S96">
        <f>VLOOKUP(C96,'考勤原始数据（增加育儿、独生子女陪护假）'!C:X,16,0)</f>
        <v>0</v>
      </c>
      <c r="U96">
        <f>VLOOKUP(C96,'考勤原始数据（增加育儿、独生子女陪护假）'!C:Z,17,0)</f>
        <v>0</v>
      </c>
      <c r="W96">
        <f>VLOOKUP(C96,'考勤原始数据（增加育儿、独生子女陪护假）'!C:AB,18,0)</f>
        <v>0</v>
      </c>
      <c r="Y96">
        <f>VLOOKUP(C96,'考勤原始数据（增加育儿、独生子女陪护假）'!C:AD,19,0)</f>
        <v>0</v>
      </c>
      <c r="Z96">
        <f>VLOOKUP(C96,'考勤原始数据（增加育儿、独生子女陪护假）'!C:AE,20,0)</f>
        <v>0</v>
      </c>
      <c r="AB96">
        <f>VLOOKUP(C96,'考勤原始数据（增加育儿、独生子女陪护假）'!C:AG,22,0)</f>
        <v>0</v>
      </c>
      <c r="AC96">
        <f>VLOOKUP(C96,'考勤原始数据（增加育儿、独生子女陪护假）'!C:Y,23,0)</f>
        <v>0</v>
      </c>
      <c r="AD96">
        <f>VLOOKUP(C96,'考勤原始数据（增加育儿、独生子女陪护假）'!C:Z,24,0)</f>
        <v>0</v>
      </c>
      <c r="AE96">
        <v>0</v>
      </c>
      <c r="AF96">
        <f>VLOOKUP(C96,'考勤原始数据（增加育儿、独生子女陪护假）'!C:AB,26,0)</f>
        <v>0</v>
      </c>
      <c r="AG96">
        <f>VLOOKUP(C96:C97,'考勤原始数据（增加育儿、独生子女陪护假）'!C:AC,27,0)</f>
        <v>0</v>
      </c>
      <c r="AH96">
        <f>VLOOKUP(C96,'考勤原始数据（增加育儿、独生子女陪护假）'!C:AD,28,0)</f>
        <v>0</v>
      </c>
      <c r="AI96">
        <f>VLOOKUP(C96,'考勤原始数据（增加育儿、独生子女陪护假）'!C:AE,29,0)</f>
        <v>0</v>
      </c>
      <c r="AJ96">
        <f>VLOOKUP(C96,'考勤原始数据（增加育儿、独生子女陪护假）'!C:AF,30,0)</f>
        <v>0</v>
      </c>
      <c r="AL96">
        <f t="shared" si="5"/>
        <v>0</v>
      </c>
      <c r="AM96">
        <f t="shared" si="7"/>
        <v>200</v>
      </c>
      <c r="AN96">
        <f>VLOOKUP(C96,工龄计算!B:F,5,0)</f>
        <v>550</v>
      </c>
      <c r="AS96">
        <f t="shared" si="6"/>
        <v>0</v>
      </c>
      <c r="BB96">
        <f t="shared" si="8"/>
        <v>0</v>
      </c>
    </row>
    <row r="97" spans="2:54">
      <c r="B97" t="str">
        <f>VLOOKUP(C97,花名册!C:O,13,0)</f>
        <v>10236</v>
      </c>
      <c r="C97" t="s">
        <v>66</v>
      </c>
      <c r="D97" t="str">
        <f>VLOOKUP(C97,花名册!C:F,4,0)</f>
        <v>百诚医药</v>
      </c>
      <c r="E97" t="str">
        <f>VLOOKUP(C97,花名册!C:G,5,0)</f>
        <v>固体制剂二部</v>
      </c>
      <c r="F97" t="str">
        <f>VLOOKUP(C97,花名册!C:H,6,0)</f>
        <v>高级制剂研究员</v>
      </c>
      <c r="G97" t="str">
        <f>VLOOKUP(C97,花名册!C:D,2,0)</f>
        <v>在职</v>
      </c>
      <c r="H97" t="str">
        <f>VLOOKUP(C97,花名册!C:E,3,0)</f>
        <v>正式员工</v>
      </c>
      <c r="I97" t="str">
        <f>VLOOKUP(C97,花名册!C:J,8,0)</f>
        <v>研发</v>
      </c>
      <c r="J97" t="str">
        <f>VLOOKUP(C97,花名册!C:I,7,0)</f>
        <v>2018-06-04</v>
      </c>
      <c r="K97" t="str">
        <f>VLOOKUP(C97,花名册!C:L,9,0)</f>
        <v/>
      </c>
      <c r="L97" t="str">
        <f>VLOOKUP(C97,花名册!C:L,10,0)</f>
        <v/>
      </c>
      <c r="M97" t="str">
        <f>VLOOKUP(C97,花名册!C:N,12,0)</f>
        <v>P3</v>
      </c>
      <c r="N97">
        <f>VLOOKUP(C97,出勤日期!A:I,9,0)</f>
        <v>172.5</v>
      </c>
      <c r="O97">
        <f>VLOOKUP(C97,出勤日期!A:J,10,0)</f>
        <v>172.5</v>
      </c>
      <c r="P97">
        <f>VLOOKUP(C97,出勤日期!A:L,12,0)</f>
        <v>0</v>
      </c>
      <c r="Q97">
        <f>VLOOKUP(C97,出勤日期!A:M,13,0)</f>
        <v>172.5</v>
      </c>
      <c r="S97">
        <f>VLOOKUP(C97,'考勤原始数据（增加育儿、独生子女陪护假）'!C:X,16,0)</f>
        <v>0</v>
      </c>
      <c r="U97">
        <f>VLOOKUP(C97,'考勤原始数据（增加育儿、独生子女陪护假）'!C:Z,17,0)</f>
        <v>0</v>
      </c>
      <c r="W97">
        <f>VLOOKUP(C97,'考勤原始数据（增加育儿、独生子女陪护假）'!C:AB,18,0)</f>
        <v>0</v>
      </c>
      <c r="Y97">
        <f>VLOOKUP(C97,'考勤原始数据（增加育儿、独生子女陪护假）'!C:AD,19,0)</f>
        <v>0</v>
      </c>
      <c r="Z97">
        <f>VLOOKUP(C97,'考勤原始数据（增加育儿、独生子女陪护假）'!C:AE,20,0)</f>
        <v>0</v>
      </c>
      <c r="AB97">
        <f>VLOOKUP(C97,'考勤原始数据（增加育儿、独生子女陪护假）'!C:AG,22,0)</f>
        <v>0</v>
      </c>
      <c r="AC97">
        <f>VLOOKUP(C97,'考勤原始数据（增加育儿、独生子女陪护假）'!C:Y,23,0)</f>
        <v>49.5</v>
      </c>
      <c r="AD97">
        <f>VLOOKUP(C97,'考勤原始数据（增加育儿、独生子女陪护假）'!C:Z,24,0)</f>
        <v>27</v>
      </c>
      <c r="AE97">
        <v>0</v>
      </c>
      <c r="AF97">
        <f>VLOOKUP(C97,'考勤原始数据（增加育儿、独生子女陪护假）'!C:AB,26,0)</f>
        <v>0</v>
      </c>
      <c r="AG97">
        <f>VLOOKUP(C97:C98,'考勤原始数据（增加育儿、独生子女陪护假）'!C:AC,27,0)</f>
        <v>22.5</v>
      </c>
      <c r="AH97">
        <f>VLOOKUP(C97,'考勤原始数据（增加育儿、独生子女陪护假）'!C:AD,28,0)</f>
        <v>0</v>
      </c>
      <c r="AI97">
        <f>VLOOKUP(C97,'考勤原始数据（增加育儿、独生子女陪护假）'!C:AE,29,0)</f>
        <v>0</v>
      </c>
      <c r="AJ97">
        <f>VLOOKUP(C97,'考勤原始数据（增加育儿、独生子女陪护假）'!C:AF,30,0)</f>
        <v>900</v>
      </c>
      <c r="AL97">
        <f t="shared" si="5"/>
        <v>0</v>
      </c>
      <c r="AM97">
        <f t="shared" si="7"/>
        <v>200</v>
      </c>
      <c r="AN97">
        <f>VLOOKUP(C97,工龄计算!B:F,5,0)</f>
        <v>200</v>
      </c>
      <c r="AS97">
        <f t="shared" si="6"/>
        <v>0</v>
      </c>
      <c r="BB97">
        <f t="shared" si="8"/>
        <v>0</v>
      </c>
    </row>
    <row r="98" spans="2:54">
      <c r="B98" t="str">
        <f>VLOOKUP(C98,花名册!C:O,13,0)</f>
        <v>10140</v>
      </c>
      <c r="C98" t="s">
        <v>71</v>
      </c>
      <c r="D98" t="str">
        <f>VLOOKUP(C98,花名册!C:F,4,0)</f>
        <v>百诚医药</v>
      </c>
      <c r="E98" t="str">
        <f>VLOOKUP(C98,花名册!C:G,5,0)</f>
        <v>固体制剂二部</v>
      </c>
      <c r="F98" t="str">
        <f>VLOOKUP(C98,花名册!C:H,6,0)</f>
        <v>初级项目经理(制剂)</v>
      </c>
      <c r="G98" t="str">
        <f>VLOOKUP(C98,花名册!C:D,2,0)</f>
        <v>在职</v>
      </c>
      <c r="H98" t="str">
        <f>VLOOKUP(C98,花名册!C:E,3,0)</f>
        <v>正式员工</v>
      </c>
      <c r="I98" t="str">
        <f>VLOOKUP(C98,花名册!C:J,8,0)</f>
        <v>研发</v>
      </c>
      <c r="J98" t="str">
        <f>VLOOKUP(C98,花名册!C:I,7,0)</f>
        <v>2017-07-03</v>
      </c>
      <c r="K98" t="str">
        <f>VLOOKUP(C98,花名册!C:L,9,0)</f>
        <v/>
      </c>
      <c r="L98" t="str">
        <f>VLOOKUP(C98,花名册!C:L,10,0)</f>
        <v/>
      </c>
      <c r="M98" t="str">
        <f>VLOOKUP(C98,花名册!C:N,12,0)</f>
        <v>M1</v>
      </c>
      <c r="N98">
        <f>VLOOKUP(C98,出勤日期!A:I,9,0)</f>
        <v>172.5</v>
      </c>
      <c r="O98">
        <f>VLOOKUP(C98,出勤日期!A:J,10,0)</f>
        <v>172.5</v>
      </c>
      <c r="P98">
        <f>VLOOKUP(C98,出勤日期!A:L,12,0)</f>
        <v>0</v>
      </c>
      <c r="Q98">
        <f>VLOOKUP(C98,出勤日期!A:M,13,0)</f>
        <v>172.5</v>
      </c>
      <c r="S98">
        <f>VLOOKUP(C98,'考勤原始数据（增加育儿、独生子女陪护假）'!C:X,16,0)</f>
        <v>0</v>
      </c>
      <c r="U98">
        <f>VLOOKUP(C98,'考勤原始数据（增加育儿、独生子女陪护假）'!C:Z,17,0)</f>
        <v>3</v>
      </c>
      <c r="W98">
        <f>VLOOKUP(C98,'考勤原始数据（增加育儿、独生子女陪护假）'!C:AB,18,0)</f>
        <v>0</v>
      </c>
      <c r="Y98">
        <f>VLOOKUP(C98,'考勤原始数据（增加育儿、独生子女陪护假）'!C:AD,19,0)</f>
        <v>0</v>
      </c>
      <c r="Z98">
        <f>VLOOKUP(C98,'考勤原始数据（增加育儿、独生子女陪护假）'!C:AE,20,0)</f>
        <v>0</v>
      </c>
      <c r="AB98">
        <f>VLOOKUP(C98,'考勤原始数据（增加育儿、独生子女陪护假）'!C:AG,22,0)</f>
        <v>0</v>
      </c>
      <c r="AC98">
        <f>VLOOKUP(C98,'考勤原始数据（增加育儿、独生子女陪护假）'!C:Y,23,0)</f>
        <v>0</v>
      </c>
      <c r="AD98">
        <f>VLOOKUP(C98,'考勤原始数据（增加育儿、独生子女陪护假）'!C:Z,24,0)</f>
        <v>0</v>
      </c>
      <c r="AE98">
        <v>0</v>
      </c>
      <c r="AF98">
        <f>VLOOKUP(C98,'考勤原始数据（增加育儿、独生子女陪护假）'!C:AB,26,0)</f>
        <v>0</v>
      </c>
      <c r="AG98">
        <f>VLOOKUP(C98:C99,'考勤原始数据（增加育儿、独生子女陪护假）'!C:AC,27,0)</f>
        <v>0</v>
      </c>
      <c r="AH98">
        <f>VLOOKUP(C98,'考勤原始数据（增加育儿、独生子女陪护假）'!C:AD,28,0)</f>
        <v>0</v>
      </c>
      <c r="AI98">
        <f>VLOOKUP(C98,'考勤原始数据（增加育儿、独生子女陪护假）'!C:AE,29,0)</f>
        <v>0</v>
      </c>
      <c r="AJ98">
        <f>VLOOKUP(C98,'考勤原始数据（增加育儿、独生子女陪护假）'!C:AF,30,0)</f>
        <v>0</v>
      </c>
      <c r="AL98">
        <f t="shared" si="5"/>
        <v>0</v>
      </c>
      <c r="AM98">
        <f t="shared" si="7"/>
        <v>196.52</v>
      </c>
      <c r="AN98">
        <f>VLOOKUP(C98,工龄计算!B:F,5,0)</f>
        <v>250</v>
      </c>
      <c r="AS98">
        <f t="shared" si="6"/>
        <v>0</v>
      </c>
      <c r="BB98">
        <f t="shared" si="8"/>
        <v>0</v>
      </c>
    </row>
    <row r="99" spans="2:54">
      <c r="B99" t="str">
        <f>VLOOKUP(C99,花名册!C:O,13,0)</f>
        <v>10181</v>
      </c>
      <c r="C99" t="s">
        <v>76</v>
      </c>
      <c r="D99" t="str">
        <f>VLOOKUP(C99,花名册!C:F,4,0)</f>
        <v>百诚医药</v>
      </c>
      <c r="E99" t="str">
        <f>VLOOKUP(C99,花名册!C:G,5,0)</f>
        <v>固体制剂二部</v>
      </c>
      <c r="F99" t="str">
        <f>VLOOKUP(C99,花名册!C:H,6,0)</f>
        <v>初级项目经理(分析)</v>
      </c>
      <c r="G99" t="str">
        <f>VLOOKUP(C99,花名册!C:D,2,0)</f>
        <v>在职</v>
      </c>
      <c r="H99" t="str">
        <f>VLOOKUP(C99,花名册!C:E,3,0)</f>
        <v>正式员工</v>
      </c>
      <c r="I99" t="str">
        <f>VLOOKUP(C99,花名册!C:J,8,0)</f>
        <v>研发</v>
      </c>
      <c r="J99" t="str">
        <f>VLOOKUP(C99,花名册!C:I,7,0)</f>
        <v>2018-01-08</v>
      </c>
      <c r="K99" t="str">
        <f>VLOOKUP(C99,花名册!C:L,9,0)</f>
        <v/>
      </c>
      <c r="L99" t="str">
        <f>VLOOKUP(C99,花名册!C:L,10,0)</f>
        <v/>
      </c>
      <c r="M99" t="str">
        <f>VLOOKUP(C99,花名册!C:N,12,0)</f>
        <v>M1</v>
      </c>
      <c r="N99">
        <f>VLOOKUP(C99,出勤日期!A:I,9,0)</f>
        <v>172.5</v>
      </c>
      <c r="O99">
        <f>VLOOKUP(C99,出勤日期!A:J,10,0)</f>
        <v>172.5</v>
      </c>
      <c r="P99">
        <f>VLOOKUP(C99,出勤日期!A:L,12,0)</f>
        <v>0</v>
      </c>
      <c r="Q99">
        <f>VLOOKUP(C99,出勤日期!A:M,13,0)</f>
        <v>172.5</v>
      </c>
      <c r="S99">
        <f>VLOOKUP(C99,'考勤原始数据（增加育儿、独生子女陪护假）'!C:X,16,0)</f>
        <v>0</v>
      </c>
      <c r="U99">
        <f>VLOOKUP(C99,'考勤原始数据（增加育儿、独生子女陪护假）'!C:Z,17,0)</f>
        <v>0</v>
      </c>
      <c r="W99">
        <f>VLOOKUP(C99,'考勤原始数据（增加育儿、独生子女陪护假）'!C:AB,18,0)</f>
        <v>0</v>
      </c>
      <c r="Y99">
        <f>VLOOKUP(C99,'考勤原始数据（增加育儿、独生子女陪护假）'!C:AD,19,0)</f>
        <v>0</v>
      </c>
      <c r="Z99">
        <f>VLOOKUP(C99,'考勤原始数据（增加育儿、独生子女陪护假）'!C:AE,20,0)</f>
        <v>0</v>
      </c>
      <c r="AB99">
        <f>VLOOKUP(C99,'考勤原始数据（增加育儿、独生子女陪护假）'!C:AG,22,0)</f>
        <v>0</v>
      </c>
      <c r="AC99">
        <f>VLOOKUP(C99,'考勤原始数据（增加育儿、独生子女陪护假）'!C:Y,23,0)</f>
        <v>0</v>
      </c>
      <c r="AD99">
        <f>VLOOKUP(C99,'考勤原始数据（增加育儿、独生子女陪护假）'!C:Z,24,0)</f>
        <v>0</v>
      </c>
      <c r="AE99">
        <v>0</v>
      </c>
      <c r="AF99">
        <f>VLOOKUP(C99,'考勤原始数据（增加育儿、独生子女陪护假）'!C:AB,26,0)</f>
        <v>0</v>
      </c>
      <c r="AG99">
        <f>VLOOKUP(C99:C100,'考勤原始数据（增加育儿、独生子女陪护假）'!C:AC,27,0)</f>
        <v>0</v>
      </c>
      <c r="AH99">
        <f>VLOOKUP(C99,'考勤原始数据（增加育儿、独生子女陪护假）'!C:AD,28,0)</f>
        <v>0</v>
      </c>
      <c r="AI99">
        <f>VLOOKUP(C99,'考勤原始数据（增加育儿、独生子女陪护假）'!C:AE,29,0)</f>
        <v>0</v>
      </c>
      <c r="AJ99">
        <f>VLOOKUP(C99,'考勤原始数据（增加育儿、独生子女陪护假）'!C:AF,30,0)</f>
        <v>0</v>
      </c>
      <c r="AL99">
        <f t="shared" si="5"/>
        <v>0</v>
      </c>
      <c r="AM99">
        <f t="shared" si="7"/>
        <v>200</v>
      </c>
      <c r="AN99">
        <f>VLOOKUP(C99,工龄计算!B:F,5,0)</f>
        <v>250</v>
      </c>
      <c r="AS99">
        <f t="shared" si="6"/>
        <v>0</v>
      </c>
      <c r="BB99">
        <f t="shared" si="8"/>
        <v>0</v>
      </c>
    </row>
    <row r="100" spans="2:54">
      <c r="B100" t="str">
        <f>VLOOKUP(C100,花名册!C:O,13,0)</f>
        <v>10420</v>
      </c>
      <c r="C100" t="s">
        <v>722</v>
      </c>
      <c r="D100" t="str">
        <f>VLOOKUP(C100,花名册!C:F,4,0)</f>
        <v>百诚医药</v>
      </c>
      <c r="E100" t="str">
        <f>VLOOKUP(C100,花名册!C:G,5,0)</f>
        <v>固体制剂二部</v>
      </c>
      <c r="F100" t="str">
        <f>VLOOKUP(C100,花名册!C:H,6,0)</f>
        <v>见习项目经理(分析)</v>
      </c>
      <c r="G100" t="str">
        <f>VLOOKUP(C100,花名册!C:D,2,0)</f>
        <v>在职</v>
      </c>
      <c r="H100" t="str">
        <f>VLOOKUP(C100,花名册!C:E,3,0)</f>
        <v>正式员工</v>
      </c>
      <c r="I100" t="str">
        <f>VLOOKUP(C100,花名册!C:J,8,0)</f>
        <v>研发</v>
      </c>
      <c r="J100" t="str">
        <f>VLOOKUP(C100,花名册!C:I,7,0)</f>
        <v>2019-07-29</v>
      </c>
      <c r="K100" t="str">
        <f>VLOOKUP(C100,花名册!C:L,9,0)</f>
        <v/>
      </c>
      <c r="L100" t="str">
        <f>VLOOKUP(C100,花名册!C:L,10,0)</f>
        <v/>
      </c>
      <c r="M100" t="str">
        <f>VLOOKUP(C100,花名册!C:N,12,0)</f>
        <v>P3</v>
      </c>
      <c r="N100">
        <f>VLOOKUP(C100,出勤日期!A:I,9,0)</f>
        <v>172.5</v>
      </c>
      <c r="O100">
        <f>VLOOKUP(C100,出勤日期!A:J,10,0)</f>
        <v>172.5</v>
      </c>
      <c r="P100">
        <f>VLOOKUP(C100,出勤日期!A:L,12,0)</f>
        <v>0</v>
      </c>
      <c r="Q100">
        <f>VLOOKUP(C100,出勤日期!A:M,13,0)</f>
        <v>172.5</v>
      </c>
      <c r="S100">
        <f>VLOOKUP(C100,'考勤原始数据（增加育儿、独生子女陪护假）'!C:X,16,0)</f>
        <v>0</v>
      </c>
      <c r="U100">
        <f>VLOOKUP(C100,'考勤原始数据（增加育儿、独生子女陪护假）'!C:Z,17,0)</f>
        <v>0</v>
      </c>
      <c r="W100">
        <f>VLOOKUP(C100,'考勤原始数据（增加育儿、独生子女陪护假）'!C:AB,18,0)</f>
        <v>0</v>
      </c>
      <c r="Y100">
        <f>VLOOKUP(C100,'考勤原始数据（增加育儿、独生子女陪护假）'!C:AD,19,0)</f>
        <v>0</v>
      </c>
      <c r="Z100">
        <f>VLOOKUP(C100,'考勤原始数据（增加育儿、独生子女陪护假）'!C:AE,20,0)</f>
        <v>0</v>
      </c>
      <c r="AB100">
        <f>VLOOKUP(C100,'考勤原始数据（增加育儿、独生子女陪护假）'!C:AG,22,0)</f>
        <v>0</v>
      </c>
      <c r="AC100">
        <f>VLOOKUP(C100,'考勤原始数据（增加育儿、独生子女陪护假）'!C:Y,23,0)</f>
        <v>8.5</v>
      </c>
      <c r="AD100">
        <f>VLOOKUP(C100,'考勤原始数据（增加育儿、独生子女陪护假）'!C:Z,24,0)</f>
        <v>8.5</v>
      </c>
      <c r="AE100">
        <v>0</v>
      </c>
      <c r="AF100">
        <f>VLOOKUP(C100,'考勤原始数据（增加育儿、独生子女陪护假）'!C:AB,26,0)</f>
        <v>0</v>
      </c>
      <c r="AG100">
        <f>VLOOKUP(C100:C101,'考勤原始数据（增加育儿、独生子女陪护假）'!C:AC,27,0)</f>
        <v>0</v>
      </c>
      <c r="AH100">
        <f>VLOOKUP(C100,'考勤原始数据（增加育儿、独生子女陪护假）'!C:AD,28,0)</f>
        <v>0</v>
      </c>
      <c r="AI100">
        <f>VLOOKUP(C100,'考勤原始数据（增加育儿、独生子女陪护假）'!C:AE,29,0)</f>
        <v>0</v>
      </c>
      <c r="AJ100">
        <f>VLOOKUP(C100,'考勤原始数据（增加育儿、独生子女陪护假）'!C:AF,30,0)</f>
        <v>0</v>
      </c>
      <c r="AL100">
        <f t="shared" si="5"/>
        <v>0</v>
      </c>
      <c r="AM100">
        <f t="shared" si="7"/>
        <v>200</v>
      </c>
      <c r="AN100">
        <f>VLOOKUP(C100,工龄计算!B:F,5,0)</f>
        <v>150</v>
      </c>
      <c r="AS100">
        <f t="shared" si="6"/>
        <v>0</v>
      </c>
      <c r="BB100">
        <f t="shared" si="8"/>
        <v>0</v>
      </c>
    </row>
    <row r="101" spans="2:54">
      <c r="B101" t="str">
        <f>VLOOKUP(C101,花名册!C:O,13,0)</f>
        <v>10009</v>
      </c>
      <c r="C101" t="s">
        <v>723</v>
      </c>
      <c r="D101" t="str">
        <f>VLOOKUP(C101,花名册!C:F,4,0)</f>
        <v>百诚医药</v>
      </c>
      <c r="E101" t="str">
        <f>VLOOKUP(C101,花名册!C:G,5,0)</f>
        <v>生物分析部</v>
      </c>
      <c r="F101" t="str">
        <f>VLOOKUP(C101,花名册!C:H,6,0)</f>
        <v>高级生物分析研究员</v>
      </c>
      <c r="G101" t="str">
        <f>VLOOKUP(C101,花名册!C:D,2,0)</f>
        <v>在职</v>
      </c>
      <c r="H101" t="str">
        <f>VLOOKUP(C101,花名册!C:E,3,0)</f>
        <v>正式员工</v>
      </c>
      <c r="I101" t="str">
        <f>VLOOKUP(C101,花名册!C:J,8,0)</f>
        <v>研发</v>
      </c>
      <c r="J101" t="str">
        <f>VLOOKUP(C101,花名册!C:I,7,0)</f>
        <v>2012-07-01</v>
      </c>
      <c r="K101" t="str">
        <f>VLOOKUP(C101,花名册!C:L,9,0)</f>
        <v/>
      </c>
      <c r="L101" t="str">
        <f>VLOOKUP(C101,花名册!C:L,10,0)</f>
        <v/>
      </c>
      <c r="M101" t="str">
        <f>VLOOKUP(C101,花名册!C:N,12,0)</f>
        <v>P3</v>
      </c>
      <c r="N101">
        <f>VLOOKUP(C101,出勤日期!A:I,9,0)</f>
        <v>172.5</v>
      </c>
      <c r="O101">
        <f>VLOOKUP(C101,出勤日期!A:J,10,0)</f>
        <v>172.5</v>
      </c>
      <c r="P101">
        <f>VLOOKUP(C101,出勤日期!A:L,12,0)</f>
        <v>0</v>
      </c>
      <c r="Q101">
        <f>VLOOKUP(C101,出勤日期!A:M,13,0)</f>
        <v>172.5</v>
      </c>
      <c r="S101">
        <f>VLOOKUP(C101,'考勤原始数据（增加育儿、独生子女陪护假）'!C:X,16,0)</f>
        <v>19</v>
      </c>
      <c r="U101">
        <f>VLOOKUP(C101,'考勤原始数据（增加育儿、独生子女陪护假）'!C:Z,17,0)</f>
        <v>0</v>
      </c>
      <c r="W101">
        <f>VLOOKUP(C101,'考勤原始数据（增加育儿、独生子女陪护假）'!C:AB,18,0)</f>
        <v>0</v>
      </c>
      <c r="Y101">
        <f>VLOOKUP(C101,'考勤原始数据（增加育儿、独生子女陪护假）'!C:AD,19,0)</f>
        <v>0</v>
      </c>
      <c r="Z101">
        <f>VLOOKUP(C101,'考勤原始数据（增加育儿、独生子女陪护假）'!C:AE,20,0)</f>
        <v>0</v>
      </c>
      <c r="AB101">
        <f>VLOOKUP(C101,'考勤原始数据（增加育儿、独生子女陪护假）'!C:AG,22,0)</f>
        <v>0</v>
      </c>
      <c r="AC101">
        <f>VLOOKUP(C101,'考勤原始数据（增加育儿、独生子女陪护假）'!C:Y,23,0)</f>
        <v>14</v>
      </c>
      <c r="AD101">
        <f>VLOOKUP(C101,'考勤原始数据（增加育儿、独生子女陪护假）'!C:Z,24,0)</f>
        <v>14</v>
      </c>
      <c r="AE101">
        <v>0</v>
      </c>
      <c r="AF101">
        <f>VLOOKUP(C101,'考勤原始数据（增加育儿、独生子女陪护假）'!C:AB,26,0)</f>
        <v>0</v>
      </c>
      <c r="AG101">
        <f>VLOOKUP(C101:C102,'考勤原始数据（增加育儿、独生子女陪护假）'!C:AC,27,0)</f>
        <v>0</v>
      </c>
      <c r="AH101">
        <f>VLOOKUP(C101,'考勤原始数据（增加育儿、独生子女陪护假）'!C:AD,28,0)</f>
        <v>0</v>
      </c>
      <c r="AI101">
        <f>VLOOKUP(C101,'考勤原始数据（增加育儿、独生子女陪护假）'!C:AE,29,0)</f>
        <v>0</v>
      </c>
      <c r="AJ101">
        <f>VLOOKUP(C101,'考勤原始数据（增加育儿、独生子女陪护假）'!C:AF,30,0)</f>
        <v>0</v>
      </c>
      <c r="AK101">
        <v>23</v>
      </c>
      <c r="AL101">
        <f t="shared" si="5"/>
        <v>345</v>
      </c>
      <c r="AM101">
        <f t="shared" si="7"/>
        <v>177.97</v>
      </c>
      <c r="AN101">
        <f>VLOOKUP(C101,工龄计算!B:F,5,0)</f>
        <v>750</v>
      </c>
      <c r="AS101">
        <f t="shared" si="6"/>
        <v>0</v>
      </c>
      <c r="BB101">
        <f t="shared" si="8"/>
        <v>0</v>
      </c>
    </row>
    <row r="102" spans="2:54">
      <c r="B102" t="str">
        <f>VLOOKUP(C102,花名册!C:O,13,0)</f>
        <v>10131</v>
      </c>
      <c r="C102" t="s">
        <v>79</v>
      </c>
      <c r="D102" t="str">
        <f>VLOOKUP(C102,花名册!C:F,4,0)</f>
        <v>百诚医药</v>
      </c>
      <c r="E102" t="str">
        <f>VLOOKUP(C102,花名册!C:G,5,0)</f>
        <v>固体制剂二部</v>
      </c>
      <c r="F102" t="str">
        <f>VLOOKUP(C102,花名册!C:H,6,0)</f>
        <v>高级分析研究员</v>
      </c>
      <c r="G102" t="str">
        <f>VLOOKUP(C102,花名册!C:D,2,0)</f>
        <v>在职</v>
      </c>
      <c r="H102" t="str">
        <f>VLOOKUP(C102,花名册!C:E,3,0)</f>
        <v>正式员工</v>
      </c>
      <c r="I102" t="str">
        <f>VLOOKUP(C102,花名册!C:J,8,0)</f>
        <v>研发</v>
      </c>
      <c r="J102" t="str">
        <f>VLOOKUP(C102,花名册!C:I,7,0)</f>
        <v>2017-06-20</v>
      </c>
      <c r="K102" t="str">
        <f>VLOOKUP(C102,花名册!C:L,9,0)</f>
        <v/>
      </c>
      <c r="L102" t="str">
        <f>VLOOKUP(C102,花名册!C:L,10,0)</f>
        <v/>
      </c>
      <c r="M102" t="str">
        <f>VLOOKUP(C102,花名册!C:N,12,0)</f>
        <v>P3</v>
      </c>
      <c r="N102">
        <f>VLOOKUP(C102,出勤日期!A:I,9,0)</f>
        <v>172.5</v>
      </c>
      <c r="O102">
        <f>VLOOKUP(C102,出勤日期!A:J,10,0)</f>
        <v>172.5</v>
      </c>
      <c r="P102">
        <f>VLOOKUP(C102,出勤日期!A:L,12,0)</f>
        <v>0</v>
      </c>
      <c r="Q102">
        <f>VLOOKUP(C102,出勤日期!A:M,13,0)</f>
        <v>172.5</v>
      </c>
      <c r="S102">
        <f>VLOOKUP(C102,'考勤原始数据（增加育儿、独生子女陪护假）'!C:X,16,0)</f>
        <v>0</v>
      </c>
      <c r="U102">
        <f>VLOOKUP(C102,'考勤原始数据（增加育儿、独生子女陪护假）'!C:Z,17,0)</f>
        <v>0</v>
      </c>
      <c r="W102">
        <f>VLOOKUP(C102,'考勤原始数据（增加育儿、独生子女陪护假）'!C:AB,18,0)</f>
        <v>0</v>
      </c>
      <c r="Y102">
        <f>VLOOKUP(C102,'考勤原始数据（增加育儿、独生子女陪护假）'!C:AD,19,0)</f>
        <v>172.5</v>
      </c>
      <c r="Z102">
        <f>VLOOKUP(C102,'考勤原始数据（增加育儿、独生子女陪护假）'!C:AE,20,0)</f>
        <v>0</v>
      </c>
      <c r="AB102">
        <f>VLOOKUP(C102,'考勤原始数据（增加育儿、独生子女陪护假）'!C:AG,22,0)</f>
        <v>0</v>
      </c>
      <c r="AC102">
        <f>VLOOKUP(C102,'考勤原始数据（增加育儿、独生子女陪护假）'!C:Y,23,0)</f>
        <v>0</v>
      </c>
      <c r="AD102">
        <f>VLOOKUP(C102,'考勤原始数据（增加育儿、独生子女陪护假）'!C:Z,24,0)</f>
        <v>0</v>
      </c>
      <c r="AE102">
        <v>0</v>
      </c>
      <c r="AF102">
        <f>VLOOKUP(C102,'考勤原始数据（增加育儿、独生子女陪护假）'!C:AB,26,0)</f>
        <v>0</v>
      </c>
      <c r="AG102">
        <f>VLOOKUP(C102:C103,'考勤原始数据（增加育儿、独生子女陪护假）'!C:AC,27,0)</f>
        <v>0</v>
      </c>
      <c r="AH102">
        <f>VLOOKUP(C102,'考勤原始数据（增加育儿、独生子女陪护假）'!C:AD,28,0)</f>
        <v>0</v>
      </c>
      <c r="AI102">
        <f>VLOOKUP(C102,'考勤原始数据（增加育儿、独生子女陪护假）'!C:AE,29,0)</f>
        <v>0</v>
      </c>
      <c r="AJ102">
        <f>VLOOKUP(C102,'考勤原始数据（增加育儿、独生子女陪护假）'!C:AF,30,0)</f>
        <v>0</v>
      </c>
      <c r="AL102">
        <f t="shared" si="5"/>
        <v>0</v>
      </c>
      <c r="AM102">
        <f t="shared" si="7"/>
        <v>0</v>
      </c>
      <c r="AN102">
        <f>VLOOKUP(C102,工龄计算!B:F,5,0)</f>
        <v>250</v>
      </c>
      <c r="AS102">
        <f t="shared" si="6"/>
        <v>0</v>
      </c>
      <c r="BB102">
        <f t="shared" si="8"/>
        <v>0</v>
      </c>
    </row>
    <row r="103" spans="2:54">
      <c r="B103" t="str">
        <f>VLOOKUP(C103,花名册!C:O,13,0)</f>
        <v>10326</v>
      </c>
      <c r="C103" t="s">
        <v>427</v>
      </c>
      <c r="D103" t="str">
        <f>VLOOKUP(C103,花名册!C:F,4,0)</f>
        <v>百诚医药</v>
      </c>
      <c r="E103" t="str">
        <f>VLOOKUP(C103,花名册!C:G,5,0)</f>
        <v>固体制剂二部</v>
      </c>
      <c r="F103" t="str">
        <f>VLOOKUP(C103,花名册!C:H,6,0)</f>
        <v>高级项目经理(制剂)</v>
      </c>
      <c r="G103" t="str">
        <f>VLOOKUP(C103,花名册!C:D,2,0)</f>
        <v>在职</v>
      </c>
      <c r="H103" t="str">
        <f>VLOOKUP(C103,花名册!C:E,3,0)</f>
        <v>正式员工</v>
      </c>
      <c r="I103" t="str">
        <f>VLOOKUP(C103,花名册!C:J,8,0)</f>
        <v>研发</v>
      </c>
      <c r="J103" t="str">
        <f>VLOOKUP(C103,花名册!C:I,7,0)</f>
        <v>2019-04-01</v>
      </c>
      <c r="K103" t="str">
        <f>VLOOKUP(C103,花名册!C:L,9,0)</f>
        <v/>
      </c>
      <c r="L103" t="str">
        <f>VLOOKUP(C103,花名册!C:L,10,0)</f>
        <v/>
      </c>
      <c r="M103" t="str">
        <f>VLOOKUP(C103,花名册!C:N,12,0)</f>
        <v>M3</v>
      </c>
      <c r="N103">
        <f>VLOOKUP(C103,出勤日期!A:I,9,0)</f>
        <v>172.5</v>
      </c>
      <c r="O103">
        <f>VLOOKUP(C103,出勤日期!A:J,10,0)</f>
        <v>172.5</v>
      </c>
      <c r="P103">
        <f>VLOOKUP(C103,出勤日期!A:L,12,0)</f>
        <v>0</v>
      </c>
      <c r="Q103">
        <f>VLOOKUP(C103,出勤日期!A:M,13,0)</f>
        <v>172.5</v>
      </c>
      <c r="S103">
        <f>VLOOKUP(C103,'考勤原始数据（增加育儿、独生子女陪护假）'!C:X,16,0)</f>
        <v>0</v>
      </c>
      <c r="U103">
        <f>VLOOKUP(C103,'考勤原始数据（增加育儿、独生子女陪护假）'!C:Z,17,0)</f>
        <v>0</v>
      </c>
      <c r="W103">
        <f>VLOOKUP(C103,'考勤原始数据（增加育儿、独生子女陪护假）'!C:AB,18,0)</f>
        <v>0</v>
      </c>
      <c r="Y103">
        <f>VLOOKUP(C103,'考勤原始数据（增加育儿、独生子女陪护假）'!C:AD,19,0)</f>
        <v>0</v>
      </c>
      <c r="Z103">
        <f>VLOOKUP(C103,'考勤原始数据（增加育儿、独生子女陪护假）'!C:AE,20,0)</f>
        <v>0</v>
      </c>
      <c r="AB103">
        <f>VLOOKUP(C103,'考勤原始数据（增加育儿、独生子女陪护假）'!C:AG,22,0)</f>
        <v>0</v>
      </c>
      <c r="AC103">
        <f>VLOOKUP(C103,'考勤原始数据（增加育儿、独生子女陪护假）'!C:Y,23,0)</f>
        <v>0</v>
      </c>
      <c r="AD103">
        <f>VLOOKUP(C103,'考勤原始数据（增加育儿、独生子女陪护假）'!C:Z,24,0)</f>
        <v>0</v>
      </c>
      <c r="AE103">
        <v>0</v>
      </c>
      <c r="AF103">
        <f>VLOOKUP(C103,'考勤原始数据（增加育儿、独生子女陪护假）'!C:AB,26,0)</f>
        <v>0</v>
      </c>
      <c r="AG103">
        <f>VLOOKUP(C103:C104,'考勤原始数据（增加育儿、独生子女陪护假）'!C:AC,27,0)</f>
        <v>0</v>
      </c>
      <c r="AH103">
        <f>VLOOKUP(C103,'考勤原始数据（增加育儿、独生子女陪护假）'!C:AD,28,0)</f>
        <v>0</v>
      </c>
      <c r="AI103">
        <f>VLOOKUP(C103,'考勤原始数据（增加育儿、独生子女陪护假）'!C:AE,29,0)</f>
        <v>0</v>
      </c>
      <c r="AJ103">
        <f>VLOOKUP(C103,'考勤原始数据（增加育儿、独生子女陪护假）'!C:AF,30,0)</f>
        <v>0</v>
      </c>
      <c r="AL103">
        <f t="shared" si="5"/>
        <v>0</v>
      </c>
      <c r="AM103">
        <f t="shared" si="7"/>
        <v>200</v>
      </c>
      <c r="AN103">
        <f>VLOOKUP(C103,工龄计算!B:F,5,0)</f>
        <v>200</v>
      </c>
      <c r="AS103">
        <f t="shared" si="6"/>
        <v>0</v>
      </c>
      <c r="BB103">
        <f t="shared" si="8"/>
        <v>0</v>
      </c>
    </row>
    <row r="104" spans="2:54">
      <c r="B104" t="str">
        <f>VLOOKUP(C104,花名册!C:O,13,0)</f>
        <v>10026</v>
      </c>
      <c r="C104" t="s">
        <v>224</v>
      </c>
      <c r="D104" t="str">
        <f>VLOOKUP(C104,花名册!C:F,4,0)</f>
        <v>百诚医药</v>
      </c>
      <c r="E104" t="str">
        <f>VLOOKUP(C104,花名册!C:G,5,0)</f>
        <v>固体制剂二部</v>
      </c>
      <c r="F104" t="str">
        <f>VLOOKUP(C104,花名册!C:H,6,0)</f>
        <v>初级项目经理(分析)</v>
      </c>
      <c r="G104" t="str">
        <f>VLOOKUP(C104,花名册!C:D,2,0)</f>
        <v>在职</v>
      </c>
      <c r="H104" t="str">
        <f>VLOOKUP(C104,花名册!C:E,3,0)</f>
        <v>正式员工</v>
      </c>
      <c r="I104" t="str">
        <f>VLOOKUP(C104,花名册!C:J,8,0)</f>
        <v>研发</v>
      </c>
      <c r="J104" t="str">
        <f>VLOOKUP(C104,花名册!C:I,7,0)</f>
        <v>2015-07-01</v>
      </c>
      <c r="K104" t="str">
        <f>VLOOKUP(C104,花名册!C:L,9,0)</f>
        <v/>
      </c>
      <c r="L104" t="str">
        <f>VLOOKUP(C104,花名册!C:L,10,0)</f>
        <v/>
      </c>
      <c r="M104" t="str">
        <f>VLOOKUP(C104,花名册!C:N,12,0)</f>
        <v>M1</v>
      </c>
      <c r="N104">
        <f>VLOOKUP(C104,出勤日期!A:I,9,0)</f>
        <v>172.5</v>
      </c>
      <c r="O104">
        <f>VLOOKUP(C104,出勤日期!A:J,10,0)</f>
        <v>172.5</v>
      </c>
      <c r="P104">
        <f>VLOOKUP(C104,出勤日期!A:L,12,0)</f>
        <v>0</v>
      </c>
      <c r="Q104">
        <f>VLOOKUP(C104,出勤日期!A:M,13,0)</f>
        <v>172.5</v>
      </c>
      <c r="S104">
        <f>VLOOKUP(C104,'考勤原始数据（增加育儿、独生子女陪护假）'!C:X,16,0)</f>
        <v>0</v>
      </c>
      <c r="U104">
        <f>VLOOKUP(C104,'考勤原始数据（增加育儿、独生子女陪护假）'!C:Z,17,0)</f>
        <v>0</v>
      </c>
      <c r="W104">
        <f>VLOOKUP(C104,'考勤原始数据（增加育儿、独生子女陪护假）'!C:AB,18,0)</f>
        <v>0</v>
      </c>
      <c r="Y104">
        <f>VLOOKUP(C104,'考勤原始数据（增加育儿、独生子女陪护假）'!C:AD,19,0)</f>
        <v>0</v>
      </c>
      <c r="Z104">
        <f>VLOOKUP(C104,'考勤原始数据（增加育儿、独生子女陪护假）'!C:AE,20,0)</f>
        <v>0</v>
      </c>
      <c r="AB104">
        <f>VLOOKUP(C104,'考勤原始数据（增加育儿、独生子女陪护假）'!C:AG,22,0)</f>
        <v>0</v>
      </c>
      <c r="AC104">
        <f>VLOOKUP(C104,'考勤原始数据（增加育儿、独生子女陪护假）'!C:Y,23,0)</f>
        <v>0</v>
      </c>
      <c r="AD104">
        <f>VLOOKUP(C104,'考勤原始数据（增加育儿、独生子女陪护假）'!C:Z,24,0)</f>
        <v>0</v>
      </c>
      <c r="AE104">
        <v>0</v>
      </c>
      <c r="AF104">
        <f>VLOOKUP(C104,'考勤原始数据（增加育儿、独生子女陪护假）'!C:AB,26,0)</f>
        <v>0</v>
      </c>
      <c r="AG104">
        <f>VLOOKUP(C104:C105,'考勤原始数据（增加育儿、独生子女陪护假）'!C:AC,27,0)</f>
        <v>0</v>
      </c>
      <c r="AH104">
        <f>VLOOKUP(C104,'考勤原始数据（增加育儿、独生子女陪护假）'!C:AD,28,0)</f>
        <v>0</v>
      </c>
      <c r="AI104">
        <f>VLOOKUP(C104,'考勤原始数据（增加育儿、独生子女陪护假）'!C:AE,29,0)</f>
        <v>0</v>
      </c>
      <c r="AJ104">
        <f>VLOOKUP(C104,'考勤原始数据（增加育儿、独生子女陪护假）'!C:AF,30,0)</f>
        <v>0</v>
      </c>
      <c r="AL104">
        <f t="shared" si="5"/>
        <v>0</v>
      </c>
      <c r="AM104">
        <f t="shared" si="7"/>
        <v>200</v>
      </c>
      <c r="AN104">
        <f>VLOOKUP(C104,工龄计算!B:F,5,0)</f>
        <v>450</v>
      </c>
      <c r="AS104">
        <f t="shared" si="6"/>
        <v>0</v>
      </c>
      <c r="BB104">
        <f t="shared" si="8"/>
        <v>0</v>
      </c>
    </row>
    <row r="105" spans="2:54">
      <c r="B105" t="str">
        <f>VLOOKUP(C105,花名册!C:O,13,0)</f>
        <v>10344</v>
      </c>
      <c r="C105" t="s">
        <v>570</v>
      </c>
      <c r="D105" t="str">
        <f>VLOOKUP(C105,花名册!C:F,4,0)</f>
        <v>百诚医药</v>
      </c>
      <c r="E105" t="str">
        <f>VLOOKUP(C105,花名册!C:G,5,0)</f>
        <v>固体制剂二部</v>
      </c>
      <c r="F105" t="str">
        <f>VLOOKUP(C105,花名册!C:H,6,0)</f>
        <v>见习项目经理(分析)</v>
      </c>
      <c r="G105" t="str">
        <f>VLOOKUP(C105,花名册!C:D,2,0)</f>
        <v>在职</v>
      </c>
      <c r="H105" t="str">
        <f>VLOOKUP(C105,花名册!C:E,3,0)</f>
        <v>正式员工</v>
      </c>
      <c r="I105" t="str">
        <f>VLOOKUP(C105,花名册!C:J,8,0)</f>
        <v>研发</v>
      </c>
      <c r="J105" t="str">
        <f>VLOOKUP(C105,花名册!C:I,7,0)</f>
        <v>2019-04-26</v>
      </c>
      <c r="K105" t="str">
        <f>VLOOKUP(C105,花名册!C:L,9,0)</f>
        <v/>
      </c>
      <c r="L105" t="str">
        <f>VLOOKUP(C105,花名册!C:L,10,0)</f>
        <v/>
      </c>
      <c r="M105" t="str">
        <f>VLOOKUP(C105,花名册!C:N,12,0)</f>
        <v>P3</v>
      </c>
      <c r="N105">
        <f>VLOOKUP(C105,出勤日期!A:I,9,0)</f>
        <v>172.5</v>
      </c>
      <c r="O105">
        <f>VLOOKUP(C105,出勤日期!A:J,10,0)</f>
        <v>172.5</v>
      </c>
      <c r="P105">
        <f>VLOOKUP(C105,出勤日期!A:L,12,0)</f>
        <v>0</v>
      </c>
      <c r="Q105">
        <f>VLOOKUP(C105,出勤日期!A:M,13,0)</f>
        <v>172.5</v>
      </c>
      <c r="S105">
        <f>VLOOKUP(C105,'考勤原始数据（增加育儿、独生子女陪护假）'!C:X,16,0)</f>
        <v>0</v>
      </c>
      <c r="U105">
        <f>VLOOKUP(C105,'考勤原始数据（增加育儿、独生子女陪护假）'!C:Z,17,0)</f>
        <v>0</v>
      </c>
      <c r="W105">
        <f>VLOOKUP(C105,'考勤原始数据（增加育儿、独生子女陪护假）'!C:AB,18,0)</f>
        <v>0</v>
      </c>
      <c r="Y105">
        <f>VLOOKUP(C105,'考勤原始数据（增加育儿、独生子女陪护假）'!C:AD,19,0)</f>
        <v>0</v>
      </c>
      <c r="Z105">
        <f>VLOOKUP(C105,'考勤原始数据（增加育儿、独生子女陪护假）'!C:AE,20,0)</f>
        <v>0</v>
      </c>
      <c r="AB105">
        <f>VLOOKUP(C105,'考勤原始数据（增加育儿、独生子女陪护假）'!C:AG,22,0)</f>
        <v>0</v>
      </c>
      <c r="AC105">
        <f>VLOOKUP(C105,'考勤原始数据（增加育儿、独生子女陪护假）'!C:Y,23,0)</f>
        <v>0</v>
      </c>
      <c r="AD105">
        <f>VLOOKUP(C105,'考勤原始数据（增加育儿、独生子女陪护假）'!C:Z,24,0)</f>
        <v>0</v>
      </c>
      <c r="AE105">
        <v>0</v>
      </c>
      <c r="AF105">
        <f>VLOOKUP(C105,'考勤原始数据（增加育儿、独生子女陪护假）'!C:AB,26,0)</f>
        <v>0</v>
      </c>
      <c r="AG105">
        <f>VLOOKUP(C105:C106,'考勤原始数据（增加育儿、独生子女陪护假）'!C:AC,27,0)</f>
        <v>0</v>
      </c>
      <c r="AH105">
        <f>VLOOKUP(C105,'考勤原始数据（增加育儿、独生子女陪护假）'!C:AD,28,0)</f>
        <v>0</v>
      </c>
      <c r="AI105">
        <f>VLOOKUP(C105,'考勤原始数据（增加育儿、独生子女陪护假）'!C:AE,29,0)</f>
        <v>0</v>
      </c>
      <c r="AJ105">
        <f>VLOOKUP(C105,'考勤原始数据（增加育儿、独生子女陪护假）'!C:AF,30,0)</f>
        <v>0</v>
      </c>
      <c r="AL105">
        <f t="shared" si="5"/>
        <v>0</v>
      </c>
      <c r="AM105">
        <f t="shared" si="7"/>
        <v>200</v>
      </c>
      <c r="AN105">
        <f>VLOOKUP(C105,工龄计算!B:F,5,0)</f>
        <v>150</v>
      </c>
      <c r="AS105">
        <f t="shared" si="6"/>
        <v>0</v>
      </c>
      <c r="BB105">
        <f t="shared" si="8"/>
        <v>0</v>
      </c>
    </row>
    <row r="106" spans="2:54">
      <c r="B106" t="str">
        <f>VLOOKUP(C106,花名册!C:O,13,0)</f>
        <v>10220</v>
      </c>
      <c r="C106" t="s">
        <v>428</v>
      </c>
      <c r="D106" t="str">
        <f>VLOOKUP(C106,花名册!C:F,4,0)</f>
        <v>百诚医药</v>
      </c>
      <c r="E106" t="str">
        <f>VLOOKUP(C106,花名册!C:G,5,0)</f>
        <v>固体制剂二部</v>
      </c>
      <c r="F106" t="str">
        <f>VLOOKUP(C106,花名册!C:H,6,0)</f>
        <v>高级制剂研究员</v>
      </c>
      <c r="G106" t="str">
        <f>VLOOKUP(C106,花名册!C:D,2,0)</f>
        <v>在职</v>
      </c>
      <c r="H106" t="str">
        <f>VLOOKUP(C106,花名册!C:E,3,0)</f>
        <v>正式员工</v>
      </c>
      <c r="I106" t="str">
        <f>VLOOKUP(C106,花名册!C:J,8,0)</f>
        <v>研发</v>
      </c>
      <c r="J106" t="str">
        <f>VLOOKUP(C106,花名册!C:I,7,0)</f>
        <v>2018-05-03</v>
      </c>
      <c r="K106" t="str">
        <f>VLOOKUP(C106,花名册!C:L,9,0)</f>
        <v/>
      </c>
      <c r="L106" t="str">
        <f>VLOOKUP(C106,花名册!C:L,10,0)</f>
        <v/>
      </c>
      <c r="M106" t="str">
        <f>VLOOKUP(C106,花名册!C:N,12,0)</f>
        <v>P3</v>
      </c>
      <c r="N106">
        <f>VLOOKUP(C106,出勤日期!A:I,9,0)</f>
        <v>172.5</v>
      </c>
      <c r="O106">
        <f>VLOOKUP(C106,出勤日期!A:J,10,0)</f>
        <v>172.5</v>
      </c>
      <c r="P106">
        <f>VLOOKUP(C106,出勤日期!A:L,12,0)</f>
        <v>0</v>
      </c>
      <c r="Q106">
        <f>VLOOKUP(C106,出勤日期!A:M,13,0)</f>
        <v>172.5</v>
      </c>
      <c r="S106">
        <f>VLOOKUP(C106,'考勤原始数据（增加育儿、独生子女陪护假）'!C:X,16,0)</f>
        <v>0</v>
      </c>
      <c r="U106">
        <f>VLOOKUP(C106,'考勤原始数据（增加育儿、独生子女陪护假）'!C:Z,17,0)</f>
        <v>0</v>
      </c>
      <c r="W106">
        <f>VLOOKUP(C106,'考勤原始数据（增加育儿、独生子女陪护假）'!C:AB,18,0)</f>
        <v>0</v>
      </c>
      <c r="Y106">
        <f>VLOOKUP(C106,'考勤原始数据（增加育儿、独生子女陪护假）'!C:AD,19,0)</f>
        <v>0</v>
      </c>
      <c r="Z106">
        <f>VLOOKUP(C106,'考勤原始数据（增加育儿、独生子女陪护假）'!C:AE,20,0)</f>
        <v>0</v>
      </c>
      <c r="AB106">
        <f>VLOOKUP(C106,'考勤原始数据（增加育儿、独生子女陪护假）'!C:AG,22,0)</f>
        <v>0</v>
      </c>
      <c r="AC106">
        <f>VLOOKUP(C106,'考勤原始数据（增加育儿、独生子女陪护假）'!C:Y,23,0)</f>
        <v>0</v>
      </c>
      <c r="AD106">
        <f>VLOOKUP(C106,'考勤原始数据（增加育儿、独生子女陪护假）'!C:Z,24,0)</f>
        <v>0</v>
      </c>
      <c r="AE106">
        <v>0</v>
      </c>
      <c r="AF106">
        <f>VLOOKUP(C106,'考勤原始数据（增加育儿、独生子女陪护假）'!C:AB,26,0)</f>
        <v>0</v>
      </c>
      <c r="AG106">
        <f>VLOOKUP(C106:C107,'考勤原始数据（增加育儿、独生子女陪护假）'!C:AC,27,0)</f>
        <v>0</v>
      </c>
      <c r="AH106">
        <f>VLOOKUP(C106,'考勤原始数据（增加育儿、独生子女陪护假）'!C:AD,28,0)</f>
        <v>0</v>
      </c>
      <c r="AI106">
        <f>VLOOKUP(C106,'考勤原始数据（增加育儿、独生子女陪护假）'!C:AE,29,0)</f>
        <v>0</v>
      </c>
      <c r="AJ106">
        <f>VLOOKUP(C106,'考勤原始数据（增加育儿、独生子女陪护假）'!C:AF,30,0)</f>
        <v>0</v>
      </c>
      <c r="AL106">
        <f t="shared" si="5"/>
        <v>0</v>
      </c>
      <c r="AM106">
        <f t="shared" si="7"/>
        <v>200</v>
      </c>
      <c r="AN106">
        <f>VLOOKUP(C106,工龄计算!B:F,5,0)</f>
        <v>200</v>
      </c>
      <c r="AS106">
        <f t="shared" si="6"/>
        <v>0</v>
      </c>
      <c r="BB106">
        <f t="shared" si="8"/>
        <v>0</v>
      </c>
    </row>
    <row r="107" spans="2:54">
      <c r="B107" t="str">
        <f>VLOOKUP(C107,花名册!C:O,13,0)</f>
        <v>10005</v>
      </c>
      <c r="C107" t="s">
        <v>82</v>
      </c>
      <c r="D107" t="str">
        <f>VLOOKUP(C107,花名册!C:F,4,0)</f>
        <v>百诚医药</v>
      </c>
      <c r="E107" t="str">
        <f>VLOOKUP(C107,花名册!C:G,5,0)</f>
        <v>外用制剂部</v>
      </c>
      <c r="F107" t="str">
        <f>VLOOKUP(C107,花名册!C:H,6,0)</f>
        <v>部门总经理</v>
      </c>
      <c r="G107" t="str">
        <f>VLOOKUP(C107,花名册!C:D,2,0)</f>
        <v>在职</v>
      </c>
      <c r="H107" t="str">
        <f>VLOOKUP(C107,花名册!C:E,3,0)</f>
        <v>正式员工</v>
      </c>
      <c r="I107" t="str">
        <f>VLOOKUP(C107,花名册!C:J,8,0)</f>
        <v>研发</v>
      </c>
      <c r="J107" t="str">
        <f>VLOOKUP(C107,花名册!C:I,7,0)</f>
        <v>2014-05-15</v>
      </c>
      <c r="K107" t="str">
        <f>VLOOKUP(C107,花名册!C:L,9,0)</f>
        <v/>
      </c>
      <c r="L107" t="str">
        <f>VLOOKUP(C107,花名册!C:L,10,0)</f>
        <v/>
      </c>
      <c r="M107" t="str">
        <f>VLOOKUP(C107,花名册!C:N,12,0)</f>
        <v>M6</v>
      </c>
      <c r="N107">
        <f>VLOOKUP(C107,出勤日期!A:I,9,0)</f>
        <v>172.5</v>
      </c>
      <c r="O107">
        <f>VLOOKUP(C107,出勤日期!A:J,10,0)</f>
        <v>172.5</v>
      </c>
      <c r="P107">
        <f>VLOOKUP(C107,出勤日期!A:L,12,0)</f>
        <v>0</v>
      </c>
      <c r="Q107">
        <f>VLOOKUP(C107,出勤日期!A:M,13,0)</f>
        <v>172.5</v>
      </c>
      <c r="S107">
        <f>VLOOKUP(C107,'考勤原始数据（增加育儿、独生子女陪护假）'!C:X,16,0)</f>
        <v>0</v>
      </c>
      <c r="U107">
        <f>VLOOKUP(C107,'考勤原始数据（增加育儿、独生子女陪护假）'!C:Z,17,0)</f>
        <v>0</v>
      </c>
      <c r="W107">
        <f>VLOOKUP(C107,'考勤原始数据（增加育儿、独生子女陪护假）'!C:AB,18,0)</f>
        <v>0</v>
      </c>
      <c r="Y107">
        <f>VLOOKUP(C107,'考勤原始数据（增加育儿、独生子女陪护假）'!C:AD,19,0)</f>
        <v>0</v>
      </c>
      <c r="Z107">
        <f>VLOOKUP(C107,'考勤原始数据（增加育儿、独生子女陪护假）'!C:AE,20,0)</f>
        <v>0</v>
      </c>
      <c r="AB107">
        <f>VLOOKUP(C107,'考勤原始数据（增加育儿、独生子女陪护假）'!C:AG,22,0)</f>
        <v>0</v>
      </c>
      <c r="AC107">
        <f>VLOOKUP(C107,'考勤原始数据（增加育儿、独生子女陪护假）'!C:Y,23,0)</f>
        <v>0</v>
      </c>
      <c r="AD107">
        <f>VLOOKUP(C107,'考勤原始数据（增加育儿、独生子女陪护假）'!C:Z,24,0)</f>
        <v>0</v>
      </c>
      <c r="AE107">
        <v>0</v>
      </c>
      <c r="AF107">
        <f>VLOOKUP(C107,'考勤原始数据（增加育儿、独生子女陪护假）'!C:AB,26,0)</f>
        <v>0</v>
      </c>
      <c r="AG107">
        <f>VLOOKUP(C107:C108,'考勤原始数据（增加育儿、独生子女陪护假）'!C:AC,27,0)</f>
        <v>0</v>
      </c>
      <c r="AH107">
        <f>VLOOKUP(C107,'考勤原始数据（增加育儿、独生子女陪护假）'!C:AD,28,0)</f>
        <v>0</v>
      </c>
      <c r="AI107">
        <f>VLOOKUP(C107,'考勤原始数据（增加育儿、独生子女陪护假）'!C:AE,29,0)</f>
        <v>0</v>
      </c>
      <c r="AJ107">
        <f>VLOOKUP(C107,'考勤原始数据（增加育儿、独生子女陪护假）'!C:AF,30,0)</f>
        <v>0</v>
      </c>
      <c r="AK107">
        <v>0</v>
      </c>
      <c r="AL107">
        <f t="shared" si="5"/>
        <v>0</v>
      </c>
      <c r="AM107">
        <f t="shared" si="7"/>
        <v>200</v>
      </c>
      <c r="AN107">
        <f>VLOOKUP(C107,工龄计算!B:F,5,0)</f>
        <v>550</v>
      </c>
      <c r="AS107">
        <f t="shared" si="6"/>
        <v>0</v>
      </c>
      <c r="BB107">
        <f t="shared" si="8"/>
        <v>0</v>
      </c>
    </row>
    <row r="108" spans="2:54">
      <c r="B108" t="str">
        <f>VLOOKUP(C108,花名册!C:O,13,0)</f>
        <v>10053</v>
      </c>
      <c r="C108" t="s">
        <v>327</v>
      </c>
      <c r="D108" t="str">
        <f>VLOOKUP(C108,花名册!C:F,4,0)</f>
        <v>百诚医药</v>
      </c>
      <c r="E108" t="str">
        <f>VLOOKUP(C108,花名册!C:G,5,0)</f>
        <v>固体制剂二部</v>
      </c>
      <c r="F108" t="str">
        <f>VLOOKUP(C108,花名册!C:H,6,0)</f>
        <v>高级项目经理(制剂)</v>
      </c>
      <c r="G108" t="str">
        <f>VLOOKUP(C108,花名册!C:D,2,0)</f>
        <v>在职</v>
      </c>
      <c r="H108" t="str">
        <f>VLOOKUP(C108,花名册!C:E,3,0)</f>
        <v>正式员工</v>
      </c>
      <c r="I108" t="str">
        <f>VLOOKUP(C108,花名册!C:J,8,0)</f>
        <v>研发</v>
      </c>
      <c r="J108" t="str">
        <f>VLOOKUP(C108,花名册!C:I,7,0)</f>
        <v>2016-05-13</v>
      </c>
      <c r="K108" t="str">
        <f>VLOOKUP(C108,花名册!C:L,9,0)</f>
        <v/>
      </c>
      <c r="L108" t="str">
        <f>VLOOKUP(C108,花名册!C:L,10,0)</f>
        <v/>
      </c>
      <c r="M108" t="str">
        <f>VLOOKUP(C108,花名册!C:N,12,0)</f>
        <v>M3</v>
      </c>
      <c r="N108">
        <f>VLOOKUP(C108,出勤日期!A:I,9,0)</f>
        <v>172.5</v>
      </c>
      <c r="O108">
        <f>VLOOKUP(C108,出勤日期!A:J,10,0)</f>
        <v>172.5</v>
      </c>
      <c r="P108">
        <f>VLOOKUP(C108,出勤日期!A:L,12,0)</f>
        <v>0</v>
      </c>
      <c r="Q108">
        <f>VLOOKUP(C108,出勤日期!A:M,13,0)</f>
        <v>172.5</v>
      </c>
      <c r="S108">
        <f>VLOOKUP(C108,'考勤原始数据（增加育儿、独生子女陪护假）'!C:X,16,0)</f>
        <v>0</v>
      </c>
      <c r="U108">
        <f>VLOOKUP(C108,'考勤原始数据（增加育儿、独生子女陪护假）'!C:Z,17,0)</f>
        <v>0</v>
      </c>
      <c r="W108">
        <f>VLOOKUP(C108,'考勤原始数据（增加育儿、独生子女陪护假）'!C:AB,18,0)</f>
        <v>0</v>
      </c>
      <c r="Y108">
        <f>VLOOKUP(C108,'考勤原始数据（增加育儿、独生子女陪护假）'!C:AD,19,0)</f>
        <v>0</v>
      </c>
      <c r="Z108">
        <f>VLOOKUP(C108,'考勤原始数据（增加育儿、独生子女陪护假）'!C:AE,20,0)</f>
        <v>0</v>
      </c>
      <c r="AB108">
        <f>VLOOKUP(C108,'考勤原始数据（增加育儿、独生子女陪护假）'!C:AG,22,0)</f>
        <v>0</v>
      </c>
      <c r="AC108">
        <f>VLOOKUP(C108,'考勤原始数据（增加育儿、独生子女陪护假）'!C:Y,23,0)</f>
        <v>0</v>
      </c>
      <c r="AD108">
        <f>VLOOKUP(C108,'考勤原始数据（增加育儿、独生子女陪护假）'!C:Z,24,0)</f>
        <v>0</v>
      </c>
      <c r="AE108">
        <v>0</v>
      </c>
      <c r="AF108">
        <f>VLOOKUP(C108,'考勤原始数据（增加育儿、独生子女陪护假）'!C:AB,26,0)</f>
        <v>0</v>
      </c>
      <c r="AG108">
        <f>VLOOKUP(C108:C109,'考勤原始数据（增加育儿、独生子女陪护假）'!C:AC,27,0)</f>
        <v>0</v>
      </c>
      <c r="AH108">
        <f>VLOOKUP(C108,'考勤原始数据（增加育儿、独生子女陪护假）'!C:AD,28,0)</f>
        <v>0</v>
      </c>
      <c r="AI108">
        <f>VLOOKUP(C108,'考勤原始数据（增加育儿、独生子女陪护假）'!C:AE,29,0)</f>
        <v>0</v>
      </c>
      <c r="AJ108">
        <f>VLOOKUP(C108,'考勤原始数据（增加育儿、独生子女陪护假）'!C:AF,30,0)</f>
        <v>0</v>
      </c>
      <c r="AL108">
        <f t="shared" si="5"/>
        <v>0</v>
      </c>
      <c r="AM108">
        <f t="shared" si="7"/>
        <v>200</v>
      </c>
      <c r="AN108">
        <f>VLOOKUP(C108,工龄计算!B:F,5,0)</f>
        <v>350</v>
      </c>
      <c r="AS108">
        <f t="shared" si="6"/>
        <v>0</v>
      </c>
      <c r="BB108">
        <f t="shared" si="8"/>
        <v>0</v>
      </c>
    </row>
    <row r="109" spans="2:54">
      <c r="B109" t="str">
        <f>VLOOKUP(C109,花名册!C:O,13,0)</f>
        <v>10235</v>
      </c>
      <c r="C109" t="s">
        <v>573</v>
      </c>
      <c r="D109" t="str">
        <f>VLOOKUP(C109,花名册!C:F,4,0)</f>
        <v>百诚医药</v>
      </c>
      <c r="E109" t="str">
        <f>VLOOKUP(C109,花名册!C:G,5,0)</f>
        <v>固体制剂二部</v>
      </c>
      <c r="F109" t="str">
        <f>VLOOKUP(C109,花名册!C:H,6,0)</f>
        <v>高级制剂研究员</v>
      </c>
      <c r="G109" t="str">
        <f>VLOOKUP(C109,花名册!C:D,2,0)</f>
        <v>在职</v>
      </c>
      <c r="H109" t="str">
        <f>VLOOKUP(C109,花名册!C:E,3,0)</f>
        <v>正式员工</v>
      </c>
      <c r="I109" t="str">
        <f>VLOOKUP(C109,花名册!C:J,8,0)</f>
        <v>研发</v>
      </c>
      <c r="J109" t="str">
        <f>VLOOKUP(C109,花名册!C:I,7,0)</f>
        <v>2018-06-04</v>
      </c>
      <c r="K109" t="str">
        <f>VLOOKUP(C109,花名册!C:L,9,0)</f>
        <v/>
      </c>
      <c r="L109" t="str">
        <f>VLOOKUP(C109,花名册!C:L,10,0)</f>
        <v/>
      </c>
      <c r="M109" t="str">
        <f>VLOOKUP(C109,花名册!C:N,12,0)</f>
        <v>P3</v>
      </c>
      <c r="N109">
        <f>VLOOKUP(C109,出勤日期!A:I,9,0)</f>
        <v>172.5</v>
      </c>
      <c r="O109">
        <f>VLOOKUP(C109,出勤日期!A:J,10,0)</f>
        <v>172.5</v>
      </c>
      <c r="P109">
        <f>VLOOKUP(C109,出勤日期!A:L,12,0)</f>
        <v>0</v>
      </c>
      <c r="Q109">
        <f>VLOOKUP(C109,出勤日期!A:M,13,0)</f>
        <v>172.5</v>
      </c>
      <c r="S109">
        <f>VLOOKUP(C109,'考勤原始数据（增加育儿、独生子女陪护假）'!C:X,16,0)</f>
        <v>0</v>
      </c>
      <c r="U109">
        <f>VLOOKUP(C109,'考勤原始数据（增加育儿、独生子女陪护假）'!C:Z,17,0)</f>
        <v>0</v>
      </c>
      <c r="W109">
        <f>VLOOKUP(C109,'考勤原始数据（增加育儿、独生子女陪护假）'!C:AB,18,0)</f>
        <v>0</v>
      </c>
      <c r="Y109">
        <f>VLOOKUP(C109,'考勤原始数据（增加育儿、独生子女陪护假）'!C:AD,19,0)</f>
        <v>0</v>
      </c>
      <c r="Z109">
        <f>VLOOKUP(C109,'考勤原始数据（增加育儿、独生子女陪护假）'!C:AE,20,0)</f>
        <v>0</v>
      </c>
      <c r="AB109">
        <f>VLOOKUP(C109,'考勤原始数据（增加育儿、独生子女陪护假）'!C:AG,22,0)</f>
        <v>0</v>
      </c>
      <c r="AC109">
        <f>VLOOKUP(C109,'考勤原始数据（增加育儿、独生子女陪护假）'!C:Y,23,0)</f>
        <v>0</v>
      </c>
      <c r="AD109">
        <f>VLOOKUP(C109,'考勤原始数据（增加育儿、独生子女陪护假）'!C:Z,24,0)</f>
        <v>0</v>
      </c>
      <c r="AE109">
        <v>0</v>
      </c>
      <c r="AF109">
        <f>VLOOKUP(C109,'考勤原始数据（增加育儿、独生子女陪护假）'!C:AB,26,0)</f>
        <v>0</v>
      </c>
      <c r="AG109">
        <f>VLOOKUP(C109:C110,'考勤原始数据（增加育儿、独生子女陪护假）'!C:AC,27,0)</f>
        <v>0</v>
      </c>
      <c r="AH109">
        <f>VLOOKUP(C109,'考勤原始数据（增加育儿、独生子女陪护假）'!C:AD,28,0)</f>
        <v>0</v>
      </c>
      <c r="AI109">
        <f>VLOOKUP(C109,'考勤原始数据（增加育儿、独生子女陪护假）'!C:AE,29,0)</f>
        <v>0</v>
      </c>
      <c r="AJ109">
        <f>VLOOKUP(C109,'考勤原始数据（增加育儿、独生子女陪护假）'!C:AF,30,0)</f>
        <v>0</v>
      </c>
      <c r="AL109">
        <f t="shared" si="5"/>
        <v>0</v>
      </c>
      <c r="AM109">
        <f t="shared" si="7"/>
        <v>200</v>
      </c>
      <c r="AN109">
        <f>VLOOKUP(C109,工龄计算!B:F,5,0)</f>
        <v>200</v>
      </c>
      <c r="AS109">
        <f t="shared" si="6"/>
        <v>0</v>
      </c>
      <c r="BB109">
        <f t="shared" si="8"/>
        <v>0</v>
      </c>
    </row>
    <row r="110" spans="2:54">
      <c r="B110" t="str">
        <f>VLOOKUP(C110,花名册!C:O,13,0)</f>
        <v>10458</v>
      </c>
      <c r="C110" t="s">
        <v>724</v>
      </c>
      <c r="D110" t="str">
        <f>VLOOKUP(C110,花名册!C:F,4,0)</f>
        <v>百诚医药</v>
      </c>
      <c r="E110" t="str">
        <f>VLOOKUP(C110,花名册!C:G,5,0)</f>
        <v>固体制剂二部</v>
      </c>
      <c r="F110" t="str">
        <f>VLOOKUP(C110,花名册!C:H,6,0)</f>
        <v>制剂研究员</v>
      </c>
      <c r="G110" t="str">
        <f>VLOOKUP(C110,花名册!C:D,2,0)</f>
        <v>在职</v>
      </c>
      <c r="H110" t="str">
        <f>VLOOKUP(C110,花名册!C:E,3,0)</f>
        <v>正式员工</v>
      </c>
      <c r="I110" t="str">
        <f>VLOOKUP(C110,花名册!C:J,8,0)</f>
        <v>研发</v>
      </c>
      <c r="J110" t="str">
        <f>VLOOKUP(C110,花名册!C:I,7,0)</f>
        <v>2019-11-07</v>
      </c>
      <c r="K110" t="str">
        <f>VLOOKUP(C110,花名册!C:L,9,0)</f>
        <v/>
      </c>
      <c r="L110" t="str">
        <f>VLOOKUP(C110,花名册!C:L,10,0)</f>
        <v/>
      </c>
      <c r="M110" t="str">
        <f>VLOOKUP(C110,花名册!C:N,12,0)</f>
        <v>P2</v>
      </c>
      <c r="N110">
        <f>VLOOKUP(C110,出勤日期!A:I,9,0)</f>
        <v>172.5</v>
      </c>
      <c r="O110">
        <f>VLOOKUP(C110,出勤日期!A:J,10,0)</f>
        <v>172.5</v>
      </c>
      <c r="P110">
        <f>VLOOKUP(C110,出勤日期!A:L,12,0)</f>
        <v>0</v>
      </c>
      <c r="Q110">
        <f>VLOOKUP(C110,出勤日期!A:M,13,0)</f>
        <v>172.5</v>
      </c>
      <c r="S110">
        <f>VLOOKUP(C110,'考勤原始数据（增加育儿、独生子女陪护假）'!C:X,16,0)</f>
        <v>0</v>
      </c>
      <c r="U110">
        <f>VLOOKUP(C110,'考勤原始数据（增加育儿、独生子女陪护假）'!C:Z,17,0)</f>
        <v>0</v>
      </c>
      <c r="W110">
        <f>VLOOKUP(C110,'考勤原始数据（增加育儿、独生子女陪护假）'!C:AB,18,0)</f>
        <v>0</v>
      </c>
      <c r="Y110">
        <f>VLOOKUP(C110,'考勤原始数据（增加育儿、独生子女陪护假）'!C:AD,19,0)</f>
        <v>0</v>
      </c>
      <c r="Z110">
        <f>VLOOKUP(C110,'考勤原始数据（增加育儿、独生子女陪护假）'!C:AE,20,0)</f>
        <v>0</v>
      </c>
      <c r="AB110">
        <f>VLOOKUP(C110,'考勤原始数据（增加育儿、独生子女陪护假）'!C:AG,22,0)</f>
        <v>0</v>
      </c>
      <c r="AC110">
        <f>VLOOKUP(C110,'考勤原始数据（增加育儿、独生子女陪护假）'!C:Y,23,0)</f>
        <v>5.5</v>
      </c>
      <c r="AD110">
        <f>VLOOKUP(C110,'考勤原始数据（增加育儿、独生子女陪护假）'!C:Z,24,0)</f>
        <v>5.5</v>
      </c>
      <c r="AE110">
        <v>0</v>
      </c>
      <c r="AF110">
        <f>VLOOKUP(C110,'考勤原始数据（增加育儿、独生子女陪护假）'!C:AB,26,0)</f>
        <v>0</v>
      </c>
      <c r="AG110">
        <f>VLOOKUP(C110:C111,'考勤原始数据（增加育儿、独生子女陪护假）'!C:AC,27,0)</f>
        <v>0</v>
      </c>
      <c r="AH110">
        <f>VLOOKUP(C110,'考勤原始数据（增加育儿、独生子女陪护假）'!C:AD,28,0)</f>
        <v>0</v>
      </c>
      <c r="AI110">
        <f>VLOOKUP(C110,'考勤原始数据（增加育儿、独生子女陪护假）'!C:AE,29,0)</f>
        <v>0</v>
      </c>
      <c r="AJ110">
        <f>VLOOKUP(C110,'考勤原始数据（增加育儿、独生子女陪护假）'!C:AF,30,0)</f>
        <v>0</v>
      </c>
      <c r="AL110">
        <f t="shared" si="5"/>
        <v>0</v>
      </c>
      <c r="AM110">
        <f t="shared" si="7"/>
        <v>200</v>
      </c>
      <c r="AN110">
        <f>VLOOKUP(C110,工龄计算!B:F,5,0)</f>
        <v>150</v>
      </c>
      <c r="AS110">
        <f t="shared" si="6"/>
        <v>0</v>
      </c>
      <c r="BB110">
        <f t="shared" si="8"/>
        <v>0</v>
      </c>
    </row>
    <row r="111" spans="2:54">
      <c r="B111" t="str">
        <f>VLOOKUP(C111,花名册!C:O,13,0)</f>
        <v>10128</v>
      </c>
      <c r="C111" t="s">
        <v>726</v>
      </c>
      <c r="D111" t="str">
        <f>VLOOKUP(C111,花名册!C:F,4,0)</f>
        <v>百诚医药</v>
      </c>
      <c r="E111" t="str">
        <f>VLOOKUP(C111,花名册!C:G,5,0)</f>
        <v>固体制剂二部</v>
      </c>
      <c r="F111" t="str">
        <f>VLOOKUP(C111,花名册!C:H,6,0)</f>
        <v>初级项目经理(分析)</v>
      </c>
      <c r="G111" t="str">
        <f>VLOOKUP(C111,花名册!C:D,2,0)</f>
        <v>在职</v>
      </c>
      <c r="H111" t="str">
        <f>VLOOKUP(C111,花名册!C:E,3,0)</f>
        <v>正式员工</v>
      </c>
      <c r="I111" t="str">
        <f>VLOOKUP(C111,花名册!C:J,8,0)</f>
        <v>研发</v>
      </c>
      <c r="J111" t="str">
        <f>VLOOKUP(C111,花名册!C:I,7,0)</f>
        <v>2017-06-19</v>
      </c>
      <c r="K111" t="str">
        <f>VLOOKUP(C111,花名册!C:L,9,0)</f>
        <v/>
      </c>
      <c r="L111" t="str">
        <f>VLOOKUP(C111,花名册!C:L,10,0)</f>
        <v/>
      </c>
      <c r="M111" t="str">
        <f>VLOOKUP(C111,花名册!C:N,12,0)</f>
        <v>M1</v>
      </c>
      <c r="N111">
        <f>VLOOKUP(C111,出勤日期!A:I,9,0)</f>
        <v>172.5</v>
      </c>
      <c r="O111">
        <f>VLOOKUP(C111,出勤日期!A:J,10,0)</f>
        <v>172.5</v>
      </c>
      <c r="P111">
        <f>VLOOKUP(C111,出勤日期!A:L,12,0)</f>
        <v>0</v>
      </c>
      <c r="Q111">
        <f>VLOOKUP(C111,出勤日期!A:M,13,0)</f>
        <v>172.5</v>
      </c>
      <c r="S111">
        <f>VLOOKUP(C111,'考勤原始数据（增加育儿、独生子女陪护假）'!C:X,16,0)</f>
        <v>0</v>
      </c>
      <c r="U111">
        <f>VLOOKUP(C111,'考勤原始数据（增加育儿、独生子女陪护假）'!C:Z,17,0)</f>
        <v>0</v>
      </c>
      <c r="W111">
        <f>VLOOKUP(C111,'考勤原始数据（增加育儿、独生子女陪护假）'!C:AB,18,0)</f>
        <v>0</v>
      </c>
      <c r="Y111">
        <f>VLOOKUP(C111,'考勤原始数据（增加育儿、独生子女陪护假）'!C:AD,19,0)</f>
        <v>75</v>
      </c>
      <c r="Z111">
        <f>VLOOKUP(C111,'考勤原始数据（增加育儿、独生子女陪护假）'!C:AE,20,0)</f>
        <v>0</v>
      </c>
      <c r="AB111">
        <f>VLOOKUP(C111,'考勤原始数据（增加育儿、独生子女陪护假）'!C:AG,22,0)</f>
        <v>0</v>
      </c>
      <c r="AC111">
        <f>VLOOKUP(C111,'考勤原始数据（增加育儿、独生子女陪护假）'!C:Y,23,0)</f>
        <v>0</v>
      </c>
      <c r="AD111">
        <f>VLOOKUP(C111,'考勤原始数据（增加育儿、独生子女陪护假）'!C:Z,24,0)</f>
        <v>0</v>
      </c>
      <c r="AE111">
        <v>0</v>
      </c>
      <c r="AF111">
        <f>VLOOKUP(C111,'考勤原始数据（增加育儿、独生子女陪护假）'!C:AB,26,0)</f>
        <v>0</v>
      </c>
      <c r="AG111">
        <f>VLOOKUP(C111:C112,'考勤原始数据（增加育儿、独生子女陪护假）'!C:AC,27,0)</f>
        <v>0</v>
      </c>
      <c r="AH111">
        <f>VLOOKUP(C111,'考勤原始数据（增加育儿、独生子女陪护假）'!C:AD,28,0)</f>
        <v>0</v>
      </c>
      <c r="AI111">
        <f>VLOOKUP(C111,'考勤原始数据（增加育儿、独生子女陪护假）'!C:AE,29,0)</f>
        <v>0</v>
      </c>
      <c r="AJ111">
        <f>VLOOKUP(C111,'考勤原始数据（增加育儿、独生子女陪护假）'!C:AF,30,0)</f>
        <v>0</v>
      </c>
      <c r="AL111">
        <f t="shared" si="5"/>
        <v>0</v>
      </c>
      <c r="AM111">
        <f t="shared" si="7"/>
        <v>113.04</v>
      </c>
      <c r="AN111">
        <f>VLOOKUP(C111,工龄计算!B:F,5,0)</f>
        <v>250</v>
      </c>
      <c r="AS111">
        <f t="shared" si="6"/>
        <v>0</v>
      </c>
      <c r="BB111">
        <f t="shared" si="8"/>
        <v>0</v>
      </c>
    </row>
    <row r="112" spans="2:54">
      <c r="B112" t="str">
        <f>VLOOKUP(C112,花名册!C:O,13,0)</f>
        <v>10346</v>
      </c>
      <c r="C112" t="s">
        <v>226</v>
      </c>
      <c r="D112" t="str">
        <f>VLOOKUP(C112,花名册!C:F,4,0)</f>
        <v>百诚医药</v>
      </c>
      <c r="E112" t="str">
        <f>VLOOKUP(C112,花名册!C:G,5,0)</f>
        <v>固体制剂二部</v>
      </c>
      <c r="F112" t="str">
        <f>VLOOKUP(C112,花名册!C:H,6,0)</f>
        <v>见习项目经理(分析)</v>
      </c>
      <c r="G112" t="str">
        <f>VLOOKUP(C112,花名册!C:D,2,0)</f>
        <v>在职</v>
      </c>
      <c r="H112" t="str">
        <f>VLOOKUP(C112,花名册!C:E,3,0)</f>
        <v>正式员工</v>
      </c>
      <c r="I112" t="str">
        <f>VLOOKUP(C112,花名册!C:J,8,0)</f>
        <v>研发</v>
      </c>
      <c r="J112" t="str">
        <f>VLOOKUP(C112,花名册!C:I,7,0)</f>
        <v>2019-05-05</v>
      </c>
      <c r="K112" t="str">
        <f>VLOOKUP(C112,花名册!C:L,9,0)</f>
        <v/>
      </c>
      <c r="L112" t="str">
        <f>VLOOKUP(C112,花名册!C:L,10,0)</f>
        <v/>
      </c>
      <c r="M112" t="str">
        <f>VLOOKUP(C112,花名册!C:N,12,0)</f>
        <v>P3</v>
      </c>
      <c r="N112">
        <f>VLOOKUP(C112,出勤日期!A:I,9,0)</f>
        <v>172.5</v>
      </c>
      <c r="O112">
        <f>VLOOKUP(C112,出勤日期!A:J,10,0)</f>
        <v>172.5</v>
      </c>
      <c r="P112">
        <f>VLOOKUP(C112,出勤日期!A:L,12,0)</f>
        <v>0</v>
      </c>
      <c r="Q112">
        <f>VLOOKUP(C112,出勤日期!A:M,13,0)</f>
        <v>172.5</v>
      </c>
      <c r="S112">
        <f>VLOOKUP(C112,'考勤原始数据（增加育儿、独生子女陪护假）'!C:X,16,0)</f>
        <v>0</v>
      </c>
      <c r="U112">
        <f>VLOOKUP(C112,'考勤原始数据（增加育儿、独生子女陪护假）'!C:Z,17,0)</f>
        <v>0</v>
      </c>
      <c r="W112">
        <f>VLOOKUP(C112,'考勤原始数据（增加育儿、独生子女陪护假）'!C:AB,18,0)</f>
        <v>0</v>
      </c>
      <c r="Y112">
        <f>VLOOKUP(C112,'考勤原始数据（增加育儿、独生子女陪护假）'!C:AD,19,0)</f>
        <v>0</v>
      </c>
      <c r="Z112">
        <f>VLOOKUP(C112,'考勤原始数据（增加育儿、独生子女陪护假）'!C:AE,20,0)</f>
        <v>0</v>
      </c>
      <c r="AB112">
        <f>VLOOKUP(C112,'考勤原始数据（增加育儿、独生子女陪护假）'!C:AG,22,0)</f>
        <v>0</v>
      </c>
      <c r="AC112">
        <f>VLOOKUP(C112,'考勤原始数据（增加育儿、独生子女陪护假）'!C:Y,23,0)</f>
        <v>55</v>
      </c>
      <c r="AD112">
        <f>VLOOKUP(C112,'考勤原始数据（增加育儿、独生子女陪护假）'!C:Z,24,0)</f>
        <v>55</v>
      </c>
      <c r="AE112">
        <v>0</v>
      </c>
      <c r="AF112">
        <f>VLOOKUP(C112,'考勤原始数据（增加育儿、独生子女陪护假）'!C:AB,26,0)</f>
        <v>0</v>
      </c>
      <c r="AG112">
        <f>VLOOKUP(C112:C113,'考勤原始数据（增加育儿、独生子女陪护假）'!C:AC,27,0)</f>
        <v>0</v>
      </c>
      <c r="AH112">
        <f>VLOOKUP(C112,'考勤原始数据（增加育儿、独生子女陪护假）'!C:AD,28,0)</f>
        <v>0</v>
      </c>
      <c r="AI112">
        <f>VLOOKUP(C112,'考勤原始数据（增加育儿、独生子女陪护假）'!C:AE,29,0)</f>
        <v>0</v>
      </c>
      <c r="AJ112">
        <f>VLOOKUP(C112,'考勤原始数据（增加育儿、独生子女陪护假）'!C:AF,30,0)</f>
        <v>0</v>
      </c>
      <c r="AL112">
        <f t="shared" si="5"/>
        <v>0</v>
      </c>
      <c r="AM112">
        <f t="shared" si="7"/>
        <v>200</v>
      </c>
      <c r="AN112">
        <f>VLOOKUP(C112,工龄计算!B:F,5,0)</f>
        <v>150</v>
      </c>
      <c r="AS112">
        <f t="shared" si="6"/>
        <v>0</v>
      </c>
      <c r="BB112">
        <f t="shared" si="8"/>
        <v>0</v>
      </c>
    </row>
    <row r="113" spans="2:54">
      <c r="B113" t="str">
        <f>VLOOKUP(C113,花名册!C:O,13,0)</f>
        <v>10300</v>
      </c>
      <c r="C113" t="s">
        <v>574</v>
      </c>
      <c r="D113" t="str">
        <f>VLOOKUP(C113,花名册!C:F,4,0)</f>
        <v>百诚医药</v>
      </c>
      <c r="E113" t="str">
        <f>VLOOKUP(C113,花名册!C:G,5,0)</f>
        <v>固体制剂二部</v>
      </c>
      <c r="F113" t="str">
        <f>VLOOKUP(C113,花名册!C:H,6,0)</f>
        <v>分析研究员</v>
      </c>
      <c r="G113" t="str">
        <f>VLOOKUP(C113,花名册!C:D,2,0)</f>
        <v>在职</v>
      </c>
      <c r="H113" t="str">
        <f>VLOOKUP(C113,花名册!C:E,3,0)</f>
        <v>正式员工</v>
      </c>
      <c r="I113" t="str">
        <f>VLOOKUP(C113,花名册!C:J,8,0)</f>
        <v>研发</v>
      </c>
      <c r="J113" t="str">
        <f>VLOOKUP(C113,花名册!C:I,7,0)</f>
        <v>2019-03-06</v>
      </c>
      <c r="K113" t="str">
        <f>VLOOKUP(C113,花名册!C:L,9,0)</f>
        <v/>
      </c>
      <c r="L113" t="str">
        <f>VLOOKUP(C113,花名册!C:L,10,0)</f>
        <v/>
      </c>
      <c r="M113" t="str">
        <f>VLOOKUP(C113,花名册!C:N,12,0)</f>
        <v>P2</v>
      </c>
      <c r="N113">
        <f>VLOOKUP(C113,出勤日期!A:I,9,0)</f>
        <v>172.5</v>
      </c>
      <c r="O113">
        <f>VLOOKUP(C113,出勤日期!A:J,10,0)</f>
        <v>172.5</v>
      </c>
      <c r="P113">
        <f>VLOOKUP(C113,出勤日期!A:L,12,0)</f>
        <v>0</v>
      </c>
      <c r="Q113">
        <f>VLOOKUP(C113,出勤日期!A:M,13,0)</f>
        <v>172.5</v>
      </c>
      <c r="S113">
        <f>VLOOKUP(C113,'考勤原始数据（增加育儿、独生子女陪护假）'!C:X,16,0)</f>
        <v>0</v>
      </c>
      <c r="U113">
        <f>VLOOKUP(C113,'考勤原始数据（增加育儿、独生子女陪护假）'!C:Z,17,0)</f>
        <v>0</v>
      </c>
      <c r="W113">
        <f>VLOOKUP(C113,'考勤原始数据（增加育儿、独生子女陪护假）'!C:AB,18,0)</f>
        <v>0</v>
      </c>
      <c r="Y113">
        <f>VLOOKUP(C113,'考勤原始数据（增加育儿、独生子女陪护假）'!C:AD,19,0)</f>
        <v>0</v>
      </c>
      <c r="Z113">
        <f>VLOOKUP(C113,'考勤原始数据（增加育儿、独生子女陪护假）'!C:AE,20,0)</f>
        <v>0</v>
      </c>
      <c r="AB113">
        <f>VLOOKUP(C113,'考勤原始数据（增加育儿、独生子女陪护假）'!C:AG,22,0)</f>
        <v>0</v>
      </c>
      <c r="AC113">
        <f>VLOOKUP(C113,'考勤原始数据（增加育儿、独生子女陪护假）'!C:Y,23,0)</f>
        <v>9</v>
      </c>
      <c r="AD113">
        <f>VLOOKUP(C113,'考勤原始数据（增加育儿、独生子女陪护假）'!C:Z,24,0)</f>
        <v>9</v>
      </c>
      <c r="AE113">
        <v>0</v>
      </c>
      <c r="AF113">
        <f>VLOOKUP(C113,'考勤原始数据（增加育儿、独生子女陪护假）'!C:AB,26,0)</f>
        <v>0</v>
      </c>
      <c r="AG113">
        <f>VLOOKUP(C113:C114,'考勤原始数据（增加育儿、独生子女陪护假）'!C:AC,27,0)</f>
        <v>0</v>
      </c>
      <c r="AH113">
        <f>VLOOKUP(C113,'考勤原始数据（增加育儿、独生子女陪护假）'!C:AD,28,0)</f>
        <v>0</v>
      </c>
      <c r="AI113">
        <f>VLOOKUP(C113,'考勤原始数据（增加育儿、独生子女陪护假）'!C:AE,29,0)</f>
        <v>0</v>
      </c>
      <c r="AJ113">
        <f>VLOOKUP(C113,'考勤原始数据（增加育儿、独生子女陪护假）'!C:AF,30,0)</f>
        <v>0</v>
      </c>
      <c r="AL113">
        <f t="shared" si="5"/>
        <v>0</v>
      </c>
      <c r="AM113">
        <f t="shared" si="7"/>
        <v>200</v>
      </c>
      <c r="AN113">
        <f>VLOOKUP(C113,工龄计算!B:F,5,0)</f>
        <v>200</v>
      </c>
      <c r="AS113">
        <f t="shared" si="6"/>
        <v>0</v>
      </c>
      <c r="BB113">
        <f t="shared" si="8"/>
        <v>0</v>
      </c>
    </row>
    <row r="114" spans="2:54">
      <c r="B114" t="str">
        <f>VLOOKUP(C114,花名册!C:O,13,0)</f>
        <v>10011</v>
      </c>
      <c r="C114" t="s">
        <v>728</v>
      </c>
      <c r="D114" t="str">
        <f>VLOOKUP(C114,花名册!C:F,4,0)</f>
        <v>百诚医药</v>
      </c>
      <c r="E114" t="str">
        <f>VLOOKUP(C114,花名册!C:G,5,0)</f>
        <v>外用制剂部</v>
      </c>
      <c r="F114" t="str">
        <f>VLOOKUP(C114,花名册!C:H,6,0)</f>
        <v>资深项目经理（分析）</v>
      </c>
      <c r="G114" t="str">
        <f>VLOOKUP(C114,花名册!C:D,2,0)</f>
        <v>在职</v>
      </c>
      <c r="H114" t="str">
        <f>VLOOKUP(C114,花名册!C:E,3,0)</f>
        <v>正式员工</v>
      </c>
      <c r="I114" t="str">
        <f>VLOOKUP(C114,花名册!C:J,8,0)</f>
        <v>研发</v>
      </c>
      <c r="J114" t="str">
        <f>VLOOKUP(C114,花名册!C:I,7,0)</f>
        <v>2014-03-26</v>
      </c>
      <c r="K114" t="str">
        <f>VLOOKUP(C114,花名册!C:L,9,0)</f>
        <v/>
      </c>
      <c r="L114" t="str">
        <f>VLOOKUP(C114,花名册!C:L,10,0)</f>
        <v/>
      </c>
      <c r="M114" t="str">
        <f>VLOOKUP(C114,花名册!C:N,12,0)</f>
        <v>M4</v>
      </c>
      <c r="N114">
        <f>VLOOKUP(C114,出勤日期!A:I,9,0)</f>
        <v>172.5</v>
      </c>
      <c r="O114">
        <f>VLOOKUP(C114,出勤日期!A:J,10,0)</f>
        <v>172.5</v>
      </c>
      <c r="P114">
        <f>VLOOKUP(C114,出勤日期!A:L,12,0)</f>
        <v>0</v>
      </c>
      <c r="Q114">
        <f>VLOOKUP(C114,出勤日期!A:M,13,0)</f>
        <v>172.5</v>
      </c>
      <c r="S114">
        <f>VLOOKUP(C114,'考勤原始数据（增加育儿、独生子女陪护假）'!C:X,16,0)</f>
        <v>0</v>
      </c>
      <c r="U114">
        <f>VLOOKUP(C114,'考勤原始数据（增加育儿、独生子女陪护假）'!C:Z,17,0)</f>
        <v>0</v>
      </c>
      <c r="W114">
        <f>VLOOKUP(C114,'考勤原始数据（增加育儿、独生子女陪护假）'!C:AB,18,0)</f>
        <v>0</v>
      </c>
      <c r="Y114">
        <f>VLOOKUP(C114,'考勤原始数据（增加育儿、独生子女陪护假）'!C:AD,19,0)</f>
        <v>0</v>
      </c>
      <c r="Z114">
        <f>VLOOKUP(C114,'考勤原始数据（增加育儿、独生子女陪护假）'!C:AE,20,0)</f>
        <v>0</v>
      </c>
      <c r="AB114">
        <f>VLOOKUP(C114,'考勤原始数据（增加育儿、独生子女陪护假）'!C:AG,22,0)</f>
        <v>0</v>
      </c>
      <c r="AC114">
        <f>VLOOKUP(C114,'考勤原始数据（增加育儿、独生子女陪护假）'!C:Y,23,0)</f>
        <v>0</v>
      </c>
      <c r="AD114">
        <f>VLOOKUP(C114,'考勤原始数据（增加育儿、独生子女陪护假）'!C:Z,24,0)</f>
        <v>0</v>
      </c>
      <c r="AE114">
        <v>0</v>
      </c>
      <c r="AF114">
        <f>VLOOKUP(C114,'考勤原始数据（增加育儿、独生子女陪护假）'!C:AB,26,0)</f>
        <v>0</v>
      </c>
      <c r="AG114">
        <f>VLOOKUP(C114:C115,'考勤原始数据（增加育儿、独生子女陪护假）'!C:AC,27,0)</f>
        <v>0</v>
      </c>
      <c r="AH114">
        <f>VLOOKUP(C114,'考勤原始数据（增加育儿、独生子女陪护假）'!C:AD,28,0)</f>
        <v>0</v>
      </c>
      <c r="AI114">
        <f>VLOOKUP(C114,'考勤原始数据（增加育儿、独生子女陪护假）'!C:AE,29,0)</f>
        <v>0</v>
      </c>
      <c r="AJ114">
        <f>VLOOKUP(C114,'考勤原始数据（增加育儿、独生子女陪护假）'!C:AF,30,0)</f>
        <v>0</v>
      </c>
      <c r="AL114">
        <f t="shared" si="5"/>
        <v>0</v>
      </c>
      <c r="AM114">
        <f t="shared" si="7"/>
        <v>200</v>
      </c>
      <c r="AN114">
        <f>VLOOKUP(C114,工龄计算!B:F,5,0)</f>
        <v>650</v>
      </c>
      <c r="AS114">
        <f t="shared" si="6"/>
        <v>0</v>
      </c>
      <c r="BB114">
        <f t="shared" si="8"/>
        <v>0</v>
      </c>
    </row>
    <row r="115" spans="2:54">
      <c r="B115" t="str">
        <f>VLOOKUP(C115,花名册!C:O,13,0)</f>
        <v>10386</v>
      </c>
      <c r="C115" t="s">
        <v>329</v>
      </c>
      <c r="D115" t="str">
        <f>VLOOKUP(C115,花名册!C:F,4,0)</f>
        <v>百诚医药</v>
      </c>
      <c r="E115" t="str">
        <f>VLOOKUP(C115,花名册!C:G,5,0)</f>
        <v>固体制剂二部</v>
      </c>
      <c r="F115" t="str">
        <f>VLOOKUP(C115,花名册!C:H,6,0)</f>
        <v>制剂研究员</v>
      </c>
      <c r="G115" t="str">
        <f>VLOOKUP(C115,花名册!C:D,2,0)</f>
        <v>在职</v>
      </c>
      <c r="H115" t="str">
        <f>VLOOKUP(C115,花名册!C:E,3,0)</f>
        <v>正式员工</v>
      </c>
      <c r="I115" t="str">
        <f>VLOOKUP(C115,花名册!C:J,8,0)</f>
        <v>研发</v>
      </c>
      <c r="J115" t="str">
        <f>VLOOKUP(C115,花名册!C:I,7,0)</f>
        <v>2019-07-01</v>
      </c>
      <c r="K115" t="str">
        <f>VLOOKUP(C115,花名册!C:L,9,0)</f>
        <v/>
      </c>
      <c r="L115" t="str">
        <f>VLOOKUP(C115,花名册!C:L,10,0)</f>
        <v/>
      </c>
      <c r="M115" t="str">
        <f>VLOOKUP(C115,花名册!C:N,12,0)</f>
        <v>P2</v>
      </c>
      <c r="N115">
        <f>VLOOKUP(C115,出勤日期!A:I,9,0)</f>
        <v>172.5</v>
      </c>
      <c r="O115">
        <f>VLOOKUP(C115,出勤日期!A:J,10,0)</f>
        <v>172.5</v>
      </c>
      <c r="P115">
        <f>VLOOKUP(C115,出勤日期!A:L,12,0)</f>
        <v>0</v>
      </c>
      <c r="Q115">
        <f>VLOOKUP(C115,出勤日期!A:M,13,0)</f>
        <v>172.5</v>
      </c>
      <c r="S115">
        <f>VLOOKUP(C115,'考勤原始数据（增加育儿、独生子女陪护假）'!C:X,16,0)</f>
        <v>0</v>
      </c>
      <c r="U115">
        <f>VLOOKUP(C115,'考勤原始数据（增加育儿、独生子女陪护假）'!C:Z,17,0)</f>
        <v>0</v>
      </c>
      <c r="W115">
        <f>VLOOKUP(C115,'考勤原始数据（增加育儿、独生子女陪护假）'!C:AB,18,0)</f>
        <v>0</v>
      </c>
      <c r="Y115">
        <f>VLOOKUP(C115,'考勤原始数据（增加育儿、独生子女陪护假）'!C:AD,19,0)</f>
        <v>0</v>
      </c>
      <c r="Z115">
        <f>VLOOKUP(C115,'考勤原始数据（增加育儿、独生子女陪护假）'!C:AE,20,0)</f>
        <v>0</v>
      </c>
      <c r="AB115">
        <f>VLOOKUP(C115,'考勤原始数据（增加育儿、独生子女陪护假）'!C:AG,22,0)</f>
        <v>0</v>
      </c>
      <c r="AC115">
        <f>VLOOKUP(C115,'考勤原始数据（增加育儿、独生子女陪护假）'!C:Y,23,0)</f>
        <v>0</v>
      </c>
      <c r="AD115">
        <f>VLOOKUP(C115,'考勤原始数据（增加育儿、独生子女陪护假）'!C:Z,24,0)</f>
        <v>0</v>
      </c>
      <c r="AE115">
        <v>0</v>
      </c>
      <c r="AF115">
        <f>VLOOKUP(C115,'考勤原始数据（增加育儿、独生子女陪护假）'!C:AB,26,0)</f>
        <v>0</v>
      </c>
      <c r="AG115">
        <f>VLOOKUP(C115:C116,'考勤原始数据（增加育儿、独生子女陪护假）'!C:AC,27,0)</f>
        <v>0</v>
      </c>
      <c r="AH115">
        <f>VLOOKUP(C115,'考勤原始数据（增加育儿、独生子女陪护假）'!C:AD,28,0)</f>
        <v>0</v>
      </c>
      <c r="AI115">
        <f>VLOOKUP(C115,'考勤原始数据（增加育儿、独生子女陪护假）'!C:AE,29,0)</f>
        <v>0</v>
      </c>
      <c r="AJ115">
        <f>VLOOKUP(C115,'考勤原始数据（增加育儿、独生子女陪护假）'!C:AF,30,0)</f>
        <v>0</v>
      </c>
      <c r="AL115">
        <f t="shared" si="5"/>
        <v>0</v>
      </c>
      <c r="AM115">
        <f t="shared" si="7"/>
        <v>200</v>
      </c>
      <c r="AN115">
        <f>VLOOKUP(C115,工龄计算!B:F,5,0)</f>
        <v>150</v>
      </c>
      <c r="AS115">
        <f t="shared" si="6"/>
        <v>0</v>
      </c>
      <c r="BB115">
        <f t="shared" si="8"/>
        <v>0</v>
      </c>
    </row>
    <row r="116" spans="2:54">
      <c r="B116" t="str">
        <f>VLOOKUP(C116,花名册!C:O,13,0)</f>
        <v>10199</v>
      </c>
      <c r="C116" t="s">
        <v>430</v>
      </c>
      <c r="D116" t="str">
        <f>VLOOKUP(C116,花名册!C:F,4,0)</f>
        <v>百诚医药</v>
      </c>
      <c r="E116" t="str">
        <f>VLOOKUP(C116,花名册!C:G,5,0)</f>
        <v>固体制剂三部</v>
      </c>
      <c r="F116" t="str">
        <f>VLOOKUP(C116,花名册!C:H,6,0)</f>
        <v>分析研究员</v>
      </c>
      <c r="G116" t="str">
        <f>VLOOKUP(C116,花名册!C:D,2,0)</f>
        <v>在职</v>
      </c>
      <c r="H116" t="str">
        <f>VLOOKUP(C116,花名册!C:E,3,0)</f>
        <v>正式员工</v>
      </c>
      <c r="I116" t="str">
        <f>VLOOKUP(C116,花名册!C:J,8,0)</f>
        <v>研发</v>
      </c>
      <c r="J116" t="str">
        <f>VLOOKUP(C116,花名册!C:I,7,0)</f>
        <v>2018-03-26</v>
      </c>
      <c r="K116" t="str">
        <f>VLOOKUP(C116,花名册!C:L,9,0)</f>
        <v/>
      </c>
      <c r="L116" t="str">
        <f>VLOOKUP(C116,花名册!C:L,10,0)</f>
        <v/>
      </c>
      <c r="M116" t="str">
        <f>VLOOKUP(C116,花名册!C:N,12,0)</f>
        <v>P2</v>
      </c>
      <c r="N116">
        <f>VLOOKUP(C116,出勤日期!A:I,9,0)</f>
        <v>172.5</v>
      </c>
      <c r="O116">
        <f>VLOOKUP(C116,出勤日期!A:J,10,0)</f>
        <v>172.5</v>
      </c>
      <c r="P116">
        <f>VLOOKUP(C116,出勤日期!A:L,12,0)</f>
        <v>0</v>
      </c>
      <c r="Q116">
        <f>VLOOKUP(C116,出勤日期!A:M,13,0)</f>
        <v>172.5</v>
      </c>
      <c r="S116">
        <f>VLOOKUP(C116,'考勤原始数据（增加育儿、独生子女陪护假）'!C:X,16,0)</f>
        <v>0</v>
      </c>
      <c r="U116">
        <f>VLOOKUP(C116,'考勤原始数据（增加育儿、独生子女陪护假）'!C:Z,17,0)</f>
        <v>0</v>
      </c>
      <c r="W116">
        <f>VLOOKUP(C116,'考勤原始数据（增加育儿、独生子女陪护假）'!C:AB,18,0)</f>
        <v>0</v>
      </c>
      <c r="Y116">
        <f>VLOOKUP(C116,'考勤原始数据（增加育儿、独生子女陪护假）'!C:AD,19,0)</f>
        <v>0</v>
      </c>
      <c r="Z116">
        <f>VLOOKUP(C116,'考勤原始数据（增加育儿、独生子女陪护假）'!C:AE,20,0)</f>
        <v>0</v>
      </c>
      <c r="AB116">
        <f>VLOOKUP(C116,'考勤原始数据（增加育儿、独生子女陪护假）'!C:AG,22,0)</f>
        <v>0</v>
      </c>
      <c r="AC116">
        <f>VLOOKUP(C116,'考勤原始数据（增加育儿、独生子女陪护假）'!C:Y,23,0)</f>
        <v>0</v>
      </c>
      <c r="AD116">
        <f>VLOOKUP(C116,'考勤原始数据（增加育儿、独生子女陪护假）'!C:Z,24,0)</f>
        <v>0</v>
      </c>
      <c r="AE116">
        <v>0</v>
      </c>
      <c r="AF116">
        <f>VLOOKUP(C116,'考勤原始数据（增加育儿、独生子女陪护假）'!C:AB,26,0)</f>
        <v>0</v>
      </c>
      <c r="AG116">
        <f>VLOOKUP(C116:C117,'考勤原始数据（增加育儿、独生子女陪护假）'!C:AC,27,0)</f>
        <v>0</v>
      </c>
      <c r="AH116">
        <f>VLOOKUP(C116,'考勤原始数据（增加育儿、独生子女陪护假）'!C:AD,28,0)</f>
        <v>0</v>
      </c>
      <c r="AI116">
        <f>VLOOKUP(C116,'考勤原始数据（增加育儿、独生子女陪护假）'!C:AE,29,0)</f>
        <v>0</v>
      </c>
      <c r="AJ116">
        <f>VLOOKUP(C116,'考勤原始数据（增加育儿、独生子女陪护假）'!C:AF,30,0)</f>
        <v>0</v>
      </c>
      <c r="AL116">
        <f t="shared" si="5"/>
        <v>0</v>
      </c>
      <c r="AM116">
        <f t="shared" si="7"/>
        <v>200</v>
      </c>
      <c r="AN116">
        <f>VLOOKUP(C116,工龄计算!B:F,5,0)</f>
        <v>250</v>
      </c>
      <c r="AS116">
        <f t="shared" si="6"/>
        <v>0</v>
      </c>
      <c r="BB116">
        <f t="shared" si="8"/>
        <v>0</v>
      </c>
    </row>
    <row r="117" spans="2:54">
      <c r="B117" t="str">
        <f>VLOOKUP(C117,花名册!C:O,13,0)</f>
        <v>10731</v>
      </c>
      <c r="C117" t="s">
        <v>1872</v>
      </c>
      <c r="D117" t="str">
        <f>VLOOKUP(C117,花名册!C:F,4,0)</f>
        <v>百诚医药</v>
      </c>
      <c r="E117" t="str">
        <f>VLOOKUP(C117,花名册!C:G,5,0)</f>
        <v>总经办</v>
      </c>
      <c r="F117" t="str">
        <f>VLOOKUP(C117,花名册!C:H,6,0)</f>
        <v>总经理</v>
      </c>
      <c r="G117" t="str">
        <f>VLOOKUP(C117,花名册!C:D,2,0)</f>
        <v>在职</v>
      </c>
      <c r="H117" t="str">
        <f>VLOOKUP(C117,花名册!C:E,3,0)</f>
        <v>正式员工</v>
      </c>
      <c r="I117" t="str">
        <f>VLOOKUP(C117,花名册!C:J,8,0)</f>
        <v>研发</v>
      </c>
      <c r="J117" t="str">
        <f>VLOOKUP(C117,花名册!C:I,7,0)</f>
        <v>2021-11-01</v>
      </c>
      <c r="K117" t="str">
        <f>VLOOKUP(C117,花名册!C:L,9,0)</f>
        <v/>
      </c>
      <c r="L117" t="str">
        <f>VLOOKUP(C117,花名册!C:L,10,0)</f>
        <v/>
      </c>
      <c r="M117" t="str">
        <f>VLOOKUP(C117,花名册!C:N,12,0)</f>
        <v>M5</v>
      </c>
      <c r="N117">
        <f>VLOOKUP(C117,出勤日期!A:I,9,0)</f>
        <v>172.5</v>
      </c>
      <c r="O117">
        <f>VLOOKUP(C117,出勤日期!A:J,10,0)</f>
        <v>172.5</v>
      </c>
      <c r="P117">
        <f>VLOOKUP(C117,出勤日期!A:L,12,0)</f>
        <v>0</v>
      </c>
      <c r="Q117">
        <f>VLOOKUP(C117,出勤日期!A:M,13,0)</f>
        <v>172.5</v>
      </c>
      <c r="S117">
        <v>0</v>
      </c>
      <c r="U117">
        <v>0</v>
      </c>
      <c r="W117">
        <v>0</v>
      </c>
      <c r="Y117">
        <v>0</v>
      </c>
      <c r="Z117">
        <v>0</v>
      </c>
      <c r="AB117">
        <v>0</v>
      </c>
      <c r="AL117">
        <f t="shared" si="5"/>
        <v>0</v>
      </c>
      <c r="AM117">
        <v>0</v>
      </c>
      <c r="AN117">
        <v>0</v>
      </c>
      <c r="AS117">
        <f t="shared" si="6"/>
        <v>0</v>
      </c>
      <c r="BB117">
        <f t="shared" si="8"/>
        <v>0</v>
      </c>
    </row>
    <row r="118" spans="2:54">
      <c r="B118" t="str">
        <f>VLOOKUP(C118,花名册!C:O,13,0)</f>
        <v>10036</v>
      </c>
      <c r="C118" t="s">
        <v>1876</v>
      </c>
      <c r="D118" t="str">
        <f>VLOOKUP(C118,花名册!C:F,4,0)</f>
        <v>百诚医药</v>
      </c>
      <c r="E118" t="str">
        <f>VLOOKUP(C118,花名册!C:G,5,0)</f>
        <v>业务中心</v>
      </c>
      <c r="F118" t="str">
        <f>VLOOKUP(C118,花名册!C:H,6,0)</f>
        <v>副总经理</v>
      </c>
      <c r="G118" t="str">
        <f>VLOOKUP(C118,花名册!C:D,2,0)</f>
        <v>在职</v>
      </c>
      <c r="H118" t="str">
        <f>VLOOKUP(C118,花名册!C:E,3,0)</f>
        <v>正式员工</v>
      </c>
      <c r="I118" t="str">
        <f>VLOOKUP(C118,花名册!C:J,8,0)</f>
        <v>职能</v>
      </c>
      <c r="J118" t="str">
        <f>VLOOKUP(C118,花名册!C:I,7,0)</f>
        <v>2016-02-01</v>
      </c>
      <c r="K118" t="str">
        <f>VLOOKUP(C118,花名册!C:L,9,0)</f>
        <v/>
      </c>
      <c r="L118" t="str">
        <f>VLOOKUP(C118,花名册!C:L,10,0)</f>
        <v/>
      </c>
      <c r="M118" t="str">
        <f>VLOOKUP(C118,花名册!C:N,12,0)</f>
        <v>M4</v>
      </c>
      <c r="N118">
        <f>VLOOKUP(C118,出勤日期!A:I,9,0)</f>
        <v>184</v>
      </c>
      <c r="O118">
        <f>VLOOKUP(C118,出勤日期!A:J,10,0)</f>
        <v>184</v>
      </c>
      <c r="P118">
        <f>VLOOKUP(C118,出勤日期!A:L,12,0)</f>
        <v>0</v>
      </c>
      <c r="Q118">
        <f>VLOOKUP(C118,出勤日期!A:M,13,0)</f>
        <v>184</v>
      </c>
      <c r="S118">
        <v>0</v>
      </c>
      <c r="U118">
        <v>0</v>
      </c>
      <c r="W118">
        <v>0</v>
      </c>
      <c r="Y118">
        <v>0</v>
      </c>
      <c r="Z118">
        <v>0</v>
      </c>
      <c r="AB118">
        <v>0</v>
      </c>
      <c r="AL118">
        <f t="shared" si="5"/>
        <v>0</v>
      </c>
      <c r="AM118">
        <v>0</v>
      </c>
      <c r="AN118">
        <v>0</v>
      </c>
      <c r="AS118">
        <f t="shared" si="6"/>
        <v>0</v>
      </c>
      <c r="BB118">
        <f t="shared" si="8"/>
        <v>0</v>
      </c>
    </row>
    <row r="119" spans="2:54">
      <c r="B119" t="str">
        <f>VLOOKUP(C119,花名册!C:O,13,0)</f>
        <v>10356</v>
      </c>
      <c r="C119" t="s">
        <v>432</v>
      </c>
      <c r="D119" t="str">
        <f>VLOOKUP(C119,花名册!C:F,4,0)</f>
        <v>百诚医药</v>
      </c>
      <c r="E119" t="str">
        <f>VLOOKUP(C119,花名册!C:G,5,0)</f>
        <v>液体制剂一部</v>
      </c>
      <c r="F119" t="str">
        <f>VLOOKUP(C119,花名册!C:H,6,0)</f>
        <v>部门总经理</v>
      </c>
      <c r="G119" t="str">
        <f>VLOOKUP(C119,花名册!C:D,2,0)</f>
        <v>在职</v>
      </c>
      <c r="H119" t="str">
        <f>VLOOKUP(C119,花名册!C:E,3,0)</f>
        <v>正式员工</v>
      </c>
      <c r="I119" t="str">
        <f>VLOOKUP(C119,花名册!C:J,8,0)</f>
        <v>研发</v>
      </c>
      <c r="J119" t="str">
        <f>VLOOKUP(C119,花名册!C:I,7,0)</f>
        <v>2019-05-20</v>
      </c>
      <c r="K119" t="str">
        <f>VLOOKUP(C119,花名册!C:L,9,0)</f>
        <v/>
      </c>
      <c r="L119" t="str">
        <f>VLOOKUP(C119,花名册!C:L,10,0)</f>
        <v/>
      </c>
      <c r="M119" t="str">
        <f>VLOOKUP(C119,花名册!C:N,12,0)</f>
        <v>M6</v>
      </c>
      <c r="N119">
        <f>VLOOKUP(C119,出勤日期!A:I,9,0)</f>
        <v>172.5</v>
      </c>
      <c r="O119">
        <f>VLOOKUP(C119,出勤日期!A:J,10,0)</f>
        <v>172.5</v>
      </c>
      <c r="P119">
        <f>VLOOKUP(C119,出勤日期!A:L,12,0)</f>
        <v>0</v>
      </c>
      <c r="Q119">
        <f>VLOOKUP(C119,出勤日期!A:M,13,0)</f>
        <v>172.5</v>
      </c>
      <c r="S119">
        <f>VLOOKUP(C119,'考勤原始数据（增加育儿、独生子女陪护假）'!C:X,16,0)</f>
        <v>0</v>
      </c>
      <c r="U119">
        <f>VLOOKUP(C119,'考勤原始数据（增加育儿、独生子女陪护假）'!C:Z,17,0)</f>
        <v>0</v>
      </c>
      <c r="W119">
        <f>VLOOKUP(C119,'考勤原始数据（增加育儿、独生子女陪护假）'!C:AB,18,0)</f>
        <v>0</v>
      </c>
      <c r="Y119">
        <f>VLOOKUP(C119,'考勤原始数据（增加育儿、独生子女陪护假）'!C:AD,19,0)</f>
        <v>0</v>
      </c>
      <c r="Z119">
        <f>VLOOKUP(C119,'考勤原始数据（增加育儿、独生子女陪护假）'!C:AE,20,0)</f>
        <v>0</v>
      </c>
      <c r="AB119">
        <f>VLOOKUP(C119,'考勤原始数据（增加育儿、独生子女陪护假）'!C:AG,22,0)</f>
        <v>0</v>
      </c>
      <c r="AC119">
        <f>VLOOKUP(C119,'考勤原始数据（增加育儿、独生子女陪护假）'!C:Y,23,0)</f>
        <v>0</v>
      </c>
      <c r="AD119">
        <f>VLOOKUP(C119,'考勤原始数据（增加育儿、独生子女陪护假）'!C:Z,24,0)</f>
        <v>0</v>
      </c>
      <c r="AE119">
        <v>0</v>
      </c>
      <c r="AF119">
        <f>VLOOKUP(C119,'考勤原始数据（增加育儿、独生子女陪护假）'!C:AB,26,0)</f>
        <v>0</v>
      </c>
      <c r="AG119">
        <f>VLOOKUP(C119:C120,'考勤原始数据（增加育儿、独生子女陪护假）'!C:AC,27,0)</f>
        <v>0</v>
      </c>
      <c r="AH119">
        <f>VLOOKUP(C119,'考勤原始数据（增加育儿、独生子女陪护假）'!C:AD,28,0)</f>
        <v>0</v>
      </c>
      <c r="AI119">
        <f>VLOOKUP(C119,'考勤原始数据（增加育儿、独生子女陪护假）'!C:AE,29,0)</f>
        <v>0</v>
      </c>
      <c r="AJ119">
        <f>VLOOKUP(C119,'考勤原始数据（增加育儿、独生子女陪护假）'!C:AF,30,0)</f>
        <v>0</v>
      </c>
      <c r="AL119">
        <f t="shared" si="5"/>
        <v>0</v>
      </c>
      <c r="AM119">
        <f t="shared" si="7"/>
        <v>200</v>
      </c>
      <c r="AN119">
        <f>VLOOKUP(C119,工龄计算!B:F,5,0)</f>
        <v>150</v>
      </c>
      <c r="AS119">
        <f t="shared" si="6"/>
        <v>0</v>
      </c>
      <c r="BB119">
        <f t="shared" si="8"/>
        <v>0</v>
      </c>
    </row>
    <row r="120" spans="2:54">
      <c r="B120" t="str">
        <f>VLOOKUP(C120,花名册!C:O,13,0)</f>
        <v>10355</v>
      </c>
      <c r="C120" t="s">
        <v>731</v>
      </c>
      <c r="D120" t="str">
        <f>VLOOKUP(C120,花名册!C:F,4,0)</f>
        <v>百诚医药</v>
      </c>
      <c r="E120" t="str">
        <f>VLOOKUP(C120,花名册!C:G,5,0)</f>
        <v>液体制剂一部</v>
      </c>
      <c r="F120" t="str">
        <f>VLOOKUP(C120,花名册!C:H,6,0)</f>
        <v>中级项目经理(制剂）</v>
      </c>
      <c r="G120" t="str">
        <f>VLOOKUP(C120,花名册!C:D,2,0)</f>
        <v>在职</v>
      </c>
      <c r="H120" t="str">
        <f>VLOOKUP(C120,花名册!C:E,3,0)</f>
        <v>正式员工</v>
      </c>
      <c r="I120" t="str">
        <f>VLOOKUP(C120,花名册!C:J,8,0)</f>
        <v>研发</v>
      </c>
      <c r="J120" t="str">
        <f>VLOOKUP(C120,花名册!C:I,7,0)</f>
        <v>2019-05-15</v>
      </c>
      <c r="K120" t="str">
        <f>VLOOKUP(C120,花名册!C:L,9,0)</f>
        <v/>
      </c>
      <c r="L120" t="str">
        <f>VLOOKUP(C120,花名册!C:L,10,0)</f>
        <v/>
      </c>
      <c r="M120" t="str">
        <f>VLOOKUP(C120,花名册!C:N,12,0)</f>
        <v>M2</v>
      </c>
      <c r="N120">
        <f>VLOOKUP(C120,出勤日期!A:I,9,0)</f>
        <v>172.5</v>
      </c>
      <c r="O120">
        <f>VLOOKUP(C120,出勤日期!A:J,10,0)</f>
        <v>172.5</v>
      </c>
      <c r="P120">
        <f>VLOOKUP(C120,出勤日期!A:L,12,0)</f>
        <v>0</v>
      </c>
      <c r="Q120">
        <f>VLOOKUP(C120,出勤日期!A:M,13,0)</f>
        <v>172.5</v>
      </c>
      <c r="S120">
        <f>VLOOKUP(C120,'考勤原始数据（增加育儿、独生子女陪护假）'!C:X,16,0)</f>
        <v>0</v>
      </c>
      <c r="U120">
        <f>VLOOKUP(C120,'考勤原始数据（增加育儿、独生子女陪护假）'!C:Z,17,0)</f>
        <v>0</v>
      </c>
      <c r="W120">
        <f>VLOOKUP(C120,'考勤原始数据（增加育儿、独生子女陪护假）'!C:AB,18,0)</f>
        <v>0</v>
      </c>
      <c r="Y120">
        <f>VLOOKUP(C120,'考勤原始数据（增加育儿、独生子女陪护假）'!C:AD,19,0)</f>
        <v>0</v>
      </c>
      <c r="Z120">
        <f>VLOOKUP(C120,'考勤原始数据（增加育儿、独生子女陪护假）'!C:AE,20,0)</f>
        <v>0</v>
      </c>
      <c r="AB120">
        <f>VLOOKUP(C120,'考勤原始数据（增加育儿、独生子女陪护假）'!C:AG,22,0)</f>
        <v>0</v>
      </c>
      <c r="AC120">
        <f>VLOOKUP(C120,'考勤原始数据（增加育儿、独生子女陪护假）'!C:Y,23,0)</f>
        <v>0</v>
      </c>
      <c r="AD120">
        <f>VLOOKUP(C120,'考勤原始数据（增加育儿、独生子女陪护假）'!C:Z,24,0)</f>
        <v>0</v>
      </c>
      <c r="AE120">
        <v>0</v>
      </c>
      <c r="AF120">
        <f>VLOOKUP(C120,'考勤原始数据（增加育儿、独生子女陪护假）'!C:AB,26,0)</f>
        <v>0</v>
      </c>
      <c r="AG120">
        <f>VLOOKUP(C120:C121,'考勤原始数据（增加育儿、独生子女陪护假）'!C:AC,27,0)</f>
        <v>0</v>
      </c>
      <c r="AH120">
        <f>VLOOKUP(C120,'考勤原始数据（增加育儿、独生子女陪护假）'!C:AD,28,0)</f>
        <v>0</v>
      </c>
      <c r="AI120">
        <f>VLOOKUP(C120,'考勤原始数据（增加育儿、独生子女陪护假）'!C:AE,29,0)</f>
        <v>0</v>
      </c>
      <c r="AJ120">
        <f>VLOOKUP(C120,'考勤原始数据（增加育儿、独生子女陪护假）'!C:AF,30,0)</f>
        <v>0</v>
      </c>
      <c r="AL120">
        <f t="shared" si="5"/>
        <v>0</v>
      </c>
      <c r="AM120">
        <f t="shared" si="7"/>
        <v>200</v>
      </c>
      <c r="AN120">
        <f>VLOOKUP(C120,工龄计算!B:F,5,0)</f>
        <v>150</v>
      </c>
      <c r="AS120">
        <f t="shared" si="6"/>
        <v>0</v>
      </c>
      <c r="BB120">
        <f t="shared" si="8"/>
        <v>0</v>
      </c>
    </row>
    <row r="121" spans="2:54">
      <c r="B121" t="str">
        <f>VLOOKUP(C121,花名册!C:O,13,0)</f>
        <v>11200</v>
      </c>
      <c r="C121" t="s">
        <v>692</v>
      </c>
      <c r="D121" t="str">
        <f>VLOOKUP(C121,花名册!C:F,4,0)</f>
        <v>百诚医药</v>
      </c>
      <c r="E121" t="str">
        <f>VLOOKUP(C121,花名册!C:G,5,0)</f>
        <v>外用制剂部</v>
      </c>
      <c r="F121" t="str">
        <f>VLOOKUP(C121,花名册!C:H,6,0)</f>
        <v>高级制剂研究员</v>
      </c>
      <c r="G121" t="str">
        <f>VLOOKUP(C121,花名册!C:D,2,0)</f>
        <v>在职</v>
      </c>
      <c r="H121" t="str">
        <f>VLOOKUP(C121,花名册!C:E,3,0)</f>
        <v>正式员工</v>
      </c>
      <c r="I121" t="str">
        <f>VLOOKUP(C121,花名册!C:J,8,0)</f>
        <v>研发</v>
      </c>
      <c r="J121" t="str">
        <f>VLOOKUP(C121,花名册!C:I,7,0)</f>
        <v>2021-07-21</v>
      </c>
      <c r="K121" t="str">
        <f>VLOOKUP(C121,花名册!C:L,9,0)</f>
        <v/>
      </c>
      <c r="L121" t="str">
        <f>VLOOKUP(C121,花名册!C:L,10,0)</f>
        <v/>
      </c>
      <c r="M121" t="str">
        <f>VLOOKUP(C121,花名册!C:N,12,0)</f>
        <v>P3</v>
      </c>
      <c r="N121">
        <f>VLOOKUP(C121,出勤日期!A:I,9,0)</f>
        <v>172.5</v>
      </c>
      <c r="O121">
        <f>VLOOKUP(C121,出勤日期!A:J,10,0)</f>
        <v>172.5</v>
      </c>
      <c r="P121">
        <f>VLOOKUP(C121,出勤日期!A:L,12,0)</f>
        <v>0</v>
      </c>
      <c r="Q121">
        <f>VLOOKUP(C121,出勤日期!A:M,13,0)</f>
        <v>172.5</v>
      </c>
      <c r="S121">
        <f>VLOOKUP(C121,'考勤原始数据（增加育儿、独生子女陪护假）'!C:X,16,0)</f>
        <v>0</v>
      </c>
      <c r="U121">
        <f>VLOOKUP(C121,'考勤原始数据（增加育儿、独生子女陪护假）'!C:Z,17,0)</f>
        <v>0</v>
      </c>
      <c r="W121">
        <f>VLOOKUP(C121,'考勤原始数据（增加育儿、独生子女陪护假）'!C:AB,18,0)</f>
        <v>0</v>
      </c>
      <c r="Y121">
        <f>VLOOKUP(C121,'考勤原始数据（增加育儿、独生子女陪护假）'!C:AD,19,0)</f>
        <v>0</v>
      </c>
      <c r="Z121">
        <f>VLOOKUP(C121,'考勤原始数据（增加育儿、独生子女陪护假）'!C:AE,20,0)</f>
        <v>0</v>
      </c>
      <c r="AB121">
        <f>VLOOKUP(C121,'考勤原始数据（增加育儿、独生子女陪护假）'!C:AG,22,0)</f>
        <v>0</v>
      </c>
      <c r="AC121">
        <f>VLOOKUP(C121,'考勤原始数据（增加育儿、独生子女陪护假）'!C:Y,23,0)</f>
        <v>2</v>
      </c>
      <c r="AD121">
        <f>VLOOKUP(C121,'考勤原始数据（增加育儿、独生子女陪护假）'!C:Z,24,0)</f>
        <v>0</v>
      </c>
      <c r="AE121">
        <v>0</v>
      </c>
      <c r="AF121">
        <f>VLOOKUP(C121,'考勤原始数据（增加育儿、独生子女陪护假）'!C:AB,26,0)</f>
        <v>2</v>
      </c>
      <c r="AG121">
        <f>VLOOKUP(C121:C122,'考勤原始数据（增加育儿、独生子女陪护假）'!C:AC,27,0)</f>
        <v>0</v>
      </c>
      <c r="AH121">
        <f>VLOOKUP(C121,'考勤原始数据（增加育儿、独生子女陪护假）'!C:AD,28,0)</f>
        <v>0</v>
      </c>
      <c r="AI121">
        <f>VLOOKUP(C121,'考勤原始数据（增加育儿、独生子女陪护假）'!C:AE,29,0)</f>
        <v>0</v>
      </c>
      <c r="AJ121">
        <f>VLOOKUP(C121,'考勤原始数据（增加育儿、独生子女陪护假）'!C:AF,30,0)</f>
        <v>80</v>
      </c>
      <c r="AL121">
        <f t="shared" si="5"/>
        <v>0</v>
      </c>
      <c r="AM121">
        <f t="shared" si="7"/>
        <v>200</v>
      </c>
      <c r="AN121">
        <f>VLOOKUP(C121,工龄计算!B:F,5,0)</f>
        <v>50</v>
      </c>
      <c r="AS121">
        <f t="shared" si="6"/>
        <v>0</v>
      </c>
      <c r="BB121">
        <f t="shared" si="8"/>
        <v>0</v>
      </c>
    </row>
    <row r="122" spans="2:54">
      <c r="B122" t="str">
        <f>VLOOKUP(C122,花名册!C:O,13,0)</f>
        <v>10054</v>
      </c>
      <c r="C122" t="s">
        <v>227</v>
      </c>
      <c r="D122" t="str">
        <f>VLOOKUP(C122,花名册!C:F,4,0)</f>
        <v>百诚医药</v>
      </c>
      <c r="E122" t="str">
        <f>VLOOKUP(C122,花名册!C:G,5,0)</f>
        <v>液体制剂一部</v>
      </c>
      <c r="F122" t="str">
        <f>VLOOKUP(C122,花名册!C:H,6,0)</f>
        <v>中级项目经理(制剂)</v>
      </c>
      <c r="G122" t="str">
        <f>VLOOKUP(C122,花名册!C:D,2,0)</f>
        <v>在职</v>
      </c>
      <c r="H122" t="str">
        <f>VLOOKUP(C122,花名册!C:E,3,0)</f>
        <v>正式员工</v>
      </c>
      <c r="I122" t="str">
        <f>VLOOKUP(C122,花名册!C:J,8,0)</f>
        <v>研发</v>
      </c>
      <c r="J122" t="str">
        <f>VLOOKUP(C122,花名册!C:I,7,0)</f>
        <v>2016-06-21</v>
      </c>
      <c r="K122" t="str">
        <f>VLOOKUP(C122,花名册!C:L,9,0)</f>
        <v/>
      </c>
      <c r="L122" t="str">
        <f>VLOOKUP(C122,花名册!C:L,10,0)</f>
        <v/>
      </c>
      <c r="M122" t="str">
        <f>VLOOKUP(C122,花名册!C:N,12,0)</f>
        <v>M2</v>
      </c>
      <c r="N122">
        <f>VLOOKUP(C122,出勤日期!A:I,9,0)</f>
        <v>172.5</v>
      </c>
      <c r="O122">
        <f>VLOOKUP(C122,出勤日期!A:J,10,0)</f>
        <v>172.5</v>
      </c>
      <c r="P122">
        <f>VLOOKUP(C122,出勤日期!A:L,12,0)</f>
        <v>0</v>
      </c>
      <c r="Q122">
        <f>VLOOKUP(C122,出勤日期!A:M,13,0)</f>
        <v>172.5</v>
      </c>
      <c r="S122">
        <f>VLOOKUP(C122,'考勤原始数据（增加育儿、独生子女陪护假）'!C:X,16,0)</f>
        <v>0</v>
      </c>
      <c r="U122">
        <f>VLOOKUP(C122,'考勤原始数据（增加育儿、独生子女陪护假）'!C:Z,17,0)</f>
        <v>0</v>
      </c>
      <c r="W122">
        <f>VLOOKUP(C122,'考勤原始数据（增加育儿、独生子女陪护假）'!C:AB,18,0)</f>
        <v>0</v>
      </c>
      <c r="Y122">
        <f>VLOOKUP(C122,'考勤原始数据（增加育儿、独生子女陪护假）'!C:AD,19,0)</f>
        <v>0</v>
      </c>
      <c r="Z122">
        <f>VLOOKUP(C122,'考勤原始数据（增加育儿、独生子女陪护假）'!C:AE,20,0)</f>
        <v>0</v>
      </c>
      <c r="AB122">
        <f>VLOOKUP(C122,'考勤原始数据（增加育儿、独生子女陪护假）'!C:AG,22,0)</f>
        <v>0</v>
      </c>
      <c r="AC122">
        <f>VLOOKUP(C122,'考勤原始数据（增加育儿、独生子女陪护假）'!C:Y,23,0)</f>
        <v>0</v>
      </c>
      <c r="AD122">
        <f>VLOOKUP(C122,'考勤原始数据（增加育儿、独生子女陪护假）'!C:Z,24,0)</f>
        <v>0</v>
      </c>
      <c r="AE122">
        <v>0</v>
      </c>
      <c r="AF122">
        <f>VLOOKUP(C122,'考勤原始数据（增加育儿、独生子女陪护假）'!C:AB,26,0)</f>
        <v>0</v>
      </c>
      <c r="AG122">
        <f>VLOOKUP(C122:C123,'考勤原始数据（增加育儿、独生子女陪护假）'!C:AC,27,0)</f>
        <v>0</v>
      </c>
      <c r="AH122">
        <f>VLOOKUP(C122,'考勤原始数据（增加育儿、独生子女陪护假）'!C:AD,28,0)</f>
        <v>0</v>
      </c>
      <c r="AI122">
        <f>VLOOKUP(C122,'考勤原始数据（增加育儿、独生子女陪护假）'!C:AE,29,0)</f>
        <v>0</v>
      </c>
      <c r="AJ122">
        <f>VLOOKUP(C122,'考勤原始数据（增加育儿、独生子女陪护假）'!C:AF,30,0)</f>
        <v>0</v>
      </c>
      <c r="AL122">
        <f t="shared" si="5"/>
        <v>0</v>
      </c>
      <c r="AM122">
        <f t="shared" si="7"/>
        <v>200</v>
      </c>
      <c r="AN122">
        <f>VLOOKUP(C122,工龄计算!B:F,5,0)</f>
        <v>350</v>
      </c>
      <c r="AS122">
        <f t="shared" si="6"/>
        <v>0</v>
      </c>
      <c r="BB122">
        <f t="shared" si="8"/>
        <v>0</v>
      </c>
    </row>
    <row r="123" spans="2:54">
      <c r="B123" t="str">
        <f>VLOOKUP(C123,花名册!C:O,13,0)</f>
        <v>10328</v>
      </c>
      <c r="C123" t="s">
        <v>576</v>
      </c>
      <c r="D123" t="str">
        <f>VLOOKUP(C123,花名册!C:F,4,0)</f>
        <v>百代医药</v>
      </c>
      <c r="E123" t="str">
        <f>VLOOKUP(C123,花名册!C:G,5,0)</f>
        <v>液体制剂一部</v>
      </c>
      <c r="F123" t="str">
        <f>VLOOKUP(C123,花名册!C:H,6,0)</f>
        <v>高级制剂研究员</v>
      </c>
      <c r="G123" t="str">
        <f>VLOOKUP(C123,花名册!C:D,2,0)</f>
        <v>在职</v>
      </c>
      <c r="H123" t="str">
        <f>VLOOKUP(C123,花名册!C:E,3,0)</f>
        <v>正式员工</v>
      </c>
      <c r="I123" t="str">
        <f>VLOOKUP(C123,花名册!C:J,8,0)</f>
        <v>研发</v>
      </c>
      <c r="J123" t="str">
        <f>VLOOKUP(C123,花名册!C:I,7,0)</f>
        <v>2019-04-08</v>
      </c>
      <c r="K123" t="str">
        <f>VLOOKUP(C123,花名册!C:L,9,0)</f>
        <v/>
      </c>
      <c r="L123" t="str">
        <f>VLOOKUP(C123,花名册!C:L,10,0)</f>
        <v/>
      </c>
      <c r="M123" t="str">
        <f>VLOOKUP(C123,花名册!C:N,12,0)</f>
        <v>P2</v>
      </c>
      <c r="N123">
        <f>VLOOKUP(C123,出勤日期!A:I,9,0)</f>
        <v>172.5</v>
      </c>
      <c r="O123">
        <f>VLOOKUP(C123,出勤日期!A:J,10,0)</f>
        <v>172.5</v>
      </c>
      <c r="P123">
        <f>VLOOKUP(C123,出勤日期!A:L,12,0)</f>
        <v>0</v>
      </c>
      <c r="Q123">
        <f>VLOOKUP(C123,出勤日期!A:M,13,0)</f>
        <v>172.5</v>
      </c>
      <c r="S123">
        <f>VLOOKUP(C123,'考勤原始数据（增加育儿、独生子女陪护假）'!C:X,16,0)</f>
        <v>0</v>
      </c>
      <c r="U123">
        <f>VLOOKUP(C123,'考勤原始数据（增加育儿、独生子女陪护假）'!C:Z,17,0)</f>
        <v>0</v>
      </c>
      <c r="W123">
        <f>VLOOKUP(C123,'考勤原始数据（增加育儿、独生子女陪护假）'!C:AB,18,0)</f>
        <v>0</v>
      </c>
      <c r="Y123">
        <f>VLOOKUP(C123,'考勤原始数据（增加育儿、独生子女陪护假）'!C:AD,19,0)</f>
        <v>0</v>
      </c>
      <c r="Z123">
        <f>VLOOKUP(C123,'考勤原始数据（增加育儿、独生子女陪护假）'!C:AE,20,0)</f>
        <v>0</v>
      </c>
      <c r="AB123">
        <f>VLOOKUP(C123,'考勤原始数据（增加育儿、独生子女陪护假）'!C:AG,22,0)</f>
        <v>0</v>
      </c>
      <c r="AC123">
        <f>VLOOKUP(C123,'考勤原始数据（增加育儿、独生子女陪护假）'!C:Y,23,0)</f>
        <v>9</v>
      </c>
      <c r="AD123">
        <f>VLOOKUP(C123,'考勤原始数据（增加育儿、独生子女陪护假）'!C:Z,24,0)</f>
        <v>9</v>
      </c>
      <c r="AE123">
        <v>0</v>
      </c>
      <c r="AF123">
        <f>VLOOKUP(C123,'考勤原始数据（增加育儿、独生子女陪护假）'!C:AB,26,0)</f>
        <v>0</v>
      </c>
      <c r="AG123">
        <f>VLOOKUP(C123:C124,'考勤原始数据（增加育儿、独生子女陪护假）'!C:AC,27,0)</f>
        <v>0</v>
      </c>
      <c r="AH123">
        <f>VLOOKUP(C123,'考勤原始数据（增加育儿、独生子女陪护假）'!C:AD,28,0)</f>
        <v>0</v>
      </c>
      <c r="AI123">
        <f>VLOOKUP(C123,'考勤原始数据（增加育儿、独生子女陪护假）'!C:AE,29,0)</f>
        <v>0</v>
      </c>
      <c r="AJ123">
        <f>VLOOKUP(C123,'考勤原始数据（增加育儿、独生子女陪护假）'!C:AF,30,0)</f>
        <v>0</v>
      </c>
      <c r="AL123">
        <f t="shared" si="5"/>
        <v>0</v>
      </c>
      <c r="AM123">
        <f t="shared" si="7"/>
        <v>200</v>
      </c>
      <c r="AN123">
        <f>VLOOKUP(C123,工龄计算!B:F,5,0)</f>
        <v>150</v>
      </c>
      <c r="AS123">
        <f t="shared" si="6"/>
        <v>0</v>
      </c>
      <c r="BB123">
        <f t="shared" si="8"/>
        <v>0</v>
      </c>
    </row>
    <row r="124" spans="2:54">
      <c r="B124" t="str">
        <f>VLOOKUP(C124,花名册!C:O,13,0)</f>
        <v>10377</v>
      </c>
      <c r="C124" t="s">
        <v>736</v>
      </c>
      <c r="D124" t="str">
        <f>VLOOKUP(C124,花名册!C:F,4,0)</f>
        <v>百诚医药</v>
      </c>
      <c r="E124" t="str">
        <f>VLOOKUP(C124,花名册!C:G,5,0)</f>
        <v>液体制剂一部</v>
      </c>
      <c r="F124" t="str">
        <f>VLOOKUP(C124,花名册!C:H,6,0)</f>
        <v>初级项目经理(制剂)</v>
      </c>
      <c r="G124" t="str">
        <f>VLOOKUP(C124,花名册!C:D,2,0)</f>
        <v>在职</v>
      </c>
      <c r="H124" t="str">
        <f>VLOOKUP(C124,花名册!C:E,3,0)</f>
        <v>正式员工</v>
      </c>
      <c r="I124" t="str">
        <f>VLOOKUP(C124,花名册!C:J,8,0)</f>
        <v>研发</v>
      </c>
      <c r="J124" t="str">
        <f>VLOOKUP(C124,花名册!C:I,7,0)</f>
        <v>2019-06-25</v>
      </c>
      <c r="K124" t="str">
        <f>VLOOKUP(C124,花名册!C:L,9,0)</f>
        <v/>
      </c>
      <c r="L124" t="str">
        <f>VLOOKUP(C124,花名册!C:L,10,0)</f>
        <v/>
      </c>
      <c r="M124" t="str">
        <f>VLOOKUP(C124,花名册!C:N,12,0)</f>
        <v>M1</v>
      </c>
      <c r="N124">
        <f>VLOOKUP(C124,出勤日期!A:I,9,0)</f>
        <v>172.5</v>
      </c>
      <c r="O124">
        <f>VLOOKUP(C124,出勤日期!A:J,10,0)</f>
        <v>172.5</v>
      </c>
      <c r="P124">
        <f>VLOOKUP(C124,出勤日期!A:L,12,0)</f>
        <v>0</v>
      </c>
      <c r="Q124">
        <f>VLOOKUP(C124,出勤日期!A:M,13,0)</f>
        <v>172.5</v>
      </c>
      <c r="S124">
        <f>VLOOKUP(C124,'考勤原始数据（增加育儿、独生子女陪护假）'!C:X,16,0)</f>
        <v>0</v>
      </c>
      <c r="U124">
        <f>VLOOKUP(C124,'考勤原始数据（增加育儿、独生子女陪护假）'!C:Z,17,0)</f>
        <v>0</v>
      </c>
      <c r="W124">
        <f>VLOOKUP(C124,'考勤原始数据（增加育儿、独生子女陪护假）'!C:AB,18,0)</f>
        <v>0</v>
      </c>
      <c r="Y124">
        <f>VLOOKUP(C124,'考勤原始数据（增加育儿、独生子女陪护假）'!C:AD,19,0)</f>
        <v>0</v>
      </c>
      <c r="Z124">
        <f>VLOOKUP(C124,'考勤原始数据（增加育儿、独生子女陪护假）'!C:AE,20,0)</f>
        <v>0</v>
      </c>
      <c r="AB124">
        <f>VLOOKUP(C124,'考勤原始数据（增加育儿、独生子女陪护假）'!C:AG,22,0)</f>
        <v>0</v>
      </c>
      <c r="AC124">
        <f>VLOOKUP(C124,'考勤原始数据（增加育儿、独生子女陪护假）'!C:Y,23,0)</f>
        <v>0</v>
      </c>
      <c r="AD124">
        <f>VLOOKUP(C124,'考勤原始数据（增加育儿、独生子女陪护假）'!C:Z,24,0)</f>
        <v>0</v>
      </c>
      <c r="AE124">
        <v>0</v>
      </c>
      <c r="AF124">
        <f>VLOOKUP(C124,'考勤原始数据（增加育儿、独生子女陪护假）'!C:AB,26,0)</f>
        <v>0</v>
      </c>
      <c r="AG124">
        <f>VLOOKUP(C124:C125,'考勤原始数据（增加育儿、独生子女陪护假）'!C:AC,27,0)</f>
        <v>0</v>
      </c>
      <c r="AH124">
        <f>VLOOKUP(C124,'考勤原始数据（增加育儿、独生子女陪护假）'!C:AD,28,0)</f>
        <v>0</v>
      </c>
      <c r="AI124">
        <f>VLOOKUP(C124,'考勤原始数据（增加育儿、独生子女陪护假）'!C:AE,29,0)</f>
        <v>0</v>
      </c>
      <c r="AJ124">
        <f>VLOOKUP(C124,'考勤原始数据（增加育儿、独生子女陪护假）'!C:AF,30,0)</f>
        <v>0</v>
      </c>
      <c r="AL124">
        <f t="shared" si="5"/>
        <v>0</v>
      </c>
      <c r="AM124">
        <f t="shared" si="7"/>
        <v>200</v>
      </c>
      <c r="AN124">
        <f>VLOOKUP(C124,工龄计算!B:F,5,0)</f>
        <v>150</v>
      </c>
      <c r="AS124">
        <f t="shared" si="6"/>
        <v>0</v>
      </c>
      <c r="BB124">
        <f t="shared" si="8"/>
        <v>0</v>
      </c>
    </row>
    <row r="125" spans="2:54">
      <c r="B125" t="str">
        <f>VLOOKUP(C125,花名册!C:O,13,0)</f>
        <v>10159</v>
      </c>
      <c r="C125" t="s">
        <v>330</v>
      </c>
      <c r="D125" t="str">
        <f>VLOOKUP(C125,花名册!C:F,4,0)</f>
        <v>百诚医药</v>
      </c>
      <c r="E125" t="str">
        <f>VLOOKUP(C125,花名册!C:G,5,0)</f>
        <v>液体制剂二部</v>
      </c>
      <c r="F125" t="str">
        <f>VLOOKUP(C125,花名册!C:H,6,0)</f>
        <v>部门总经理</v>
      </c>
      <c r="G125" t="str">
        <f>VLOOKUP(C125,花名册!C:D,2,0)</f>
        <v>在职</v>
      </c>
      <c r="H125" t="str">
        <f>VLOOKUP(C125,花名册!C:E,3,0)</f>
        <v>正式员工</v>
      </c>
      <c r="I125" t="str">
        <f>VLOOKUP(C125,花名册!C:J,8,0)</f>
        <v>研发</v>
      </c>
      <c r="J125" t="str">
        <f>VLOOKUP(C125,花名册!C:I,7,0)</f>
        <v>2017-10-09</v>
      </c>
      <c r="K125" t="str">
        <f>VLOOKUP(C125,花名册!C:L,9,0)</f>
        <v/>
      </c>
      <c r="L125" t="str">
        <f>VLOOKUP(C125,花名册!C:L,10,0)</f>
        <v/>
      </c>
      <c r="M125" t="str">
        <f>VLOOKUP(C125,花名册!C:N,12,0)</f>
        <v>M6</v>
      </c>
      <c r="N125">
        <f>VLOOKUP(C125,出勤日期!A:I,9,0)</f>
        <v>172.5</v>
      </c>
      <c r="O125">
        <f>VLOOKUP(C125,出勤日期!A:J,10,0)</f>
        <v>172.5</v>
      </c>
      <c r="P125">
        <f>VLOOKUP(C125,出勤日期!A:L,12,0)</f>
        <v>0</v>
      </c>
      <c r="Q125">
        <f>VLOOKUP(C125,出勤日期!A:M,13,0)</f>
        <v>172.5</v>
      </c>
      <c r="S125">
        <f>VLOOKUP(C125,'考勤原始数据（增加育儿、独生子女陪护假）'!C:X,16,0)</f>
        <v>0</v>
      </c>
      <c r="U125">
        <f>VLOOKUP(C125,'考勤原始数据（增加育儿、独生子女陪护假）'!C:Z,17,0)</f>
        <v>0</v>
      </c>
      <c r="W125">
        <f>VLOOKUP(C125,'考勤原始数据（增加育儿、独生子女陪护假）'!C:AB,18,0)</f>
        <v>0</v>
      </c>
      <c r="Y125">
        <f>VLOOKUP(C125,'考勤原始数据（增加育儿、独生子女陪护假）'!C:AD,19,0)</f>
        <v>0</v>
      </c>
      <c r="Z125">
        <f>VLOOKUP(C125,'考勤原始数据（增加育儿、独生子女陪护假）'!C:AE,20,0)</f>
        <v>0</v>
      </c>
      <c r="AB125">
        <f>VLOOKUP(C125,'考勤原始数据（增加育儿、独生子女陪护假）'!C:AG,22,0)</f>
        <v>0</v>
      </c>
      <c r="AC125">
        <f>VLOOKUP(C125,'考勤原始数据（增加育儿、独生子女陪护假）'!C:Y,23,0)</f>
        <v>0</v>
      </c>
      <c r="AD125">
        <f>VLOOKUP(C125,'考勤原始数据（增加育儿、独生子女陪护假）'!C:Z,24,0)</f>
        <v>0</v>
      </c>
      <c r="AE125">
        <v>0</v>
      </c>
      <c r="AF125">
        <f>VLOOKUP(C125,'考勤原始数据（增加育儿、独生子女陪护假）'!C:AB,26,0)</f>
        <v>0</v>
      </c>
      <c r="AG125">
        <f>VLOOKUP(C125:C126,'考勤原始数据（增加育儿、独生子女陪护假）'!C:AC,27,0)</f>
        <v>0</v>
      </c>
      <c r="AH125">
        <f>VLOOKUP(C125,'考勤原始数据（增加育儿、独生子女陪护假）'!C:AD,28,0)</f>
        <v>0</v>
      </c>
      <c r="AI125">
        <f>VLOOKUP(C125,'考勤原始数据（增加育儿、独生子女陪护假）'!C:AE,29,0)</f>
        <v>0</v>
      </c>
      <c r="AJ125">
        <f>VLOOKUP(C125,'考勤原始数据（增加育儿、独生子女陪护假）'!C:AF,30,0)</f>
        <v>0</v>
      </c>
      <c r="AL125">
        <f t="shared" si="5"/>
        <v>0</v>
      </c>
      <c r="AM125">
        <f t="shared" si="7"/>
        <v>200</v>
      </c>
      <c r="AN125">
        <f>VLOOKUP(C125,工龄计算!B:F,5,0)</f>
        <v>250</v>
      </c>
      <c r="AS125">
        <f t="shared" si="6"/>
        <v>0</v>
      </c>
      <c r="BB125">
        <f t="shared" si="8"/>
        <v>0</v>
      </c>
    </row>
    <row r="126" spans="2:54">
      <c r="B126" t="str">
        <f>VLOOKUP(C126,花名册!C:O,13,0)</f>
        <v>10136</v>
      </c>
      <c r="C126" t="s">
        <v>738</v>
      </c>
      <c r="D126" t="str">
        <f>VLOOKUP(C126,花名册!C:F,4,0)</f>
        <v>百诚医药</v>
      </c>
      <c r="E126" t="str">
        <f>VLOOKUP(C126,花名册!C:G,5,0)</f>
        <v>液体制剂二部</v>
      </c>
      <c r="F126" t="str">
        <f>VLOOKUP(C126,花名册!C:H,6,0)</f>
        <v>资深项目经理（制剂）</v>
      </c>
      <c r="G126" t="str">
        <f>VLOOKUP(C126,花名册!C:D,2,0)</f>
        <v>在职</v>
      </c>
      <c r="H126" t="str">
        <f>VLOOKUP(C126,花名册!C:E,3,0)</f>
        <v>正式员工</v>
      </c>
      <c r="I126" t="str">
        <f>VLOOKUP(C126,花名册!C:J,8,0)</f>
        <v>研发</v>
      </c>
      <c r="J126" t="str">
        <f>VLOOKUP(C126,花名册!C:I,7,0)</f>
        <v>2017-06-30</v>
      </c>
      <c r="K126" t="str">
        <f>VLOOKUP(C126,花名册!C:L,9,0)</f>
        <v/>
      </c>
      <c r="L126" t="str">
        <f>VLOOKUP(C126,花名册!C:L,10,0)</f>
        <v/>
      </c>
      <c r="M126" t="str">
        <f>VLOOKUP(C126,花名册!C:N,12,0)</f>
        <v>M4</v>
      </c>
      <c r="N126">
        <f>VLOOKUP(C126,出勤日期!A:I,9,0)</f>
        <v>172.5</v>
      </c>
      <c r="O126">
        <f>VLOOKUP(C126,出勤日期!A:J,10,0)</f>
        <v>172.5</v>
      </c>
      <c r="P126">
        <f>VLOOKUP(C126,出勤日期!A:L,12,0)</f>
        <v>0</v>
      </c>
      <c r="Q126">
        <f>VLOOKUP(C126,出勤日期!A:M,13,0)</f>
        <v>172.5</v>
      </c>
      <c r="S126">
        <f>VLOOKUP(C126,'考勤原始数据（增加育儿、独生子女陪护假）'!C:X,16,0)</f>
        <v>0</v>
      </c>
      <c r="U126">
        <f>VLOOKUP(C126,'考勤原始数据（增加育儿、独生子女陪护假）'!C:Z,17,0)</f>
        <v>0</v>
      </c>
      <c r="W126">
        <f>VLOOKUP(C126,'考勤原始数据（增加育儿、独生子女陪护假）'!C:AB,18,0)</f>
        <v>0</v>
      </c>
      <c r="Y126">
        <f>VLOOKUP(C126,'考勤原始数据（增加育儿、独生子女陪护假）'!C:AD,19,0)</f>
        <v>0</v>
      </c>
      <c r="Z126">
        <f>VLOOKUP(C126,'考勤原始数据（增加育儿、独生子女陪护假）'!C:AE,20,0)</f>
        <v>0</v>
      </c>
      <c r="AB126">
        <f>VLOOKUP(C126,'考勤原始数据（增加育儿、独生子女陪护假）'!C:AG,22,0)</f>
        <v>0</v>
      </c>
      <c r="AC126">
        <f>VLOOKUP(C126,'考勤原始数据（增加育儿、独生子女陪护假）'!C:Y,23,0)</f>
        <v>0</v>
      </c>
      <c r="AD126">
        <f>VLOOKUP(C126,'考勤原始数据（增加育儿、独生子女陪护假）'!C:Z,24,0)</f>
        <v>0</v>
      </c>
      <c r="AE126">
        <v>0</v>
      </c>
      <c r="AF126">
        <f>VLOOKUP(C126,'考勤原始数据（增加育儿、独生子女陪护假）'!C:AB,26,0)</f>
        <v>0</v>
      </c>
      <c r="AG126">
        <f>VLOOKUP(C126:C127,'考勤原始数据（增加育儿、独生子女陪护假）'!C:AC,27,0)</f>
        <v>0</v>
      </c>
      <c r="AH126">
        <f>VLOOKUP(C126,'考勤原始数据（增加育儿、独生子女陪护假）'!C:AD,28,0)</f>
        <v>0</v>
      </c>
      <c r="AI126">
        <f>VLOOKUP(C126,'考勤原始数据（增加育儿、独生子女陪护假）'!C:AE,29,0)</f>
        <v>0</v>
      </c>
      <c r="AJ126">
        <f>VLOOKUP(C126,'考勤原始数据（增加育儿、独生子女陪护假）'!C:AF,30,0)</f>
        <v>0</v>
      </c>
      <c r="AL126">
        <f t="shared" si="5"/>
        <v>0</v>
      </c>
      <c r="AM126">
        <f t="shared" si="7"/>
        <v>200</v>
      </c>
      <c r="AN126">
        <f>VLOOKUP(C126,工龄计算!B:F,5,0)</f>
        <v>250</v>
      </c>
      <c r="AS126">
        <f t="shared" si="6"/>
        <v>0</v>
      </c>
      <c r="BB126">
        <f t="shared" si="8"/>
        <v>0</v>
      </c>
    </row>
    <row r="127" spans="2:54">
      <c r="B127" t="str">
        <f>VLOOKUP(C127,花名册!C:O,13,0)</f>
        <v>10285</v>
      </c>
      <c r="C127" t="s">
        <v>90</v>
      </c>
      <c r="D127" t="str">
        <f>VLOOKUP(C127,花名册!C:F,4,0)</f>
        <v>百诚医药</v>
      </c>
      <c r="E127" t="str">
        <f>VLOOKUP(C127,花名册!C:G,5,0)</f>
        <v>液体制剂二部</v>
      </c>
      <c r="F127" t="str">
        <f>VLOOKUP(C127,花名册!C:H,6,0)</f>
        <v>见习项目经理(分析)</v>
      </c>
      <c r="G127" t="str">
        <f>VLOOKUP(C127,花名册!C:D,2,0)</f>
        <v>在职</v>
      </c>
      <c r="H127" t="str">
        <f>VLOOKUP(C127,花名册!C:E,3,0)</f>
        <v>正式员工</v>
      </c>
      <c r="I127" t="str">
        <f>VLOOKUP(C127,花名册!C:J,8,0)</f>
        <v>研发</v>
      </c>
      <c r="J127" t="str">
        <f>VLOOKUP(C127,花名册!C:I,7,0)</f>
        <v>2019-01-17</v>
      </c>
      <c r="K127" t="str">
        <f>VLOOKUP(C127,花名册!C:L,9,0)</f>
        <v/>
      </c>
      <c r="L127" t="str">
        <f>VLOOKUP(C127,花名册!C:L,10,0)</f>
        <v/>
      </c>
      <c r="M127" t="str">
        <f>VLOOKUP(C127,花名册!C:N,12,0)</f>
        <v>P3</v>
      </c>
      <c r="N127">
        <f>VLOOKUP(C127,出勤日期!A:I,9,0)</f>
        <v>172.5</v>
      </c>
      <c r="O127">
        <f>VLOOKUP(C127,出勤日期!A:J,10,0)</f>
        <v>172.5</v>
      </c>
      <c r="P127">
        <f>VLOOKUP(C127,出勤日期!A:L,12,0)</f>
        <v>0</v>
      </c>
      <c r="Q127">
        <f>VLOOKUP(C127,出勤日期!A:M,13,0)</f>
        <v>172.5</v>
      </c>
      <c r="S127">
        <f>VLOOKUP(C127,'考勤原始数据（增加育儿、独生子女陪护假）'!C:X,16,0)</f>
        <v>0</v>
      </c>
      <c r="U127">
        <f>VLOOKUP(C127,'考勤原始数据（增加育儿、独生子女陪护假）'!C:Z,17,0)</f>
        <v>0</v>
      </c>
      <c r="W127">
        <f>VLOOKUP(C127,'考勤原始数据（增加育儿、独生子女陪护假）'!C:AB,18,0)</f>
        <v>0</v>
      </c>
      <c r="Y127">
        <f>VLOOKUP(C127,'考勤原始数据（增加育儿、独生子女陪护假）'!C:AD,19,0)</f>
        <v>0</v>
      </c>
      <c r="Z127">
        <f>VLOOKUP(C127,'考勤原始数据（增加育儿、独生子女陪护假）'!C:AE,20,0)</f>
        <v>0</v>
      </c>
      <c r="AB127">
        <f>VLOOKUP(C127,'考勤原始数据（增加育儿、独生子女陪护假）'!C:AG,22,0)</f>
        <v>0</v>
      </c>
      <c r="AC127">
        <f>VLOOKUP(C127,'考勤原始数据（增加育儿、独生子女陪护假）'!C:Y,23,0)</f>
        <v>48.5</v>
      </c>
      <c r="AD127">
        <f>VLOOKUP(C127,'考勤原始数据（增加育儿、独生子女陪护假）'!C:Z,24,0)</f>
        <v>3</v>
      </c>
      <c r="AE127">
        <v>0</v>
      </c>
      <c r="AF127">
        <f>VLOOKUP(C127,'考勤原始数据（增加育儿、独生子女陪护假）'!C:AB,26,0)</f>
        <v>32</v>
      </c>
      <c r="AG127">
        <f>VLOOKUP(C127:C128,'考勤原始数据（增加育儿、独生子女陪护假）'!C:AC,27,0)</f>
        <v>13.5</v>
      </c>
      <c r="AH127">
        <f>VLOOKUP(C127,'考勤原始数据（增加育儿、独生子女陪护假）'!C:AD,28,0)</f>
        <v>0</v>
      </c>
      <c r="AI127">
        <f>VLOOKUP(C127,'考勤原始数据（增加育儿、独生子女陪护假）'!C:AE,29,0)</f>
        <v>0</v>
      </c>
      <c r="AJ127">
        <f>VLOOKUP(C127,'考勤原始数据（增加育儿、独生子女陪护假）'!C:AF,30,0)</f>
        <v>1820</v>
      </c>
      <c r="AL127">
        <f t="shared" si="5"/>
        <v>0</v>
      </c>
      <c r="AM127">
        <f t="shared" si="7"/>
        <v>200</v>
      </c>
      <c r="AN127">
        <f>VLOOKUP(C127,工龄计算!B:F,5,0)</f>
        <v>200</v>
      </c>
      <c r="AS127">
        <f t="shared" si="6"/>
        <v>0</v>
      </c>
      <c r="BB127">
        <f t="shared" si="8"/>
        <v>0</v>
      </c>
    </row>
    <row r="128" spans="2:54">
      <c r="B128" t="str">
        <f>VLOOKUP(C128,花名册!C:O,13,0)</f>
        <v>10234</v>
      </c>
      <c r="C128" t="s">
        <v>434</v>
      </c>
      <c r="D128" t="str">
        <f>VLOOKUP(C128,花名册!C:F,4,0)</f>
        <v>百诚医药</v>
      </c>
      <c r="E128" t="str">
        <f>VLOOKUP(C128,花名册!C:G,5,0)</f>
        <v>液体制剂二部</v>
      </c>
      <c r="F128" t="str">
        <f>VLOOKUP(C128,花名册!C:H,6,0)</f>
        <v>初级项目经理（分析）</v>
      </c>
      <c r="G128" t="str">
        <f>VLOOKUP(C128,花名册!C:D,2,0)</f>
        <v>在职</v>
      </c>
      <c r="H128" t="str">
        <f>VLOOKUP(C128,花名册!C:E,3,0)</f>
        <v>正式员工</v>
      </c>
      <c r="I128" t="str">
        <f>VLOOKUP(C128,花名册!C:J,8,0)</f>
        <v>研发</v>
      </c>
      <c r="J128" t="str">
        <f>VLOOKUP(C128,花名册!C:I,7,0)</f>
        <v>2018-06-04</v>
      </c>
      <c r="K128" t="str">
        <f>VLOOKUP(C128,花名册!C:L,9,0)</f>
        <v/>
      </c>
      <c r="L128" t="str">
        <f>VLOOKUP(C128,花名册!C:L,10,0)</f>
        <v/>
      </c>
      <c r="M128" t="str">
        <f>VLOOKUP(C128,花名册!C:N,12,0)</f>
        <v>M1</v>
      </c>
      <c r="N128">
        <f>VLOOKUP(C128,出勤日期!A:I,9,0)</f>
        <v>172.5</v>
      </c>
      <c r="O128">
        <f>VLOOKUP(C128,出勤日期!A:J,10,0)</f>
        <v>172.5</v>
      </c>
      <c r="P128">
        <f>VLOOKUP(C128,出勤日期!A:L,12,0)</f>
        <v>0</v>
      </c>
      <c r="Q128">
        <f>VLOOKUP(C128,出勤日期!A:M,13,0)</f>
        <v>172.5</v>
      </c>
      <c r="S128">
        <f>VLOOKUP(C128,'考勤原始数据（增加育儿、独生子女陪护假）'!C:X,16,0)</f>
        <v>0</v>
      </c>
      <c r="U128">
        <f>VLOOKUP(C128,'考勤原始数据（增加育儿、独生子女陪护假）'!C:Z,17,0)</f>
        <v>0</v>
      </c>
      <c r="W128">
        <f>VLOOKUP(C128,'考勤原始数据（增加育儿、独生子女陪护假）'!C:AB,18,0)</f>
        <v>0</v>
      </c>
      <c r="Y128">
        <f>VLOOKUP(C128,'考勤原始数据（增加育儿、独生子女陪护假）'!C:AD,19,0)</f>
        <v>0</v>
      </c>
      <c r="Z128">
        <f>VLOOKUP(C128,'考勤原始数据（增加育儿、独生子女陪护假）'!C:AE,20,0)</f>
        <v>0</v>
      </c>
      <c r="AB128">
        <f>VLOOKUP(C128,'考勤原始数据（增加育儿、独生子女陪护假）'!C:AG,22,0)</f>
        <v>15</v>
      </c>
      <c r="AC128">
        <f>VLOOKUP(C128,'考勤原始数据（增加育儿、独生子女陪护假）'!C:Y,23,0)</f>
        <v>0</v>
      </c>
      <c r="AD128">
        <f>VLOOKUP(C128,'考勤原始数据（增加育儿、独生子女陪护假）'!C:Z,24,0)</f>
        <v>0</v>
      </c>
      <c r="AE128">
        <v>0</v>
      </c>
      <c r="AF128">
        <f>VLOOKUP(C128,'考勤原始数据（增加育儿、独生子女陪护假）'!C:AB,26,0)</f>
        <v>0</v>
      </c>
      <c r="AG128">
        <f>VLOOKUP(C128:C129,'考勤原始数据（增加育儿、独生子女陪护假）'!C:AC,27,0)</f>
        <v>0</v>
      </c>
      <c r="AH128">
        <f>VLOOKUP(C128,'考勤原始数据（增加育儿、独生子女陪护假）'!C:AD,28,0)</f>
        <v>0</v>
      </c>
      <c r="AI128">
        <f>VLOOKUP(C128,'考勤原始数据（增加育儿、独生子女陪护假）'!C:AE,29,0)</f>
        <v>0</v>
      </c>
      <c r="AJ128">
        <f>VLOOKUP(C128,'考勤原始数据（增加育儿、独生子女陪护假）'!C:AF,30,0)</f>
        <v>0</v>
      </c>
      <c r="AL128">
        <f t="shared" si="5"/>
        <v>0</v>
      </c>
      <c r="AM128">
        <f t="shared" si="7"/>
        <v>182.61</v>
      </c>
      <c r="AN128">
        <f>VLOOKUP(C128,工龄计算!B:F,5,0)</f>
        <v>200</v>
      </c>
      <c r="AS128">
        <f t="shared" si="6"/>
        <v>0</v>
      </c>
      <c r="BB128">
        <f t="shared" si="8"/>
        <v>0</v>
      </c>
    </row>
    <row r="129" spans="2:54">
      <c r="B129" t="str">
        <f>VLOOKUP(C129,花名册!C:O,13,0)</f>
        <v>10396</v>
      </c>
      <c r="C129" t="s">
        <v>230</v>
      </c>
      <c r="D129" t="str">
        <f>VLOOKUP(C129,花名册!C:F,4,0)</f>
        <v>百诚医药</v>
      </c>
      <c r="E129" t="str">
        <f>VLOOKUP(C129,花名册!C:G,5,0)</f>
        <v>液体制剂二部</v>
      </c>
      <c r="F129" t="str">
        <f>VLOOKUP(C129,花名册!C:H,6,0)</f>
        <v>见习项目经理(分析)</v>
      </c>
      <c r="G129" t="str">
        <f>VLOOKUP(C129,花名册!C:D,2,0)</f>
        <v>在职</v>
      </c>
      <c r="H129" t="str">
        <f>VLOOKUP(C129,花名册!C:E,3,0)</f>
        <v>正式员工</v>
      </c>
      <c r="I129" t="str">
        <f>VLOOKUP(C129,花名册!C:J,8,0)</f>
        <v>研发</v>
      </c>
      <c r="J129" t="str">
        <f>VLOOKUP(C129,花名册!C:I,7,0)</f>
        <v>2019-07-02</v>
      </c>
      <c r="K129" t="str">
        <f>VLOOKUP(C129,花名册!C:L,9,0)</f>
        <v/>
      </c>
      <c r="L129" t="str">
        <f>VLOOKUP(C129,花名册!C:L,10,0)</f>
        <v/>
      </c>
      <c r="M129" t="str">
        <f>VLOOKUP(C129,花名册!C:N,12,0)</f>
        <v>P3</v>
      </c>
      <c r="N129">
        <f>VLOOKUP(C129,出勤日期!A:I,9,0)</f>
        <v>172.5</v>
      </c>
      <c r="O129">
        <f>VLOOKUP(C129,出勤日期!A:J,10,0)</f>
        <v>172.5</v>
      </c>
      <c r="P129">
        <f>VLOOKUP(C129,出勤日期!A:L,12,0)</f>
        <v>0</v>
      </c>
      <c r="Q129">
        <f>VLOOKUP(C129,出勤日期!A:M,13,0)</f>
        <v>172.5</v>
      </c>
      <c r="S129">
        <f>VLOOKUP(C129,'考勤原始数据（增加育儿、独生子女陪护假）'!C:X,16,0)</f>
        <v>0</v>
      </c>
      <c r="U129">
        <f>VLOOKUP(C129,'考勤原始数据（增加育儿、独生子女陪护假）'!C:Z,17,0)</f>
        <v>0</v>
      </c>
      <c r="W129">
        <f>VLOOKUP(C129,'考勤原始数据（增加育儿、独生子女陪护假）'!C:AB,18,0)</f>
        <v>0</v>
      </c>
      <c r="Y129">
        <f>VLOOKUP(C129,'考勤原始数据（增加育儿、独生子女陪护假）'!C:AD,19,0)</f>
        <v>0</v>
      </c>
      <c r="Z129">
        <f>VLOOKUP(C129,'考勤原始数据（增加育儿、独生子女陪护假）'!C:AE,20,0)</f>
        <v>0</v>
      </c>
      <c r="AB129">
        <f>VLOOKUP(C129,'考勤原始数据（增加育儿、独生子女陪护假）'!C:AG,22,0)</f>
        <v>0</v>
      </c>
      <c r="AC129">
        <f>VLOOKUP(C129,'考勤原始数据（增加育儿、独生子女陪护假）'!C:Y,23,0)</f>
        <v>39.5</v>
      </c>
      <c r="AD129">
        <f>VLOOKUP(C129,'考勤原始数据（增加育儿、独生子女陪护假）'!C:Z,24,0)</f>
        <v>36.5</v>
      </c>
      <c r="AE129">
        <v>0</v>
      </c>
      <c r="AF129">
        <f>VLOOKUP(C129,'考勤原始数据（增加育儿、独生子女陪护假）'!C:AB,26,0)</f>
        <v>3</v>
      </c>
      <c r="AG129">
        <f>VLOOKUP(C129:C130,'考勤原始数据（增加育儿、独生子女陪护假）'!C:AC,27,0)</f>
        <v>0</v>
      </c>
      <c r="AH129">
        <f>VLOOKUP(C129,'考勤原始数据（增加育儿、独生子女陪护假）'!C:AD,28,0)</f>
        <v>0</v>
      </c>
      <c r="AI129">
        <f>VLOOKUP(C129,'考勤原始数据（增加育儿、独生子女陪护假）'!C:AE,29,0)</f>
        <v>0</v>
      </c>
      <c r="AJ129">
        <f>VLOOKUP(C129,'考勤原始数据（增加育儿、独生子女陪护假）'!C:AF,30,0)</f>
        <v>120</v>
      </c>
      <c r="AL129">
        <f t="shared" si="5"/>
        <v>0</v>
      </c>
      <c r="AM129">
        <f t="shared" si="7"/>
        <v>200</v>
      </c>
      <c r="AN129">
        <f>VLOOKUP(C129,工龄计算!B:F,5,0)</f>
        <v>150</v>
      </c>
      <c r="AS129">
        <f t="shared" si="6"/>
        <v>0</v>
      </c>
      <c r="BB129">
        <f t="shared" si="8"/>
        <v>0</v>
      </c>
    </row>
    <row r="130" spans="2:54">
      <c r="B130" t="str">
        <f>VLOOKUP(C130,花名册!C:O,13,0)</f>
        <v>10454</v>
      </c>
      <c r="C130" t="s">
        <v>580</v>
      </c>
      <c r="D130" t="str">
        <f>VLOOKUP(C130,花名册!C:F,4,0)</f>
        <v>百诚医药</v>
      </c>
      <c r="E130" t="str">
        <f>VLOOKUP(C130,花名册!C:G,5,0)</f>
        <v>液体制剂二部</v>
      </c>
      <c r="F130" t="str">
        <f>VLOOKUP(C130,花名册!C:H,6,0)</f>
        <v>资深项目经理(分析）</v>
      </c>
      <c r="G130" t="str">
        <f>VLOOKUP(C130,花名册!C:D,2,0)</f>
        <v>在职</v>
      </c>
      <c r="H130" t="str">
        <f>VLOOKUP(C130,花名册!C:E,3,0)</f>
        <v>正式员工</v>
      </c>
      <c r="I130" t="str">
        <f>VLOOKUP(C130,花名册!C:J,8,0)</f>
        <v>研发</v>
      </c>
      <c r="J130" t="str">
        <f>VLOOKUP(C130,花名册!C:I,7,0)</f>
        <v>2019-10-29</v>
      </c>
      <c r="K130" t="str">
        <f>VLOOKUP(C130,花名册!C:L,9,0)</f>
        <v/>
      </c>
      <c r="L130" t="str">
        <f>VLOOKUP(C130,花名册!C:L,10,0)</f>
        <v/>
      </c>
      <c r="M130" t="str">
        <f>VLOOKUP(C130,花名册!C:N,12,0)</f>
        <v>M4</v>
      </c>
      <c r="N130">
        <f>VLOOKUP(C130,出勤日期!A:I,9,0)</f>
        <v>172.5</v>
      </c>
      <c r="O130">
        <f>VLOOKUP(C130,出勤日期!A:J,10,0)</f>
        <v>172.5</v>
      </c>
      <c r="P130">
        <f>VLOOKUP(C130,出勤日期!A:L,12,0)</f>
        <v>0</v>
      </c>
      <c r="Q130">
        <f>VLOOKUP(C130,出勤日期!A:M,13,0)</f>
        <v>172.5</v>
      </c>
      <c r="S130">
        <f>VLOOKUP(C130,'考勤原始数据（增加育儿、独生子女陪护假）'!C:X,16,0)</f>
        <v>0</v>
      </c>
      <c r="U130">
        <f>VLOOKUP(C130,'考勤原始数据（增加育儿、独生子女陪护假）'!C:Z,17,0)</f>
        <v>0</v>
      </c>
      <c r="W130">
        <f>VLOOKUP(C130,'考勤原始数据（增加育儿、独生子女陪护假）'!C:AB,18,0)</f>
        <v>0</v>
      </c>
      <c r="Y130">
        <f>VLOOKUP(C130,'考勤原始数据（增加育儿、独生子女陪护假）'!C:AD,19,0)</f>
        <v>0</v>
      </c>
      <c r="Z130">
        <f>VLOOKUP(C130,'考勤原始数据（增加育儿、独生子女陪护假）'!C:AE,20,0)</f>
        <v>0</v>
      </c>
      <c r="AB130">
        <f>VLOOKUP(C130,'考勤原始数据（增加育儿、独生子女陪护假）'!C:AG,22,0)</f>
        <v>0</v>
      </c>
      <c r="AC130">
        <f>VLOOKUP(C130,'考勤原始数据（增加育儿、独生子女陪护假）'!C:Y,23,0)</f>
        <v>0</v>
      </c>
      <c r="AD130">
        <f>VLOOKUP(C130,'考勤原始数据（增加育儿、独生子女陪护假）'!C:Z,24,0)</f>
        <v>0</v>
      </c>
      <c r="AE130">
        <v>0</v>
      </c>
      <c r="AF130">
        <f>VLOOKUP(C130,'考勤原始数据（增加育儿、独生子女陪护假）'!C:AB,26,0)</f>
        <v>0</v>
      </c>
      <c r="AG130">
        <f>VLOOKUP(C130:C131,'考勤原始数据（增加育儿、独生子女陪护假）'!C:AC,27,0)</f>
        <v>0</v>
      </c>
      <c r="AH130">
        <f>VLOOKUP(C130,'考勤原始数据（增加育儿、独生子女陪护假）'!C:AD,28,0)</f>
        <v>0</v>
      </c>
      <c r="AI130">
        <f>VLOOKUP(C130,'考勤原始数据（增加育儿、独生子女陪护假）'!C:AE,29,0)</f>
        <v>0</v>
      </c>
      <c r="AJ130">
        <f>VLOOKUP(C130,'考勤原始数据（增加育儿、独生子女陪护假）'!C:AF,30,0)</f>
        <v>0</v>
      </c>
      <c r="AL130">
        <f t="shared" ref="AL130:AL193" si="9">AK130*15</f>
        <v>0</v>
      </c>
      <c r="AM130">
        <f t="shared" si="7"/>
        <v>200</v>
      </c>
      <c r="AN130">
        <f>VLOOKUP(C130,工龄计算!B:F,5,0)</f>
        <v>150</v>
      </c>
      <c r="AS130">
        <f t="shared" ref="AS130:AS193" si="10">AO130+AP130+AQ130+AR130</f>
        <v>0</v>
      </c>
      <c r="BB130">
        <f t="shared" si="8"/>
        <v>0</v>
      </c>
    </row>
    <row r="131" spans="2:54">
      <c r="B131" t="str">
        <f>VLOOKUP(C131,花名册!C:O,13,0)</f>
        <v>10447</v>
      </c>
      <c r="C131" t="s">
        <v>581</v>
      </c>
      <c r="D131" t="str">
        <f>VLOOKUP(C131,花名册!C:F,4,0)</f>
        <v>百诚医药</v>
      </c>
      <c r="E131" t="str">
        <f>VLOOKUP(C131,花名册!C:G,5,0)</f>
        <v>液体制剂二部</v>
      </c>
      <c r="F131" t="str">
        <f>VLOOKUP(C131,花名册!C:H,6,0)</f>
        <v>见习项目经理(分析)</v>
      </c>
      <c r="G131" t="str">
        <f>VLOOKUP(C131,花名册!C:D,2,0)</f>
        <v>在职</v>
      </c>
      <c r="H131" t="str">
        <f>VLOOKUP(C131,花名册!C:E,3,0)</f>
        <v>正式员工</v>
      </c>
      <c r="I131" t="str">
        <f>VLOOKUP(C131,花名册!C:J,8,0)</f>
        <v>研发</v>
      </c>
      <c r="J131" t="str">
        <f>VLOOKUP(C131,花名册!C:I,7,0)</f>
        <v>2019-10-24</v>
      </c>
      <c r="K131" t="str">
        <f>VLOOKUP(C131,花名册!C:L,9,0)</f>
        <v/>
      </c>
      <c r="L131" t="str">
        <f>VLOOKUP(C131,花名册!C:L,10,0)</f>
        <v/>
      </c>
      <c r="M131" t="str">
        <f>VLOOKUP(C131,花名册!C:N,12,0)</f>
        <v>P3</v>
      </c>
      <c r="N131">
        <f>VLOOKUP(C131,出勤日期!A:I,9,0)</f>
        <v>172.5</v>
      </c>
      <c r="O131">
        <f>VLOOKUP(C131,出勤日期!A:J,10,0)</f>
        <v>172.5</v>
      </c>
      <c r="P131">
        <f>VLOOKUP(C131,出勤日期!A:L,12,0)</f>
        <v>0</v>
      </c>
      <c r="Q131">
        <f>VLOOKUP(C131,出勤日期!A:M,13,0)</f>
        <v>172.5</v>
      </c>
      <c r="S131">
        <f>VLOOKUP(C131,'考勤原始数据（增加育儿、独生子女陪护假）'!C:X,16,0)</f>
        <v>0</v>
      </c>
      <c r="U131">
        <f>VLOOKUP(C131,'考勤原始数据（增加育儿、独生子女陪护假）'!C:Z,17,0)</f>
        <v>0</v>
      </c>
      <c r="W131">
        <f>VLOOKUP(C131,'考勤原始数据（增加育儿、独生子女陪护假）'!C:AB,18,0)</f>
        <v>0</v>
      </c>
      <c r="Y131">
        <f>VLOOKUP(C131,'考勤原始数据（增加育儿、独生子女陪护假）'!C:AD,19,0)</f>
        <v>0</v>
      </c>
      <c r="Z131">
        <f>VLOOKUP(C131,'考勤原始数据（增加育儿、独生子女陪护假）'!C:AE,20,0)</f>
        <v>0</v>
      </c>
      <c r="AB131">
        <f>VLOOKUP(C131,'考勤原始数据（增加育儿、独生子女陪护假）'!C:AG,22,0)</f>
        <v>0</v>
      </c>
      <c r="AC131">
        <f>VLOOKUP(C131,'考勤原始数据（增加育儿、独生子女陪护假）'!C:Y,23,0)</f>
        <v>47.5</v>
      </c>
      <c r="AD131">
        <f>VLOOKUP(C131,'考勤原始数据（增加育儿、独生子女陪护假）'!C:Z,24,0)</f>
        <v>9.5</v>
      </c>
      <c r="AE131">
        <v>0</v>
      </c>
      <c r="AF131">
        <f>VLOOKUP(C131,'考勤原始数据（增加育儿、独生子女陪护假）'!C:AB,26,0)</f>
        <v>25.5</v>
      </c>
      <c r="AG131">
        <f>VLOOKUP(C131:C132,'考勤原始数据（增加育儿、独生子女陪护假）'!C:AC,27,0)</f>
        <v>12.5</v>
      </c>
      <c r="AH131">
        <f>VLOOKUP(C131,'考勤原始数据（增加育儿、独生子女陪护假）'!C:AD,28,0)</f>
        <v>0</v>
      </c>
      <c r="AI131">
        <f>VLOOKUP(C131,'考勤原始数据（增加育儿、独生子女陪护假）'!C:AE,29,0)</f>
        <v>0</v>
      </c>
      <c r="AJ131">
        <f>VLOOKUP(C131,'考勤原始数据（增加育儿、独生子女陪护假）'!C:AF,30,0)</f>
        <v>1520</v>
      </c>
      <c r="AL131">
        <f t="shared" si="9"/>
        <v>0</v>
      </c>
      <c r="AM131">
        <f t="shared" ref="AM131:AM194" si="11">ROUND(200/N131*(O131-R131-S131-T131-U131-V131-W131-X131-Y131-Z131-AA131-AB131),2)</f>
        <v>200</v>
      </c>
      <c r="AN131">
        <f>VLOOKUP(C131,工龄计算!B:F,5,0)</f>
        <v>150</v>
      </c>
      <c r="AS131">
        <f t="shared" si="10"/>
        <v>0</v>
      </c>
      <c r="BB131">
        <f t="shared" ref="BB131:BB194" si="12">AU131+AY131+AZ131+BA131</f>
        <v>0</v>
      </c>
    </row>
    <row r="132" spans="2:54">
      <c r="B132" t="str">
        <f>VLOOKUP(C132,花名册!C:O,13,0)</f>
        <v>10456</v>
      </c>
      <c r="C132" t="s">
        <v>741</v>
      </c>
      <c r="D132" t="str">
        <f>VLOOKUP(C132,花名册!C:F,4,0)</f>
        <v>百诚医药</v>
      </c>
      <c r="E132" t="str">
        <f>VLOOKUP(C132,花名册!C:G,5,0)</f>
        <v>液体制剂三部</v>
      </c>
      <c r="F132" t="str">
        <f>VLOOKUP(C132,花名册!C:H,6,0)</f>
        <v>高级制剂研究员</v>
      </c>
      <c r="G132" t="str">
        <f>VLOOKUP(C132,花名册!C:D,2,0)</f>
        <v>在职</v>
      </c>
      <c r="H132" t="str">
        <f>VLOOKUP(C132,花名册!C:E,3,0)</f>
        <v>正式员工</v>
      </c>
      <c r="I132" t="str">
        <f>VLOOKUP(C132,花名册!C:J,8,0)</f>
        <v>研发</v>
      </c>
      <c r="J132" t="str">
        <f>VLOOKUP(C132,花名册!C:I,7,0)</f>
        <v>2019-11-01</v>
      </c>
      <c r="K132" t="str">
        <f>VLOOKUP(C132,花名册!C:L,9,0)</f>
        <v/>
      </c>
      <c r="L132" t="str">
        <f>VLOOKUP(C132,花名册!C:L,10,0)</f>
        <v/>
      </c>
      <c r="M132" t="str">
        <f>VLOOKUP(C132,花名册!C:N,12,0)</f>
        <v>P3</v>
      </c>
      <c r="N132">
        <f>VLOOKUP(C132,出勤日期!A:I,9,0)</f>
        <v>172.5</v>
      </c>
      <c r="O132">
        <f>VLOOKUP(C132,出勤日期!A:J,10,0)</f>
        <v>172.5</v>
      </c>
      <c r="P132">
        <f>VLOOKUP(C132,出勤日期!A:L,12,0)</f>
        <v>0</v>
      </c>
      <c r="Q132">
        <f>VLOOKUP(C132,出勤日期!A:M,13,0)</f>
        <v>172.5</v>
      </c>
      <c r="S132">
        <f>VLOOKUP(C132,'考勤原始数据（增加育儿、独生子女陪护假）'!C:X,16,0)</f>
        <v>0</v>
      </c>
      <c r="U132">
        <f>VLOOKUP(C132,'考勤原始数据（增加育儿、独生子女陪护假）'!C:Z,17,0)</f>
        <v>0</v>
      </c>
      <c r="W132">
        <f>VLOOKUP(C132,'考勤原始数据（增加育儿、独生子女陪护假）'!C:AB,18,0)</f>
        <v>0</v>
      </c>
      <c r="Y132">
        <f>VLOOKUP(C132,'考勤原始数据（增加育儿、独生子女陪护假）'!C:AD,19,0)</f>
        <v>0</v>
      </c>
      <c r="Z132">
        <f>VLOOKUP(C132,'考勤原始数据（增加育儿、独生子女陪护假）'!C:AE,20,0)</f>
        <v>0</v>
      </c>
      <c r="AB132">
        <f>VLOOKUP(C132,'考勤原始数据（增加育儿、独生子女陪护假）'!C:AG,22,0)</f>
        <v>0</v>
      </c>
      <c r="AC132">
        <f>VLOOKUP(C132,'考勤原始数据（增加育儿、独生子女陪护假）'!C:Y,23,0)</f>
        <v>0</v>
      </c>
      <c r="AD132">
        <f>VLOOKUP(C132,'考勤原始数据（增加育儿、独生子女陪护假）'!C:Z,24,0)</f>
        <v>0</v>
      </c>
      <c r="AE132">
        <v>0</v>
      </c>
      <c r="AF132">
        <f>VLOOKUP(C132,'考勤原始数据（增加育儿、独生子女陪护假）'!C:AB,26,0)</f>
        <v>0</v>
      </c>
      <c r="AG132">
        <f>VLOOKUP(C132:C133,'考勤原始数据（增加育儿、独生子女陪护假）'!C:AC,27,0)</f>
        <v>0</v>
      </c>
      <c r="AH132">
        <f>VLOOKUP(C132,'考勤原始数据（增加育儿、独生子女陪护假）'!C:AD,28,0)</f>
        <v>0</v>
      </c>
      <c r="AI132">
        <f>VLOOKUP(C132,'考勤原始数据（增加育儿、独生子女陪护假）'!C:AE,29,0)</f>
        <v>0</v>
      </c>
      <c r="AJ132">
        <f>VLOOKUP(C132,'考勤原始数据（增加育儿、独生子女陪护假）'!C:AF,30,0)</f>
        <v>0</v>
      </c>
      <c r="AL132">
        <f t="shared" si="9"/>
        <v>0</v>
      </c>
      <c r="AM132">
        <f t="shared" si="11"/>
        <v>200</v>
      </c>
      <c r="AN132">
        <f>VLOOKUP(C132,工龄计算!B:F,5,0)</f>
        <v>150</v>
      </c>
      <c r="AS132">
        <f t="shared" si="10"/>
        <v>0</v>
      </c>
      <c r="BB132">
        <f t="shared" si="12"/>
        <v>0</v>
      </c>
    </row>
    <row r="133" spans="2:54">
      <c r="B133" t="str">
        <f>VLOOKUP(C133,花名册!C:O,13,0)</f>
        <v>10263</v>
      </c>
      <c r="C133" t="s">
        <v>435</v>
      </c>
      <c r="D133" t="str">
        <f>VLOOKUP(C133,花名册!C:F,4,0)</f>
        <v>百诚医药</v>
      </c>
      <c r="E133" t="str">
        <f>VLOOKUP(C133,花名册!C:G,5,0)</f>
        <v>液体制剂三部</v>
      </c>
      <c r="F133" t="str">
        <f>VLOOKUP(C133,花名册!C:H,6,0)</f>
        <v>部门总经理</v>
      </c>
      <c r="G133" t="str">
        <f>VLOOKUP(C133,花名册!C:D,2,0)</f>
        <v>在职</v>
      </c>
      <c r="H133" t="str">
        <f>VLOOKUP(C133,花名册!C:E,3,0)</f>
        <v>正式员工</v>
      </c>
      <c r="I133" t="str">
        <f>VLOOKUP(C133,花名册!C:J,8,0)</f>
        <v>研发</v>
      </c>
      <c r="J133" t="str">
        <f>VLOOKUP(C133,花名册!C:I,7,0)</f>
        <v>2018-10-08</v>
      </c>
      <c r="K133" t="str">
        <f>VLOOKUP(C133,花名册!C:L,9,0)</f>
        <v/>
      </c>
      <c r="L133" t="str">
        <f>VLOOKUP(C133,花名册!C:L,10,0)</f>
        <v/>
      </c>
      <c r="M133" t="str">
        <f>VLOOKUP(C133,花名册!C:N,12,0)</f>
        <v>M6</v>
      </c>
      <c r="N133">
        <f>VLOOKUP(C133,出勤日期!A:I,9,0)</f>
        <v>172.5</v>
      </c>
      <c r="O133">
        <f>VLOOKUP(C133,出勤日期!A:J,10,0)</f>
        <v>172.5</v>
      </c>
      <c r="P133">
        <f>VLOOKUP(C133,出勤日期!A:L,12,0)</f>
        <v>0</v>
      </c>
      <c r="Q133">
        <f>VLOOKUP(C133,出勤日期!A:M,13,0)</f>
        <v>172.5</v>
      </c>
      <c r="S133">
        <f>VLOOKUP(C133,'考勤原始数据（增加育儿、独生子女陪护假）'!C:X,16,0)</f>
        <v>0</v>
      </c>
      <c r="U133">
        <f>VLOOKUP(C133,'考勤原始数据（增加育儿、独生子女陪护假）'!C:Z,17,0)</f>
        <v>0</v>
      </c>
      <c r="W133">
        <f>VLOOKUP(C133,'考勤原始数据（增加育儿、独生子女陪护假）'!C:AB,18,0)</f>
        <v>0</v>
      </c>
      <c r="Y133">
        <f>VLOOKUP(C133,'考勤原始数据（增加育儿、独生子女陪护假）'!C:AD,19,0)</f>
        <v>0</v>
      </c>
      <c r="Z133">
        <f>VLOOKUP(C133,'考勤原始数据（增加育儿、独生子女陪护假）'!C:AE,20,0)</f>
        <v>0</v>
      </c>
      <c r="AB133">
        <f>VLOOKUP(C133,'考勤原始数据（增加育儿、独生子女陪护假）'!C:AG,22,0)</f>
        <v>0</v>
      </c>
      <c r="AC133">
        <f>VLOOKUP(C133,'考勤原始数据（增加育儿、独生子女陪护假）'!C:Y,23,0)</f>
        <v>0</v>
      </c>
      <c r="AD133">
        <f>VLOOKUP(C133,'考勤原始数据（增加育儿、独生子女陪护假）'!C:Z,24,0)</f>
        <v>0</v>
      </c>
      <c r="AE133">
        <v>0</v>
      </c>
      <c r="AF133">
        <f>VLOOKUP(C133,'考勤原始数据（增加育儿、独生子女陪护假）'!C:AB,26,0)</f>
        <v>0</v>
      </c>
      <c r="AG133">
        <f>VLOOKUP(C133:C134,'考勤原始数据（增加育儿、独生子女陪护假）'!C:AC,27,0)</f>
        <v>0</v>
      </c>
      <c r="AH133">
        <f>VLOOKUP(C133,'考勤原始数据（增加育儿、独生子女陪护假）'!C:AD,28,0)</f>
        <v>0</v>
      </c>
      <c r="AI133">
        <f>VLOOKUP(C133,'考勤原始数据（增加育儿、独生子女陪护假）'!C:AE,29,0)</f>
        <v>0</v>
      </c>
      <c r="AJ133">
        <f>VLOOKUP(C133,'考勤原始数据（增加育儿、独生子女陪护假）'!C:AF,30,0)</f>
        <v>0</v>
      </c>
      <c r="AL133">
        <f t="shared" si="9"/>
        <v>0</v>
      </c>
      <c r="AM133">
        <f t="shared" si="11"/>
        <v>200</v>
      </c>
      <c r="AN133">
        <f>VLOOKUP(C133,工龄计算!B:F,5,0)</f>
        <v>200</v>
      </c>
      <c r="AS133">
        <f t="shared" si="10"/>
        <v>0</v>
      </c>
      <c r="BB133">
        <f t="shared" si="12"/>
        <v>0</v>
      </c>
    </row>
    <row r="134" spans="2:54">
      <c r="B134" t="str">
        <f>VLOOKUP(C134,花名册!C:O,13,0)</f>
        <v>10059</v>
      </c>
      <c r="C134" t="s">
        <v>232</v>
      </c>
      <c r="D134" t="str">
        <f>VLOOKUP(C134,花名册!C:F,4,0)</f>
        <v>百诚医药</v>
      </c>
      <c r="E134" t="str">
        <f>VLOOKUP(C134,花名册!C:G,5,0)</f>
        <v>液体制剂三部</v>
      </c>
      <c r="F134" t="str">
        <f>VLOOKUP(C134,花名册!C:H,6,0)</f>
        <v>中级项目经理(分析)</v>
      </c>
      <c r="G134" t="str">
        <f>VLOOKUP(C134,花名册!C:D,2,0)</f>
        <v>在职</v>
      </c>
      <c r="H134" t="str">
        <f>VLOOKUP(C134,花名册!C:E,3,0)</f>
        <v>正式员工</v>
      </c>
      <c r="I134" t="str">
        <f>VLOOKUP(C134,花名册!C:J,8,0)</f>
        <v>研发</v>
      </c>
      <c r="J134" t="str">
        <f>VLOOKUP(C134,花名册!C:I,7,0)</f>
        <v>2016-07-01</v>
      </c>
      <c r="K134" t="str">
        <f>VLOOKUP(C134,花名册!C:L,9,0)</f>
        <v/>
      </c>
      <c r="L134" t="str">
        <f>VLOOKUP(C134,花名册!C:L,10,0)</f>
        <v/>
      </c>
      <c r="M134" t="str">
        <f>VLOOKUP(C134,花名册!C:N,12,0)</f>
        <v>M2</v>
      </c>
      <c r="N134">
        <f>VLOOKUP(C134,出勤日期!A:I,9,0)</f>
        <v>172.5</v>
      </c>
      <c r="O134">
        <f>VLOOKUP(C134,出勤日期!A:J,10,0)</f>
        <v>172.5</v>
      </c>
      <c r="P134">
        <f>VLOOKUP(C134,出勤日期!A:L,12,0)</f>
        <v>0</v>
      </c>
      <c r="Q134">
        <f>VLOOKUP(C134,出勤日期!A:M,13,0)</f>
        <v>172.5</v>
      </c>
      <c r="S134">
        <f>VLOOKUP(C134,'考勤原始数据（增加育儿、独生子女陪护假）'!C:X,16,0)</f>
        <v>0</v>
      </c>
      <c r="U134">
        <f>VLOOKUP(C134,'考勤原始数据（增加育儿、独生子女陪护假）'!C:Z,17,0)</f>
        <v>0</v>
      </c>
      <c r="W134">
        <f>VLOOKUP(C134,'考勤原始数据（增加育儿、独生子女陪护假）'!C:AB,18,0)</f>
        <v>6.5</v>
      </c>
      <c r="Y134">
        <f>VLOOKUP(C134,'考勤原始数据（增加育儿、独生子女陪护假）'!C:AD,19,0)</f>
        <v>0</v>
      </c>
      <c r="Z134">
        <f>VLOOKUP(C134,'考勤原始数据（增加育儿、独生子女陪护假）'!C:AE,20,0)</f>
        <v>0</v>
      </c>
      <c r="AB134">
        <f>VLOOKUP(C134,'考勤原始数据（增加育儿、独生子女陪护假）'!C:AG,22,0)</f>
        <v>0</v>
      </c>
      <c r="AC134">
        <f>VLOOKUP(C134,'考勤原始数据（增加育儿、独生子女陪护假）'!C:Y,23,0)</f>
        <v>0</v>
      </c>
      <c r="AD134">
        <f>VLOOKUP(C134,'考勤原始数据（增加育儿、独生子女陪护假）'!C:Z,24,0)</f>
        <v>0</v>
      </c>
      <c r="AE134">
        <v>0</v>
      </c>
      <c r="AF134">
        <f>VLOOKUP(C134,'考勤原始数据（增加育儿、独生子女陪护假）'!C:AB,26,0)</f>
        <v>0</v>
      </c>
      <c r="AG134">
        <f>VLOOKUP(C134:C135,'考勤原始数据（增加育儿、独生子女陪护假）'!C:AC,27,0)</f>
        <v>0</v>
      </c>
      <c r="AH134">
        <f>VLOOKUP(C134,'考勤原始数据（增加育儿、独生子女陪护假）'!C:AD,28,0)</f>
        <v>0</v>
      </c>
      <c r="AI134">
        <f>VLOOKUP(C134,'考勤原始数据（增加育儿、独生子女陪护假）'!C:AE,29,0)</f>
        <v>0</v>
      </c>
      <c r="AJ134">
        <f>VLOOKUP(C134,'考勤原始数据（增加育儿、独生子女陪护假）'!C:AF,30,0)</f>
        <v>0</v>
      </c>
      <c r="AK134">
        <v>1</v>
      </c>
      <c r="AL134">
        <f t="shared" si="9"/>
        <v>15</v>
      </c>
      <c r="AM134">
        <f t="shared" si="11"/>
        <v>192.46</v>
      </c>
      <c r="AN134">
        <f>VLOOKUP(C134,工龄计算!B:F,5,0)</f>
        <v>350</v>
      </c>
      <c r="AS134">
        <f t="shared" si="10"/>
        <v>0</v>
      </c>
      <c r="BB134">
        <f t="shared" si="12"/>
        <v>0</v>
      </c>
    </row>
    <row r="135" spans="2:54">
      <c r="B135" t="str">
        <f>VLOOKUP(C135,花名册!C:O,13,0)</f>
        <v>10314</v>
      </c>
      <c r="C135" t="s">
        <v>583</v>
      </c>
      <c r="D135" t="str">
        <f>VLOOKUP(C135,花名册!C:F,4,0)</f>
        <v>百诚医药</v>
      </c>
      <c r="E135" t="str">
        <f>VLOOKUP(C135,花名册!C:G,5,0)</f>
        <v>液体制剂一部</v>
      </c>
      <c r="F135" t="str">
        <f>VLOOKUP(C135,花名册!C:H,6,0)</f>
        <v>初级项目经理(分析)</v>
      </c>
      <c r="G135" t="str">
        <f>VLOOKUP(C135,花名册!C:D,2,0)</f>
        <v>在职</v>
      </c>
      <c r="H135" t="str">
        <f>VLOOKUP(C135,花名册!C:E,3,0)</f>
        <v>正式员工</v>
      </c>
      <c r="I135" t="str">
        <f>VLOOKUP(C135,花名册!C:J,8,0)</f>
        <v>研发</v>
      </c>
      <c r="J135" t="str">
        <f>VLOOKUP(C135,花名册!C:I,7,0)</f>
        <v>2019-03-26</v>
      </c>
      <c r="K135" t="str">
        <f>VLOOKUP(C135,花名册!C:L,9,0)</f>
        <v/>
      </c>
      <c r="L135" t="str">
        <f>VLOOKUP(C135,花名册!C:L,10,0)</f>
        <v/>
      </c>
      <c r="M135" t="str">
        <f>VLOOKUP(C135,花名册!C:N,12,0)</f>
        <v>M1</v>
      </c>
      <c r="N135">
        <f>VLOOKUP(C135,出勤日期!A:I,9,0)</f>
        <v>172.5</v>
      </c>
      <c r="O135">
        <f>VLOOKUP(C135,出勤日期!A:J,10,0)</f>
        <v>172.5</v>
      </c>
      <c r="P135">
        <f>VLOOKUP(C135,出勤日期!A:L,12,0)</f>
        <v>0</v>
      </c>
      <c r="Q135">
        <f>VLOOKUP(C135,出勤日期!A:M,13,0)</f>
        <v>172.5</v>
      </c>
      <c r="S135">
        <f>VLOOKUP(C135,'考勤原始数据（增加育儿、独生子女陪护假）'!C:X,16,0)</f>
        <v>0</v>
      </c>
      <c r="U135">
        <f>VLOOKUP(C135,'考勤原始数据（增加育儿、独生子女陪护假）'!C:Z,17,0)</f>
        <v>0</v>
      </c>
      <c r="W135">
        <f>VLOOKUP(C135,'考勤原始数据（增加育儿、独生子女陪护假）'!C:AB,18,0)</f>
        <v>0</v>
      </c>
      <c r="Y135">
        <f>VLOOKUP(C135,'考勤原始数据（增加育儿、独生子女陪护假）'!C:AD,19,0)</f>
        <v>0</v>
      </c>
      <c r="Z135">
        <f>VLOOKUP(C135,'考勤原始数据（增加育儿、独生子女陪护假）'!C:AE,20,0)</f>
        <v>0</v>
      </c>
      <c r="AB135">
        <f>VLOOKUP(C135,'考勤原始数据（增加育儿、独生子女陪护假）'!C:AG,22,0)</f>
        <v>0</v>
      </c>
      <c r="AC135">
        <f>VLOOKUP(C135,'考勤原始数据（增加育儿、独生子女陪护假）'!C:Y,23,0)</f>
        <v>0</v>
      </c>
      <c r="AD135">
        <f>VLOOKUP(C135,'考勤原始数据（增加育儿、独生子女陪护假）'!C:Z,24,0)</f>
        <v>0</v>
      </c>
      <c r="AE135">
        <v>0</v>
      </c>
      <c r="AF135">
        <f>VLOOKUP(C135,'考勤原始数据（增加育儿、独生子女陪护假）'!C:AB,26,0)</f>
        <v>0</v>
      </c>
      <c r="AG135">
        <f>VLOOKUP(C135:C136,'考勤原始数据（增加育儿、独生子女陪护假）'!C:AC,27,0)</f>
        <v>0</v>
      </c>
      <c r="AH135">
        <f>VLOOKUP(C135,'考勤原始数据（增加育儿、独生子女陪护假）'!C:AD,28,0)</f>
        <v>0</v>
      </c>
      <c r="AI135">
        <f>VLOOKUP(C135,'考勤原始数据（增加育儿、独生子女陪护假）'!C:AE,29,0)</f>
        <v>0</v>
      </c>
      <c r="AJ135">
        <f>VLOOKUP(C135,'考勤原始数据（增加育儿、独生子女陪护假）'!C:AF,30,0)</f>
        <v>0</v>
      </c>
      <c r="AL135">
        <f t="shared" si="9"/>
        <v>0</v>
      </c>
      <c r="AM135">
        <f t="shared" si="11"/>
        <v>200</v>
      </c>
      <c r="AN135">
        <f>VLOOKUP(C135,工龄计算!B:F,5,0)</f>
        <v>200</v>
      </c>
      <c r="AS135">
        <f t="shared" si="10"/>
        <v>0</v>
      </c>
      <c r="BB135">
        <f t="shared" si="12"/>
        <v>0</v>
      </c>
    </row>
    <row r="136" spans="2:54">
      <c r="B136" t="str">
        <f>VLOOKUP(C136,花名册!C:O,13,0)</f>
        <v>10297</v>
      </c>
      <c r="C136" t="s">
        <v>743</v>
      </c>
      <c r="D136" t="str">
        <f>VLOOKUP(C136,花名册!C:F,4,0)</f>
        <v>百诚医药</v>
      </c>
      <c r="E136" t="str">
        <f>VLOOKUP(C136,花名册!C:G,5,0)</f>
        <v>液体制剂三部</v>
      </c>
      <c r="F136" t="str">
        <f>VLOOKUP(C136,花名册!C:H,6,0)</f>
        <v>见习项目经理(制剂)</v>
      </c>
      <c r="G136" t="str">
        <f>VLOOKUP(C136,花名册!C:D,2,0)</f>
        <v>在职</v>
      </c>
      <c r="H136" t="str">
        <f>VLOOKUP(C136,花名册!C:E,3,0)</f>
        <v>正式员工</v>
      </c>
      <c r="I136" t="str">
        <f>VLOOKUP(C136,花名册!C:J,8,0)</f>
        <v>研发</v>
      </c>
      <c r="J136" t="str">
        <f>VLOOKUP(C136,花名册!C:I,7,0)</f>
        <v>2019-03-04</v>
      </c>
      <c r="K136" t="str">
        <f>VLOOKUP(C136,花名册!C:L,9,0)</f>
        <v/>
      </c>
      <c r="L136" t="str">
        <f>VLOOKUP(C136,花名册!C:L,10,0)</f>
        <v/>
      </c>
      <c r="M136" t="str">
        <f>VLOOKUP(C136,花名册!C:N,12,0)</f>
        <v>P3</v>
      </c>
      <c r="N136">
        <f>VLOOKUP(C136,出勤日期!A:I,9,0)</f>
        <v>172.5</v>
      </c>
      <c r="O136">
        <f>VLOOKUP(C136,出勤日期!A:J,10,0)</f>
        <v>172.5</v>
      </c>
      <c r="P136">
        <f>VLOOKUP(C136,出勤日期!A:L,12,0)</f>
        <v>0</v>
      </c>
      <c r="Q136">
        <f>VLOOKUP(C136,出勤日期!A:M,13,0)</f>
        <v>172.5</v>
      </c>
      <c r="S136">
        <f>VLOOKUP(C136,'考勤原始数据（增加育儿、独生子女陪护假）'!C:X,16,0)</f>
        <v>0</v>
      </c>
      <c r="U136">
        <f>VLOOKUP(C136,'考勤原始数据（增加育儿、独生子女陪护假）'!C:Z,17,0)</f>
        <v>0</v>
      </c>
      <c r="W136">
        <f>VLOOKUP(C136,'考勤原始数据（增加育儿、独生子女陪护假）'!C:AB,18,0)</f>
        <v>0</v>
      </c>
      <c r="Y136">
        <f>VLOOKUP(C136,'考勤原始数据（增加育儿、独生子女陪护假）'!C:AD,19,0)</f>
        <v>0</v>
      </c>
      <c r="Z136">
        <f>VLOOKUP(C136,'考勤原始数据（增加育儿、独生子女陪护假）'!C:AE,20,0)</f>
        <v>0</v>
      </c>
      <c r="AB136">
        <f>VLOOKUP(C136,'考勤原始数据（增加育儿、独生子女陪护假）'!C:AG,22,0)</f>
        <v>0</v>
      </c>
      <c r="AC136">
        <f>VLOOKUP(C136,'考勤原始数据（增加育儿、独生子女陪护假）'!C:Y,23,0)</f>
        <v>15</v>
      </c>
      <c r="AD136">
        <f>VLOOKUP(C136,'考勤原始数据（增加育儿、独生子女陪护假）'!C:Z,24,0)</f>
        <v>15</v>
      </c>
      <c r="AE136">
        <v>0</v>
      </c>
      <c r="AF136">
        <f>VLOOKUP(C136,'考勤原始数据（增加育儿、独生子女陪护假）'!C:AB,26,0)</f>
        <v>0</v>
      </c>
      <c r="AG136">
        <f>VLOOKUP(C136:C137,'考勤原始数据（增加育儿、独生子女陪护假）'!C:AC,27,0)</f>
        <v>0</v>
      </c>
      <c r="AH136">
        <f>VLOOKUP(C136,'考勤原始数据（增加育儿、独生子女陪护假）'!C:AD,28,0)</f>
        <v>0</v>
      </c>
      <c r="AI136">
        <f>VLOOKUP(C136,'考勤原始数据（增加育儿、独生子女陪护假）'!C:AE,29,0)</f>
        <v>0</v>
      </c>
      <c r="AJ136">
        <f>VLOOKUP(C136,'考勤原始数据（增加育儿、独生子女陪护假）'!C:AF,30,0)</f>
        <v>0</v>
      </c>
      <c r="AL136">
        <f t="shared" si="9"/>
        <v>0</v>
      </c>
      <c r="AM136">
        <f t="shared" si="11"/>
        <v>200</v>
      </c>
      <c r="AN136">
        <f>VLOOKUP(C136,工龄计算!B:F,5,0)</f>
        <v>200</v>
      </c>
      <c r="AS136">
        <f t="shared" si="10"/>
        <v>0</v>
      </c>
      <c r="BB136">
        <f t="shared" si="12"/>
        <v>0</v>
      </c>
    </row>
    <row r="137" spans="2:54">
      <c r="B137" t="str">
        <f>VLOOKUP(C137,花名册!C:O,13,0)</f>
        <v>10348</v>
      </c>
      <c r="C137" t="s">
        <v>334</v>
      </c>
      <c r="D137" t="str">
        <f>VLOOKUP(C137,花名册!C:F,4,0)</f>
        <v>百诚医药</v>
      </c>
      <c r="E137" t="str">
        <f>VLOOKUP(C137,花名册!C:G,5,0)</f>
        <v>液体制剂三部</v>
      </c>
      <c r="F137" t="str">
        <f>VLOOKUP(C137,花名册!C:H,6,0)</f>
        <v>初级项目经理(制剂)</v>
      </c>
      <c r="G137" t="str">
        <f>VLOOKUP(C137,花名册!C:D,2,0)</f>
        <v>在职</v>
      </c>
      <c r="H137" t="str">
        <f>VLOOKUP(C137,花名册!C:E,3,0)</f>
        <v>正式员工</v>
      </c>
      <c r="I137" t="str">
        <f>VLOOKUP(C137,花名册!C:J,8,0)</f>
        <v>研发</v>
      </c>
      <c r="J137" t="str">
        <f>VLOOKUP(C137,花名册!C:I,7,0)</f>
        <v>2019-05-06</v>
      </c>
      <c r="K137" t="str">
        <f>VLOOKUP(C137,花名册!C:L,9,0)</f>
        <v/>
      </c>
      <c r="L137" t="str">
        <f>VLOOKUP(C137,花名册!C:L,10,0)</f>
        <v/>
      </c>
      <c r="M137" t="str">
        <f>VLOOKUP(C137,花名册!C:N,12,0)</f>
        <v>M1</v>
      </c>
      <c r="N137">
        <f>VLOOKUP(C137,出勤日期!A:I,9,0)</f>
        <v>172.5</v>
      </c>
      <c r="O137">
        <f>VLOOKUP(C137,出勤日期!A:J,10,0)</f>
        <v>172.5</v>
      </c>
      <c r="P137">
        <f>VLOOKUP(C137,出勤日期!A:L,12,0)</f>
        <v>0</v>
      </c>
      <c r="Q137">
        <f>VLOOKUP(C137,出勤日期!A:M,13,0)</f>
        <v>172.5</v>
      </c>
      <c r="S137">
        <f>VLOOKUP(C137,'考勤原始数据（增加育儿、独生子女陪护假）'!C:X,16,0)</f>
        <v>0</v>
      </c>
      <c r="U137">
        <f>VLOOKUP(C137,'考勤原始数据（增加育儿、独生子女陪护假）'!C:Z,17,0)</f>
        <v>0</v>
      </c>
      <c r="W137">
        <f>VLOOKUP(C137,'考勤原始数据（增加育儿、独生子女陪护假）'!C:AB,18,0)</f>
        <v>0</v>
      </c>
      <c r="Y137">
        <f>VLOOKUP(C137,'考勤原始数据（增加育儿、独生子女陪护假）'!C:AD,19,0)</f>
        <v>0</v>
      </c>
      <c r="Z137">
        <f>VLOOKUP(C137,'考勤原始数据（增加育儿、独生子女陪护假）'!C:AE,20,0)</f>
        <v>0</v>
      </c>
      <c r="AB137">
        <f>VLOOKUP(C137,'考勤原始数据（增加育儿、独生子女陪护假）'!C:AG,22,0)</f>
        <v>0</v>
      </c>
      <c r="AC137">
        <f>VLOOKUP(C137,'考勤原始数据（增加育儿、独生子女陪护假）'!C:Y,23,0)</f>
        <v>0</v>
      </c>
      <c r="AD137">
        <f>VLOOKUP(C137,'考勤原始数据（增加育儿、独生子女陪护假）'!C:Z,24,0)</f>
        <v>0</v>
      </c>
      <c r="AE137">
        <v>0</v>
      </c>
      <c r="AF137">
        <f>VLOOKUP(C137,'考勤原始数据（增加育儿、独生子女陪护假）'!C:AB,26,0)</f>
        <v>0</v>
      </c>
      <c r="AG137">
        <f>VLOOKUP(C137:C138,'考勤原始数据（增加育儿、独生子女陪护假）'!C:AC,27,0)</f>
        <v>0</v>
      </c>
      <c r="AH137">
        <f>VLOOKUP(C137,'考勤原始数据（增加育儿、独生子女陪护假）'!C:AD,28,0)</f>
        <v>0</v>
      </c>
      <c r="AI137">
        <f>VLOOKUP(C137,'考勤原始数据（增加育儿、独生子女陪护假）'!C:AE,29,0)</f>
        <v>0</v>
      </c>
      <c r="AJ137">
        <f>VLOOKUP(C137,'考勤原始数据（增加育儿、独生子女陪护假）'!C:AF,30,0)</f>
        <v>0</v>
      </c>
      <c r="AL137">
        <f t="shared" si="9"/>
        <v>0</v>
      </c>
      <c r="AM137">
        <f t="shared" si="11"/>
        <v>200</v>
      </c>
      <c r="AN137">
        <f>VLOOKUP(C137,工龄计算!B:F,5,0)</f>
        <v>150</v>
      </c>
      <c r="AS137">
        <f t="shared" si="10"/>
        <v>0</v>
      </c>
      <c r="BB137">
        <f t="shared" si="12"/>
        <v>0</v>
      </c>
    </row>
    <row r="138" spans="2:54">
      <c r="B138" t="str">
        <f>VLOOKUP(C138,花名册!C:O,13,0)</f>
        <v>10327</v>
      </c>
      <c r="C138" t="s">
        <v>585</v>
      </c>
      <c r="D138" t="str">
        <f>VLOOKUP(C138,花名册!C:F,4,0)</f>
        <v>百诚医药</v>
      </c>
      <c r="E138" t="str">
        <f>VLOOKUP(C138,花名册!C:G,5,0)</f>
        <v>液体制剂三部</v>
      </c>
      <c r="F138" t="str">
        <f>VLOOKUP(C138,花名册!C:H,6,0)</f>
        <v>高级分析研究员</v>
      </c>
      <c r="G138" t="str">
        <f>VLOOKUP(C138,花名册!C:D,2,0)</f>
        <v>在职</v>
      </c>
      <c r="H138" t="str">
        <f>VLOOKUP(C138,花名册!C:E,3,0)</f>
        <v>正式员工</v>
      </c>
      <c r="I138" t="str">
        <f>VLOOKUP(C138,花名册!C:J,8,0)</f>
        <v>研发</v>
      </c>
      <c r="J138" t="str">
        <f>VLOOKUP(C138,花名册!C:I,7,0)</f>
        <v>2019-04-03</v>
      </c>
      <c r="K138" t="str">
        <f>VLOOKUP(C138,花名册!C:L,9,0)</f>
        <v/>
      </c>
      <c r="L138" t="str">
        <f>VLOOKUP(C138,花名册!C:L,10,0)</f>
        <v/>
      </c>
      <c r="M138" t="str">
        <f>VLOOKUP(C138,花名册!C:N,12,0)</f>
        <v>P3</v>
      </c>
      <c r="N138">
        <f>VLOOKUP(C138,出勤日期!A:I,9,0)</f>
        <v>172.5</v>
      </c>
      <c r="O138">
        <f>VLOOKUP(C138,出勤日期!A:J,10,0)</f>
        <v>172.5</v>
      </c>
      <c r="P138">
        <f>VLOOKUP(C138,出勤日期!A:L,12,0)</f>
        <v>0</v>
      </c>
      <c r="Q138">
        <f>VLOOKUP(C138,出勤日期!A:M,13,0)</f>
        <v>172.5</v>
      </c>
      <c r="S138">
        <f>VLOOKUP(C138,'考勤原始数据（增加育儿、独生子女陪护假）'!C:X,16,0)</f>
        <v>0</v>
      </c>
      <c r="U138">
        <f>VLOOKUP(C138,'考勤原始数据（增加育儿、独生子女陪护假）'!C:Z,17,0)</f>
        <v>0</v>
      </c>
      <c r="W138">
        <f>VLOOKUP(C138,'考勤原始数据（增加育儿、独生子女陪护假）'!C:AB,18,0)</f>
        <v>0</v>
      </c>
      <c r="Y138">
        <f>VLOOKUP(C138,'考勤原始数据（增加育儿、独生子女陪护假）'!C:AD,19,0)</f>
        <v>0</v>
      </c>
      <c r="Z138">
        <f>VLOOKUP(C138,'考勤原始数据（增加育儿、独生子女陪护假）'!C:AE,20,0)</f>
        <v>0</v>
      </c>
      <c r="AB138">
        <f>VLOOKUP(C138,'考勤原始数据（增加育儿、独生子女陪护假）'!C:AG,22,0)</f>
        <v>0</v>
      </c>
      <c r="AC138">
        <f>VLOOKUP(C138,'考勤原始数据（增加育儿、独生子女陪护假）'!C:Y,23,0)</f>
        <v>12.5</v>
      </c>
      <c r="AD138">
        <f>VLOOKUP(C138,'考勤原始数据（增加育儿、独生子女陪护假）'!C:Z,24,0)</f>
        <v>12.5</v>
      </c>
      <c r="AE138">
        <v>0</v>
      </c>
      <c r="AF138">
        <f>VLOOKUP(C138,'考勤原始数据（增加育儿、独生子女陪护假）'!C:AB,26,0)</f>
        <v>0</v>
      </c>
      <c r="AG138">
        <f>VLOOKUP(C138:C139,'考勤原始数据（增加育儿、独生子女陪护假）'!C:AC,27,0)</f>
        <v>0</v>
      </c>
      <c r="AH138">
        <f>VLOOKUP(C138,'考勤原始数据（增加育儿、独生子女陪护假）'!C:AD,28,0)</f>
        <v>0</v>
      </c>
      <c r="AI138">
        <f>VLOOKUP(C138,'考勤原始数据（增加育儿、独生子女陪护假）'!C:AE,29,0)</f>
        <v>0</v>
      </c>
      <c r="AJ138">
        <f>VLOOKUP(C138,'考勤原始数据（增加育儿、独生子女陪护假）'!C:AF,30,0)</f>
        <v>0</v>
      </c>
      <c r="AL138">
        <f t="shared" si="9"/>
        <v>0</v>
      </c>
      <c r="AM138">
        <f t="shared" si="11"/>
        <v>200</v>
      </c>
      <c r="AN138">
        <f>VLOOKUP(C138,工龄计算!B:F,5,0)</f>
        <v>150</v>
      </c>
      <c r="AS138">
        <f t="shared" si="10"/>
        <v>0</v>
      </c>
      <c r="BB138">
        <f t="shared" si="12"/>
        <v>0</v>
      </c>
    </row>
    <row r="139" spans="2:54">
      <c r="B139" t="str">
        <f>VLOOKUP(C139,花名册!C:O,13,0)</f>
        <v>10115</v>
      </c>
      <c r="C139" t="s">
        <v>236</v>
      </c>
      <c r="D139" t="str">
        <f>VLOOKUP(C139,花名册!C:F,4,0)</f>
        <v>百诚医药</v>
      </c>
      <c r="E139" t="str">
        <f>VLOOKUP(C139,花名册!C:G,5,0)</f>
        <v>液体制剂三部</v>
      </c>
      <c r="F139" t="str">
        <f>VLOOKUP(C139,花名册!C:H,6,0)</f>
        <v>资深项目经理(分析）</v>
      </c>
      <c r="G139" t="str">
        <f>VLOOKUP(C139,花名册!C:D,2,0)</f>
        <v>在职</v>
      </c>
      <c r="H139" t="str">
        <f>VLOOKUP(C139,花名册!C:E,3,0)</f>
        <v>正式员工</v>
      </c>
      <c r="I139" t="str">
        <f>VLOOKUP(C139,花名册!C:J,8,0)</f>
        <v>研发</v>
      </c>
      <c r="J139" t="str">
        <f>VLOOKUP(C139,花名册!C:I,7,0)</f>
        <v>2017-05-02</v>
      </c>
      <c r="K139" t="str">
        <f>VLOOKUP(C139,花名册!C:L,9,0)</f>
        <v/>
      </c>
      <c r="L139" t="str">
        <f>VLOOKUP(C139,花名册!C:L,10,0)</f>
        <v/>
      </c>
      <c r="M139" t="str">
        <f>VLOOKUP(C139,花名册!C:N,12,0)</f>
        <v>M4</v>
      </c>
      <c r="N139">
        <f>VLOOKUP(C139,出勤日期!A:I,9,0)</f>
        <v>172.5</v>
      </c>
      <c r="O139">
        <f>VLOOKUP(C139,出勤日期!A:J,10,0)</f>
        <v>172.5</v>
      </c>
      <c r="P139">
        <f>VLOOKUP(C139,出勤日期!A:L,12,0)</f>
        <v>0</v>
      </c>
      <c r="Q139">
        <f>VLOOKUP(C139,出勤日期!A:M,13,0)</f>
        <v>172.5</v>
      </c>
      <c r="S139">
        <f>VLOOKUP(C139,'考勤原始数据（增加育儿、独生子女陪护假）'!C:X,16,0)</f>
        <v>0</v>
      </c>
      <c r="U139">
        <f>VLOOKUP(C139,'考勤原始数据（增加育儿、独生子女陪护假）'!C:Z,17,0)</f>
        <v>0</v>
      </c>
      <c r="W139">
        <f>VLOOKUP(C139,'考勤原始数据（增加育儿、独生子女陪护假）'!C:AB,18,0)</f>
        <v>0</v>
      </c>
      <c r="Y139">
        <f>VLOOKUP(C139,'考勤原始数据（增加育儿、独生子女陪护假）'!C:AD,19,0)</f>
        <v>0</v>
      </c>
      <c r="Z139">
        <f>VLOOKUP(C139,'考勤原始数据（增加育儿、独生子女陪护假）'!C:AE,20,0)</f>
        <v>0</v>
      </c>
      <c r="AB139">
        <f>VLOOKUP(C139,'考勤原始数据（增加育儿、独生子女陪护假）'!C:AG,22,0)</f>
        <v>0</v>
      </c>
      <c r="AC139">
        <f>VLOOKUP(C139,'考勤原始数据（增加育儿、独生子女陪护假）'!C:Y,23,0)</f>
        <v>0</v>
      </c>
      <c r="AD139">
        <f>VLOOKUP(C139,'考勤原始数据（增加育儿、独生子女陪护假）'!C:Z,24,0)</f>
        <v>0</v>
      </c>
      <c r="AE139">
        <v>0</v>
      </c>
      <c r="AF139">
        <f>VLOOKUP(C139,'考勤原始数据（增加育儿、独生子女陪护假）'!C:AB,26,0)</f>
        <v>0</v>
      </c>
      <c r="AG139">
        <f>VLOOKUP(C139:C140,'考勤原始数据（增加育儿、独生子女陪护假）'!C:AC,27,0)</f>
        <v>0</v>
      </c>
      <c r="AH139">
        <f>VLOOKUP(C139,'考勤原始数据（增加育儿、独生子女陪护假）'!C:AD,28,0)</f>
        <v>0</v>
      </c>
      <c r="AI139">
        <f>VLOOKUP(C139,'考勤原始数据（增加育儿、独生子女陪护假）'!C:AE,29,0)</f>
        <v>0</v>
      </c>
      <c r="AJ139">
        <f>VLOOKUP(C139,'考勤原始数据（增加育儿、独生子女陪护假）'!C:AF,30,0)</f>
        <v>0</v>
      </c>
      <c r="AL139">
        <f t="shared" si="9"/>
        <v>0</v>
      </c>
      <c r="AM139">
        <f t="shared" si="11"/>
        <v>200</v>
      </c>
      <c r="AN139">
        <f>VLOOKUP(C139,工龄计算!B:F,5,0)</f>
        <v>250</v>
      </c>
      <c r="AS139">
        <f t="shared" si="10"/>
        <v>0</v>
      </c>
      <c r="BB139">
        <f t="shared" si="12"/>
        <v>0</v>
      </c>
    </row>
    <row r="140" spans="2:54">
      <c r="B140" t="str">
        <f>VLOOKUP(C140,花名册!C:O,13,0)</f>
        <v>10177</v>
      </c>
      <c r="C140" t="s">
        <v>239</v>
      </c>
      <c r="D140" t="str">
        <f>VLOOKUP(C140,花名册!C:F,4,0)</f>
        <v>百诚医药</v>
      </c>
      <c r="E140" t="str">
        <f>VLOOKUP(C140,花名册!C:G,5,0)</f>
        <v>液体制剂三部</v>
      </c>
      <c r="F140" t="str">
        <f>VLOOKUP(C140,花名册!C:H,6,0)</f>
        <v>初级项目经理(制剂)</v>
      </c>
      <c r="G140" t="str">
        <f>VLOOKUP(C140,花名册!C:D,2,0)</f>
        <v>在职</v>
      </c>
      <c r="H140" t="str">
        <f>VLOOKUP(C140,花名册!C:E,3,0)</f>
        <v>正式员工</v>
      </c>
      <c r="I140" t="str">
        <f>VLOOKUP(C140,花名册!C:J,8,0)</f>
        <v>研发</v>
      </c>
      <c r="J140" t="str">
        <f>VLOOKUP(C140,花名册!C:I,7,0)</f>
        <v>2017-12-19</v>
      </c>
      <c r="K140" t="str">
        <f>VLOOKUP(C140,花名册!C:L,9,0)</f>
        <v/>
      </c>
      <c r="L140" t="str">
        <f>VLOOKUP(C140,花名册!C:L,10,0)</f>
        <v/>
      </c>
      <c r="M140" t="str">
        <f>VLOOKUP(C140,花名册!C:N,12,0)</f>
        <v>M1</v>
      </c>
      <c r="N140">
        <f>VLOOKUP(C140,出勤日期!A:I,9,0)</f>
        <v>172.5</v>
      </c>
      <c r="O140">
        <f>VLOOKUP(C140,出勤日期!A:J,10,0)</f>
        <v>172.5</v>
      </c>
      <c r="P140">
        <f>VLOOKUP(C140,出勤日期!A:L,12,0)</f>
        <v>0</v>
      </c>
      <c r="Q140">
        <f>VLOOKUP(C140,出勤日期!A:M,13,0)</f>
        <v>172.5</v>
      </c>
      <c r="S140">
        <f>VLOOKUP(C140,'考勤原始数据（增加育儿、独生子女陪护假）'!C:X,16,0)</f>
        <v>0</v>
      </c>
      <c r="U140">
        <f>VLOOKUP(C140,'考勤原始数据（增加育儿、独生子女陪护假）'!C:Z,17,0)</f>
        <v>0</v>
      </c>
      <c r="W140">
        <f>VLOOKUP(C140,'考勤原始数据（增加育儿、独生子女陪护假）'!C:AB,18,0)</f>
        <v>0</v>
      </c>
      <c r="Y140">
        <f>VLOOKUP(C140,'考勤原始数据（增加育儿、独生子女陪护假）'!C:AD,19,0)</f>
        <v>0</v>
      </c>
      <c r="Z140">
        <f>VLOOKUP(C140,'考勤原始数据（增加育儿、独生子女陪护假）'!C:AE,20,0)</f>
        <v>0</v>
      </c>
      <c r="AB140">
        <f>VLOOKUP(C140,'考勤原始数据（增加育儿、独生子女陪护假）'!C:AG,22,0)</f>
        <v>0</v>
      </c>
      <c r="AC140">
        <f>VLOOKUP(C140,'考勤原始数据（增加育儿、独生子女陪护假）'!C:Y,23,0)</f>
        <v>0</v>
      </c>
      <c r="AD140">
        <f>VLOOKUP(C140,'考勤原始数据（增加育儿、独生子女陪护假）'!C:Z,24,0)</f>
        <v>0</v>
      </c>
      <c r="AE140">
        <v>0</v>
      </c>
      <c r="AF140">
        <f>VLOOKUP(C140,'考勤原始数据（增加育儿、独生子女陪护假）'!C:AB,26,0)</f>
        <v>0</v>
      </c>
      <c r="AG140">
        <f>VLOOKUP(C140:C141,'考勤原始数据（增加育儿、独生子女陪护假）'!C:AC,27,0)</f>
        <v>0</v>
      </c>
      <c r="AH140">
        <f>VLOOKUP(C140,'考勤原始数据（增加育儿、独生子女陪护假）'!C:AD,28,0)</f>
        <v>0</v>
      </c>
      <c r="AI140">
        <f>VLOOKUP(C140,'考勤原始数据（增加育儿、独生子女陪护假）'!C:AE,29,0)</f>
        <v>0</v>
      </c>
      <c r="AJ140">
        <f>VLOOKUP(C140,'考勤原始数据（增加育儿、独生子女陪护假）'!C:AF,30,0)</f>
        <v>0</v>
      </c>
      <c r="AL140">
        <f t="shared" si="9"/>
        <v>0</v>
      </c>
      <c r="AM140">
        <f t="shared" si="11"/>
        <v>200</v>
      </c>
      <c r="AN140">
        <f>VLOOKUP(C140,工龄计算!B:F,5,0)</f>
        <v>250</v>
      </c>
      <c r="AS140">
        <f t="shared" si="10"/>
        <v>0</v>
      </c>
      <c r="BB140">
        <f t="shared" si="12"/>
        <v>0</v>
      </c>
    </row>
    <row r="141" spans="2:54">
      <c r="B141" t="str">
        <f>VLOOKUP(C141,花名册!C:O,13,0)</f>
        <v>10063</v>
      </c>
      <c r="C141" t="s">
        <v>745</v>
      </c>
      <c r="D141" t="str">
        <f>VLOOKUP(C141,花名册!C:F,4,0)</f>
        <v>百诚医药</v>
      </c>
      <c r="E141" t="str">
        <f>VLOOKUP(C141,花名册!C:G,5,0)</f>
        <v>液体制剂三部</v>
      </c>
      <c r="F141" t="str">
        <f>VLOOKUP(C141,花名册!C:H,6,0)</f>
        <v>初级项目经理(分析)</v>
      </c>
      <c r="G141" t="str">
        <f>VLOOKUP(C141,花名册!C:D,2,0)</f>
        <v>在职</v>
      </c>
      <c r="H141" t="str">
        <f>VLOOKUP(C141,花名册!C:E,3,0)</f>
        <v>正式员工</v>
      </c>
      <c r="I141" t="str">
        <f>VLOOKUP(C141,花名册!C:J,8,0)</f>
        <v>研发</v>
      </c>
      <c r="J141" t="str">
        <f>VLOOKUP(C141,花名册!C:I,7,0)</f>
        <v>2016-08-24</v>
      </c>
      <c r="K141" t="str">
        <f>VLOOKUP(C141,花名册!C:L,9,0)</f>
        <v/>
      </c>
      <c r="L141" t="str">
        <f>VLOOKUP(C141,花名册!C:L,10,0)</f>
        <v/>
      </c>
      <c r="M141" t="str">
        <f>VLOOKUP(C141,花名册!C:N,12,0)</f>
        <v>M1</v>
      </c>
      <c r="N141">
        <f>VLOOKUP(C141,出勤日期!A:I,9,0)</f>
        <v>172.5</v>
      </c>
      <c r="O141">
        <f>VLOOKUP(C141,出勤日期!A:J,10,0)</f>
        <v>172.5</v>
      </c>
      <c r="P141">
        <f>VLOOKUP(C141,出勤日期!A:L,12,0)</f>
        <v>0</v>
      </c>
      <c r="Q141">
        <f>VLOOKUP(C141,出勤日期!A:M,13,0)</f>
        <v>172.5</v>
      </c>
      <c r="S141">
        <f>VLOOKUP(C141,'考勤原始数据（增加育儿、独生子女陪护假）'!C:X,16,0)</f>
        <v>0</v>
      </c>
      <c r="U141">
        <f>VLOOKUP(C141,'考勤原始数据（增加育儿、独生子女陪护假）'!C:Z,17,0)</f>
        <v>0</v>
      </c>
      <c r="W141">
        <f>VLOOKUP(C141,'考勤原始数据（增加育儿、独生子女陪护假）'!C:AB,18,0)</f>
        <v>0</v>
      </c>
      <c r="Y141">
        <f>VLOOKUP(C141,'考勤原始数据（增加育儿、独生子女陪护假）'!C:AD,19,0)</f>
        <v>0</v>
      </c>
      <c r="Z141">
        <f>VLOOKUP(C141,'考勤原始数据（增加育儿、独生子女陪护假）'!C:AE,20,0)</f>
        <v>0</v>
      </c>
      <c r="AB141">
        <f>VLOOKUP(C141,'考勤原始数据（增加育儿、独生子女陪护假）'!C:AG,22,0)</f>
        <v>0</v>
      </c>
      <c r="AC141">
        <f>VLOOKUP(C141,'考勤原始数据（增加育儿、独生子女陪护假）'!C:Y,23,0)</f>
        <v>0</v>
      </c>
      <c r="AD141">
        <f>VLOOKUP(C141,'考勤原始数据（增加育儿、独生子女陪护假）'!C:Z,24,0)</f>
        <v>0</v>
      </c>
      <c r="AE141">
        <v>0</v>
      </c>
      <c r="AF141">
        <f>VLOOKUP(C141,'考勤原始数据（增加育儿、独生子女陪护假）'!C:AB,26,0)</f>
        <v>0</v>
      </c>
      <c r="AG141">
        <f>VLOOKUP(C141:C142,'考勤原始数据（增加育儿、独生子女陪护假）'!C:AC,27,0)</f>
        <v>0</v>
      </c>
      <c r="AH141">
        <f>VLOOKUP(C141,'考勤原始数据（增加育儿、独生子女陪护假）'!C:AD,28,0)</f>
        <v>0</v>
      </c>
      <c r="AI141">
        <f>VLOOKUP(C141,'考勤原始数据（增加育儿、独生子女陪护假）'!C:AE,29,0)</f>
        <v>0</v>
      </c>
      <c r="AJ141">
        <f>VLOOKUP(C141,'考勤原始数据（增加育儿、独生子女陪护假）'!C:AF,30,0)</f>
        <v>0</v>
      </c>
      <c r="AL141">
        <f t="shared" si="9"/>
        <v>0</v>
      </c>
      <c r="AM141">
        <f t="shared" si="11"/>
        <v>200</v>
      </c>
      <c r="AN141">
        <f>VLOOKUP(C141,工龄计算!B:F,5,0)</f>
        <v>350</v>
      </c>
      <c r="AS141">
        <f t="shared" si="10"/>
        <v>0</v>
      </c>
      <c r="BB141">
        <f t="shared" si="12"/>
        <v>0</v>
      </c>
    </row>
    <row r="142" spans="2:54">
      <c r="B142" t="str">
        <f>VLOOKUP(C142,花名册!C:O,13,0)</f>
        <v>10324</v>
      </c>
      <c r="C142" t="s">
        <v>747</v>
      </c>
      <c r="D142" t="str">
        <f>VLOOKUP(C142,花名册!C:F,4,0)</f>
        <v>百诚医药</v>
      </c>
      <c r="E142" t="str">
        <f>VLOOKUP(C142,花名册!C:G,5,0)</f>
        <v>液体制剂三部</v>
      </c>
      <c r="F142" t="str">
        <f>VLOOKUP(C142,花名册!C:H,6,0)</f>
        <v>初级项目经理(分析)</v>
      </c>
      <c r="G142" t="str">
        <f>VLOOKUP(C142,花名册!C:D,2,0)</f>
        <v>在职</v>
      </c>
      <c r="H142" t="str">
        <f>VLOOKUP(C142,花名册!C:E,3,0)</f>
        <v>正式员工</v>
      </c>
      <c r="I142" t="str">
        <f>VLOOKUP(C142,花名册!C:J,8,0)</f>
        <v>研发</v>
      </c>
      <c r="J142" t="str">
        <f>VLOOKUP(C142,花名册!C:I,7,0)</f>
        <v>2019-04-01</v>
      </c>
      <c r="K142" t="str">
        <f>VLOOKUP(C142,花名册!C:L,9,0)</f>
        <v/>
      </c>
      <c r="L142" t="str">
        <f>VLOOKUP(C142,花名册!C:L,10,0)</f>
        <v/>
      </c>
      <c r="M142" t="str">
        <f>VLOOKUP(C142,花名册!C:N,12,0)</f>
        <v>M1</v>
      </c>
      <c r="N142">
        <f>VLOOKUP(C142,出勤日期!A:I,9,0)</f>
        <v>172.5</v>
      </c>
      <c r="O142">
        <f>VLOOKUP(C142,出勤日期!A:J,10,0)</f>
        <v>172.5</v>
      </c>
      <c r="P142">
        <f>VLOOKUP(C142,出勤日期!A:L,12,0)</f>
        <v>0</v>
      </c>
      <c r="Q142">
        <f>VLOOKUP(C142,出勤日期!A:M,13,0)</f>
        <v>172.5</v>
      </c>
      <c r="S142">
        <f>VLOOKUP(C142,'考勤原始数据（增加育儿、独生子女陪护假）'!C:X,16,0)</f>
        <v>0</v>
      </c>
      <c r="U142">
        <f>VLOOKUP(C142,'考勤原始数据（增加育儿、独生子女陪护假）'!C:Z,17,0)</f>
        <v>0</v>
      </c>
      <c r="W142">
        <f>VLOOKUP(C142,'考勤原始数据（增加育儿、独生子女陪护假）'!C:AB,18,0)</f>
        <v>0</v>
      </c>
      <c r="Y142">
        <f>VLOOKUP(C142,'考勤原始数据（增加育儿、独生子女陪护假）'!C:AD,19,0)</f>
        <v>0</v>
      </c>
      <c r="Z142">
        <f>VLOOKUP(C142,'考勤原始数据（增加育儿、独生子女陪护假）'!C:AE,20,0)</f>
        <v>0</v>
      </c>
      <c r="AB142">
        <f>VLOOKUP(C142,'考勤原始数据（增加育儿、独生子女陪护假）'!C:AG,22,0)</f>
        <v>0</v>
      </c>
      <c r="AC142">
        <f>VLOOKUP(C142,'考勤原始数据（增加育儿、独生子女陪护假）'!C:Y,23,0)</f>
        <v>0</v>
      </c>
      <c r="AD142">
        <f>VLOOKUP(C142,'考勤原始数据（增加育儿、独生子女陪护假）'!C:Z,24,0)</f>
        <v>0</v>
      </c>
      <c r="AE142">
        <v>0</v>
      </c>
      <c r="AF142">
        <f>VLOOKUP(C142,'考勤原始数据（增加育儿、独生子女陪护假）'!C:AB,26,0)</f>
        <v>0</v>
      </c>
      <c r="AG142">
        <f>VLOOKUP(C142:C143,'考勤原始数据（增加育儿、独生子女陪护假）'!C:AC,27,0)</f>
        <v>0</v>
      </c>
      <c r="AH142">
        <f>VLOOKUP(C142,'考勤原始数据（增加育儿、独生子女陪护假）'!C:AD,28,0)</f>
        <v>0</v>
      </c>
      <c r="AI142">
        <f>VLOOKUP(C142,'考勤原始数据（增加育儿、独生子女陪护假）'!C:AE,29,0)</f>
        <v>0</v>
      </c>
      <c r="AJ142">
        <f>VLOOKUP(C142,'考勤原始数据（增加育儿、独生子女陪护假）'!C:AF,30,0)</f>
        <v>0</v>
      </c>
      <c r="AL142">
        <f t="shared" si="9"/>
        <v>0</v>
      </c>
      <c r="AM142">
        <f t="shared" si="11"/>
        <v>200</v>
      </c>
      <c r="AN142">
        <f>VLOOKUP(C142,工龄计算!B:F,5,0)</f>
        <v>200</v>
      </c>
      <c r="AS142">
        <f t="shared" si="10"/>
        <v>0</v>
      </c>
      <c r="BB142">
        <f t="shared" si="12"/>
        <v>0</v>
      </c>
    </row>
    <row r="143" spans="2:54">
      <c r="B143" t="str">
        <f>VLOOKUP(C143,花名册!C:O,13,0)</f>
        <v>10329</v>
      </c>
      <c r="C143" t="s">
        <v>335</v>
      </c>
      <c r="D143" t="str">
        <f>VLOOKUP(C143,花名册!C:F,4,0)</f>
        <v>百诚医药</v>
      </c>
      <c r="E143" t="str">
        <f>VLOOKUP(C143,花名册!C:G,5,0)</f>
        <v>液体制剂三部</v>
      </c>
      <c r="F143" t="str">
        <f>VLOOKUP(C143,花名册!C:H,6,0)</f>
        <v>高级分析研究员</v>
      </c>
      <c r="G143" t="str">
        <f>VLOOKUP(C143,花名册!C:D,2,0)</f>
        <v>在职</v>
      </c>
      <c r="H143" t="str">
        <f>VLOOKUP(C143,花名册!C:E,3,0)</f>
        <v>正式员工</v>
      </c>
      <c r="I143" t="str">
        <f>VLOOKUP(C143,花名册!C:J,8,0)</f>
        <v>研发</v>
      </c>
      <c r="J143" t="str">
        <f>VLOOKUP(C143,花名册!C:I,7,0)</f>
        <v>2019-04-11</v>
      </c>
      <c r="K143" t="str">
        <f>VLOOKUP(C143,花名册!C:L,9,0)</f>
        <v/>
      </c>
      <c r="L143" t="str">
        <f>VLOOKUP(C143,花名册!C:L,10,0)</f>
        <v/>
      </c>
      <c r="M143" t="str">
        <f>VLOOKUP(C143,花名册!C:N,12,0)</f>
        <v>P3</v>
      </c>
      <c r="N143">
        <f>VLOOKUP(C143,出勤日期!A:I,9,0)</f>
        <v>172.5</v>
      </c>
      <c r="O143">
        <f>VLOOKUP(C143,出勤日期!A:J,10,0)</f>
        <v>172.5</v>
      </c>
      <c r="P143">
        <f>VLOOKUP(C143,出勤日期!A:L,12,0)</f>
        <v>0</v>
      </c>
      <c r="Q143">
        <f>VLOOKUP(C143,出勤日期!A:M,13,0)</f>
        <v>172.5</v>
      </c>
      <c r="S143">
        <f>VLOOKUP(C143,'考勤原始数据（增加育儿、独生子女陪护假）'!C:X,16,0)</f>
        <v>0</v>
      </c>
      <c r="U143">
        <f>VLOOKUP(C143,'考勤原始数据（增加育儿、独生子女陪护假）'!C:Z,17,0)</f>
        <v>0</v>
      </c>
      <c r="W143">
        <f>VLOOKUP(C143,'考勤原始数据（增加育儿、独生子女陪护假）'!C:AB,18,0)</f>
        <v>0</v>
      </c>
      <c r="Y143">
        <f>VLOOKUP(C143,'考勤原始数据（增加育儿、独生子女陪护假）'!C:AD,19,0)</f>
        <v>0</v>
      </c>
      <c r="Z143">
        <f>VLOOKUP(C143,'考勤原始数据（增加育儿、独生子女陪护假）'!C:AE,20,0)</f>
        <v>0</v>
      </c>
      <c r="AB143">
        <f>VLOOKUP(C143,'考勤原始数据（增加育儿、独生子女陪护假）'!C:AG,22,0)</f>
        <v>0</v>
      </c>
      <c r="AC143">
        <f>VLOOKUP(C143,'考勤原始数据（增加育儿、独生子女陪护假）'!C:Y,23,0)</f>
        <v>19.5</v>
      </c>
      <c r="AD143">
        <f>VLOOKUP(C143,'考勤原始数据（增加育儿、独生子女陪护假）'!C:Z,24,0)</f>
        <v>19.5</v>
      </c>
      <c r="AE143">
        <v>0</v>
      </c>
      <c r="AF143">
        <f>VLOOKUP(C143,'考勤原始数据（增加育儿、独生子女陪护假）'!C:AB,26,0)</f>
        <v>0</v>
      </c>
      <c r="AG143">
        <f>VLOOKUP(C143:C144,'考勤原始数据（增加育儿、独生子女陪护假）'!C:AC,27,0)</f>
        <v>0</v>
      </c>
      <c r="AH143">
        <f>VLOOKUP(C143,'考勤原始数据（增加育儿、独生子女陪护假）'!C:AD,28,0)</f>
        <v>0</v>
      </c>
      <c r="AI143">
        <f>VLOOKUP(C143,'考勤原始数据（增加育儿、独生子女陪护假）'!C:AE,29,0)</f>
        <v>0</v>
      </c>
      <c r="AJ143">
        <f>VLOOKUP(C143,'考勤原始数据（增加育儿、独生子女陪护假）'!C:AF,30,0)</f>
        <v>0</v>
      </c>
      <c r="AL143">
        <f t="shared" si="9"/>
        <v>0</v>
      </c>
      <c r="AM143">
        <f t="shared" si="11"/>
        <v>200</v>
      </c>
      <c r="AN143">
        <f>VLOOKUP(C143,工龄计算!B:F,5,0)</f>
        <v>150</v>
      </c>
      <c r="AS143">
        <f t="shared" si="10"/>
        <v>0</v>
      </c>
      <c r="BB143">
        <f t="shared" si="12"/>
        <v>0</v>
      </c>
    </row>
    <row r="144" spans="2:54">
      <c r="B144" t="str">
        <f>VLOOKUP(C144,花名册!C:O,13,0)</f>
        <v>10006</v>
      </c>
      <c r="C144" t="s">
        <v>437</v>
      </c>
      <c r="D144" t="str">
        <f>VLOOKUP(C144,花名册!C:F,4,0)</f>
        <v>百诚医药</v>
      </c>
      <c r="E144" t="str">
        <f>VLOOKUP(C144,花名册!C:G,5,0)</f>
        <v>外用制剂部</v>
      </c>
      <c r="F144" t="str">
        <f>VLOOKUP(C144,花名册!C:H,6,0)</f>
        <v>初级项目经理(制剂)</v>
      </c>
      <c r="G144" t="str">
        <f>VLOOKUP(C144,花名册!C:D,2,0)</f>
        <v>在职</v>
      </c>
      <c r="H144" t="str">
        <f>VLOOKUP(C144,花名册!C:E,3,0)</f>
        <v>正式员工</v>
      </c>
      <c r="I144" t="str">
        <f>VLOOKUP(C144,花名册!C:J,8,0)</f>
        <v>研发</v>
      </c>
      <c r="J144" t="str">
        <f>VLOOKUP(C144,花名册!C:I,7,0)</f>
        <v>2013-07-01</v>
      </c>
      <c r="K144" t="str">
        <f>VLOOKUP(C144,花名册!C:L,9,0)</f>
        <v/>
      </c>
      <c r="L144" t="str">
        <f>VLOOKUP(C144,花名册!C:L,10,0)</f>
        <v/>
      </c>
      <c r="M144" t="str">
        <f>VLOOKUP(C144,花名册!C:N,12,0)</f>
        <v>M1</v>
      </c>
      <c r="N144">
        <f>VLOOKUP(C144,出勤日期!A:I,9,0)</f>
        <v>172.5</v>
      </c>
      <c r="O144">
        <f>VLOOKUP(C144,出勤日期!A:J,10,0)</f>
        <v>172.5</v>
      </c>
      <c r="P144">
        <f>VLOOKUP(C144,出勤日期!A:L,12,0)</f>
        <v>0</v>
      </c>
      <c r="Q144">
        <f>VLOOKUP(C144,出勤日期!A:M,13,0)</f>
        <v>172.5</v>
      </c>
      <c r="S144">
        <f>VLOOKUP(C144,'考勤原始数据（增加育儿、独生子女陪护假）'!C:X,16,0)</f>
        <v>0</v>
      </c>
      <c r="U144">
        <f>VLOOKUP(C144,'考勤原始数据（增加育儿、独生子女陪护假）'!C:Z,17,0)</f>
        <v>0</v>
      </c>
      <c r="W144">
        <f>VLOOKUP(C144,'考勤原始数据（增加育儿、独生子女陪护假）'!C:AB,18,0)</f>
        <v>0</v>
      </c>
      <c r="Y144">
        <f>VLOOKUP(C144,'考勤原始数据（增加育儿、独生子女陪护假）'!C:AD,19,0)</f>
        <v>0</v>
      </c>
      <c r="Z144">
        <f>VLOOKUP(C144,'考勤原始数据（增加育儿、独生子女陪护假）'!C:AE,20,0)</f>
        <v>0</v>
      </c>
      <c r="AB144">
        <f>VLOOKUP(C144,'考勤原始数据（增加育儿、独生子女陪护假）'!C:AG,22,0)</f>
        <v>0</v>
      </c>
      <c r="AC144">
        <f>VLOOKUP(C144,'考勤原始数据（增加育儿、独生子女陪护假）'!C:Y,23,0)</f>
        <v>0</v>
      </c>
      <c r="AD144">
        <f>VLOOKUP(C144,'考勤原始数据（增加育儿、独生子女陪护假）'!C:Z,24,0)</f>
        <v>0</v>
      </c>
      <c r="AE144">
        <v>0</v>
      </c>
      <c r="AF144">
        <f>VLOOKUP(C144,'考勤原始数据（增加育儿、独生子女陪护假）'!C:AB,26,0)</f>
        <v>0</v>
      </c>
      <c r="AG144">
        <f>VLOOKUP(C144:C145,'考勤原始数据（增加育儿、独生子女陪护假）'!C:AC,27,0)</f>
        <v>0</v>
      </c>
      <c r="AH144">
        <f>VLOOKUP(C144,'考勤原始数据（增加育儿、独生子女陪护假）'!C:AD,28,0)</f>
        <v>0</v>
      </c>
      <c r="AI144">
        <f>VLOOKUP(C144,'考勤原始数据（增加育儿、独生子女陪护假）'!C:AE,29,0)</f>
        <v>0</v>
      </c>
      <c r="AJ144">
        <f>VLOOKUP(C144,'考勤原始数据（增加育儿、独生子女陪护假）'!C:AF,30,0)</f>
        <v>0</v>
      </c>
      <c r="AL144">
        <f t="shared" si="9"/>
        <v>0</v>
      </c>
      <c r="AM144">
        <f t="shared" si="11"/>
        <v>200</v>
      </c>
      <c r="AN144">
        <f>VLOOKUP(C144,工龄计算!B:F,5,0)</f>
        <v>650</v>
      </c>
      <c r="AS144">
        <f t="shared" si="10"/>
        <v>0</v>
      </c>
      <c r="BB144">
        <f t="shared" si="12"/>
        <v>0</v>
      </c>
    </row>
    <row r="145" spans="2:55">
      <c r="B145" t="str">
        <f>VLOOKUP(C145,花名册!C:O,13,0)</f>
        <v>10290</v>
      </c>
      <c r="C145" t="s">
        <v>340</v>
      </c>
      <c r="D145" t="str">
        <f>VLOOKUP(C145,花名册!C:F,4,0)</f>
        <v>百诚医药</v>
      </c>
      <c r="E145" t="str">
        <f>VLOOKUP(C145,花名册!C:G,5,0)</f>
        <v>外用制剂部</v>
      </c>
      <c r="F145" t="str">
        <f>VLOOKUP(C145,花名册!C:H,6,0)</f>
        <v>制剂研究员</v>
      </c>
      <c r="G145" t="str">
        <f>VLOOKUP(C145,花名册!C:D,2,0)</f>
        <v>在职</v>
      </c>
      <c r="H145" t="str">
        <f>VLOOKUP(C145,花名册!C:E,3,0)</f>
        <v>正式员工</v>
      </c>
      <c r="I145" t="str">
        <f>VLOOKUP(C145,花名册!C:J,8,0)</f>
        <v>研发</v>
      </c>
      <c r="J145" t="str">
        <f>VLOOKUP(C145,花名册!C:I,7,0)</f>
        <v>2019-02-14</v>
      </c>
      <c r="K145" t="str">
        <f>VLOOKUP(C145,花名册!C:L,9,0)</f>
        <v/>
      </c>
      <c r="L145" t="str">
        <f>VLOOKUP(C145,花名册!C:L,10,0)</f>
        <v/>
      </c>
      <c r="M145" t="str">
        <f>VLOOKUP(C145,花名册!C:N,12,0)</f>
        <v>P2</v>
      </c>
      <c r="N145">
        <f>VLOOKUP(C145,出勤日期!A:I,9,0)</f>
        <v>172.5</v>
      </c>
      <c r="O145">
        <f>VLOOKUP(C145,出勤日期!A:J,10,0)</f>
        <v>172.5</v>
      </c>
      <c r="P145">
        <f>VLOOKUP(C145,出勤日期!A:L,12,0)</f>
        <v>0</v>
      </c>
      <c r="Q145">
        <f>VLOOKUP(C145,出勤日期!A:M,13,0)</f>
        <v>172.5</v>
      </c>
      <c r="S145">
        <f>VLOOKUP(C145,'考勤原始数据（增加育儿、独生子女陪护假）'!C:X,16,0)</f>
        <v>0</v>
      </c>
      <c r="U145">
        <f>VLOOKUP(C145,'考勤原始数据（增加育儿、独生子女陪护假）'!C:Z,17,0)</f>
        <v>0</v>
      </c>
      <c r="W145">
        <f>VLOOKUP(C145,'考勤原始数据（增加育儿、独生子女陪护假）'!C:AB,18,0)</f>
        <v>0</v>
      </c>
      <c r="Y145">
        <f>VLOOKUP(C145,'考勤原始数据（增加育儿、独生子女陪护假）'!C:AD,19,0)</f>
        <v>79</v>
      </c>
      <c r="Z145">
        <f>VLOOKUP(C145,'考勤原始数据（增加育儿、独生子女陪护假）'!C:AE,20,0)</f>
        <v>0</v>
      </c>
      <c r="AB145">
        <f>VLOOKUP(C145,'考勤原始数据（增加育儿、独生子女陪护假）'!C:AG,22,0)</f>
        <v>0</v>
      </c>
      <c r="AC145">
        <f>VLOOKUP(C145,'考勤原始数据（增加育儿、独生子女陪护假）'!C:Y,23,0)</f>
        <v>3</v>
      </c>
      <c r="AD145">
        <f>VLOOKUP(C145,'考勤原始数据（增加育儿、独生子女陪护假）'!C:Z,24,0)</f>
        <v>3</v>
      </c>
      <c r="AE145">
        <v>0</v>
      </c>
      <c r="AF145">
        <f>VLOOKUP(C145,'考勤原始数据（增加育儿、独生子女陪护假）'!C:AB,26,0)</f>
        <v>0</v>
      </c>
      <c r="AG145">
        <f>VLOOKUP(C145:C146,'考勤原始数据（增加育儿、独生子女陪护假）'!C:AC,27,0)</f>
        <v>0</v>
      </c>
      <c r="AH145">
        <f>VLOOKUP(C145,'考勤原始数据（增加育儿、独生子女陪护假）'!C:AD,28,0)</f>
        <v>0</v>
      </c>
      <c r="AI145">
        <f>VLOOKUP(C145,'考勤原始数据（增加育儿、独生子女陪护假）'!C:AE,29,0)</f>
        <v>0</v>
      </c>
      <c r="AJ145">
        <f>VLOOKUP(C145,'考勤原始数据（增加育儿、独生子女陪护假）'!C:AF,30,0)</f>
        <v>0</v>
      </c>
      <c r="AL145">
        <f t="shared" si="9"/>
        <v>0</v>
      </c>
      <c r="AM145">
        <f t="shared" si="11"/>
        <v>108.41</v>
      </c>
      <c r="AN145">
        <f>VLOOKUP(C145,工龄计算!B:F,5,0)</f>
        <v>200</v>
      </c>
      <c r="AS145">
        <f t="shared" si="10"/>
        <v>0</v>
      </c>
      <c r="AT145">
        <v>500</v>
      </c>
      <c r="BB145">
        <f t="shared" si="12"/>
        <v>0</v>
      </c>
      <c r="BC145" t="s">
        <v>7814</v>
      </c>
    </row>
    <row r="146" spans="2:55">
      <c r="B146" t="str">
        <f>VLOOKUP(C146,花名册!C:O,13,0)</f>
        <v>10371</v>
      </c>
      <c r="C146" t="s">
        <v>241</v>
      </c>
      <c r="D146" t="str">
        <f>VLOOKUP(C146,花名册!C:F,4,0)</f>
        <v>百诚医药</v>
      </c>
      <c r="E146" t="str">
        <f>VLOOKUP(C146,花名册!C:G,5,0)</f>
        <v>外用制剂部</v>
      </c>
      <c r="F146" t="str">
        <f>VLOOKUP(C146,花名册!C:H,6,0)</f>
        <v>分析研究员</v>
      </c>
      <c r="G146" t="str">
        <f>VLOOKUP(C146,花名册!C:D,2,0)</f>
        <v>在职</v>
      </c>
      <c r="H146" t="str">
        <f>VLOOKUP(C146,花名册!C:E,3,0)</f>
        <v>正式员工</v>
      </c>
      <c r="I146" t="str">
        <f>VLOOKUP(C146,花名册!C:J,8,0)</f>
        <v>研发</v>
      </c>
      <c r="J146" t="str">
        <f>VLOOKUP(C146,花名册!C:I,7,0)</f>
        <v>2019-06-20</v>
      </c>
      <c r="K146" t="str">
        <f>VLOOKUP(C146,花名册!C:L,9,0)</f>
        <v/>
      </c>
      <c r="L146" t="str">
        <f>VLOOKUP(C146,花名册!C:L,10,0)</f>
        <v/>
      </c>
      <c r="M146" t="str">
        <f>VLOOKUP(C146,花名册!C:N,12,0)</f>
        <v>P2</v>
      </c>
      <c r="N146">
        <f>VLOOKUP(C146,出勤日期!A:I,9,0)</f>
        <v>172.5</v>
      </c>
      <c r="O146">
        <f>VLOOKUP(C146,出勤日期!A:J,10,0)</f>
        <v>172.5</v>
      </c>
      <c r="P146">
        <f>VLOOKUP(C146,出勤日期!A:L,12,0)</f>
        <v>0</v>
      </c>
      <c r="Q146">
        <f>VLOOKUP(C146,出勤日期!A:M,13,0)</f>
        <v>172.5</v>
      </c>
      <c r="S146">
        <f>VLOOKUP(C146,'考勤原始数据（增加育儿、独生子女陪护假）'!C:X,16,0)</f>
        <v>0</v>
      </c>
      <c r="U146">
        <f>VLOOKUP(C146,'考勤原始数据（增加育儿、独生子女陪护假）'!C:Z,17,0)</f>
        <v>0</v>
      </c>
      <c r="W146">
        <f>VLOOKUP(C146,'考勤原始数据（增加育儿、独生子女陪护假）'!C:AB,18,0)</f>
        <v>0</v>
      </c>
      <c r="Y146">
        <f>VLOOKUP(C146,'考勤原始数据（增加育儿、独生子女陪护假）'!C:AD,19,0)</f>
        <v>0</v>
      </c>
      <c r="Z146">
        <f>VLOOKUP(C146,'考勤原始数据（增加育儿、独生子女陪护假）'!C:AE,20,0)</f>
        <v>0</v>
      </c>
      <c r="AB146">
        <f>VLOOKUP(C146,'考勤原始数据（增加育儿、独生子女陪护假）'!C:AG,22,0)</f>
        <v>0</v>
      </c>
      <c r="AC146">
        <f>VLOOKUP(C146,'考勤原始数据（增加育儿、独生子女陪护假）'!C:Y,23,0)</f>
        <v>12.5</v>
      </c>
      <c r="AD146">
        <f>VLOOKUP(C146,'考勤原始数据（增加育儿、独生子女陪护假）'!C:Z,24,0)</f>
        <v>12.5</v>
      </c>
      <c r="AE146">
        <v>0</v>
      </c>
      <c r="AF146">
        <f>VLOOKUP(C146,'考勤原始数据（增加育儿、独生子女陪护假）'!C:AB,26,0)</f>
        <v>0</v>
      </c>
      <c r="AG146">
        <f>VLOOKUP(C146:C147,'考勤原始数据（增加育儿、独生子女陪护假）'!C:AC,27,0)</f>
        <v>0</v>
      </c>
      <c r="AH146">
        <f>VLOOKUP(C146,'考勤原始数据（增加育儿、独生子女陪护假）'!C:AD,28,0)</f>
        <v>0</v>
      </c>
      <c r="AI146">
        <f>VLOOKUP(C146,'考勤原始数据（增加育儿、独生子女陪护假）'!C:AE,29,0)</f>
        <v>0</v>
      </c>
      <c r="AJ146">
        <f>VLOOKUP(C146,'考勤原始数据（增加育儿、独生子女陪护假）'!C:AF,30,0)</f>
        <v>0</v>
      </c>
      <c r="AL146">
        <f t="shared" si="9"/>
        <v>0</v>
      </c>
      <c r="AM146">
        <f t="shared" si="11"/>
        <v>200</v>
      </c>
      <c r="AN146">
        <f>VLOOKUP(C146,工龄计算!B:F,5,0)</f>
        <v>150</v>
      </c>
      <c r="AS146">
        <f t="shared" si="10"/>
        <v>0</v>
      </c>
      <c r="BB146">
        <f t="shared" si="12"/>
        <v>0</v>
      </c>
    </row>
    <row r="147" spans="2:55">
      <c r="B147" t="str">
        <f>VLOOKUP(C147,花名册!C:O,13,0)</f>
        <v>10389</v>
      </c>
      <c r="C147" t="s">
        <v>748</v>
      </c>
      <c r="D147" t="str">
        <f>VLOOKUP(C147,花名册!C:F,4,0)</f>
        <v>百诚医药</v>
      </c>
      <c r="E147" t="str">
        <f>VLOOKUP(C147,花名册!C:G,5,0)</f>
        <v>外用制剂部</v>
      </c>
      <c r="F147" t="str">
        <f>VLOOKUP(C147,花名册!C:H,6,0)</f>
        <v>初级项目经理(制剂)</v>
      </c>
      <c r="G147" t="str">
        <f>VLOOKUP(C147,花名册!C:D,2,0)</f>
        <v>在职</v>
      </c>
      <c r="H147" t="str">
        <f>VLOOKUP(C147,花名册!C:E,3,0)</f>
        <v>正式员工</v>
      </c>
      <c r="I147" t="str">
        <f>VLOOKUP(C147,花名册!C:J,8,0)</f>
        <v>研发</v>
      </c>
      <c r="J147" t="str">
        <f>VLOOKUP(C147,花名册!C:I,7,0)</f>
        <v>2019-07-01</v>
      </c>
      <c r="K147" t="str">
        <f>VLOOKUP(C147,花名册!C:L,9,0)</f>
        <v/>
      </c>
      <c r="L147" t="str">
        <f>VLOOKUP(C147,花名册!C:L,10,0)</f>
        <v/>
      </c>
      <c r="M147" t="str">
        <f>VLOOKUP(C147,花名册!C:N,12,0)</f>
        <v>M1</v>
      </c>
      <c r="N147">
        <f>VLOOKUP(C147,出勤日期!A:I,9,0)</f>
        <v>172.5</v>
      </c>
      <c r="O147">
        <f>VLOOKUP(C147,出勤日期!A:J,10,0)</f>
        <v>172.5</v>
      </c>
      <c r="P147">
        <f>VLOOKUP(C147,出勤日期!A:L,12,0)</f>
        <v>0</v>
      </c>
      <c r="Q147">
        <f>VLOOKUP(C147,出勤日期!A:M,13,0)</f>
        <v>172.5</v>
      </c>
      <c r="S147">
        <f>VLOOKUP(C147,'考勤原始数据（增加育儿、独生子女陪护假）'!C:X,16,0)</f>
        <v>0</v>
      </c>
      <c r="U147">
        <f>VLOOKUP(C147,'考勤原始数据（增加育儿、独生子女陪护假）'!C:Z,17,0)</f>
        <v>0</v>
      </c>
      <c r="W147">
        <f>VLOOKUP(C147,'考勤原始数据（增加育儿、独生子女陪护假）'!C:AB,18,0)</f>
        <v>0</v>
      </c>
      <c r="Y147">
        <f>VLOOKUP(C147,'考勤原始数据（增加育儿、独生子女陪护假）'!C:AD,19,0)</f>
        <v>0</v>
      </c>
      <c r="Z147">
        <f>VLOOKUP(C147,'考勤原始数据（增加育儿、独生子女陪护假）'!C:AE,20,0)</f>
        <v>0</v>
      </c>
      <c r="AB147">
        <f>VLOOKUP(C147,'考勤原始数据（增加育儿、独生子女陪护假）'!C:AG,22,0)</f>
        <v>0</v>
      </c>
      <c r="AC147">
        <f>VLOOKUP(C147,'考勤原始数据（增加育儿、独生子女陪护假）'!C:Y,23,0)</f>
        <v>0</v>
      </c>
      <c r="AD147">
        <f>VLOOKUP(C147,'考勤原始数据（增加育儿、独生子女陪护假）'!C:Z,24,0)</f>
        <v>0</v>
      </c>
      <c r="AE147">
        <v>0</v>
      </c>
      <c r="AF147">
        <f>VLOOKUP(C147,'考勤原始数据（增加育儿、独生子女陪护假）'!C:AB,26,0)</f>
        <v>0</v>
      </c>
      <c r="AG147">
        <f>VLOOKUP(C147:C148,'考勤原始数据（增加育儿、独生子女陪护假）'!C:AC,27,0)</f>
        <v>0</v>
      </c>
      <c r="AH147">
        <f>VLOOKUP(C147,'考勤原始数据（增加育儿、独生子女陪护假）'!C:AD,28,0)</f>
        <v>0</v>
      </c>
      <c r="AI147">
        <f>VLOOKUP(C147,'考勤原始数据（增加育儿、独生子女陪护假）'!C:AE,29,0)</f>
        <v>0</v>
      </c>
      <c r="AJ147">
        <f>VLOOKUP(C147,'考勤原始数据（增加育儿、独生子女陪护假）'!C:AF,30,0)</f>
        <v>0</v>
      </c>
      <c r="AL147">
        <f t="shared" si="9"/>
        <v>0</v>
      </c>
      <c r="AM147">
        <f t="shared" si="11"/>
        <v>200</v>
      </c>
      <c r="AN147">
        <f>VLOOKUP(C147,工龄计算!B:F,5,0)</f>
        <v>150</v>
      </c>
      <c r="AS147">
        <f t="shared" si="10"/>
        <v>0</v>
      </c>
      <c r="BB147">
        <f t="shared" si="12"/>
        <v>0</v>
      </c>
    </row>
    <row r="148" spans="2:55">
      <c r="B148" t="str">
        <f>VLOOKUP(C148,花名册!C:O,13,0)</f>
        <v>11854</v>
      </c>
      <c r="C148" t="s">
        <v>1436</v>
      </c>
      <c r="D148" t="str">
        <f>VLOOKUP(C148,花名册!C:F,4,0)</f>
        <v>百诚医药</v>
      </c>
      <c r="E148" t="str">
        <f>VLOOKUP(C148,花名册!C:G,5,0)</f>
        <v>固体制剂二部</v>
      </c>
      <c r="F148" t="str">
        <f>VLOOKUP(C148,花名册!C:H,6,0)</f>
        <v>助理分析研究员</v>
      </c>
      <c r="G148" t="str">
        <f>VLOOKUP(C148,花名册!C:D,2,0)</f>
        <v>在职</v>
      </c>
      <c r="H148" t="str">
        <f>VLOOKUP(C148,花名册!C:E,3,0)</f>
        <v>正式员工</v>
      </c>
      <c r="I148" t="str">
        <f>VLOOKUP(C148,花名册!C:J,8,0)</f>
        <v>研发</v>
      </c>
      <c r="J148" t="str">
        <f>VLOOKUP(C148,花名册!C:I,7,0)</f>
        <v>2022-06-20</v>
      </c>
      <c r="K148" t="str">
        <f>VLOOKUP(C148,花名册!C:L,9,0)</f>
        <v/>
      </c>
      <c r="L148" t="str">
        <f>VLOOKUP(C148,花名册!C:L,10,0)</f>
        <v/>
      </c>
      <c r="M148" t="str">
        <f>VLOOKUP(C148,花名册!C:N,12,0)</f>
        <v>P1</v>
      </c>
      <c r="N148">
        <f>VLOOKUP(C148,出勤日期!A:I,9,0)</f>
        <v>172.5</v>
      </c>
      <c r="O148">
        <f>VLOOKUP(C148,出勤日期!A:J,10,0)</f>
        <v>172.5</v>
      </c>
      <c r="P148">
        <f>VLOOKUP(C148,出勤日期!A:L,12,0)</f>
        <v>0</v>
      </c>
      <c r="Q148">
        <f>VLOOKUP(C148,出勤日期!A:M,13,0)</f>
        <v>172.5</v>
      </c>
      <c r="S148">
        <f>VLOOKUP(C148,'考勤原始数据（增加育儿、独生子女陪护假）'!C:X,16,0)</f>
        <v>0</v>
      </c>
      <c r="U148">
        <f>VLOOKUP(C148,'考勤原始数据（增加育儿、独生子女陪护假）'!C:Z,17,0)</f>
        <v>0</v>
      </c>
      <c r="W148">
        <f>VLOOKUP(C148,'考勤原始数据（增加育儿、独生子女陪护假）'!C:AB,18,0)</f>
        <v>0</v>
      </c>
      <c r="Y148">
        <f>VLOOKUP(C148,'考勤原始数据（增加育儿、独生子女陪护假）'!C:AD,19,0)</f>
        <v>0</v>
      </c>
      <c r="Z148">
        <f>VLOOKUP(C148,'考勤原始数据（增加育儿、独生子女陪护假）'!C:AE,20,0)</f>
        <v>0</v>
      </c>
      <c r="AB148">
        <f>VLOOKUP(C148,'考勤原始数据（增加育儿、独生子女陪护假）'!C:AG,22,0)</f>
        <v>0</v>
      </c>
      <c r="AC148">
        <f>VLOOKUP(C148,'考勤原始数据（增加育儿、独生子女陪护假）'!C:Y,23,0)</f>
        <v>8.5</v>
      </c>
      <c r="AD148">
        <f>VLOOKUP(C148,'考勤原始数据（增加育儿、独生子女陪护假）'!C:Z,24,0)</f>
        <v>8.5</v>
      </c>
      <c r="AE148">
        <v>0</v>
      </c>
      <c r="AF148">
        <f>VLOOKUP(C148,'考勤原始数据（增加育儿、独生子女陪护假）'!C:AB,26,0)</f>
        <v>0</v>
      </c>
      <c r="AG148">
        <f>VLOOKUP(C148:C149,'考勤原始数据（增加育儿、独生子女陪护假）'!C:AC,27,0)</f>
        <v>0</v>
      </c>
      <c r="AH148">
        <f>VLOOKUP(C148,'考勤原始数据（增加育儿、独生子女陪护假）'!C:AD,28,0)</f>
        <v>0</v>
      </c>
      <c r="AI148">
        <f>VLOOKUP(C148,'考勤原始数据（增加育儿、独生子女陪护假）'!C:AE,29,0)</f>
        <v>0</v>
      </c>
      <c r="AJ148">
        <f>VLOOKUP(C148,'考勤原始数据（增加育儿、独生子女陪护假）'!C:AF,30,0)</f>
        <v>0</v>
      </c>
      <c r="AL148">
        <f t="shared" si="9"/>
        <v>0</v>
      </c>
      <c r="AM148">
        <f t="shared" si="11"/>
        <v>200</v>
      </c>
      <c r="AN148">
        <f>VLOOKUP(C148,工龄计算!B:F,5,0)</f>
        <v>0</v>
      </c>
      <c r="AS148">
        <f t="shared" si="10"/>
        <v>0</v>
      </c>
      <c r="BB148">
        <f t="shared" si="12"/>
        <v>0</v>
      </c>
    </row>
    <row r="149" spans="2:55">
      <c r="B149" t="str">
        <f>VLOOKUP(C149,花名册!C:O,13,0)</f>
        <v>10323</v>
      </c>
      <c r="C149" t="s">
        <v>95</v>
      </c>
      <c r="D149" t="str">
        <f>VLOOKUP(C149,花名册!C:F,4,0)</f>
        <v>百诚医药</v>
      </c>
      <c r="E149" t="str">
        <f>VLOOKUP(C149,花名册!C:G,5,0)</f>
        <v>外用制剂部</v>
      </c>
      <c r="F149" t="str">
        <f>VLOOKUP(C149,花名册!C:H,6,0)</f>
        <v>初级项目经理（分析）</v>
      </c>
      <c r="G149" t="str">
        <f>VLOOKUP(C149,花名册!C:D,2,0)</f>
        <v>在职</v>
      </c>
      <c r="H149" t="str">
        <f>VLOOKUP(C149,花名册!C:E,3,0)</f>
        <v>正式员工</v>
      </c>
      <c r="I149" t="str">
        <f>VLOOKUP(C149,花名册!C:J,8,0)</f>
        <v>研发</v>
      </c>
      <c r="J149" t="str">
        <f>VLOOKUP(C149,花名册!C:I,7,0)</f>
        <v>2019-04-01</v>
      </c>
      <c r="K149" t="str">
        <f>VLOOKUP(C149,花名册!C:L,9,0)</f>
        <v/>
      </c>
      <c r="L149" t="str">
        <f>VLOOKUP(C149,花名册!C:L,10,0)</f>
        <v/>
      </c>
      <c r="M149" t="str">
        <f>VLOOKUP(C149,花名册!C:N,12,0)</f>
        <v>M1</v>
      </c>
      <c r="N149">
        <f>VLOOKUP(C149,出勤日期!A:I,9,0)</f>
        <v>172.5</v>
      </c>
      <c r="O149">
        <f>VLOOKUP(C149,出勤日期!A:J,10,0)</f>
        <v>172.5</v>
      </c>
      <c r="P149">
        <f>VLOOKUP(C149,出勤日期!A:L,12,0)</f>
        <v>0</v>
      </c>
      <c r="Q149">
        <f>VLOOKUP(C149,出勤日期!A:M,13,0)</f>
        <v>172.5</v>
      </c>
      <c r="S149">
        <f>VLOOKUP(C149,'考勤原始数据（增加育儿、独生子女陪护假）'!C:X,16,0)</f>
        <v>0</v>
      </c>
      <c r="U149">
        <f>VLOOKUP(C149,'考勤原始数据（增加育儿、独生子女陪护假）'!C:Z,17,0)</f>
        <v>0</v>
      </c>
      <c r="W149">
        <f>VLOOKUP(C149,'考勤原始数据（增加育儿、独生子女陪护假）'!C:AB,18,0)</f>
        <v>0</v>
      </c>
      <c r="Y149">
        <f>VLOOKUP(C149,'考勤原始数据（增加育儿、独生子女陪护假）'!C:AD,19,0)</f>
        <v>0</v>
      </c>
      <c r="Z149">
        <f>VLOOKUP(C149,'考勤原始数据（增加育儿、独生子女陪护假）'!C:AE,20,0)</f>
        <v>0</v>
      </c>
      <c r="AB149">
        <f>VLOOKUP(C149,'考勤原始数据（增加育儿、独生子女陪护假）'!C:AG,22,0)</f>
        <v>0</v>
      </c>
      <c r="AC149">
        <f>VLOOKUP(C149,'考勤原始数据（增加育儿、独生子女陪护假）'!C:Y,23,0)</f>
        <v>0</v>
      </c>
      <c r="AD149">
        <f>VLOOKUP(C149,'考勤原始数据（增加育儿、独生子女陪护假）'!C:Z,24,0)</f>
        <v>0</v>
      </c>
      <c r="AE149">
        <v>0</v>
      </c>
      <c r="AF149">
        <f>VLOOKUP(C149,'考勤原始数据（增加育儿、独生子女陪护假）'!C:AB,26,0)</f>
        <v>0</v>
      </c>
      <c r="AG149">
        <f>VLOOKUP(C149:C150,'考勤原始数据（增加育儿、独生子女陪护假）'!C:AC,27,0)</f>
        <v>0</v>
      </c>
      <c r="AH149">
        <f>VLOOKUP(C149,'考勤原始数据（增加育儿、独生子女陪护假）'!C:AD,28,0)</f>
        <v>0</v>
      </c>
      <c r="AI149">
        <f>VLOOKUP(C149,'考勤原始数据（增加育儿、独生子女陪护假）'!C:AE,29,0)</f>
        <v>0</v>
      </c>
      <c r="AJ149">
        <f>VLOOKUP(C149,'考勤原始数据（增加育儿、独生子女陪护假）'!C:AF,30,0)</f>
        <v>0</v>
      </c>
      <c r="AL149">
        <f t="shared" si="9"/>
        <v>0</v>
      </c>
      <c r="AM149">
        <f t="shared" si="11"/>
        <v>200</v>
      </c>
      <c r="AN149">
        <f>VLOOKUP(C149,工龄计算!B:F,5,0)</f>
        <v>200</v>
      </c>
      <c r="AS149">
        <f t="shared" si="10"/>
        <v>0</v>
      </c>
      <c r="BB149">
        <f t="shared" si="12"/>
        <v>0</v>
      </c>
    </row>
    <row r="150" spans="2:55">
      <c r="B150" t="str">
        <f>VLOOKUP(C150,花名册!C:O,13,0)</f>
        <v>10367</v>
      </c>
      <c r="C150" t="s">
        <v>99</v>
      </c>
      <c r="D150" t="str">
        <f>VLOOKUP(C150,花名册!C:F,4,0)</f>
        <v>百诚医药</v>
      </c>
      <c r="E150" t="str">
        <f>VLOOKUP(C150,花名册!C:G,5,0)</f>
        <v>外用制剂部</v>
      </c>
      <c r="F150" t="str">
        <f>VLOOKUP(C150,花名册!C:H,6,0)</f>
        <v>见习项目经理(分析)</v>
      </c>
      <c r="G150" t="str">
        <f>VLOOKUP(C150,花名册!C:D,2,0)</f>
        <v>在职</v>
      </c>
      <c r="H150" t="str">
        <f>VLOOKUP(C150,花名册!C:E,3,0)</f>
        <v>正式员工</v>
      </c>
      <c r="I150" t="str">
        <f>VLOOKUP(C150,花名册!C:J,8,0)</f>
        <v>研发</v>
      </c>
      <c r="J150" t="str">
        <f>VLOOKUP(C150,花名册!C:I,7,0)</f>
        <v>2019-06-03</v>
      </c>
      <c r="K150" t="str">
        <f>VLOOKUP(C150,花名册!C:L,9,0)</f>
        <v/>
      </c>
      <c r="L150" t="str">
        <f>VLOOKUP(C150,花名册!C:L,10,0)</f>
        <v/>
      </c>
      <c r="M150" t="str">
        <f>VLOOKUP(C150,花名册!C:N,12,0)</f>
        <v>P2</v>
      </c>
      <c r="N150">
        <f>VLOOKUP(C150,出勤日期!A:I,9,0)</f>
        <v>172.5</v>
      </c>
      <c r="O150">
        <f>VLOOKUP(C150,出勤日期!A:J,10,0)</f>
        <v>172.5</v>
      </c>
      <c r="P150">
        <f>VLOOKUP(C150,出勤日期!A:L,12,0)</f>
        <v>0</v>
      </c>
      <c r="Q150">
        <f>VLOOKUP(C150,出勤日期!A:M,13,0)</f>
        <v>172.5</v>
      </c>
      <c r="S150">
        <f>VLOOKUP(C150,'考勤原始数据（增加育儿、独生子女陪护假）'!C:X,16,0)</f>
        <v>0</v>
      </c>
      <c r="U150">
        <f>VLOOKUP(C150,'考勤原始数据（增加育儿、独生子女陪护假）'!C:Z,17,0)</f>
        <v>0</v>
      </c>
      <c r="W150">
        <f>VLOOKUP(C150,'考勤原始数据（增加育儿、独生子女陪护假）'!C:AB,18,0)</f>
        <v>0</v>
      </c>
      <c r="Y150">
        <f>VLOOKUP(C150,'考勤原始数据（增加育儿、独生子女陪护假）'!C:AD,19,0)</f>
        <v>0</v>
      </c>
      <c r="Z150">
        <f>VLOOKUP(C150,'考勤原始数据（增加育儿、独生子女陪护假）'!C:AE,20,0)</f>
        <v>0</v>
      </c>
      <c r="AB150">
        <f>VLOOKUP(C150,'考勤原始数据（增加育儿、独生子女陪护假）'!C:AG,22,0)</f>
        <v>0</v>
      </c>
      <c r="AC150">
        <f>VLOOKUP(C150,'考勤原始数据（增加育儿、独生子女陪护假）'!C:Y,23,0)</f>
        <v>0</v>
      </c>
      <c r="AD150">
        <f>VLOOKUP(C150,'考勤原始数据（增加育儿、独生子女陪护假）'!C:Z,24,0)</f>
        <v>0</v>
      </c>
      <c r="AE150">
        <v>0</v>
      </c>
      <c r="AF150">
        <f>VLOOKUP(C150,'考勤原始数据（增加育儿、独生子女陪护假）'!C:AB,26,0)</f>
        <v>0</v>
      </c>
      <c r="AG150">
        <f>VLOOKUP(C150:C151,'考勤原始数据（增加育儿、独生子女陪护假）'!C:AC,27,0)</f>
        <v>0</v>
      </c>
      <c r="AH150">
        <f>VLOOKUP(C150,'考勤原始数据（增加育儿、独生子女陪护假）'!C:AD,28,0)</f>
        <v>0</v>
      </c>
      <c r="AI150">
        <f>VLOOKUP(C150,'考勤原始数据（增加育儿、独生子女陪护假）'!C:AE,29,0)</f>
        <v>0</v>
      </c>
      <c r="AJ150">
        <f>VLOOKUP(C150,'考勤原始数据（增加育儿、独生子女陪护假）'!C:AF,30,0)</f>
        <v>0</v>
      </c>
      <c r="AK150">
        <v>1</v>
      </c>
      <c r="AL150">
        <f t="shared" si="9"/>
        <v>15</v>
      </c>
      <c r="AM150">
        <f t="shared" si="11"/>
        <v>200</v>
      </c>
      <c r="AN150">
        <f>VLOOKUP(C150,工龄计算!B:F,5,0)</f>
        <v>150</v>
      </c>
      <c r="AS150">
        <f t="shared" si="10"/>
        <v>0</v>
      </c>
      <c r="BB150">
        <f t="shared" si="12"/>
        <v>0</v>
      </c>
    </row>
    <row r="151" spans="2:55">
      <c r="B151" t="str">
        <f>VLOOKUP(C151,花名册!C:O,13,0)</f>
        <v>10512</v>
      </c>
      <c r="C151" t="s">
        <v>243</v>
      </c>
      <c r="D151" t="str">
        <f>VLOOKUP(C151,花名册!C:F,4,0)</f>
        <v>百诚医药</v>
      </c>
      <c r="E151" t="str">
        <f>VLOOKUP(C151,花名册!C:G,5,0)</f>
        <v>外用制剂部</v>
      </c>
      <c r="F151" t="str">
        <f>VLOOKUP(C151,花名册!C:H,6,0)</f>
        <v>见习项目经理(分析)</v>
      </c>
      <c r="G151" t="str">
        <f>VLOOKUP(C151,花名册!C:D,2,0)</f>
        <v>在职</v>
      </c>
      <c r="H151" t="str">
        <f>VLOOKUP(C151,花名册!C:E,3,0)</f>
        <v>正式员工</v>
      </c>
      <c r="I151" t="str">
        <f>VLOOKUP(C151,花名册!C:J,8,0)</f>
        <v>研发</v>
      </c>
      <c r="J151" t="str">
        <f>VLOOKUP(C151,花名册!C:I,7,0)</f>
        <v>2020-04-08</v>
      </c>
      <c r="K151" t="str">
        <f>VLOOKUP(C151,花名册!C:L,9,0)</f>
        <v/>
      </c>
      <c r="L151" t="str">
        <f>VLOOKUP(C151,花名册!C:L,10,0)</f>
        <v/>
      </c>
      <c r="M151" t="str">
        <f>VLOOKUP(C151,花名册!C:N,12,0)</f>
        <v>P2</v>
      </c>
      <c r="N151">
        <f>VLOOKUP(C151,出勤日期!A:I,9,0)</f>
        <v>172.5</v>
      </c>
      <c r="O151">
        <f>VLOOKUP(C151,出勤日期!A:J,10,0)</f>
        <v>172.5</v>
      </c>
      <c r="P151">
        <f>VLOOKUP(C151,出勤日期!A:L,12,0)</f>
        <v>0</v>
      </c>
      <c r="Q151">
        <f>VLOOKUP(C151,出勤日期!A:M,13,0)</f>
        <v>172.5</v>
      </c>
      <c r="S151">
        <f>VLOOKUP(C151,'考勤原始数据（增加育儿、独生子女陪护假）'!C:X,16,0)</f>
        <v>0</v>
      </c>
      <c r="U151">
        <f>VLOOKUP(C151,'考勤原始数据（增加育儿、独生子女陪护假）'!C:Z,17,0)</f>
        <v>0</v>
      </c>
      <c r="W151">
        <f>VLOOKUP(C151,'考勤原始数据（增加育儿、独生子女陪护假）'!C:AB,18,0)</f>
        <v>0</v>
      </c>
      <c r="Y151">
        <f>VLOOKUP(C151,'考勤原始数据（增加育儿、独生子女陪护假）'!C:AD,19,0)</f>
        <v>0</v>
      </c>
      <c r="Z151">
        <f>VLOOKUP(C151,'考勤原始数据（增加育儿、独生子女陪护假）'!C:AE,20,0)</f>
        <v>0</v>
      </c>
      <c r="AB151">
        <f>VLOOKUP(C151,'考勤原始数据（增加育儿、独生子女陪护假）'!C:AG,22,0)</f>
        <v>0</v>
      </c>
      <c r="AC151">
        <f>VLOOKUP(C151,'考勤原始数据（增加育儿、独生子女陪护假）'!C:Y,23,0)</f>
        <v>83.5</v>
      </c>
      <c r="AD151">
        <f>VLOOKUP(C151,'考勤原始数据（增加育儿、独生子女陪护假）'!C:Z,24,0)</f>
        <v>83.5</v>
      </c>
      <c r="AE151">
        <v>0</v>
      </c>
      <c r="AF151">
        <f>VLOOKUP(C151,'考勤原始数据（增加育儿、独生子女陪护假）'!C:AB,26,0)</f>
        <v>0</v>
      </c>
      <c r="AG151">
        <f>VLOOKUP(C151:C152,'考勤原始数据（增加育儿、独生子女陪护假）'!C:AC,27,0)</f>
        <v>0</v>
      </c>
      <c r="AH151">
        <f>VLOOKUP(C151,'考勤原始数据（增加育儿、独生子女陪护假）'!C:AD,28,0)</f>
        <v>0</v>
      </c>
      <c r="AI151">
        <f>VLOOKUP(C151,'考勤原始数据（增加育儿、独生子女陪护假）'!C:AE,29,0)</f>
        <v>0</v>
      </c>
      <c r="AJ151">
        <f>VLOOKUP(C151,'考勤原始数据（增加育儿、独生子女陪护假）'!C:AF,30,0)</f>
        <v>0</v>
      </c>
      <c r="AL151">
        <f t="shared" si="9"/>
        <v>0</v>
      </c>
      <c r="AM151">
        <f t="shared" si="11"/>
        <v>200</v>
      </c>
      <c r="AN151">
        <f>VLOOKUP(C151,工龄计算!B:F,5,0)</f>
        <v>100</v>
      </c>
      <c r="AS151">
        <f t="shared" si="10"/>
        <v>0</v>
      </c>
      <c r="BB151">
        <f t="shared" si="12"/>
        <v>0</v>
      </c>
    </row>
    <row r="152" spans="2:55">
      <c r="B152" t="str">
        <f>VLOOKUP(C152,花名册!C:O,13,0)</f>
        <v>10249</v>
      </c>
      <c r="C152" t="s">
        <v>749</v>
      </c>
      <c r="D152" t="str">
        <f>VLOOKUP(C152,花名册!C:F,4,0)</f>
        <v>百诚医药</v>
      </c>
      <c r="E152" t="str">
        <f>VLOOKUP(C152,花名册!C:G,5,0)</f>
        <v>原料药分析部</v>
      </c>
      <c r="F152" t="str">
        <f>VLOOKUP(C152,花名册!C:H,6,0)</f>
        <v>见习项目经理(分析)</v>
      </c>
      <c r="G152" t="str">
        <f>VLOOKUP(C152,花名册!C:D,2,0)</f>
        <v>在职</v>
      </c>
      <c r="H152" t="str">
        <f>VLOOKUP(C152,花名册!C:E,3,0)</f>
        <v>正式员工</v>
      </c>
      <c r="I152" t="str">
        <f>VLOOKUP(C152,花名册!C:J,8,0)</f>
        <v>研发</v>
      </c>
      <c r="J152" t="str">
        <f>VLOOKUP(C152,花名册!C:I,7,0)</f>
        <v>2018-07-06</v>
      </c>
      <c r="K152" t="str">
        <f>VLOOKUP(C152,花名册!C:L,9,0)</f>
        <v/>
      </c>
      <c r="L152" t="str">
        <f>VLOOKUP(C152,花名册!C:L,10,0)</f>
        <v/>
      </c>
      <c r="M152" t="str">
        <f>VLOOKUP(C152,花名册!C:N,12,0)</f>
        <v>P3</v>
      </c>
      <c r="N152">
        <f>VLOOKUP(C152,出勤日期!A:I,9,0)</f>
        <v>172.5</v>
      </c>
      <c r="O152">
        <f>VLOOKUP(C152,出勤日期!A:J,10,0)</f>
        <v>172.5</v>
      </c>
      <c r="P152">
        <f>VLOOKUP(C152,出勤日期!A:L,12,0)</f>
        <v>0</v>
      </c>
      <c r="Q152">
        <f>VLOOKUP(C152,出勤日期!A:M,13,0)</f>
        <v>172.5</v>
      </c>
      <c r="S152">
        <f>VLOOKUP(C152,'考勤原始数据（增加育儿、独生子女陪护假）'!C:X,16,0)</f>
        <v>0</v>
      </c>
      <c r="U152">
        <f>VLOOKUP(C152,'考勤原始数据（增加育儿、独生子女陪护假）'!C:Z,17,0)</f>
        <v>0</v>
      </c>
      <c r="W152">
        <f>VLOOKUP(C152,'考勤原始数据（增加育儿、独生子女陪护假）'!C:AB,18,0)</f>
        <v>0</v>
      </c>
      <c r="Y152">
        <f>VLOOKUP(C152,'考勤原始数据（增加育儿、独生子女陪护假）'!C:AD,19,0)</f>
        <v>0</v>
      </c>
      <c r="Z152">
        <f>VLOOKUP(C152,'考勤原始数据（增加育儿、独生子女陪护假）'!C:AE,20,0)</f>
        <v>0</v>
      </c>
      <c r="AB152">
        <f>VLOOKUP(C152,'考勤原始数据（增加育儿、独生子女陪护假）'!C:AG,22,0)</f>
        <v>0</v>
      </c>
      <c r="AC152">
        <f>VLOOKUP(C152,'考勤原始数据（增加育儿、独生子女陪护假）'!C:Y,23,0)</f>
        <v>14.5</v>
      </c>
      <c r="AD152">
        <f>VLOOKUP(C152,'考勤原始数据（增加育儿、独生子女陪护假）'!C:Z,24,0)</f>
        <v>14.5</v>
      </c>
      <c r="AE152">
        <v>0</v>
      </c>
      <c r="AF152">
        <f>VLOOKUP(C152,'考勤原始数据（增加育儿、独生子女陪护假）'!C:AB,26,0)</f>
        <v>0</v>
      </c>
      <c r="AG152">
        <f>VLOOKUP(C152:C153,'考勤原始数据（增加育儿、独生子女陪护假）'!C:AC,27,0)</f>
        <v>0</v>
      </c>
      <c r="AH152">
        <f>VLOOKUP(C152,'考勤原始数据（增加育儿、独生子女陪护假）'!C:AD,28,0)</f>
        <v>0</v>
      </c>
      <c r="AI152">
        <f>VLOOKUP(C152,'考勤原始数据（增加育儿、独生子女陪护假）'!C:AE,29,0)</f>
        <v>0</v>
      </c>
      <c r="AJ152">
        <f>VLOOKUP(C152,'考勤原始数据（增加育儿、独生子女陪护假）'!C:AF,30,0)</f>
        <v>0</v>
      </c>
      <c r="AL152">
        <f t="shared" si="9"/>
        <v>0</v>
      </c>
      <c r="AM152">
        <f t="shared" si="11"/>
        <v>200</v>
      </c>
      <c r="AN152">
        <f>VLOOKUP(C152,工龄计算!B:F,5,0)</f>
        <v>200</v>
      </c>
      <c r="AS152">
        <f t="shared" si="10"/>
        <v>0</v>
      </c>
      <c r="BB152">
        <f t="shared" si="12"/>
        <v>0</v>
      </c>
    </row>
    <row r="153" spans="2:55">
      <c r="B153" t="str">
        <f>VLOOKUP(C153,花名册!C:O,13,0)</f>
        <v>10511</v>
      </c>
      <c r="C153" t="s">
        <v>589</v>
      </c>
      <c r="D153" t="str">
        <f>VLOOKUP(C153,花名册!C:F,4,0)</f>
        <v>百诚医药</v>
      </c>
      <c r="E153" t="str">
        <f>VLOOKUP(C153,花名册!C:G,5,0)</f>
        <v>原料药分析部</v>
      </c>
      <c r="F153" t="str">
        <f>VLOOKUP(C153,花名册!C:H,6,0)</f>
        <v>分析研究员</v>
      </c>
      <c r="G153" t="str">
        <f>VLOOKUP(C153,花名册!C:D,2,0)</f>
        <v>在职</v>
      </c>
      <c r="H153" t="str">
        <f>VLOOKUP(C153,花名册!C:E,3,0)</f>
        <v>正式员工</v>
      </c>
      <c r="I153" t="str">
        <f>VLOOKUP(C153,花名册!C:J,8,0)</f>
        <v>研发</v>
      </c>
      <c r="J153" t="str">
        <f>VLOOKUP(C153,花名册!C:I,7,0)</f>
        <v>2020-04-15</v>
      </c>
      <c r="K153" t="str">
        <f>VLOOKUP(C153,花名册!C:L,9,0)</f>
        <v/>
      </c>
      <c r="L153" t="str">
        <f>VLOOKUP(C153,花名册!C:L,10,0)</f>
        <v/>
      </c>
      <c r="M153" t="str">
        <f>VLOOKUP(C153,花名册!C:N,12,0)</f>
        <v>P2</v>
      </c>
      <c r="N153">
        <f>VLOOKUP(C153,出勤日期!A:I,9,0)</f>
        <v>172.5</v>
      </c>
      <c r="O153">
        <f>VLOOKUP(C153,出勤日期!A:J,10,0)</f>
        <v>172.5</v>
      </c>
      <c r="P153">
        <f>VLOOKUP(C153,出勤日期!A:L,12,0)</f>
        <v>0</v>
      </c>
      <c r="Q153">
        <f>VLOOKUP(C153,出勤日期!A:M,13,0)</f>
        <v>172.5</v>
      </c>
      <c r="S153">
        <f>VLOOKUP(C153,'考勤原始数据（增加育儿、独生子女陪护假）'!C:X,16,0)</f>
        <v>0</v>
      </c>
      <c r="U153">
        <f>VLOOKUP(C153,'考勤原始数据（增加育儿、独生子女陪护假）'!C:Z,17,0)</f>
        <v>0</v>
      </c>
      <c r="W153">
        <f>VLOOKUP(C153,'考勤原始数据（增加育儿、独生子女陪护假）'!C:AB,18,0)</f>
        <v>0</v>
      </c>
      <c r="Y153">
        <f>VLOOKUP(C153,'考勤原始数据（增加育儿、独生子女陪护假）'!C:AD,19,0)</f>
        <v>0</v>
      </c>
      <c r="Z153">
        <f>VLOOKUP(C153,'考勤原始数据（增加育儿、独生子女陪护假）'!C:AE,20,0)</f>
        <v>0</v>
      </c>
      <c r="AB153">
        <f>VLOOKUP(C153,'考勤原始数据（增加育儿、独生子女陪护假）'!C:AG,22,0)</f>
        <v>0</v>
      </c>
      <c r="AC153">
        <f>VLOOKUP(C153,'考勤原始数据（增加育儿、独生子女陪护假）'!C:Y,23,0)</f>
        <v>0</v>
      </c>
      <c r="AD153">
        <f>VLOOKUP(C153,'考勤原始数据（增加育儿、独生子女陪护假）'!C:Z,24,0)</f>
        <v>0</v>
      </c>
      <c r="AE153">
        <v>0</v>
      </c>
      <c r="AF153">
        <f>VLOOKUP(C153,'考勤原始数据（增加育儿、独生子女陪护假）'!C:AB,26,0)</f>
        <v>0</v>
      </c>
      <c r="AG153">
        <f>VLOOKUP(C153:C154,'考勤原始数据（增加育儿、独生子女陪护假）'!C:AC,27,0)</f>
        <v>0</v>
      </c>
      <c r="AH153">
        <f>VLOOKUP(C153,'考勤原始数据（增加育儿、独生子女陪护假）'!C:AD,28,0)</f>
        <v>0</v>
      </c>
      <c r="AI153">
        <f>VLOOKUP(C153,'考勤原始数据（增加育儿、独生子女陪护假）'!C:AE,29,0)</f>
        <v>0</v>
      </c>
      <c r="AJ153">
        <f>VLOOKUP(C153,'考勤原始数据（增加育儿、独生子女陪护假）'!C:AF,30,0)</f>
        <v>0</v>
      </c>
      <c r="AL153">
        <f t="shared" si="9"/>
        <v>0</v>
      </c>
      <c r="AM153">
        <f t="shared" si="11"/>
        <v>200</v>
      </c>
      <c r="AN153">
        <f>VLOOKUP(C153,工龄计算!B:F,5,0)</f>
        <v>100</v>
      </c>
      <c r="AS153">
        <f t="shared" si="10"/>
        <v>0</v>
      </c>
      <c r="BB153">
        <f t="shared" si="12"/>
        <v>0</v>
      </c>
    </row>
    <row r="154" spans="2:55">
      <c r="B154" t="str">
        <f>VLOOKUP(C154,花名册!C:O,13,0)</f>
        <v>10523</v>
      </c>
      <c r="C154" t="s">
        <v>439</v>
      </c>
      <c r="D154" t="str">
        <f>VLOOKUP(C154,花名册!C:F,4,0)</f>
        <v>百诚医药</v>
      </c>
      <c r="E154" t="str">
        <f>VLOOKUP(C154,花名册!C:G,5,0)</f>
        <v>原料药分析部</v>
      </c>
      <c r="F154" t="str">
        <f>VLOOKUP(C154,花名册!C:H,6,0)</f>
        <v>分析研究员</v>
      </c>
      <c r="G154" t="str">
        <f>VLOOKUP(C154,花名册!C:D,2,0)</f>
        <v>在职</v>
      </c>
      <c r="H154" t="str">
        <f>VLOOKUP(C154,花名册!C:E,3,0)</f>
        <v>正式员工</v>
      </c>
      <c r="I154" t="str">
        <f>VLOOKUP(C154,花名册!C:J,8,0)</f>
        <v>研发</v>
      </c>
      <c r="J154" t="str">
        <f>VLOOKUP(C154,花名册!C:I,7,0)</f>
        <v>2020-04-24</v>
      </c>
      <c r="K154" t="str">
        <f>VLOOKUP(C154,花名册!C:L,9,0)</f>
        <v/>
      </c>
      <c r="L154" t="str">
        <f>VLOOKUP(C154,花名册!C:L,10,0)</f>
        <v/>
      </c>
      <c r="M154" t="str">
        <f>VLOOKUP(C154,花名册!C:N,12,0)</f>
        <v>P2</v>
      </c>
      <c r="N154">
        <f>VLOOKUP(C154,出勤日期!A:I,9,0)</f>
        <v>172.5</v>
      </c>
      <c r="O154">
        <f>VLOOKUP(C154,出勤日期!A:J,10,0)</f>
        <v>172.5</v>
      </c>
      <c r="P154">
        <f>VLOOKUP(C154,出勤日期!A:L,12,0)</f>
        <v>0</v>
      </c>
      <c r="Q154">
        <f>VLOOKUP(C154,出勤日期!A:M,13,0)</f>
        <v>172.5</v>
      </c>
      <c r="S154">
        <f>VLOOKUP(C154,'考勤原始数据（增加育儿、独生子女陪护假）'!C:X,16,0)</f>
        <v>0</v>
      </c>
      <c r="U154">
        <f>VLOOKUP(C154,'考勤原始数据（增加育儿、独生子女陪护假）'!C:Z,17,0)</f>
        <v>0</v>
      </c>
      <c r="W154">
        <f>VLOOKUP(C154,'考勤原始数据（增加育儿、独生子女陪护假）'!C:AB,18,0)</f>
        <v>0</v>
      </c>
      <c r="Y154">
        <f>VLOOKUP(C154,'考勤原始数据（增加育儿、独生子女陪护假）'!C:AD,19,0)</f>
        <v>0</v>
      </c>
      <c r="Z154">
        <f>VLOOKUP(C154,'考勤原始数据（增加育儿、独生子女陪护假）'!C:AE,20,0)</f>
        <v>0</v>
      </c>
      <c r="AB154">
        <f>VLOOKUP(C154,'考勤原始数据（增加育儿、独生子女陪护假）'!C:AG,22,0)</f>
        <v>0</v>
      </c>
      <c r="AC154">
        <f>VLOOKUP(C154,'考勤原始数据（增加育儿、独生子女陪护假）'!C:Y,23,0)</f>
        <v>16.5</v>
      </c>
      <c r="AD154">
        <f>VLOOKUP(C154,'考勤原始数据（增加育儿、独生子女陪护假）'!C:Z,24,0)</f>
        <v>16.5</v>
      </c>
      <c r="AE154">
        <v>0</v>
      </c>
      <c r="AF154">
        <f>VLOOKUP(C154,'考勤原始数据（增加育儿、独生子女陪护假）'!C:AB,26,0)</f>
        <v>0</v>
      </c>
      <c r="AG154">
        <f>VLOOKUP(C154:C155,'考勤原始数据（增加育儿、独生子女陪护假）'!C:AC,27,0)</f>
        <v>0</v>
      </c>
      <c r="AH154">
        <f>VLOOKUP(C154,'考勤原始数据（增加育儿、独生子女陪护假）'!C:AD,28,0)</f>
        <v>0</v>
      </c>
      <c r="AI154">
        <f>VLOOKUP(C154,'考勤原始数据（增加育儿、独生子女陪护假）'!C:AE,29,0)</f>
        <v>0</v>
      </c>
      <c r="AJ154">
        <f>VLOOKUP(C154,'考勤原始数据（增加育儿、独生子女陪护假）'!C:AF,30,0)</f>
        <v>0</v>
      </c>
      <c r="AL154">
        <f t="shared" si="9"/>
        <v>0</v>
      </c>
      <c r="AM154">
        <f t="shared" si="11"/>
        <v>200</v>
      </c>
      <c r="AN154">
        <f>VLOOKUP(C154,工龄计算!B:F,5,0)</f>
        <v>100</v>
      </c>
      <c r="AS154">
        <f t="shared" si="10"/>
        <v>0</v>
      </c>
      <c r="BB154">
        <f t="shared" si="12"/>
        <v>0</v>
      </c>
    </row>
    <row r="155" spans="2:55">
      <c r="B155" t="str">
        <f>VLOOKUP(C155,花名册!C:O,13,0)</f>
        <v>10359</v>
      </c>
      <c r="C155" t="s">
        <v>751</v>
      </c>
      <c r="D155" t="str">
        <f>VLOOKUP(C155,花名册!C:F,4,0)</f>
        <v>百诚医药</v>
      </c>
      <c r="E155" t="str">
        <f>VLOOKUP(C155,花名册!C:G,5,0)</f>
        <v>原料药分析部</v>
      </c>
      <c r="F155" t="str">
        <f>VLOOKUP(C155,花名册!C:H,6,0)</f>
        <v>见习项目经理(分析)</v>
      </c>
      <c r="G155" t="str">
        <f>VLOOKUP(C155,花名册!C:D,2,0)</f>
        <v>在职</v>
      </c>
      <c r="H155" t="str">
        <f>VLOOKUP(C155,花名册!C:E,3,0)</f>
        <v>正式员工</v>
      </c>
      <c r="I155" t="str">
        <f>VLOOKUP(C155,花名册!C:J,8,0)</f>
        <v>研发</v>
      </c>
      <c r="J155" t="str">
        <f>VLOOKUP(C155,花名册!C:I,7,0)</f>
        <v>2019-05-31</v>
      </c>
      <c r="K155" t="str">
        <f>VLOOKUP(C155,花名册!C:L,9,0)</f>
        <v/>
      </c>
      <c r="L155" t="str">
        <f>VLOOKUP(C155,花名册!C:L,10,0)</f>
        <v/>
      </c>
      <c r="M155" t="str">
        <f>VLOOKUP(C155,花名册!C:N,12,0)</f>
        <v>P4</v>
      </c>
      <c r="N155">
        <f>VLOOKUP(C155,出勤日期!A:I,9,0)</f>
        <v>172.5</v>
      </c>
      <c r="O155">
        <f>VLOOKUP(C155,出勤日期!A:J,10,0)</f>
        <v>172.5</v>
      </c>
      <c r="P155">
        <f>VLOOKUP(C155,出勤日期!A:L,12,0)</f>
        <v>0</v>
      </c>
      <c r="Q155">
        <f>VLOOKUP(C155,出勤日期!A:M,13,0)</f>
        <v>172.5</v>
      </c>
      <c r="S155">
        <f>VLOOKUP(C155,'考勤原始数据（增加育儿、独生子女陪护假）'!C:X,16,0)</f>
        <v>0</v>
      </c>
      <c r="U155">
        <f>VLOOKUP(C155,'考勤原始数据（增加育儿、独生子女陪护假）'!C:Z,17,0)</f>
        <v>0</v>
      </c>
      <c r="W155">
        <f>VLOOKUP(C155,'考勤原始数据（增加育儿、独生子女陪护假）'!C:AB,18,0)</f>
        <v>0</v>
      </c>
      <c r="Y155">
        <f>VLOOKUP(C155,'考勤原始数据（增加育儿、独生子女陪护假）'!C:AD,19,0)</f>
        <v>0</v>
      </c>
      <c r="Z155">
        <f>VLOOKUP(C155,'考勤原始数据（增加育儿、独生子女陪护假）'!C:AE,20,0)</f>
        <v>0</v>
      </c>
      <c r="AB155">
        <f>VLOOKUP(C155,'考勤原始数据（增加育儿、独生子女陪护假）'!C:AG,22,0)</f>
        <v>0</v>
      </c>
      <c r="AC155">
        <f>VLOOKUP(C155,'考勤原始数据（增加育儿、独生子女陪护假）'!C:Y,23,0)</f>
        <v>0</v>
      </c>
      <c r="AD155">
        <f>VLOOKUP(C155,'考勤原始数据（增加育儿、独生子女陪护假）'!C:Z,24,0)</f>
        <v>0</v>
      </c>
      <c r="AE155">
        <v>0</v>
      </c>
      <c r="AF155">
        <f>VLOOKUP(C155,'考勤原始数据（增加育儿、独生子女陪护假）'!C:AB,26,0)</f>
        <v>0</v>
      </c>
      <c r="AG155">
        <f>VLOOKUP(C155:C156,'考勤原始数据（增加育儿、独生子女陪护假）'!C:AC,27,0)</f>
        <v>0</v>
      </c>
      <c r="AH155">
        <f>VLOOKUP(C155,'考勤原始数据（增加育儿、独生子女陪护假）'!C:AD,28,0)</f>
        <v>0</v>
      </c>
      <c r="AI155">
        <f>VLOOKUP(C155,'考勤原始数据（增加育儿、独生子女陪护假）'!C:AE,29,0)</f>
        <v>0</v>
      </c>
      <c r="AJ155">
        <f>VLOOKUP(C155,'考勤原始数据（增加育儿、独生子女陪护假）'!C:AF,30,0)</f>
        <v>0</v>
      </c>
      <c r="AK155">
        <v>2</v>
      </c>
      <c r="AL155">
        <f t="shared" si="9"/>
        <v>30</v>
      </c>
      <c r="AM155">
        <f t="shared" si="11"/>
        <v>200</v>
      </c>
      <c r="AN155">
        <f>VLOOKUP(C155,工龄计算!B:F,5,0)</f>
        <v>150</v>
      </c>
      <c r="AS155">
        <f t="shared" si="10"/>
        <v>0</v>
      </c>
      <c r="BB155">
        <f t="shared" si="12"/>
        <v>0</v>
      </c>
    </row>
    <row r="156" spans="2:55">
      <c r="B156" t="str">
        <f>VLOOKUP(C156,花名册!C:O,13,0)</f>
        <v>10206</v>
      </c>
      <c r="C156" t="s">
        <v>591</v>
      </c>
      <c r="D156" t="str">
        <f>VLOOKUP(C156,花名册!C:F,4,0)</f>
        <v>百诚医药</v>
      </c>
      <c r="E156" t="str">
        <f>VLOOKUP(C156,花名册!C:G,5,0)</f>
        <v>原料药分析部</v>
      </c>
      <c r="F156" t="str">
        <f>VLOOKUP(C156,花名册!C:H,6,0)</f>
        <v>见习项目经理(分析)</v>
      </c>
      <c r="G156" t="str">
        <f>VLOOKUP(C156,花名册!C:D,2,0)</f>
        <v>在职</v>
      </c>
      <c r="H156" t="str">
        <f>VLOOKUP(C156,花名册!C:E,3,0)</f>
        <v>正式员工</v>
      </c>
      <c r="I156" t="str">
        <f>VLOOKUP(C156,花名册!C:J,8,0)</f>
        <v>研发</v>
      </c>
      <c r="J156" t="str">
        <f>VLOOKUP(C156,花名册!C:I,7,0)</f>
        <v>2018-04-02</v>
      </c>
      <c r="K156" t="str">
        <f>VLOOKUP(C156,花名册!C:L,9,0)</f>
        <v/>
      </c>
      <c r="L156" t="str">
        <f>VLOOKUP(C156,花名册!C:L,10,0)</f>
        <v/>
      </c>
      <c r="M156" t="str">
        <f>VLOOKUP(C156,花名册!C:N,12,0)</f>
        <v>P3</v>
      </c>
      <c r="N156">
        <f>VLOOKUP(C156,出勤日期!A:I,9,0)</f>
        <v>172.5</v>
      </c>
      <c r="O156">
        <f>VLOOKUP(C156,出勤日期!A:J,10,0)</f>
        <v>172.5</v>
      </c>
      <c r="P156">
        <f>VLOOKUP(C156,出勤日期!A:L,12,0)</f>
        <v>0</v>
      </c>
      <c r="Q156">
        <f>VLOOKUP(C156,出勤日期!A:M,13,0)</f>
        <v>172.5</v>
      </c>
      <c r="S156">
        <f>VLOOKUP(C156,'考勤原始数据（增加育儿、独生子女陪护假）'!C:X,16,0)</f>
        <v>0</v>
      </c>
      <c r="U156">
        <f>VLOOKUP(C156,'考勤原始数据（增加育儿、独生子女陪护假）'!C:Z,17,0)</f>
        <v>0</v>
      </c>
      <c r="W156">
        <f>VLOOKUP(C156,'考勤原始数据（增加育儿、独生子女陪护假）'!C:AB,18,0)</f>
        <v>0</v>
      </c>
      <c r="Y156">
        <f>VLOOKUP(C156,'考勤原始数据（增加育儿、独生子女陪护假）'!C:AD,19,0)</f>
        <v>0</v>
      </c>
      <c r="Z156">
        <f>VLOOKUP(C156,'考勤原始数据（增加育儿、独生子女陪护假）'!C:AE,20,0)</f>
        <v>0</v>
      </c>
      <c r="AB156">
        <f>VLOOKUP(C156,'考勤原始数据（增加育儿、独生子女陪护假）'!C:AG,22,0)</f>
        <v>0</v>
      </c>
      <c r="AC156">
        <f>VLOOKUP(C156,'考勤原始数据（增加育儿、独生子女陪护假）'!C:Y,23,0)</f>
        <v>33.5</v>
      </c>
      <c r="AD156">
        <f>VLOOKUP(C156,'考勤原始数据（增加育儿、独生子女陪护假）'!C:Z,24,0)</f>
        <v>33.5</v>
      </c>
      <c r="AE156">
        <v>0</v>
      </c>
      <c r="AF156">
        <f>VLOOKUP(C156,'考勤原始数据（增加育儿、独生子女陪护假）'!C:AB,26,0)</f>
        <v>0</v>
      </c>
      <c r="AG156">
        <f>VLOOKUP(C156:C157,'考勤原始数据（增加育儿、独生子女陪护假）'!C:AC,27,0)</f>
        <v>0</v>
      </c>
      <c r="AH156">
        <f>VLOOKUP(C156,'考勤原始数据（增加育儿、独生子女陪护假）'!C:AD,28,0)</f>
        <v>0</v>
      </c>
      <c r="AI156">
        <f>VLOOKUP(C156,'考勤原始数据（增加育儿、独生子女陪护假）'!C:AE,29,0)</f>
        <v>0</v>
      </c>
      <c r="AJ156">
        <f>VLOOKUP(C156,'考勤原始数据（增加育儿、独生子女陪护假）'!C:AF,30,0)</f>
        <v>0</v>
      </c>
      <c r="AL156">
        <f t="shared" si="9"/>
        <v>0</v>
      </c>
      <c r="AM156">
        <f t="shared" si="11"/>
        <v>200</v>
      </c>
      <c r="AN156">
        <f>VLOOKUP(C156,工龄计算!B:F,5,0)</f>
        <v>200</v>
      </c>
      <c r="AS156">
        <f t="shared" si="10"/>
        <v>0</v>
      </c>
      <c r="BB156">
        <f t="shared" si="12"/>
        <v>0</v>
      </c>
    </row>
    <row r="157" spans="2:55">
      <c r="B157" t="str">
        <f>VLOOKUP(C157,花名册!C:O,13,0)</f>
        <v>12589</v>
      </c>
      <c r="C157" t="s">
        <v>1644</v>
      </c>
      <c r="D157" t="str">
        <f>VLOOKUP(C157,花名册!C:F,4,0)</f>
        <v>百诚医药</v>
      </c>
      <c r="E157" t="str">
        <f>VLOOKUP(C157,花名册!C:G,5,0)</f>
        <v>医学部</v>
      </c>
      <c r="F157" t="str">
        <f>VLOOKUP(C157,花名册!C:H,6,0)</f>
        <v>医学编辑</v>
      </c>
      <c r="G157" t="str">
        <f>VLOOKUP(C157,花名册!C:D,2,0)</f>
        <v>在职</v>
      </c>
      <c r="H157" t="str">
        <f>VLOOKUP(C157,花名册!C:E,3,0)</f>
        <v>正式员工</v>
      </c>
      <c r="I157" t="str">
        <f>VLOOKUP(C157,花名册!C:J,8,0)</f>
        <v>研发</v>
      </c>
      <c r="J157" t="str">
        <f>VLOOKUP(C157,花名册!C:I,7,0)</f>
        <v>2022-07-11</v>
      </c>
      <c r="K157" t="str">
        <f>VLOOKUP(C157,花名册!C:L,9,0)</f>
        <v/>
      </c>
      <c r="L157" t="str">
        <f>VLOOKUP(C157,花名册!C:L,10,0)</f>
        <v/>
      </c>
      <c r="M157" t="str">
        <f>VLOOKUP(C157,花名册!C:N,12,0)</f>
        <v>P2</v>
      </c>
      <c r="N157">
        <f>VLOOKUP(C157,出勤日期!A:I,9,0)</f>
        <v>172.5</v>
      </c>
      <c r="O157">
        <f>VLOOKUP(C157,出勤日期!A:J,10,0)</f>
        <v>172.5</v>
      </c>
      <c r="P157">
        <f>VLOOKUP(C157,出勤日期!A:L,12,0)</f>
        <v>0</v>
      </c>
      <c r="Q157">
        <f>VLOOKUP(C157,出勤日期!A:M,13,0)</f>
        <v>172.5</v>
      </c>
      <c r="S157">
        <f>VLOOKUP(C157,'考勤原始数据（增加育儿、独生子女陪护假）'!C:X,16,0)</f>
        <v>0</v>
      </c>
      <c r="U157">
        <f>VLOOKUP(C157,'考勤原始数据（增加育儿、独生子女陪护假）'!C:Z,17,0)</f>
        <v>0</v>
      </c>
      <c r="W157">
        <f>VLOOKUP(C157,'考勤原始数据（增加育儿、独生子女陪护假）'!C:AB,18,0)</f>
        <v>0</v>
      </c>
      <c r="Y157">
        <f>VLOOKUP(C157,'考勤原始数据（增加育儿、独生子女陪护假）'!C:AD,19,0)</f>
        <v>0</v>
      </c>
      <c r="Z157">
        <f>VLOOKUP(C157,'考勤原始数据（增加育儿、独生子女陪护假）'!C:AE,20,0)</f>
        <v>0</v>
      </c>
      <c r="AB157">
        <f>VLOOKUP(C157,'考勤原始数据（增加育儿、独生子女陪护假）'!C:AG,22,0)</f>
        <v>0</v>
      </c>
      <c r="AC157">
        <f>VLOOKUP(C157,'考勤原始数据（增加育儿、独生子女陪护假）'!C:Y,23,0)</f>
        <v>8</v>
      </c>
      <c r="AD157">
        <f>VLOOKUP(C157,'考勤原始数据（增加育儿、独生子女陪护假）'!C:Z,24,0)</f>
        <v>8</v>
      </c>
      <c r="AE157">
        <v>0</v>
      </c>
      <c r="AF157">
        <f>VLOOKUP(C157,'考勤原始数据（增加育儿、独生子女陪护假）'!C:AB,26,0)</f>
        <v>0</v>
      </c>
      <c r="AG157">
        <f>VLOOKUP(C157:C158,'考勤原始数据（增加育儿、独生子女陪护假）'!C:AC,27,0)</f>
        <v>0</v>
      </c>
      <c r="AH157">
        <f>VLOOKUP(C157,'考勤原始数据（增加育儿、独生子女陪护假）'!C:AD,28,0)</f>
        <v>0</v>
      </c>
      <c r="AI157">
        <f>VLOOKUP(C157,'考勤原始数据（增加育儿、独生子女陪护假）'!C:AE,29,0)</f>
        <v>0</v>
      </c>
      <c r="AJ157">
        <f>VLOOKUP(C157,'考勤原始数据（增加育儿、独生子女陪护假）'!C:AF,30,0)</f>
        <v>0</v>
      </c>
      <c r="AL157">
        <f t="shared" si="9"/>
        <v>0</v>
      </c>
      <c r="AM157">
        <f t="shared" si="11"/>
        <v>200</v>
      </c>
      <c r="AN157">
        <f>VLOOKUP(C157,工龄计算!B:F,5,0)</f>
        <v>0</v>
      </c>
      <c r="AS157">
        <f t="shared" si="10"/>
        <v>0</v>
      </c>
      <c r="BB157">
        <f t="shared" si="12"/>
        <v>0</v>
      </c>
    </row>
    <row r="158" spans="2:55">
      <c r="B158" t="str">
        <f>VLOOKUP(C158,花名册!C:O,13,0)</f>
        <v>10400</v>
      </c>
      <c r="C158" t="s">
        <v>441</v>
      </c>
      <c r="D158" t="str">
        <f>VLOOKUP(C158,花名册!C:F,4,0)</f>
        <v>百诚医药</v>
      </c>
      <c r="E158" t="str">
        <f>VLOOKUP(C158,花名册!C:G,5,0)</f>
        <v>原料药分析部</v>
      </c>
      <c r="F158" t="str">
        <f>VLOOKUP(C158,花名册!C:H,6,0)</f>
        <v>高级项目经理(分析)</v>
      </c>
      <c r="G158" t="str">
        <f>VLOOKUP(C158,花名册!C:D,2,0)</f>
        <v>在职</v>
      </c>
      <c r="H158" t="str">
        <f>VLOOKUP(C158,花名册!C:E,3,0)</f>
        <v>正式员工</v>
      </c>
      <c r="I158" t="str">
        <f>VLOOKUP(C158,花名册!C:J,8,0)</f>
        <v>研发</v>
      </c>
      <c r="J158" t="str">
        <f>VLOOKUP(C158,花名册!C:I,7,0)</f>
        <v>2019-07-08</v>
      </c>
      <c r="K158" t="str">
        <f>VLOOKUP(C158,花名册!C:L,9,0)</f>
        <v/>
      </c>
      <c r="L158" t="str">
        <f>VLOOKUP(C158,花名册!C:L,10,0)</f>
        <v/>
      </c>
      <c r="M158" t="str">
        <f>VLOOKUP(C158,花名册!C:N,12,0)</f>
        <v>M3</v>
      </c>
      <c r="N158">
        <f>VLOOKUP(C158,出勤日期!A:I,9,0)</f>
        <v>172.5</v>
      </c>
      <c r="O158">
        <f>VLOOKUP(C158,出勤日期!A:J,10,0)</f>
        <v>172.5</v>
      </c>
      <c r="P158">
        <f>VLOOKUP(C158,出勤日期!A:L,12,0)</f>
        <v>0</v>
      </c>
      <c r="Q158">
        <f>VLOOKUP(C158,出勤日期!A:M,13,0)</f>
        <v>172.5</v>
      </c>
      <c r="S158">
        <f>VLOOKUP(C158,'考勤原始数据（增加育儿、独生子女陪护假）'!C:X,16,0)</f>
        <v>0</v>
      </c>
      <c r="U158">
        <f>VLOOKUP(C158,'考勤原始数据（增加育儿、独生子女陪护假）'!C:Z,17,0)</f>
        <v>0</v>
      </c>
      <c r="W158">
        <f>VLOOKUP(C158,'考勤原始数据（增加育儿、独生子女陪护假）'!C:AB,18,0)</f>
        <v>0</v>
      </c>
      <c r="Y158">
        <f>VLOOKUP(C158,'考勤原始数据（增加育儿、独生子女陪护假）'!C:AD,19,0)</f>
        <v>0</v>
      </c>
      <c r="Z158">
        <f>VLOOKUP(C158,'考勤原始数据（增加育儿、独生子女陪护假）'!C:AE,20,0)</f>
        <v>0</v>
      </c>
      <c r="AB158">
        <f>VLOOKUP(C158,'考勤原始数据（增加育儿、独生子女陪护假）'!C:AG,22,0)</f>
        <v>0</v>
      </c>
      <c r="AC158">
        <f>VLOOKUP(C158,'考勤原始数据（增加育儿、独生子女陪护假）'!C:Y,23,0)</f>
        <v>0</v>
      </c>
      <c r="AD158">
        <f>VLOOKUP(C158,'考勤原始数据（增加育儿、独生子女陪护假）'!C:Z,24,0)</f>
        <v>0</v>
      </c>
      <c r="AE158">
        <v>0</v>
      </c>
      <c r="AF158">
        <f>VLOOKUP(C158,'考勤原始数据（增加育儿、独生子女陪护假）'!C:AB,26,0)</f>
        <v>0</v>
      </c>
      <c r="AG158">
        <f>VLOOKUP(C158:C159,'考勤原始数据（增加育儿、独生子女陪护假）'!C:AC,27,0)</f>
        <v>0</v>
      </c>
      <c r="AH158">
        <f>VLOOKUP(C158,'考勤原始数据（增加育儿、独生子女陪护假）'!C:AD,28,0)</f>
        <v>0</v>
      </c>
      <c r="AI158">
        <f>VLOOKUP(C158,'考勤原始数据（增加育儿、独生子女陪护假）'!C:AE,29,0)</f>
        <v>0</v>
      </c>
      <c r="AJ158">
        <f>VLOOKUP(C158,'考勤原始数据（增加育儿、独生子女陪护假）'!C:AF,30,0)</f>
        <v>0</v>
      </c>
      <c r="AL158">
        <f t="shared" si="9"/>
        <v>0</v>
      </c>
      <c r="AM158">
        <f t="shared" si="11"/>
        <v>200</v>
      </c>
      <c r="AN158">
        <f>VLOOKUP(C158,工龄计算!B:F,5,0)</f>
        <v>150</v>
      </c>
      <c r="AS158">
        <f t="shared" si="10"/>
        <v>0</v>
      </c>
      <c r="BB158">
        <f t="shared" si="12"/>
        <v>0</v>
      </c>
    </row>
    <row r="159" spans="2:55">
      <c r="B159" t="str">
        <f>VLOOKUP(C159,花名册!C:O,13,0)</f>
        <v>12032</v>
      </c>
      <c r="C159" t="s">
        <v>1223</v>
      </c>
      <c r="D159" t="str">
        <f>VLOOKUP(C159,花名册!C:F,4,0)</f>
        <v>百诚医药</v>
      </c>
      <c r="E159" t="str">
        <f>VLOOKUP(C159,花名册!C:G,5,0)</f>
        <v>原料药五部</v>
      </c>
      <c r="F159" t="str">
        <f>VLOOKUP(C159,花名册!C:H,6,0)</f>
        <v>技术总监</v>
      </c>
      <c r="G159" t="str">
        <f>VLOOKUP(C159,花名册!C:D,2,0)</f>
        <v>在职</v>
      </c>
      <c r="H159" t="str">
        <f>VLOOKUP(C159,花名册!C:E,3,0)</f>
        <v>正式员工</v>
      </c>
      <c r="I159" t="str">
        <f>VLOOKUP(C159,花名册!C:J,8,0)</f>
        <v>研发</v>
      </c>
      <c r="J159" t="str">
        <f>VLOOKUP(C159,花名册!C:I,7,0)</f>
        <v>2022-08-01</v>
      </c>
      <c r="K159" t="str">
        <f>VLOOKUP(C159,花名册!C:L,9,0)</f>
        <v/>
      </c>
      <c r="L159" t="str">
        <f>VLOOKUP(C159,花名册!C:L,10,0)</f>
        <v/>
      </c>
      <c r="M159" t="str">
        <f>VLOOKUP(C159,花名册!C:N,12,0)</f>
        <v>M5</v>
      </c>
      <c r="N159">
        <f>VLOOKUP(C159,出勤日期!A:I,9,0)</f>
        <v>172.5</v>
      </c>
      <c r="O159">
        <f>VLOOKUP(C159,出勤日期!A:J,10,0)</f>
        <v>172.5</v>
      </c>
      <c r="P159">
        <f>VLOOKUP(C159,出勤日期!A:L,12,0)</f>
        <v>0</v>
      </c>
      <c r="Q159">
        <f>VLOOKUP(C159,出勤日期!A:M,13,0)</f>
        <v>172.5</v>
      </c>
      <c r="S159">
        <f>VLOOKUP(C159,'考勤原始数据（增加育儿、独生子女陪护假）'!C:X,16,0)</f>
        <v>0</v>
      </c>
      <c r="U159">
        <f>VLOOKUP(C159,'考勤原始数据（增加育儿、独生子女陪护假）'!C:Z,17,0)</f>
        <v>0</v>
      </c>
      <c r="W159">
        <f>VLOOKUP(C159,'考勤原始数据（增加育儿、独生子女陪护假）'!C:AB,18,0)</f>
        <v>0</v>
      </c>
      <c r="Y159">
        <f>VLOOKUP(C159,'考勤原始数据（增加育儿、独生子女陪护假）'!C:AD,19,0)</f>
        <v>0</v>
      </c>
      <c r="Z159">
        <f>VLOOKUP(C159,'考勤原始数据（增加育儿、独生子女陪护假）'!C:AE,20,0)</f>
        <v>0</v>
      </c>
      <c r="AB159">
        <f>VLOOKUP(C159,'考勤原始数据（增加育儿、独生子女陪护假）'!C:AG,22,0)</f>
        <v>0</v>
      </c>
      <c r="AC159">
        <f>VLOOKUP(C159,'考勤原始数据（增加育儿、独生子女陪护假）'!C:Y,23,0)</f>
        <v>0</v>
      </c>
      <c r="AD159">
        <f>VLOOKUP(C159,'考勤原始数据（增加育儿、独生子女陪护假）'!C:Z,24,0)</f>
        <v>0</v>
      </c>
      <c r="AE159">
        <v>0</v>
      </c>
      <c r="AF159">
        <f>VLOOKUP(C159,'考勤原始数据（增加育儿、独生子女陪护假）'!C:AB,26,0)</f>
        <v>0</v>
      </c>
      <c r="AG159">
        <f>VLOOKUP(C159:C160,'考勤原始数据（增加育儿、独生子女陪护假）'!C:AC,27,0)</f>
        <v>0</v>
      </c>
      <c r="AH159">
        <f>VLOOKUP(C159,'考勤原始数据（增加育儿、独生子女陪护假）'!C:AD,28,0)</f>
        <v>0</v>
      </c>
      <c r="AI159">
        <f>VLOOKUP(C159,'考勤原始数据（增加育儿、独生子女陪护假）'!C:AE,29,0)</f>
        <v>0</v>
      </c>
      <c r="AJ159">
        <f>VLOOKUP(C159,'考勤原始数据（增加育儿、独生子女陪护假）'!C:AF,30,0)</f>
        <v>0</v>
      </c>
      <c r="AL159">
        <f t="shared" si="9"/>
        <v>0</v>
      </c>
      <c r="AM159">
        <f t="shared" si="11"/>
        <v>200</v>
      </c>
      <c r="AN159">
        <f>VLOOKUP(C159,工龄计算!B:F,5,0)</f>
        <v>0</v>
      </c>
      <c r="AS159">
        <f t="shared" si="10"/>
        <v>0</v>
      </c>
      <c r="BB159">
        <f t="shared" si="12"/>
        <v>0</v>
      </c>
    </row>
    <row r="160" spans="2:55">
      <c r="B160" t="str">
        <f>VLOOKUP(C160,花名册!C:O,13,0)</f>
        <v>10399</v>
      </c>
      <c r="C160" t="s">
        <v>443</v>
      </c>
      <c r="D160" t="str">
        <f>VLOOKUP(C160,花名册!C:F,4,0)</f>
        <v>百诚医药</v>
      </c>
      <c r="E160" t="str">
        <f>VLOOKUP(C160,花名册!C:G,5,0)</f>
        <v>原料药分析部</v>
      </c>
      <c r="F160" t="str">
        <f>VLOOKUP(C160,花名册!C:H,6,0)</f>
        <v>高级分析研究员</v>
      </c>
      <c r="G160" t="str">
        <f>VLOOKUP(C160,花名册!C:D,2,0)</f>
        <v>在职</v>
      </c>
      <c r="H160" t="str">
        <f>VLOOKUP(C160,花名册!C:E,3,0)</f>
        <v>正式员工</v>
      </c>
      <c r="I160" t="str">
        <f>VLOOKUP(C160,花名册!C:J,8,0)</f>
        <v>研发</v>
      </c>
      <c r="J160" t="str">
        <f>VLOOKUP(C160,花名册!C:I,7,0)</f>
        <v>2019-07-08</v>
      </c>
      <c r="K160" t="str">
        <f>VLOOKUP(C160,花名册!C:L,9,0)</f>
        <v/>
      </c>
      <c r="L160" t="str">
        <f>VLOOKUP(C160,花名册!C:L,10,0)</f>
        <v/>
      </c>
      <c r="M160" t="str">
        <f>VLOOKUP(C160,花名册!C:N,12,0)</f>
        <v>P3</v>
      </c>
      <c r="N160">
        <f>VLOOKUP(C160,出勤日期!A:I,9,0)</f>
        <v>172.5</v>
      </c>
      <c r="O160">
        <f>VLOOKUP(C160,出勤日期!A:J,10,0)</f>
        <v>172.5</v>
      </c>
      <c r="P160">
        <f>VLOOKUP(C160,出勤日期!A:L,12,0)</f>
        <v>0</v>
      </c>
      <c r="Q160">
        <f>VLOOKUP(C160,出勤日期!A:M,13,0)</f>
        <v>172.5</v>
      </c>
      <c r="S160">
        <f>VLOOKUP(C160,'考勤原始数据（增加育儿、独生子女陪护假）'!C:X,16,0)</f>
        <v>0</v>
      </c>
      <c r="U160">
        <f>VLOOKUP(C160,'考勤原始数据（增加育儿、独生子女陪护假）'!C:Z,17,0)</f>
        <v>0</v>
      </c>
      <c r="W160">
        <f>VLOOKUP(C160,'考勤原始数据（增加育儿、独生子女陪护假）'!C:AB,18,0)</f>
        <v>0</v>
      </c>
      <c r="Y160">
        <f>VLOOKUP(C160,'考勤原始数据（增加育儿、独生子女陪护假）'!C:AD,19,0)</f>
        <v>0</v>
      </c>
      <c r="Z160">
        <f>VLOOKUP(C160,'考勤原始数据（增加育儿、独生子女陪护假）'!C:AE,20,0)</f>
        <v>0</v>
      </c>
      <c r="AB160">
        <f>VLOOKUP(C160,'考勤原始数据（增加育儿、独生子女陪护假）'!C:AG,22,0)</f>
        <v>0</v>
      </c>
      <c r="AC160">
        <f>VLOOKUP(C160,'考勤原始数据（增加育儿、独生子女陪护假）'!C:Y,23,0)</f>
        <v>8</v>
      </c>
      <c r="AD160">
        <f>VLOOKUP(C160,'考勤原始数据（增加育儿、独生子女陪护假）'!C:Z,24,0)</f>
        <v>8</v>
      </c>
      <c r="AE160">
        <v>0</v>
      </c>
      <c r="AF160">
        <f>VLOOKUP(C160,'考勤原始数据（增加育儿、独生子女陪护假）'!C:AB,26,0)</f>
        <v>0</v>
      </c>
      <c r="AG160">
        <f>VLOOKUP(C160:C161,'考勤原始数据（增加育儿、独生子女陪护假）'!C:AC,27,0)</f>
        <v>0</v>
      </c>
      <c r="AH160">
        <f>VLOOKUP(C160,'考勤原始数据（增加育儿、独生子女陪护假）'!C:AD,28,0)</f>
        <v>0</v>
      </c>
      <c r="AI160">
        <f>VLOOKUP(C160,'考勤原始数据（增加育儿、独生子女陪护假）'!C:AE,29,0)</f>
        <v>0</v>
      </c>
      <c r="AJ160">
        <f>VLOOKUP(C160,'考勤原始数据（增加育儿、独生子女陪护假）'!C:AF,30,0)</f>
        <v>0</v>
      </c>
      <c r="AK160">
        <v>2</v>
      </c>
      <c r="AL160">
        <f t="shared" si="9"/>
        <v>30</v>
      </c>
      <c r="AM160">
        <f t="shared" si="11"/>
        <v>200</v>
      </c>
      <c r="AN160">
        <f>VLOOKUP(C160,工龄计算!B:F,5,0)</f>
        <v>150</v>
      </c>
      <c r="AS160">
        <f t="shared" si="10"/>
        <v>0</v>
      </c>
      <c r="BB160">
        <f t="shared" si="12"/>
        <v>0</v>
      </c>
    </row>
    <row r="161" spans="2:54">
      <c r="B161" t="str">
        <f>VLOOKUP(C161,花名册!C:O,13,0)</f>
        <v>10221</v>
      </c>
      <c r="C161" t="s">
        <v>593</v>
      </c>
      <c r="D161" t="str">
        <f>VLOOKUP(C161,花名册!C:F,4,0)</f>
        <v>百诚医药</v>
      </c>
      <c r="E161" t="str">
        <f>VLOOKUP(C161,花名册!C:G,5,0)</f>
        <v>原料药分析部</v>
      </c>
      <c r="F161" t="str">
        <f>VLOOKUP(C161,花名册!C:H,6,0)</f>
        <v>见习项目经理(分析)</v>
      </c>
      <c r="G161" t="str">
        <f>VLOOKUP(C161,花名册!C:D,2,0)</f>
        <v>在职</v>
      </c>
      <c r="H161" t="str">
        <f>VLOOKUP(C161,花名册!C:E,3,0)</f>
        <v>正式员工</v>
      </c>
      <c r="I161" t="str">
        <f>VLOOKUP(C161,花名册!C:J,8,0)</f>
        <v>研发</v>
      </c>
      <c r="J161" t="str">
        <f>VLOOKUP(C161,花名册!C:I,7,0)</f>
        <v>2018-05-07</v>
      </c>
      <c r="K161" t="str">
        <f>VLOOKUP(C161,花名册!C:L,9,0)</f>
        <v/>
      </c>
      <c r="L161" t="str">
        <f>VLOOKUP(C161,花名册!C:L,10,0)</f>
        <v/>
      </c>
      <c r="M161" t="str">
        <f>VLOOKUP(C161,花名册!C:N,12,0)</f>
        <v>P3</v>
      </c>
      <c r="N161">
        <f>VLOOKUP(C161,出勤日期!A:I,9,0)</f>
        <v>172.5</v>
      </c>
      <c r="O161">
        <f>VLOOKUP(C161,出勤日期!A:J,10,0)</f>
        <v>172.5</v>
      </c>
      <c r="P161">
        <f>VLOOKUP(C161,出勤日期!A:L,12,0)</f>
        <v>0</v>
      </c>
      <c r="Q161">
        <f>VLOOKUP(C161,出勤日期!A:M,13,0)</f>
        <v>172.5</v>
      </c>
      <c r="S161">
        <f>VLOOKUP(C161,'考勤原始数据（增加育儿、独生子女陪护假）'!C:X,16,0)</f>
        <v>0</v>
      </c>
      <c r="U161">
        <f>VLOOKUP(C161,'考勤原始数据（增加育儿、独生子女陪护假）'!C:Z,17,0)</f>
        <v>0</v>
      </c>
      <c r="W161">
        <f>VLOOKUP(C161,'考勤原始数据（增加育儿、独生子女陪护假）'!C:AB,18,0)</f>
        <v>0</v>
      </c>
      <c r="Y161">
        <f>VLOOKUP(C161,'考勤原始数据（增加育儿、独生子女陪护假）'!C:AD,19,0)</f>
        <v>0</v>
      </c>
      <c r="Z161">
        <f>VLOOKUP(C161,'考勤原始数据（增加育儿、独生子女陪护假）'!C:AE,20,0)</f>
        <v>0</v>
      </c>
      <c r="AB161">
        <f>VLOOKUP(C161,'考勤原始数据（增加育儿、独生子女陪护假）'!C:AG,22,0)</f>
        <v>0</v>
      </c>
      <c r="AC161">
        <f>VLOOKUP(C161,'考勤原始数据（增加育儿、独生子女陪护假）'!C:Y,23,0)</f>
        <v>18.5</v>
      </c>
      <c r="AD161">
        <f>VLOOKUP(C161,'考勤原始数据（增加育儿、独生子女陪护假）'!C:Z,24,0)</f>
        <v>18.5</v>
      </c>
      <c r="AE161">
        <v>0</v>
      </c>
      <c r="AF161">
        <f>VLOOKUP(C161,'考勤原始数据（增加育儿、独生子女陪护假）'!C:AB,26,0)</f>
        <v>0</v>
      </c>
      <c r="AG161">
        <f>VLOOKUP(C161:C162,'考勤原始数据（增加育儿、独生子女陪护假）'!C:AC,27,0)</f>
        <v>0</v>
      </c>
      <c r="AH161">
        <f>VLOOKUP(C161,'考勤原始数据（增加育儿、独生子女陪护假）'!C:AD,28,0)</f>
        <v>0</v>
      </c>
      <c r="AI161">
        <f>VLOOKUP(C161,'考勤原始数据（增加育儿、独生子女陪护假）'!C:AE,29,0)</f>
        <v>0</v>
      </c>
      <c r="AJ161">
        <f>VLOOKUP(C161,'考勤原始数据（增加育儿、独生子女陪护假）'!C:AF,30,0)</f>
        <v>0</v>
      </c>
      <c r="AL161">
        <f t="shared" si="9"/>
        <v>0</v>
      </c>
      <c r="AM161">
        <f t="shared" si="11"/>
        <v>200</v>
      </c>
      <c r="AN161">
        <f>VLOOKUP(C161,工龄计算!B:F,5,0)</f>
        <v>200</v>
      </c>
      <c r="AS161">
        <f t="shared" si="10"/>
        <v>0</v>
      </c>
      <c r="BB161">
        <f t="shared" si="12"/>
        <v>0</v>
      </c>
    </row>
    <row r="162" spans="2:54">
      <c r="B162" t="str">
        <f>VLOOKUP(C162,花名册!C:O,13,0)</f>
        <v>10170</v>
      </c>
      <c r="C162" t="s">
        <v>595</v>
      </c>
      <c r="D162" t="str">
        <f>VLOOKUP(C162,花名册!C:F,4,0)</f>
        <v>百诚医药</v>
      </c>
      <c r="E162" t="str">
        <f>VLOOKUP(C162,花名册!C:G,5,0)</f>
        <v>项目管理部</v>
      </c>
      <c r="F162" t="str">
        <f>VLOOKUP(C162,花名册!C:H,6,0)</f>
        <v>经理</v>
      </c>
      <c r="G162" t="str">
        <f>VLOOKUP(C162,花名册!C:D,2,0)</f>
        <v>在职</v>
      </c>
      <c r="H162" t="str">
        <f>VLOOKUP(C162,花名册!C:E,3,0)</f>
        <v>退休返聘</v>
      </c>
      <c r="I162" t="str">
        <f>VLOOKUP(C162,花名册!C:J,8,0)</f>
        <v>职能</v>
      </c>
      <c r="J162" t="str">
        <f>VLOOKUP(C162,花名册!C:I,7,0)</f>
        <v>2017-11-21</v>
      </c>
      <c r="K162" t="str">
        <f>VLOOKUP(C162,花名册!C:L,9,0)</f>
        <v/>
      </c>
      <c r="L162" t="str">
        <f>VLOOKUP(C162,花名册!C:L,10,0)</f>
        <v/>
      </c>
      <c r="M162" t="str">
        <f>VLOOKUP(C162,花名册!C:N,12,0)</f>
        <v>M1</v>
      </c>
      <c r="N162">
        <f>VLOOKUP(C162,出勤日期!A:I,9,0)</f>
        <v>184</v>
      </c>
      <c r="O162">
        <f>VLOOKUP(C162,出勤日期!A:J,10,0)</f>
        <v>184</v>
      </c>
      <c r="P162">
        <f>VLOOKUP(C162,出勤日期!A:L,12,0)</f>
        <v>0</v>
      </c>
      <c r="Q162">
        <f>VLOOKUP(C162,出勤日期!A:M,13,0)</f>
        <v>184</v>
      </c>
      <c r="S162">
        <f>VLOOKUP(C162,'考勤原始数据（增加育儿、独生子女陪护假）'!C:X,16,0)</f>
        <v>0</v>
      </c>
      <c r="U162">
        <f>VLOOKUP(C162,'考勤原始数据（增加育儿、独生子女陪护假）'!C:Z,17,0)</f>
        <v>0</v>
      </c>
      <c r="W162">
        <f>VLOOKUP(C162,'考勤原始数据（增加育儿、独生子女陪护假）'!C:AB,18,0)</f>
        <v>0</v>
      </c>
      <c r="Y162">
        <f>VLOOKUP(C162,'考勤原始数据（增加育儿、独生子女陪护假）'!C:AD,19,0)</f>
        <v>0</v>
      </c>
      <c r="Z162">
        <f>VLOOKUP(C162,'考勤原始数据（增加育儿、独生子女陪护假）'!C:AE,20,0)</f>
        <v>0</v>
      </c>
      <c r="AB162">
        <f>VLOOKUP(C162,'考勤原始数据（增加育儿、独生子女陪护假）'!C:AG,22,0)</f>
        <v>0</v>
      </c>
      <c r="AC162">
        <f>VLOOKUP(C162,'考勤原始数据（增加育儿、独生子女陪护假）'!C:Y,23,0)</f>
        <v>0</v>
      </c>
      <c r="AD162">
        <f>VLOOKUP(C162,'考勤原始数据（增加育儿、独生子女陪护假）'!C:Z,24,0)</f>
        <v>0</v>
      </c>
      <c r="AE162">
        <v>0</v>
      </c>
      <c r="AF162">
        <f>VLOOKUP(C162,'考勤原始数据（增加育儿、独生子女陪护假）'!C:AB,26,0)</f>
        <v>0</v>
      </c>
      <c r="AG162">
        <f>VLOOKUP(C162:C163,'考勤原始数据（增加育儿、独生子女陪护假）'!C:AC,27,0)</f>
        <v>0</v>
      </c>
      <c r="AH162">
        <f>VLOOKUP(C162,'考勤原始数据（增加育儿、独生子女陪护假）'!C:AD,28,0)</f>
        <v>0</v>
      </c>
      <c r="AI162">
        <f>VLOOKUP(C162,'考勤原始数据（增加育儿、独生子女陪护假）'!C:AE,29,0)</f>
        <v>0</v>
      </c>
      <c r="AJ162">
        <f>VLOOKUP(C162,'考勤原始数据（增加育儿、独生子女陪护假）'!C:AF,30,0)</f>
        <v>0</v>
      </c>
      <c r="AL162">
        <f t="shared" si="9"/>
        <v>0</v>
      </c>
      <c r="AM162">
        <f t="shared" si="11"/>
        <v>200</v>
      </c>
      <c r="AN162">
        <f>VLOOKUP(C162,工龄计算!B:F,5,0)</f>
        <v>250</v>
      </c>
      <c r="AS162">
        <f t="shared" si="10"/>
        <v>0</v>
      </c>
      <c r="BB162">
        <f t="shared" si="12"/>
        <v>0</v>
      </c>
    </row>
    <row r="163" spans="2:54">
      <c r="B163" t="str">
        <f>VLOOKUP(C163,花名册!C:O,13,0)</f>
        <v>10062</v>
      </c>
      <c r="C163" t="s">
        <v>345</v>
      </c>
      <c r="D163" t="str">
        <f>VLOOKUP(C163,花名册!C:F,4,0)</f>
        <v>百诚医药</v>
      </c>
      <c r="E163" t="str">
        <f>VLOOKUP(C163,花名册!C:G,5,0)</f>
        <v>原料药四部</v>
      </c>
      <c r="F163" t="str">
        <f>VLOOKUP(C163,花名册!C:H,6,0)</f>
        <v>中级项目经理(合成)</v>
      </c>
      <c r="G163" t="str">
        <f>VLOOKUP(C163,花名册!C:D,2,0)</f>
        <v>在职</v>
      </c>
      <c r="H163" t="str">
        <f>VLOOKUP(C163,花名册!C:E,3,0)</f>
        <v>正式员工</v>
      </c>
      <c r="I163" t="str">
        <f>VLOOKUP(C163,花名册!C:J,8,0)</f>
        <v>研发</v>
      </c>
      <c r="J163" t="str">
        <f>VLOOKUP(C163,花名册!C:I,7,0)</f>
        <v>2016-08-01</v>
      </c>
      <c r="K163" t="str">
        <f>VLOOKUP(C163,花名册!C:L,9,0)</f>
        <v/>
      </c>
      <c r="L163" t="str">
        <f>VLOOKUP(C163,花名册!C:L,10,0)</f>
        <v/>
      </c>
      <c r="M163" t="str">
        <f>VLOOKUP(C163,花名册!C:N,12,0)</f>
        <v>M2</v>
      </c>
      <c r="N163">
        <f>VLOOKUP(C163,出勤日期!A:I,9,0)</f>
        <v>172.5</v>
      </c>
      <c r="O163">
        <f>VLOOKUP(C163,出勤日期!A:J,10,0)</f>
        <v>172.5</v>
      </c>
      <c r="P163">
        <f>VLOOKUP(C163,出勤日期!A:L,12,0)</f>
        <v>0</v>
      </c>
      <c r="Q163">
        <f>VLOOKUP(C163,出勤日期!A:M,13,0)</f>
        <v>172.5</v>
      </c>
      <c r="S163">
        <f>VLOOKUP(C163,'考勤原始数据（增加育儿、独生子女陪护假）'!C:X,16,0)</f>
        <v>0</v>
      </c>
      <c r="U163">
        <f>VLOOKUP(C163,'考勤原始数据（增加育儿、独生子女陪护假）'!C:Z,17,0)</f>
        <v>0</v>
      </c>
      <c r="W163">
        <f>VLOOKUP(C163,'考勤原始数据（增加育儿、独生子女陪护假）'!C:AB,18,0)</f>
        <v>0</v>
      </c>
      <c r="Y163">
        <f>VLOOKUP(C163,'考勤原始数据（增加育儿、独生子女陪护假）'!C:AD,19,0)</f>
        <v>0</v>
      </c>
      <c r="Z163">
        <f>VLOOKUP(C163,'考勤原始数据（增加育儿、独生子女陪护假）'!C:AE,20,0)</f>
        <v>0</v>
      </c>
      <c r="AB163">
        <f>VLOOKUP(C163,'考勤原始数据（增加育儿、独生子女陪护假）'!C:AG,22,0)</f>
        <v>0</v>
      </c>
      <c r="AC163">
        <f>VLOOKUP(C163,'考勤原始数据（增加育儿、独生子女陪护假）'!C:Y,23,0)</f>
        <v>0</v>
      </c>
      <c r="AD163">
        <f>VLOOKUP(C163,'考勤原始数据（增加育儿、独生子女陪护假）'!C:Z,24,0)</f>
        <v>0</v>
      </c>
      <c r="AE163">
        <v>0</v>
      </c>
      <c r="AF163">
        <f>VLOOKUP(C163,'考勤原始数据（增加育儿、独生子女陪护假）'!C:AB,26,0)</f>
        <v>0</v>
      </c>
      <c r="AG163">
        <f>VLOOKUP(C163:C164,'考勤原始数据（增加育儿、独生子女陪护假）'!C:AC,27,0)</f>
        <v>0</v>
      </c>
      <c r="AH163">
        <f>VLOOKUP(C163,'考勤原始数据（增加育儿、独生子女陪护假）'!C:AD,28,0)</f>
        <v>0</v>
      </c>
      <c r="AI163">
        <f>VLOOKUP(C163,'考勤原始数据（增加育儿、独生子女陪护假）'!C:AE,29,0)</f>
        <v>0</v>
      </c>
      <c r="AJ163">
        <f>VLOOKUP(C163,'考勤原始数据（增加育儿、独生子女陪护假）'!C:AF,30,0)</f>
        <v>0</v>
      </c>
      <c r="AL163">
        <f t="shared" si="9"/>
        <v>0</v>
      </c>
      <c r="AM163">
        <f t="shared" si="11"/>
        <v>200</v>
      </c>
      <c r="AN163">
        <f>VLOOKUP(C163,工龄计算!B:F,5,0)</f>
        <v>350</v>
      </c>
      <c r="AS163">
        <f t="shared" si="10"/>
        <v>0</v>
      </c>
      <c r="BB163">
        <f t="shared" si="12"/>
        <v>0</v>
      </c>
    </row>
    <row r="164" spans="2:54">
      <c r="B164" t="str">
        <f>VLOOKUP(C164,花名册!C:O,13,0)</f>
        <v>30002</v>
      </c>
      <c r="C164" t="s">
        <v>248</v>
      </c>
      <c r="D164" t="str">
        <f>VLOOKUP(C164,花名册!C:F,4,0)</f>
        <v>百诚医药</v>
      </c>
      <c r="E164" t="str">
        <f>VLOOKUP(C164,花名册!C:G,5,0)</f>
        <v>原料药三部</v>
      </c>
      <c r="F164" t="str">
        <f>VLOOKUP(C164,花名册!C:H,6,0)</f>
        <v>资深项目经理(合成)</v>
      </c>
      <c r="G164" t="str">
        <f>VLOOKUP(C164,花名册!C:D,2,0)</f>
        <v>在职</v>
      </c>
      <c r="H164" t="str">
        <f>VLOOKUP(C164,花名册!C:E,3,0)</f>
        <v>正式员工</v>
      </c>
      <c r="I164" t="str">
        <f>VLOOKUP(C164,花名册!C:J,8,0)</f>
        <v>研发</v>
      </c>
      <c r="J164" t="str">
        <f>VLOOKUP(C164,花名册!C:I,7,0)</f>
        <v>2015-05-25</v>
      </c>
      <c r="K164" t="str">
        <f>VLOOKUP(C164,花名册!C:L,9,0)</f>
        <v/>
      </c>
      <c r="L164" t="str">
        <f>VLOOKUP(C164,花名册!C:L,10,0)</f>
        <v/>
      </c>
      <c r="M164" t="str">
        <f>VLOOKUP(C164,花名册!C:N,12,0)</f>
        <v>M5</v>
      </c>
      <c r="N164">
        <f>VLOOKUP(C164,出勤日期!A:I,9,0)</f>
        <v>172.5</v>
      </c>
      <c r="O164">
        <f>VLOOKUP(C164,出勤日期!A:J,10,0)</f>
        <v>172.5</v>
      </c>
      <c r="P164">
        <f>VLOOKUP(C164,出勤日期!A:L,12,0)</f>
        <v>0</v>
      </c>
      <c r="Q164">
        <f>VLOOKUP(C164,出勤日期!A:M,13,0)</f>
        <v>172.5</v>
      </c>
      <c r="S164">
        <f>VLOOKUP(C164,'考勤原始数据（增加育儿、独生子女陪护假）'!C:X,16,0)</f>
        <v>0</v>
      </c>
      <c r="U164">
        <f>VLOOKUP(C164,'考勤原始数据（增加育儿、独生子女陪护假）'!C:Z,17,0)</f>
        <v>0</v>
      </c>
      <c r="W164">
        <f>VLOOKUP(C164,'考勤原始数据（增加育儿、独生子女陪护假）'!C:AB,18,0)</f>
        <v>0</v>
      </c>
      <c r="Y164">
        <f>VLOOKUP(C164,'考勤原始数据（增加育儿、独生子女陪护假）'!C:AD,19,0)</f>
        <v>0</v>
      </c>
      <c r="Z164">
        <f>VLOOKUP(C164,'考勤原始数据（增加育儿、独生子女陪护假）'!C:AE,20,0)</f>
        <v>0</v>
      </c>
      <c r="AB164">
        <f>VLOOKUP(C164,'考勤原始数据（增加育儿、独生子女陪护假）'!C:AG,22,0)</f>
        <v>0</v>
      </c>
      <c r="AC164">
        <f>VLOOKUP(C164,'考勤原始数据（增加育儿、独生子女陪护假）'!C:Y,23,0)</f>
        <v>0</v>
      </c>
      <c r="AD164">
        <f>VLOOKUP(C164,'考勤原始数据（增加育儿、独生子女陪护假）'!C:Z,24,0)</f>
        <v>0</v>
      </c>
      <c r="AE164">
        <v>0</v>
      </c>
      <c r="AF164">
        <f>VLOOKUP(C164,'考勤原始数据（增加育儿、独生子女陪护假）'!C:AB,26,0)</f>
        <v>0</v>
      </c>
      <c r="AG164">
        <f>VLOOKUP(C164:C165,'考勤原始数据（增加育儿、独生子女陪护假）'!C:AC,27,0)</f>
        <v>0</v>
      </c>
      <c r="AH164">
        <f>VLOOKUP(C164,'考勤原始数据（增加育儿、独生子女陪护假）'!C:AD,28,0)</f>
        <v>0</v>
      </c>
      <c r="AI164">
        <f>VLOOKUP(C164,'考勤原始数据（增加育儿、独生子女陪护假）'!C:AE,29,0)</f>
        <v>0</v>
      </c>
      <c r="AJ164">
        <f>VLOOKUP(C164,'考勤原始数据（增加育儿、独生子女陪护假）'!C:AF,30,0)</f>
        <v>0</v>
      </c>
      <c r="AL164">
        <f t="shared" si="9"/>
        <v>0</v>
      </c>
      <c r="AM164">
        <f t="shared" si="11"/>
        <v>200</v>
      </c>
      <c r="AN164">
        <f>VLOOKUP(C164,工龄计算!B:F,5,0)</f>
        <v>450</v>
      </c>
      <c r="AS164">
        <f t="shared" si="10"/>
        <v>0</v>
      </c>
      <c r="BB164">
        <f t="shared" si="12"/>
        <v>0</v>
      </c>
    </row>
    <row r="165" spans="2:54">
      <c r="B165" t="str">
        <f>VLOOKUP(C165,花名册!C:O,13,0)</f>
        <v>10106</v>
      </c>
      <c r="C165" t="s">
        <v>599</v>
      </c>
      <c r="D165" t="str">
        <f>VLOOKUP(C165,花名册!C:F,4,0)</f>
        <v>百诚医药</v>
      </c>
      <c r="E165" t="str">
        <f>VLOOKUP(C165,花名册!C:G,5,0)</f>
        <v>原料药三部</v>
      </c>
      <c r="F165" t="str">
        <f>VLOOKUP(C165,花名册!C:H,6,0)</f>
        <v>中级项目经理(合成）</v>
      </c>
      <c r="G165" t="str">
        <f>VLOOKUP(C165,花名册!C:D,2,0)</f>
        <v>在职</v>
      </c>
      <c r="H165" t="str">
        <f>VLOOKUP(C165,花名册!C:E,3,0)</f>
        <v>正式员工</v>
      </c>
      <c r="I165" t="str">
        <f>VLOOKUP(C165,花名册!C:J,8,0)</f>
        <v>研发</v>
      </c>
      <c r="J165" t="str">
        <f>VLOOKUP(C165,花名册!C:I,7,0)</f>
        <v>2017-03-13</v>
      </c>
      <c r="K165" t="str">
        <f>VLOOKUP(C165,花名册!C:L,9,0)</f>
        <v/>
      </c>
      <c r="L165" t="str">
        <f>VLOOKUP(C165,花名册!C:L,10,0)</f>
        <v/>
      </c>
      <c r="M165" t="str">
        <f>VLOOKUP(C165,花名册!C:N,12,0)</f>
        <v>M2</v>
      </c>
      <c r="N165">
        <f>VLOOKUP(C165,出勤日期!A:I,9,0)</f>
        <v>172.5</v>
      </c>
      <c r="O165">
        <f>VLOOKUP(C165,出勤日期!A:J,10,0)</f>
        <v>172.5</v>
      </c>
      <c r="P165">
        <f>VLOOKUP(C165,出勤日期!A:L,12,0)</f>
        <v>0</v>
      </c>
      <c r="Q165">
        <f>VLOOKUP(C165,出勤日期!A:M,13,0)</f>
        <v>172.5</v>
      </c>
      <c r="S165">
        <f>VLOOKUP(C165,'考勤原始数据（增加育儿、独生子女陪护假）'!C:X,16,0)</f>
        <v>0</v>
      </c>
      <c r="U165">
        <f>VLOOKUP(C165,'考勤原始数据（增加育儿、独生子女陪护假）'!C:Z,17,0)</f>
        <v>0</v>
      </c>
      <c r="W165">
        <f>VLOOKUP(C165,'考勤原始数据（增加育儿、独生子女陪护假）'!C:AB,18,0)</f>
        <v>0</v>
      </c>
      <c r="Y165">
        <f>VLOOKUP(C165,'考勤原始数据（增加育儿、独生子女陪护假）'!C:AD,19,0)</f>
        <v>0</v>
      </c>
      <c r="Z165">
        <f>VLOOKUP(C165,'考勤原始数据（增加育儿、独生子女陪护假）'!C:AE,20,0)</f>
        <v>0</v>
      </c>
      <c r="AB165">
        <f>VLOOKUP(C165,'考勤原始数据（增加育儿、独生子女陪护假）'!C:AG,22,0)</f>
        <v>0</v>
      </c>
      <c r="AC165">
        <f>VLOOKUP(C165,'考勤原始数据（增加育儿、独生子女陪护假）'!C:Y,23,0)</f>
        <v>0</v>
      </c>
      <c r="AD165">
        <f>VLOOKUP(C165,'考勤原始数据（增加育儿、独生子女陪护假）'!C:Z,24,0)</f>
        <v>0</v>
      </c>
      <c r="AE165">
        <v>0</v>
      </c>
      <c r="AF165">
        <f>VLOOKUP(C165,'考勤原始数据（增加育儿、独生子女陪护假）'!C:AB,26,0)</f>
        <v>0</v>
      </c>
      <c r="AG165">
        <f>VLOOKUP(C165:C166,'考勤原始数据（增加育儿、独生子女陪护假）'!C:AC,27,0)</f>
        <v>0</v>
      </c>
      <c r="AH165">
        <f>VLOOKUP(C165,'考勤原始数据（增加育儿、独生子女陪护假）'!C:AD,28,0)</f>
        <v>0</v>
      </c>
      <c r="AI165">
        <f>VLOOKUP(C165,'考勤原始数据（增加育儿、独生子女陪护假）'!C:AE,29,0)</f>
        <v>0</v>
      </c>
      <c r="AJ165">
        <f>VLOOKUP(C165,'考勤原始数据（增加育儿、独生子女陪护假）'!C:AF,30,0)</f>
        <v>0</v>
      </c>
      <c r="AL165">
        <f t="shared" si="9"/>
        <v>0</v>
      </c>
      <c r="AM165">
        <f t="shared" si="11"/>
        <v>200</v>
      </c>
      <c r="AN165">
        <f>VLOOKUP(C165,工龄计算!B:F,5,0)</f>
        <v>350</v>
      </c>
      <c r="AS165">
        <f t="shared" si="10"/>
        <v>0</v>
      </c>
      <c r="BB165">
        <f t="shared" si="12"/>
        <v>0</v>
      </c>
    </row>
    <row r="166" spans="2:54">
      <c r="B166" t="str">
        <f>VLOOKUP(C166,花名册!C:O,13,0)</f>
        <v>10202</v>
      </c>
      <c r="C166" t="s">
        <v>601</v>
      </c>
      <c r="D166" t="str">
        <f>VLOOKUP(C166,花名册!C:F,4,0)</f>
        <v>百诚医药</v>
      </c>
      <c r="E166" t="str">
        <f>VLOOKUP(C166,花名册!C:G,5,0)</f>
        <v>原料药二部</v>
      </c>
      <c r="F166" t="str">
        <f>VLOOKUP(C166,花名册!C:H,6,0)</f>
        <v>高级合成研究员</v>
      </c>
      <c r="G166" t="str">
        <f>VLOOKUP(C166,花名册!C:D,2,0)</f>
        <v>在职</v>
      </c>
      <c r="H166" t="str">
        <f>VLOOKUP(C166,花名册!C:E,3,0)</f>
        <v>正式员工</v>
      </c>
      <c r="I166" t="str">
        <f>VLOOKUP(C166,花名册!C:J,8,0)</f>
        <v>研发</v>
      </c>
      <c r="J166" t="str">
        <f>VLOOKUP(C166,花名册!C:I,7,0)</f>
        <v>2018-04-02</v>
      </c>
      <c r="K166" t="str">
        <f>VLOOKUP(C166,花名册!C:L,9,0)</f>
        <v/>
      </c>
      <c r="L166" t="str">
        <f>VLOOKUP(C166,花名册!C:L,10,0)</f>
        <v/>
      </c>
      <c r="M166" t="str">
        <f>VLOOKUP(C166,花名册!C:N,12,0)</f>
        <v>P3</v>
      </c>
      <c r="N166">
        <f>VLOOKUP(C166,出勤日期!A:I,9,0)</f>
        <v>172.5</v>
      </c>
      <c r="O166">
        <f>VLOOKUP(C166,出勤日期!A:J,10,0)</f>
        <v>172.5</v>
      </c>
      <c r="P166">
        <f>VLOOKUP(C166,出勤日期!A:L,12,0)</f>
        <v>0</v>
      </c>
      <c r="Q166">
        <f>VLOOKUP(C166,出勤日期!A:M,13,0)</f>
        <v>172.5</v>
      </c>
      <c r="S166">
        <f>VLOOKUP(C166,'考勤原始数据（增加育儿、独生子女陪护假）'!C:X,16,0)</f>
        <v>0</v>
      </c>
      <c r="U166">
        <f>VLOOKUP(C166,'考勤原始数据（增加育儿、独生子女陪护假）'!C:Z,17,0)</f>
        <v>0</v>
      </c>
      <c r="W166">
        <f>VLOOKUP(C166,'考勤原始数据（增加育儿、独生子女陪护假）'!C:AB,18,0)</f>
        <v>0</v>
      </c>
      <c r="Y166">
        <f>VLOOKUP(C166,'考勤原始数据（增加育儿、独生子女陪护假）'!C:AD,19,0)</f>
        <v>0</v>
      </c>
      <c r="Z166">
        <f>VLOOKUP(C166,'考勤原始数据（增加育儿、独生子女陪护假）'!C:AE,20,0)</f>
        <v>0</v>
      </c>
      <c r="AB166">
        <f>VLOOKUP(C166,'考勤原始数据（增加育儿、独生子女陪护假）'!C:AG,22,0)</f>
        <v>0</v>
      </c>
      <c r="AC166">
        <f>VLOOKUP(C166,'考勤原始数据（增加育儿、独生子女陪护假）'!C:Y,23,0)</f>
        <v>11</v>
      </c>
      <c r="AD166">
        <f>VLOOKUP(C166,'考勤原始数据（增加育儿、独生子女陪护假）'!C:Z,24,0)</f>
        <v>11</v>
      </c>
      <c r="AE166">
        <v>0</v>
      </c>
      <c r="AF166">
        <f>VLOOKUP(C166,'考勤原始数据（增加育儿、独生子女陪护假）'!C:AB,26,0)</f>
        <v>0</v>
      </c>
      <c r="AG166">
        <f>VLOOKUP(C166:C167,'考勤原始数据（增加育儿、独生子女陪护假）'!C:AC,27,0)</f>
        <v>0</v>
      </c>
      <c r="AH166">
        <f>VLOOKUP(C166,'考勤原始数据（增加育儿、独生子女陪护假）'!C:AD,28,0)</f>
        <v>0</v>
      </c>
      <c r="AI166">
        <f>VLOOKUP(C166,'考勤原始数据（增加育儿、独生子女陪护假）'!C:AE,29,0)</f>
        <v>0</v>
      </c>
      <c r="AJ166">
        <f>VLOOKUP(C166,'考勤原始数据（增加育儿、独生子女陪护假）'!C:AF,30,0)</f>
        <v>0</v>
      </c>
      <c r="AL166">
        <f t="shared" si="9"/>
        <v>0</v>
      </c>
      <c r="AM166">
        <f t="shared" si="11"/>
        <v>200</v>
      </c>
      <c r="AN166">
        <f>VLOOKUP(C166,工龄计算!B:F,5,0)</f>
        <v>200</v>
      </c>
      <c r="AS166">
        <f t="shared" si="10"/>
        <v>0</v>
      </c>
      <c r="BB166">
        <f t="shared" si="12"/>
        <v>0</v>
      </c>
    </row>
    <row r="167" spans="2:54">
      <c r="B167" t="str">
        <f>VLOOKUP(C167,花名册!C:O,13,0)</f>
        <v>10046</v>
      </c>
      <c r="C167" t="s">
        <v>604</v>
      </c>
      <c r="D167" t="str">
        <f>VLOOKUP(C167,花名册!C:F,4,0)</f>
        <v>百诚医药</v>
      </c>
      <c r="E167" t="str">
        <f>VLOOKUP(C167,花名册!C:G,5,0)</f>
        <v>原料药三部</v>
      </c>
      <c r="F167" t="str">
        <f>VLOOKUP(C167,花名册!C:H,6,0)</f>
        <v>见习项目经理(合成)</v>
      </c>
      <c r="G167" t="str">
        <f>VLOOKUP(C167,花名册!C:D,2,0)</f>
        <v>在职</v>
      </c>
      <c r="H167" t="str">
        <f>VLOOKUP(C167,花名册!C:E,3,0)</f>
        <v>正式员工</v>
      </c>
      <c r="I167" t="str">
        <f>VLOOKUP(C167,花名册!C:J,8,0)</f>
        <v>研发</v>
      </c>
      <c r="J167" t="str">
        <f>VLOOKUP(C167,花名册!C:I,7,0)</f>
        <v>2016-04-13</v>
      </c>
      <c r="K167" t="str">
        <f>VLOOKUP(C167,花名册!C:L,9,0)</f>
        <v/>
      </c>
      <c r="L167" t="str">
        <f>VLOOKUP(C167,花名册!C:L,10,0)</f>
        <v/>
      </c>
      <c r="M167" t="str">
        <f>VLOOKUP(C167,花名册!C:N,12,0)</f>
        <v>P3</v>
      </c>
      <c r="N167">
        <f>VLOOKUP(C167,出勤日期!A:I,9,0)</f>
        <v>172.5</v>
      </c>
      <c r="O167">
        <f>VLOOKUP(C167,出勤日期!A:J,10,0)</f>
        <v>172.5</v>
      </c>
      <c r="P167">
        <f>VLOOKUP(C167,出勤日期!A:L,12,0)</f>
        <v>0</v>
      </c>
      <c r="Q167">
        <f>VLOOKUP(C167,出勤日期!A:M,13,0)</f>
        <v>172.5</v>
      </c>
      <c r="S167">
        <f>VLOOKUP(C167,'考勤原始数据（增加育儿、独生子女陪护假）'!C:X,16,0)</f>
        <v>0</v>
      </c>
      <c r="U167">
        <f>VLOOKUP(C167,'考勤原始数据（增加育儿、独生子女陪护假）'!C:Z,17,0)</f>
        <v>0</v>
      </c>
      <c r="W167">
        <f>VLOOKUP(C167,'考勤原始数据（增加育儿、独生子女陪护假）'!C:AB,18,0)</f>
        <v>0</v>
      </c>
      <c r="Y167">
        <f>VLOOKUP(C167,'考勤原始数据（增加育儿、独生子女陪护假）'!C:AD,19,0)</f>
        <v>0</v>
      </c>
      <c r="Z167">
        <f>VLOOKUP(C167,'考勤原始数据（增加育儿、独生子女陪护假）'!C:AE,20,0)</f>
        <v>0</v>
      </c>
      <c r="AB167">
        <f>VLOOKUP(C167,'考勤原始数据（增加育儿、独生子女陪护假）'!C:AG,22,0)</f>
        <v>0</v>
      </c>
      <c r="AC167">
        <f>VLOOKUP(C167,'考勤原始数据（增加育儿、独生子女陪护假）'!C:Y,23,0)</f>
        <v>13.5</v>
      </c>
      <c r="AD167">
        <f>VLOOKUP(C167,'考勤原始数据（增加育儿、独生子女陪护假）'!C:Z,24,0)</f>
        <v>13.5</v>
      </c>
      <c r="AE167">
        <v>0</v>
      </c>
      <c r="AF167">
        <f>VLOOKUP(C167,'考勤原始数据（增加育儿、独生子女陪护假）'!C:AB,26,0)</f>
        <v>0</v>
      </c>
      <c r="AG167">
        <f>VLOOKUP(C167:C168,'考勤原始数据（增加育儿、独生子女陪护假）'!C:AC,27,0)</f>
        <v>0</v>
      </c>
      <c r="AH167">
        <f>VLOOKUP(C167,'考勤原始数据（增加育儿、独生子女陪护假）'!C:AD,28,0)</f>
        <v>0</v>
      </c>
      <c r="AI167">
        <f>VLOOKUP(C167,'考勤原始数据（增加育儿、独生子女陪护假）'!C:AE,29,0)</f>
        <v>0</v>
      </c>
      <c r="AJ167">
        <f>VLOOKUP(C167,'考勤原始数据（增加育儿、独生子女陪护假）'!C:AF,30,0)</f>
        <v>0</v>
      </c>
      <c r="AL167">
        <f t="shared" si="9"/>
        <v>0</v>
      </c>
      <c r="AM167">
        <f t="shared" si="11"/>
        <v>200</v>
      </c>
      <c r="AN167">
        <f>VLOOKUP(C167,工龄计算!B:F,5,0)</f>
        <v>350</v>
      </c>
      <c r="AS167">
        <f t="shared" si="10"/>
        <v>0</v>
      </c>
      <c r="BB167">
        <f t="shared" si="12"/>
        <v>0</v>
      </c>
    </row>
    <row r="168" spans="2:54">
      <c r="B168" t="str">
        <f>VLOOKUP(C168,花名册!C:O,13,0)</f>
        <v>10258</v>
      </c>
      <c r="C168" t="s">
        <v>446</v>
      </c>
      <c r="D168" t="str">
        <f>VLOOKUP(C168,花名册!C:F,4,0)</f>
        <v>百代医药</v>
      </c>
      <c r="E168" t="str">
        <f>VLOOKUP(C168,花名册!C:G,5,0)</f>
        <v>注册部</v>
      </c>
      <c r="F168" t="str">
        <f>VLOOKUP(C168,花名册!C:H,6,0)</f>
        <v>注册总监</v>
      </c>
      <c r="G168" t="str">
        <f>VLOOKUP(C168,花名册!C:D,2,0)</f>
        <v>在职</v>
      </c>
      <c r="H168" t="str">
        <f>VLOOKUP(C168,花名册!C:E,3,0)</f>
        <v>正式员工</v>
      </c>
      <c r="I168" t="str">
        <f>VLOOKUP(C168,花名册!C:J,8,0)</f>
        <v>研发</v>
      </c>
      <c r="J168" t="str">
        <f>VLOOKUP(C168,花名册!C:I,7,0)</f>
        <v>2018-09-10</v>
      </c>
      <c r="K168" t="str">
        <f>VLOOKUP(C168,花名册!C:L,9,0)</f>
        <v/>
      </c>
      <c r="L168" t="str">
        <f>VLOOKUP(C168,花名册!C:L,10,0)</f>
        <v/>
      </c>
      <c r="M168" t="str">
        <f>VLOOKUP(C168,花名册!C:N,12,0)</f>
        <v>M5</v>
      </c>
      <c r="N168">
        <f>VLOOKUP(C168,出勤日期!A:I,9,0)</f>
        <v>172.5</v>
      </c>
      <c r="O168">
        <f>VLOOKUP(C168,出勤日期!A:J,10,0)</f>
        <v>172.5</v>
      </c>
      <c r="P168">
        <f>VLOOKUP(C168,出勤日期!A:L,12,0)</f>
        <v>0</v>
      </c>
      <c r="Q168">
        <f>VLOOKUP(C168,出勤日期!A:M,13,0)</f>
        <v>172.5</v>
      </c>
      <c r="S168">
        <f>VLOOKUP(C168,'考勤原始数据（增加育儿、独生子女陪护假）'!C:X,16,0)</f>
        <v>0</v>
      </c>
      <c r="U168">
        <f>VLOOKUP(C168,'考勤原始数据（增加育儿、独生子女陪护假）'!C:Z,17,0)</f>
        <v>0</v>
      </c>
      <c r="W168">
        <f>VLOOKUP(C168,'考勤原始数据（增加育儿、独生子女陪护假）'!C:AB,18,0)</f>
        <v>0</v>
      </c>
      <c r="Y168">
        <f>VLOOKUP(C168,'考勤原始数据（增加育儿、独生子女陪护假）'!C:AD,19,0)</f>
        <v>0</v>
      </c>
      <c r="Z168">
        <f>VLOOKUP(C168,'考勤原始数据（增加育儿、独生子女陪护假）'!C:AE,20,0)</f>
        <v>0</v>
      </c>
      <c r="AB168">
        <f>VLOOKUP(C168,'考勤原始数据（增加育儿、独生子女陪护假）'!C:AG,22,0)</f>
        <v>0</v>
      </c>
      <c r="AC168">
        <f>VLOOKUP(C168,'考勤原始数据（增加育儿、独生子女陪护假）'!C:Y,23,0)</f>
        <v>0</v>
      </c>
      <c r="AD168">
        <f>VLOOKUP(C168,'考勤原始数据（增加育儿、独生子女陪护假）'!C:Z,24,0)</f>
        <v>0</v>
      </c>
      <c r="AE168">
        <v>0</v>
      </c>
      <c r="AF168">
        <f>VLOOKUP(C168,'考勤原始数据（增加育儿、独生子女陪护假）'!C:AB,26,0)</f>
        <v>0</v>
      </c>
      <c r="AG168">
        <f>VLOOKUP(C168:C169,'考勤原始数据（增加育儿、独生子女陪护假）'!C:AC,27,0)</f>
        <v>0</v>
      </c>
      <c r="AH168">
        <f>VLOOKUP(C168,'考勤原始数据（增加育儿、独生子女陪护假）'!C:AD,28,0)</f>
        <v>0</v>
      </c>
      <c r="AI168">
        <f>VLOOKUP(C168,'考勤原始数据（增加育儿、独生子女陪护假）'!C:AE,29,0)</f>
        <v>0</v>
      </c>
      <c r="AJ168">
        <f>VLOOKUP(C168,'考勤原始数据（增加育儿、独生子女陪护假）'!C:AF,30,0)</f>
        <v>0</v>
      </c>
      <c r="AL168">
        <f t="shared" si="9"/>
        <v>0</v>
      </c>
      <c r="AM168">
        <f t="shared" si="11"/>
        <v>200</v>
      </c>
      <c r="AN168">
        <f>VLOOKUP(C168,工龄计算!B:F,5,0)</f>
        <v>200</v>
      </c>
      <c r="AS168">
        <f t="shared" si="10"/>
        <v>0</v>
      </c>
      <c r="BB168">
        <f t="shared" si="12"/>
        <v>0</v>
      </c>
    </row>
    <row r="169" spans="2:54">
      <c r="B169" t="str">
        <f>VLOOKUP(C169,花名册!C:O,13,0)</f>
        <v>10309</v>
      </c>
      <c r="C169" t="s">
        <v>349</v>
      </c>
      <c r="D169" t="str">
        <f>VLOOKUP(C169,花名册!C:F,4,0)</f>
        <v>百诚医药</v>
      </c>
      <c r="E169" t="str">
        <f>VLOOKUP(C169,花名册!C:G,5,0)</f>
        <v>注册部</v>
      </c>
      <c r="F169" t="str">
        <f>VLOOKUP(C169,花名册!C:H,6,0)</f>
        <v>注册经理</v>
      </c>
      <c r="G169" t="str">
        <f>VLOOKUP(C169,花名册!C:D,2,0)</f>
        <v>在职</v>
      </c>
      <c r="H169" t="str">
        <f>VLOOKUP(C169,花名册!C:E,3,0)</f>
        <v>正式员工</v>
      </c>
      <c r="I169" t="str">
        <f>VLOOKUP(C169,花名册!C:J,8,0)</f>
        <v>研发</v>
      </c>
      <c r="J169" t="str">
        <f>VLOOKUP(C169,花名册!C:I,7,0)</f>
        <v>2019-03-25</v>
      </c>
      <c r="K169" t="str">
        <f>VLOOKUP(C169,花名册!C:L,9,0)</f>
        <v/>
      </c>
      <c r="L169" t="str">
        <f>VLOOKUP(C169,花名册!C:L,10,0)</f>
        <v/>
      </c>
      <c r="M169" t="str">
        <f>VLOOKUP(C169,花名册!C:N,12,0)</f>
        <v>M1</v>
      </c>
      <c r="N169">
        <f>VLOOKUP(C169,出勤日期!A:I,9,0)</f>
        <v>172.5</v>
      </c>
      <c r="O169">
        <f>VLOOKUP(C169,出勤日期!A:J,10,0)</f>
        <v>172.5</v>
      </c>
      <c r="P169">
        <f>VLOOKUP(C169,出勤日期!A:L,12,0)</f>
        <v>0</v>
      </c>
      <c r="Q169">
        <f>VLOOKUP(C169,出勤日期!A:M,13,0)</f>
        <v>172.5</v>
      </c>
      <c r="S169">
        <f>VLOOKUP(C169,'考勤原始数据（增加育儿、独生子女陪护假）'!C:X,16,0)</f>
        <v>0</v>
      </c>
      <c r="U169">
        <f>VLOOKUP(C169,'考勤原始数据（增加育儿、独生子女陪护假）'!C:Z,17,0)</f>
        <v>0</v>
      </c>
      <c r="W169">
        <f>VLOOKUP(C169,'考勤原始数据（增加育儿、独生子女陪护假）'!C:AB,18,0)</f>
        <v>0</v>
      </c>
      <c r="Y169">
        <f>VLOOKUP(C169,'考勤原始数据（增加育儿、独生子女陪护假）'!C:AD,19,0)</f>
        <v>0</v>
      </c>
      <c r="Z169">
        <f>VLOOKUP(C169,'考勤原始数据（增加育儿、独生子女陪护假）'!C:AE,20,0)</f>
        <v>0</v>
      </c>
      <c r="AB169">
        <f>VLOOKUP(C169,'考勤原始数据（增加育儿、独生子女陪护假）'!C:AG,22,0)</f>
        <v>0</v>
      </c>
      <c r="AC169">
        <f>VLOOKUP(C169,'考勤原始数据（增加育儿、独生子女陪护假）'!C:Y,23,0)</f>
        <v>0</v>
      </c>
      <c r="AD169">
        <f>VLOOKUP(C169,'考勤原始数据（增加育儿、独生子女陪护假）'!C:Z,24,0)</f>
        <v>0</v>
      </c>
      <c r="AE169">
        <v>0</v>
      </c>
      <c r="AF169">
        <f>VLOOKUP(C169,'考勤原始数据（增加育儿、独生子女陪护假）'!C:AB,26,0)</f>
        <v>0</v>
      </c>
      <c r="AG169">
        <f>VLOOKUP(C169:C170,'考勤原始数据（增加育儿、独生子女陪护假）'!C:AC,27,0)</f>
        <v>0</v>
      </c>
      <c r="AH169">
        <f>VLOOKUP(C169,'考勤原始数据（增加育儿、独生子女陪护假）'!C:AD,28,0)</f>
        <v>0</v>
      </c>
      <c r="AI169">
        <f>VLOOKUP(C169,'考勤原始数据（增加育儿、独生子女陪护假）'!C:AE,29,0)</f>
        <v>0</v>
      </c>
      <c r="AJ169">
        <f>VLOOKUP(C169,'考勤原始数据（增加育儿、独生子女陪护假）'!C:AF,30,0)</f>
        <v>0</v>
      </c>
      <c r="AL169">
        <f t="shared" si="9"/>
        <v>0</v>
      </c>
      <c r="AM169">
        <f t="shared" si="11"/>
        <v>200</v>
      </c>
      <c r="AN169">
        <f>VLOOKUP(C169,工龄计算!B:F,5,0)</f>
        <v>200</v>
      </c>
      <c r="AS169">
        <f t="shared" si="10"/>
        <v>0</v>
      </c>
      <c r="BB169">
        <f t="shared" si="12"/>
        <v>0</v>
      </c>
    </row>
    <row r="170" spans="2:54">
      <c r="B170" t="str">
        <f>VLOOKUP(C170,花名册!C:O,13,0)</f>
        <v>10331</v>
      </c>
      <c r="C170" t="s">
        <v>101</v>
      </c>
      <c r="D170" t="str">
        <f>VLOOKUP(C170,花名册!C:F,4,0)</f>
        <v>百诚医药</v>
      </c>
      <c r="E170" t="str">
        <f>VLOOKUP(C170,花名册!C:G,5,0)</f>
        <v>固体制剂三部</v>
      </c>
      <c r="F170" t="str">
        <f>VLOOKUP(C170,花名册!C:H,6,0)</f>
        <v>高级注册专员</v>
      </c>
      <c r="G170" t="str">
        <f>VLOOKUP(C170,花名册!C:D,2,0)</f>
        <v>在职</v>
      </c>
      <c r="H170" t="str">
        <f>VLOOKUP(C170,花名册!C:E,3,0)</f>
        <v>正式员工</v>
      </c>
      <c r="I170" t="str">
        <f>VLOOKUP(C170,花名册!C:J,8,0)</f>
        <v>研发</v>
      </c>
      <c r="J170" t="str">
        <f>VLOOKUP(C170,花名册!C:I,7,0)</f>
        <v>2019-04-11</v>
      </c>
      <c r="K170" t="str">
        <f>VLOOKUP(C170,花名册!C:L,9,0)</f>
        <v/>
      </c>
      <c r="L170" t="str">
        <f>VLOOKUP(C170,花名册!C:L,10,0)</f>
        <v/>
      </c>
      <c r="M170" t="str">
        <f>VLOOKUP(C170,花名册!C:N,12,0)</f>
        <v>P3</v>
      </c>
      <c r="N170">
        <f>VLOOKUP(C170,出勤日期!A:I,9,0)</f>
        <v>172.5</v>
      </c>
      <c r="O170">
        <f>VLOOKUP(C170,出勤日期!A:J,10,0)</f>
        <v>172.5</v>
      </c>
      <c r="P170">
        <f>VLOOKUP(C170,出勤日期!A:L,12,0)</f>
        <v>0</v>
      </c>
      <c r="Q170">
        <f>VLOOKUP(C170,出勤日期!A:M,13,0)</f>
        <v>172.5</v>
      </c>
      <c r="S170">
        <f>VLOOKUP(C170,'考勤原始数据（增加育儿、独生子女陪护假）'!C:X,16,0)</f>
        <v>0</v>
      </c>
      <c r="U170">
        <f>VLOOKUP(C170,'考勤原始数据（增加育儿、独生子女陪护假）'!C:Z,17,0)</f>
        <v>0</v>
      </c>
      <c r="W170">
        <f>VLOOKUP(C170,'考勤原始数据（增加育儿、独生子女陪护假）'!C:AB,18,0)</f>
        <v>0</v>
      </c>
      <c r="Y170">
        <f>VLOOKUP(C170,'考勤原始数据（增加育儿、独生子女陪护假）'!C:AD,19,0)</f>
        <v>0</v>
      </c>
      <c r="Z170">
        <f>VLOOKUP(C170,'考勤原始数据（增加育儿、独生子女陪护假）'!C:AE,20,0)</f>
        <v>0</v>
      </c>
      <c r="AB170">
        <f>VLOOKUP(C170,'考勤原始数据（增加育儿、独生子女陪护假）'!C:AG,22,0)</f>
        <v>0</v>
      </c>
      <c r="AC170">
        <f>VLOOKUP(C170,'考勤原始数据（增加育儿、独生子女陪护假）'!C:Y,23,0)</f>
        <v>33.5</v>
      </c>
      <c r="AD170">
        <f>VLOOKUP(C170,'考勤原始数据（增加育儿、独生子女陪护假）'!C:Z,24,0)</f>
        <v>33.5</v>
      </c>
      <c r="AE170">
        <v>0</v>
      </c>
      <c r="AF170">
        <f>VLOOKUP(C170,'考勤原始数据（增加育儿、独生子女陪护假）'!C:AB,26,0)</f>
        <v>0</v>
      </c>
      <c r="AG170">
        <f>VLOOKUP(C170:C171,'考勤原始数据（增加育儿、独生子女陪护假）'!C:AC,27,0)</f>
        <v>0</v>
      </c>
      <c r="AH170">
        <f>VLOOKUP(C170,'考勤原始数据（增加育儿、独生子女陪护假）'!C:AD,28,0)</f>
        <v>0</v>
      </c>
      <c r="AI170">
        <f>VLOOKUP(C170,'考勤原始数据（增加育儿、独生子女陪护假）'!C:AE,29,0)</f>
        <v>0</v>
      </c>
      <c r="AJ170">
        <f>VLOOKUP(C170,'考勤原始数据（增加育儿、独生子女陪护假）'!C:AF,30,0)</f>
        <v>0</v>
      </c>
      <c r="AL170">
        <f t="shared" si="9"/>
        <v>0</v>
      </c>
      <c r="AM170">
        <f t="shared" si="11"/>
        <v>200</v>
      </c>
      <c r="AN170">
        <f>VLOOKUP(C170,工龄计算!B:F,5,0)</f>
        <v>150</v>
      </c>
      <c r="AS170">
        <f t="shared" si="10"/>
        <v>0</v>
      </c>
      <c r="BB170">
        <f t="shared" si="12"/>
        <v>0</v>
      </c>
    </row>
    <row r="171" spans="2:54">
      <c r="B171" t="str">
        <f>VLOOKUP(C171,花名册!C:O,13,0)</f>
        <v>10345</v>
      </c>
      <c r="C171" t="s">
        <v>252</v>
      </c>
      <c r="D171" t="str">
        <f>VLOOKUP(C171,花名册!C:F,4,0)</f>
        <v>百诚医药</v>
      </c>
      <c r="E171" t="str">
        <f>VLOOKUP(C171,花名册!C:G,5,0)</f>
        <v>注册部</v>
      </c>
      <c r="F171" t="str">
        <f>VLOOKUP(C171,花名册!C:H,6,0)</f>
        <v>注册经理</v>
      </c>
      <c r="G171" t="str">
        <f>VLOOKUP(C171,花名册!C:D,2,0)</f>
        <v>在职</v>
      </c>
      <c r="H171" t="str">
        <f>VLOOKUP(C171,花名册!C:E,3,0)</f>
        <v>正式员工</v>
      </c>
      <c r="I171" t="str">
        <f>VLOOKUP(C171,花名册!C:J,8,0)</f>
        <v>研发</v>
      </c>
      <c r="J171" t="str">
        <f>VLOOKUP(C171,花名册!C:I,7,0)</f>
        <v>2019-04-28</v>
      </c>
      <c r="K171" t="str">
        <f>VLOOKUP(C171,花名册!C:L,9,0)</f>
        <v/>
      </c>
      <c r="L171" t="str">
        <f>VLOOKUP(C171,花名册!C:L,10,0)</f>
        <v/>
      </c>
      <c r="M171" t="str">
        <f>VLOOKUP(C171,花名册!C:N,12,0)</f>
        <v>M1</v>
      </c>
      <c r="N171">
        <f>VLOOKUP(C171,出勤日期!A:I,9,0)</f>
        <v>172.5</v>
      </c>
      <c r="O171">
        <f>VLOOKUP(C171,出勤日期!A:J,10,0)</f>
        <v>172.5</v>
      </c>
      <c r="P171">
        <f>VLOOKUP(C171,出勤日期!A:L,12,0)</f>
        <v>0</v>
      </c>
      <c r="Q171">
        <f>VLOOKUP(C171,出勤日期!A:M,13,0)</f>
        <v>172.5</v>
      </c>
      <c r="S171">
        <f>VLOOKUP(C171,'考勤原始数据（增加育儿、独生子女陪护假）'!C:X,16,0)</f>
        <v>0</v>
      </c>
      <c r="U171">
        <f>VLOOKUP(C171,'考勤原始数据（增加育儿、独生子女陪护假）'!C:Z,17,0)</f>
        <v>0</v>
      </c>
      <c r="W171">
        <f>VLOOKUP(C171,'考勤原始数据（增加育儿、独生子女陪护假）'!C:AB,18,0)</f>
        <v>0</v>
      </c>
      <c r="Y171">
        <f>VLOOKUP(C171,'考勤原始数据（增加育儿、独生子女陪护假）'!C:AD,19,0)</f>
        <v>0</v>
      </c>
      <c r="Z171">
        <f>VLOOKUP(C171,'考勤原始数据（增加育儿、独生子女陪护假）'!C:AE,20,0)</f>
        <v>0</v>
      </c>
      <c r="AB171">
        <f>VLOOKUP(C171,'考勤原始数据（增加育儿、独生子女陪护假）'!C:AG,22,0)</f>
        <v>0</v>
      </c>
      <c r="AC171">
        <f>VLOOKUP(C171,'考勤原始数据（增加育儿、独生子女陪护假）'!C:Y,23,0)</f>
        <v>0</v>
      </c>
      <c r="AD171">
        <f>VLOOKUP(C171,'考勤原始数据（增加育儿、独生子女陪护假）'!C:Z,24,0)</f>
        <v>0</v>
      </c>
      <c r="AE171">
        <v>0</v>
      </c>
      <c r="AF171">
        <f>VLOOKUP(C171,'考勤原始数据（增加育儿、独生子女陪护假）'!C:AB,26,0)</f>
        <v>0</v>
      </c>
      <c r="AG171">
        <f>VLOOKUP(C171:C172,'考勤原始数据（增加育儿、独生子女陪护假）'!C:AC,27,0)</f>
        <v>0</v>
      </c>
      <c r="AH171">
        <f>VLOOKUP(C171,'考勤原始数据（增加育儿、独生子女陪护假）'!C:AD,28,0)</f>
        <v>0</v>
      </c>
      <c r="AI171">
        <f>VLOOKUP(C171,'考勤原始数据（增加育儿、独生子女陪护假）'!C:AE,29,0)</f>
        <v>0</v>
      </c>
      <c r="AJ171">
        <f>VLOOKUP(C171,'考勤原始数据（增加育儿、独生子女陪护假）'!C:AF,30,0)</f>
        <v>0</v>
      </c>
      <c r="AL171">
        <f t="shared" si="9"/>
        <v>0</v>
      </c>
      <c r="AM171">
        <f t="shared" si="11"/>
        <v>200</v>
      </c>
      <c r="AN171">
        <f>VLOOKUP(C171,工龄计算!B:F,5,0)</f>
        <v>150</v>
      </c>
      <c r="AS171">
        <f t="shared" si="10"/>
        <v>0</v>
      </c>
      <c r="BB171">
        <f t="shared" si="12"/>
        <v>0</v>
      </c>
    </row>
    <row r="172" spans="2:54">
      <c r="B172" t="str">
        <f>VLOOKUP(C172,花名册!C:O,13,0)</f>
        <v>10455</v>
      </c>
      <c r="C172" t="s">
        <v>753</v>
      </c>
      <c r="D172" t="str">
        <f>VLOOKUP(C172,花名册!C:F,4,0)</f>
        <v>百诚医药</v>
      </c>
      <c r="E172" t="str">
        <f>VLOOKUP(C172,花名册!C:G,5,0)</f>
        <v>固体制剂二部</v>
      </c>
      <c r="F172" t="str">
        <f>VLOOKUP(C172,花名册!C:H,6,0)</f>
        <v>高级注册专员</v>
      </c>
      <c r="G172" t="str">
        <f>VLOOKUP(C172,花名册!C:D,2,0)</f>
        <v>在职</v>
      </c>
      <c r="H172" t="str">
        <f>VLOOKUP(C172,花名册!C:E,3,0)</f>
        <v>正式员工</v>
      </c>
      <c r="I172" t="str">
        <f>VLOOKUP(C172,花名册!C:J,8,0)</f>
        <v>研发</v>
      </c>
      <c r="J172" t="str">
        <f>VLOOKUP(C172,花名册!C:I,7,0)</f>
        <v>2019-11-01</v>
      </c>
      <c r="K172" t="str">
        <f>VLOOKUP(C172,花名册!C:L,9,0)</f>
        <v/>
      </c>
      <c r="L172" t="str">
        <f>VLOOKUP(C172,花名册!C:L,10,0)</f>
        <v/>
      </c>
      <c r="M172" t="str">
        <f>VLOOKUP(C172,花名册!C:N,12,0)</f>
        <v>P3</v>
      </c>
      <c r="N172">
        <f>VLOOKUP(C172,出勤日期!A:I,9,0)</f>
        <v>172.5</v>
      </c>
      <c r="O172">
        <f>VLOOKUP(C172,出勤日期!A:J,10,0)</f>
        <v>172.5</v>
      </c>
      <c r="P172">
        <f>VLOOKUP(C172,出勤日期!A:L,12,0)</f>
        <v>0</v>
      </c>
      <c r="Q172">
        <f>VLOOKUP(C172,出勤日期!A:M,13,0)</f>
        <v>172.5</v>
      </c>
      <c r="S172">
        <f>VLOOKUP(C172,'考勤原始数据（增加育儿、独生子女陪护假）'!C:X,16,0)</f>
        <v>0</v>
      </c>
      <c r="U172">
        <f>VLOOKUP(C172,'考勤原始数据（增加育儿、独生子女陪护假）'!C:Z,17,0)</f>
        <v>0</v>
      </c>
      <c r="W172">
        <f>VLOOKUP(C172,'考勤原始数据（增加育儿、独生子女陪护假）'!C:AB,18,0)</f>
        <v>0</v>
      </c>
      <c r="Y172">
        <f>VLOOKUP(C172,'考勤原始数据（增加育儿、独生子女陪护假）'!C:AD,19,0)</f>
        <v>0</v>
      </c>
      <c r="Z172">
        <f>VLOOKUP(C172,'考勤原始数据（增加育儿、独生子女陪护假）'!C:AE,20,0)</f>
        <v>0</v>
      </c>
      <c r="AB172">
        <f>VLOOKUP(C172,'考勤原始数据（增加育儿、独生子女陪护假）'!C:AG,22,0)</f>
        <v>0</v>
      </c>
      <c r="AC172">
        <f>VLOOKUP(C172,'考勤原始数据（增加育儿、独生子女陪护假）'!C:Y,23,0)</f>
        <v>0</v>
      </c>
      <c r="AD172">
        <f>VLOOKUP(C172,'考勤原始数据（增加育儿、独生子女陪护假）'!C:Z,24,0)</f>
        <v>0</v>
      </c>
      <c r="AE172">
        <v>0</v>
      </c>
      <c r="AF172">
        <f>VLOOKUP(C172,'考勤原始数据（增加育儿、独生子女陪护假）'!C:AB,26,0)</f>
        <v>0</v>
      </c>
      <c r="AG172">
        <f>VLOOKUP(C172:C173,'考勤原始数据（增加育儿、独生子女陪护假）'!C:AC,27,0)</f>
        <v>0</v>
      </c>
      <c r="AH172">
        <f>VLOOKUP(C172,'考勤原始数据（增加育儿、独生子女陪护假）'!C:AD,28,0)</f>
        <v>0</v>
      </c>
      <c r="AI172">
        <f>VLOOKUP(C172,'考勤原始数据（增加育儿、独生子女陪护假）'!C:AE,29,0)</f>
        <v>0</v>
      </c>
      <c r="AJ172">
        <f>VLOOKUP(C172,'考勤原始数据（增加育儿、独生子女陪护假）'!C:AF,30,0)</f>
        <v>0</v>
      </c>
      <c r="AL172">
        <f t="shared" si="9"/>
        <v>0</v>
      </c>
      <c r="AM172">
        <f t="shared" si="11"/>
        <v>200</v>
      </c>
      <c r="AN172">
        <f>VLOOKUP(C172,工龄计算!B:F,5,0)</f>
        <v>150</v>
      </c>
      <c r="AS172">
        <f t="shared" si="10"/>
        <v>0</v>
      </c>
      <c r="BB172">
        <f t="shared" si="12"/>
        <v>0</v>
      </c>
    </row>
    <row r="173" spans="2:54">
      <c r="B173" t="str">
        <f>VLOOKUP(C173,花名册!C:O,13,0)</f>
        <v>10464</v>
      </c>
      <c r="C173" t="s">
        <v>351</v>
      </c>
      <c r="D173" t="str">
        <f>VLOOKUP(C173,花名册!C:F,4,0)</f>
        <v>百诚医药</v>
      </c>
      <c r="E173" t="str">
        <f>VLOOKUP(C173,花名册!C:G,5,0)</f>
        <v>注册部</v>
      </c>
      <c r="F173" t="str">
        <f>VLOOKUP(C173,花名册!C:H,6,0)</f>
        <v>注册经理</v>
      </c>
      <c r="G173" t="str">
        <f>VLOOKUP(C173,花名册!C:D,2,0)</f>
        <v>在职</v>
      </c>
      <c r="H173" t="str">
        <f>VLOOKUP(C173,花名册!C:E,3,0)</f>
        <v>正式员工</v>
      </c>
      <c r="I173" t="str">
        <f>VLOOKUP(C173,花名册!C:J,8,0)</f>
        <v>研发</v>
      </c>
      <c r="J173" t="str">
        <f>VLOOKUP(C173,花名册!C:I,7,0)</f>
        <v>2019-11-19</v>
      </c>
      <c r="K173" t="str">
        <f>VLOOKUP(C173,花名册!C:L,9,0)</f>
        <v/>
      </c>
      <c r="L173" t="str">
        <f>VLOOKUP(C173,花名册!C:L,10,0)</f>
        <v/>
      </c>
      <c r="M173" t="str">
        <f>VLOOKUP(C173,花名册!C:N,12,0)</f>
        <v>M1</v>
      </c>
      <c r="N173">
        <f>VLOOKUP(C173,出勤日期!A:I,9,0)</f>
        <v>172.5</v>
      </c>
      <c r="O173">
        <f>VLOOKUP(C173,出勤日期!A:J,10,0)</f>
        <v>172.5</v>
      </c>
      <c r="P173">
        <f>VLOOKUP(C173,出勤日期!A:L,12,0)</f>
        <v>0</v>
      </c>
      <c r="Q173">
        <f>VLOOKUP(C173,出勤日期!A:M,13,0)</f>
        <v>172.5</v>
      </c>
      <c r="S173">
        <f>VLOOKUP(C173,'考勤原始数据（增加育儿、独生子女陪护假）'!C:X,16,0)</f>
        <v>0</v>
      </c>
      <c r="U173">
        <f>VLOOKUP(C173,'考勤原始数据（增加育儿、独生子女陪护假）'!C:Z,17,0)</f>
        <v>0</v>
      </c>
      <c r="W173">
        <f>VLOOKUP(C173,'考勤原始数据（增加育儿、独生子女陪护假）'!C:AB,18,0)</f>
        <v>0</v>
      </c>
      <c r="Y173">
        <f>VLOOKUP(C173,'考勤原始数据（增加育儿、独生子女陪护假）'!C:AD,19,0)</f>
        <v>0</v>
      </c>
      <c r="Z173">
        <f>VLOOKUP(C173,'考勤原始数据（增加育儿、独生子女陪护假）'!C:AE,20,0)</f>
        <v>0</v>
      </c>
      <c r="AB173">
        <f>VLOOKUP(C173,'考勤原始数据（增加育儿、独生子女陪护假）'!C:AG,22,0)</f>
        <v>0</v>
      </c>
      <c r="AC173">
        <f>VLOOKUP(C173,'考勤原始数据（增加育儿、独生子女陪护假）'!C:Y,23,0)</f>
        <v>0</v>
      </c>
      <c r="AD173">
        <f>VLOOKUP(C173,'考勤原始数据（增加育儿、独生子女陪护假）'!C:Z,24,0)</f>
        <v>0</v>
      </c>
      <c r="AE173">
        <v>0</v>
      </c>
      <c r="AF173">
        <f>VLOOKUP(C173,'考勤原始数据（增加育儿、独生子女陪护假）'!C:AB,26,0)</f>
        <v>0</v>
      </c>
      <c r="AG173">
        <f>VLOOKUP(C173:C174,'考勤原始数据（增加育儿、独生子女陪护假）'!C:AC,27,0)</f>
        <v>0</v>
      </c>
      <c r="AH173">
        <f>VLOOKUP(C173,'考勤原始数据（增加育儿、独生子女陪护假）'!C:AD,28,0)</f>
        <v>0</v>
      </c>
      <c r="AI173">
        <f>VLOOKUP(C173,'考勤原始数据（增加育儿、独生子女陪护假）'!C:AE,29,0)</f>
        <v>0</v>
      </c>
      <c r="AJ173">
        <f>VLOOKUP(C173,'考勤原始数据（增加育儿、独生子女陪护假）'!C:AF,30,0)</f>
        <v>0</v>
      </c>
      <c r="AL173">
        <f t="shared" si="9"/>
        <v>0</v>
      </c>
      <c r="AM173">
        <f t="shared" si="11"/>
        <v>200</v>
      </c>
      <c r="AN173">
        <f>VLOOKUP(C173,工龄计算!B:F,5,0)</f>
        <v>150</v>
      </c>
      <c r="AS173">
        <f t="shared" si="10"/>
        <v>0</v>
      </c>
      <c r="BB173">
        <f t="shared" si="12"/>
        <v>0</v>
      </c>
    </row>
    <row r="174" spans="2:54">
      <c r="B174" t="str">
        <f>VLOOKUP(C174,花名册!C:O,13,0)</f>
        <v>10501</v>
      </c>
      <c r="C174" t="s">
        <v>256</v>
      </c>
      <c r="D174" t="str">
        <f>VLOOKUP(C174,花名册!C:F,4,0)</f>
        <v>百诚医药</v>
      </c>
      <c r="E174" t="str">
        <f>VLOOKUP(C174,花名册!C:G,5,0)</f>
        <v>原料药研究中心</v>
      </c>
      <c r="F174" t="str">
        <f>VLOOKUP(C174,花名册!C:H,6,0)</f>
        <v>注册专员</v>
      </c>
      <c r="G174" t="str">
        <f>VLOOKUP(C174,花名册!C:D,2,0)</f>
        <v>在职</v>
      </c>
      <c r="H174" t="str">
        <f>VLOOKUP(C174,花名册!C:E,3,0)</f>
        <v>正式员工</v>
      </c>
      <c r="I174" t="str">
        <f>VLOOKUP(C174,花名册!C:J,8,0)</f>
        <v>研发</v>
      </c>
      <c r="J174" t="str">
        <f>VLOOKUP(C174,花名册!C:I,7,0)</f>
        <v>2020-03-27</v>
      </c>
      <c r="K174" t="str">
        <f>VLOOKUP(C174,花名册!C:L,9,0)</f>
        <v/>
      </c>
      <c r="L174" t="str">
        <f>VLOOKUP(C174,花名册!C:L,10,0)</f>
        <v/>
      </c>
      <c r="M174" t="str">
        <f>VLOOKUP(C174,花名册!C:N,12,0)</f>
        <v>P2</v>
      </c>
      <c r="N174">
        <f>VLOOKUP(C174,出勤日期!A:I,9,0)</f>
        <v>172.5</v>
      </c>
      <c r="O174">
        <f>VLOOKUP(C174,出勤日期!A:J,10,0)</f>
        <v>172.5</v>
      </c>
      <c r="P174">
        <f>VLOOKUP(C174,出勤日期!A:L,12,0)</f>
        <v>0</v>
      </c>
      <c r="Q174">
        <f>VLOOKUP(C174,出勤日期!A:M,13,0)</f>
        <v>172.5</v>
      </c>
      <c r="S174">
        <f>VLOOKUP(C174,'考勤原始数据（增加育儿、独生子女陪护假）'!C:X,16,0)</f>
        <v>0</v>
      </c>
      <c r="U174">
        <f>VLOOKUP(C174,'考勤原始数据（增加育儿、独生子女陪护假）'!C:Z,17,0)</f>
        <v>0</v>
      </c>
      <c r="W174">
        <f>VLOOKUP(C174,'考勤原始数据（增加育儿、独生子女陪护假）'!C:AB,18,0)</f>
        <v>0</v>
      </c>
      <c r="Y174">
        <f>VLOOKUP(C174,'考勤原始数据（增加育儿、独生子女陪护假）'!C:AD,19,0)</f>
        <v>0</v>
      </c>
      <c r="Z174">
        <f>VLOOKUP(C174,'考勤原始数据（增加育儿、独生子女陪护假）'!C:AE,20,0)</f>
        <v>0</v>
      </c>
      <c r="AB174">
        <f>VLOOKUP(C174,'考勤原始数据（增加育儿、独生子女陪护假）'!C:AG,22,0)</f>
        <v>0</v>
      </c>
      <c r="AC174">
        <f>VLOOKUP(C174,'考勤原始数据（增加育儿、独生子女陪护假）'!C:Y,23,0)</f>
        <v>15</v>
      </c>
      <c r="AD174">
        <f>VLOOKUP(C174,'考勤原始数据（增加育儿、独生子女陪护假）'!C:Z,24,0)</f>
        <v>0</v>
      </c>
      <c r="AE174">
        <v>0</v>
      </c>
      <c r="AF174">
        <f>VLOOKUP(C174,'考勤原始数据（增加育儿、独生子女陪护假）'!C:AB,26,0)</f>
        <v>3</v>
      </c>
      <c r="AG174">
        <f>VLOOKUP(C174:C175,'考勤原始数据（增加育儿、独生子女陪护假）'!C:AC,27,0)</f>
        <v>12</v>
      </c>
      <c r="AH174">
        <f>VLOOKUP(C174,'考勤原始数据（增加育儿、独生子女陪护假）'!C:AD,28,0)</f>
        <v>0</v>
      </c>
      <c r="AI174">
        <f>VLOOKUP(C174,'考勤原始数据（增加育儿、独生子女陪护假）'!C:AE,29,0)</f>
        <v>0</v>
      </c>
      <c r="AJ174">
        <f>VLOOKUP(C174,'考勤原始数据（增加育儿、独生子女陪护假）'!C:AF,30,0)</f>
        <v>600</v>
      </c>
      <c r="AL174">
        <f t="shared" si="9"/>
        <v>0</v>
      </c>
      <c r="AM174">
        <f t="shared" si="11"/>
        <v>200</v>
      </c>
      <c r="AN174">
        <f>VLOOKUP(C174,工龄计算!B:F,5,0)</f>
        <v>150</v>
      </c>
      <c r="AS174">
        <f t="shared" si="10"/>
        <v>0</v>
      </c>
      <c r="BB174">
        <f t="shared" si="12"/>
        <v>0</v>
      </c>
    </row>
    <row r="175" spans="2:54">
      <c r="B175" t="str">
        <f>VLOOKUP(C175,花名册!C:O,13,0)</f>
        <v>10004</v>
      </c>
      <c r="C175" t="s">
        <v>754</v>
      </c>
      <c r="D175" t="str">
        <f>VLOOKUP(C175,花名册!C:F,4,0)</f>
        <v>百诚医药</v>
      </c>
      <c r="E175" t="str">
        <f>VLOOKUP(C175,花名册!C:G,5,0)</f>
        <v>液体制剂一部</v>
      </c>
      <c r="F175" t="str">
        <f>VLOOKUP(C175,花名册!C:H,6,0)</f>
        <v>资深项目经理(分析）</v>
      </c>
      <c r="G175" t="str">
        <f>VLOOKUP(C175,花名册!C:D,2,0)</f>
        <v>在职</v>
      </c>
      <c r="H175" t="str">
        <f>VLOOKUP(C175,花名册!C:E,3,0)</f>
        <v>正式员工</v>
      </c>
      <c r="I175" t="str">
        <f>VLOOKUP(C175,花名册!C:J,8,0)</f>
        <v>研发</v>
      </c>
      <c r="J175" t="str">
        <f>VLOOKUP(C175,花名册!C:I,7,0)</f>
        <v>2012-11-01</v>
      </c>
      <c r="K175" t="str">
        <f>VLOOKUP(C175,花名册!C:L,9,0)</f>
        <v/>
      </c>
      <c r="L175" t="str">
        <f>VLOOKUP(C175,花名册!C:L,10,0)</f>
        <v/>
      </c>
      <c r="M175" t="str">
        <f>VLOOKUP(C175,花名册!C:N,12,0)</f>
        <v>M4</v>
      </c>
      <c r="N175">
        <f>VLOOKUP(C175,出勤日期!A:I,9,0)</f>
        <v>172.5</v>
      </c>
      <c r="O175">
        <f>VLOOKUP(C175,出勤日期!A:J,10,0)</f>
        <v>172.5</v>
      </c>
      <c r="P175">
        <f>VLOOKUP(C175,出勤日期!A:L,12,0)</f>
        <v>0</v>
      </c>
      <c r="Q175">
        <f>VLOOKUP(C175,出勤日期!A:M,13,0)</f>
        <v>172.5</v>
      </c>
      <c r="S175">
        <f>VLOOKUP(C175,'考勤原始数据（增加育儿、独生子女陪护假）'!C:X,16,0)</f>
        <v>0</v>
      </c>
      <c r="U175">
        <f>VLOOKUP(C175,'考勤原始数据（增加育儿、独生子女陪护假）'!C:Z,17,0)</f>
        <v>0</v>
      </c>
      <c r="W175">
        <f>VLOOKUP(C175,'考勤原始数据（增加育儿、独生子女陪护假）'!C:AB,18,0)</f>
        <v>0</v>
      </c>
      <c r="Y175">
        <f>VLOOKUP(C175,'考勤原始数据（增加育儿、独生子女陪护假）'!C:AD,19,0)</f>
        <v>0</v>
      </c>
      <c r="Z175">
        <f>VLOOKUP(C175,'考勤原始数据（增加育儿、独生子女陪护假）'!C:AE,20,0)</f>
        <v>0</v>
      </c>
      <c r="AB175">
        <f>VLOOKUP(C175,'考勤原始数据（增加育儿、独生子女陪护假）'!C:AG,22,0)</f>
        <v>0</v>
      </c>
      <c r="AC175">
        <f>VLOOKUP(C175,'考勤原始数据（增加育儿、独生子女陪护假）'!C:Y,23,0)</f>
        <v>0</v>
      </c>
      <c r="AD175">
        <f>VLOOKUP(C175,'考勤原始数据（增加育儿、独生子女陪护假）'!C:Z,24,0)</f>
        <v>0</v>
      </c>
      <c r="AE175">
        <v>0</v>
      </c>
      <c r="AF175">
        <f>VLOOKUP(C175,'考勤原始数据（增加育儿、独生子女陪护假）'!C:AB,26,0)</f>
        <v>0</v>
      </c>
      <c r="AG175">
        <f>VLOOKUP(C175:C176,'考勤原始数据（增加育儿、独生子女陪护假）'!C:AC,27,0)</f>
        <v>0</v>
      </c>
      <c r="AH175">
        <f>VLOOKUP(C175,'考勤原始数据（增加育儿、独生子女陪护假）'!C:AD,28,0)</f>
        <v>0</v>
      </c>
      <c r="AI175">
        <f>VLOOKUP(C175,'考勤原始数据（增加育儿、独生子女陪护假）'!C:AE,29,0)</f>
        <v>0</v>
      </c>
      <c r="AJ175">
        <f>VLOOKUP(C175,'考勤原始数据（增加育儿、独生子女陪护假）'!C:AF,30,0)</f>
        <v>0</v>
      </c>
      <c r="AL175">
        <f t="shared" si="9"/>
        <v>0</v>
      </c>
      <c r="AM175">
        <f t="shared" si="11"/>
        <v>200</v>
      </c>
      <c r="AN175">
        <f>VLOOKUP(C175,工龄计算!B:F,5,0)</f>
        <v>750</v>
      </c>
      <c r="AS175">
        <f t="shared" si="10"/>
        <v>0</v>
      </c>
      <c r="BB175">
        <f t="shared" si="12"/>
        <v>0</v>
      </c>
    </row>
    <row r="176" spans="2:54">
      <c r="B176" t="str">
        <f>VLOOKUP(C176,花名册!C:O,13,0)</f>
        <v>10108</v>
      </c>
      <c r="C176" t="s">
        <v>719</v>
      </c>
      <c r="D176" t="str">
        <f>VLOOKUP(C176,花名册!C:F,4,0)</f>
        <v>百诚医药</v>
      </c>
      <c r="E176" t="str">
        <f>VLOOKUP(C176,花名册!C:G,5,0)</f>
        <v>固体制剂三部</v>
      </c>
      <c r="F176" t="str">
        <f>VLOOKUP(C176,花名册!C:H,6,0)</f>
        <v>初级项目经理(分析)</v>
      </c>
      <c r="G176" t="str">
        <f>VLOOKUP(C176,花名册!C:D,2,0)</f>
        <v>在职</v>
      </c>
      <c r="H176" t="str">
        <f>VLOOKUP(C176,花名册!C:E,3,0)</f>
        <v>正式员工</v>
      </c>
      <c r="I176" t="str">
        <f>VLOOKUP(C176,花名册!C:J,8,0)</f>
        <v>研发</v>
      </c>
      <c r="J176" t="str">
        <f>VLOOKUP(C176,花名册!C:I,7,0)</f>
        <v>2017-03-14</v>
      </c>
      <c r="K176" t="str">
        <f>VLOOKUP(C176,花名册!C:L,9,0)</f>
        <v/>
      </c>
      <c r="L176" t="str">
        <f>VLOOKUP(C176,花名册!C:L,10,0)</f>
        <v/>
      </c>
      <c r="M176" t="str">
        <f>VLOOKUP(C176,花名册!C:N,12,0)</f>
        <v>M1</v>
      </c>
      <c r="N176">
        <f>VLOOKUP(C176,出勤日期!A:I,9,0)</f>
        <v>172.5</v>
      </c>
      <c r="O176">
        <f>VLOOKUP(C176,出勤日期!A:J,10,0)</f>
        <v>172.5</v>
      </c>
      <c r="P176">
        <f>VLOOKUP(C176,出勤日期!A:L,12,0)</f>
        <v>0</v>
      </c>
      <c r="Q176">
        <f>VLOOKUP(C176,出勤日期!A:M,13,0)</f>
        <v>172.5</v>
      </c>
      <c r="S176">
        <f>VLOOKUP(C176,'考勤原始数据（增加育儿、独生子女陪护假）'!C:X,16,0)</f>
        <v>0</v>
      </c>
      <c r="U176">
        <f>VLOOKUP(C176,'考勤原始数据（增加育儿、独生子女陪护假）'!C:Z,17,0)</f>
        <v>0</v>
      </c>
      <c r="W176">
        <f>VLOOKUP(C176,'考勤原始数据（增加育儿、独生子女陪护假）'!C:AB,18,0)</f>
        <v>0</v>
      </c>
      <c r="Y176">
        <f>VLOOKUP(C176,'考勤原始数据（增加育儿、独生子女陪护假）'!C:AD,19,0)</f>
        <v>0</v>
      </c>
      <c r="Z176">
        <f>VLOOKUP(C176,'考勤原始数据（增加育儿、独生子女陪护假）'!C:AE,20,0)</f>
        <v>0</v>
      </c>
      <c r="AB176">
        <f>VLOOKUP(C176,'考勤原始数据（增加育儿、独生子女陪护假）'!C:AG,22,0)</f>
        <v>0</v>
      </c>
      <c r="AC176">
        <f>VLOOKUP(C176,'考勤原始数据（增加育儿、独生子女陪护假）'!C:Y,23,0)</f>
        <v>0</v>
      </c>
      <c r="AD176">
        <f>VLOOKUP(C176,'考勤原始数据（增加育儿、独生子女陪护假）'!C:Z,24,0)</f>
        <v>0</v>
      </c>
      <c r="AE176">
        <v>0</v>
      </c>
      <c r="AF176">
        <f>VLOOKUP(C176,'考勤原始数据（增加育儿、独生子女陪护假）'!C:AB,26,0)</f>
        <v>0</v>
      </c>
      <c r="AG176">
        <f>VLOOKUP(C176:C177,'考勤原始数据（增加育儿、独生子女陪护假）'!C:AC,27,0)</f>
        <v>0</v>
      </c>
      <c r="AH176">
        <f>VLOOKUP(C176,'考勤原始数据（增加育儿、独生子女陪护假）'!C:AD,28,0)</f>
        <v>0</v>
      </c>
      <c r="AI176">
        <f>VLOOKUP(C176,'考勤原始数据（增加育儿、独生子女陪护假）'!C:AE,29,0)</f>
        <v>0</v>
      </c>
      <c r="AJ176">
        <f>VLOOKUP(C176,'考勤原始数据（增加育儿、独生子女陪护假）'!C:AF,30,0)</f>
        <v>0</v>
      </c>
      <c r="AL176">
        <f t="shared" si="9"/>
        <v>0</v>
      </c>
      <c r="AM176">
        <f t="shared" si="11"/>
        <v>200</v>
      </c>
      <c r="AN176">
        <f>VLOOKUP(C176,工龄计算!B:F,5,0)</f>
        <v>350</v>
      </c>
      <c r="AS176">
        <f t="shared" si="10"/>
        <v>0</v>
      </c>
      <c r="BB176">
        <f t="shared" si="12"/>
        <v>0</v>
      </c>
    </row>
    <row r="177" spans="2:54">
      <c r="B177" t="str">
        <f>VLOOKUP(C177,花名册!C:O,13,0)</f>
        <v>10017</v>
      </c>
      <c r="C177" t="s">
        <v>108</v>
      </c>
      <c r="D177" t="str">
        <f>VLOOKUP(C177,花名册!C:F,4,0)</f>
        <v>百诚医药</v>
      </c>
      <c r="E177" t="str">
        <f>VLOOKUP(C177,花名册!C:G,5,0)</f>
        <v>医学部</v>
      </c>
      <c r="F177" t="str">
        <f>VLOOKUP(C177,花名册!C:H,6,0)</f>
        <v>医学总监</v>
      </c>
      <c r="G177" t="str">
        <f>VLOOKUP(C177,花名册!C:D,2,0)</f>
        <v>在职</v>
      </c>
      <c r="H177" t="str">
        <f>VLOOKUP(C177,花名册!C:E,3,0)</f>
        <v>正式员工</v>
      </c>
      <c r="I177" t="str">
        <f>VLOOKUP(C177,花名册!C:J,8,0)</f>
        <v>研发</v>
      </c>
      <c r="J177" t="str">
        <f>VLOOKUP(C177,花名册!C:I,7,0)</f>
        <v>2015-01-19</v>
      </c>
      <c r="K177" t="str">
        <f>VLOOKUP(C177,花名册!C:L,9,0)</f>
        <v/>
      </c>
      <c r="L177" t="str">
        <f>VLOOKUP(C177,花名册!C:L,10,0)</f>
        <v/>
      </c>
      <c r="M177" t="str">
        <f>VLOOKUP(C177,花名册!C:N,12,0)</f>
        <v>M6</v>
      </c>
      <c r="N177">
        <f>VLOOKUP(C177,出勤日期!A:I,9,0)</f>
        <v>172.5</v>
      </c>
      <c r="O177">
        <f>VLOOKUP(C177,出勤日期!A:J,10,0)</f>
        <v>172.5</v>
      </c>
      <c r="P177">
        <f>VLOOKUP(C177,出勤日期!A:L,12,0)</f>
        <v>0</v>
      </c>
      <c r="Q177">
        <f>VLOOKUP(C177,出勤日期!A:M,13,0)</f>
        <v>172.5</v>
      </c>
      <c r="S177">
        <f>VLOOKUP(C177,'考勤原始数据（增加育儿、独生子女陪护假）'!C:X,16,0)</f>
        <v>0</v>
      </c>
      <c r="U177">
        <f>VLOOKUP(C177,'考勤原始数据（增加育儿、独生子女陪护假）'!C:Z,17,0)</f>
        <v>0</v>
      </c>
      <c r="W177">
        <f>VLOOKUP(C177,'考勤原始数据（增加育儿、独生子女陪护假）'!C:AB,18,0)</f>
        <v>0</v>
      </c>
      <c r="Y177">
        <f>VLOOKUP(C177,'考勤原始数据（增加育儿、独生子女陪护假）'!C:AD,19,0)</f>
        <v>0</v>
      </c>
      <c r="Z177">
        <f>VLOOKUP(C177,'考勤原始数据（增加育儿、独生子女陪护假）'!C:AE,20,0)</f>
        <v>0</v>
      </c>
      <c r="AB177">
        <f>VLOOKUP(C177,'考勤原始数据（增加育儿、独生子女陪护假）'!C:AG,22,0)</f>
        <v>0</v>
      </c>
      <c r="AC177">
        <f>VLOOKUP(C177,'考勤原始数据（增加育儿、独生子女陪护假）'!C:Y,23,0)</f>
        <v>0</v>
      </c>
      <c r="AD177">
        <f>VLOOKUP(C177,'考勤原始数据（增加育儿、独生子女陪护假）'!C:Z,24,0)</f>
        <v>0</v>
      </c>
      <c r="AE177">
        <v>0</v>
      </c>
      <c r="AF177">
        <f>VLOOKUP(C177,'考勤原始数据（增加育儿、独生子女陪护假）'!C:AB,26,0)</f>
        <v>0</v>
      </c>
      <c r="AG177">
        <f>VLOOKUP(C177:C178,'考勤原始数据（增加育儿、独生子女陪护假）'!C:AC,27,0)</f>
        <v>0</v>
      </c>
      <c r="AH177">
        <f>VLOOKUP(C177,'考勤原始数据（增加育儿、独生子女陪护假）'!C:AD,28,0)</f>
        <v>0</v>
      </c>
      <c r="AI177">
        <f>VLOOKUP(C177,'考勤原始数据（增加育儿、独生子女陪护假）'!C:AE,29,0)</f>
        <v>0</v>
      </c>
      <c r="AJ177">
        <f>VLOOKUP(C177,'考勤原始数据（增加育儿、独生子女陪护假）'!C:AF,30,0)</f>
        <v>0</v>
      </c>
      <c r="AL177">
        <f t="shared" si="9"/>
        <v>0</v>
      </c>
      <c r="AM177">
        <f t="shared" si="11"/>
        <v>200</v>
      </c>
      <c r="AN177">
        <f>VLOOKUP(C177,工龄计算!B:F,5,0)</f>
        <v>550</v>
      </c>
      <c r="AS177">
        <f t="shared" si="10"/>
        <v>0</v>
      </c>
      <c r="BB177">
        <f t="shared" si="12"/>
        <v>0</v>
      </c>
    </row>
    <row r="178" spans="2:54">
      <c r="B178" t="str">
        <f>VLOOKUP(C178,花名册!C:O,13,0)</f>
        <v>10276</v>
      </c>
      <c r="C178" t="s">
        <v>113</v>
      </c>
      <c r="D178" t="str">
        <f>VLOOKUP(C178,花名册!C:F,4,0)</f>
        <v>百诚医药</v>
      </c>
      <c r="E178" t="str">
        <f>VLOOKUP(C178,花名册!C:G,5,0)</f>
        <v>医学部</v>
      </c>
      <c r="F178" t="str">
        <f>VLOOKUP(C178,花名册!C:H,6,0)</f>
        <v>医学副总监</v>
      </c>
      <c r="G178" t="str">
        <f>VLOOKUP(C178,花名册!C:D,2,0)</f>
        <v>在职</v>
      </c>
      <c r="H178" t="str">
        <f>VLOOKUP(C178,花名册!C:E,3,0)</f>
        <v>正式员工</v>
      </c>
      <c r="I178" t="str">
        <f>VLOOKUP(C178,花名册!C:J,8,0)</f>
        <v>研发</v>
      </c>
      <c r="J178" t="str">
        <f>VLOOKUP(C178,花名册!C:I,7,0)</f>
        <v>2019-01-02</v>
      </c>
      <c r="K178" t="str">
        <f>VLOOKUP(C178,花名册!C:L,9,0)</f>
        <v/>
      </c>
      <c r="L178" t="str">
        <f>VLOOKUP(C178,花名册!C:L,10,0)</f>
        <v/>
      </c>
      <c r="M178" t="str">
        <f>VLOOKUP(C178,花名册!C:N,12,0)</f>
        <v>M4</v>
      </c>
      <c r="N178">
        <f>VLOOKUP(C178,出勤日期!A:I,9,0)</f>
        <v>172.5</v>
      </c>
      <c r="O178">
        <f>VLOOKUP(C178,出勤日期!A:J,10,0)</f>
        <v>172.5</v>
      </c>
      <c r="P178">
        <f>VLOOKUP(C178,出勤日期!A:L,12,0)</f>
        <v>0</v>
      </c>
      <c r="Q178">
        <f>VLOOKUP(C178,出勤日期!A:M,13,0)</f>
        <v>172.5</v>
      </c>
      <c r="S178">
        <f>VLOOKUP(C178,'考勤原始数据（增加育儿、独生子女陪护假）'!C:X,16,0)</f>
        <v>0</v>
      </c>
      <c r="U178">
        <f>VLOOKUP(C178,'考勤原始数据（增加育儿、独生子女陪护假）'!C:Z,17,0)</f>
        <v>0</v>
      </c>
      <c r="W178">
        <f>VLOOKUP(C178,'考勤原始数据（增加育儿、独生子女陪护假）'!C:AB,18,0)</f>
        <v>0</v>
      </c>
      <c r="Y178">
        <f>VLOOKUP(C178,'考勤原始数据（增加育儿、独生子女陪护假）'!C:AD,19,0)</f>
        <v>0</v>
      </c>
      <c r="Z178">
        <f>VLOOKUP(C178,'考勤原始数据（增加育儿、独生子女陪护假）'!C:AE,20,0)</f>
        <v>0</v>
      </c>
      <c r="AB178">
        <f>VLOOKUP(C178,'考勤原始数据（增加育儿、独生子女陪护假）'!C:AG,22,0)</f>
        <v>0</v>
      </c>
      <c r="AC178">
        <f>VLOOKUP(C178,'考勤原始数据（增加育儿、独生子女陪护假）'!C:Y,23,0)</f>
        <v>0</v>
      </c>
      <c r="AD178">
        <f>VLOOKUP(C178,'考勤原始数据（增加育儿、独生子女陪护假）'!C:Z,24,0)</f>
        <v>0</v>
      </c>
      <c r="AE178">
        <v>0</v>
      </c>
      <c r="AF178">
        <f>VLOOKUP(C178,'考勤原始数据（增加育儿、独生子女陪护假）'!C:AB,26,0)</f>
        <v>0</v>
      </c>
      <c r="AG178">
        <f>VLOOKUP(C178:C179,'考勤原始数据（增加育儿、独生子女陪护假）'!C:AC,27,0)</f>
        <v>0</v>
      </c>
      <c r="AH178">
        <f>VLOOKUP(C178,'考勤原始数据（增加育儿、独生子女陪护假）'!C:AD,28,0)</f>
        <v>0</v>
      </c>
      <c r="AI178">
        <f>VLOOKUP(C178,'考勤原始数据（增加育儿、独生子女陪护假）'!C:AE,29,0)</f>
        <v>0</v>
      </c>
      <c r="AJ178">
        <f>VLOOKUP(C178,'考勤原始数据（增加育儿、独生子女陪护假）'!C:AF,30,0)</f>
        <v>0</v>
      </c>
      <c r="AK178">
        <v>0</v>
      </c>
      <c r="AL178">
        <f t="shared" si="9"/>
        <v>0</v>
      </c>
      <c r="AM178">
        <f t="shared" si="11"/>
        <v>200</v>
      </c>
      <c r="AN178">
        <f>VLOOKUP(C178,工龄计算!B:F,5,0)</f>
        <v>200</v>
      </c>
      <c r="AS178">
        <f t="shared" si="10"/>
        <v>0</v>
      </c>
      <c r="BB178">
        <f t="shared" si="12"/>
        <v>0</v>
      </c>
    </row>
    <row r="179" spans="2:54">
      <c r="B179" t="str">
        <f>VLOOKUP(C179,花名册!C:O,13,0)</f>
        <v>10012</v>
      </c>
      <c r="C179" t="s">
        <v>449</v>
      </c>
      <c r="D179" t="str">
        <f>VLOOKUP(C179,花名册!C:F,4,0)</f>
        <v>海度医药</v>
      </c>
      <c r="E179" t="str">
        <f>VLOOKUP(C179,花名册!C:G,5,0)</f>
        <v>医学部</v>
      </c>
      <c r="F179" t="str">
        <f>VLOOKUP(C179,花名册!C:H,6,0)</f>
        <v>数据管理员兼系统管理员</v>
      </c>
      <c r="G179" t="str">
        <f>VLOOKUP(C179,花名册!C:D,2,0)</f>
        <v>在职</v>
      </c>
      <c r="H179" t="str">
        <f>VLOOKUP(C179,花名册!C:E,3,0)</f>
        <v>正式员工</v>
      </c>
      <c r="I179" t="str">
        <f>VLOOKUP(C179,花名册!C:J,8,0)</f>
        <v>研发</v>
      </c>
      <c r="J179" t="str">
        <f>VLOOKUP(C179,花名册!C:I,7,0)</f>
        <v>2012-07-01</v>
      </c>
      <c r="K179" t="str">
        <f>VLOOKUP(C179,花名册!C:L,9,0)</f>
        <v/>
      </c>
      <c r="L179" t="str">
        <f>VLOOKUP(C179,花名册!C:L,10,0)</f>
        <v/>
      </c>
      <c r="M179" t="str">
        <f>VLOOKUP(C179,花名册!C:N,12,0)</f>
        <v>M1</v>
      </c>
      <c r="N179">
        <f>VLOOKUP(C179,出勤日期!A:I,9,0)</f>
        <v>172.5</v>
      </c>
      <c r="O179">
        <f>VLOOKUP(C179,出勤日期!A:J,10,0)</f>
        <v>172.5</v>
      </c>
      <c r="P179">
        <f>VLOOKUP(C179,出勤日期!A:L,12,0)</f>
        <v>0</v>
      </c>
      <c r="Q179">
        <f>VLOOKUP(C179,出勤日期!A:M,13,0)</f>
        <v>172.5</v>
      </c>
      <c r="S179">
        <f>VLOOKUP(C179,'考勤原始数据（增加育儿、独生子女陪护假）'!C:X,16,0)</f>
        <v>0</v>
      </c>
      <c r="U179">
        <f>VLOOKUP(C179,'考勤原始数据（增加育儿、独生子女陪护假）'!C:Z,17,0)</f>
        <v>0</v>
      </c>
      <c r="W179">
        <f>VLOOKUP(C179,'考勤原始数据（增加育儿、独生子女陪护假）'!C:AB,18,0)</f>
        <v>0</v>
      </c>
      <c r="Y179">
        <f>VLOOKUP(C179,'考勤原始数据（增加育儿、独生子女陪护假）'!C:AD,19,0)</f>
        <v>0</v>
      </c>
      <c r="Z179">
        <f>VLOOKUP(C179,'考勤原始数据（增加育儿、独生子女陪护假）'!C:AE,20,0)</f>
        <v>0</v>
      </c>
      <c r="AB179">
        <f>VLOOKUP(C179,'考勤原始数据（增加育儿、独生子女陪护假）'!C:AG,22,0)</f>
        <v>0</v>
      </c>
      <c r="AC179">
        <f>VLOOKUP(C179,'考勤原始数据（增加育儿、独生子女陪护假）'!C:Y,23,0)</f>
        <v>0</v>
      </c>
      <c r="AD179">
        <f>VLOOKUP(C179,'考勤原始数据（增加育儿、独生子女陪护假）'!C:Z,24,0)</f>
        <v>0</v>
      </c>
      <c r="AE179">
        <v>0</v>
      </c>
      <c r="AF179">
        <f>VLOOKUP(C179,'考勤原始数据（增加育儿、独生子女陪护假）'!C:AB,26,0)</f>
        <v>0</v>
      </c>
      <c r="AG179">
        <f>VLOOKUP(C179:C180,'考勤原始数据（增加育儿、独生子女陪护假）'!C:AC,27,0)</f>
        <v>0</v>
      </c>
      <c r="AH179">
        <f>VLOOKUP(C179,'考勤原始数据（增加育儿、独生子女陪护假）'!C:AD,28,0)</f>
        <v>0</v>
      </c>
      <c r="AI179">
        <f>VLOOKUP(C179,'考勤原始数据（增加育儿、独生子女陪护假）'!C:AE,29,0)</f>
        <v>0</v>
      </c>
      <c r="AJ179">
        <f>VLOOKUP(C179,'考勤原始数据（增加育儿、独生子女陪护假）'!C:AF,30,0)</f>
        <v>0</v>
      </c>
      <c r="AL179">
        <f t="shared" si="9"/>
        <v>0</v>
      </c>
      <c r="AM179">
        <f t="shared" si="11"/>
        <v>200</v>
      </c>
      <c r="AN179">
        <f>VLOOKUP(C179,工龄计算!B:F,5,0)</f>
        <v>750</v>
      </c>
      <c r="AS179">
        <f t="shared" si="10"/>
        <v>0</v>
      </c>
      <c r="BB179">
        <f t="shared" si="12"/>
        <v>0</v>
      </c>
    </row>
    <row r="180" spans="2:54">
      <c r="B180" t="str">
        <f>VLOOKUP(C180,花名册!C:O,13,0)</f>
        <v>10291</v>
      </c>
      <c r="C180" t="s">
        <v>93</v>
      </c>
      <c r="D180" t="str">
        <f>VLOOKUP(C180,花名册!C:F,4,0)</f>
        <v>百诚医药</v>
      </c>
      <c r="E180" t="str">
        <f>VLOOKUP(C180,花名册!C:G,5,0)</f>
        <v>外用制剂部</v>
      </c>
      <c r="F180" t="str">
        <f>VLOOKUP(C180,花名册!C:H,6,0)</f>
        <v>分析研究员</v>
      </c>
      <c r="G180" t="str">
        <f>VLOOKUP(C180,花名册!C:D,2,0)</f>
        <v>在职</v>
      </c>
      <c r="H180" t="str">
        <f>VLOOKUP(C180,花名册!C:E,3,0)</f>
        <v>正式员工</v>
      </c>
      <c r="I180" t="str">
        <f>VLOOKUP(C180,花名册!C:J,8,0)</f>
        <v>研发</v>
      </c>
      <c r="J180" t="str">
        <f>VLOOKUP(C180,花名册!C:I,7,0)</f>
        <v>2019-02-14</v>
      </c>
      <c r="K180" t="str">
        <f>VLOOKUP(C180,花名册!C:L,9,0)</f>
        <v/>
      </c>
      <c r="L180" t="str">
        <f>VLOOKUP(C180,花名册!C:L,10,0)</f>
        <v/>
      </c>
      <c r="M180" t="str">
        <f>VLOOKUP(C180,花名册!C:N,12,0)</f>
        <v>P2</v>
      </c>
      <c r="N180">
        <f>VLOOKUP(C180,出勤日期!A:I,9,0)</f>
        <v>172.5</v>
      </c>
      <c r="O180">
        <f>VLOOKUP(C180,出勤日期!A:J,10,0)</f>
        <v>172.5</v>
      </c>
      <c r="P180">
        <f>VLOOKUP(C180,出勤日期!A:L,12,0)</f>
        <v>0</v>
      </c>
      <c r="Q180">
        <f>VLOOKUP(C180,出勤日期!A:M,13,0)</f>
        <v>172.5</v>
      </c>
      <c r="S180">
        <f>VLOOKUP(C180,'考勤原始数据（增加育儿、独生子女陪护假）'!C:X,16,0)</f>
        <v>0</v>
      </c>
      <c r="U180">
        <f>VLOOKUP(C180,'考勤原始数据（增加育儿、独生子女陪护假）'!C:Z,17,0)</f>
        <v>13</v>
      </c>
      <c r="W180">
        <f>VLOOKUP(C180,'考勤原始数据（增加育儿、独生子女陪护假）'!C:AB,18,0)</f>
        <v>0</v>
      </c>
      <c r="Y180">
        <f>VLOOKUP(C180,'考勤原始数据（增加育儿、独生子女陪护假）'!C:AD,19,0)</f>
        <v>0</v>
      </c>
      <c r="Z180">
        <f>VLOOKUP(C180,'考勤原始数据（增加育儿、独生子女陪护假）'!C:AE,20,0)</f>
        <v>0</v>
      </c>
      <c r="AB180">
        <f>VLOOKUP(C180,'考勤原始数据（增加育儿、独生子女陪护假）'!C:AG,22,0)</f>
        <v>0</v>
      </c>
      <c r="AC180">
        <f>VLOOKUP(C180,'考勤原始数据（增加育儿、独生子女陪护假）'!C:Y,23,0)</f>
        <v>5</v>
      </c>
      <c r="AD180">
        <f>VLOOKUP(C180,'考勤原始数据（增加育儿、独生子女陪护假）'!C:Z,24,0)</f>
        <v>3.5</v>
      </c>
      <c r="AE180">
        <v>0</v>
      </c>
      <c r="AF180">
        <f>VLOOKUP(C180,'考勤原始数据（增加育儿、独生子女陪护假）'!C:AB,26,0)</f>
        <v>1.5</v>
      </c>
      <c r="AG180">
        <f>VLOOKUP(C180:C181,'考勤原始数据（增加育儿、独生子女陪护假）'!C:AC,27,0)</f>
        <v>0</v>
      </c>
      <c r="AH180">
        <f>VLOOKUP(C180,'考勤原始数据（增加育儿、独生子女陪护假）'!C:AD,28,0)</f>
        <v>0</v>
      </c>
      <c r="AI180">
        <f>VLOOKUP(C180,'考勤原始数据（增加育儿、独生子女陪护假）'!C:AE,29,0)</f>
        <v>0</v>
      </c>
      <c r="AJ180">
        <f>VLOOKUP(C180,'考勤原始数据（增加育儿、独生子女陪护假）'!C:AF,30,0)</f>
        <v>60</v>
      </c>
      <c r="AL180">
        <f t="shared" si="9"/>
        <v>0</v>
      </c>
      <c r="AM180">
        <f t="shared" si="11"/>
        <v>184.93</v>
      </c>
      <c r="AN180">
        <f>VLOOKUP(C180,工龄计算!B:F,5,0)</f>
        <v>200</v>
      </c>
      <c r="AS180">
        <f t="shared" si="10"/>
        <v>0</v>
      </c>
      <c r="BB180">
        <f t="shared" si="12"/>
        <v>0</v>
      </c>
    </row>
    <row r="181" spans="2:54">
      <c r="B181" t="str">
        <f>VLOOKUP(C181,花名册!C:O,13,0)</f>
        <v>10402</v>
      </c>
      <c r="C181" t="s">
        <v>759</v>
      </c>
      <c r="D181" t="str">
        <f>VLOOKUP(C181,花名册!C:F,4,0)</f>
        <v>百诚医药</v>
      </c>
      <c r="E181" t="str">
        <f>VLOOKUP(C181,花名册!C:G,5,0)</f>
        <v>药物警戒部</v>
      </c>
      <c r="F181" t="str">
        <f>VLOOKUP(C181,花名册!C:H,6,0)</f>
        <v>药物警戒经理</v>
      </c>
      <c r="G181" t="str">
        <f>VLOOKUP(C181,花名册!C:D,2,0)</f>
        <v>在职</v>
      </c>
      <c r="H181" t="str">
        <f>VLOOKUP(C181,花名册!C:E,3,0)</f>
        <v>正式员工</v>
      </c>
      <c r="I181" t="str">
        <f>VLOOKUP(C181,花名册!C:J,8,0)</f>
        <v>研发</v>
      </c>
      <c r="J181" t="str">
        <f>VLOOKUP(C181,花名册!C:I,7,0)</f>
        <v>2019-07-08</v>
      </c>
      <c r="K181" t="str">
        <f>VLOOKUP(C181,花名册!C:L,9,0)</f>
        <v/>
      </c>
      <c r="L181" t="str">
        <f>VLOOKUP(C181,花名册!C:L,10,0)</f>
        <v/>
      </c>
      <c r="M181" t="str">
        <f>VLOOKUP(C181,花名册!C:N,12,0)</f>
        <v>M2</v>
      </c>
      <c r="N181">
        <f>VLOOKUP(C181,出勤日期!A:I,9,0)</f>
        <v>172.5</v>
      </c>
      <c r="O181">
        <f>VLOOKUP(C181,出勤日期!A:J,10,0)</f>
        <v>172.5</v>
      </c>
      <c r="P181">
        <f>VLOOKUP(C181,出勤日期!A:L,12,0)</f>
        <v>0</v>
      </c>
      <c r="Q181">
        <f>VLOOKUP(C181,出勤日期!A:M,13,0)</f>
        <v>172.5</v>
      </c>
      <c r="S181">
        <f>VLOOKUP(C181,'考勤原始数据（增加育儿、独生子女陪护假）'!C:X,16,0)</f>
        <v>0</v>
      </c>
      <c r="U181">
        <f>VLOOKUP(C181,'考勤原始数据（增加育儿、独生子女陪护假）'!C:Z,17,0)</f>
        <v>0</v>
      </c>
      <c r="W181">
        <f>VLOOKUP(C181,'考勤原始数据（增加育儿、独生子女陪护假）'!C:AB,18,0)</f>
        <v>0</v>
      </c>
      <c r="Y181">
        <f>VLOOKUP(C181,'考勤原始数据（增加育儿、独生子女陪护假）'!C:AD,19,0)</f>
        <v>0</v>
      </c>
      <c r="Z181">
        <f>VLOOKUP(C181,'考勤原始数据（增加育儿、独生子女陪护假）'!C:AE,20,0)</f>
        <v>0</v>
      </c>
      <c r="AB181">
        <f>VLOOKUP(C181,'考勤原始数据（增加育儿、独生子女陪护假）'!C:AG,22,0)</f>
        <v>0</v>
      </c>
      <c r="AC181">
        <f>VLOOKUP(C181,'考勤原始数据（增加育儿、独生子女陪护假）'!C:Y,23,0)</f>
        <v>0</v>
      </c>
      <c r="AD181">
        <f>VLOOKUP(C181,'考勤原始数据（增加育儿、独生子女陪护假）'!C:Z,24,0)</f>
        <v>0</v>
      </c>
      <c r="AE181">
        <v>0</v>
      </c>
      <c r="AF181">
        <f>VLOOKUP(C181,'考勤原始数据（增加育儿、独生子女陪护假）'!C:AB,26,0)</f>
        <v>0</v>
      </c>
      <c r="AG181">
        <f>VLOOKUP(C181:C182,'考勤原始数据（增加育儿、独生子女陪护假）'!C:AC,27,0)</f>
        <v>0</v>
      </c>
      <c r="AH181">
        <f>VLOOKUP(C181,'考勤原始数据（增加育儿、独生子女陪护假）'!C:AD,28,0)</f>
        <v>0</v>
      </c>
      <c r="AI181">
        <f>VLOOKUP(C181,'考勤原始数据（增加育儿、独生子女陪护假）'!C:AE,29,0)</f>
        <v>0</v>
      </c>
      <c r="AJ181">
        <f>VLOOKUP(C181,'考勤原始数据（增加育儿、独生子女陪护假）'!C:AF,30,0)</f>
        <v>0</v>
      </c>
      <c r="AL181">
        <f t="shared" si="9"/>
        <v>0</v>
      </c>
      <c r="AM181">
        <f t="shared" si="11"/>
        <v>200</v>
      </c>
      <c r="AN181">
        <f>VLOOKUP(C181,工龄计算!B:F,5,0)</f>
        <v>150</v>
      </c>
      <c r="AS181">
        <f t="shared" si="10"/>
        <v>0</v>
      </c>
      <c r="BB181">
        <f t="shared" si="12"/>
        <v>0</v>
      </c>
    </row>
    <row r="182" spans="2:54">
      <c r="B182" t="str">
        <f>VLOOKUP(C182,花名册!C:O,13,0)</f>
        <v>10186</v>
      </c>
      <c r="C182" t="s">
        <v>118</v>
      </c>
      <c r="D182" t="str">
        <f>VLOOKUP(C182,花名册!C:F,4,0)</f>
        <v>百诚医药</v>
      </c>
      <c r="E182" t="str">
        <f>VLOOKUP(C182,花名册!C:G,5,0)</f>
        <v>医学部</v>
      </c>
      <c r="F182" t="str">
        <f>VLOOKUP(C182,花名册!C:H,6,0)</f>
        <v>高级CRA</v>
      </c>
      <c r="G182" t="str">
        <f>VLOOKUP(C182,花名册!C:D,2,0)</f>
        <v>在职</v>
      </c>
      <c r="H182" t="str">
        <f>VLOOKUP(C182,花名册!C:E,3,0)</f>
        <v>正式员工</v>
      </c>
      <c r="I182" t="str">
        <f>VLOOKUP(C182,花名册!C:J,8,0)</f>
        <v>研发</v>
      </c>
      <c r="J182" t="str">
        <f>VLOOKUP(C182,花名册!C:I,7,0)</f>
        <v>2017-07-17</v>
      </c>
      <c r="K182" t="str">
        <f>VLOOKUP(C182,花名册!C:L,9,0)</f>
        <v/>
      </c>
      <c r="L182" t="str">
        <f>VLOOKUP(C182,花名册!C:L,10,0)</f>
        <v/>
      </c>
      <c r="M182" t="str">
        <f>VLOOKUP(C182,花名册!C:N,12,0)</f>
        <v>P4</v>
      </c>
      <c r="N182">
        <f>VLOOKUP(C182,出勤日期!A:I,9,0)</f>
        <v>172.5</v>
      </c>
      <c r="O182">
        <f>VLOOKUP(C182,出勤日期!A:J,10,0)</f>
        <v>172.5</v>
      </c>
      <c r="P182">
        <f>VLOOKUP(C182,出勤日期!A:L,12,0)</f>
        <v>0</v>
      </c>
      <c r="Q182">
        <f>VLOOKUP(C182,出勤日期!A:M,13,0)</f>
        <v>172.5</v>
      </c>
      <c r="S182">
        <f>VLOOKUP(C182,'考勤原始数据（增加育儿、独生子女陪护假）'!C:X,16,0)</f>
        <v>0</v>
      </c>
      <c r="U182">
        <f>VLOOKUP(C182,'考勤原始数据（增加育儿、独生子女陪护假）'!C:Z,17,0)</f>
        <v>0</v>
      </c>
      <c r="W182">
        <f>VLOOKUP(C182,'考勤原始数据（增加育儿、独生子女陪护假）'!C:AB,18,0)</f>
        <v>0</v>
      </c>
      <c r="Y182">
        <f>VLOOKUP(C182,'考勤原始数据（增加育儿、独生子女陪护假）'!C:AD,19,0)</f>
        <v>0</v>
      </c>
      <c r="Z182">
        <f>VLOOKUP(C182,'考勤原始数据（增加育儿、独生子女陪护假）'!C:AE,20,0)</f>
        <v>0</v>
      </c>
      <c r="AB182">
        <f>VLOOKUP(C182,'考勤原始数据（增加育儿、独生子女陪护假）'!C:AG,22,0)</f>
        <v>0</v>
      </c>
      <c r="AC182">
        <f>VLOOKUP(C182,'考勤原始数据（增加育儿、独生子女陪护假）'!C:Y,23,0)</f>
        <v>9</v>
      </c>
      <c r="AD182">
        <f>VLOOKUP(C182,'考勤原始数据（增加育儿、独生子女陪护假）'!C:Z,24,0)</f>
        <v>9</v>
      </c>
      <c r="AE182">
        <v>0</v>
      </c>
      <c r="AF182">
        <f>VLOOKUP(C182,'考勤原始数据（增加育儿、独生子女陪护假）'!C:AB,26,0)</f>
        <v>0</v>
      </c>
      <c r="AG182">
        <f>VLOOKUP(C182:C183,'考勤原始数据（增加育儿、独生子女陪护假）'!C:AC,27,0)</f>
        <v>0</v>
      </c>
      <c r="AH182">
        <f>VLOOKUP(C182,'考勤原始数据（增加育儿、独生子女陪护假）'!C:AD,28,0)</f>
        <v>0</v>
      </c>
      <c r="AI182">
        <f>VLOOKUP(C182,'考勤原始数据（增加育儿、独生子女陪护假）'!C:AE,29,0)</f>
        <v>0</v>
      </c>
      <c r="AJ182">
        <f>VLOOKUP(C182,'考勤原始数据（增加育儿、独生子女陪护假）'!C:AF,30,0)</f>
        <v>0</v>
      </c>
      <c r="AK182">
        <v>11</v>
      </c>
      <c r="AL182">
        <f t="shared" si="9"/>
        <v>165</v>
      </c>
      <c r="AM182">
        <f t="shared" si="11"/>
        <v>200</v>
      </c>
      <c r="AN182">
        <f>VLOOKUP(C182,工龄计算!B:F,5,0)</f>
        <v>250</v>
      </c>
      <c r="AS182">
        <f t="shared" si="10"/>
        <v>0</v>
      </c>
      <c r="BB182">
        <f t="shared" si="12"/>
        <v>0</v>
      </c>
    </row>
    <row r="183" spans="2:54">
      <c r="B183" t="str">
        <f>VLOOKUP(C183,花名册!C:O,13,0)</f>
        <v>60012</v>
      </c>
      <c r="C183" t="s">
        <v>607</v>
      </c>
      <c r="D183" t="str">
        <f>VLOOKUP(C183,花名册!C:F,4,0)</f>
        <v>百诚医药</v>
      </c>
      <c r="E183" t="str">
        <f>VLOOKUP(C183,花名册!C:G,5,0)</f>
        <v>医学部</v>
      </c>
      <c r="F183" t="str">
        <f>VLOOKUP(C183,花名册!C:H,6,0)</f>
        <v>CRA</v>
      </c>
      <c r="G183" t="str">
        <f>VLOOKUP(C183,花名册!C:D,2,0)</f>
        <v>在职</v>
      </c>
      <c r="H183" t="str">
        <f>VLOOKUP(C183,花名册!C:E,3,0)</f>
        <v>正式员工</v>
      </c>
      <c r="I183" t="str">
        <f>VLOOKUP(C183,花名册!C:J,8,0)</f>
        <v>研发</v>
      </c>
      <c r="J183" t="str">
        <f>VLOOKUP(C183,花名册!C:I,7,0)</f>
        <v>2018-03-28</v>
      </c>
      <c r="K183" t="str">
        <f>VLOOKUP(C183,花名册!C:L,9,0)</f>
        <v/>
      </c>
      <c r="L183" t="str">
        <f>VLOOKUP(C183,花名册!C:L,10,0)</f>
        <v/>
      </c>
      <c r="M183" t="str">
        <f>VLOOKUP(C183,花名册!C:N,12,0)</f>
        <v>P2</v>
      </c>
      <c r="N183">
        <f>VLOOKUP(C183,出勤日期!A:I,9,0)</f>
        <v>172.5</v>
      </c>
      <c r="O183">
        <f>VLOOKUP(C183,出勤日期!A:J,10,0)</f>
        <v>172.5</v>
      </c>
      <c r="P183">
        <f>VLOOKUP(C183,出勤日期!A:L,12,0)</f>
        <v>0</v>
      </c>
      <c r="Q183">
        <f>VLOOKUP(C183,出勤日期!A:M,13,0)</f>
        <v>172.5</v>
      </c>
      <c r="S183">
        <f>VLOOKUP(C183,'考勤原始数据（增加育儿、独生子女陪护假）'!C:X,16,0)</f>
        <v>0</v>
      </c>
      <c r="U183">
        <f>VLOOKUP(C183,'考勤原始数据（增加育儿、独生子女陪护假）'!C:Z,17,0)</f>
        <v>0</v>
      </c>
      <c r="W183">
        <f>VLOOKUP(C183,'考勤原始数据（增加育儿、独生子女陪护假）'!C:AB,18,0)</f>
        <v>0</v>
      </c>
      <c r="Y183">
        <f>VLOOKUP(C183,'考勤原始数据（增加育儿、独生子女陪护假）'!C:AD,19,0)</f>
        <v>0</v>
      </c>
      <c r="Z183">
        <f>VLOOKUP(C183,'考勤原始数据（增加育儿、独生子女陪护假）'!C:AE,20,0)</f>
        <v>0</v>
      </c>
      <c r="AB183">
        <f>VLOOKUP(C183,'考勤原始数据（增加育儿、独生子女陪护假）'!C:AG,22,0)</f>
        <v>0</v>
      </c>
      <c r="AC183">
        <f>VLOOKUP(C183,'考勤原始数据（增加育儿、独生子女陪护假）'!C:Y,23,0)</f>
        <v>31.5</v>
      </c>
      <c r="AD183">
        <f>VLOOKUP(C183,'考勤原始数据（增加育儿、独生子女陪护假）'!C:Z,24,0)</f>
        <v>31.5</v>
      </c>
      <c r="AE183">
        <v>0</v>
      </c>
      <c r="AF183">
        <f>VLOOKUP(C183,'考勤原始数据（增加育儿、独生子女陪护假）'!C:AB,26,0)</f>
        <v>0</v>
      </c>
      <c r="AG183">
        <f>VLOOKUP(C183:C184,'考勤原始数据（增加育儿、独生子女陪护假）'!C:AC,27,0)</f>
        <v>0</v>
      </c>
      <c r="AH183">
        <f>VLOOKUP(C183,'考勤原始数据（增加育儿、独生子女陪护假）'!C:AD,28,0)</f>
        <v>0</v>
      </c>
      <c r="AI183">
        <f>VLOOKUP(C183,'考勤原始数据（增加育儿、独生子女陪护假）'!C:AE,29,0)</f>
        <v>0</v>
      </c>
      <c r="AJ183">
        <f>VLOOKUP(C183,'考勤原始数据（增加育儿、独生子女陪护假）'!C:AF,30,0)</f>
        <v>0</v>
      </c>
      <c r="AK183">
        <v>29</v>
      </c>
      <c r="AL183">
        <f t="shared" si="9"/>
        <v>435</v>
      </c>
      <c r="AM183">
        <f t="shared" si="11"/>
        <v>200</v>
      </c>
      <c r="AN183">
        <f>VLOOKUP(C183,工龄计算!B:F,5,0)</f>
        <v>250</v>
      </c>
      <c r="AS183">
        <f t="shared" si="10"/>
        <v>0</v>
      </c>
      <c r="BB183">
        <f t="shared" si="12"/>
        <v>0</v>
      </c>
    </row>
    <row r="184" spans="2:54">
      <c r="B184" t="str">
        <f>VLOOKUP(C184,花名册!C:O,13,0)</f>
        <v>10158</v>
      </c>
      <c r="C184" t="s">
        <v>452</v>
      </c>
      <c r="D184" t="str">
        <f>VLOOKUP(C184,花名册!C:F,4,0)</f>
        <v>百诚医药</v>
      </c>
      <c r="E184" t="str">
        <f>VLOOKUP(C184,花名册!C:G,5,0)</f>
        <v>医学部</v>
      </c>
      <c r="F184" t="str">
        <f>VLOOKUP(C184,花名册!C:H,6,0)</f>
        <v>CRA</v>
      </c>
      <c r="G184" t="str">
        <f>VLOOKUP(C184,花名册!C:D,2,0)</f>
        <v>在职</v>
      </c>
      <c r="H184" t="str">
        <f>VLOOKUP(C184,花名册!C:E,3,0)</f>
        <v>正式员工</v>
      </c>
      <c r="I184" t="str">
        <f>VLOOKUP(C184,花名册!C:J,8,0)</f>
        <v>研发</v>
      </c>
      <c r="J184" t="str">
        <f>VLOOKUP(C184,花名册!C:I,7,0)</f>
        <v>2017-10-09</v>
      </c>
      <c r="K184" t="str">
        <f>VLOOKUP(C184,花名册!C:L,9,0)</f>
        <v/>
      </c>
      <c r="L184" t="str">
        <f>VLOOKUP(C184,花名册!C:L,10,0)</f>
        <v/>
      </c>
      <c r="M184" t="str">
        <f>VLOOKUP(C184,花名册!C:N,12,0)</f>
        <v>P4</v>
      </c>
      <c r="N184">
        <f>VLOOKUP(C184,出勤日期!A:I,9,0)</f>
        <v>172.5</v>
      </c>
      <c r="O184">
        <f>VLOOKUP(C184,出勤日期!A:J,10,0)</f>
        <v>172.5</v>
      </c>
      <c r="P184">
        <f>VLOOKUP(C184,出勤日期!A:L,12,0)</f>
        <v>0</v>
      </c>
      <c r="Q184">
        <f>VLOOKUP(C184,出勤日期!A:M,13,0)</f>
        <v>172.5</v>
      </c>
      <c r="S184">
        <f>VLOOKUP(C184,'考勤原始数据（增加育儿、独生子女陪护假）'!C:X,16,0)</f>
        <v>0</v>
      </c>
      <c r="U184">
        <f>VLOOKUP(C184,'考勤原始数据（增加育儿、独生子女陪护假）'!C:Z,17,0)</f>
        <v>0</v>
      </c>
      <c r="W184">
        <f>VLOOKUP(C184,'考勤原始数据（增加育儿、独生子女陪护假）'!C:AB,18,0)</f>
        <v>0</v>
      </c>
      <c r="Y184">
        <f>VLOOKUP(C184,'考勤原始数据（增加育儿、独生子女陪护假）'!C:AD,19,0)</f>
        <v>0</v>
      </c>
      <c r="Z184">
        <f>VLOOKUP(C184,'考勤原始数据（增加育儿、独生子女陪护假）'!C:AE,20,0)</f>
        <v>0</v>
      </c>
      <c r="AB184">
        <f>VLOOKUP(C184,'考勤原始数据（增加育儿、独生子女陪护假）'!C:AG,22,0)</f>
        <v>0</v>
      </c>
      <c r="AC184">
        <f>VLOOKUP(C184,'考勤原始数据（增加育儿、独生子女陪护假）'!C:Y,23,0)</f>
        <v>27</v>
      </c>
      <c r="AD184">
        <f>VLOOKUP(C184,'考勤原始数据（增加育儿、独生子女陪护假）'!C:Z,24,0)</f>
        <v>27</v>
      </c>
      <c r="AE184">
        <v>0</v>
      </c>
      <c r="AF184">
        <f>VLOOKUP(C184,'考勤原始数据（增加育儿、独生子女陪护假）'!C:AB,26,0)</f>
        <v>0</v>
      </c>
      <c r="AG184">
        <f>VLOOKUP(C184:C185,'考勤原始数据（增加育儿、独生子女陪护假）'!C:AC,27,0)</f>
        <v>0</v>
      </c>
      <c r="AH184">
        <f>VLOOKUP(C184,'考勤原始数据（增加育儿、独生子女陪护假）'!C:AD,28,0)</f>
        <v>0</v>
      </c>
      <c r="AI184">
        <f>VLOOKUP(C184,'考勤原始数据（增加育儿、独生子女陪护假）'!C:AE,29,0)</f>
        <v>0</v>
      </c>
      <c r="AJ184">
        <f>VLOOKUP(C184,'考勤原始数据（增加育儿、独生子女陪护假）'!C:AF,30,0)</f>
        <v>0</v>
      </c>
      <c r="AK184">
        <v>7</v>
      </c>
      <c r="AL184">
        <f t="shared" si="9"/>
        <v>105</v>
      </c>
      <c r="AM184">
        <f t="shared" si="11"/>
        <v>200</v>
      </c>
      <c r="AN184">
        <f>VLOOKUP(C184,工龄计算!B:F,5,0)</f>
        <v>250</v>
      </c>
      <c r="AS184">
        <f t="shared" si="10"/>
        <v>0</v>
      </c>
      <c r="BB184">
        <f t="shared" si="12"/>
        <v>0</v>
      </c>
    </row>
    <row r="185" spans="2:54">
      <c r="B185" t="str">
        <f>VLOOKUP(C185,花名册!C:O,13,0)</f>
        <v>20044</v>
      </c>
      <c r="C185" t="s">
        <v>122</v>
      </c>
      <c r="D185" t="str">
        <f>VLOOKUP(C185,花名册!C:F,4,0)</f>
        <v>百诚医药</v>
      </c>
      <c r="E185" t="str">
        <f>VLOOKUP(C185,花名册!C:G,5,0)</f>
        <v>医学部</v>
      </c>
      <c r="F185" t="str">
        <f>VLOOKUP(C185,花名册!C:H,6,0)</f>
        <v>CRA</v>
      </c>
      <c r="G185" t="str">
        <f>VLOOKUP(C185,花名册!C:D,2,0)</f>
        <v>在职</v>
      </c>
      <c r="H185" t="str">
        <f>VLOOKUP(C185,花名册!C:E,3,0)</f>
        <v>正式员工</v>
      </c>
      <c r="I185" t="str">
        <f>VLOOKUP(C185,花名册!C:J,8,0)</f>
        <v>研发</v>
      </c>
      <c r="J185" t="str">
        <f>VLOOKUP(C185,花名册!C:I,7,0)</f>
        <v>2018-11-14</v>
      </c>
      <c r="K185" t="str">
        <f>VLOOKUP(C185,花名册!C:L,9,0)</f>
        <v/>
      </c>
      <c r="L185" t="str">
        <f>VLOOKUP(C185,花名册!C:L,10,0)</f>
        <v/>
      </c>
      <c r="M185" t="str">
        <f>VLOOKUP(C185,花名册!C:N,12,0)</f>
        <v>P4</v>
      </c>
      <c r="N185">
        <f>VLOOKUP(C185,出勤日期!A:I,9,0)</f>
        <v>172.5</v>
      </c>
      <c r="O185">
        <f>VLOOKUP(C185,出勤日期!A:J,10,0)</f>
        <v>172.5</v>
      </c>
      <c r="P185">
        <f>VLOOKUP(C185,出勤日期!A:L,12,0)</f>
        <v>0</v>
      </c>
      <c r="Q185">
        <f>VLOOKUP(C185,出勤日期!A:M,13,0)</f>
        <v>172.5</v>
      </c>
      <c r="S185">
        <f>VLOOKUP(C185,'考勤原始数据（增加育儿、独生子女陪护假）'!C:X,16,0)</f>
        <v>0</v>
      </c>
      <c r="U185">
        <f>VLOOKUP(C185,'考勤原始数据（增加育儿、独生子女陪护假）'!C:Z,17,0)</f>
        <v>0</v>
      </c>
      <c r="W185">
        <f>VLOOKUP(C185,'考勤原始数据（增加育儿、独生子女陪护假）'!C:AB,18,0)</f>
        <v>0</v>
      </c>
      <c r="Y185">
        <f>VLOOKUP(C185,'考勤原始数据（增加育儿、独生子女陪护假）'!C:AD,19,0)</f>
        <v>0</v>
      </c>
      <c r="Z185">
        <f>VLOOKUP(C185,'考勤原始数据（增加育儿、独生子女陪护假）'!C:AE,20,0)</f>
        <v>0</v>
      </c>
      <c r="AB185">
        <f>VLOOKUP(C185,'考勤原始数据（增加育儿、独生子女陪护假）'!C:AG,22,0)</f>
        <v>0</v>
      </c>
      <c r="AC185">
        <f>VLOOKUP(C185,'考勤原始数据（增加育儿、独生子女陪护假）'!C:Y,23,0)</f>
        <v>9.5</v>
      </c>
      <c r="AD185">
        <f>VLOOKUP(C185,'考勤原始数据（增加育儿、独生子女陪护假）'!C:Z,24,0)</f>
        <v>9.5</v>
      </c>
      <c r="AE185">
        <v>0</v>
      </c>
      <c r="AF185">
        <f>VLOOKUP(C185,'考勤原始数据（增加育儿、独生子女陪护假）'!C:AB,26,0)</f>
        <v>0</v>
      </c>
      <c r="AG185">
        <f>VLOOKUP(C185:C186,'考勤原始数据（增加育儿、独生子女陪护假）'!C:AC,27,0)</f>
        <v>0</v>
      </c>
      <c r="AH185">
        <f>VLOOKUP(C185,'考勤原始数据（增加育儿、独生子女陪护假）'!C:AD,28,0)</f>
        <v>0</v>
      </c>
      <c r="AI185">
        <f>VLOOKUP(C185,'考勤原始数据（增加育儿、独生子女陪护假）'!C:AE,29,0)</f>
        <v>0</v>
      </c>
      <c r="AJ185">
        <f>VLOOKUP(C185,'考勤原始数据（增加育儿、独生子女陪护假）'!C:AF,30,0)</f>
        <v>0</v>
      </c>
      <c r="AK185">
        <v>27</v>
      </c>
      <c r="AL185">
        <f t="shared" si="9"/>
        <v>405</v>
      </c>
      <c r="AM185">
        <f t="shared" si="11"/>
        <v>200</v>
      </c>
      <c r="AN185">
        <f>VLOOKUP(C185,工龄计算!B:F,5,0)</f>
        <v>200</v>
      </c>
      <c r="AQ185">
        <v>1000</v>
      </c>
      <c r="AS185">
        <f t="shared" si="10"/>
        <v>1000</v>
      </c>
      <c r="BB185">
        <f t="shared" si="12"/>
        <v>0</v>
      </c>
    </row>
    <row r="186" spans="2:54">
      <c r="B186" t="str">
        <f>VLOOKUP(C186,花名册!C:O,13,0)</f>
        <v>10093</v>
      </c>
      <c r="C186" t="s">
        <v>126</v>
      </c>
      <c r="D186" t="str">
        <f>VLOOKUP(C186,花名册!C:F,4,0)</f>
        <v>百诚医药</v>
      </c>
      <c r="E186" t="str">
        <f>VLOOKUP(C186,花名册!C:G,5,0)</f>
        <v>原料药分析部</v>
      </c>
      <c r="F186" t="str">
        <f>VLOOKUP(C186,花名册!C:H,6,0)</f>
        <v>技术总监</v>
      </c>
      <c r="G186" t="str">
        <f>VLOOKUP(C186,花名册!C:D,2,0)</f>
        <v>在职</v>
      </c>
      <c r="H186" t="str">
        <f>VLOOKUP(C186,花名册!C:E,3,0)</f>
        <v>正式员工</v>
      </c>
      <c r="I186" t="str">
        <f>VLOOKUP(C186,花名册!C:J,8,0)</f>
        <v>研发</v>
      </c>
      <c r="J186" t="str">
        <f>VLOOKUP(C186,花名册!C:I,7,0)</f>
        <v>2017-02-13</v>
      </c>
      <c r="K186" t="str">
        <f>VLOOKUP(C186,花名册!C:L,9,0)</f>
        <v/>
      </c>
      <c r="L186" t="str">
        <f>VLOOKUP(C186,花名册!C:L,10,0)</f>
        <v/>
      </c>
      <c r="M186" t="str">
        <f>VLOOKUP(C186,花名册!C:N,12,0)</f>
        <v>M5</v>
      </c>
      <c r="N186">
        <f>VLOOKUP(C186,出勤日期!A:I,9,0)</f>
        <v>172.5</v>
      </c>
      <c r="O186">
        <f>VLOOKUP(C186,出勤日期!A:J,10,0)</f>
        <v>172.5</v>
      </c>
      <c r="P186">
        <f>VLOOKUP(C186,出勤日期!A:L,12,0)</f>
        <v>0</v>
      </c>
      <c r="Q186">
        <f>VLOOKUP(C186,出勤日期!A:M,13,0)</f>
        <v>172.5</v>
      </c>
      <c r="S186">
        <f>VLOOKUP(C186,'考勤原始数据（增加育儿、独生子女陪护假）'!C:X,16,0)</f>
        <v>0</v>
      </c>
      <c r="U186">
        <f>VLOOKUP(C186,'考勤原始数据（增加育儿、独生子女陪护假）'!C:Z,17,0)</f>
        <v>0</v>
      </c>
      <c r="W186">
        <f>VLOOKUP(C186,'考勤原始数据（增加育儿、独生子女陪护假）'!C:AB,18,0)</f>
        <v>0</v>
      </c>
      <c r="Y186">
        <f>VLOOKUP(C186,'考勤原始数据（增加育儿、独生子女陪护假）'!C:AD,19,0)</f>
        <v>0</v>
      </c>
      <c r="Z186">
        <f>VLOOKUP(C186,'考勤原始数据（增加育儿、独生子女陪护假）'!C:AE,20,0)</f>
        <v>0</v>
      </c>
      <c r="AB186">
        <f>VLOOKUP(C186,'考勤原始数据（增加育儿、独生子女陪护假）'!C:AG,22,0)</f>
        <v>0</v>
      </c>
      <c r="AC186">
        <f>VLOOKUP(C186,'考勤原始数据（增加育儿、独生子女陪护假）'!C:Y,23,0)</f>
        <v>0</v>
      </c>
      <c r="AD186">
        <f>VLOOKUP(C186,'考勤原始数据（增加育儿、独生子女陪护假）'!C:Z,24,0)</f>
        <v>0</v>
      </c>
      <c r="AE186">
        <v>0</v>
      </c>
      <c r="AF186">
        <f>VLOOKUP(C186,'考勤原始数据（增加育儿、独生子女陪护假）'!C:AB,26,0)</f>
        <v>0</v>
      </c>
      <c r="AG186">
        <f>VLOOKUP(C186:C187,'考勤原始数据（增加育儿、独生子女陪护假）'!C:AC,27,0)</f>
        <v>0</v>
      </c>
      <c r="AH186">
        <f>VLOOKUP(C186,'考勤原始数据（增加育儿、独生子女陪护假）'!C:AD,28,0)</f>
        <v>0</v>
      </c>
      <c r="AI186">
        <f>VLOOKUP(C186,'考勤原始数据（增加育儿、独生子女陪护假）'!C:AE,29,0)</f>
        <v>0</v>
      </c>
      <c r="AJ186">
        <f>VLOOKUP(C186,'考勤原始数据（增加育儿、独生子女陪护假）'!C:AF,30,0)</f>
        <v>0</v>
      </c>
      <c r="AL186">
        <f t="shared" si="9"/>
        <v>0</v>
      </c>
      <c r="AM186">
        <f t="shared" si="11"/>
        <v>200</v>
      </c>
      <c r="AN186">
        <f>VLOOKUP(C186,工龄计算!B:F,5,0)</f>
        <v>350</v>
      </c>
      <c r="AS186">
        <f t="shared" si="10"/>
        <v>0</v>
      </c>
      <c r="BB186">
        <f t="shared" si="12"/>
        <v>0</v>
      </c>
    </row>
    <row r="187" spans="2:54">
      <c r="B187" t="str">
        <f>VLOOKUP(C187,花名册!C:O,13,0)</f>
        <v>10018</v>
      </c>
      <c r="C187" t="s">
        <v>132</v>
      </c>
      <c r="D187" t="str">
        <f>VLOOKUP(C187,花名册!C:F,4,0)</f>
        <v>百诚医药</v>
      </c>
      <c r="E187" t="str">
        <f>VLOOKUP(C187,花名册!C:G,5,0)</f>
        <v>质量保证部</v>
      </c>
      <c r="F187" t="str">
        <f>VLOOKUP(C187,花名册!C:H,6,0)</f>
        <v>副总监</v>
      </c>
      <c r="G187" t="str">
        <f>VLOOKUP(C187,花名册!C:D,2,0)</f>
        <v>在职</v>
      </c>
      <c r="H187" t="str">
        <f>VLOOKUP(C187,花名册!C:E,3,0)</f>
        <v>正式员工</v>
      </c>
      <c r="I187" t="str">
        <f>VLOOKUP(C187,花名册!C:J,8,0)</f>
        <v>职能</v>
      </c>
      <c r="J187" t="str">
        <f>VLOOKUP(C187,花名册!C:I,7,0)</f>
        <v>2015-03-01</v>
      </c>
      <c r="K187" t="str">
        <f>VLOOKUP(C187,花名册!C:L,9,0)</f>
        <v/>
      </c>
      <c r="L187" t="str">
        <f>VLOOKUP(C187,花名册!C:L,10,0)</f>
        <v/>
      </c>
      <c r="M187" t="str">
        <f>VLOOKUP(C187,花名册!C:N,12,0)</f>
        <v>M3</v>
      </c>
      <c r="N187">
        <f>VLOOKUP(C187,出勤日期!A:I,9,0)</f>
        <v>184</v>
      </c>
      <c r="O187">
        <f>VLOOKUP(C187,出勤日期!A:J,10,0)</f>
        <v>184</v>
      </c>
      <c r="P187">
        <f>VLOOKUP(C187,出勤日期!A:L,12,0)</f>
        <v>0</v>
      </c>
      <c r="Q187">
        <f>VLOOKUP(C187,出勤日期!A:M,13,0)</f>
        <v>184</v>
      </c>
      <c r="S187">
        <f>VLOOKUP(C187,'考勤原始数据（增加育儿、独生子女陪护假）'!C:X,16,0)</f>
        <v>0</v>
      </c>
      <c r="U187">
        <f>VLOOKUP(C187,'考勤原始数据（增加育儿、独生子女陪护假）'!C:Z,17,0)</f>
        <v>0</v>
      </c>
      <c r="W187">
        <f>VLOOKUP(C187,'考勤原始数据（增加育儿、独生子女陪护假）'!C:AB,18,0)</f>
        <v>0</v>
      </c>
      <c r="Y187">
        <f>VLOOKUP(C187,'考勤原始数据（增加育儿、独生子女陪护假）'!C:AD,19,0)</f>
        <v>0</v>
      </c>
      <c r="Z187">
        <f>VLOOKUP(C187,'考勤原始数据（增加育儿、独生子女陪护假）'!C:AE,20,0)</f>
        <v>0</v>
      </c>
      <c r="AB187">
        <f>VLOOKUP(C187,'考勤原始数据（增加育儿、独生子女陪护假）'!C:AG,22,0)</f>
        <v>0</v>
      </c>
      <c r="AC187">
        <f>VLOOKUP(C187,'考勤原始数据（增加育儿、独生子女陪护假）'!C:Y,23,0)</f>
        <v>0</v>
      </c>
      <c r="AD187">
        <f>VLOOKUP(C187,'考勤原始数据（增加育儿、独生子女陪护假）'!C:Z,24,0)</f>
        <v>0</v>
      </c>
      <c r="AE187">
        <v>0</v>
      </c>
      <c r="AF187">
        <f>VLOOKUP(C187,'考勤原始数据（增加育儿、独生子女陪护假）'!C:AB,26,0)</f>
        <v>0</v>
      </c>
      <c r="AG187">
        <f>VLOOKUP(C187:C188,'考勤原始数据（增加育儿、独生子女陪护假）'!C:AC,27,0)</f>
        <v>0</v>
      </c>
      <c r="AH187">
        <f>VLOOKUP(C187,'考勤原始数据（增加育儿、独生子女陪护假）'!C:AD,28,0)</f>
        <v>0</v>
      </c>
      <c r="AI187">
        <f>VLOOKUP(C187,'考勤原始数据（增加育儿、独生子女陪护假）'!C:AE,29,0)</f>
        <v>0</v>
      </c>
      <c r="AJ187">
        <f>VLOOKUP(C187,'考勤原始数据（增加育儿、独生子女陪护假）'!C:AF,30,0)</f>
        <v>0</v>
      </c>
      <c r="AL187">
        <f t="shared" si="9"/>
        <v>0</v>
      </c>
      <c r="AM187">
        <f t="shared" si="11"/>
        <v>200</v>
      </c>
      <c r="AN187">
        <f>VLOOKUP(C187,工龄计算!B:F,5,0)</f>
        <v>550</v>
      </c>
      <c r="AS187">
        <f t="shared" si="10"/>
        <v>0</v>
      </c>
      <c r="BB187">
        <f t="shared" si="12"/>
        <v>0</v>
      </c>
    </row>
    <row r="188" spans="2:54">
      <c r="B188" t="str">
        <f>VLOOKUP(C188,花名册!C:O,13,0)</f>
        <v>10319</v>
      </c>
      <c r="C188" t="s">
        <v>453</v>
      </c>
      <c r="D188" t="str">
        <f>VLOOKUP(C188,花名册!C:F,4,0)</f>
        <v>百诚医药</v>
      </c>
      <c r="E188" t="str">
        <f>VLOOKUP(C188,花名册!C:G,5,0)</f>
        <v>质量保证部</v>
      </c>
      <c r="F188" t="str">
        <f>VLOOKUP(C188,花名册!C:H,6,0)</f>
        <v>验证主管</v>
      </c>
      <c r="G188" t="str">
        <f>VLOOKUP(C188,花名册!C:D,2,0)</f>
        <v>在职</v>
      </c>
      <c r="H188" t="str">
        <f>VLOOKUP(C188,花名册!C:E,3,0)</f>
        <v>正式员工</v>
      </c>
      <c r="I188" t="str">
        <f>VLOOKUP(C188,花名册!C:J,8,0)</f>
        <v>职能</v>
      </c>
      <c r="J188" t="str">
        <f>VLOOKUP(C188,花名册!C:I,7,0)</f>
        <v>2019-04-01</v>
      </c>
      <c r="K188" t="str">
        <f>VLOOKUP(C188,花名册!C:L,9,0)</f>
        <v/>
      </c>
      <c r="L188" t="str">
        <f>VLOOKUP(C188,花名册!C:L,10,0)</f>
        <v/>
      </c>
      <c r="M188" t="str">
        <f>VLOOKUP(C188,花名册!C:N,12,0)</f>
        <v>M1</v>
      </c>
      <c r="N188">
        <f>VLOOKUP(C188,出勤日期!A:I,9,0)</f>
        <v>184</v>
      </c>
      <c r="O188">
        <f>VLOOKUP(C188,出勤日期!A:J,10,0)</f>
        <v>184</v>
      </c>
      <c r="P188">
        <f>VLOOKUP(C188,出勤日期!A:L,12,0)</f>
        <v>0</v>
      </c>
      <c r="Q188">
        <f>VLOOKUP(C188,出勤日期!A:M,13,0)</f>
        <v>184</v>
      </c>
      <c r="S188">
        <f>VLOOKUP(C188,'考勤原始数据（增加育儿、独生子女陪护假）'!C:X,16,0)</f>
        <v>0</v>
      </c>
      <c r="U188">
        <f>VLOOKUP(C188,'考勤原始数据（增加育儿、独生子女陪护假）'!C:Z,17,0)</f>
        <v>0</v>
      </c>
      <c r="W188">
        <f>VLOOKUP(C188,'考勤原始数据（增加育儿、独生子女陪护假）'!C:AB,18,0)</f>
        <v>0</v>
      </c>
      <c r="Y188">
        <f>VLOOKUP(C188,'考勤原始数据（增加育儿、独生子女陪护假）'!C:AD,19,0)</f>
        <v>0</v>
      </c>
      <c r="Z188">
        <f>VLOOKUP(C188,'考勤原始数据（增加育儿、独生子女陪护假）'!C:AE,20,0)</f>
        <v>0</v>
      </c>
      <c r="AB188">
        <f>VLOOKUP(C188,'考勤原始数据（增加育儿、独生子女陪护假）'!C:AG,22,0)</f>
        <v>0</v>
      </c>
      <c r="AC188">
        <f>VLOOKUP(C188,'考勤原始数据（增加育儿、独生子女陪护假）'!C:Y,23,0)</f>
        <v>0</v>
      </c>
      <c r="AD188">
        <f>VLOOKUP(C188,'考勤原始数据（增加育儿、独生子女陪护假）'!C:Z,24,0)</f>
        <v>0</v>
      </c>
      <c r="AE188">
        <v>0</v>
      </c>
      <c r="AF188">
        <f>VLOOKUP(C188,'考勤原始数据（增加育儿、独生子女陪护假）'!C:AB,26,0)</f>
        <v>0</v>
      </c>
      <c r="AG188">
        <f>VLOOKUP(C188:C189,'考勤原始数据（增加育儿、独生子女陪护假）'!C:AC,27,0)</f>
        <v>0</v>
      </c>
      <c r="AH188">
        <f>VLOOKUP(C188,'考勤原始数据（增加育儿、独生子女陪护假）'!C:AD,28,0)</f>
        <v>0</v>
      </c>
      <c r="AI188">
        <f>VLOOKUP(C188,'考勤原始数据（增加育儿、独生子女陪护假）'!C:AE,29,0)</f>
        <v>0</v>
      </c>
      <c r="AJ188">
        <f>VLOOKUP(C188,'考勤原始数据（增加育儿、独生子女陪护假）'!C:AF,30,0)</f>
        <v>0</v>
      </c>
      <c r="AL188">
        <f t="shared" si="9"/>
        <v>0</v>
      </c>
      <c r="AM188">
        <f t="shared" si="11"/>
        <v>200</v>
      </c>
      <c r="AN188">
        <f>VLOOKUP(C188,工龄计算!B:F,5,0)</f>
        <v>200</v>
      </c>
      <c r="AS188">
        <f t="shared" si="10"/>
        <v>0</v>
      </c>
      <c r="BB188">
        <f t="shared" si="12"/>
        <v>0</v>
      </c>
    </row>
    <row r="189" spans="2:54">
      <c r="B189" t="str">
        <f>VLOOKUP(C189,花名册!C:O,13,0)</f>
        <v>10419</v>
      </c>
      <c r="C189" t="s">
        <v>264</v>
      </c>
      <c r="D189" t="str">
        <f>VLOOKUP(C189,花名册!C:F,4,0)</f>
        <v>百诚医药</v>
      </c>
      <c r="E189" t="str">
        <f>VLOOKUP(C189,花名册!C:G,5,0)</f>
        <v>质量保证部</v>
      </c>
      <c r="F189" t="str">
        <f>VLOOKUP(C189,花名册!C:H,6,0)</f>
        <v>QA</v>
      </c>
      <c r="G189" t="str">
        <f>VLOOKUP(C189,花名册!C:D,2,0)</f>
        <v>在职</v>
      </c>
      <c r="H189" t="str">
        <f>VLOOKUP(C189,花名册!C:E,3,0)</f>
        <v>正式员工</v>
      </c>
      <c r="I189" t="str">
        <f>VLOOKUP(C189,花名册!C:J,8,0)</f>
        <v>职能</v>
      </c>
      <c r="J189" t="str">
        <f>VLOOKUP(C189,花名册!C:I,7,0)</f>
        <v>2019-07-29</v>
      </c>
      <c r="K189" t="str">
        <f>VLOOKUP(C189,花名册!C:L,9,0)</f>
        <v/>
      </c>
      <c r="L189" t="str">
        <f>VLOOKUP(C189,花名册!C:L,10,0)</f>
        <v/>
      </c>
      <c r="M189" t="str">
        <f>VLOOKUP(C189,花名册!C:N,12,0)</f>
        <v>P2</v>
      </c>
      <c r="N189">
        <f>VLOOKUP(C189,出勤日期!A:I,9,0)</f>
        <v>184</v>
      </c>
      <c r="O189">
        <f>VLOOKUP(C189,出勤日期!A:J,10,0)</f>
        <v>184</v>
      </c>
      <c r="P189">
        <f>VLOOKUP(C189,出勤日期!A:L,12,0)</f>
        <v>0</v>
      </c>
      <c r="Q189">
        <f>VLOOKUP(C189,出勤日期!A:M,13,0)</f>
        <v>184</v>
      </c>
      <c r="S189">
        <f>VLOOKUP(C189,'考勤原始数据（增加育儿、独生子女陪护假）'!C:X,16,0)</f>
        <v>0</v>
      </c>
      <c r="U189">
        <f>VLOOKUP(C189,'考勤原始数据（增加育儿、独生子女陪护假）'!C:Z,17,0)</f>
        <v>0</v>
      </c>
      <c r="W189">
        <f>VLOOKUP(C189,'考勤原始数据（增加育儿、独生子女陪护假）'!C:AB,18,0)</f>
        <v>0</v>
      </c>
      <c r="Y189">
        <f>VLOOKUP(C189,'考勤原始数据（增加育儿、独生子女陪护假）'!C:AD,19,0)</f>
        <v>80</v>
      </c>
      <c r="Z189">
        <f>VLOOKUP(C189,'考勤原始数据（增加育儿、独生子女陪护假）'!C:AE,20,0)</f>
        <v>0</v>
      </c>
      <c r="AB189">
        <f>VLOOKUP(C189,'考勤原始数据（增加育儿、独生子女陪护假）'!C:AG,22,0)</f>
        <v>0</v>
      </c>
      <c r="AC189">
        <f>VLOOKUP(C189,'考勤原始数据（增加育儿、独生子女陪护假）'!C:Y,23,0)</f>
        <v>0</v>
      </c>
      <c r="AD189">
        <f>VLOOKUP(C189,'考勤原始数据（增加育儿、独生子女陪护假）'!C:Z,24,0)</f>
        <v>0</v>
      </c>
      <c r="AE189">
        <v>0</v>
      </c>
      <c r="AF189">
        <f>VLOOKUP(C189,'考勤原始数据（增加育儿、独生子女陪护假）'!C:AB,26,0)</f>
        <v>0</v>
      </c>
      <c r="AG189">
        <f>VLOOKUP(C189:C190,'考勤原始数据（增加育儿、独生子女陪护假）'!C:AC,27,0)</f>
        <v>0</v>
      </c>
      <c r="AH189">
        <f>VLOOKUP(C189,'考勤原始数据（增加育儿、独生子女陪护假）'!C:AD,28,0)</f>
        <v>0</v>
      </c>
      <c r="AI189">
        <f>VLOOKUP(C189,'考勤原始数据（增加育儿、独生子女陪护假）'!C:AE,29,0)</f>
        <v>0</v>
      </c>
      <c r="AJ189">
        <f>VLOOKUP(C189,'考勤原始数据（增加育儿、独生子女陪护假）'!C:AF,30,0)</f>
        <v>0</v>
      </c>
      <c r="AL189">
        <f t="shared" si="9"/>
        <v>0</v>
      </c>
      <c r="AM189">
        <f t="shared" si="11"/>
        <v>113.04</v>
      </c>
      <c r="AN189">
        <f>VLOOKUP(C189,工龄计算!B:F,5,0)</f>
        <v>150</v>
      </c>
      <c r="AS189">
        <f t="shared" si="10"/>
        <v>0</v>
      </c>
      <c r="BB189">
        <f t="shared" si="12"/>
        <v>0</v>
      </c>
    </row>
    <row r="190" spans="2:54">
      <c r="B190" t="str">
        <f>VLOOKUP(C190,花名册!C:O,13,0)</f>
        <v>10421</v>
      </c>
      <c r="C190" t="s">
        <v>609</v>
      </c>
      <c r="D190" t="str">
        <f>VLOOKUP(C190,花名册!C:F,4,0)</f>
        <v>百诚医药</v>
      </c>
      <c r="E190" t="str">
        <f>VLOOKUP(C190,花名册!C:G,5,0)</f>
        <v>信息情报部</v>
      </c>
      <c r="F190" t="str">
        <f>VLOOKUP(C190,花名册!C:H,6,0)</f>
        <v>总监</v>
      </c>
      <c r="G190" t="str">
        <f>VLOOKUP(C190,花名册!C:D,2,0)</f>
        <v>在职</v>
      </c>
      <c r="H190" t="str">
        <f>VLOOKUP(C190,花名册!C:E,3,0)</f>
        <v>正式员工</v>
      </c>
      <c r="I190" t="str">
        <f>VLOOKUP(C190,花名册!C:J,8,0)</f>
        <v>职能</v>
      </c>
      <c r="J190" t="str">
        <f>VLOOKUP(C190,花名册!C:I,7,0)</f>
        <v>2019-08-01</v>
      </c>
      <c r="K190" t="str">
        <f>VLOOKUP(C190,花名册!C:L,9,0)</f>
        <v/>
      </c>
      <c r="L190" t="str">
        <f>VLOOKUP(C190,花名册!C:L,10,0)</f>
        <v/>
      </c>
      <c r="M190" t="str">
        <f>VLOOKUP(C190,花名册!C:N,12,0)</f>
        <v>M5</v>
      </c>
      <c r="N190">
        <f>VLOOKUP(C190,出勤日期!A:I,9,0)</f>
        <v>184</v>
      </c>
      <c r="O190">
        <f>VLOOKUP(C190,出勤日期!A:J,10,0)</f>
        <v>184</v>
      </c>
      <c r="P190">
        <f>VLOOKUP(C190,出勤日期!A:L,12,0)</f>
        <v>0</v>
      </c>
      <c r="Q190">
        <f>VLOOKUP(C190,出勤日期!A:M,13,0)</f>
        <v>184</v>
      </c>
      <c r="S190">
        <f>VLOOKUP(C190,'考勤原始数据（增加育儿、独生子女陪护假）'!C:X,16,0)</f>
        <v>0</v>
      </c>
      <c r="U190">
        <f>VLOOKUP(C190,'考勤原始数据（增加育儿、独生子女陪护假）'!C:Z,17,0)</f>
        <v>0</v>
      </c>
      <c r="W190">
        <f>VLOOKUP(C190,'考勤原始数据（增加育儿、独生子女陪护假）'!C:AB,18,0)</f>
        <v>0</v>
      </c>
      <c r="Y190">
        <f>VLOOKUP(C190,'考勤原始数据（增加育儿、独生子女陪护假）'!C:AD,19,0)</f>
        <v>0</v>
      </c>
      <c r="Z190">
        <f>VLOOKUP(C190,'考勤原始数据（增加育儿、独生子女陪护假）'!C:AE,20,0)</f>
        <v>0</v>
      </c>
      <c r="AB190">
        <f>VLOOKUP(C190,'考勤原始数据（增加育儿、独生子女陪护假）'!C:AG,22,0)</f>
        <v>0</v>
      </c>
      <c r="AC190">
        <f>VLOOKUP(C190,'考勤原始数据（增加育儿、独生子女陪护假）'!C:Y,23,0)</f>
        <v>0</v>
      </c>
      <c r="AD190">
        <f>VLOOKUP(C190,'考勤原始数据（增加育儿、独生子女陪护假）'!C:Z,24,0)</f>
        <v>0</v>
      </c>
      <c r="AE190">
        <v>0</v>
      </c>
      <c r="AF190">
        <f>VLOOKUP(C190,'考勤原始数据（增加育儿、独生子女陪护假）'!C:AB,26,0)</f>
        <v>0</v>
      </c>
      <c r="AG190">
        <f>VLOOKUP(C190:C191,'考勤原始数据（增加育儿、独生子女陪护假）'!C:AC,27,0)</f>
        <v>0</v>
      </c>
      <c r="AH190">
        <f>VLOOKUP(C190,'考勤原始数据（增加育儿、独生子女陪护假）'!C:AD,28,0)</f>
        <v>0</v>
      </c>
      <c r="AI190">
        <f>VLOOKUP(C190,'考勤原始数据（增加育儿、独生子女陪护假）'!C:AE,29,0)</f>
        <v>0</v>
      </c>
      <c r="AJ190">
        <f>VLOOKUP(C190,'考勤原始数据（增加育儿、独生子女陪护假）'!C:AF,30,0)</f>
        <v>0</v>
      </c>
      <c r="AL190">
        <f t="shared" si="9"/>
        <v>0</v>
      </c>
      <c r="AM190">
        <f t="shared" si="11"/>
        <v>200</v>
      </c>
      <c r="AN190">
        <f>VLOOKUP(C190,工龄计算!B:F,5,0)</f>
        <v>150</v>
      </c>
      <c r="AS190">
        <f t="shared" si="10"/>
        <v>0</v>
      </c>
      <c r="BB190">
        <f t="shared" si="12"/>
        <v>0</v>
      </c>
    </row>
    <row r="191" spans="2:54">
      <c r="B191" t="str">
        <f>VLOOKUP(C191,花名册!C:O,13,0)</f>
        <v>10484</v>
      </c>
      <c r="C191" t="s">
        <v>138</v>
      </c>
      <c r="D191" t="str">
        <f>VLOOKUP(C191,花名册!C:F,4,0)</f>
        <v>百诚医药</v>
      </c>
      <c r="E191" t="str">
        <f>VLOOKUP(C191,花名册!C:G,5,0)</f>
        <v>知识产权部</v>
      </c>
      <c r="F191" t="str">
        <f>VLOOKUP(C191,花名册!C:H,6,0)</f>
        <v>总监</v>
      </c>
      <c r="G191" t="str">
        <f>VLOOKUP(C191,花名册!C:D,2,0)</f>
        <v>在职</v>
      </c>
      <c r="H191" t="str">
        <f>VLOOKUP(C191,花名册!C:E,3,0)</f>
        <v>正式员工</v>
      </c>
      <c r="I191" t="str">
        <f>VLOOKUP(C191,花名册!C:J,8,0)</f>
        <v>职能</v>
      </c>
      <c r="J191" t="str">
        <f>VLOOKUP(C191,花名册!C:I,7,0)</f>
        <v>2020-03-02</v>
      </c>
      <c r="K191" t="str">
        <f>VLOOKUP(C191,花名册!C:L,9,0)</f>
        <v/>
      </c>
      <c r="L191" t="str">
        <f>VLOOKUP(C191,花名册!C:L,10,0)</f>
        <v/>
      </c>
      <c r="M191" t="str">
        <f>VLOOKUP(C191,花名册!C:N,12,0)</f>
        <v>M5</v>
      </c>
      <c r="N191">
        <f>VLOOKUP(C191,出勤日期!A:I,9,0)</f>
        <v>184</v>
      </c>
      <c r="O191">
        <f>VLOOKUP(C191,出勤日期!A:J,10,0)</f>
        <v>184</v>
      </c>
      <c r="P191">
        <f>VLOOKUP(C191,出勤日期!A:L,12,0)</f>
        <v>0</v>
      </c>
      <c r="Q191">
        <f>VLOOKUP(C191,出勤日期!A:M,13,0)</f>
        <v>184</v>
      </c>
      <c r="S191">
        <f>VLOOKUP(C191,'考勤原始数据（增加育儿、独生子女陪护假）'!C:X,16,0)</f>
        <v>0</v>
      </c>
      <c r="U191">
        <f>VLOOKUP(C191,'考勤原始数据（增加育儿、独生子女陪护假）'!C:Z,17,0)</f>
        <v>0</v>
      </c>
      <c r="W191">
        <f>VLOOKUP(C191,'考勤原始数据（增加育儿、独生子女陪护假）'!C:AB,18,0)</f>
        <v>0</v>
      </c>
      <c r="Y191">
        <f>VLOOKUP(C191,'考勤原始数据（增加育儿、独生子女陪护假）'!C:AD,19,0)</f>
        <v>0</v>
      </c>
      <c r="Z191">
        <f>VLOOKUP(C191,'考勤原始数据（增加育儿、独生子女陪护假）'!C:AE,20,0)</f>
        <v>0</v>
      </c>
      <c r="AB191">
        <f>VLOOKUP(C191,'考勤原始数据（增加育儿、独生子女陪护假）'!C:AG,22,0)</f>
        <v>0</v>
      </c>
      <c r="AC191">
        <f>VLOOKUP(C191,'考勤原始数据（增加育儿、独生子女陪护假）'!C:Y,23,0)</f>
        <v>0</v>
      </c>
      <c r="AD191">
        <f>VLOOKUP(C191,'考勤原始数据（增加育儿、独生子女陪护假）'!C:Z,24,0)</f>
        <v>0</v>
      </c>
      <c r="AE191">
        <v>0</v>
      </c>
      <c r="AF191">
        <f>VLOOKUP(C191,'考勤原始数据（增加育儿、独生子女陪护假）'!C:AB,26,0)</f>
        <v>0</v>
      </c>
      <c r="AG191">
        <f>VLOOKUP(C191:C192,'考勤原始数据（增加育儿、独生子女陪护假）'!C:AC,27,0)</f>
        <v>0</v>
      </c>
      <c r="AH191">
        <f>VLOOKUP(C191,'考勤原始数据（增加育儿、独生子女陪护假）'!C:AD,28,0)</f>
        <v>0</v>
      </c>
      <c r="AI191">
        <f>VLOOKUP(C191,'考勤原始数据（增加育儿、独生子女陪护假）'!C:AE,29,0)</f>
        <v>0</v>
      </c>
      <c r="AJ191">
        <f>VLOOKUP(C191,'考勤原始数据（增加育儿、独生子女陪护假）'!C:AF,30,0)</f>
        <v>0</v>
      </c>
      <c r="AK191">
        <v>0</v>
      </c>
      <c r="AL191">
        <f t="shared" si="9"/>
        <v>0</v>
      </c>
      <c r="AM191">
        <f t="shared" si="11"/>
        <v>200</v>
      </c>
      <c r="AN191">
        <f>VLOOKUP(C191,工龄计算!B:F,5,0)</f>
        <v>150</v>
      </c>
      <c r="AS191">
        <f t="shared" si="10"/>
        <v>0</v>
      </c>
      <c r="BB191">
        <f t="shared" si="12"/>
        <v>0</v>
      </c>
    </row>
    <row r="192" spans="2:54">
      <c r="B192" t="str">
        <f>VLOOKUP(C192,花名册!C:O,13,0)</f>
        <v>10213</v>
      </c>
      <c r="C192" t="s">
        <v>142</v>
      </c>
      <c r="D192" t="str">
        <f>VLOOKUP(C192,花名册!C:F,4,0)</f>
        <v>百诚医药</v>
      </c>
      <c r="E192" t="str">
        <f>VLOOKUP(C192,花名册!C:G,5,0)</f>
        <v>业务发展一部</v>
      </c>
      <c r="F192" t="str">
        <f>VLOOKUP(C192,花名册!C:H,6,0)</f>
        <v>业务发展一部总经理</v>
      </c>
      <c r="G192" t="str">
        <f>VLOOKUP(C192,花名册!C:D,2,0)</f>
        <v>在职</v>
      </c>
      <c r="H192" t="str">
        <f>VLOOKUP(C192,花名册!C:E,3,0)</f>
        <v>正式员工</v>
      </c>
      <c r="I192" t="str">
        <f>VLOOKUP(C192,花名册!C:J,8,0)</f>
        <v>职能</v>
      </c>
      <c r="J192" t="str">
        <f>VLOOKUP(C192,花名册!C:I,7,0)</f>
        <v>2018-04-16</v>
      </c>
      <c r="K192" t="str">
        <f>VLOOKUP(C192,花名册!C:L,9,0)</f>
        <v/>
      </c>
      <c r="L192" t="str">
        <f>VLOOKUP(C192,花名册!C:L,10,0)</f>
        <v/>
      </c>
      <c r="M192" t="str">
        <f>VLOOKUP(C192,花名册!C:N,12,0)</f>
        <v>M6</v>
      </c>
      <c r="N192">
        <f>VLOOKUP(C192,出勤日期!A:I,9,0)</f>
        <v>184</v>
      </c>
      <c r="O192">
        <f>VLOOKUP(C192,出勤日期!A:J,10,0)</f>
        <v>184</v>
      </c>
      <c r="P192">
        <f>VLOOKUP(C192,出勤日期!A:L,12,0)</f>
        <v>0</v>
      </c>
      <c r="Q192">
        <f>VLOOKUP(C192,出勤日期!A:M,13,0)</f>
        <v>184</v>
      </c>
      <c r="S192">
        <f>VLOOKUP(C192,'考勤原始数据（增加育儿、独生子女陪护假）'!C:X,16,0)</f>
        <v>0</v>
      </c>
      <c r="U192">
        <f>VLOOKUP(C192,'考勤原始数据（增加育儿、独生子女陪护假）'!C:Z,17,0)</f>
        <v>0</v>
      </c>
      <c r="W192">
        <f>VLOOKUP(C192,'考勤原始数据（增加育儿、独生子女陪护假）'!C:AB,18,0)</f>
        <v>0</v>
      </c>
      <c r="Y192">
        <f>VLOOKUP(C192,'考勤原始数据（增加育儿、独生子女陪护假）'!C:AD,19,0)</f>
        <v>0</v>
      </c>
      <c r="Z192">
        <f>VLOOKUP(C192,'考勤原始数据（增加育儿、独生子女陪护假）'!C:AE,20,0)</f>
        <v>0</v>
      </c>
      <c r="AB192">
        <f>VLOOKUP(C192,'考勤原始数据（增加育儿、独生子女陪护假）'!C:AG,22,0)</f>
        <v>0</v>
      </c>
      <c r="AC192">
        <f>VLOOKUP(C192,'考勤原始数据（增加育儿、独生子女陪护假）'!C:Y,23,0)</f>
        <v>0</v>
      </c>
      <c r="AD192">
        <f>VLOOKUP(C192,'考勤原始数据（增加育儿、独生子女陪护假）'!C:Z,24,0)</f>
        <v>0</v>
      </c>
      <c r="AE192">
        <v>0</v>
      </c>
      <c r="AF192">
        <f>VLOOKUP(C192,'考勤原始数据（增加育儿、独生子女陪护假）'!C:AB,26,0)</f>
        <v>0</v>
      </c>
      <c r="AG192">
        <f>VLOOKUP(C192:C193,'考勤原始数据（增加育儿、独生子女陪护假）'!C:AC,27,0)</f>
        <v>0</v>
      </c>
      <c r="AH192">
        <f>VLOOKUP(C192,'考勤原始数据（增加育儿、独生子女陪护假）'!C:AD,28,0)</f>
        <v>0</v>
      </c>
      <c r="AI192">
        <f>VLOOKUP(C192,'考勤原始数据（增加育儿、独生子女陪护假）'!C:AE,29,0)</f>
        <v>0</v>
      </c>
      <c r="AJ192">
        <f>VLOOKUP(C192,'考勤原始数据（增加育儿、独生子女陪护假）'!C:AF,30,0)</f>
        <v>0</v>
      </c>
      <c r="AL192">
        <f t="shared" si="9"/>
        <v>0</v>
      </c>
      <c r="AM192">
        <f t="shared" si="11"/>
        <v>200</v>
      </c>
      <c r="AN192">
        <f>VLOOKUP(C192,工龄计算!B:F,5,0)</f>
        <v>200</v>
      </c>
      <c r="AS192">
        <f t="shared" si="10"/>
        <v>0</v>
      </c>
      <c r="BB192">
        <f t="shared" si="12"/>
        <v>0</v>
      </c>
    </row>
    <row r="193" spans="2:54">
      <c r="B193" t="str">
        <f>VLOOKUP(C193,花名册!C:O,13,0)</f>
        <v>10168</v>
      </c>
      <c r="C193" t="s">
        <v>762</v>
      </c>
      <c r="D193" t="str">
        <f>VLOOKUP(C193,花名册!C:F,4,0)</f>
        <v>百诚医药</v>
      </c>
      <c r="E193" t="str">
        <f>VLOOKUP(C193,花名册!C:G,5,0)</f>
        <v>业务发展一部</v>
      </c>
      <c r="F193" t="str">
        <f>VLOOKUP(C193,花名册!C:H,6,0)</f>
        <v>BD经理</v>
      </c>
      <c r="G193" t="str">
        <f>VLOOKUP(C193,花名册!C:D,2,0)</f>
        <v>在职</v>
      </c>
      <c r="H193" t="str">
        <f>VLOOKUP(C193,花名册!C:E,3,0)</f>
        <v>正式员工</v>
      </c>
      <c r="I193" t="str">
        <f>VLOOKUP(C193,花名册!C:J,8,0)</f>
        <v>职能</v>
      </c>
      <c r="J193" t="str">
        <f>VLOOKUP(C193,花名册!C:I,7,0)</f>
        <v>2017-11-13</v>
      </c>
      <c r="K193" t="str">
        <f>VLOOKUP(C193,花名册!C:L,9,0)</f>
        <v/>
      </c>
      <c r="L193" t="str">
        <f>VLOOKUP(C193,花名册!C:L,10,0)</f>
        <v/>
      </c>
      <c r="M193" t="str">
        <f>VLOOKUP(C193,花名册!C:N,12,0)</f>
        <v>M2</v>
      </c>
      <c r="N193">
        <f>VLOOKUP(C193,出勤日期!A:I,9,0)</f>
        <v>184</v>
      </c>
      <c r="O193">
        <f>VLOOKUP(C193,出勤日期!A:J,10,0)</f>
        <v>184</v>
      </c>
      <c r="P193">
        <f>VLOOKUP(C193,出勤日期!A:L,12,0)</f>
        <v>0</v>
      </c>
      <c r="Q193">
        <f>VLOOKUP(C193,出勤日期!A:M,13,0)</f>
        <v>184</v>
      </c>
      <c r="S193">
        <f>VLOOKUP(C193,'考勤原始数据（增加育儿、独生子女陪护假）'!C:X,16,0)</f>
        <v>0</v>
      </c>
      <c r="U193">
        <f>VLOOKUP(C193,'考勤原始数据（增加育儿、独生子女陪护假）'!C:Z,17,0)</f>
        <v>0</v>
      </c>
      <c r="W193">
        <f>VLOOKUP(C193,'考勤原始数据（增加育儿、独生子女陪护假）'!C:AB,18,0)</f>
        <v>0</v>
      </c>
      <c r="Y193">
        <f>VLOOKUP(C193,'考勤原始数据（增加育儿、独生子女陪护假）'!C:AD,19,0)</f>
        <v>0</v>
      </c>
      <c r="Z193">
        <f>VLOOKUP(C193,'考勤原始数据（增加育儿、独生子女陪护假）'!C:AE,20,0)</f>
        <v>0</v>
      </c>
      <c r="AB193">
        <f>VLOOKUP(C193,'考勤原始数据（增加育儿、独生子女陪护假）'!C:AG,22,0)</f>
        <v>0</v>
      </c>
      <c r="AC193">
        <f>VLOOKUP(C193,'考勤原始数据（增加育儿、独生子女陪护假）'!C:Y,23,0)</f>
        <v>0</v>
      </c>
      <c r="AD193">
        <f>VLOOKUP(C193,'考勤原始数据（增加育儿、独生子女陪护假）'!C:Z,24,0)</f>
        <v>0</v>
      </c>
      <c r="AE193">
        <v>0</v>
      </c>
      <c r="AF193">
        <f>VLOOKUP(C193,'考勤原始数据（增加育儿、独生子女陪护假）'!C:AB,26,0)</f>
        <v>0</v>
      </c>
      <c r="AG193">
        <f>VLOOKUP(C193:C194,'考勤原始数据（增加育儿、独生子女陪护假）'!C:AC,27,0)</f>
        <v>0</v>
      </c>
      <c r="AH193">
        <f>VLOOKUP(C193,'考勤原始数据（增加育儿、独生子女陪护假）'!C:AD,28,0)</f>
        <v>0</v>
      </c>
      <c r="AI193">
        <f>VLOOKUP(C193,'考勤原始数据（增加育儿、独生子女陪护假）'!C:AE,29,0)</f>
        <v>0</v>
      </c>
      <c r="AJ193">
        <f>VLOOKUP(C193,'考勤原始数据（增加育儿、独生子女陪护假）'!C:AF,30,0)</f>
        <v>0</v>
      </c>
      <c r="AL193">
        <f t="shared" si="9"/>
        <v>0</v>
      </c>
      <c r="AM193">
        <f t="shared" si="11"/>
        <v>200</v>
      </c>
      <c r="AN193">
        <f>VLOOKUP(C193,工龄计算!B:F,5,0)</f>
        <v>250</v>
      </c>
      <c r="AS193">
        <f t="shared" si="10"/>
        <v>0</v>
      </c>
      <c r="BB193">
        <f t="shared" si="12"/>
        <v>0</v>
      </c>
    </row>
    <row r="194" spans="2:54">
      <c r="B194" t="str">
        <f>VLOOKUP(C194,花名册!C:O,13,0)</f>
        <v>10271</v>
      </c>
      <c r="C194" t="s">
        <v>611</v>
      </c>
      <c r="D194" t="str">
        <f>VLOOKUP(C194,花名册!C:F,4,0)</f>
        <v>百代医药</v>
      </c>
      <c r="E194" t="str">
        <f>VLOOKUP(C194,花名册!C:G,5,0)</f>
        <v>业务发展二部</v>
      </c>
      <c r="F194" t="str">
        <f>VLOOKUP(C194,花名册!C:H,6,0)</f>
        <v>生产负责人</v>
      </c>
      <c r="G194" t="str">
        <f>VLOOKUP(C194,花名册!C:D,2,0)</f>
        <v>在职</v>
      </c>
      <c r="H194" t="str">
        <f>VLOOKUP(C194,花名册!C:E,3,0)</f>
        <v>正式员工</v>
      </c>
      <c r="I194" t="str">
        <f>VLOOKUP(C194,花名册!C:J,8,0)</f>
        <v>职能</v>
      </c>
      <c r="J194" t="str">
        <f>VLOOKUP(C194,花名册!C:I,7,0)</f>
        <v>2018-11-01</v>
      </c>
      <c r="K194" t="str">
        <f>VLOOKUP(C194,花名册!C:L,9,0)</f>
        <v/>
      </c>
      <c r="L194" t="str">
        <f>VLOOKUP(C194,花名册!C:L,10,0)</f>
        <v/>
      </c>
      <c r="M194" t="str">
        <f>VLOOKUP(C194,花名册!C:N,12,0)</f>
        <v>M6</v>
      </c>
      <c r="N194">
        <f>VLOOKUP(C194,出勤日期!A:I,9,0)</f>
        <v>184</v>
      </c>
      <c r="O194">
        <f>VLOOKUP(C194,出勤日期!A:J,10,0)</f>
        <v>184</v>
      </c>
      <c r="P194">
        <f>VLOOKUP(C194,出勤日期!A:L,12,0)</f>
        <v>0</v>
      </c>
      <c r="Q194">
        <f>VLOOKUP(C194,出勤日期!A:M,13,0)</f>
        <v>184</v>
      </c>
      <c r="S194">
        <f>VLOOKUP(C194,'考勤原始数据（增加育儿、独生子女陪护假）'!C:X,16,0)</f>
        <v>0</v>
      </c>
      <c r="U194">
        <f>VLOOKUP(C194,'考勤原始数据（增加育儿、独生子女陪护假）'!C:Z,17,0)</f>
        <v>0</v>
      </c>
      <c r="W194">
        <f>VLOOKUP(C194,'考勤原始数据（增加育儿、独生子女陪护假）'!C:AB,18,0)</f>
        <v>0</v>
      </c>
      <c r="Y194">
        <f>VLOOKUP(C194,'考勤原始数据（增加育儿、独生子女陪护假）'!C:AD,19,0)</f>
        <v>0</v>
      </c>
      <c r="Z194">
        <f>VLOOKUP(C194,'考勤原始数据（增加育儿、独生子女陪护假）'!C:AE,20,0)</f>
        <v>0</v>
      </c>
      <c r="AB194">
        <f>VLOOKUP(C194,'考勤原始数据（增加育儿、独生子女陪护假）'!C:AG,22,0)</f>
        <v>0</v>
      </c>
      <c r="AC194">
        <f>VLOOKUP(C194,'考勤原始数据（增加育儿、独生子女陪护假）'!C:Y,23,0)</f>
        <v>0</v>
      </c>
      <c r="AD194">
        <f>VLOOKUP(C194,'考勤原始数据（增加育儿、独生子女陪护假）'!C:Z,24,0)</f>
        <v>0</v>
      </c>
      <c r="AE194">
        <v>0</v>
      </c>
      <c r="AF194">
        <f>VLOOKUP(C194,'考勤原始数据（增加育儿、独生子女陪护假）'!C:AB,26,0)</f>
        <v>0</v>
      </c>
      <c r="AG194">
        <f>VLOOKUP(C194:C195,'考勤原始数据（增加育儿、独生子女陪护假）'!C:AC,27,0)</f>
        <v>0</v>
      </c>
      <c r="AH194">
        <f>VLOOKUP(C194,'考勤原始数据（增加育儿、独生子女陪护假）'!C:AD,28,0)</f>
        <v>0</v>
      </c>
      <c r="AI194">
        <f>VLOOKUP(C194,'考勤原始数据（增加育儿、独生子女陪护假）'!C:AE,29,0)</f>
        <v>0</v>
      </c>
      <c r="AJ194">
        <f>VLOOKUP(C194,'考勤原始数据（增加育儿、独生子女陪护假）'!C:AF,30,0)</f>
        <v>0</v>
      </c>
      <c r="AL194">
        <f t="shared" ref="AL194:AL257" si="13">AK194*15</f>
        <v>0</v>
      </c>
      <c r="AM194">
        <f t="shared" si="11"/>
        <v>200</v>
      </c>
      <c r="AN194">
        <f>VLOOKUP(C194,工龄计算!B:F,5,0)</f>
        <v>200</v>
      </c>
      <c r="AS194">
        <f t="shared" ref="AS194:AS257" si="14">AO194+AP194+AQ194+AR194</f>
        <v>0</v>
      </c>
      <c r="BB194">
        <f t="shared" si="12"/>
        <v>0</v>
      </c>
    </row>
    <row r="195" spans="2:54">
      <c r="B195" t="str">
        <f>VLOOKUP(C195,花名册!C:O,13,0)</f>
        <v>10035</v>
      </c>
      <c r="C195" t="s">
        <v>614</v>
      </c>
      <c r="D195" t="str">
        <f>VLOOKUP(C195,花名册!C:F,4,0)</f>
        <v>百诚医药</v>
      </c>
      <c r="E195" t="str">
        <f>VLOOKUP(C195,花名册!C:G,5,0)</f>
        <v>基础建设部</v>
      </c>
      <c r="F195" t="str">
        <f>VLOOKUP(C195,花名册!C:H,6,0)</f>
        <v>项目工程师</v>
      </c>
      <c r="G195" t="str">
        <f>VLOOKUP(C195,花名册!C:D,2,0)</f>
        <v>在职</v>
      </c>
      <c r="H195" t="str">
        <f>VLOOKUP(C195,花名册!C:E,3,0)</f>
        <v>正式员工</v>
      </c>
      <c r="I195" t="str">
        <f>VLOOKUP(C195,花名册!C:J,8,0)</f>
        <v>职能</v>
      </c>
      <c r="J195" t="str">
        <f>VLOOKUP(C195,花名册!C:I,7,0)</f>
        <v>2022-01-05</v>
      </c>
      <c r="K195" t="str">
        <f>VLOOKUP(C195,花名册!C:L,9,0)</f>
        <v/>
      </c>
      <c r="L195" t="str">
        <f>VLOOKUP(C195,花名册!C:L,10,0)</f>
        <v/>
      </c>
      <c r="M195" t="str">
        <f>VLOOKUP(C195,花名册!C:N,12,0)</f>
        <v>P2</v>
      </c>
      <c r="N195">
        <f>VLOOKUP(C195,出勤日期!A:I,9,0)</f>
        <v>184</v>
      </c>
      <c r="O195">
        <f>VLOOKUP(C195,出勤日期!A:J,10,0)</f>
        <v>184</v>
      </c>
      <c r="P195">
        <f>VLOOKUP(C195,出勤日期!A:L,12,0)</f>
        <v>0</v>
      </c>
      <c r="Q195">
        <f>VLOOKUP(C195,出勤日期!A:M,13,0)</f>
        <v>184</v>
      </c>
      <c r="S195">
        <v>0</v>
      </c>
      <c r="U195">
        <v>0</v>
      </c>
      <c r="W195">
        <v>0</v>
      </c>
      <c r="Y195">
        <v>0</v>
      </c>
      <c r="Z195">
        <v>0</v>
      </c>
      <c r="AB195">
        <v>0</v>
      </c>
      <c r="AL195">
        <f t="shared" si="13"/>
        <v>0</v>
      </c>
      <c r="AM195">
        <f t="shared" ref="AM195:AM258" si="15">ROUND(200/N195*(O195-R195-S195-T195-U195-V195-W195-X195-Y195-Z195-AA195-AB195),2)</f>
        <v>200</v>
      </c>
      <c r="AN195">
        <f>VLOOKUP(C195,工龄计算!B:F,5,0)</f>
        <v>50</v>
      </c>
      <c r="AS195">
        <f t="shared" si="14"/>
        <v>0</v>
      </c>
      <c r="BB195">
        <f t="shared" ref="BB195:BB258" si="16">AU195+AY195+AZ195+BA195</f>
        <v>0</v>
      </c>
    </row>
    <row r="196" spans="2:54">
      <c r="B196" t="str">
        <f>VLOOKUP(C196,花名册!C:O,13,0)</f>
        <v>10521</v>
      </c>
      <c r="C196" t="s">
        <v>353</v>
      </c>
      <c r="D196" t="str">
        <f>VLOOKUP(C196,花名册!C:F,4,0)</f>
        <v>百诚医药</v>
      </c>
      <c r="E196" t="str">
        <f>VLOOKUP(C196,花名册!C:G,5,0)</f>
        <v>公共事务部</v>
      </c>
      <c r="F196" t="str">
        <f>VLOOKUP(C196,花名册!C:H,6,0)</f>
        <v>公共事务部副经理</v>
      </c>
      <c r="G196" t="str">
        <f>VLOOKUP(C196,花名册!C:D,2,0)</f>
        <v>在职</v>
      </c>
      <c r="H196" t="str">
        <f>VLOOKUP(C196,花名册!C:E,3,0)</f>
        <v>正式员工</v>
      </c>
      <c r="I196" t="str">
        <f>VLOOKUP(C196,花名册!C:J,8,0)</f>
        <v>职能</v>
      </c>
      <c r="J196" t="str">
        <f>VLOOKUP(C196,花名册!C:I,7,0)</f>
        <v>2020-04-17</v>
      </c>
      <c r="K196" t="str">
        <f>VLOOKUP(C196,花名册!C:L,9,0)</f>
        <v/>
      </c>
      <c r="L196" t="str">
        <f>VLOOKUP(C196,花名册!C:L,10,0)</f>
        <v/>
      </c>
      <c r="M196" t="str">
        <f>VLOOKUP(C196,花名册!C:N,12,0)</f>
        <v>M4</v>
      </c>
      <c r="N196">
        <f>VLOOKUP(C196,出勤日期!A:I,9,0)</f>
        <v>184</v>
      </c>
      <c r="O196">
        <f>VLOOKUP(C196,出勤日期!A:J,10,0)</f>
        <v>184</v>
      </c>
      <c r="P196">
        <f>VLOOKUP(C196,出勤日期!A:L,12,0)</f>
        <v>0</v>
      </c>
      <c r="Q196">
        <f>VLOOKUP(C196,出勤日期!A:M,13,0)</f>
        <v>184</v>
      </c>
      <c r="S196">
        <f>VLOOKUP(C196,'考勤原始数据（增加育儿、独生子女陪护假）'!C:X,16,0)</f>
        <v>0</v>
      </c>
      <c r="U196">
        <f>VLOOKUP(C196,'考勤原始数据（增加育儿、独生子女陪护假）'!C:Z,17,0)</f>
        <v>0</v>
      </c>
      <c r="W196">
        <f>VLOOKUP(C196,'考勤原始数据（增加育儿、独生子女陪护假）'!C:AB,18,0)</f>
        <v>0</v>
      </c>
      <c r="Y196">
        <f>VLOOKUP(C196,'考勤原始数据（增加育儿、独生子女陪护假）'!C:AD,19,0)</f>
        <v>0</v>
      </c>
      <c r="Z196">
        <f>VLOOKUP(C196,'考勤原始数据（增加育儿、独生子女陪护假）'!C:AE,20,0)</f>
        <v>0</v>
      </c>
      <c r="AB196">
        <f>VLOOKUP(C196,'考勤原始数据（增加育儿、独生子女陪护假）'!C:AG,22,0)</f>
        <v>0</v>
      </c>
      <c r="AC196">
        <f>VLOOKUP(C196,'考勤原始数据（增加育儿、独生子女陪护假）'!C:Y,23,0)</f>
        <v>0</v>
      </c>
      <c r="AD196">
        <f>VLOOKUP(C196,'考勤原始数据（增加育儿、独生子女陪护假）'!C:Z,24,0)</f>
        <v>0</v>
      </c>
      <c r="AE196">
        <v>0</v>
      </c>
      <c r="AF196">
        <f>VLOOKUP(C196,'考勤原始数据（增加育儿、独生子女陪护假）'!C:AB,26,0)</f>
        <v>0</v>
      </c>
      <c r="AG196">
        <f>VLOOKUP(C196:C197,'考勤原始数据（增加育儿、独生子女陪护假）'!C:AC,27,0)</f>
        <v>0</v>
      </c>
      <c r="AH196">
        <f>VLOOKUP(C196,'考勤原始数据（增加育儿、独生子女陪护假）'!C:AD,28,0)</f>
        <v>0</v>
      </c>
      <c r="AI196">
        <f>VLOOKUP(C196,'考勤原始数据（增加育儿、独生子女陪护假）'!C:AE,29,0)</f>
        <v>0</v>
      </c>
      <c r="AJ196">
        <f>VLOOKUP(C196,'考勤原始数据（增加育儿、独生子女陪护假）'!C:AF,30,0)</f>
        <v>0</v>
      </c>
      <c r="AL196">
        <f t="shared" si="13"/>
        <v>0</v>
      </c>
      <c r="AM196">
        <f t="shared" si="15"/>
        <v>200</v>
      </c>
      <c r="AN196">
        <f>VLOOKUP(C196,工龄计算!B:F,5,0)</f>
        <v>100</v>
      </c>
      <c r="AS196">
        <f t="shared" si="14"/>
        <v>0</v>
      </c>
      <c r="BB196">
        <f t="shared" si="16"/>
        <v>0</v>
      </c>
    </row>
    <row r="197" spans="2:54">
      <c r="B197" t="str">
        <f>VLOOKUP(C197,花名册!C:O,13,0)</f>
        <v>10457</v>
      </c>
      <c r="C197" t="s">
        <v>618</v>
      </c>
      <c r="D197" t="str">
        <f>VLOOKUP(C197,花名册!C:F,4,0)</f>
        <v>百诚医药</v>
      </c>
      <c r="E197" t="str">
        <f>VLOOKUP(C197,花名册!C:G,5,0)</f>
        <v>人力资源部</v>
      </c>
      <c r="F197" t="str">
        <f>VLOOKUP(C197,花名册!C:H,6,0)</f>
        <v>招聘主管</v>
      </c>
      <c r="G197" t="str">
        <f>VLOOKUP(C197,花名册!C:D,2,0)</f>
        <v>在职</v>
      </c>
      <c r="H197" t="str">
        <f>VLOOKUP(C197,花名册!C:E,3,0)</f>
        <v>正式员工</v>
      </c>
      <c r="I197" t="str">
        <f>VLOOKUP(C197,花名册!C:J,8,0)</f>
        <v>职能</v>
      </c>
      <c r="J197" t="str">
        <f>VLOOKUP(C197,花名册!C:I,7,0)</f>
        <v>2019-11-04</v>
      </c>
      <c r="K197" t="str">
        <f>VLOOKUP(C197,花名册!C:L,9,0)</f>
        <v/>
      </c>
      <c r="L197" t="str">
        <f>VLOOKUP(C197,花名册!C:L,10,0)</f>
        <v/>
      </c>
      <c r="M197" t="str">
        <f>VLOOKUP(C197,花名册!C:N,12,0)</f>
        <v>P4</v>
      </c>
      <c r="N197">
        <f>VLOOKUP(C197,出勤日期!A:I,9,0)</f>
        <v>184</v>
      </c>
      <c r="O197">
        <f>VLOOKUP(C197,出勤日期!A:J,10,0)</f>
        <v>184</v>
      </c>
      <c r="P197">
        <f>VLOOKUP(C197,出勤日期!A:L,12,0)</f>
        <v>0</v>
      </c>
      <c r="Q197">
        <f>VLOOKUP(C197,出勤日期!A:M,13,0)</f>
        <v>184</v>
      </c>
      <c r="S197">
        <f>VLOOKUP(C197,'考勤原始数据（增加育儿、独生子女陪护假）'!C:X,16,0)</f>
        <v>0</v>
      </c>
      <c r="U197">
        <f>VLOOKUP(C197,'考勤原始数据（增加育儿、独生子女陪护假）'!C:Z,17,0)</f>
        <v>0</v>
      </c>
      <c r="W197">
        <f>VLOOKUP(C197,'考勤原始数据（增加育儿、独生子女陪护假）'!C:AB,18,0)</f>
        <v>0</v>
      </c>
      <c r="Y197">
        <f>VLOOKUP(C197,'考勤原始数据（增加育儿、独生子女陪护假）'!C:AD,19,0)</f>
        <v>0</v>
      </c>
      <c r="Z197">
        <f>VLOOKUP(C197,'考勤原始数据（增加育儿、独生子女陪护假）'!C:AE,20,0)</f>
        <v>0</v>
      </c>
      <c r="AB197">
        <f>VLOOKUP(C197,'考勤原始数据（增加育儿、独生子女陪护假）'!C:AG,22,0)</f>
        <v>0</v>
      </c>
      <c r="AC197">
        <f>VLOOKUP(C197,'考勤原始数据（增加育儿、独生子女陪护假）'!C:Y,23,0)</f>
        <v>1.5</v>
      </c>
      <c r="AD197">
        <f>VLOOKUP(C197,'考勤原始数据（增加育儿、独生子女陪护假）'!C:Z,24,0)</f>
        <v>1.5</v>
      </c>
      <c r="AE197">
        <v>0</v>
      </c>
      <c r="AF197">
        <f>VLOOKUP(C197,'考勤原始数据（增加育儿、独生子女陪护假）'!C:AB,26,0)</f>
        <v>0</v>
      </c>
      <c r="AG197">
        <f>VLOOKUP(C197:C198,'考勤原始数据（增加育儿、独生子女陪护假）'!C:AC,27,0)</f>
        <v>0</v>
      </c>
      <c r="AH197">
        <f>VLOOKUP(C197,'考勤原始数据（增加育儿、独生子女陪护假）'!C:AD,28,0)</f>
        <v>0</v>
      </c>
      <c r="AI197">
        <f>VLOOKUP(C197,'考勤原始数据（增加育儿、独生子女陪护假）'!C:AE,29,0)</f>
        <v>0</v>
      </c>
      <c r="AJ197">
        <f>VLOOKUP(C197,'考勤原始数据（增加育儿、独生子女陪护假）'!C:AF,30,0)</f>
        <v>0</v>
      </c>
      <c r="AL197">
        <f t="shared" si="13"/>
        <v>0</v>
      </c>
      <c r="AM197">
        <f t="shared" si="15"/>
        <v>200</v>
      </c>
      <c r="AN197">
        <f>VLOOKUP(C197,工龄计算!B:F,5,0)</f>
        <v>150</v>
      </c>
      <c r="AS197">
        <f t="shared" si="14"/>
        <v>0</v>
      </c>
      <c r="BB197">
        <f t="shared" si="16"/>
        <v>0</v>
      </c>
    </row>
    <row r="198" spans="2:54">
      <c r="B198" t="str">
        <f>VLOOKUP(C198,花名册!C:O,13,0)</f>
        <v>10008</v>
      </c>
      <c r="C198" t="s">
        <v>267</v>
      </c>
      <c r="D198" t="str">
        <f>VLOOKUP(C198,花名册!C:F,4,0)</f>
        <v>百诚医药</v>
      </c>
      <c r="E198" t="str">
        <f>VLOOKUP(C198,花名册!C:G,5,0)</f>
        <v>内控部</v>
      </c>
      <c r="F198" t="str">
        <f>VLOOKUP(C198,花名册!C:H,6,0)</f>
        <v>内控主管</v>
      </c>
      <c r="G198" t="str">
        <f>VLOOKUP(C198,花名册!C:D,2,0)</f>
        <v>在职</v>
      </c>
      <c r="H198" t="str">
        <f>VLOOKUP(C198,花名册!C:E,3,0)</f>
        <v>正式员工</v>
      </c>
      <c r="I198" t="str">
        <f>VLOOKUP(C198,花名册!C:J,8,0)</f>
        <v>职能</v>
      </c>
      <c r="J198" t="str">
        <f>VLOOKUP(C198,花名册!C:I,7,0)</f>
        <v>2012-04-11</v>
      </c>
      <c r="K198" t="str">
        <f>VLOOKUP(C198,花名册!C:L,9,0)</f>
        <v/>
      </c>
      <c r="L198" t="str">
        <f>VLOOKUP(C198,花名册!C:L,10,0)</f>
        <v/>
      </c>
      <c r="M198" t="str">
        <f>VLOOKUP(C198,花名册!C:N,12,0)</f>
        <v>M5</v>
      </c>
      <c r="N198">
        <f>VLOOKUP(C198,出勤日期!A:I,9,0)</f>
        <v>184</v>
      </c>
      <c r="O198">
        <f>VLOOKUP(C198,出勤日期!A:J,10,0)</f>
        <v>184</v>
      </c>
      <c r="P198">
        <f>VLOOKUP(C198,出勤日期!A:L,12,0)</f>
        <v>0</v>
      </c>
      <c r="Q198">
        <f>VLOOKUP(C198,出勤日期!A:M,13,0)</f>
        <v>184</v>
      </c>
      <c r="S198">
        <f>VLOOKUP(C198,'考勤原始数据（增加育儿、独生子女陪护假）'!C:X,16,0)</f>
        <v>0</v>
      </c>
      <c r="U198">
        <f>VLOOKUP(C198,'考勤原始数据（增加育儿、独生子女陪护假）'!C:Z,17,0)</f>
        <v>0</v>
      </c>
      <c r="W198">
        <f>VLOOKUP(C198,'考勤原始数据（增加育儿、独生子女陪护假）'!C:AB,18,0)</f>
        <v>0</v>
      </c>
      <c r="Y198">
        <f>VLOOKUP(C198,'考勤原始数据（增加育儿、独生子女陪护假）'!C:AD,19,0)</f>
        <v>0</v>
      </c>
      <c r="Z198">
        <f>VLOOKUP(C198,'考勤原始数据（增加育儿、独生子女陪护假）'!C:AE,20,0)</f>
        <v>0</v>
      </c>
      <c r="AB198">
        <f>VLOOKUP(C198,'考勤原始数据（增加育儿、独生子女陪护假）'!C:AG,22,0)</f>
        <v>0</v>
      </c>
      <c r="AC198">
        <f>VLOOKUP(C198,'考勤原始数据（增加育儿、独生子女陪护假）'!C:Y,23,0)</f>
        <v>0</v>
      </c>
      <c r="AD198">
        <f>VLOOKUP(C198,'考勤原始数据（增加育儿、独生子女陪护假）'!C:Z,24,0)</f>
        <v>0</v>
      </c>
      <c r="AE198">
        <v>0</v>
      </c>
      <c r="AF198">
        <f>VLOOKUP(C198,'考勤原始数据（增加育儿、独生子女陪护假）'!C:AB,26,0)</f>
        <v>0</v>
      </c>
      <c r="AG198">
        <f>VLOOKUP(C198:C199,'考勤原始数据（增加育儿、独生子女陪护假）'!C:AC,27,0)</f>
        <v>0</v>
      </c>
      <c r="AH198">
        <f>VLOOKUP(C198,'考勤原始数据（增加育儿、独生子女陪护假）'!C:AD,28,0)</f>
        <v>0</v>
      </c>
      <c r="AI198">
        <f>VLOOKUP(C198,'考勤原始数据（增加育儿、独生子女陪护假）'!C:AE,29,0)</f>
        <v>0</v>
      </c>
      <c r="AJ198">
        <f>VLOOKUP(C198,'考勤原始数据（增加育儿、独生子女陪护假）'!C:AF,30,0)</f>
        <v>0</v>
      </c>
      <c r="AK198">
        <v>23</v>
      </c>
      <c r="AL198">
        <f t="shared" si="13"/>
        <v>345</v>
      </c>
      <c r="AM198">
        <f t="shared" si="15"/>
        <v>200</v>
      </c>
      <c r="AN198">
        <f>VLOOKUP(C198,工龄计算!B:F,5,0)</f>
        <v>750</v>
      </c>
      <c r="AS198">
        <f t="shared" si="14"/>
        <v>0</v>
      </c>
      <c r="BB198">
        <f t="shared" si="16"/>
        <v>0</v>
      </c>
    </row>
    <row r="199" spans="2:54">
      <c r="B199" t="str">
        <f>VLOOKUP(C199,花名册!C:O,13,0)</f>
        <v>10376</v>
      </c>
      <c r="C199" t="s">
        <v>621</v>
      </c>
      <c r="D199" t="str">
        <f>VLOOKUP(C199,花名册!C:F,4,0)</f>
        <v>百诚医药</v>
      </c>
      <c r="E199" t="str">
        <f>VLOOKUP(C199,花名册!C:G,5,0)</f>
        <v>行政事务部</v>
      </c>
      <c r="F199" t="str">
        <f>VLOOKUP(C199,花名册!C:H,6,0)</f>
        <v>行政主管</v>
      </c>
      <c r="G199" t="str">
        <f>VLOOKUP(C199,花名册!C:D,2,0)</f>
        <v>在职</v>
      </c>
      <c r="H199" t="str">
        <f>VLOOKUP(C199,花名册!C:E,3,0)</f>
        <v>正式员工</v>
      </c>
      <c r="I199" t="str">
        <f>VLOOKUP(C199,花名册!C:J,8,0)</f>
        <v>职能</v>
      </c>
      <c r="J199" t="str">
        <f>VLOOKUP(C199,花名册!C:I,7,0)</f>
        <v>2019-06-24</v>
      </c>
      <c r="K199" t="str">
        <f>VLOOKUP(C199,花名册!C:L,9,0)</f>
        <v/>
      </c>
      <c r="L199" t="str">
        <f>VLOOKUP(C199,花名册!C:L,10,0)</f>
        <v/>
      </c>
      <c r="M199" t="str">
        <f>VLOOKUP(C199,花名册!C:N,12,0)</f>
        <v>P3</v>
      </c>
      <c r="N199">
        <f>VLOOKUP(C199,出勤日期!A:I,9,0)</f>
        <v>184</v>
      </c>
      <c r="O199">
        <f>VLOOKUP(C199,出勤日期!A:J,10,0)</f>
        <v>184</v>
      </c>
      <c r="P199">
        <f>VLOOKUP(C199,出勤日期!A:L,12,0)</f>
        <v>0</v>
      </c>
      <c r="Q199">
        <f>VLOOKUP(C199,出勤日期!A:M,13,0)</f>
        <v>184</v>
      </c>
      <c r="S199">
        <f>VLOOKUP(C199,'考勤原始数据（增加育儿、独生子女陪护假）'!C:X,16,0)</f>
        <v>0</v>
      </c>
      <c r="U199">
        <f>VLOOKUP(C199,'考勤原始数据（增加育儿、独生子女陪护假）'!C:Z,17,0)</f>
        <v>0</v>
      </c>
      <c r="W199">
        <f>VLOOKUP(C199,'考勤原始数据（增加育儿、独生子女陪护假）'!C:AB,18,0)</f>
        <v>0</v>
      </c>
      <c r="Y199">
        <f>VLOOKUP(C199,'考勤原始数据（增加育儿、独生子女陪护假）'!C:AD,19,0)</f>
        <v>0</v>
      </c>
      <c r="Z199">
        <f>VLOOKUP(C199,'考勤原始数据（增加育儿、独生子女陪护假）'!C:AE,20,0)</f>
        <v>0</v>
      </c>
      <c r="AB199">
        <f>VLOOKUP(C199,'考勤原始数据（增加育儿、独生子女陪护假）'!C:AG,22,0)</f>
        <v>0</v>
      </c>
      <c r="AC199">
        <f>VLOOKUP(C199,'考勤原始数据（增加育儿、独生子女陪护假）'!C:Y,23,0)</f>
        <v>0</v>
      </c>
      <c r="AD199">
        <f>VLOOKUP(C199,'考勤原始数据（增加育儿、独生子女陪护假）'!C:Z,24,0)</f>
        <v>0</v>
      </c>
      <c r="AE199">
        <v>0</v>
      </c>
      <c r="AF199">
        <f>VLOOKUP(C199,'考勤原始数据（增加育儿、独生子女陪护假）'!C:AB,26,0)</f>
        <v>0</v>
      </c>
      <c r="AG199">
        <f>VLOOKUP(C199:C200,'考勤原始数据（增加育儿、独生子女陪护假）'!C:AC,27,0)</f>
        <v>0</v>
      </c>
      <c r="AH199">
        <f>VLOOKUP(C199,'考勤原始数据（增加育儿、独生子女陪护假）'!C:AD,28,0)</f>
        <v>0</v>
      </c>
      <c r="AI199">
        <f>VLOOKUP(C199,'考勤原始数据（增加育儿、独生子女陪护假）'!C:AE,29,0)</f>
        <v>0</v>
      </c>
      <c r="AJ199">
        <f>VLOOKUP(C199,'考勤原始数据（增加育儿、独生子女陪护假）'!C:AF,30,0)</f>
        <v>0</v>
      </c>
      <c r="AL199">
        <f t="shared" si="13"/>
        <v>0</v>
      </c>
      <c r="AM199">
        <f t="shared" si="15"/>
        <v>200</v>
      </c>
      <c r="AN199">
        <f>VLOOKUP(C199,工龄计算!B:F,5,0)</f>
        <v>150</v>
      </c>
      <c r="AS199">
        <f t="shared" si="14"/>
        <v>0</v>
      </c>
      <c r="BB199">
        <f t="shared" si="16"/>
        <v>0</v>
      </c>
    </row>
    <row r="200" spans="2:54">
      <c r="B200" t="str">
        <f>VLOOKUP(C200,花名册!C:O,13,0)</f>
        <v>10467</v>
      </c>
      <c r="C200" t="s">
        <v>764</v>
      </c>
      <c r="D200" t="str">
        <f>VLOOKUP(C200,花名册!C:F,4,0)</f>
        <v>百代医药</v>
      </c>
      <c r="E200" t="str">
        <f>VLOOKUP(C200,花名册!C:G,5,0)</f>
        <v>行政事务部</v>
      </c>
      <c r="F200" t="str">
        <f>VLOOKUP(C200,花名册!C:H,6,0)</f>
        <v>前台</v>
      </c>
      <c r="G200" t="str">
        <f>VLOOKUP(C200,花名册!C:D,2,0)</f>
        <v>在职</v>
      </c>
      <c r="H200" t="str">
        <f>VLOOKUP(C200,花名册!C:E,3,0)</f>
        <v>正式员工</v>
      </c>
      <c r="I200" t="str">
        <f>VLOOKUP(C200,花名册!C:J,8,0)</f>
        <v>职能</v>
      </c>
      <c r="J200" t="str">
        <f>VLOOKUP(C200,花名册!C:I,7,0)</f>
        <v>2019-12-02</v>
      </c>
      <c r="K200" t="str">
        <f>VLOOKUP(C200,花名册!C:L,9,0)</f>
        <v/>
      </c>
      <c r="L200" t="str">
        <f>VLOOKUP(C200,花名册!C:L,10,0)</f>
        <v/>
      </c>
      <c r="M200" t="str">
        <f>VLOOKUP(C200,花名册!C:N,12,0)</f>
        <v>P2</v>
      </c>
      <c r="N200">
        <f>VLOOKUP(C200,出勤日期!A:I,9,0)</f>
        <v>184</v>
      </c>
      <c r="O200">
        <f>VLOOKUP(C200,出勤日期!A:J,10,0)</f>
        <v>184</v>
      </c>
      <c r="P200">
        <f>VLOOKUP(C200,出勤日期!A:L,12,0)</f>
        <v>0</v>
      </c>
      <c r="Q200">
        <f>VLOOKUP(C200,出勤日期!A:M,13,0)</f>
        <v>184</v>
      </c>
      <c r="S200">
        <f>VLOOKUP(C200,'考勤原始数据（增加育儿、独生子女陪护假）'!C:X,16,0)</f>
        <v>0</v>
      </c>
      <c r="U200">
        <f>VLOOKUP(C200,'考勤原始数据（增加育儿、独生子女陪护假）'!C:Z,17,0)</f>
        <v>0</v>
      </c>
      <c r="W200">
        <f>VLOOKUP(C200,'考勤原始数据（增加育儿、独生子女陪护假）'!C:AB,18,0)</f>
        <v>0</v>
      </c>
      <c r="Y200">
        <f>VLOOKUP(C200,'考勤原始数据（增加育儿、独生子女陪护假）'!C:AD,19,0)</f>
        <v>0</v>
      </c>
      <c r="Z200">
        <f>VLOOKUP(C200,'考勤原始数据（增加育儿、独生子女陪护假）'!C:AE,20,0)</f>
        <v>0</v>
      </c>
      <c r="AB200">
        <f>VLOOKUP(C200,'考勤原始数据（增加育儿、独生子女陪护假）'!C:AG,22,0)</f>
        <v>0</v>
      </c>
      <c r="AC200">
        <f>VLOOKUP(C200,'考勤原始数据（增加育儿、独生子女陪护假）'!C:Y,23,0)</f>
        <v>8</v>
      </c>
      <c r="AD200">
        <f>VLOOKUP(C200,'考勤原始数据（增加育儿、独生子女陪护假）'!C:Z,24,0)</f>
        <v>8</v>
      </c>
      <c r="AE200">
        <v>0</v>
      </c>
      <c r="AF200">
        <f>VLOOKUP(C200,'考勤原始数据（增加育儿、独生子女陪护假）'!C:AB,26,0)</f>
        <v>0</v>
      </c>
      <c r="AG200">
        <f>VLOOKUP(C200:C201,'考勤原始数据（增加育儿、独生子女陪护假）'!C:AC,27,0)</f>
        <v>0</v>
      </c>
      <c r="AH200">
        <f>VLOOKUP(C200,'考勤原始数据（增加育儿、独生子女陪护假）'!C:AD,28,0)</f>
        <v>0</v>
      </c>
      <c r="AI200">
        <f>VLOOKUP(C200,'考勤原始数据（增加育儿、独生子女陪护假）'!C:AE,29,0)</f>
        <v>0</v>
      </c>
      <c r="AJ200">
        <f>VLOOKUP(C200,'考勤原始数据（增加育儿、独生子女陪护假）'!C:AF,30,0)</f>
        <v>0</v>
      </c>
      <c r="AL200">
        <f t="shared" si="13"/>
        <v>0</v>
      </c>
      <c r="AM200">
        <f t="shared" si="15"/>
        <v>200</v>
      </c>
      <c r="AN200">
        <f>VLOOKUP(C200,工龄计算!B:F,5,0)</f>
        <v>150</v>
      </c>
      <c r="AS200">
        <f t="shared" si="14"/>
        <v>0</v>
      </c>
      <c r="BB200">
        <f t="shared" si="16"/>
        <v>0</v>
      </c>
    </row>
    <row r="201" spans="2:54">
      <c r="B201" t="str">
        <f>VLOOKUP(C201,花名册!C:O,13,0)</f>
        <v>10375</v>
      </c>
      <c r="C201" t="s">
        <v>624</v>
      </c>
      <c r="D201" t="str">
        <f>VLOOKUP(C201,花名册!C:F,4,0)</f>
        <v>百诚医药</v>
      </c>
      <c r="E201" t="str">
        <f>VLOOKUP(C201,花名册!C:G,5,0)</f>
        <v>行政事务部</v>
      </c>
      <c r="F201" t="str">
        <f>VLOOKUP(C201,花名册!C:H,6,0)</f>
        <v>后勤专员</v>
      </c>
      <c r="G201" t="str">
        <f>VLOOKUP(C201,花名册!C:D,2,0)</f>
        <v>在职</v>
      </c>
      <c r="H201" t="str">
        <f>VLOOKUP(C201,花名册!C:E,3,0)</f>
        <v>正式员工</v>
      </c>
      <c r="I201" t="str">
        <f>VLOOKUP(C201,花名册!C:J,8,0)</f>
        <v>职能</v>
      </c>
      <c r="J201" t="str">
        <f>VLOOKUP(C201,花名册!C:I,7,0)</f>
        <v>2019-06-24</v>
      </c>
      <c r="K201" t="str">
        <f>VLOOKUP(C201,花名册!C:L,9,0)</f>
        <v/>
      </c>
      <c r="L201" t="str">
        <f>VLOOKUP(C201,花名册!C:L,10,0)</f>
        <v/>
      </c>
      <c r="M201" t="str">
        <f>VLOOKUP(C201,花名册!C:N,12,0)</f>
        <v>P3</v>
      </c>
      <c r="N201">
        <f>VLOOKUP(C201,出勤日期!A:I,9,0)</f>
        <v>184</v>
      </c>
      <c r="O201">
        <f>VLOOKUP(C201,出勤日期!A:J,10,0)</f>
        <v>184</v>
      </c>
      <c r="P201">
        <f>VLOOKUP(C201,出勤日期!A:L,12,0)</f>
        <v>0</v>
      </c>
      <c r="Q201">
        <f>VLOOKUP(C201,出勤日期!A:M,13,0)</f>
        <v>184</v>
      </c>
      <c r="S201">
        <f>VLOOKUP(C201,'考勤原始数据（增加育儿、独生子女陪护假）'!C:X,16,0)</f>
        <v>0</v>
      </c>
      <c r="U201">
        <f>VLOOKUP(C201,'考勤原始数据（增加育儿、独生子女陪护假）'!C:Z,17,0)</f>
        <v>0</v>
      </c>
      <c r="W201">
        <f>VLOOKUP(C201,'考勤原始数据（增加育儿、独生子女陪护假）'!C:AB,18,0)</f>
        <v>0</v>
      </c>
      <c r="Y201">
        <f>VLOOKUP(C201,'考勤原始数据（增加育儿、独生子女陪护假）'!C:AD,19,0)</f>
        <v>0</v>
      </c>
      <c r="Z201">
        <f>VLOOKUP(C201,'考勤原始数据（增加育儿、独生子女陪护假）'!C:AE,20,0)</f>
        <v>0</v>
      </c>
      <c r="AB201">
        <f>VLOOKUP(C201,'考勤原始数据（增加育儿、独生子女陪护假）'!C:AG,22,0)</f>
        <v>0</v>
      </c>
      <c r="AC201">
        <f>VLOOKUP(C201,'考勤原始数据（增加育儿、独生子女陪护假）'!C:Y,23,0)</f>
        <v>3.5</v>
      </c>
      <c r="AD201">
        <f>VLOOKUP(C201,'考勤原始数据（增加育儿、独生子女陪护假）'!C:Z,24,0)</f>
        <v>3.5</v>
      </c>
      <c r="AE201">
        <v>0</v>
      </c>
      <c r="AF201">
        <f>VLOOKUP(C201,'考勤原始数据（增加育儿、独生子女陪护假）'!C:AB,26,0)</f>
        <v>0</v>
      </c>
      <c r="AG201">
        <f>VLOOKUP(C201:C202,'考勤原始数据（增加育儿、独生子女陪护假）'!C:AC,27,0)</f>
        <v>0</v>
      </c>
      <c r="AH201">
        <f>VLOOKUP(C201,'考勤原始数据（增加育儿、独生子女陪护假）'!C:AD,28,0)</f>
        <v>0</v>
      </c>
      <c r="AI201">
        <f>VLOOKUP(C201,'考勤原始数据（增加育儿、独生子女陪护假）'!C:AE,29,0)</f>
        <v>0</v>
      </c>
      <c r="AJ201">
        <f>VLOOKUP(C201,'考勤原始数据（增加育儿、独生子女陪护假）'!C:AF,30,0)</f>
        <v>0</v>
      </c>
      <c r="AL201">
        <f t="shared" si="13"/>
        <v>0</v>
      </c>
      <c r="AM201">
        <f t="shared" si="15"/>
        <v>200</v>
      </c>
      <c r="AN201">
        <f>VLOOKUP(C201,工龄计算!B:F,5,0)</f>
        <v>150</v>
      </c>
      <c r="AS201">
        <f t="shared" si="14"/>
        <v>0</v>
      </c>
      <c r="BB201">
        <f t="shared" si="16"/>
        <v>0</v>
      </c>
    </row>
    <row r="202" spans="2:54">
      <c r="B202" t="str">
        <f>VLOOKUP(C202,花名册!C:O,13,0)</f>
        <v>10061</v>
      </c>
      <c r="C202" t="s">
        <v>146</v>
      </c>
      <c r="D202" t="str">
        <f>VLOOKUP(C202,花名册!C:F,4,0)</f>
        <v>百诚医药</v>
      </c>
      <c r="E202" t="str">
        <f>VLOOKUP(C202,花名册!C:G,5,0)</f>
        <v>行政事务部</v>
      </c>
      <c r="F202" t="str">
        <f>VLOOKUP(C202,花名册!C:H,6,0)</f>
        <v>保洁</v>
      </c>
      <c r="G202" t="str">
        <f>VLOOKUP(C202,花名册!C:D,2,0)</f>
        <v>在职</v>
      </c>
      <c r="H202" t="str">
        <f>VLOOKUP(C202,花名册!C:E,3,0)</f>
        <v>正式员工</v>
      </c>
      <c r="I202" t="str">
        <f>VLOOKUP(C202,花名册!C:J,8,0)</f>
        <v>后勤</v>
      </c>
      <c r="J202" t="str">
        <f>VLOOKUP(C202,花名册!C:I,7,0)</f>
        <v>2016-07-14</v>
      </c>
      <c r="K202" t="str">
        <f>VLOOKUP(C202,花名册!C:L,9,0)</f>
        <v/>
      </c>
      <c r="L202" t="str">
        <f>VLOOKUP(C202,花名册!C:L,10,0)</f>
        <v/>
      </c>
      <c r="M202" t="str">
        <f>VLOOKUP(C202,花名册!C:N,12,0)</f>
        <v>P2</v>
      </c>
      <c r="N202">
        <f>VLOOKUP(C202,出勤日期!A:I,9,0)</f>
        <v>184</v>
      </c>
      <c r="O202">
        <f>VLOOKUP(C202,出勤日期!A:J,10,0)</f>
        <v>184</v>
      </c>
      <c r="P202">
        <f>VLOOKUP(C202,出勤日期!A:L,12,0)</f>
        <v>0</v>
      </c>
      <c r="Q202">
        <f>VLOOKUP(C202,出勤日期!A:M,13,0)</f>
        <v>184</v>
      </c>
      <c r="S202">
        <f>VLOOKUP(C202,'考勤原始数据（增加育儿、独生子女陪护假）'!C:X,16,0)</f>
        <v>0</v>
      </c>
      <c r="U202">
        <f>VLOOKUP(C202,'考勤原始数据（增加育儿、独生子女陪护假）'!C:Z,17,0)</f>
        <v>0</v>
      </c>
      <c r="W202">
        <f>VLOOKUP(C202,'考勤原始数据（增加育儿、独生子女陪护假）'!C:AB,18,0)</f>
        <v>0</v>
      </c>
      <c r="Y202">
        <f>VLOOKUP(C202,'考勤原始数据（增加育儿、独生子女陪护假）'!C:AD,19,0)</f>
        <v>0</v>
      </c>
      <c r="Z202">
        <f>VLOOKUP(C202,'考勤原始数据（增加育儿、独生子女陪护假）'!C:AE,20,0)</f>
        <v>0</v>
      </c>
      <c r="AB202">
        <f>VLOOKUP(C202,'考勤原始数据（增加育儿、独生子女陪护假）'!C:AG,22,0)</f>
        <v>0</v>
      </c>
      <c r="AC202">
        <f>VLOOKUP(C202,'考勤原始数据（增加育儿、独生子女陪护假）'!C:Y,23,0)</f>
        <v>16</v>
      </c>
      <c r="AD202">
        <f>VLOOKUP(C202,'考勤原始数据（增加育儿、独生子女陪护假）'!C:Z,24,0)</f>
        <v>0</v>
      </c>
      <c r="AE202">
        <v>0</v>
      </c>
      <c r="AF202">
        <f>VLOOKUP(C202,'考勤原始数据（增加育儿、独生子女陪护假）'!C:AB,26,0)</f>
        <v>0</v>
      </c>
      <c r="AG202">
        <f>VLOOKUP(C202:C203,'考勤原始数据（增加育儿、独生子女陪护假）'!C:AC,27,0)</f>
        <v>16</v>
      </c>
      <c r="AH202">
        <f>VLOOKUP(C202,'考勤原始数据（增加育儿、独生子女陪护假）'!C:AD,28,0)</f>
        <v>0</v>
      </c>
      <c r="AI202">
        <f>VLOOKUP(C202,'考勤原始数据（增加育儿、独生子女陪护假）'!C:AE,29,0)</f>
        <v>0</v>
      </c>
      <c r="AJ202">
        <f>VLOOKUP(C202,'考勤原始数据（增加育儿、独生子女陪护假）'!C:AF,30,0)</f>
        <v>520</v>
      </c>
      <c r="AL202">
        <f t="shared" si="13"/>
        <v>0</v>
      </c>
      <c r="AM202">
        <f t="shared" si="15"/>
        <v>200</v>
      </c>
      <c r="AN202">
        <f>VLOOKUP(C202,工龄计算!B:F,5,0)</f>
        <v>350</v>
      </c>
      <c r="AS202">
        <f t="shared" si="14"/>
        <v>0</v>
      </c>
      <c r="BB202">
        <f t="shared" si="16"/>
        <v>0</v>
      </c>
    </row>
    <row r="203" spans="2:54">
      <c r="B203" t="str">
        <f>VLOOKUP(C203,花名册!C:O,13,0)</f>
        <v>10444</v>
      </c>
      <c r="C203" t="s">
        <v>151</v>
      </c>
      <c r="D203" t="str">
        <f>VLOOKUP(C203,花名册!C:F,4,0)</f>
        <v>百诚医药</v>
      </c>
      <c r="E203" t="str">
        <f>VLOOKUP(C203,花名册!C:G,5,0)</f>
        <v>行政事务部</v>
      </c>
      <c r="F203" t="str">
        <f>VLOOKUP(C203,花名册!C:H,6,0)</f>
        <v>工程组组长</v>
      </c>
      <c r="G203" t="str">
        <f>VLOOKUP(C203,花名册!C:D,2,0)</f>
        <v>在职</v>
      </c>
      <c r="H203" t="str">
        <f>VLOOKUP(C203,花名册!C:E,3,0)</f>
        <v>正式员工</v>
      </c>
      <c r="I203" t="str">
        <f>VLOOKUP(C203,花名册!C:J,8,0)</f>
        <v>职能</v>
      </c>
      <c r="J203" t="str">
        <f>VLOOKUP(C203,花名册!C:I,7,0)</f>
        <v>2019-10-16</v>
      </c>
      <c r="K203" t="str">
        <f>VLOOKUP(C203,花名册!C:L,9,0)</f>
        <v/>
      </c>
      <c r="L203" t="str">
        <f>VLOOKUP(C203,花名册!C:L,10,0)</f>
        <v/>
      </c>
      <c r="M203" t="str">
        <f>VLOOKUP(C203,花名册!C:N,12,0)</f>
        <v>P3</v>
      </c>
      <c r="N203">
        <f>VLOOKUP(C203,出勤日期!A:I,9,0)</f>
        <v>184</v>
      </c>
      <c r="O203">
        <f>VLOOKUP(C203,出勤日期!A:J,10,0)</f>
        <v>184</v>
      </c>
      <c r="P203">
        <f>VLOOKUP(C203,出勤日期!A:L,12,0)</f>
        <v>0</v>
      </c>
      <c r="Q203">
        <f>VLOOKUP(C203,出勤日期!A:M,13,0)</f>
        <v>184</v>
      </c>
      <c r="S203">
        <f>VLOOKUP(C203,'考勤原始数据（增加育儿、独生子女陪护假）'!C:X,16,0)</f>
        <v>0</v>
      </c>
      <c r="U203">
        <f>VLOOKUP(C203,'考勤原始数据（增加育儿、独生子女陪护假）'!C:Z,17,0)</f>
        <v>0</v>
      </c>
      <c r="W203">
        <f>VLOOKUP(C203,'考勤原始数据（增加育儿、独生子女陪护假）'!C:AB,18,0)</f>
        <v>0</v>
      </c>
      <c r="Y203">
        <f>VLOOKUP(C203,'考勤原始数据（增加育儿、独生子女陪护假）'!C:AD,19,0)</f>
        <v>0</v>
      </c>
      <c r="Z203">
        <f>VLOOKUP(C203,'考勤原始数据（增加育儿、独生子女陪护假）'!C:AE,20,0)</f>
        <v>0</v>
      </c>
      <c r="AB203">
        <f>VLOOKUP(C203,'考勤原始数据（增加育儿、独生子女陪护假）'!C:AG,22,0)</f>
        <v>0</v>
      </c>
      <c r="AC203">
        <f>VLOOKUP(C203,'考勤原始数据（增加育儿、独生子女陪护假）'!C:Y,23,0)</f>
        <v>0</v>
      </c>
      <c r="AD203">
        <f>VLOOKUP(C203,'考勤原始数据（增加育儿、独生子女陪护假）'!C:Z,24,0)</f>
        <v>0</v>
      </c>
      <c r="AE203">
        <v>0</v>
      </c>
      <c r="AF203">
        <f>VLOOKUP(C203,'考勤原始数据（增加育儿、独生子女陪护假）'!C:AB,26,0)</f>
        <v>0</v>
      </c>
      <c r="AG203">
        <f>VLOOKUP(C203:C204,'考勤原始数据（增加育儿、独生子女陪护假）'!C:AC,27,0)</f>
        <v>0</v>
      </c>
      <c r="AH203">
        <f>VLOOKUP(C203,'考勤原始数据（增加育儿、独生子女陪护假）'!C:AD,28,0)</f>
        <v>0</v>
      </c>
      <c r="AI203">
        <f>VLOOKUP(C203,'考勤原始数据（增加育儿、独生子女陪护假）'!C:AE,29,0)</f>
        <v>0</v>
      </c>
      <c r="AJ203">
        <f>VLOOKUP(C203,'考勤原始数据（增加育儿、独生子女陪护假）'!C:AF,30,0)</f>
        <v>0</v>
      </c>
      <c r="AL203">
        <f t="shared" si="13"/>
        <v>0</v>
      </c>
      <c r="AM203">
        <f t="shared" si="15"/>
        <v>200</v>
      </c>
      <c r="AN203">
        <f>VLOOKUP(C203,工龄计算!B:F,5,0)</f>
        <v>150</v>
      </c>
      <c r="AS203">
        <f t="shared" si="14"/>
        <v>0</v>
      </c>
      <c r="BB203">
        <f t="shared" si="16"/>
        <v>0</v>
      </c>
    </row>
    <row r="204" spans="2:54">
      <c r="B204" t="str">
        <f>VLOOKUP(C204,花名册!C:O,13,0)</f>
        <v>50005</v>
      </c>
      <c r="C204" t="s">
        <v>176</v>
      </c>
      <c r="D204" t="str">
        <f>VLOOKUP(C204,花名册!C:F,4,0)</f>
        <v>百诚医药</v>
      </c>
      <c r="E204" t="str">
        <f>VLOOKUP(C204,花名册!C:G,5,0)</f>
        <v>药理部</v>
      </c>
      <c r="F204" t="str">
        <f>VLOOKUP(C204,花名册!C:H,6,0)</f>
        <v>初级项目经理(DMPK)</v>
      </c>
      <c r="G204" t="str">
        <f>VLOOKUP(C204,花名册!C:D,2,0)</f>
        <v>在职</v>
      </c>
      <c r="H204" t="str">
        <f>VLOOKUP(C204,花名册!C:E,3,0)</f>
        <v>正式员工</v>
      </c>
      <c r="I204" t="str">
        <f>VLOOKUP(C204,花名册!C:J,8,0)</f>
        <v>研发</v>
      </c>
      <c r="J204" t="str">
        <f>VLOOKUP(C204,花名册!C:I,7,0)</f>
        <v>2017-07-19</v>
      </c>
      <c r="K204" t="str">
        <f>VLOOKUP(C204,花名册!C:L,9,0)</f>
        <v/>
      </c>
      <c r="L204" t="str">
        <f>VLOOKUP(C204,花名册!C:L,10,0)</f>
        <v/>
      </c>
      <c r="M204" t="str">
        <f>VLOOKUP(C204,花名册!C:N,12,0)</f>
        <v>M1</v>
      </c>
      <c r="N204">
        <f>VLOOKUP(C204,出勤日期!A:I,9,0)</f>
        <v>172.5</v>
      </c>
      <c r="O204">
        <f>VLOOKUP(C204,出勤日期!A:J,10,0)</f>
        <v>172.5</v>
      </c>
      <c r="P204">
        <f>VLOOKUP(C204,出勤日期!A:L,12,0)</f>
        <v>0</v>
      </c>
      <c r="Q204">
        <f>VLOOKUP(C204,出勤日期!A:M,13,0)</f>
        <v>172.5</v>
      </c>
      <c r="S204">
        <f>VLOOKUP(C204,'考勤原始数据（增加育儿、独生子女陪护假）'!C:X,16,0)</f>
        <v>0</v>
      </c>
      <c r="U204">
        <f>VLOOKUP(C204,'考勤原始数据（增加育儿、独生子女陪护假）'!C:Z,17,0)</f>
        <v>0</v>
      </c>
      <c r="W204">
        <f>VLOOKUP(C204,'考勤原始数据（增加育儿、独生子女陪护假）'!C:AB,18,0)</f>
        <v>0</v>
      </c>
      <c r="Y204">
        <f>VLOOKUP(C204,'考勤原始数据（增加育儿、独生子女陪护假）'!C:AD,19,0)</f>
        <v>0</v>
      </c>
      <c r="Z204">
        <f>VLOOKUP(C204,'考勤原始数据（增加育儿、独生子女陪护假）'!C:AE,20,0)</f>
        <v>0</v>
      </c>
      <c r="AB204">
        <f>VLOOKUP(C204,'考勤原始数据（增加育儿、独生子女陪护假）'!C:AG,22,0)</f>
        <v>0</v>
      </c>
      <c r="AC204">
        <f>VLOOKUP(C204,'考勤原始数据（增加育儿、独生子女陪护假）'!C:Y,23,0)</f>
        <v>0</v>
      </c>
      <c r="AD204">
        <f>VLOOKUP(C204,'考勤原始数据（增加育儿、独生子女陪护假）'!C:Z,24,0)</f>
        <v>0</v>
      </c>
      <c r="AE204">
        <v>0</v>
      </c>
      <c r="AF204">
        <f>VLOOKUP(C204,'考勤原始数据（增加育儿、独生子女陪护假）'!C:AB,26,0)</f>
        <v>0</v>
      </c>
      <c r="AG204">
        <f>VLOOKUP(C204:C205,'考勤原始数据（增加育儿、独生子女陪护假）'!C:AC,27,0)</f>
        <v>0</v>
      </c>
      <c r="AH204">
        <f>VLOOKUP(C204,'考勤原始数据（增加育儿、独生子女陪护假）'!C:AD,28,0)</f>
        <v>0</v>
      </c>
      <c r="AI204">
        <f>VLOOKUP(C204,'考勤原始数据（增加育儿、独生子女陪护假）'!C:AE,29,0)</f>
        <v>0</v>
      </c>
      <c r="AJ204">
        <f>VLOOKUP(C204,'考勤原始数据（增加育儿、独生子女陪护假）'!C:AF,30,0)</f>
        <v>0</v>
      </c>
      <c r="AL204">
        <f t="shared" si="13"/>
        <v>0</v>
      </c>
      <c r="AM204">
        <f t="shared" si="15"/>
        <v>200</v>
      </c>
      <c r="AN204">
        <f>VLOOKUP(C204,工龄计算!B:F,5,0)</f>
        <v>250</v>
      </c>
      <c r="AS204">
        <f t="shared" si="14"/>
        <v>0</v>
      </c>
      <c r="BB204">
        <f t="shared" si="16"/>
        <v>0</v>
      </c>
    </row>
    <row r="205" spans="2:54">
      <c r="B205" t="str">
        <f>VLOOKUP(C205,花名册!C:O,13,0)</f>
        <v>10031</v>
      </c>
      <c r="C205" t="s">
        <v>154</v>
      </c>
      <c r="D205" t="str">
        <f>VLOOKUP(C205,花名册!C:F,4,0)</f>
        <v>百诚医药</v>
      </c>
      <c r="E205" t="str">
        <f>VLOOKUP(C205,花名册!C:G,5,0)</f>
        <v>证券事务部</v>
      </c>
      <c r="F205" t="str">
        <f>VLOOKUP(C205,花名册!C:H,6,0)</f>
        <v>副总经理兼董秘</v>
      </c>
      <c r="G205" t="str">
        <f>VLOOKUP(C205,花名册!C:D,2,0)</f>
        <v>在职</v>
      </c>
      <c r="H205" t="str">
        <f>VLOOKUP(C205,花名册!C:E,3,0)</f>
        <v>正式员工</v>
      </c>
      <c r="I205" t="str">
        <f>VLOOKUP(C205,花名册!C:J,8,0)</f>
        <v>职能</v>
      </c>
      <c r="J205" t="str">
        <f>VLOOKUP(C205,花名册!C:I,7,0)</f>
        <v>2015-10-23</v>
      </c>
      <c r="K205" t="str">
        <f>VLOOKUP(C205,花名册!C:L,9,0)</f>
        <v/>
      </c>
      <c r="L205" t="str">
        <f>VLOOKUP(C205,花名册!C:L,10,0)</f>
        <v/>
      </c>
      <c r="M205" t="str">
        <f>VLOOKUP(C205,花名册!C:N,12,0)</f>
        <v>M7</v>
      </c>
      <c r="N205">
        <f>VLOOKUP(C205,出勤日期!A:I,9,0)</f>
        <v>184</v>
      </c>
      <c r="O205">
        <f>VLOOKUP(C205,出勤日期!A:J,10,0)</f>
        <v>184</v>
      </c>
      <c r="P205">
        <f>VLOOKUP(C205,出勤日期!A:L,12,0)</f>
        <v>0</v>
      </c>
      <c r="Q205">
        <f>VLOOKUP(C205,出勤日期!A:M,13,0)</f>
        <v>184</v>
      </c>
      <c r="S205">
        <f>VLOOKUP(C205,'考勤原始数据（增加育儿、独生子女陪护假）'!C:X,16,0)</f>
        <v>0</v>
      </c>
      <c r="U205">
        <f>VLOOKUP(C205,'考勤原始数据（增加育儿、独生子女陪护假）'!C:Z,17,0)</f>
        <v>0</v>
      </c>
      <c r="W205">
        <f>VLOOKUP(C205,'考勤原始数据（增加育儿、独生子女陪护假）'!C:AB,18,0)</f>
        <v>0</v>
      </c>
      <c r="Y205">
        <f>VLOOKUP(C205,'考勤原始数据（增加育儿、独生子女陪护假）'!C:AD,19,0)</f>
        <v>0</v>
      </c>
      <c r="Z205">
        <f>VLOOKUP(C205,'考勤原始数据（增加育儿、独生子女陪护假）'!C:AE,20,0)</f>
        <v>0</v>
      </c>
      <c r="AB205">
        <f>VLOOKUP(C205,'考勤原始数据（增加育儿、独生子女陪护假）'!C:AG,22,0)</f>
        <v>0</v>
      </c>
      <c r="AC205">
        <f>VLOOKUP(C205,'考勤原始数据（增加育儿、独生子女陪护假）'!C:Y,23,0)</f>
        <v>0</v>
      </c>
      <c r="AD205">
        <f>VLOOKUP(C205,'考勤原始数据（增加育儿、独生子女陪护假）'!C:Z,24,0)</f>
        <v>0</v>
      </c>
      <c r="AE205">
        <v>0</v>
      </c>
      <c r="AF205">
        <f>VLOOKUP(C205,'考勤原始数据（增加育儿、独生子女陪护假）'!C:AB,26,0)</f>
        <v>0</v>
      </c>
      <c r="AG205">
        <f>VLOOKUP(C205:C206,'考勤原始数据（增加育儿、独生子女陪护假）'!C:AC,27,0)</f>
        <v>0</v>
      </c>
      <c r="AH205">
        <f>VLOOKUP(C205,'考勤原始数据（增加育儿、独生子女陪护假）'!C:AD,28,0)</f>
        <v>0</v>
      </c>
      <c r="AI205">
        <f>VLOOKUP(C205,'考勤原始数据（增加育儿、独生子女陪护假）'!C:AE,29,0)</f>
        <v>0</v>
      </c>
      <c r="AJ205">
        <f>VLOOKUP(C205,'考勤原始数据（增加育儿、独生子女陪护假）'!C:AF,30,0)</f>
        <v>0</v>
      </c>
      <c r="AK205">
        <v>1</v>
      </c>
      <c r="AL205">
        <f t="shared" si="13"/>
        <v>15</v>
      </c>
      <c r="AM205">
        <f t="shared" si="15"/>
        <v>200</v>
      </c>
      <c r="AN205">
        <f>VLOOKUP(C205,工龄计算!B:F,5,0)</f>
        <v>450</v>
      </c>
      <c r="AS205">
        <f t="shared" si="14"/>
        <v>0</v>
      </c>
      <c r="BB205">
        <f t="shared" si="16"/>
        <v>0</v>
      </c>
    </row>
    <row r="206" spans="2:54">
      <c r="B206" t="str">
        <f>VLOOKUP(C206,花名册!C:O,13,0)</f>
        <v>10431</v>
      </c>
      <c r="C206" t="s">
        <v>626</v>
      </c>
      <c r="D206" t="str">
        <f>VLOOKUP(C206,花名册!C:F,4,0)</f>
        <v>百诚医药</v>
      </c>
      <c r="E206" t="str">
        <f>VLOOKUP(C206,花名册!C:G,5,0)</f>
        <v>财务部</v>
      </c>
      <c r="F206" t="str">
        <f>VLOOKUP(C206,花名册!C:H,6,0)</f>
        <v>财务总监</v>
      </c>
      <c r="G206" t="str">
        <f>VLOOKUP(C206,花名册!C:D,2,0)</f>
        <v>在职</v>
      </c>
      <c r="H206" t="str">
        <f>VLOOKUP(C206,花名册!C:E,3,0)</f>
        <v>正式员工</v>
      </c>
      <c r="I206" t="str">
        <f>VLOOKUP(C206,花名册!C:J,8,0)</f>
        <v>职能</v>
      </c>
      <c r="J206" t="str">
        <f>VLOOKUP(C206,花名册!C:I,7,0)</f>
        <v>2019-09-17</v>
      </c>
      <c r="K206" t="str">
        <f>VLOOKUP(C206,花名册!C:L,9,0)</f>
        <v/>
      </c>
      <c r="L206" t="str">
        <f>VLOOKUP(C206,花名册!C:L,10,0)</f>
        <v/>
      </c>
      <c r="M206" t="str">
        <f>VLOOKUP(C206,花名册!C:N,12,0)</f>
        <v>M5</v>
      </c>
      <c r="N206">
        <f>VLOOKUP(C206,出勤日期!A:I,9,0)</f>
        <v>184</v>
      </c>
      <c r="O206">
        <f>VLOOKUP(C206,出勤日期!A:J,10,0)</f>
        <v>184</v>
      </c>
      <c r="P206">
        <f>VLOOKUP(C206,出勤日期!A:L,12,0)</f>
        <v>0</v>
      </c>
      <c r="Q206">
        <f>VLOOKUP(C206,出勤日期!A:M,13,0)</f>
        <v>184</v>
      </c>
      <c r="S206">
        <f>VLOOKUP(C206,'考勤原始数据（增加育儿、独生子女陪护假）'!C:X,16,0)</f>
        <v>0</v>
      </c>
      <c r="U206">
        <f>VLOOKUP(C206,'考勤原始数据（增加育儿、独生子女陪护假）'!C:Z,17,0)</f>
        <v>0</v>
      </c>
      <c r="W206">
        <f>VLOOKUP(C206,'考勤原始数据（增加育儿、独生子女陪护假）'!C:AB,18,0)</f>
        <v>0</v>
      </c>
      <c r="Y206">
        <f>VLOOKUP(C206,'考勤原始数据（增加育儿、独生子女陪护假）'!C:AD,19,0)</f>
        <v>0</v>
      </c>
      <c r="Z206">
        <f>VLOOKUP(C206,'考勤原始数据（增加育儿、独生子女陪护假）'!C:AE,20,0)</f>
        <v>0</v>
      </c>
      <c r="AB206">
        <f>VLOOKUP(C206,'考勤原始数据（增加育儿、独生子女陪护假）'!C:AG,22,0)</f>
        <v>0</v>
      </c>
      <c r="AC206">
        <f>VLOOKUP(C206,'考勤原始数据（增加育儿、独生子女陪护假）'!C:Y,23,0)</f>
        <v>0</v>
      </c>
      <c r="AD206">
        <f>VLOOKUP(C206,'考勤原始数据（增加育儿、独生子女陪护假）'!C:Z,24,0)</f>
        <v>0</v>
      </c>
      <c r="AE206">
        <v>0</v>
      </c>
      <c r="AF206">
        <f>VLOOKUP(C206,'考勤原始数据（增加育儿、独生子女陪护假）'!C:AB,26,0)</f>
        <v>0</v>
      </c>
      <c r="AG206">
        <f>VLOOKUP(C206:C207,'考勤原始数据（增加育儿、独生子女陪护假）'!C:AC,27,0)</f>
        <v>0</v>
      </c>
      <c r="AH206">
        <f>VLOOKUP(C206,'考勤原始数据（增加育儿、独生子女陪护假）'!C:AD,28,0)</f>
        <v>0</v>
      </c>
      <c r="AI206">
        <f>VLOOKUP(C206,'考勤原始数据（增加育儿、独生子女陪护假）'!C:AE,29,0)</f>
        <v>0</v>
      </c>
      <c r="AJ206">
        <f>VLOOKUP(C206,'考勤原始数据（增加育儿、独生子女陪护假）'!C:AF,30,0)</f>
        <v>0</v>
      </c>
      <c r="AL206">
        <f t="shared" si="13"/>
        <v>0</v>
      </c>
      <c r="AM206">
        <f t="shared" si="15"/>
        <v>200</v>
      </c>
      <c r="AN206">
        <f>VLOOKUP(C206,工龄计算!B:F,5,0)</f>
        <v>150</v>
      </c>
      <c r="AS206">
        <f t="shared" si="14"/>
        <v>0</v>
      </c>
      <c r="BB206">
        <f t="shared" si="16"/>
        <v>0</v>
      </c>
    </row>
    <row r="207" spans="2:54">
      <c r="B207" t="str">
        <f>VLOOKUP(C207,花名册!C:O,13,0)</f>
        <v>10127</v>
      </c>
      <c r="C207" t="s">
        <v>159</v>
      </c>
      <c r="D207" t="str">
        <f>VLOOKUP(C207,花名册!C:F,4,0)</f>
        <v>百诚医药</v>
      </c>
      <c r="E207" t="str">
        <f>VLOOKUP(C207,花名册!C:G,5,0)</f>
        <v>财务部</v>
      </c>
      <c r="F207" t="str">
        <f>VLOOKUP(C207,花名册!C:H,6,0)</f>
        <v>高级会计</v>
      </c>
      <c r="G207" t="str">
        <f>VLOOKUP(C207,花名册!C:D,2,0)</f>
        <v>在职</v>
      </c>
      <c r="H207" t="str">
        <f>VLOOKUP(C207,花名册!C:E,3,0)</f>
        <v>正式员工</v>
      </c>
      <c r="I207" t="str">
        <f>VLOOKUP(C207,花名册!C:J,8,0)</f>
        <v>职能</v>
      </c>
      <c r="J207" t="str">
        <f>VLOOKUP(C207,花名册!C:I,7,0)</f>
        <v>2017-06-15</v>
      </c>
      <c r="K207" t="str">
        <f>VLOOKUP(C207,花名册!C:L,9,0)</f>
        <v/>
      </c>
      <c r="L207" t="str">
        <f>VLOOKUP(C207,花名册!C:L,10,0)</f>
        <v/>
      </c>
      <c r="M207" t="str">
        <f>VLOOKUP(C207,花名册!C:N,12,0)</f>
        <v>M2</v>
      </c>
      <c r="N207">
        <f>VLOOKUP(C207,出勤日期!A:I,9,0)</f>
        <v>184</v>
      </c>
      <c r="O207">
        <f>VLOOKUP(C207,出勤日期!A:J,10,0)</f>
        <v>184</v>
      </c>
      <c r="P207">
        <f>VLOOKUP(C207,出勤日期!A:L,12,0)</f>
        <v>0</v>
      </c>
      <c r="Q207">
        <f>VLOOKUP(C207,出勤日期!A:M,13,0)</f>
        <v>184</v>
      </c>
      <c r="S207">
        <f>VLOOKUP(C207,'考勤原始数据（增加育儿、独生子女陪护假）'!C:X,16,0)</f>
        <v>0</v>
      </c>
      <c r="U207">
        <f>VLOOKUP(C207,'考勤原始数据（增加育儿、独生子女陪护假）'!C:Z,17,0)</f>
        <v>0</v>
      </c>
      <c r="W207">
        <f>VLOOKUP(C207,'考勤原始数据（增加育儿、独生子女陪护假）'!C:AB,18,0)</f>
        <v>0</v>
      </c>
      <c r="Y207">
        <f>VLOOKUP(C207,'考勤原始数据（增加育儿、独生子女陪护假）'!C:AD,19,0)</f>
        <v>0</v>
      </c>
      <c r="Z207">
        <f>VLOOKUP(C207,'考勤原始数据（增加育儿、独生子女陪护假）'!C:AE,20,0)</f>
        <v>0</v>
      </c>
      <c r="AB207">
        <f>VLOOKUP(C207,'考勤原始数据（增加育儿、独生子女陪护假）'!C:AG,22,0)</f>
        <v>0</v>
      </c>
      <c r="AC207">
        <f>VLOOKUP(C207,'考勤原始数据（增加育儿、独生子女陪护假）'!C:Y,23,0)</f>
        <v>0</v>
      </c>
      <c r="AD207">
        <f>VLOOKUP(C207,'考勤原始数据（增加育儿、独生子女陪护假）'!C:Z,24,0)</f>
        <v>0</v>
      </c>
      <c r="AE207">
        <v>0</v>
      </c>
      <c r="AF207">
        <f>VLOOKUP(C207,'考勤原始数据（增加育儿、独生子女陪护假）'!C:AB,26,0)</f>
        <v>0</v>
      </c>
      <c r="AG207">
        <f>VLOOKUP(C207:C208,'考勤原始数据（增加育儿、独生子女陪护假）'!C:AC,27,0)</f>
        <v>0</v>
      </c>
      <c r="AH207">
        <f>VLOOKUP(C207,'考勤原始数据（增加育儿、独生子女陪护假）'!C:AD,28,0)</f>
        <v>0</v>
      </c>
      <c r="AI207">
        <f>VLOOKUP(C207,'考勤原始数据（增加育儿、独生子女陪护假）'!C:AE,29,0)</f>
        <v>0</v>
      </c>
      <c r="AJ207">
        <f>VLOOKUP(C207,'考勤原始数据（增加育儿、独生子女陪护假）'!C:AF,30,0)</f>
        <v>0</v>
      </c>
      <c r="AL207">
        <f t="shared" si="13"/>
        <v>0</v>
      </c>
      <c r="AM207">
        <f t="shared" si="15"/>
        <v>200</v>
      </c>
      <c r="AN207">
        <f>VLOOKUP(C207,工龄计算!B:F,5,0)</f>
        <v>250</v>
      </c>
      <c r="AS207">
        <f t="shared" si="14"/>
        <v>0</v>
      </c>
      <c r="BB207">
        <f t="shared" si="16"/>
        <v>0</v>
      </c>
    </row>
    <row r="208" spans="2:54">
      <c r="B208" t="str">
        <f>VLOOKUP(C208,花名册!C:O,13,0)</f>
        <v>20049</v>
      </c>
      <c r="C208" t="s">
        <v>629</v>
      </c>
      <c r="D208" t="str">
        <f>VLOOKUP(C208,花名册!C:F,4,0)</f>
        <v>百杏生物</v>
      </c>
      <c r="E208" t="str">
        <f>VLOOKUP(C208,花名册!C:G,5,0)</f>
        <v>百杏生物</v>
      </c>
      <c r="F208" t="str">
        <f>VLOOKUP(C208,花名册!C:H,6,0)</f>
        <v>总经理</v>
      </c>
      <c r="G208" t="str">
        <f>VLOOKUP(C208,花名册!C:D,2,0)</f>
        <v>在职</v>
      </c>
      <c r="H208" t="str">
        <f>VLOOKUP(C208,花名册!C:E,3,0)</f>
        <v>退休返聘</v>
      </c>
      <c r="I208" t="str">
        <f>VLOOKUP(C208,花名册!C:J,8,0)</f>
        <v>研发</v>
      </c>
      <c r="J208" t="str">
        <f>VLOOKUP(C208,花名册!C:I,7,0)</f>
        <v>2018-03-19</v>
      </c>
      <c r="K208" t="str">
        <f>VLOOKUP(C208,花名册!C:L,9,0)</f>
        <v/>
      </c>
      <c r="L208" t="str">
        <f>VLOOKUP(C208,花名册!C:L,10,0)</f>
        <v/>
      </c>
      <c r="M208" t="str">
        <f>VLOOKUP(C208,花名册!C:N,12,0)</f>
        <v>M6</v>
      </c>
      <c r="N208">
        <f>VLOOKUP(C208,出勤日期!A:I,9,0)</f>
        <v>172.5</v>
      </c>
      <c r="O208">
        <f>VLOOKUP(C208,出勤日期!A:J,10,0)</f>
        <v>172.5</v>
      </c>
      <c r="P208">
        <f>VLOOKUP(C208,出勤日期!A:L,12,0)</f>
        <v>0</v>
      </c>
      <c r="Q208">
        <f>VLOOKUP(C208,出勤日期!A:M,13,0)</f>
        <v>172.5</v>
      </c>
      <c r="S208">
        <f>VLOOKUP(C208,'考勤原始数据（增加育儿、独生子女陪护假）'!C:X,16,0)</f>
        <v>0</v>
      </c>
      <c r="U208">
        <f>VLOOKUP(C208,'考勤原始数据（增加育儿、独生子女陪护假）'!C:Z,17,0)</f>
        <v>0</v>
      </c>
      <c r="W208">
        <f>VLOOKUP(C208,'考勤原始数据（增加育儿、独生子女陪护假）'!C:AB,18,0)</f>
        <v>0</v>
      </c>
      <c r="Y208">
        <f>VLOOKUP(C208,'考勤原始数据（增加育儿、独生子女陪护假）'!C:AD,19,0)</f>
        <v>0</v>
      </c>
      <c r="Z208">
        <f>VLOOKUP(C208,'考勤原始数据（增加育儿、独生子女陪护假）'!C:AE,20,0)</f>
        <v>0</v>
      </c>
      <c r="AB208">
        <f>VLOOKUP(C208,'考勤原始数据（增加育儿、独生子女陪护假）'!C:AG,22,0)</f>
        <v>0</v>
      </c>
      <c r="AC208">
        <f>VLOOKUP(C208,'考勤原始数据（增加育儿、独生子女陪护假）'!C:Y,23,0)</f>
        <v>0</v>
      </c>
      <c r="AD208">
        <f>VLOOKUP(C208,'考勤原始数据（增加育儿、独生子女陪护假）'!C:Z,24,0)</f>
        <v>0</v>
      </c>
      <c r="AE208">
        <v>0</v>
      </c>
      <c r="AF208">
        <f>VLOOKUP(C208,'考勤原始数据（增加育儿、独生子女陪护假）'!C:AB,26,0)</f>
        <v>0</v>
      </c>
      <c r="AG208">
        <f>VLOOKUP(C208:C209,'考勤原始数据（增加育儿、独生子女陪护假）'!C:AC,27,0)</f>
        <v>0</v>
      </c>
      <c r="AH208">
        <f>VLOOKUP(C208,'考勤原始数据（增加育儿、独生子女陪护假）'!C:AD,28,0)</f>
        <v>0</v>
      </c>
      <c r="AI208">
        <f>VLOOKUP(C208,'考勤原始数据（增加育儿、独生子女陪护假）'!C:AE,29,0)</f>
        <v>0</v>
      </c>
      <c r="AJ208">
        <f>VLOOKUP(C208,'考勤原始数据（增加育儿、独生子女陪护假）'!C:AF,30,0)</f>
        <v>0</v>
      </c>
      <c r="AK208">
        <v>33</v>
      </c>
      <c r="AL208">
        <f t="shared" si="13"/>
        <v>495</v>
      </c>
      <c r="AM208">
        <f t="shared" si="15"/>
        <v>200</v>
      </c>
      <c r="AN208">
        <f>VLOOKUP(C208,工龄计算!B:F,5,0)</f>
        <v>250</v>
      </c>
      <c r="AS208">
        <f t="shared" si="14"/>
        <v>0</v>
      </c>
      <c r="BB208">
        <f t="shared" si="16"/>
        <v>0</v>
      </c>
    </row>
    <row r="209" spans="2:54">
      <c r="B209" t="str">
        <f>VLOOKUP(C209,花名册!C:O,13,0)</f>
        <v>20041</v>
      </c>
      <c r="C209" t="s">
        <v>464</v>
      </c>
      <c r="D209" t="str">
        <f>VLOOKUP(C209,花名册!C:F,4,0)</f>
        <v>百杏生物</v>
      </c>
      <c r="E209" t="str">
        <f>VLOOKUP(C209,花名册!C:G,5,0)</f>
        <v>生物分析部</v>
      </c>
      <c r="F209" t="str">
        <f>VLOOKUP(C209,花名册!C:H,6,0)</f>
        <v>技术总监</v>
      </c>
      <c r="G209" t="str">
        <f>VLOOKUP(C209,花名册!C:D,2,0)</f>
        <v>在职</v>
      </c>
      <c r="H209" t="str">
        <f>VLOOKUP(C209,花名册!C:E,3,0)</f>
        <v>正式员工</v>
      </c>
      <c r="I209" t="str">
        <f>VLOOKUP(C209,花名册!C:J,8,0)</f>
        <v>研发</v>
      </c>
      <c r="J209" t="str">
        <f>VLOOKUP(C209,花名册!C:I,7,0)</f>
        <v>2018-10-08</v>
      </c>
      <c r="K209" t="str">
        <f>VLOOKUP(C209,花名册!C:L,9,0)</f>
        <v/>
      </c>
      <c r="L209" t="str">
        <f>VLOOKUP(C209,花名册!C:L,10,0)</f>
        <v/>
      </c>
      <c r="M209" t="str">
        <f>VLOOKUP(C209,花名册!C:N,12,0)</f>
        <v>M2</v>
      </c>
      <c r="N209">
        <f>VLOOKUP(C209,出勤日期!A:I,9,0)</f>
        <v>172.5</v>
      </c>
      <c r="O209">
        <f>VLOOKUP(C209,出勤日期!A:J,10,0)</f>
        <v>172.5</v>
      </c>
      <c r="P209">
        <f>VLOOKUP(C209,出勤日期!A:L,12,0)</f>
        <v>0</v>
      </c>
      <c r="Q209">
        <f>VLOOKUP(C209,出勤日期!A:M,13,0)</f>
        <v>172.5</v>
      </c>
      <c r="S209">
        <f>VLOOKUP(C209,'考勤原始数据（增加育儿、独生子女陪护假）'!C:X,16,0)</f>
        <v>0</v>
      </c>
      <c r="U209">
        <f>VLOOKUP(C209,'考勤原始数据（增加育儿、独生子女陪护假）'!C:Z,17,0)</f>
        <v>0</v>
      </c>
      <c r="W209">
        <f>VLOOKUP(C209,'考勤原始数据（增加育儿、独生子女陪护假）'!C:AB,18,0)</f>
        <v>0</v>
      </c>
      <c r="Y209">
        <f>VLOOKUP(C209,'考勤原始数据（增加育儿、独生子女陪护假）'!C:AD,19,0)</f>
        <v>0</v>
      </c>
      <c r="Z209">
        <f>VLOOKUP(C209,'考勤原始数据（增加育儿、独生子女陪护假）'!C:AE,20,0)</f>
        <v>0</v>
      </c>
      <c r="AB209">
        <f>VLOOKUP(C209,'考勤原始数据（增加育儿、独生子女陪护假）'!C:AG,22,0)</f>
        <v>0</v>
      </c>
      <c r="AC209">
        <f>VLOOKUP(C209,'考勤原始数据（增加育儿、独生子女陪护假）'!C:Y,23,0)</f>
        <v>0</v>
      </c>
      <c r="AD209">
        <f>VLOOKUP(C209,'考勤原始数据（增加育儿、独生子女陪护假）'!C:Z,24,0)</f>
        <v>0</v>
      </c>
      <c r="AE209">
        <v>0</v>
      </c>
      <c r="AF209">
        <f>VLOOKUP(C209,'考勤原始数据（增加育儿、独生子女陪护假）'!C:AB,26,0)</f>
        <v>0</v>
      </c>
      <c r="AG209">
        <f>VLOOKUP(C209:C210,'考勤原始数据（增加育儿、独生子女陪护假）'!C:AC,27,0)</f>
        <v>0</v>
      </c>
      <c r="AH209">
        <f>VLOOKUP(C209,'考勤原始数据（增加育儿、独生子女陪护假）'!C:AD,28,0)</f>
        <v>0</v>
      </c>
      <c r="AI209">
        <f>VLOOKUP(C209,'考勤原始数据（增加育儿、独生子女陪护假）'!C:AE,29,0)</f>
        <v>0</v>
      </c>
      <c r="AJ209">
        <f>VLOOKUP(C209,'考勤原始数据（增加育儿、独生子女陪护假）'!C:AF,30,0)</f>
        <v>0</v>
      </c>
      <c r="AK209">
        <v>23</v>
      </c>
      <c r="AL209">
        <f t="shared" si="13"/>
        <v>345</v>
      </c>
      <c r="AM209">
        <f t="shared" si="15"/>
        <v>200</v>
      </c>
      <c r="AN209">
        <f>VLOOKUP(C209,工龄计算!B:F,5,0)</f>
        <v>200</v>
      </c>
      <c r="AS209">
        <f t="shared" si="14"/>
        <v>0</v>
      </c>
      <c r="BB209">
        <f t="shared" si="16"/>
        <v>0</v>
      </c>
    </row>
    <row r="210" spans="2:54">
      <c r="B210" t="str">
        <f>VLOOKUP(C210,花名册!C:O,13,0)</f>
        <v>20003</v>
      </c>
      <c r="C210" t="s">
        <v>766</v>
      </c>
      <c r="D210" t="str">
        <f>VLOOKUP(C210,花名册!C:F,4,0)</f>
        <v>百杏生物</v>
      </c>
      <c r="E210" t="str">
        <f>VLOOKUP(C210,花名册!C:G,5,0)</f>
        <v>生物分析部</v>
      </c>
      <c r="F210" t="str">
        <f>VLOOKUP(C210,花名册!C:H,6,0)</f>
        <v>总监</v>
      </c>
      <c r="G210" t="str">
        <f>VLOOKUP(C210,花名册!C:D,2,0)</f>
        <v>在职</v>
      </c>
      <c r="H210" t="str">
        <f>VLOOKUP(C210,花名册!C:E,3,0)</f>
        <v>正式员工</v>
      </c>
      <c r="I210" t="str">
        <f>VLOOKUP(C210,花名册!C:J,8,0)</f>
        <v>研发</v>
      </c>
      <c r="J210" t="str">
        <f>VLOOKUP(C210,花名册!C:I,7,0)</f>
        <v>2015-04-02</v>
      </c>
      <c r="K210" t="str">
        <f>VLOOKUP(C210,花名册!C:L,9,0)</f>
        <v/>
      </c>
      <c r="L210" t="str">
        <f>VLOOKUP(C210,花名册!C:L,10,0)</f>
        <v/>
      </c>
      <c r="M210" t="str">
        <f>VLOOKUP(C210,花名册!C:N,12,0)</f>
        <v>M4</v>
      </c>
      <c r="N210">
        <f>VLOOKUP(C210,出勤日期!A:I,9,0)</f>
        <v>172.5</v>
      </c>
      <c r="O210">
        <f>VLOOKUP(C210,出勤日期!A:J,10,0)</f>
        <v>172.5</v>
      </c>
      <c r="P210">
        <f>VLOOKUP(C210,出勤日期!A:L,12,0)</f>
        <v>0</v>
      </c>
      <c r="Q210">
        <f>VLOOKUP(C210,出勤日期!A:M,13,0)</f>
        <v>172.5</v>
      </c>
      <c r="S210">
        <f>VLOOKUP(C210,'考勤原始数据（增加育儿、独生子女陪护假）'!C:X,16,0)</f>
        <v>0</v>
      </c>
      <c r="U210">
        <f>VLOOKUP(C210,'考勤原始数据（增加育儿、独生子女陪护假）'!C:Z,17,0)</f>
        <v>0</v>
      </c>
      <c r="W210">
        <f>VLOOKUP(C210,'考勤原始数据（增加育儿、独生子女陪护假）'!C:AB,18,0)</f>
        <v>0</v>
      </c>
      <c r="Y210">
        <f>VLOOKUP(C210,'考勤原始数据（增加育儿、独生子女陪护假）'!C:AD,19,0)</f>
        <v>0</v>
      </c>
      <c r="Z210">
        <f>VLOOKUP(C210,'考勤原始数据（增加育儿、独生子女陪护假）'!C:AE,20,0)</f>
        <v>0</v>
      </c>
      <c r="AB210">
        <f>VLOOKUP(C210,'考勤原始数据（增加育儿、独生子女陪护假）'!C:AG,22,0)</f>
        <v>0</v>
      </c>
      <c r="AC210">
        <f>VLOOKUP(C210,'考勤原始数据（增加育儿、独生子女陪护假）'!C:Y,23,0)</f>
        <v>0</v>
      </c>
      <c r="AD210">
        <f>VLOOKUP(C210,'考勤原始数据（增加育儿、独生子女陪护假）'!C:Z,24,0)</f>
        <v>0</v>
      </c>
      <c r="AE210">
        <v>0</v>
      </c>
      <c r="AF210">
        <f>VLOOKUP(C210,'考勤原始数据（增加育儿、独生子女陪护假）'!C:AB,26,0)</f>
        <v>0</v>
      </c>
      <c r="AG210">
        <f>VLOOKUP(C210:C211,'考勤原始数据（增加育儿、独生子女陪护假）'!C:AC,27,0)</f>
        <v>0</v>
      </c>
      <c r="AH210">
        <f>VLOOKUP(C210,'考勤原始数据（增加育儿、独生子女陪护假）'!C:AD,28,0)</f>
        <v>0</v>
      </c>
      <c r="AI210">
        <f>VLOOKUP(C210,'考勤原始数据（增加育儿、独生子女陪护假）'!C:AE,29,0)</f>
        <v>0</v>
      </c>
      <c r="AJ210">
        <f>VLOOKUP(C210,'考勤原始数据（增加育儿、独生子女陪护假）'!C:AF,30,0)</f>
        <v>0</v>
      </c>
      <c r="AK210">
        <v>23</v>
      </c>
      <c r="AL210">
        <f t="shared" si="13"/>
        <v>345</v>
      </c>
      <c r="AM210">
        <f t="shared" si="15"/>
        <v>200</v>
      </c>
      <c r="AN210">
        <f>VLOOKUP(C210,工龄计算!B:F,5,0)</f>
        <v>550</v>
      </c>
      <c r="AS210">
        <f t="shared" si="14"/>
        <v>0</v>
      </c>
      <c r="BB210">
        <f t="shared" si="16"/>
        <v>0</v>
      </c>
    </row>
    <row r="211" spans="2:54">
      <c r="B211" t="str">
        <f>VLOOKUP(C211,花名册!C:O,13,0)</f>
        <v>20046</v>
      </c>
      <c r="C211" t="s">
        <v>768</v>
      </c>
      <c r="D211" t="str">
        <f>VLOOKUP(C211,花名册!C:F,4,0)</f>
        <v>百杏生物</v>
      </c>
      <c r="E211" t="str">
        <f>VLOOKUP(C211,花名册!C:G,5,0)</f>
        <v>生物分析部</v>
      </c>
      <c r="F211" t="str">
        <f>VLOOKUP(C211,花名册!C:H,6,0)</f>
        <v>资深生物分析研究员</v>
      </c>
      <c r="G211" t="str">
        <f>VLOOKUP(C211,花名册!C:D,2,0)</f>
        <v>在职</v>
      </c>
      <c r="H211" t="str">
        <f>VLOOKUP(C211,花名册!C:E,3,0)</f>
        <v>正式员工</v>
      </c>
      <c r="I211" t="str">
        <f>VLOOKUP(C211,花名册!C:J,8,0)</f>
        <v>研发</v>
      </c>
      <c r="J211" t="str">
        <f>VLOOKUP(C211,花名册!C:I,7,0)</f>
        <v>2018-11-22</v>
      </c>
      <c r="K211" t="str">
        <f>VLOOKUP(C211,花名册!C:L,9,0)</f>
        <v/>
      </c>
      <c r="L211" t="str">
        <f>VLOOKUP(C211,花名册!C:L,10,0)</f>
        <v/>
      </c>
      <c r="M211" t="str">
        <f>VLOOKUP(C211,花名册!C:N,12,0)</f>
        <v>P4</v>
      </c>
      <c r="N211">
        <f>VLOOKUP(C211,出勤日期!A:I,9,0)</f>
        <v>172.5</v>
      </c>
      <c r="O211">
        <f>VLOOKUP(C211,出勤日期!A:J,10,0)</f>
        <v>172.5</v>
      </c>
      <c r="P211">
        <f>VLOOKUP(C211,出勤日期!A:L,12,0)</f>
        <v>0</v>
      </c>
      <c r="Q211">
        <f>VLOOKUP(C211,出勤日期!A:M,13,0)</f>
        <v>172.5</v>
      </c>
      <c r="S211">
        <f>VLOOKUP(C211,'考勤原始数据（增加育儿、独生子女陪护假）'!C:X,16,0)</f>
        <v>0</v>
      </c>
      <c r="U211">
        <f>VLOOKUP(C211,'考勤原始数据（增加育儿、独生子女陪护假）'!C:Z,17,0)</f>
        <v>0</v>
      </c>
      <c r="W211">
        <f>VLOOKUP(C211,'考勤原始数据（增加育儿、独生子女陪护假）'!C:AB,18,0)</f>
        <v>0</v>
      </c>
      <c r="Y211">
        <f>VLOOKUP(C211,'考勤原始数据（增加育儿、独生子女陪护假）'!C:AD,19,0)</f>
        <v>0</v>
      </c>
      <c r="Z211">
        <f>VLOOKUP(C211,'考勤原始数据（增加育儿、独生子女陪护假）'!C:AE,20,0)</f>
        <v>0</v>
      </c>
      <c r="AB211">
        <f>VLOOKUP(C211,'考勤原始数据（增加育儿、独生子女陪护假）'!C:AG,22,0)</f>
        <v>0</v>
      </c>
      <c r="AC211">
        <f>VLOOKUP(C211,'考勤原始数据（增加育儿、独生子女陪护假）'!C:Y,23,0)</f>
        <v>2.5</v>
      </c>
      <c r="AD211">
        <f>VLOOKUP(C211,'考勤原始数据（增加育儿、独生子女陪护假）'!C:Z,24,0)</f>
        <v>2.5</v>
      </c>
      <c r="AE211">
        <v>0</v>
      </c>
      <c r="AF211">
        <f>VLOOKUP(C211,'考勤原始数据（增加育儿、独生子女陪护假）'!C:AB,26,0)</f>
        <v>0</v>
      </c>
      <c r="AG211">
        <f>VLOOKUP(C211:C212,'考勤原始数据（增加育儿、独生子女陪护假）'!C:AC,27,0)</f>
        <v>0</v>
      </c>
      <c r="AH211">
        <f>VLOOKUP(C211,'考勤原始数据（增加育儿、独生子女陪护假）'!C:AD,28,0)</f>
        <v>0</v>
      </c>
      <c r="AI211">
        <f>VLOOKUP(C211,'考勤原始数据（增加育儿、独生子女陪护假）'!C:AE,29,0)</f>
        <v>0</v>
      </c>
      <c r="AJ211">
        <f>VLOOKUP(C211,'考勤原始数据（增加育儿、独生子女陪护假）'!C:AF,30,0)</f>
        <v>0</v>
      </c>
      <c r="AK211">
        <v>24</v>
      </c>
      <c r="AL211">
        <f t="shared" si="13"/>
        <v>360</v>
      </c>
      <c r="AM211">
        <f t="shared" si="15"/>
        <v>200</v>
      </c>
      <c r="AN211">
        <f>VLOOKUP(C211,工龄计算!B:F,5,0)</f>
        <v>200</v>
      </c>
      <c r="AS211">
        <f t="shared" si="14"/>
        <v>0</v>
      </c>
      <c r="BB211">
        <f t="shared" si="16"/>
        <v>0</v>
      </c>
    </row>
    <row r="212" spans="2:54">
      <c r="B212" t="str">
        <f>VLOOKUP(C212,花名册!C:O,13,0)</f>
        <v>20016</v>
      </c>
      <c r="C212" t="s">
        <v>631</v>
      </c>
      <c r="D212" t="str">
        <f>VLOOKUP(C212,花名册!C:F,4,0)</f>
        <v>百杏生物</v>
      </c>
      <c r="E212" t="str">
        <f>VLOOKUP(C212,花名册!C:G,5,0)</f>
        <v>生物分析部</v>
      </c>
      <c r="F212" t="str">
        <f>VLOOKUP(C212,花名册!C:H,6,0)</f>
        <v>初级项目经理(分析)</v>
      </c>
      <c r="G212" t="str">
        <f>VLOOKUP(C212,花名册!C:D,2,0)</f>
        <v>在职</v>
      </c>
      <c r="H212" t="str">
        <f>VLOOKUP(C212,花名册!C:E,3,0)</f>
        <v>正式员工</v>
      </c>
      <c r="I212" t="str">
        <f>VLOOKUP(C212,花名册!C:J,8,0)</f>
        <v>研发</v>
      </c>
      <c r="J212" t="str">
        <f>VLOOKUP(C212,花名册!C:I,7,0)</f>
        <v>2017-07-03</v>
      </c>
      <c r="K212" t="str">
        <f>VLOOKUP(C212,花名册!C:L,9,0)</f>
        <v/>
      </c>
      <c r="L212" t="str">
        <f>VLOOKUP(C212,花名册!C:L,10,0)</f>
        <v/>
      </c>
      <c r="M212" t="str">
        <f>VLOOKUP(C212,花名册!C:N,12,0)</f>
        <v>M1</v>
      </c>
      <c r="N212">
        <f>VLOOKUP(C212,出勤日期!A:I,9,0)</f>
        <v>172.5</v>
      </c>
      <c r="O212">
        <f>VLOOKUP(C212,出勤日期!A:J,10,0)</f>
        <v>172.5</v>
      </c>
      <c r="P212">
        <f>VLOOKUP(C212,出勤日期!A:L,12,0)</f>
        <v>0</v>
      </c>
      <c r="Q212">
        <f>VLOOKUP(C212,出勤日期!A:M,13,0)</f>
        <v>172.5</v>
      </c>
      <c r="S212">
        <f>VLOOKUP(C212,'考勤原始数据（增加育儿、独生子女陪护假）'!C:X,16,0)</f>
        <v>0</v>
      </c>
      <c r="U212">
        <f>VLOOKUP(C212,'考勤原始数据（增加育儿、独生子女陪护假）'!C:Z,17,0)</f>
        <v>0</v>
      </c>
      <c r="W212">
        <f>VLOOKUP(C212,'考勤原始数据（增加育儿、独生子女陪护假）'!C:AB,18,0)</f>
        <v>0</v>
      </c>
      <c r="Y212">
        <f>VLOOKUP(C212,'考勤原始数据（增加育儿、独生子女陪护假）'!C:AD,19,0)</f>
        <v>0</v>
      </c>
      <c r="Z212">
        <f>VLOOKUP(C212,'考勤原始数据（增加育儿、独生子女陪护假）'!C:AE,20,0)</f>
        <v>0</v>
      </c>
      <c r="AB212">
        <f>VLOOKUP(C212,'考勤原始数据（增加育儿、独生子女陪护假）'!C:AG,22,0)</f>
        <v>0</v>
      </c>
      <c r="AC212">
        <f>VLOOKUP(C212,'考勤原始数据（增加育儿、独生子女陪护假）'!C:Y,23,0)</f>
        <v>0</v>
      </c>
      <c r="AD212">
        <f>VLOOKUP(C212,'考勤原始数据（增加育儿、独生子女陪护假）'!C:Z,24,0)</f>
        <v>0</v>
      </c>
      <c r="AE212">
        <v>0</v>
      </c>
      <c r="AF212">
        <f>VLOOKUP(C212,'考勤原始数据（增加育儿、独生子女陪护假）'!C:AB,26,0)</f>
        <v>0</v>
      </c>
      <c r="AG212">
        <f>VLOOKUP(C212:C213,'考勤原始数据（增加育儿、独生子女陪护假）'!C:AC,27,0)</f>
        <v>0</v>
      </c>
      <c r="AH212">
        <f>VLOOKUP(C212,'考勤原始数据（增加育儿、独生子女陪护假）'!C:AD,28,0)</f>
        <v>0</v>
      </c>
      <c r="AI212">
        <f>VLOOKUP(C212,'考勤原始数据（增加育儿、独生子女陪护假）'!C:AE,29,0)</f>
        <v>0</v>
      </c>
      <c r="AJ212">
        <f>VLOOKUP(C212,'考勤原始数据（增加育儿、独生子女陪护假）'!C:AF,30,0)</f>
        <v>0</v>
      </c>
      <c r="AK212">
        <v>25</v>
      </c>
      <c r="AL212">
        <f t="shared" si="13"/>
        <v>375</v>
      </c>
      <c r="AM212">
        <f t="shared" si="15"/>
        <v>200</v>
      </c>
      <c r="AN212">
        <f>VLOOKUP(C212,工龄计算!B:F,5,0)</f>
        <v>250</v>
      </c>
      <c r="AS212">
        <f t="shared" si="14"/>
        <v>0</v>
      </c>
      <c r="BB212">
        <f t="shared" si="16"/>
        <v>0</v>
      </c>
    </row>
    <row r="213" spans="2:54">
      <c r="B213" t="str">
        <f>VLOOKUP(C213,花名册!C:O,13,0)</f>
        <v>20021</v>
      </c>
      <c r="C213" t="s">
        <v>164</v>
      </c>
      <c r="D213" t="str">
        <f>VLOOKUP(C213,花名册!C:F,4,0)</f>
        <v>百杏生物</v>
      </c>
      <c r="E213" t="str">
        <f>VLOOKUP(C213,花名册!C:G,5,0)</f>
        <v>生物分析部</v>
      </c>
      <c r="F213" t="str">
        <f>VLOOKUP(C213,花名册!C:H,6,0)</f>
        <v>高级生物分析研究员</v>
      </c>
      <c r="G213" t="str">
        <f>VLOOKUP(C213,花名册!C:D,2,0)</f>
        <v>在职</v>
      </c>
      <c r="H213" t="str">
        <f>VLOOKUP(C213,花名册!C:E,3,0)</f>
        <v>正式员工</v>
      </c>
      <c r="I213" t="str">
        <f>VLOOKUP(C213,花名册!C:J,8,0)</f>
        <v>研发</v>
      </c>
      <c r="J213" t="str">
        <f>VLOOKUP(C213,花名册!C:I,7,0)</f>
        <v>2018-01-12</v>
      </c>
      <c r="K213" t="str">
        <f>VLOOKUP(C213,花名册!C:L,9,0)</f>
        <v/>
      </c>
      <c r="L213" t="str">
        <f>VLOOKUP(C213,花名册!C:L,10,0)</f>
        <v/>
      </c>
      <c r="M213" t="str">
        <f>VLOOKUP(C213,花名册!C:N,12,0)</f>
        <v>P3</v>
      </c>
      <c r="N213">
        <f>VLOOKUP(C213,出勤日期!A:I,9,0)</f>
        <v>172.5</v>
      </c>
      <c r="O213">
        <f>VLOOKUP(C213,出勤日期!A:J,10,0)</f>
        <v>172.5</v>
      </c>
      <c r="P213">
        <f>VLOOKUP(C213,出勤日期!A:L,12,0)</f>
        <v>0</v>
      </c>
      <c r="Q213">
        <f>VLOOKUP(C213,出勤日期!A:M,13,0)</f>
        <v>172.5</v>
      </c>
      <c r="S213">
        <f>VLOOKUP(C213,'考勤原始数据（增加育儿、独生子女陪护假）'!C:X,16,0)</f>
        <v>0</v>
      </c>
      <c r="U213">
        <f>VLOOKUP(C213,'考勤原始数据（增加育儿、独生子女陪护假）'!C:Z,17,0)</f>
        <v>0</v>
      </c>
      <c r="W213">
        <f>VLOOKUP(C213,'考勤原始数据（增加育儿、独生子女陪护假）'!C:AB,18,0)</f>
        <v>4</v>
      </c>
      <c r="Y213">
        <f>VLOOKUP(C213,'考勤原始数据（增加育儿、独生子女陪护假）'!C:AD,19,0)</f>
        <v>0</v>
      </c>
      <c r="Z213">
        <f>VLOOKUP(C213,'考勤原始数据（增加育儿、独生子女陪护假）'!C:AE,20,0)</f>
        <v>0</v>
      </c>
      <c r="AB213">
        <f>VLOOKUP(C213,'考勤原始数据（增加育儿、独生子女陪护假）'!C:AG,22,0)</f>
        <v>0</v>
      </c>
      <c r="AC213">
        <f>VLOOKUP(C213,'考勤原始数据（增加育儿、独生子女陪护假）'!C:Y,23,0)</f>
        <v>0</v>
      </c>
      <c r="AD213">
        <f>VLOOKUP(C213,'考勤原始数据（增加育儿、独生子女陪护假）'!C:Z,24,0)</f>
        <v>0</v>
      </c>
      <c r="AE213">
        <v>0</v>
      </c>
      <c r="AF213">
        <f>VLOOKUP(C213,'考勤原始数据（增加育儿、独生子女陪护假）'!C:AB,26,0)</f>
        <v>0</v>
      </c>
      <c r="AG213">
        <f>VLOOKUP(C213:C214,'考勤原始数据（增加育儿、独生子女陪护假）'!C:AC,27,0)</f>
        <v>0</v>
      </c>
      <c r="AH213">
        <f>VLOOKUP(C213,'考勤原始数据（增加育儿、独生子女陪护假）'!C:AD,28,0)</f>
        <v>0</v>
      </c>
      <c r="AI213">
        <f>VLOOKUP(C213,'考勤原始数据（增加育儿、独生子女陪护假）'!C:AE,29,0)</f>
        <v>0</v>
      </c>
      <c r="AJ213">
        <f>VLOOKUP(C213,'考勤原始数据（增加育儿、独生子女陪护假）'!C:AF,30,0)</f>
        <v>0</v>
      </c>
      <c r="AK213">
        <v>23</v>
      </c>
      <c r="AL213">
        <f t="shared" si="13"/>
        <v>345</v>
      </c>
      <c r="AM213">
        <f t="shared" si="15"/>
        <v>195.36</v>
      </c>
      <c r="AN213">
        <f>VLOOKUP(C213,工龄计算!B:F,5,0)</f>
        <v>250</v>
      </c>
      <c r="AS213">
        <f t="shared" si="14"/>
        <v>0</v>
      </c>
      <c r="BB213">
        <f t="shared" si="16"/>
        <v>0</v>
      </c>
    </row>
    <row r="214" spans="2:54">
      <c r="B214" t="str">
        <f>VLOOKUP(C214,花名册!C:O,13,0)</f>
        <v>20028</v>
      </c>
      <c r="C214" t="s">
        <v>632</v>
      </c>
      <c r="D214" t="str">
        <f>VLOOKUP(C214,花名册!C:F,4,0)</f>
        <v>百杏生物</v>
      </c>
      <c r="E214" t="str">
        <f>VLOOKUP(C214,花名册!C:G,5,0)</f>
        <v>生物分析部</v>
      </c>
      <c r="F214" t="str">
        <f>VLOOKUP(C214,花名册!C:H,6,0)</f>
        <v>高级生物分析研究员</v>
      </c>
      <c r="G214" t="str">
        <f>VLOOKUP(C214,花名册!C:D,2,0)</f>
        <v>在职</v>
      </c>
      <c r="H214" t="str">
        <f>VLOOKUP(C214,花名册!C:E,3,0)</f>
        <v>正式员工</v>
      </c>
      <c r="I214" t="str">
        <f>VLOOKUP(C214,花名册!C:J,8,0)</f>
        <v>研发</v>
      </c>
      <c r="J214" t="str">
        <f>VLOOKUP(C214,花名册!C:I,7,0)</f>
        <v>2018-05-21</v>
      </c>
      <c r="K214" t="str">
        <f>VLOOKUP(C214,花名册!C:L,9,0)</f>
        <v/>
      </c>
      <c r="L214" t="str">
        <f>VLOOKUP(C214,花名册!C:L,10,0)</f>
        <v/>
      </c>
      <c r="M214" t="str">
        <f>VLOOKUP(C214,花名册!C:N,12,0)</f>
        <v>P3</v>
      </c>
      <c r="N214">
        <f>VLOOKUP(C214,出勤日期!A:I,9,0)</f>
        <v>172.5</v>
      </c>
      <c r="O214">
        <f>VLOOKUP(C214,出勤日期!A:J,10,0)</f>
        <v>172.5</v>
      </c>
      <c r="P214">
        <f>VLOOKUP(C214,出勤日期!A:L,12,0)</f>
        <v>0</v>
      </c>
      <c r="Q214">
        <f>VLOOKUP(C214,出勤日期!A:M,13,0)</f>
        <v>172.5</v>
      </c>
      <c r="S214">
        <f>VLOOKUP(C214,'考勤原始数据（增加育儿、独生子女陪护假）'!C:X,16,0)</f>
        <v>0</v>
      </c>
      <c r="U214">
        <f>VLOOKUP(C214,'考勤原始数据（增加育儿、独生子女陪护假）'!C:Z,17,0)</f>
        <v>0</v>
      </c>
      <c r="W214">
        <f>VLOOKUP(C214,'考勤原始数据（增加育儿、独生子女陪护假）'!C:AB,18,0)</f>
        <v>0</v>
      </c>
      <c r="Y214">
        <f>VLOOKUP(C214,'考勤原始数据（增加育儿、独生子女陪护假）'!C:AD,19,0)</f>
        <v>0</v>
      </c>
      <c r="Z214">
        <f>VLOOKUP(C214,'考勤原始数据（增加育儿、独生子女陪护假）'!C:AE,20,0)</f>
        <v>0</v>
      </c>
      <c r="AB214">
        <f>VLOOKUP(C214,'考勤原始数据（增加育儿、独生子女陪护假）'!C:AG,22,0)</f>
        <v>0</v>
      </c>
      <c r="AC214">
        <f>VLOOKUP(C214,'考勤原始数据（增加育儿、独生子女陪护假）'!C:Y,23,0)</f>
        <v>7.5</v>
      </c>
      <c r="AD214">
        <f>VLOOKUP(C214,'考勤原始数据（增加育儿、独生子女陪护假）'!C:Z,24,0)</f>
        <v>7.5</v>
      </c>
      <c r="AE214">
        <v>0</v>
      </c>
      <c r="AF214">
        <f>VLOOKUP(C214,'考勤原始数据（增加育儿、独生子女陪护假）'!C:AB,26,0)</f>
        <v>0</v>
      </c>
      <c r="AG214">
        <f>VLOOKUP(C214:C215,'考勤原始数据（增加育儿、独生子女陪护假）'!C:AC,27,0)</f>
        <v>0</v>
      </c>
      <c r="AH214">
        <f>VLOOKUP(C214,'考勤原始数据（增加育儿、独生子女陪护假）'!C:AD,28,0)</f>
        <v>0</v>
      </c>
      <c r="AI214">
        <f>VLOOKUP(C214,'考勤原始数据（增加育儿、独生子女陪护假）'!C:AE,29,0)</f>
        <v>0</v>
      </c>
      <c r="AJ214">
        <f>VLOOKUP(C214,'考勤原始数据（增加育儿、独生子女陪护假）'!C:AF,30,0)</f>
        <v>0</v>
      </c>
      <c r="AK214">
        <v>24</v>
      </c>
      <c r="AL214">
        <f t="shared" si="13"/>
        <v>360</v>
      </c>
      <c r="AM214">
        <f t="shared" si="15"/>
        <v>200</v>
      </c>
      <c r="AN214">
        <f>VLOOKUP(C214,工龄计算!B:F,5,0)</f>
        <v>200</v>
      </c>
      <c r="AS214">
        <f t="shared" si="14"/>
        <v>0</v>
      </c>
      <c r="BB214">
        <f t="shared" si="16"/>
        <v>0</v>
      </c>
    </row>
    <row r="215" spans="2:54">
      <c r="B215" t="str">
        <f>VLOOKUP(C215,花名册!C:O,13,0)</f>
        <v>20040</v>
      </c>
      <c r="C215" t="s">
        <v>169</v>
      </c>
      <c r="D215" t="str">
        <f>VLOOKUP(C215,花名册!C:F,4,0)</f>
        <v>百杏生物</v>
      </c>
      <c r="E215" t="str">
        <f>VLOOKUP(C215,花名册!C:G,5,0)</f>
        <v>生物分析部</v>
      </c>
      <c r="F215" t="str">
        <f>VLOOKUP(C215,花名册!C:H,6,0)</f>
        <v>生物分析研究员</v>
      </c>
      <c r="G215" t="str">
        <f>VLOOKUP(C215,花名册!C:D,2,0)</f>
        <v>在职</v>
      </c>
      <c r="H215" t="str">
        <f>VLOOKUP(C215,花名册!C:E,3,0)</f>
        <v>正式员工</v>
      </c>
      <c r="I215" t="str">
        <f>VLOOKUP(C215,花名册!C:J,8,0)</f>
        <v>研发</v>
      </c>
      <c r="J215" t="str">
        <f>VLOOKUP(C215,花名册!C:I,7,0)</f>
        <v>2018-09-07</v>
      </c>
      <c r="K215" t="str">
        <f>VLOOKUP(C215,花名册!C:L,9,0)</f>
        <v/>
      </c>
      <c r="L215" t="str">
        <f>VLOOKUP(C215,花名册!C:L,10,0)</f>
        <v/>
      </c>
      <c r="M215" t="str">
        <f>VLOOKUP(C215,花名册!C:N,12,0)</f>
        <v>P2</v>
      </c>
      <c r="N215">
        <f>VLOOKUP(C215,出勤日期!A:I,9,0)</f>
        <v>172.5</v>
      </c>
      <c r="O215">
        <f>VLOOKUP(C215,出勤日期!A:J,10,0)</f>
        <v>172.5</v>
      </c>
      <c r="P215">
        <f>VLOOKUP(C215,出勤日期!A:L,12,0)</f>
        <v>0</v>
      </c>
      <c r="Q215">
        <f>VLOOKUP(C215,出勤日期!A:M,13,0)</f>
        <v>172.5</v>
      </c>
      <c r="S215">
        <f>VLOOKUP(C215,'考勤原始数据（增加育儿、独生子女陪护假）'!C:X,16,0)</f>
        <v>0</v>
      </c>
      <c r="U215">
        <f>VLOOKUP(C215,'考勤原始数据（增加育儿、独生子女陪护假）'!C:Z,17,0)</f>
        <v>0</v>
      </c>
      <c r="W215">
        <f>VLOOKUP(C215,'考勤原始数据（增加育儿、独生子女陪护假）'!C:AB,18,0)</f>
        <v>0</v>
      </c>
      <c r="Y215">
        <f>VLOOKUP(C215,'考勤原始数据（增加育儿、独生子女陪护假）'!C:AD,19,0)</f>
        <v>0</v>
      </c>
      <c r="Z215">
        <f>VLOOKUP(C215,'考勤原始数据（增加育儿、独生子女陪护假）'!C:AE,20,0)</f>
        <v>0</v>
      </c>
      <c r="AB215">
        <f>VLOOKUP(C215,'考勤原始数据（增加育儿、独生子女陪护假）'!C:AG,22,0)</f>
        <v>0</v>
      </c>
      <c r="AC215">
        <f>VLOOKUP(C215,'考勤原始数据（增加育儿、独生子女陪护假）'!C:Y,23,0)</f>
        <v>28</v>
      </c>
      <c r="AD215">
        <f>VLOOKUP(C215,'考勤原始数据（增加育儿、独生子女陪护假）'!C:Z,24,0)</f>
        <v>28</v>
      </c>
      <c r="AE215">
        <v>0</v>
      </c>
      <c r="AF215">
        <f>VLOOKUP(C215,'考勤原始数据（增加育儿、独生子女陪护假）'!C:AB,26,0)</f>
        <v>0</v>
      </c>
      <c r="AG215">
        <f>VLOOKUP(C215:C216,'考勤原始数据（增加育儿、独生子女陪护假）'!C:AC,27,0)</f>
        <v>0</v>
      </c>
      <c r="AH215">
        <f>VLOOKUP(C215,'考勤原始数据（增加育儿、独生子女陪护假）'!C:AD,28,0)</f>
        <v>0</v>
      </c>
      <c r="AI215">
        <f>VLOOKUP(C215,'考勤原始数据（增加育儿、独生子女陪护假）'!C:AE,29,0)</f>
        <v>0</v>
      </c>
      <c r="AJ215">
        <f>VLOOKUP(C215,'考勤原始数据（增加育儿、独生子女陪护假）'!C:AF,30,0)</f>
        <v>0</v>
      </c>
      <c r="AK215">
        <v>28</v>
      </c>
      <c r="AL215">
        <f t="shared" si="13"/>
        <v>420</v>
      </c>
      <c r="AM215">
        <f t="shared" si="15"/>
        <v>200</v>
      </c>
      <c r="AN215">
        <f>VLOOKUP(C215,工龄计算!B:F,5,0)</f>
        <v>200</v>
      </c>
      <c r="AS215">
        <f t="shared" si="14"/>
        <v>0</v>
      </c>
      <c r="BB215">
        <f t="shared" si="16"/>
        <v>0</v>
      </c>
    </row>
    <row r="216" spans="2:54">
      <c r="B216" t="str">
        <f>VLOOKUP(C216,花名册!C:O,13,0)</f>
        <v>20051</v>
      </c>
      <c r="C216" t="s">
        <v>771</v>
      </c>
      <c r="D216" t="str">
        <f>VLOOKUP(C216,花名册!C:F,4,0)</f>
        <v>百杏生物</v>
      </c>
      <c r="E216" t="str">
        <f>VLOOKUP(C216,花名册!C:G,5,0)</f>
        <v>生物分析部</v>
      </c>
      <c r="F216" t="str">
        <f>VLOOKUP(C216,花名册!C:H,6,0)</f>
        <v>生物分析研究员</v>
      </c>
      <c r="G216" t="str">
        <f>VLOOKUP(C216,花名册!C:D,2,0)</f>
        <v>在职</v>
      </c>
      <c r="H216" t="str">
        <f>VLOOKUP(C216,花名册!C:E,3,0)</f>
        <v>正式员工</v>
      </c>
      <c r="I216" t="str">
        <f>VLOOKUP(C216,花名册!C:J,8,0)</f>
        <v>研发</v>
      </c>
      <c r="J216" t="str">
        <f>VLOOKUP(C216,花名册!C:I,7,0)</f>
        <v>2019-01-02</v>
      </c>
      <c r="K216" t="str">
        <f>VLOOKUP(C216,花名册!C:L,9,0)</f>
        <v/>
      </c>
      <c r="L216" t="str">
        <f>VLOOKUP(C216,花名册!C:L,10,0)</f>
        <v/>
      </c>
      <c r="M216" t="str">
        <f>VLOOKUP(C216,花名册!C:N,12,0)</f>
        <v>P2</v>
      </c>
      <c r="N216">
        <f>VLOOKUP(C216,出勤日期!A:I,9,0)</f>
        <v>172.5</v>
      </c>
      <c r="O216">
        <f>VLOOKUP(C216,出勤日期!A:J,10,0)</f>
        <v>172.5</v>
      </c>
      <c r="P216">
        <f>VLOOKUP(C216,出勤日期!A:L,12,0)</f>
        <v>0</v>
      </c>
      <c r="Q216">
        <f>VLOOKUP(C216,出勤日期!A:M,13,0)</f>
        <v>172.5</v>
      </c>
      <c r="S216">
        <f>VLOOKUP(C216,'考勤原始数据（增加育儿、独生子女陪护假）'!C:X,16,0)</f>
        <v>0</v>
      </c>
      <c r="U216">
        <f>VLOOKUP(C216,'考勤原始数据（增加育儿、独生子女陪护假）'!C:Z,17,0)</f>
        <v>0</v>
      </c>
      <c r="W216">
        <f>VLOOKUP(C216,'考勤原始数据（增加育儿、独生子女陪护假）'!C:AB,18,0)</f>
        <v>0</v>
      </c>
      <c r="Y216">
        <f>VLOOKUP(C216,'考勤原始数据（增加育儿、独生子女陪护假）'!C:AD,19,0)</f>
        <v>0</v>
      </c>
      <c r="Z216">
        <f>VLOOKUP(C216,'考勤原始数据（增加育儿、独生子女陪护假）'!C:AE,20,0)</f>
        <v>0</v>
      </c>
      <c r="AB216">
        <f>VLOOKUP(C216,'考勤原始数据（增加育儿、独生子女陪护假）'!C:AG,22,0)</f>
        <v>0</v>
      </c>
      <c r="AC216">
        <f>VLOOKUP(C216,'考勤原始数据（增加育儿、独生子女陪护假）'!C:Y,23,0)</f>
        <v>62.5</v>
      </c>
      <c r="AD216">
        <f>VLOOKUP(C216,'考勤原始数据（增加育儿、独生子女陪护假）'!C:Z,24,0)</f>
        <v>62.5</v>
      </c>
      <c r="AE216">
        <v>0</v>
      </c>
      <c r="AF216">
        <f>VLOOKUP(C216,'考勤原始数据（增加育儿、独生子女陪护假）'!C:AB,26,0)</f>
        <v>0</v>
      </c>
      <c r="AG216">
        <f>VLOOKUP(C216:C217,'考勤原始数据（增加育儿、独生子女陪护假）'!C:AC,27,0)</f>
        <v>0</v>
      </c>
      <c r="AH216">
        <f>VLOOKUP(C216,'考勤原始数据（增加育儿、独生子女陪护假）'!C:AD,28,0)</f>
        <v>0</v>
      </c>
      <c r="AI216">
        <f>VLOOKUP(C216,'考勤原始数据（增加育儿、独生子女陪护假）'!C:AE,29,0)</f>
        <v>0</v>
      </c>
      <c r="AJ216">
        <f>VLOOKUP(C216,'考勤原始数据（增加育儿、独生子女陪护假）'!C:AF,30,0)</f>
        <v>0</v>
      </c>
      <c r="AK216">
        <v>39</v>
      </c>
      <c r="AL216">
        <f t="shared" si="13"/>
        <v>585</v>
      </c>
      <c r="AM216">
        <f t="shared" si="15"/>
        <v>200</v>
      </c>
      <c r="AN216">
        <f>VLOOKUP(C216,工龄计算!B:F,5,0)</f>
        <v>200</v>
      </c>
      <c r="AS216">
        <f t="shared" si="14"/>
        <v>0</v>
      </c>
      <c r="BB216">
        <f t="shared" si="16"/>
        <v>0</v>
      </c>
    </row>
    <row r="217" spans="2:54">
      <c r="B217" t="str">
        <f>VLOOKUP(C217,花名册!C:O,13,0)</f>
        <v>20053</v>
      </c>
      <c r="C217" t="s">
        <v>172</v>
      </c>
      <c r="D217" t="str">
        <f>VLOOKUP(C217,花名册!C:F,4,0)</f>
        <v>百杏生物</v>
      </c>
      <c r="E217" t="str">
        <f>VLOOKUP(C217,花名册!C:G,5,0)</f>
        <v>生物分析部</v>
      </c>
      <c r="F217" t="str">
        <f>VLOOKUP(C217,花名册!C:H,6,0)</f>
        <v>高级生物分析研究员</v>
      </c>
      <c r="G217" t="str">
        <f>VLOOKUP(C217,花名册!C:D,2,0)</f>
        <v>在职</v>
      </c>
      <c r="H217" t="str">
        <f>VLOOKUP(C217,花名册!C:E,3,0)</f>
        <v>正式员工</v>
      </c>
      <c r="I217" t="str">
        <f>VLOOKUP(C217,花名册!C:J,8,0)</f>
        <v>研发</v>
      </c>
      <c r="J217" t="str">
        <f>VLOOKUP(C217,花名册!C:I,7,0)</f>
        <v>2019-04-01</v>
      </c>
      <c r="K217" t="str">
        <f>VLOOKUP(C217,花名册!C:L,9,0)</f>
        <v/>
      </c>
      <c r="L217" t="str">
        <f>VLOOKUP(C217,花名册!C:L,10,0)</f>
        <v/>
      </c>
      <c r="M217" t="str">
        <f>VLOOKUP(C217,花名册!C:N,12,0)</f>
        <v>P3</v>
      </c>
      <c r="N217">
        <f>VLOOKUP(C217,出勤日期!A:I,9,0)</f>
        <v>172.5</v>
      </c>
      <c r="O217">
        <f>VLOOKUP(C217,出勤日期!A:J,10,0)</f>
        <v>172.5</v>
      </c>
      <c r="P217">
        <f>VLOOKUP(C217,出勤日期!A:L,12,0)</f>
        <v>0</v>
      </c>
      <c r="Q217">
        <f>VLOOKUP(C217,出勤日期!A:M,13,0)</f>
        <v>172.5</v>
      </c>
      <c r="S217">
        <f>VLOOKUP(C217,'考勤原始数据（增加育儿、独生子女陪护假）'!C:X,16,0)</f>
        <v>0</v>
      </c>
      <c r="U217">
        <f>VLOOKUP(C217,'考勤原始数据（增加育儿、独生子女陪护假）'!C:Z,17,0)</f>
        <v>0</v>
      </c>
      <c r="W217">
        <f>VLOOKUP(C217,'考勤原始数据（增加育儿、独生子女陪护假）'!C:AB,18,0)</f>
        <v>0</v>
      </c>
      <c r="Y217">
        <f>VLOOKUP(C217,'考勤原始数据（增加育儿、独生子女陪护假）'!C:AD,19,0)</f>
        <v>0</v>
      </c>
      <c r="Z217">
        <f>VLOOKUP(C217,'考勤原始数据（增加育儿、独生子女陪护假）'!C:AE,20,0)</f>
        <v>0</v>
      </c>
      <c r="AB217">
        <f>VLOOKUP(C217,'考勤原始数据（增加育儿、独生子女陪护假）'!C:AG,22,0)</f>
        <v>0</v>
      </c>
      <c r="AC217">
        <f>VLOOKUP(C217,'考勤原始数据（增加育儿、独生子女陪护假）'!C:Y,23,0)</f>
        <v>16</v>
      </c>
      <c r="AD217">
        <f>VLOOKUP(C217,'考勤原始数据（增加育儿、独生子女陪护假）'!C:Z,24,0)</f>
        <v>16</v>
      </c>
      <c r="AE217">
        <v>0</v>
      </c>
      <c r="AF217">
        <f>VLOOKUP(C217,'考勤原始数据（增加育儿、独生子女陪护假）'!C:AB,26,0)</f>
        <v>0</v>
      </c>
      <c r="AG217">
        <f>VLOOKUP(C217:C218,'考勤原始数据（增加育儿、独生子女陪护假）'!C:AC,27,0)</f>
        <v>0</v>
      </c>
      <c r="AH217">
        <f>VLOOKUP(C217,'考勤原始数据（增加育儿、独生子女陪护假）'!C:AD,28,0)</f>
        <v>0</v>
      </c>
      <c r="AI217">
        <f>VLOOKUP(C217,'考勤原始数据（增加育儿、独生子女陪护假）'!C:AE,29,0)</f>
        <v>0</v>
      </c>
      <c r="AJ217">
        <f>VLOOKUP(C217,'考勤原始数据（增加育儿、独生子女陪护假）'!C:AF,30,0)</f>
        <v>0</v>
      </c>
      <c r="AK217">
        <v>28</v>
      </c>
      <c r="AL217">
        <f t="shared" si="13"/>
        <v>420</v>
      </c>
      <c r="AM217">
        <f t="shared" si="15"/>
        <v>200</v>
      </c>
      <c r="AN217">
        <f>VLOOKUP(C217,工龄计算!B:F,5,0)</f>
        <v>200</v>
      </c>
      <c r="AS217">
        <f t="shared" si="14"/>
        <v>0</v>
      </c>
      <c r="BB217">
        <f t="shared" si="16"/>
        <v>0</v>
      </c>
    </row>
    <row r="218" spans="2:54">
      <c r="B218" t="str">
        <f>VLOOKUP(C218,花名册!C:O,13,0)</f>
        <v>20055</v>
      </c>
      <c r="C218" t="s">
        <v>173</v>
      </c>
      <c r="D218" t="str">
        <f>VLOOKUP(C218,花名册!C:F,4,0)</f>
        <v>百杏生物</v>
      </c>
      <c r="E218" t="str">
        <f>VLOOKUP(C218,花名册!C:G,5,0)</f>
        <v>质量保证部</v>
      </c>
      <c r="F218" t="str">
        <f>VLOOKUP(C218,花名册!C:H,6,0)</f>
        <v>质量保证部经理</v>
      </c>
      <c r="G218" t="str">
        <f>VLOOKUP(C218,花名册!C:D,2,0)</f>
        <v>在职</v>
      </c>
      <c r="H218" t="str">
        <f>VLOOKUP(C218,花名册!C:E,3,0)</f>
        <v>正式员工</v>
      </c>
      <c r="I218" t="str">
        <f>VLOOKUP(C218,花名册!C:J,8,0)</f>
        <v>研发</v>
      </c>
      <c r="J218" t="str">
        <f>VLOOKUP(C218,花名册!C:I,7,0)</f>
        <v>2019-05-05</v>
      </c>
      <c r="K218" t="str">
        <f>VLOOKUP(C218,花名册!C:L,9,0)</f>
        <v/>
      </c>
      <c r="L218" t="str">
        <f>VLOOKUP(C218,花名册!C:L,10,0)</f>
        <v/>
      </c>
      <c r="M218" t="str">
        <f>VLOOKUP(C218,花名册!C:N,12,0)</f>
        <v>M1</v>
      </c>
      <c r="N218">
        <f>VLOOKUP(C218,出勤日期!A:I,9,0)</f>
        <v>172.5</v>
      </c>
      <c r="O218">
        <f>VLOOKUP(C218,出勤日期!A:J,10,0)</f>
        <v>172.5</v>
      </c>
      <c r="P218">
        <f>VLOOKUP(C218,出勤日期!A:L,12,0)</f>
        <v>0</v>
      </c>
      <c r="Q218">
        <f>VLOOKUP(C218,出勤日期!A:M,13,0)</f>
        <v>172.5</v>
      </c>
      <c r="S218">
        <f>VLOOKUP(C218,'考勤原始数据（增加育儿、独生子女陪护假）'!C:X,16,0)</f>
        <v>0</v>
      </c>
      <c r="U218">
        <f>VLOOKUP(C218,'考勤原始数据（增加育儿、独生子女陪护假）'!C:Z,17,0)</f>
        <v>0</v>
      </c>
      <c r="W218">
        <f>VLOOKUP(C218,'考勤原始数据（增加育儿、独生子女陪护假）'!C:AB,18,0)</f>
        <v>0</v>
      </c>
      <c r="Y218">
        <f>VLOOKUP(C218,'考勤原始数据（增加育儿、独生子女陪护假）'!C:AD,19,0)</f>
        <v>0</v>
      </c>
      <c r="Z218">
        <f>VLOOKUP(C218,'考勤原始数据（增加育儿、独生子女陪护假）'!C:AE,20,0)</f>
        <v>0</v>
      </c>
      <c r="AB218">
        <f>VLOOKUP(C218,'考勤原始数据（增加育儿、独生子女陪护假）'!C:AG,22,0)</f>
        <v>0</v>
      </c>
      <c r="AC218">
        <f>VLOOKUP(C218,'考勤原始数据（增加育儿、独生子女陪护假）'!C:Y,23,0)</f>
        <v>0</v>
      </c>
      <c r="AD218">
        <f>VLOOKUP(C218,'考勤原始数据（增加育儿、独生子女陪护假）'!C:Z,24,0)</f>
        <v>0</v>
      </c>
      <c r="AE218">
        <v>0</v>
      </c>
      <c r="AF218">
        <f>VLOOKUP(C218,'考勤原始数据（增加育儿、独生子女陪护假）'!C:AB,26,0)</f>
        <v>0</v>
      </c>
      <c r="AG218">
        <f>VLOOKUP(C218:C219,'考勤原始数据（增加育儿、独生子女陪护假）'!C:AC,27,0)</f>
        <v>0</v>
      </c>
      <c r="AH218">
        <f>VLOOKUP(C218,'考勤原始数据（增加育儿、独生子女陪护假）'!C:AD,28,0)</f>
        <v>0</v>
      </c>
      <c r="AI218">
        <f>VLOOKUP(C218,'考勤原始数据（增加育儿、独生子女陪护假）'!C:AE,29,0)</f>
        <v>0</v>
      </c>
      <c r="AJ218">
        <f>VLOOKUP(C218,'考勤原始数据（增加育儿、独生子女陪护假）'!C:AF,30,0)</f>
        <v>0</v>
      </c>
      <c r="AK218">
        <v>25</v>
      </c>
      <c r="AL218">
        <f t="shared" si="13"/>
        <v>375</v>
      </c>
      <c r="AM218">
        <f t="shared" si="15"/>
        <v>200</v>
      </c>
      <c r="AN218">
        <f>VLOOKUP(C218,工龄计算!B:F,5,0)</f>
        <v>150</v>
      </c>
      <c r="AS218">
        <f t="shared" si="14"/>
        <v>0</v>
      </c>
      <c r="BB218">
        <f t="shared" si="16"/>
        <v>0</v>
      </c>
    </row>
    <row r="219" spans="2:54">
      <c r="B219" t="str">
        <f>VLOOKUP(C219,花名册!C:O,13,0)</f>
        <v>20057</v>
      </c>
      <c r="C219" t="s">
        <v>357</v>
      </c>
      <c r="D219" t="str">
        <f>VLOOKUP(C219,花名册!C:F,4,0)</f>
        <v>百杏生物</v>
      </c>
      <c r="E219" t="str">
        <f>VLOOKUP(C219,花名册!C:G,5,0)</f>
        <v>生物分析部</v>
      </c>
      <c r="F219" t="str">
        <f>VLOOKUP(C219,花名册!C:H,6,0)</f>
        <v>高级生物分析研究员</v>
      </c>
      <c r="G219" t="str">
        <f>VLOOKUP(C219,花名册!C:D,2,0)</f>
        <v>在职</v>
      </c>
      <c r="H219" t="str">
        <f>VLOOKUP(C219,花名册!C:E,3,0)</f>
        <v>正式员工</v>
      </c>
      <c r="I219" t="str">
        <f>VLOOKUP(C219,花名册!C:J,8,0)</f>
        <v>研发</v>
      </c>
      <c r="J219" t="str">
        <f>VLOOKUP(C219,花名册!C:I,7,0)</f>
        <v>2019-07-01</v>
      </c>
      <c r="K219" t="str">
        <f>VLOOKUP(C219,花名册!C:L,9,0)</f>
        <v/>
      </c>
      <c r="L219" t="str">
        <f>VLOOKUP(C219,花名册!C:L,10,0)</f>
        <v/>
      </c>
      <c r="M219" t="str">
        <f>VLOOKUP(C219,花名册!C:N,12,0)</f>
        <v>P3</v>
      </c>
      <c r="N219">
        <f>VLOOKUP(C219,出勤日期!A:I,9,0)</f>
        <v>172.5</v>
      </c>
      <c r="O219">
        <f>VLOOKUP(C219,出勤日期!A:J,10,0)</f>
        <v>172.5</v>
      </c>
      <c r="P219">
        <f>VLOOKUP(C219,出勤日期!A:L,12,0)</f>
        <v>0</v>
      </c>
      <c r="Q219">
        <f>VLOOKUP(C219,出勤日期!A:M,13,0)</f>
        <v>172.5</v>
      </c>
      <c r="S219">
        <f>VLOOKUP(C219,'考勤原始数据（增加育儿、独生子女陪护假）'!C:X,16,0)</f>
        <v>0</v>
      </c>
      <c r="U219">
        <f>VLOOKUP(C219,'考勤原始数据（增加育儿、独生子女陪护假）'!C:Z,17,0)</f>
        <v>5.5</v>
      </c>
      <c r="W219">
        <f>VLOOKUP(C219,'考勤原始数据（增加育儿、独生子女陪护假）'!C:AB,18,0)</f>
        <v>0</v>
      </c>
      <c r="Y219">
        <f>VLOOKUP(C219,'考勤原始数据（增加育儿、独生子女陪护假）'!C:AD,19,0)</f>
        <v>0</v>
      </c>
      <c r="Z219">
        <f>VLOOKUP(C219,'考勤原始数据（增加育儿、独生子女陪护假）'!C:AE,20,0)</f>
        <v>0</v>
      </c>
      <c r="AB219">
        <f>VLOOKUP(C219,'考勤原始数据（增加育儿、独生子女陪护假）'!C:AG,22,0)</f>
        <v>0</v>
      </c>
      <c r="AC219">
        <f>VLOOKUP(C219,'考勤原始数据（增加育儿、独生子女陪护假）'!C:Y,23,0)</f>
        <v>2</v>
      </c>
      <c r="AD219">
        <f>VLOOKUP(C219,'考勤原始数据（增加育儿、独生子女陪护假）'!C:Z,24,0)</f>
        <v>2</v>
      </c>
      <c r="AE219">
        <v>0</v>
      </c>
      <c r="AF219">
        <f>VLOOKUP(C219,'考勤原始数据（增加育儿、独生子女陪护假）'!C:AB,26,0)</f>
        <v>0</v>
      </c>
      <c r="AG219">
        <f>VLOOKUP(C219:C220,'考勤原始数据（增加育儿、独生子女陪护假）'!C:AC,27,0)</f>
        <v>0</v>
      </c>
      <c r="AH219">
        <f>VLOOKUP(C219,'考勤原始数据（增加育儿、独生子女陪护假）'!C:AD,28,0)</f>
        <v>0</v>
      </c>
      <c r="AI219">
        <f>VLOOKUP(C219,'考勤原始数据（增加育儿、独生子女陪护假）'!C:AE,29,0)</f>
        <v>0</v>
      </c>
      <c r="AJ219">
        <f>VLOOKUP(C219,'考勤原始数据（增加育儿、独生子女陪护假）'!C:AF,30,0)</f>
        <v>0</v>
      </c>
      <c r="AK219">
        <v>23</v>
      </c>
      <c r="AL219">
        <f t="shared" si="13"/>
        <v>345</v>
      </c>
      <c r="AM219">
        <f t="shared" si="15"/>
        <v>193.62</v>
      </c>
      <c r="AN219">
        <f>VLOOKUP(C219,工龄计算!B:F,5,0)</f>
        <v>150</v>
      </c>
      <c r="AS219">
        <f t="shared" si="14"/>
        <v>0</v>
      </c>
      <c r="BB219">
        <f t="shared" si="16"/>
        <v>0</v>
      </c>
    </row>
    <row r="220" spans="2:54">
      <c r="B220" t="str">
        <f>VLOOKUP(C220,花名册!C:O,13,0)</f>
        <v>11446</v>
      </c>
      <c r="C220" t="s">
        <v>1273</v>
      </c>
      <c r="D220" t="str">
        <f>VLOOKUP(C220,花名册!C:F,4,0)</f>
        <v>勤思医药</v>
      </c>
      <c r="E220" t="str">
        <f>VLOOKUP(C220,花名册!C:G,5,0)</f>
        <v>勤思医药</v>
      </c>
      <c r="F220" t="str">
        <f>VLOOKUP(C220,花名册!C:H,6,0)</f>
        <v>CRC-1</v>
      </c>
      <c r="G220" t="str">
        <f>VLOOKUP(C220,花名册!C:D,2,0)</f>
        <v>在职</v>
      </c>
      <c r="H220" t="str">
        <f>VLOOKUP(C220,花名册!C:E,3,0)</f>
        <v>正式员工</v>
      </c>
      <c r="I220" t="str">
        <f>VLOOKUP(C220,花名册!C:J,8,0)</f>
        <v>研发</v>
      </c>
      <c r="J220" t="str">
        <f>VLOOKUP(C220,花名册!C:I,7,0)</f>
        <v>2022-01-10</v>
      </c>
      <c r="K220" t="str">
        <f>VLOOKUP(C220,花名册!C:L,9,0)</f>
        <v/>
      </c>
      <c r="L220" t="str">
        <f>VLOOKUP(C220,花名册!C:L,10,0)</f>
        <v/>
      </c>
      <c r="M220" t="str">
        <f>VLOOKUP(C220,花名册!C:N,12,0)</f>
        <v>P2</v>
      </c>
      <c r="N220">
        <f>VLOOKUP(C220,出勤日期!A:I,9,0)</f>
        <v>172.5</v>
      </c>
      <c r="O220">
        <f>VLOOKUP(C220,出勤日期!A:J,10,0)</f>
        <v>172.5</v>
      </c>
      <c r="P220">
        <f>VLOOKUP(C220,出勤日期!A:L,12,0)</f>
        <v>0</v>
      </c>
      <c r="Q220">
        <f>VLOOKUP(C220,出勤日期!A:M,13,0)</f>
        <v>172.5</v>
      </c>
      <c r="S220">
        <f>VLOOKUP(C220,'考勤原始数据（增加育儿、独生子女陪护假）'!C:X,16,0)</f>
        <v>0</v>
      </c>
      <c r="U220">
        <f>VLOOKUP(C220,'考勤原始数据（增加育儿、独生子女陪护假）'!C:Z,17,0)</f>
        <v>0</v>
      </c>
      <c r="W220">
        <f>VLOOKUP(C220,'考勤原始数据（增加育儿、独生子女陪护假）'!C:AB,18,0)</f>
        <v>0</v>
      </c>
      <c r="Y220">
        <f>VLOOKUP(C220,'考勤原始数据（增加育儿、独生子女陪护假）'!C:AD,19,0)</f>
        <v>0</v>
      </c>
      <c r="Z220">
        <f>VLOOKUP(C220,'考勤原始数据（增加育儿、独生子女陪护假）'!C:AE,20,0)</f>
        <v>0</v>
      </c>
      <c r="AB220">
        <f>VLOOKUP(C220,'考勤原始数据（增加育儿、独生子女陪护假）'!C:AG,22,0)</f>
        <v>0</v>
      </c>
      <c r="AC220">
        <f>VLOOKUP(C220,'考勤原始数据（增加育儿、独生子女陪护假）'!C:Y,23,0)</f>
        <v>36</v>
      </c>
      <c r="AD220">
        <f>VLOOKUP(C220,'考勤原始数据（增加育儿、独生子女陪护假）'!C:Z,24,0)</f>
        <v>17</v>
      </c>
      <c r="AE220">
        <v>0</v>
      </c>
      <c r="AF220">
        <f>VLOOKUP(C220,'考勤原始数据（增加育儿、独生子女陪护假）'!C:AB,26,0)</f>
        <v>0</v>
      </c>
      <c r="AG220">
        <f>VLOOKUP(C220:C221,'考勤原始数据（增加育儿、独生子女陪护假）'!C:AC,27,0)</f>
        <v>19</v>
      </c>
      <c r="AH220">
        <f>VLOOKUP(C220,'考勤原始数据（增加育儿、独生子女陪护假）'!C:AD,28,0)</f>
        <v>0</v>
      </c>
      <c r="AI220">
        <f>VLOOKUP(C220,'考勤原始数据（增加育儿、独生子女陪护假）'!C:AE,29,0)</f>
        <v>0</v>
      </c>
      <c r="AJ220">
        <f>VLOOKUP(C220,'考勤原始数据（增加育儿、独生子女陪护假）'!C:AF,30,0)</f>
        <v>760</v>
      </c>
      <c r="AK220">
        <v>32</v>
      </c>
      <c r="AL220">
        <f t="shared" si="13"/>
        <v>480</v>
      </c>
      <c r="AM220">
        <f t="shared" si="15"/>
        <v>200</v>
      </c>
      <c r="AN220">
        <f>VLOOKUP(C220,工龄计算!B:F,5,0)</f>
        <v>50</v>
      </c>
      <c r="AQ220">
        <v>1000</v>
      </c>
      <c r="AS220">
        <f t="shared" si="14"/>
        <v>1000</v>
      </c>
      <c r="BB220">
        <f t="shared" si="16"/>
        <v>0</v>
      </c>
    </row>
    <row r="221" spans="2:54">
      <c r="B221" t="str">
        <f>VLOOKUP(C221,花名册!C:O,13,0)</f>
        <v>50015</v>
      </c>
      <c r="C221" t="s">
        <v>180</v>
      </c>
      <c r="D221" t="str">
        <f>VLOOKUP(C221,花名册!C:F,4,0)</f>
        <v>百诚医药</v>
      </c>
      <c r="E221" t="str">
        <f>VLOOKUP(C221,花名册!C:G,5,0)</f>
        <v>药理部</v>
      </c>
      <c r="F221" t="str">
        <f>VLOOKUP(C221,花名册!C:H,6,0)</f>
        <v>初级项目经理(DMPK)</v>
      </c>
      <c r="G221" t="str">
        <f>VLOOKUP(C221,花名册!C:D,2,0)</f>
        <v>在职</v>
      </c>
      <c r="H221" t="str">
        <f>VLOOKUP(C221,花名册!C:E,3,0)</f>
        <v>正式员工</v>
      </c>
      <c r="I221" t="str">
        <f>VLOOKUP(C221,花名册!C:J,8,0)</f>
        <v>研发</v>
      </c>
      <c r="J221" t="str">
        <f>VLOOKUP(C221,花名册!C:I,7,0)</f>
        <v>2019-07-01</v>
      </c>
      <c r="K221" t="str">
        <f>VLOOKUP(C221,花名册!C:L,9,0)</f>
        <v/>
      </c>
      <c r="L221" t="str">
        <f>VLOOKUP(C221,花名册!C:L,10,0)</f>
        <v/>
      </c>
      <c r="M221" t="str">
        <f>VLOOKUP(C221,花名册!C:N,12,0)</f>
        <v>M1</v>
      </c>
      <c r="N221">
        <f>VLOOKUP(C221,出勤日期!A:I,9,0)</f>
        <v>172.5</v>
      </c>
      <c r="O221">
        <f>VLOOKUP(C221,出勤日期!A:J,10,0)</f>
        <v>172.5</v>
      </c>
      <c r="P221">
        <f>VLOOKUP(C221,出勤日期!A:L,12,0)</f>
        <v>0</v>
      </c>
      <c r="Q221">
        <f>VLOOKUP(C221,出勤日期!A:M,13,0)</f>
        <v>172.5</v>
      </c>
      <c r="S221">
        <f>VLOOKUP(C221,'考勤原始数据（增加育儿、独生子女陪护假）'!C:X,16,0)</f>
        <v>0</v>
      </c>
      <c r="U221">
        <f>VLOOKUP(C221,'考勤原始数据（增加育儿、独生子女陪护假）'!C:Z,17,0)</f>
        <v>0</v>
      </c>
      <c r="W221">
        <f>VLOOKUP(C221,'考勤原始数据（增加育儿、独生子女陪护假）'!C:AB,18,0)</f>
        <v>0</v>
      </c>
      <c r="Y221">
        <f>VLOOKUP(C221,'考勤原始数据（增加育儿、独生子女陪护假）'!C:AD,19,0)</f>
        <v>0</v>
      </c>
      <c r="Z221">
        <f>VLOOKUP(C221,'考勤原始数据（增加育儿、独生子女陪护假）'!C:AE,20,0)</f>
        <v>0</v>
      </c>
      <c r="AB221">
        <f>VLOOKUP(C221,'考勤原始数据（增加育儿、独生子女陪护假）'!C:AG,22,0)</f>
        <v>0</v>
      </c>
      <c r="AC221">
        <f>VLOOKUP(C221,'考勤原始数据（增加育儿、独生子女陪护假）'!C:Y,23,0)</f>
        <v>0</v>
      </c>
      <c r="AD221">
        <f>VLOOKUP(C221,'考勤原始数据（增加育儿、独生子女陪护假）'!C:Z,24,0)</f>
        <v>0</v>
      </c>
      <c r="AE221">
        <v>0</v>
      </c>
      <c r="AF221">
        <f>VLOOKUP(C221,'考勤原始数据（增加育儿、独生子女陪护假）'!C:AB,26,0)</f>
        <v>0</v>
      </c>
      <c r="AG221">
        <f>VLOOKUP(C221:C222,'考勤原始数据（增加育儿、独生子女陪护假）'!C:AC,27,0)</f>
        <v>0</v>
      </c>
      <c r="AH221">
        <f>VLOOKUP(C221,'考勤原始数据（增加育儿、独生子女陪护假）'!C:AD,28,0)</f>
        <v>0</v>
      </c>
      <c r="AI221">
        <f>VLOOKUP(C221,'考勤原始数据（增加育儿、独生子女陪护假）'!C:AE,29,0)</f>
        <v>0</v>
      </c>
      <c r="AJ221">
        <f>VLOOKUP(C221,'考勤原始数据（增加育儿、独生子女陪护假）'!C:AF,30,0)</f>
        <v>0</v>
      </c>
      <c r="AL221">
        <f t="shared" si="13"/>
        <v>0</v>
      </c>
      <c r="AM221">
        <f t="shared" si="15"/>
        <v>200</v>
      </c>
      <c r="AN221">
        <f>VLOOKUP(C221,工龄计算!B:F,5,0)</f>
        <v>150</v>
      </c>
      <c r="AS221">
        <f t="shared" si="14"/>
        <v>0</v>
      </c>
      <c r="BB221">
        <f t="shared" si="16"/>
        <v>0</v>
      </c>
    </row>
    <row r="222" spans="2:54">
      <c r="B222" t="str">
        <f>VLOOKUP(C222,花名册!C:O,13,0)</f>
        <v>20015</v>
      </c>
      <c r="C222" t="s">
        <v>271</v>
      </c>
      <c r="D222" t="str">
        <f>VLOOKUP(C222,花名册!C:F,4,0)</f>
        <v>百杏生物</v>
      </c>
      <c r="E222" t="str">
        <f>VLOOKUP(C222,花名册!C:G,5,0)</f>
        <v>实验室管理部</v>
      </c>
      <c r="F222" t="str">
        <f>VLOOKUP(C222,花名册!C:H,6,0)</f>
        <v>仪器主管</v>
      </c>
      <c r="G222" t="str">
        <f>VLOOKUP(C222,花名册!C:D,2,0)</f>
        <v>在职</v>
      </c>
      <c r="H222" t="str">
        <f>VLOOKUP(C222,花名册!C:E,3,0)</f>
        <v>正式员工</v>
      </c>
      <c r="I222" t="str">
        <f>VLOOKUP(C222,花名册!C:J,8,0)</f>
        <v>研发</v>
      </c>
      <c r="J222" t="str">
        <f>VLOOKUP(C222,花名册!C:I,7,0)</f>
        <v>2017-07-03</v>
      </c>
      <c r="K222" t="str">
        <f>VLOOKUP(C222,花名册!C:L,9,0)</f>
        <v/>
      </c>
      <c r="L222" t="str">
        <f>VLOOKUP(C222,花名册!C:L,10,0)</f>
        <v/>
      </c>
      <c r="M222" t="str">
        <f>VLOOKUP(C222,花名册!C:N,12,0)</f>
        <v>M1</v>
      </c>
      <c r="N222">
        <f>VLOOKUP(C222,出勤日期!A:I,9,0)</f>
        <v>172.5</v>
      </c>
      <c r="O222">
        <f>VLOOKUP(C222,出勤日期!A:J,10,0)</f>
        <v>172.5</v>
      </c>
      <c r="P222">
        <f>VLOOKUP(C222,出勤日期!A:L,12,0)</f>
        <v>0</v>
      </c>
      <c r="Q222">
        <f>VLOOKUP(C222,出勤日期!A:M,13,0)</f>
        <v>172.5</v>
      </c>
      <c r="S222">
        <f>VLOOKUP(C222,'考勤原始数据（增加育儿、独生子女陪护假）'!C:X,16,0)</f>
        <v>0</v>
      </c>
      <c r="U222">
        <f>VLOOKUP(C222,'考勤原始数据（增加育儿、独生子女陪护假）'!C:Z,17,0)</f>
        <v>0</v>
      </c>
      <c r="W222">
        <f>VLOOKUP(C222,'考勤原始数据（增加育儿、独生子女陪护假）'!C:AB,18,0)</f>
        <v>0</v>
      </c>
      <c r="Y222">
        <f>VLOOKUP(C222,'考勤原始数据（增加育儿、独生子女陪护假）'!C:AD,19,0)</f>
        <v>0</v>
      </c>
      <c r="Z222">
        <f>VLOOKUP(C222,'考勤原始数据（增加育儿、独生子女陪护假）'!C:AE,20,0)</f>
        <v>0</v>
      </c>
      <c r="AB222">
        <f>VLOOKUP(C222,'考勤原始数据（增加育儿、独生子女陪护假）'!C:AG,22,0)</f>
        <v>0</v>
      </c>
      <c r="AC222">
        <f>VLOOKUP(C222,'考勤原始数据（增加育儿、独生子女陪护假）'!C:Y,23,0)</f>
        <v>0</v>
      </c>
      <c r="AD222">
        <f>VLOOKUP(C222,'考勤原始数据（增加育儿、独生子女陪护假）'!C:Z,24,0)</f>
        <v>0</v>
      </c>
      <c r="AE222">
        <v>0</v>
      </c>
      <c r="AF222">
        <f>VLOOKUP(C222,'考勤原始数据（增加育儿、独生子女陪护假）'!C:AB,26,0)</f>
        <v>0</v>
      </c>
      <c r="AG222">
        <f>VLOOKUP(C222:C223,'考勤原始数据（增加育儿、独生子女陪护假）'!C:AC,27,0)</f>
        <v>0</v>
      </c>
      <c r="AH222">
        <f>VLOOKUP(C222,'考勤原始数据（增加育儿、独生子女陪护假）'!C:AD,28,0)</f>
        <v>0</v>
      </c>
      <c r="AI222">
        <f>VLOOKUP(C222,'考勤原始数据（增加育儿、独生子女陪护假）'!C:AE,29,0)</f>
        <v>0</v>
      </c>
      <c r="AJ222">
        <f>VLOOKUP(C222,'考勤原始数据（增加育儿、独生子女陪护假）'!C:AF,30,0)</f>
        <v>0</v>
      </c>
      <c r="AK222">
        <v>26</v>
      </c>
      <c r="AL222">
        <f t="shared" si="13"/>
        <v>390</v>
      </c>
      <c r="AM222">
        <f t="shared" si="15"/>
        <v>200</v>
      </c>
      <c r="AN222">
        <f>VLOOKUP(C222,工龄计算!B:F,5,0)</f>
        <v>250</v>
      </c>
      <c r="AS222">
        <f t="shared" si="14"/>
        <v>0</v>
      </c>
      <c r="BB222">
        <f t="shared" si="16"/>
        <v>0</v>
      </c>
    </row>
    <row r="223" spans="2:54">
      <c r="B223" t="str">
        <f>VLOOKUP(C223,花名册!C:O,13,0)</f>
        <v>20039</v>
      </c>
      <c r="C223" t="s">
        <v>182</v>
      </c>
      <c r="D223" t="str">
        <f>VLOOKUP(C223,花名册!C:F,4,0)</f>
        <v>百杏生物</v>
      </c>
      <c r="E223" t="str">
        <f>VLOOKUP(C223,花名册!C:G,5,0)</f>
        <v>样品管理部</v>
      </c>
      <c r="F223" t="str">
        <f>VLOOKUP(C223,花名册!C:H,6,0)</f>
        <v>样品管理主管</v>
      </c>
      <c r="G223" t="str">
        <f>VLOOKUP(C223,花名册!C:D,2,0)</f>
        <v>在职</v>
      </c>
      <c r="H223" t="str">
        <f>VLOOKUP(C223,花名册!C:E,3,0)</f>
        <v>正式员工</v>
      </c>
      <c r="I223" t="str">
        <f>VLOOKUP(C223,花名册!C:J,8,0)</f>
        <v>研发</v>
      </c>
      <c r="J223" t="str">
        <f>VLOOKUP(C223,花名册!C:I,7,0)</f>
        <v>2018-09-04</v>
      </c>
      <c r="K223" t="str">
        <f>VLOOKUP(C223,花名册!C:L,9,0)</f>
        <v/>
      </c>
      <c r="L223" t="str">
        <f>VLOOKUP(C223,花名册!C:L,10,0)</f>
        <v/>
      </c>
      <c r="M223" t="str">
        <f>VLOOKUP(C223,花名册!C:N,12,0)</f>
        <v>P2</v>
      </c>
      <c r="N223">
        <f>VLOOKUP(C223,出勤日期!A:I,9,0)</f>
        <v>172.5</v>
      </c>
      <c r="O223">
        <f>VLOOKUP(C223,出勤日期!A:J,10,0)</f>
        <v>172.5</v>
      </c>
      <c r="P223">
        <f>VLOOKUP(C223,出勤日期!A:L,12,0)</f>
        <v>0</v>
      </c>
      <c r="Q223">
        <f>VLOOKUP(C223,出勤日期!A:M,13,0)</f>
        <v>172.5</v>
      </c>
      <c r="S223">
        <f>VLOOKUP(C223,'考勤原始数据（增加育儿、独生子女陪护假）'!C:X,16,0)</f>
        <v>0</v>
      </c>
      <c r="U223">
        <f>VLOOKUP(C223,'考勤原始数据（增加育儿、独生子女陪护假）'!C:Z,17,0)</f>
        <v>4</v>
      </c>
      <c r="W223">
        <f>VLOOKUP(C223,'考勤原始数据（增加育儿、独生子女陪护假）'!C:AB,18,0)</f>
        <v>0</v>
      </c>
      <c r="Y223">
        <f>VLOOKUP(C223,'考勤原始数据（增加育儿、独生子女陪护假）'!C:AD,19,0)</f>
        <v>0</v>
      </c>
      <c r="Z223">
        <f>VLOOKUP(C223,'考勤原始数据（增加育儿、独生子女陪护假）'!C:AE,20,0)</f>
        <v>0</v>
      </c>
      <c r="AB223">
        <f>VLOOKUP(C223,'考勤原始数据（增加育儿、独生子女陪护假）'!C:AG,22,0)</f>
        <v>0</v>
      </c>
      <c r="AC223">
        <f>VLOOKUP(C223,'考勤原始数据（增加育儿、独生子女陪护假）'!C:Y,23,0)</f>
        <v>6</v>
      </c>
      <c r="AD223">
        <f>VLOOKUP(C223,'考勤原始数据（增加育儿、独生子女陪护假）'!C:Z,24,0)</f>
        <v>6</v>
      </c>
      <c r="AE223">
        <v>0</v>
      </c>
      <c r="AF223">
        <f>VLOOKUP(C223,'考勤原始数据（增加育儿、独生子女陪护假）'!C:AB,26,0)</f>
        <v>0</v>
      </c>
      <c r="AG223">
        <f>VLOOKUP(C223:C224,'考勤原始数据（增加育儿、独生子女陪护假）'!C:AC,27,0)</f>
        <v>0</v>
      </c>
      <c r="AH223">
        <f>VLOOKUP(C223,'考勤原始数据（增加育儿、独生子女陪护假）'!C:AD,28,0)</f>
        <v>0</v>
      </c>
      <c r="AI223">
        <f>VLOOKUP(C223,'考勤原始数据（增加育儿、独生子女陪护假）'!C:AE,29,0)</f>
        <v>0</v>
      </c>
      <c r="AJ223">
        <f>VLOOKUP(C223,'考勤原始数据（增加育儿、独生子女陪护假）'!C:AF,30,0)</f>
        <v>0</v>
      </c>
      <c r="AK223">
        <v>23</v>
      </c>
      <c r="AL223">
        <f t="shared" si="13"/>
        <v>345</v>
      </c>
      <c r="AM223">
        <f t="shared" si="15"/>
        <v>195.36</v>
      </c>
      <c r="AN223">
        <f>VLOOKUP(C223,工龄计算!B:F,5,0)</f>
        <v>200</v>
      </c>
      <c r="AS223">
        <f t="shared" si="14"/>
        <v>0</v>
      </c>
      <c r="BB223">
        <f t="shared" si="16"/>
        <v>0</v>
      </c>
    </row>
    <row r="224" spans="2:54">
      <c r="B224" t="str">
        <f>VLOOKUP(C224,花名册!C:O,13,0)</f>
        <v>20059</v>
      </c>
      <c r="C224" t="s">
        <v>358</v>
      </c>
      <c r="D224" t="str">
        <f>VLOOKUP(C224,花名册!C:F,4,0)</f>
        <v>百杏生物</v>
      </c>
      <c r="E224" t="str">
        <f>VLOOKUP(C224,花名册!C:G,5,0)</f>
        <v>行政部</v>
      </c>
      <c r="F224" t="str">
        <f>VLOOKUP(C224,花名册!C:H,6,0)</f>
        <v>行政专员</v>
      </c>
      <c r="G224" t="str">
        <f>VLOOKUP(C224,花名册!C:D,2,0)</f>
        <v>在职</v>
      </c>
      <c r="H224" t="str">
        <f>VLOOKUP(C224,花名册!C:E,3,0)</f>
        <v>正式员工</v>
      </c>
      <c r="I224" t="str">
        <f>VLOOKUP(C224,花名册!C:J,8,0)</f>
        <v>职能</v>
      </c>
      <c r="J224" t="str">
        <f>VLOOKUP(C224,花名册!C:I,7,0)</f>
        <v>2018-05-02</v>
      </c>
      <c r="K224" t="str">
        <f>VLOOKUP(C224,花名册!C:L,9,0)</f>
        <v/>
      </c>
      <c r="L224" t="str">
        <f>VLOOKUP(C224,花名册!C:L,10,0)</f>
        <v/>
      </c>
      <c r="M224" t="str">
        <f>VLOOKUP(C224,花名册!C:N,12,0)</f>
        <v>P2</v>
      </c>
      <c r="N224">
        <f>VLOOKUP(C224,出勤日期!A:I,9,0)</f>
        <v>184</v>
      </c>
      <c r="O224">
        <f>VLOOKUP(C224,出勤日期!A:J,10,0)</f>
        <v>184</v>
      </c>
      <c r="P224">
        <f>VLOOKUP(C224,出勤日期!A:L,12,0)</f>
        <v>0</v>
      </c>
      <c r="Q224">
        <f>VLOOKUP(C224,出勤日期!A:M,13,0)</f>
        <v>184</v>
      </c>
      <c r="S224">
        <f>VLOOKUP(C224,'考勤原始数据（增加育儿、独生子女陪护假）'!C:X,16,0)</f>
        <v>0</v>
      </c>
      <c r="U224">
        <f>VLOOKUP(C224,'考勤原始数据（增加育儿、独生子女陪护假）'!C:Z,17,0)</f>
        <v>1.5</v>
      </c>
      <c r="W224">
        <f>VLOOKUP(C224,'考勤原始数据（增加育儿、独生子女陪护假）'!C:AB,18,0)</f>
        <v>0</v>
      </c>
      <c r="Y224">
        <f>VLOOKUP(C224,'考勤原始数据（增加育儿、独生子女陪护假）'!C:AD,19,0)</f>
        <v>0</v>
      </c>
      <c r="Z224">
        <f>VLOOKUP(C224,'考勤原始数据（增加育儿、独生子女陪护假）'!C:AE,20,0)</f>
        <v>0</v>
      </c>
      <c r="AB224">
        <f>VLOOKUP(C224,'考勤原始数据（增加育儿、独生子女陪护假）'!C:AG,22,0)</f>
        <v>0</v>
      </c>
      <c r="AC224">
        <f>VLOOKUP(C224,'考勤原始数据（增加育儿、独生子女陪护假）'!C:Y,23,0)</f>
        <v>0</v>
      </c>
      <c r="AD224">
        <f>VLOOKUP(C224,'考勤原始数据（增加育儿、独生子女陪护假）'!C:Z,24,0)</f>
        <v>0</v>
      </c>
      <c r="AE224">
        <v>0</v>
      </c>
      <c r="AF224">
        <f>VLOOKUP(C224,'考勤原始数据（增加育儿、独生子女陪护假）'!C:AB,26,0)</f>
        <v>0</v>
      </c>
      <c r="AG224">
        <f>VLOOKUP(C224:C225,'考勤原始数据（增加育儿、独生子女陪护假）'!C:AC,27,0)</f>
        <v>0</v>
      </c>
      <c r="AH224">
        <f>VLOOKUP(C224,'考勤原始数据（增加育儿、独生子女陪护假）'!C:AD,28,0)</f>
        <v>0</v>
      </c>
      <c r="AI224">
        <f>VLOOKUP(C224,'考勤原始数据（增加育儿、独生子女陪护假）'!C:AE,29,0)</f>
        <v>0</v>
      </c>
      <c r="AJ224">
        <f>VLOOKUP(C224,'考勤原始数据（增加育儿、独生子女陪护假）'!C:AF,30,0)</f>
        <v>0</v>
      </c>
      <c r="AK224">
        <v>23</v>
      </c>
      <c r="AL224">
        <f t="shared" si="13"/>
        <v>345</v>
      </c>
      <c r="AM224">
        <f t="shared" si="15"/>
        <v>198.37</v>
      </c>
      <c r="AN224">
        <f>VLOOKUP(C224,工龄计算!B:F,5,0)</f>
        <v>200</v>
      </c>
      <c r="AS224">
        <f t="shared" si="14"/>
        <v>0</v>
      </c>
      <c r="BB224">
        <f t="shared" si="16"/>
        <v>0</v>
      </c>
    </row>
    <row r="225" spans="2:54">
      <c r="B225" t="str">
        <f>VLOOKUP(C225,花名册!C:O,13,0)</f>
        <v>20054</v>
      </c>
      <c r="C225" t="s">
        <v>465</v>
      </c>
      <c r="D225" t="str">
        <f>VLOOKUP(C225,花名册!C:F,4,0)</f>
        <v>百杏生物</v>
      </c>
      <c r="E225" t="str">
        <f>VLOOKUP(C225,花名册!C:G,5,0)</f>
        <v>行政部</v>
      </c>
      <c r="F225" t="str">
        <f>VLOOKUP(C225,花名册!C:H,6,0)</f>
        <v>保洁</v>
      </c>
      <c r="G225" t="str">
        <f>VLOOKUP(C225,花名册!C:D,2,0)</f>
        <v>在职</v>
      </c>
      <c r="H225" t="str">
        <f>VLOOKUP(C225,花名册!C:E,3,0)</f>
        <v>退休返聘</v>
      </c>
      <c r="I225" t="str">
        <f>VLOOKUP(C225,花名册!C:J,8,0)</f>
        <v>后勤</v>
      </c>
      <c r="J225" t="str">
        <f>VLOOKUP(C225,花名册!C:I,7,0)</f>
        <v>2019-04-04</v>
      </c>
      <c r="K225" t="str">
        <f>VLOOKUP(C225,花名册!C:L,9,0)</f>
        <v/>
      </c>
      <c r="L225" t="str">
        <f>VLOOKUP(C225,花名册!C:L,10,0)</f>
        <v/>
      </c>
      <c r="M225" t="str">
        <f>VLOOKUP(C225,花名册!C:N,12,0)</f>
        <v>P1</v>
      </c>
      <c r="N225">
        <f>VLOOKUP(C225,出勤日期!A:I,9,0)</f>
        <v>184</v>
      </c>
      <c r="O225">
        <f>VLOOKUP(C225,出勤日期!A:J,10,0)</f>
        <v>184</v>
      </c>
      <c r="P225">
        <f>VLOOKUP(C225,出勤日期!A:L,12,0)</f>
        <v>0</v>
      </c>
      <c r="Q225">
        <f>VLOOKUP(C225,出勤日期!A:M,13,0)</f>
        <v>184</v>
      </c>
      <c r="S225">
        <f>VLOOKUP(C225,'考勤原始数据（增加育儿、独生子女陪护假）'!C:X,16,0)</f>
        <v>0</v>
      </c>
      <c r="U225">
        <f>VLOOKUP(C225,'考勤原始数据（增加育儿、独生子女陪护假）'!C:Z,17,0)</f>
        <v>0</v>
      </c>
      <c r="W225">
        <f>VLOOKUP(C225,'考勤原始数据（增加育儿、独生子女陪护假）'!C:AB,18,0)</f>
        <v>0</v>
      </c>
      <c r="Y225">
        <f>VLOOKUP(C225,'考勤原始数据（增加育儿、独生子女陪护假）'!C:AD,19,0)</f>
        <v>0</v>
      </c>
      <c r="Z225">
        <f>VLOOKUP(C225,'考勤原始数据（增加育儿、独生子女陪护假）'!C:AE,20,0)</f>
        <v>0</v>
      </c>
      <c r="AB225">
        <f>VLOOKUP(C225,'考勤原始数据（增加育儿、独生子女陪护假）'!C:AG,22,0)</f>
        <v>0</v>
      </c>
      <c r="AC225">
        <f>VLOOKUP(C225,'考勤原始数据（增加育儿、独生子女陪护假）'!C:Y,23,0)</f>
        <v>0</v>
      </c>
      <c r="AD225">
        <f>VLOOKUP(C225,'考勤原始数据（增加育儿、独生子女陪护假）'!C:Z,24,0)</f>
        <v>0</v>
      </c>
      <c r="AE225">
        <v>0</v>
      </c>
      <c r="AF225">
        <f>VLOOKUP(C225,'考勤原始数据（增加育儿、独生子女陪护假）'!C:AB,26,0)</f>
        <v>0</v>
      </c>
      <c r="AG225">
        <f>VLOOKUP(C225:C226,'考勤原始数据（增加育儿、独生子女陪护假）'!C:AC,27,0)</f>
        <v>0</v>
      </c>
      <c r="AH225">
        <f>VLOOKUP(C225,'考勤原始数据（增加育儿、独生子女陪护假）'!C:AD,28,0)</f>
        <v>0</v>
      </c>
      <c r="AI225">
        <f>VLOOKUP(C225,'考勤原始数据（增加育儿、独生子女陪护假）'!C:AE,29,0)</f>
        <v>0</v>
      </c>
      <c r="AJ225">
        <f>VLOOKUP(C225,'考勤原始数据（增加育儿、独生子女陪护假）'!C:AF,30,0)</f>
        <v>0</v>
      </c>
      <c r="AK225">
        <v>23</v>
      </c>
      <c r="AL225">
        <f t="shared" si="13"/>
        <v>345</v>
      </c>
      <c r="AM225">
        <f t="shared" si="15"/>
        <v>200</v>
      </c>
      <c r="AN225">
        <f>VLOOKUP(C225,工龄计算!B:F,5,0)</f>
        <v>150</v>
      </c>
      <c r="AS225">
        <f t="shared" si="14"/>
        <v>0</v>
      </c>
      <c r="BB225">
        <f t="shared" si="16"/>
        <v>0</v>
      </c>
    </row>
    <row r="226" spans="2:54">
      <c r="B226" t="str">
        <f>VLOOKUP(C226,花名册!C:O,13,0)</f>
        <v>20042</v>
      </c>
      <c r="C226" t="s">
        <v>634</v>
      </c>
      <c r="D226" t="str">
        <f>VLOOKUP(C226,花名册!C:F,4,0)</f>
        <v>百诚医药</v>
      </c>
      <c r="E226" t="str">
        <f>VLOOKUP(C226,花名册!C:G,5,0)</f>
        <v>行政事务部</v>
      </c>
      <c r="F226" t="str">
        <f>VLOOKUP(C226,花名册!C:H,6,0)</f>
        <v>后勤</v>
      </c>
      <c r="G226" t="str">
        <f>VLOOKUP(C226,花名册!C:D,2,0)</f>
        <v>在职</v>
      </c>
      <c r="H226" t="str">
        <f>VLOOKUP(C226,花名册!C:E,3,0)</f>
        <v>退休返聘</v>
      </c>
      <c r="I226" t="str">
        <f>VLOOKUP(C226,花名册!C:J,8,0)</f>
        <v>职能</v>
      </c>
      <c r="J226" t="str">
        <f>VLOOKUP(C226,花名册!C:I,7,0)</f>
        <v>2018-10-08</v>
      </c>
      <c r="K226" t="str">
        <f>VLOOKUP(C226,花名册!C:L,9,0)</f>
        <v/>
      </c>
      <c r="L226" t="str">
        <f>VLOOKUP(C226,花名册!C:L,10,0)</f>
        <v/>
      </c>
      <c r="M226" t="str">
        <f>VLOOKUP(C226,花名册!C:N,12,0)</f>
        <v>P1</v>
      </c>
      <c r="N226">
        <f>VLOOKUP(C226,出勤日期!A:I,9,0)</f>
        <v>184</v>
      </c>
      <c r="O226">
        <f>VLOOKUP(C226,出勤日期!A:J,10,0)</f>
        <v>184</v>
      </c>
      <c r="P226">
        <f>VLOOKUP(C226,出勤日期!A:L,12,0)</f>
        <v>0</v>
      </c>
      <c r="Q226">
        <f>VLOOKUP(C226,出勤日期!A:M,13,0)</f>
        <v>184</v>
      </c>
      <c r="S226">
        <f>VLOOKUP(C226,'考勤原始数据（增加育儿、独生子女陪护假）'!C:X,16,0)</f>
        <v>0</v>
      </c>
      <c r="U226">
        <f>VLOOKUP(C226,'考勤原始数据（增加育儿、独生子女陪护假）'!C:Z,17,0)</f>
        <v>0</v>
      </c>
      <c r="W226">
        <f>VLOOKUP(C226,'考勤原始数据（增加育儿、独生子女陪护假）'!C:AB,18,0)</f>
        <v>0</v>
      </c>
      <c r="Y226">
        <f>VLOOKUP(C226,'考勤原始数据（增加育儿、独生子女陪护假）'!C:AD,19,0)</f>
        <v>0</v>
      </c>
      <c r="Z226">
        <f>VLOOKUP(C226,'考勤原始数据（增加育儿、独生子女陪护假）'!C:AE,20,0)</f>
        <v>0</v>
      </c>
      <c r="AB226">
        <f>VLOOKUP(C226,'考勤原始数据（增加育儿、独生子女陪护假）'!C:AG,22,0)</f>
        <v>0</v>
      </c>
      <c r="AC226">
        <f>VLOOKUP(C226,'考勤原始数据（增加育儿、独生子女陪护假）'!C:Y,23,0)</f>
        <v>0</v>
      </c>
      <c r="AD226">
        <f>VLOOKUP(C226,'考勤原始数据（增加育儿、独生子女陪护假）'!C:Z,24,0)</f>
        <v>0</v>
      </c>
      <c r="AE226">
        <v>0</v>
      </c>
      <c r="AF226">
        <f>VLOOKUP(C226,'考勤原始数据（增加育儿、独生子女陪护假）'!C:AB,26,0)</f>
        <v>0</v>
      </c>
      <c r="AG226">
        <f>VLOOKUP(C226:C227,'考勤原始数据（增加育儿、独生子女陪护假）'!C:AC,27,0)</f>
        <v>0</v>
      </c>
      <c r="AH226">
        <f>VLOOKUP(C226,'考勤原始数据（增加育儿、独生子女陪护假）'!C:AD,28,0)</f>
        <v>0</v>
      </c>
      <c r="AI226">
        <f>VLOOKUP(C226,'考勤原始数据（增加育儿、独生子女陪护假）'!C:AE,29,0)</f>
        <v>0</v>
      </c>
      <c r="AJ226">
        <f>VLOOKUP(C226,'考勤原始数据（增加育儿、独生子女陪护假）'!C:AF,30,0)</f>
        <v>0</v>
      </c>
      <c r="AL226">
        <f t="shared" si="13"/>
        <v>0</v>
      </c>
      <c r="AM226">
        <f t="shared" si="15"/>
        <v>200</v>
      </c>
      <c r="AN226">
        <f>VLOOKUP(C226,工龄计算!B:F,5,0)</f>
        <v>200</v>
      </c>
      <c r="AS226">
        <f t="shared" si="14"/>
        <v>0</v>
      </c>
      <c r="BB226">
        <f t="shared" si="16"/>
        <v>0</v>
      </c>
    </row>
    <row r="227" spans="2:54">
      <c r="B227" t="str">
        <f>VLOOKUP(C227,花名册!C:O,13,0)</f>
        <v>60005</v>
      </c>
      <c r="C227" t="s">
        <v>772</v>
      </c>
      <c r="D227" t="str">
        <f>VLOOKUP(C227,花名册!C:F,4,0)</f>
        <v>百诚医药</v>
      </c>
      <c r="E227" t="str">
        <f>VLOOKUP(C227,花名册!C:G,5,0)</f>
        <v>药物警戒部</v>
      </c>
      <c r="F227" t="str">
        <f>VLOOKUP(C227,花名册!C:H,6,0)</f>
        <v>药物警戒主管</v>
      </c>
      <c r="G227" t="str">
        <f>VLOOKUP(C227,花名册!C:D,2,0)</f>
        <v>在职</v>
      </c>
      <c r="H227" t="str">
        <f>VLOOKUP(C227,花名册!C:E,3,0)</f>
        <v>正式员工</v>
      </c>
      <c r="I227" t="str">
        <f>VLOOKUP(C227,花名册!C:J,8,0)</f>
        <v>研发</v>
      </c>
      <c r="J227" t="str">
        <f>VLOOKUP(C227,花名册!C:I,7,0)</f>
        <v>2017-07-05</v>
      </c>
      <c r="K227" t="str">
        <f>VLOOKUP(C227,花名册!C:L,9,0)</f>
        <v/>
      </c>
      <c r="L227" t="str">
        <f>VLOOKUP(C227,花名册!C:L,10,0)</f>
        <v/>
      </c>
      <c r="M227" t="str">
        <f>VLOOKUP(C227,花名册!C:N,12,0)</f>
        <v>P3</v>
      </c>
      <c r="N227">
        <f>VLOOKUP(C227,出勤日期!A:I,9,0)</f>
        <v>172.5</v>
      </c>
      <c r="O227">
        <f>VLOOKUP(C227,出勤日期!A:J,10,0)</f>
        <v>172.5</v>
      </c>
      <c r="P227">
        <f>VLOOKUP(C227,出勤日期!A:L,12,0)</f>
        <v>0</v>
      </c>
      <c r="Q227">
        <f>VLOOKUP(C227,出勤日期!A:M,13,0)</f>
        <v>172.5</v>
      </c>
      <c r="S227">
        <f>VLOOKUP(C227,'考勤原始数据（增加育儿、独生子女陪护假）'!C:X,16,0)</f>
        <v>0</v>
      </c>
      <c r="U227">
        <f>VLOOKUP(C227,'考勤原始数据（增加育儿、独生子女陪护假）'!C:Z,17,0)</f>
        <v>0</v>
      </c>
      <c r="W227">
        <f>VLOOKUP(C227,'考勤原始数据（增加育儿、独生子女陪护假）'!C:AB,18,0)</f>
        <v>0</v>
      </c>
      <c r="Y227">
        <f>VLOOKUP(C227,'考勤原始数据（增加育儿、独生子女陪护假）'!C:AD,19,0)</f>
        <v>0</v>
      </c>
      <c r="Z227">
        <f>VLOOKUP(C227,'考勤原始数据（增加育儿、独生子女陪护假）'!C:AE,20,0)</f>
        <v>0</v>
      </c>
      <c r="AB227">
        <f>VLOOKUP(C227,'考勤原始数据（增加育儿、独生子女陪护假）'!C:AG,22,0)</f>
        <v>0</v>
      </c>
      <c r="AC227">
        <f>VLOOKUP(C227,'考勤原始数据（增加育儿、独生子女陪护假）'!C:Y,23,0)</f>
        <v>13</v>
      </c>
      <c r="AD227">
        <f>VLOOKUP(C227,'考勤原始数据（增加育儿、独生子女陪护假）'!C:Z,24,0)</f>
        <v>13</v>
      </c>
      <c r="AE227">
        <v>0</v>
      </c>
      <c r="AF227">
        <f>VLOOKUP(C227,'考勤原始数据（增加育儿、独生子女陪护假）'!C:AB,26,0)</f>
        <v>0</v>
      </c>
      <c r="AG227">
        <f>VLOOKUP(C227:C228,'考勤原始数据（增加育儿、独生子女陪护假）'!C:AC,27,0)</f>
        <v>0</v>
      </c>
      <c r="AH227">
        <f>VLOOKUP(C227,'考勤原始数据（增加育儿、独生子女陪护假）'!C:AD,28,0)</f>
        <v>0</v>
      </c>
      <c r="AI227">
        <f>VLOOKUP(C227,'考勤原始数据（增加育儿、独生子女陪护假）'!C:AE,29,0)</f>
        <v>0</v>
      </c>
      <c r="AJ227">
        <f>VLOOKUP(C227,'考勤原始数据（增加育儿、独生子女陪护假）'!C:AF,30,0)</f>
        <v>0</v>
      </c>
      <c r="AL227">
        <f t="shared" si="13"/>
        <v>0</v>
      </c>
      <c r="AM227">
        <f t="shared" si="15"/>
        <v>200</v>
      </c>
      <c r="AN227">
        <f>VLOOKUP(C227,工龄计算!B:F,5,0)</f>
        <v>250</v>
      </c>
      <c r="AS227">
        <f t="shared" si="14"/>
        <v>0</v>
      </c>
      <c r="BB227">
        <f t="shared" si="16"/>
        <v>0</v>
      </c>
    </row>
    <row r="228" spans="2:54">
      <c r="B228" t="str">
        <f>VLOOKUP(C228,花名册!C:O,13,0)</f>
        <v>60035</v>
      </c>
      <c r="C228" t="s">
        <v>775</v>
      </c>
      <c r="D228" t="str">
        <f>VLOOKUP(C228,花名册!C:F,4,0)</f>
        <v>勤思医药</v>
      </c>
      <c r="E228" t="str">
        <f>VLOOKUP(C228,花名册!C:G,5,0)</f>
        <v>勤思医药</v>
      </c>
      <c r="F228" t="str">
        <f>VLOOKUP(C228,花名册!C:H,6,0)</f>
        <v>CRC经理</v>
      </c>
      <c r="G228" t="str">
        <f>VLOOKUP(C228,花名册!C:D,2,0)</f>
        <v>在职</v>
      </c>
      <c r="H228" t="str">
        <f>VLOOKUP(C228,花名册!C:E,3,0)</f>
        <v>正式员工</v>
      </c>
      <c r="I228" t="str">
        <f>VLOOKUP(C228,花名册!C:J,8,0)</f>
        <v>研发</v>
      </c>
      <c r="J228" t="str">
        <f>VLOOKUP(C228,花名册!C:I,7,0)</f>
        <v>2016-07-01</v>
      </c>
      <c r="K228" t="str">
        <f>VLOOKUP(C228,花名册!C:L,9,0)</f>
        <v/>
      </c>
      <c r="L228" t="str">
        <f>VLOOKUP(C228,花名册!C:L,10,0)</f>
        <v/>
      </c>
      <c r="M228" t="str">
        <f>VLOOKUP(C228,花名册!C:N,12,0)</f>
        <v>P4</v>
      </c>
      <c r="N228">
        <f>VLOOKUP(C228,出勤日期!A:I,9,0)</f>
        <v>172.5</v>
      </c>
      <c r="O228">
        <f>VLOOKUP(C228,出勤日期!A:J,10,0)</f>
        <v>172.5</v>
      </c>
      <c r="P228">
        <f>VLOOKUP(C228,出勤日期!A:L,12,0)</f>
        <v>0</v>
      </c>
      <c r="Q228">
        <f>VLOOKUP(C228,出勤日期!A:M,13,0)</f>
        <v>172.5</v>
      </c>
      <c r="S228">
        <f>VLOOKUP(C228,'考勤原始数据（增加育儿、独生子女陪护假）'!C:X,16,0)</f>
        <v>0</v>
      </c>
      <c r="U228">
        <f>VLOOKUP(C228,'考勤原始数据（增加育儿、独生子女陪护假）'!C:Z,17,0)</f>
        <v>0</v>
      </c>
      <c r="W228">
        <f>VLOOKUP(C228,'考勤原始数据（增加育儿、独生子女陪护假）'!C:AB,18,0)</f>
        <v>0</v>
      </c>
      <c r="Y228">
        <f>VLOOKUP(C228,'考勤原始数据（增加育儿、独生子女陪护假）'!C:AD,19,0)</f>
        <v>0</v>
      </c>
      <c r="Z228">
        <f>VLOOKUP(C228,'考勤原始数据（增加育儿、独生子女陪护假）'!C:AE,20,0)</f>
        <v>0</v>
      </c>
      <c r="AB228">
        <f>VLOOKUP(C228,'考勤原始数据（增加育儿、独生子女陪护假）'!C:AG,22,0)</f>
        <v>0</v>
      </c>
      <c r="AC228">
        <f>VLOOKUP(C228,'考勤原始数据（增加育儿、独生子女陪护假）'!C:Y,23,0)</f>
        <v>15.5</v>
      </c>
      <c r="AD228">
        <f>VLOOKUP(C228,'考勤原始数据（增加育儿、独生子女陪护假）'!C:Z,24,0)</f>
        <v>15.5</v>
      </c>
      <c r="AE228">
        <v>0</v>
      </c>
      <c r="AF228">
        <f>VLOOKUP(C228,'考勤原始数据（增加育儿、独生子女陪护假）'!C:AB,26,0)</f>
        <v>0</v>
      </c>
      <c r="AG228">
        <f>VLOOKUP(C228:C229,'考勤原始数据（增加育儿、独生子女陪护假）'!C:AC,27,0)</f>
        <v>0</v>
      </c>
      <c r="AH228">
        <f>VLOOKUP(C228,'考勤原始数据（增加育儿、独生子女陪护假）'!C:AD,28,0)</f>
        <v>0</v>
      </c>
      <c r="AI228">
        <f>VLOOKUP(C228,'考勤原始数据（增加育儿、独生子女陪护假）'!C:AE,29,0)</f>
        <v>0</v>
      </c>
      <c r="AJ228">
        <f>VLOOKUP(C228,'考勤原始数据（增加育儿、独生子女陪护假）'!C:AF,30,0)</f>
        <v>0</v>
      </c>
      <c r="AK228">
        <v>32</v>
      </c>
      <c r="AL228">
        <f t="shared" si="13"/>
        <v>480</v>
      </c>
      <c r="AM228">
        <f t="shared" si="15"/>
        <v>200</v>
      </c>
      <c r="AN228">
        <f>VLOOKUP(C228,工龄计算!B:F,5,0)</f>
        <v>350</v>
      </c>
      <c r="AQ228">
        <v>1000</v>
      </c>
      <c r="AS228">
        <f t="shared" si="14"/>
        <v>1000</v>
      </c>
      <c r="BB228">
        <f t="shared" si="16"/>
        <v>0</v>
      </c>
    </row>
    <row r="229" spans="2:54">
      <c r="B229" t="str">
        <f>VLOOKUP(C229,花名册!C:O,13,0)</f>
        <v>60030</v>
      </c>
      <c r="C229" t="s">
        <v>273</v>
      </c>
      <c r="D229" t="str">
        <f>VLOOKUP(C229,花名册!C:F,4,0)</f>
        <v>勤思医药</v>
      </c>
      <c r="E229" t="str">
        <f>VLOOKUP(C229,花名册!C:G,5,0)</f>
        <v>勤思医药</v>
      </c>
      <c r="F229" t="str">
        <f>VLOOKUP(C229,花名册!C:H,6,0)</f>
        <v>CRC组长-1</v>
      </c>
      <c r="G229" t="str">
        <f>VLOOKUP(C229,花名册!C:D,2,0)</f>
        <v>在职</v>
      </c>
      <c r="H229" t="str">
        <f>VLOOKUP(C229,花名册!C:E,3,0)</f>
        <v>正式员工</v>
      </c>
      <c r="I229" t="str">
        <f>VLOOKUP(C229,花名册!C:J,8,0)</f>
        <v>研发</v>
      </c>
      <c r="J229" t="str">
        <f>VLOOKUP(C229,花名册!C:I,7,0)</f>
        <v>2019-03-19</v>
      </c>
      <c r="K229" t="str">
        <f>VLOOKUP(C229,花名册!C:L,9,0)</f>
        <v/>
      </c>
      <c r="L229" t="str">
        <f>VLOOKUP(C229,花名册!C:L,10,0)</f>
        <v/>
      </c>
      <c r="M229" t="str">
        <f>VLOOKUP(C229,花名册!C:N,12,0)</f>
        <v>P2</v>
      </c>
      <c r="N229">
        <f>VLOOKUP(C229,出勤日期!A:I,9,0)</f>
        <v>172.5</v>
      </c>
      <c r="O229">
        <f>VLOOKUP(C229,出勤日期!A:J,10,0)</f>
        <v>172.5</v>
      </c>
      <c r="P229">
        <f>VLOOKUP(C229,出勤日期!A:L,12,0)</f>
        <v>0</v>
      </c>
      <c r="Q229">
        <f>VLOOKUP(C229,出勤日期!A:M,13,0)</f>
        <v>172.5</v>
      </c>
      <c r="S229">
        <f>VLOOKUP(C229,'考勤原始数据（增加育儿、独生子女陪护假）'!C:X,16,0)</f>
        <v>0</v>
      </c>
      <c r="U229">
        <f>VLOOKUP(C229,'考勤原始数据（增加育儿、独生子女陪护假）'!C:Z,17,0)</f>
        <v>0</v>
      </c>
      <c r="W229">
        <f>VLOOKUP(C229,'考勤原始数据（增加育儿、独生子女陪护假）'!C:AB,18,0)</f>
        <v>0</v>
      </c>
      <c r="Y229">
        <f>VLOOKUP(C229,'考勤原始数据（增加育儿、独生子女陪护假）'!C:AD,19,0)</f>
        <v>0</v>
      </c>
      <c r="Z229">
        <f>VLOOKUP(C229,'考勤原始数据（增加育儿、独生子女陪护假）'!C:AE,20,0)</f>
        <v>0</v>
      </c>
      <c r="AB229">
        <f>VLOOKUP(C229,'考勤原始数据（增加育儿、独生子女陪护假）'!C:AG,22,0)</f>
        <v>0</v>
      </c>
      <c r="AC229">
        <f>VLOOKUP(C229,'考勤原始数据（增加育儿、独生子女陪护假）'!C:Y,23,0)</f>
        <v>9</v>
      </c>
      <c r="AD229">
        <f>VLOOKUP(C229,'考勤原始数据（增加育儿、独生子女陪护假）'!C:Z,24,0)</f>
        <v>0</v>
      </c>
      <c r="AE229">
        <v>0</v>
      </c>
      <c r="AF229">
        <f>VLOOKUP(C229,'考勤原始数据（增加育儿、独生子女陪护假）'!C:AB,26,0)</f>
        <v>0</v>
      </c>
      <c r="AG229">
        <f>VLOOKUP(C229:C230,'考勤原始数据（增加育儿、独生子女陪护假）'!C:AC,27,0)</f>
        <v>9</v>
      </c>
      <c r="AH229">
        <f>VLOOKUP(C229,'考勤原始数据（增加育儿、独生子女陪护假）'!C:AD,28,0)</f>
        <v>0</v>
      </c>
      <c r="AI229">
        <f>VLOOKUP(C229,'考勤原始数据（增加育儿、独生子女陪护假）'!C:AE,29,0)</f>
        <v>0</v>
      </c>
      <c r="AJ229">
        <f>VLOOKUP(C229,'考勤原始数据（增加育儿、独生子女陪护假）'!C:AF,30,0)</f>
        <v>360</v>
      </c>
      <c r="AK229">
        <v>23</v>
      </c>
      <c r="AL229">
        <f t="shared" si="13"/>
        <v>345</v>
      </c>
      <c r="AM229">
        <f t="shared" si="15"/>
        <v>200</v>
      </c>
      <c r="AN229">
        <f>VLOOKUP(C229,工龄计算!B:F,5,0)</f>
        <v>200</v>
      </c>
      <c r="AQ229">
        <v>782.61</v>
      </c>
      <c r="AS229">
        <f t="shared" si="14"/>
        <v>782.61</v>
      </c>
      <c r="BB229">
        <f t="shared" si="16"/>
        <v>0</v>
      </c>
    </row>
    <row r="230" spans="2:54">
      <c r="B230" t="str">
        <f>VLOOKUP(C230,花名册!C:O,13,0)</f>
        <v>60016</v>
      </c>
      <c r="C230" t="s">
        <v>635</v>
      </c>
      <c r="D230" t="str">
        <f>VLOOKUP(C230,花名册!C:F,4,0)</f>
        <v>勤思医药</v>
      </c>
      <c r="E230" t="str">
        <f>VLOOKUP(C230,花名册!C:G,5,0)</f>
        <v>勤思医药</v>
      </c>
      <c r="F230" t="str">
        <f>VLOOKUP(C230,花名册!C:H,6,0)</f>
        <v>CRC组长-2</v>
      </c>
      <c r="G230" t="str">
        <f>VLOOKUP(C230,花名册!C:D,2,0)</f>
        <v>在职</v>
      </c>
      <c r="H230" t="str">
        <f>VLOOKUP(C230,花名册!C:E,3,0)</f>
        <v>正式员工</v>
      </c>
      <c r="I230" t="str">
        <f>VLOOKUP(C230,花名册!C:J,8,0)</f>
        <v>研发</v>
      </c>
      <c r="J230" t="str">
        <f>VLOOKUP(C230,花名册!C:I,7,0)</f>
        <v>2018-07-03</v>
      </c>
      <c r="K230" t="str">
        <f>VLOOKUP(C230,花名册!C:L,9,0)</f>
        <v/>
      </c>
      <c r="L230" t="str">
        <f>VLOOKUP(C230,花名册!C:L,10,0)</f>
        <v/>
      </c>
      <c r="M230" t="str">
        <f>VLOOKUP(C230,花名册!C:N,12,0)</f>
        <v>P2</v>
      </c>
      <c r="N230">
        <f>VLOOKUP(C230,出勤日期!A:I,9,0)</f>
        <v>172.5</v>
      </c>
      <c r="O230">
        <f>VLOOKUP(C230,出勤日期!A:J,10,0)</f>
        <v>172.5</v>
      </c>
      <c r="P230">
        <f>VLOOKUP(C230,出勤日期!A:L,12,0)</f>
        <v>0</v>
      </c>
      <c r="Q230">
        <f>VLOOKUP(C230,出勤日期!A:M,13,0)</f>
        <v>172.5</v>
      </c>
      <c r="S230">
        <f>VLOOKUP(C230,'考勤原始数据（增加育儿、独生子女陪护假）'!C:X,16,0)</f>
        <v>0</v>
      </c>
      <c r="U230">
        <f>VLOOKUP(C230,'考勤原始数据（增加育儿、独生子女陪护假）'!C:Z,17,0)</f>
        <v>0</v>
      </c>
      <c r="W230">
        <f>VLOOKUP(C230,'考勤原始数据（增加育儿、独生子女陪护假）'!C:AB,18,0)</f>
        <v>0</v>
      </c>
      <c r="Y230">
        <f>VLOOKUP(C230,'考勤原始数据（增加育儿、独生子女陪护假）'!C:AD,19,0)</f>
        <v>0</v>
      </c>
      <c r="Z230">
        <f>VLOOKUP(C230,'考勤原始数据（增加育儿、独生子女陪护假）'!C:AE,20,0)</f>
        <v>0</v>
      </c>
      <c r="AB230">
        <f>VLOOKUP(C230,'考勤原始数据（增加育儿、独生子女陪护假）'!C:AG,22,0)</f>
        <v>0</v>
      </c>
      <c r="AC230">
        <f>VLOOKUP(C230,'考勤原始数据（增加育儿、独生子女陪护假）'!C:Y,23,0)</f>
        <v>19.5</v>
      </c>
      <c r="AD230">
        <f>VLOOKUP(C230,'考勤原始数据（增加育儿、独生子女陪护假）'!C:Z,24,0)</f>
        <v>10</v>
      </c>
      <c r="AE230">
        <v>0</v>
      </c>
      <c r="AF230">
        <f>VLOOKUP(C230,'考勤原始数据（增加育儿、独生子女陪护假）'!C:AB,26,0)</f>
        <v>0</v>
      </c>
      <c r="AG230">
        <f>VLOOKUP(C230:C231,'考勤原始数据（增加育儿、独生子女陪护假）'!C:AC,27,0)</f>
        <v>9.5</v>
      </c>
      <c r="AH230">
        <f>VLOOKUP(C230,'考勤原始数据（增加育儿、独生子女陪护假）'!C:AD,28,0)</f>
        <v>0</v>
      </c>
      <c r="AI230">
        <f>VLOOKUP(C230,'考勤原始数据（增加育儿、独生子女陪护假）'!C:AE,29,0)</f>
        <v>0</v>
      </c>
      <c r="AJ230">
        <f>VLOOKUP(C230,'考勤原始数据（增加育儿、独生子女陪护假）'!C:AF,30,0)</f>
        <v>380</v>
      </c>
      <c r="AK230">
        <v>32</v>
      </c>
      <c r="AL230">
        <f t="shared" si="13"/>
        <v>480</v>
      </c>
      <c r="AM230">
        <f t="shared" si="15"/>
        <v>200</v>
      </c>
      <c r="AN230">
        <f>VLOOKUP(C230,工龄计算!B:F,5,0)</f>
        <v>200</v>
      </c>
      <c r="AQ230">
        <v>1000</v>
      </c>
      <c r="AS230">
        <f t="shared" si="14"/>
        <v>1000</v>
      </c>
      <c r="BB230">
        <f t="shared" si="16"/>
        <v>0</v>
      </c>
    </row>
    <row r="231" spans="2:54">
      <c r="B231" t="str">
        <f>VLOOKUP(C231,花名册!C:O,13,0)</f>
        <v>60017</v>
      </c>
      <c r="C231" t="s">
        <v>362</v>
      </c>
      <c r="D231" t="str">
        <f>VLOOKUP(C231,花名册!C:F,4,0)</f>
        <v>百诚医药</v>
      </c>
      <c r="E231" t="str">
        <f>VLOOKUP(C231,花名册!C:G,5,0)</f>
        <v>医学部</v>
      </c>
      <c r="F231" t="str">
        <f>VLOOKUP(C231,花名册!C:H,6,0)</f>
        <v>CRA</v>
      </c>
      <c r="G231" t="str">
        <f>VLOOKUP(C231,花名册!C:D,2,0)</f>
        <v>在职</v>
      </c>
      <c r="H231" t="str">
        <f>VLOOKUP(C231,花名册!C:E,3,0)</f>
        <v>正式员工</v>
      </c>
      <c r="I231" t="str">
        <f>VLOOKUP(C231,花名册!C:J,8,0)</f>
        <v>研发</v>
      </c>
      <c r="J231" t="str">
        <f>VLOOKUP(C231,花名册!C:I,7,0)</f>
        <v>2018-07-03</v>
      </c>
      <c r="K231" t="str">
        <f>VLOOKUP(C231,花名册!C:L,9,0)</f>
        <v/>
      </c>
      <c r="L231" t="str">
        <f>VLOOKUP(C231,花名册!C:L,10,0)</f>
        <v/>
      </c>
      <c r="M231" t="str">
        <f>VLOOKUP(C231,花名册!C:N,12,0)</f>
        <v>P3</v>
      </c>
      <c r="N231">
        <f>VLOOKUP(C231,出勤日期!A:I,9,0)</f>
        <v>172.5</v>
      </c>
      <c r="O231">
        <f>VLOOKUP(C231,出勤日期!A:J,10,0)</f>
        <v>172.5</v>
      </c>
      <c r="P231">
        <f>VLOOKUP(C231,出勤日期!A:L,12,0)</f>
        <v>0</v>
      </c>
      <c r="Q231">
        <f>VLOOKUP(C231,出勤日期!A:M,13,0)</f>
        <v>172.5</v>
      </c>
      <c r="S231">
        <f>VLOOKUP(C231,'考勤原始数据（增加育儿、独生子女陪护假）'!C:X,16,0)</f>
        <v>0</v>
      </c>
      <c r="U231">
        <f>VLOOKUP(C231,'考勤原始数据（增加育儿、独生子女陪护假）'!C:Z,17,0)</f>
        <v>0</v>
      </c>
      <c r="W231">
        <f>VLOOKUP(C231,'考勤原始数据（增加育儿、独生子女陪护假）'!C:AB,18,0)</f>
        <v>0</v>
      </c>
      <c r="Y231">
        <f>VLOOKUP(C231,'考勤原始数据（增加育儿、独生子女陪护假）'!C:AD,19,0)</f>
        <v>0</v>
      </c>
      <c r="Z231">
        <f>VLOOKUP(C231,'考勤原始数据（增加育儿、独生子女陪护假）'!C:AE,20,0)</f>
        <v>0</v>
      </c>
      <c r="AB231">
        <f>VLOOKUP(C231,'考勤原始数据（增加育儿、独生子女陪护假）'!C:AG,22,0)</f>
        <v>0</v>
      </c>
      <c r="AC231">
        <f>VLOOKUP(C231,'考勤原始数据（增加育儿、独生子女陪护假）'!C:Y,23,0)</f>
        <v>24</v>
      </c>
      <c r="AD231">
        <f>VLOOKUP(C231,'考勤原始数据（增加育儿、独生子女陪护假）'!C:Z,24,0)</f>
        <v>24</v>
      </c>
      <c r="AE231">
        <v>0</v>
      </c>
      <c r="AF231">
        <f>VLOOKUP(C231,'考勤原始数据（增加育儿、独生子女陪护假）'!C:AB,26,0)</f>
        <v>0</v>
      </c>
      <c r="AG231">
        <f>VLOOKUP(C231:C232,'考勤原始数据（增加育儿、独生子女陪护假）'!C:AC,27,0)</f>
        <v>0</v>
      </c>
      <c r="AH231">
        <f>VLOOKUP(C231,'考勤原始数据（增加育儿、独生子女陪护假）'!C:AD,28,0)</f>
        <v>0</v>
      </c>
      <c r="AI231">
        <f>VLOOKUP(C231,'考勤原始数据（增加育儿、独生子女陪护假）'!C:AE,29,0)</f>
        <v>0</v>
      </c>
      <c r="AJ231">
        <f>VLOOKUP(C231,'考勤原始数据（增加育儿、独生子女陪护假）'!C:AF,30,0)</f>
        <v>0</v>
      </c>
      <c r="AK231">
        <v>3</v>
      </c>
      <c r="AL231">
        <f t="shared" si="13"/>
        <v>45</v>
      </c>
      <c r="AM231">
        <f t="shared" si="15"/>
        <v>200</v>
      </c>
      <c r="AN231">
        <f>VLOOKUP(C231,工龄计算!B:F,5,0)</f>
        <v>200</v>
      </c>
      <c r="AQ231">
        <v>1000</v>
      </c>
      <c r="AS231">
        <f t="shared" si="14"/>
        <v>1000</v>
      </c>
      <c r="BB231">
        <f t="shared" si="16"/>
        <v>0</v>
      </c>
    </row>
    <row r="232" spans="2:54">
      <c r="B232" t="str">
        <f>VLOOKUP(C232,花名册!C:O,13,0)</f>
        <v>60019</v>
      </c>
      <c r="C232" t="s">
        <v>636</v>
      </c>
      <c r="D232" t="str">
        <f>VLOOKUP(C232,花名册!C:F,4,0)</f>
        <v>勤思医药</v>
      </c>
      <c r="E232" t="str">
        <f>VLOOKUP(C232,花名册!C:G,5,0)</f>
        <v>勤思医药</v>
      </c>
      <c r="F232" t="str">
        <f>VLOOKUP(C232,花名册!C:H,6,0)</f>
        <v>CRC组长-2</v>
      </c>
      <c r="G232" t="str">
        <f>VLOOKUP(C232,花名册!C:D,2,0)</f>
        <v>在职</v>
      </c>
      <c r="H232" t="str">
        <f>VLOOKUP(C232,花名册!C:E,3,0)</f>
        <v>正式员工</v>
      </c>
      <c r="I232" t="str">
        <f>VLOOKUP(C232,花名册!C:J,8,0)</f>
        <v>研发</v>
      </c>
      <c r="J232" t="str">
        <f>VLOOKUP(C232,花名册!C:I,7,0)</f>
        <v>2018-07-11</v>
      </c>
      <c r="K232" t="str">
        <f>VLOOKUP(C232,花名册!C:L,9,0)</f>
        <v/>
      </c>
      <c r="L232" t="str">
        <f>VLOOKUP(C232,花名册!C:L,10,0)</f>
        <v/>
      </c>
      <c r="M232" t="str">
        <f>VLOOKUP(C232,花名册!C:N,12,0)</f>
        <v>P3</v>
      </c>
      <c r="N232">
        <f>VLOOKUP(C232,出勤日期!A:I,9,0)</f>
        <v>172.5</v>
      </c>
      <c r="O232">
        <f>VLOOKUP(C232,出勤日期!A:J,10,0)</f>
        <v>172.5</v>
      </c>
      <c r="P232">
        <f>VLOOKUP(C232,出勤日期!A:L,12,0)</f>
        <v>0</v>
      </c>
      <c r="Q232">
        <f>VLOOKUP(C232,出勤日期!A:M,13,0)</f>
        <v>172.5</v>
      </c>
      <c r="S232">
        <f>VLOOKUP(C232,'考勤原始数据（增加育儿、独生子女陪护假）'!C:X,16,0)</f>
        <v>0</v>
      </c>
      <c r="U232">
        <f>VLOOKUP(C232,'考勤原始数据（增加育儿、独生子女陪护假）'!C:Z,17,0)</f>
        <v>0</v>
      </c>
      <c r="W232">
        <f>VLOOKUP(C232,'考勤原始数据（增加育儿、独生子女陪护假）'!C:AB,18,0)</f>
        <v>0</v>
      </c>
      <c r="Y232">
        <f>VLOOKUP(C232,'考勤原始数据（增加育儿、独生子女陪护假）'!C:AD,19,0)</f>
        <v>0</v>
      </c>
      <c r="Z232">
        <f>VLOOKUP(C232,'考勤原始数据（增加育儿、独生子女陪护假）'!C:AE,20,0)</f>
        <v>0</v>
      </c>
      <c r="AB232">
        <f>VLOOKUP(C232,'考勤原始数据（增加育儿、独生子女陪护假）'!C:AG,22,0)</f>
        <v>0</v>
      </c>
      <c r="AC232">
        <f>VLOOKUP(C232,'考勤原始数据（增加育儿、独生子女陪护假）'!C:Y,23,0)</f>
        <v>39.5</v>
      </c>
      <c r="AD232">
        <f>VLOOKUP(C232,'考勤原始数据（增加育儿、独生子女陪护假）'!C:Z,24,0)</f>
        <v>39.5</v>
      </c>
      <c r="AE232">
        <v>0</v>
      </c>
      <c r="AF232">
        <f>VLOOKUP(C232,'考勤原始数据（增加育儿、独生子女陪护假）'!C:AB,26,0)</f>
        <v>0</v>
      </c>
      <c r="AG232">
        <f>VLOOKUP(C232:C233,'考勤原始数据（增加育儿、独生子女陪护假）'!C:AC,27,0)</f>
        <v>0</v>
      </c>
      <c r="AH232">
        <f>VLOOKUP(C232,'考勤原始数据（增加育儿、独生子女陪护假）'!C:AD,28,0)</f>
        <v>0</v>
      </c>
      <c r="AI232">
        <f>VLOOKUP(C232,'考勤原始数据（增加育儿、独生子女陪护假）'!C:AE,29,0)</f>
        <v>0</v>
      </c>
      <c r="AJ232">
        <f>VLOOKUP(C232,'考勤原始数据（增加育儿、独生子女陪护假）'!C:AF,30,0)</f>
        <v>0</v>
      </c>
      <c r="AK232">
        <v>36</v>
      </c>
      <c r="AL232">
        <f t="shared" si="13"/>
        <v>540</v>
      </c>
      <c r="AM232">
        <f t="shared" si="15"/>
        <v>200</v>
      </c>
      <c r="AN232">
        <f>VLOOKUP(C232,工龄计算!B:F,5,0)</f>
        <v>200</v>
      </c>
      <c r="AQ232">
        <v>1000</v>
      </c>
      <c r="AS232">
        <f t="shared" si="14"/>
        <v>1000</v>
      </c>
      <c r="BB232">
        <f t="shared" si="16"/>
        <v>0</v>
      </c>
    </row>
    <row r="233" spans="2:54">
      <c r="B233" t="str">
        <f>VLOOKUP(C233,花名册!C:O,13,0)</f>
        <v>60026</v>
      </c>
      <c r="C233" t="s">
        <v>364</v>
      </c>
      <c r="D233" t="str">
        <f>VLOOKUP(C233,花名册!C:F,4,0)</f>
        <v>勤思医药</v>
      </c>
      <c r="E233" t="str">
        <f>VLOOKUP(C233,花名册!C:G,5,0)</f>
        <v>勤思医药</v>
      </c>
      <c r="F233" t="str">
        <f>VLOOKUP(C233,花名册!C:H,6,0)</f>
        <v>CRC组长-2</v>
      </c>
      <c r="G233" t="str">
        <f>VLOOKUP(C233,花名册!C:D,2,0)</f>
        <v>在职</v>
      </c>
      <c r="H233" t="str">
        <f>VLOOKUP(C233,花名册!C:E,3,0)</f>
        <v>正式员工</v>
      </c>
      <c r="I233" t="str">
        <f>VLOOKUP(C233,花名册!C:J,8,0)</f>
        <v>研发</v>
      </c>
      <c r="J233" t="str">
        <f>VLOOKUP(C233,花名册!C:I,7,0)</f>
        <v>2019-01-02</v>
      </c>
      <c r="K233" t="str">
        <f>VLOOKUP(C233,花名册!C:L,9,0)</f>
        <v/>
      </c>
      <c r="L233" t="str">
        <f>VLOOKUP(C233,花名册!C:L,10,0)</f>
        <v/>
      </c>
      <c r="M233" t="str">
        <f>VLOOKUP(C233,花名册!C:N,12,0)</f>
        <v>P2</v>
      </c>
      <c r="N233">
        <f>VLOOKUP(C233,出勤日期!A:I,9,0)</f>
        <v>172.5</v>
      </c>
      <c r="O233">
        <f>VLOOKUP(C233,出勤日期!A:J,10,0)</f>
        <v>172.5</v>
      </c>
      <c r="P233">
        <f>VLOOKUP(C233,出勤日期!A:L,12,0)</f>
        <v>0</v>
      </c>
      <c r="Q233">
        <f>VLOOKUP(C233,出勤日期!A:M,13,0)</f>
        <v>172.5</v>
      </c>
      <c r="S233">
        <f>VLOOKUP(C233,'考勤原始数据（增加育儿、独生子女陪护假）'!C:X,16,0)</f>
        <v>0</v>
      </c>
      <c r="U233">
        <f>VLOOKUP(C233,'考勤原始数据（增加育儿、独生子女陪护假）'!C:Z,17,0)</f>
        <v>0</v>
      </c>
      <c r="W233">
        <f>VLOOKUP(C233,'考勤原始数据（增加育儿、独生子女陪护假）'!C:AB,18,0)</f>
        <v>0</v>
      </c>
      <c r="Y233">
        <f>VLOOKUP(C233,'考勤原始数据（增加育儿、独生子女陪护假）'!C:AD,19,0)</f>
        <v>0</v>
      </c>
      <c r="Z233">
        <f>VLOOKUP(C233,'考勤原始数据（增加育儿、独生子女陪护假）'!C:AE,20,0)</f>
        <v>0</v>
      </c>
      <c r="AB233">
        <f>VLOOKUP(C233,'考勤原始数据（增加育儿、独生子女陪护假）'!C:AG,22,0)</f>
        <v>0</v>
      </c>
      <c r="AC233">
        <f>VLOOKUP(C233,'考勤原始数据（增加育儿、独生子女陪护假）'!C:Y,23,0)</f>
        <v>25</v>
      </c>
      <c r="AD233">
        <f>VLOOKUP(C233,'考勤原始数据（增加育儿、独生子女陪护假）'!C:Z,24,0)</f>
        <v>14</v>
      </c>
      <c r="AE233">
        <v>0</v>
      </c>
      <c r="AF233">
        <f>VLOOKUP(C233,'考勤原始数据（增加育儿、独生子女陪护假）'!C:AB,26,0)</f>
        <v>0</v>
      </c>
      <c r="AG233">
        <f>VLOOKUP(C233:C234,'考勤原始数据（增加育儿、独生子女陪护假）'!C:AC,27,0)</f>
        <v>11</v>
      </c>
      <c r="AH233">
        <f>VLOOKUP(C233,'考勤原始数据（增加育儿、独生子女陪护假）'!C:AD,28,0)</f>
        <v>0</v>
      </c>
      <c r="AI233">
        <f>VLOOKUP(C233,'考勤原始数据（增加育儿、独生子女陪护假）'!C:AE,29,0)</f>
        <v>0</v>
      </c>
      <c r="AJ233">
        <f>VLOOKUP(C233,'考勤原始数据（增加育儿、独生子女陪护假）'!C:AF,30,0)</f>
        <v>440</v>
      </c>
      <c r="AK233">
        <v>31</v>
      </c>
      <c r="AL233">
        <f t="shared" si="13"/>
        <v>465</v>
      </c>
      <c r="AM233">
        <f t="shared" si="15"/>
        <v>200</v>
      </c>
      <c r="AN233">
        <f>VLOOKUP(C233,工龄计算!B:F,5,0)</f>
        <v>200</v>
      </c>
      <c r="AQ233">
        <v>1000</v>
      </c>
      <c r="AS233">
        <f t="shared" si="14"/>
        <v>1000</v>
      </c>
      <c r="BB233">
        <f t="shared" si="16"/>
        <v>0</v>
      </c>
    </row>
    <row r="234" spans="2:54">
      <c r="B234" t="str">
        <f>VLOOKUP(C234,花名册!C:O,13,0)</f>
        <v>10369</v>
      </c>
      <c r="C234" t="s">
        <v>219</v>
      </c>
      <c r="D234" t="str">
        <f>VLOOKUP(C234,花名册!C:F,4,0)</f>
        <v>百诚医药</v>
      </c>
      <c r="E234" t="str">
        <f>VLOOKUP(C234,花名册!C:G,5,0)</f>
        <v>固体制剂一部</v>
      </c>
      <c r="F234" t="str">
        <f>VLOOKUP(C234,花名册!C:H,6,0)</f>
        <v>分析研究员</v>
      </c>
      <c r="G234" t="str">
        <f>VLOOKUP(C234,花名册!C:D,2,0)</f>
        <v>在职</v>
      </c>
      <c r="H234" t="str">
        <f>VLOOKUP(C234,花名册!C:E,3,0)</f>
        <v>正式员工</v>
      </c>
      <c r="I234" t="str">
        <f>VLOOKUP(C234,花名册!C:J,8,0)</f>
        <v>研发</v>
      </c>
      <c r="J234" t="str">
        <f>VLOOKUP(C234,花名册!C:I,7,0)</f>
        <v>2019-06-11</v>
      </c>
      <c r="K234" t="str">
        <f>VLOOKUP(C234,花名册!C:L,9,0)</f>
        <v/>
      </c>
      <c r="L234" t="str">
        <f>VLOOKUP(C234,花名册!C:L,10,0)</f>
        <v/>
      </c>
      <c r="M234" t="str">
        <f>VLOOKUP(C234,花名册!C:N,12,0)</f>
        <v>P2</v>
      </c>
      <c r="N234">
        <f>VLOOKUP(C234,出勤日期!A:I,9,0)</f>
        <v>172.5</v>
      </c>
      <c r="O234">
        <f>VLOOKUP(C234,出勤日期!A:J,10,0)</f>
        <v>172.5</v>
      </c>
      <c r="P234">
        <f>VLOOKUP(C234,出勤日期!A:L,12,0)</f>
        <v>0</v>
      </c>
      <c r="Q234">
        <f>VLOOKUP(C234,出勤日期!A:M,13,0)</f>
        <v>172.5</v>
      </c>
      <c r="S234">
        <f>VLOOKUP(C234,'考勤原始数据（增加育儿、独生子女陪护假）'!C:X,16,0)</f>
        <v>0</v>
      </c>
      <c r="U234">
        <f>VLOOKUP(C234,'考勤原始数据（增加育儿、独生子女陪护假）'!C:Z,17,0)</f>
        <v>0</v>
      </c>
      <c r="W234">
        <f>VLOOKUP(C234,'考勤原始数据（增加育儿、独生子女陪护假）'!C:AB,18,0)</f>
        <v>0</v>
      </c>
      <c r="Y234">
        <f>VLOOKUP(C234,'考勤原始数据（增加育儿、独生子女陪护假）'!C:AD,19,0)</f>
        <v>0</v>
      </c>
      <c r="Z234">
        <f>VLOOKUP(C234,'考勤原始数据（增加育儿、独生子女陪护假）'!C:AE,20,0)</f>
        <v>0</v>
      </c>
      <c r="AB234">
        <f>VLOOKUP(C234,'考勤原始数据（增加育儿、独生子女陪护假）'!C:AG,22,0)</f>
        <v>0</v>
      </c>
      <c r="AC234">
        <f>VLOOKUP(C234,'考勤原始数据（增加育儿、独生子女陪护假）'!C:Y,23,0)</f>
        <v>26.5</v>
      </c>
      <c r="AD234">
        <f>VLOOKUP(C234,'考勤原始数据（增加育儿、独生子女陪护假）'!C:Z,24,0)</f>
        <v>26.5</v>
      </c>
      <c r="AE234">
        <v>0</v>
      </c>
      <c r="AF234">
        <f>VLOOKUP(C234,'考勤原始数据（增加育儿、独生子女陪护假）'!C:AB,26,0)</f>
        <v>0</v>
      </c>
      <c r="AG234">
        <f>VLOOKUP(C234:C235,'考勤原始数据（增加育儿、独生子女陪护假）'!C:AC,27,0)</f>
        <v>0</v>
      </c>
      <c r="AH234">
        <f>VLOOKUP(C234,'考勤原始数据（增加育儿、独生子女陪护假）'!C:AD,28,0)</f>
        <v>0</v>
      </c>
      <c r="AI234">
        <f>VLOOKUP(C234,'考勤原始数据（增加育儿、独生子女陪护假）'!C:AE,29,0)</f>
        <v>0</v>
      </c>
      <c r="AJ234">
        <f>VLOOKUP(C234,'考勤原始数据（增加育儿、独生子女陪护假）'!C:AF,30,0)</f>
        <v>0</v>
      </c>
      <c r="AL234">
        <f t="shared" si="13"/>
        <v>0</v>
      </c>
      <c r="AM234">
        <f t="shared" si="15"/>
        <v>200</v>
      </c>
      <c r="AN234">
        <f>VLOOKUP(C234,工龄计算!B:F,5,0)</f>
        <v>150</v>
      </c>
      <c r="AS234">
        <f t="shared" si="14"/>
        <v>0</v>
      </c>
      <c r="BB234">
        <f t="shared" si="16"/>
        <v>0</v>
      </c>
    </row>
    <row r="235" spans="2:54">
      <c r="B235" t="str">
        <f>VLOOKUP(C235,花名册!C:O,13,0)</f>
        <v>60037</v>
      </c>
      <c r="C235" t="s">
        <v>2121</v>
      </c>
      <c r="D235" t="str">
        <f>VLOOKUP(C235,花名册!C:F,4,0)</f>
        <v>勤思医药</v>
      </c>
      <c r="E235" t="str">
        <f>VLOOKUP(C235,花名册!C:G,5,0)</f>
        <v>勤思医药</v>
      </c>
      <c r="F235" t="str">
        <f>VLOOKUP(C235,花名册!C:H,6,0)</f>
        <v>职员</v>
      </c>
      <c r="G235" t="str">
        <f>VLOOKUP(C235,花名册!C:D,2,0)</f>
        <v>在职</v>
      </c>
      <c r="H235" t="str">
        <f>VLOOKUP(C235,花名册!C:E,3,0)</f>
        <v>退休返聘</v>
      </c>
      <c r="I235" t="str">
        <f>VLOOKUP(C235,花名册!C:J,8,0)</f>
        <v>研发</v>
      </c>
      <c r="J235" t="str">
        <f>VLOOKUP(C235,花名册!C:I,7,0)</f>
        <v>2019-08-01</v>
      </c>
      <c r="K235" t="str">
        <f>VLOOKUP(C235,花名册!C:L,9,0)</f>
        <v/>
      </c>
      <c r="L235" t="str">
        <f>VLOOKUP(C235,花名册!C:L,10,0)</f>
        <v/>
      </c>
      <c r="M235" t="str">
        <f>VLOOKUP(C235,花名册!C:N,12,0)</f>
        <v>P5</v>
      </c>
      <c r="N235">
        <f>VLOOKUP(C235,出勤日期!A:I,9,0)</f>
        <v>172.5</v>
      </c>
      <c r="O235">
        <f>VLOOKUP(C235,出勤日期!A:J,10,0)</f>
        <v>172.5</v>
      </c>
      <c r="P235">
        <f>VLOOKUP(C235,出勤日期!A:L,12,0)</f>
        <v>0</v>
      </c>
      <c r="Q235">
        <f>VLOOKUP(C235,出勤日期!A:M,13,0)</f>
        <v>172.5</v>
      </c>
      <c r="S235">
        <v>0</v>
      </c>
      <c r="U235">
        <v>0</v>
      </c>
      <c r="W235">
        <v>0</v>
      </c>
      <c r="Y235">
        <v>0</v>
      </c>
      <c r="Z235">
        <v>0</v>
      </c>
      <c r="AB235">
        <v>0</v>
      </c>
      <c r="AL235">
        <f t="shared" si="13"/>
        <v>0</v>
      </c>
      <c r="AM235">
        <v>0</v>
      </c>
      <c r="AN235">
        <f>VLOOKUP(C235,工龄计算!B:F,5,0)</f>
        <v>150</v>
      </c>
      <c r="AS235">
        <f t="shared" si="14"/>
        <v>0</v>
      </c>
      <c r="BB235">
        <f t="shared" si="16"/>
        <v>0</v>
      </c>
    </row>
    <row r="236" spans="2:54">
      <c r="B236" t="str">
        <f>VLOOKUP(C236,花名册!C:O,13,0)</f>
        <v>60025</v>
      </c>
      <c r="C236" t="s">
        <v>638</v>
      </c>
      <c r="D236" t="str">
        <f>VLOOKUP(C236,花名册!C:F,4,0)</f>
        <v>勤思医药</v>
      </c>
      <c r="E236" t="str">
        <f>VLOOKUP(C236,花名册!C:G,5,0)</f>
        <v>勤思医药</v>
      </c>
      <c r="F236" t="str">
        <f>VLOOKUP(C236,花名册!C:H,6,0)</f>
        <v>CRC组长-1</v>
      </c>
      <c r="G236" t="str">
        <f>VLOOKUP(C236,花名册!C:D,2,0)</f>
        <v>在职</v>
      </c>
      <c r="H236" t="str">
        <f>VLOOKUP(C236,花名册!C:E,3,0)</f>
        <v>正式员工</v>
      </c>
      <c r="I236" t="str">
        <f>VLOOKUP(C236,花名册!C:J,8,0)</f>
        <v>研发</v>
      </c>
      <c r="J236" t="str">
        <f>VLOOKUP(C236,花名册!C:I,7,0)</f>
        <v>2018-09-07</v>
      </c>
      <c r="K236" t="str">
        <f>VLOOKUP(C236,花名册!C:L,9,0)</f>
        <v/>
      </c>
      <c r="L236" t="str">
        <f>VLOOKUP(C236,花名册!C:L,10,0)</f>
        <v/>
      </c>
      <c r="M236" t="str">
        <f>VLOOKUP(C236,花名册!C:N,12,0)</f>
        <v>P2</v>
      </c>
      <c r="N236">
        <f>VLOOKUP(C236,出勤日期!A:I,9,0)</f>
        <v>172.5</v>
      </c>
      <c r="O236">
        <f>VLOOKUP(C236,出勤日期!A:J,10,0)</f>
        <v>172.5</v>
      </c>
      <c r="P236">
        <f>VLOOKUP(C236,出勤日期!A:L,12,0)</f>
        <v>0</v>
      </c>
      <c r="Q236">
        <f>VLOOKUP(C236,出勤日期!A:M,13,0)</f>
        <v>172.5</v>
      </c>
      <c r="S236">
        <f>VLOOKUP(C236,'考勤原始数据（增加育儿、独生子女陪护假）'!C:X,16,0)</f>
        <v>0</v>
      </c>
      <c r="U236">
        <f>VLOOKUP(C236,'考勤原始数据（增加育儿、独生子女陪护假）'!C:Z,17,0)</f>
        <v>0</v>
      </c>
      <c r="W236">
        <f>VLOOKUP(C236,'考勤原始数据（增加育儿、独生子女陪护假）'!C:AB,18,0)</f>
        <v>0</v>
      </c>
      <c r="Y236">
        <f>VLOOKUP(C236,'考勤原始数据（增加育儿、独生子女陪护假）'!C:AD,19,0)</f>
        <v>0</v>
      </c>
      <c r="Z236">
        <f>VLOOKUP(C236,'考勤原始数据（增加育儿、独生子女陪护假）'!C:AE,20,0)</f>
        <v>0</v>
      </c>
      <c r="AB236">
        <f>VLOOKUP(C236,'考勤原始数据（增加育儿、独生子女陪护假）'!C:AG,22,0)</f>
        <v>0</v>
      </c>
      <c r="AC236">
        <f>VLOOKUP(C236,'考勤原始数据（增加育儿、独生子女陪护假）'!C:Y,23,0)</f>
        <v>83</v>
      </c>
      <c r="AD236">
        <f>VLOOKUP(C236,'考勤原始数据（增加育儿、独生子女陪护假）'!C:Z,24,0)</f>
        <v>19</v>
      </c>
      <c r="AE236">
        <v>0</v>
      </c>
      <c r="AF236">
        <f>VLOOKUP(C236,'考勤原始数据（增加育儿、独生子女陪护假）'!C:AB,26,0)</f>
        <v>27.5</v>
      </c>
      <c r="AG236">
        <f>VLOOKUP(C236:C237,'考勤原始数据（增加育儿、独生子女陪护假）'!C:AC,27,0)</f>
        <v>36.5</v>
      </c>
      <c r="AH236">
        <f>VLOOKUP(C236,'考勤原始数据（增加育儿、独生子女陪护假）'!C:AD,28,0)</f>
        <v>0</v>
      </c>
      <c r="AI236">
        <f>VLOOKUP(C236,'考勤原始数据（增加育儿、独生子女陪护假）'!C:AE,29,0)</f>
        <v>0</v>
      </c>
      <c r="AJ236">
        <f>VLOOKUP(C236,'考勤原始数据（增加育儿、独生子女陪护假）'!C:AF,30,0)</f>
        <v>2560</v>
      </c>
      <c r="AK236">
        <v>31</v>
      </c>
      <c r="AL236">
        <f t="shared" si="13"/>
        <v>465</v>
      </c>
      <c r="AM236">
        <f t="shared" si="15"/>
        <v>200</v>
      </c>
      <c r="AN236">
        <f>VLOOKUP(C236,工龄计算!B:F,5,0)</f>
        <v>200</v>
      </c>
      <c r="AS236">
        <f t="shared" si="14"/>
        <v>0</v>
      </c>
      <c r="BB236">
        <f t="shared" si="16"/>
        <v>0</v>
      </c>
    </row>
    <row r="237" spans="2:54">
      <c r="B237" t="str">
        <f>VLOOKUP(C237,花名册!C:O,13,0)</f>
        <v>60015</v>
      </c>
      <c r="C237" t="s">
        <v>366</v>
      </c>
      <c r="D237" t="str">
        <f>VLOOKUP(C237,花名册!C:F,4,0)</f>
        <v>勤思医药</v>
      </c>
      <c r="E237" t="str">
        <f>VLOOKUP(C237,花名册!C:G,5,0)</f>
        <v>勤思医药</v>
      </c>
      <c r="F237" t="str">
        <f>VLOOKUP(C237,花名册!C:H,6,0)</f>
        <v>CRC-2</v>
      </c>
      <c r="G237" t="str">
        <f>VLOOKUP(C237,花名册!C:D,2,0)</f>
        <v>在职</v>
      </c>
      <c r="H237" t="str">
        <f>VLOOKUP(C237,花名册!C:E,3,0)</f>
        <v>正式员工</v>
      </c>
      <c r="I237" t="str">
        <f>VLOOKUP(C237,花名册!C:J,8,0)</f>
        <v>研发</v>
      </c>
      <c r="J237" t="str">
        <f>VLOOKUP(C237,花名册!C:I,7,0)</f>
        <v>2018-05-16</v>
      </c>
      <c r="K237" t="str">
        <f>VLOOKUP(C237,花名册!C:L,9,0)</f>
        <v/>
      </c>
      <c r="L237" t="str">
        <f>VLOOKUP(C237,花名册!C:L,10,0)</f>
        <v/>
      </c>
      <c r="M237" t="str">
        <f>VLOOKUP(C237,花名册!C:N,12,0)</f>
        <v>P2</v>
      </c>
      <c r="N237">
        <f>VLOOKUP(C237,出勤日期!A:I,9,0)</f>
        <v>172.5</v>
      </c>
      <c r="O237">
        <f>VLOOKUP(C237,出勤日期!A:J,10,0)</f>
        <v>172.5</v>
      </c>
      <c r="P237">
        <f>VLOOKUP(C237,出勤日期!A:L,12,0)</f>
        <v>0</v>
      </c>
      <c r="Q237">
        <f>VLOOKUP(C237,出勤日期!A:M,13,0)</f>
        <v>172.5</v>
      </c>
      <c r="S237">
        <f>VLOOKUP(C237,'考勤原始数据（增加育儿、独生子女陪护假）'!C:X,16,0)</f>
        <v>0</v>
      </c>
      <c r="U237">
        <f>VLOOKUP(C237,'考勤原始数据（增加育儿、独生子女陪护假）'!C:Z,17,0)</f>
        <v>0</v>
      </c>
      <c r="W237">
        <f>VLOOKUP(C237,'考勤原始数据（增加育儿、独生子女陪护假）'!C:AB,18,0)</f>
        <v>0</v>
      </c>
      <c r="Y237">
        <f>VLOOKUP(C237,'考勤原始数据（增加育儿、独生子女陪护假）'!C:AD,19,0)</f>
        <v>0</v>
      </c>
      <c r="Z237">
        <f>VLOOKUP(C237,'考勤原始数据（增加育儿、独生子女陪护假）'!C:AE,20,0)</f>
        <v>0</v>
      </c>
      <c r="AB237">
        <f>VLOOKUP(C237,'考勤原始数据（增加育儿、独生子女陪护假）'!C:AG,22,0)</f>
        <v>0</v>
      </c>
      <c r="AC237">
        <f>VLOOKUP(C237,'考勤原始数据（增加育儿、独生子女陪护假）'!C:Y,23,0)</f>
        <v>28.5</v>
      </c>
      <c r="AD237">
        <f>VLOOKUP(C237,'考勤原始数据（增加育儿、独生子女陪护假）'!C:Z,24,0)</f>
        <v>3</v>
      </c>
      <c r="AE237">
        <v>0</v>
      </c>
      <c r="AF237">
        <f>VLOOKUP(C237,'考勤原始数据（增加育儿、独生子女陪护假）'!C:AB,26,0)</f>
        <v>21</v>
      </c>
      <c r="AG237">
        <f>VLOOKUP(C237:C238,'考勤原始数据（增加育儿、独生子女陪护假）'!C:AC,27,0)</f>
        <v>4.5</v>
      </c>
      <c r="AH237">
        <f>VLOOKUP(C237,'考勤原始数据（增加育儿、独生子女陪护假）'!C:AD,28,0)</f>
        <v>0</v>
      </c>
      <c r="AI237">
        <f>VLOOKUP(C237,'考勤原始数据（增加育儿、独生子女陪护假）'!C:AE,29,0)</f>
        <v>0</v>
      </c>
      <c r="AJ237">
        <f>VLOOKUP(C237,'考勤原始数据（增加育儿、独生子女陪护假）'!C:AF,30,0)</f>
        <v>1020</v>
      </c>
      <c r="AK237">
        <v>33</v>
      </c>
      <c r="AL237">
        <f t="shared" si="13"/>
        <v>495</v>
      </c>
      <c r="AM237">
        <f t="shared" si="15"/>
        <v>200</v>
      </c>
      <c r="AN237">
        <f>VLOOKUP(C237,工龄计算!B:F,5,0)</f>
        <v>200</v>
      </c>
      <c r="AS237">
        <f t="shared" si="14"/>
        <v>0</v>
      </c>
      <c r="BB237">
        <f t="shared" si="16"/>
        <v>0</v>
      </c>
    </row>
    <row r="238" spans="2:54">
      <c r="B238" t="str">
        <f>VLOOKUP(C238,花名册!C:O,13,0)</f>
        <v>10472</v>
      </c>
      <c r="C238" t="s">
        <v>370</v>
      </c>
      <c r="D238" t="str">
        <f>VLOOKUP(C238,花名册!C:F,4,0)</f>
        <v>百伦检测</v>
      </c>
      <c r="E238" t="str">
        <f>VLOOKUP(C238,花名册!C:G,5,0)</f>
        <v>检测二部</v>
      </c>
      <c r="F238" t="str">
        <f>VLOOKUP(C238,花名册!C:H,6,0)</f>
        <v>检测员</v>
      </c>
      <c r="G238" t="str">
        <f>VLOOKUP(C238,花名册!C:D,2,0)</f>
        <v>在职</v>
      </c>
      <c r="H238" t="str">
        <f>VLOOKUP(C238,花名册!C:E,3,0)</f>
        <v>正式员工</v>
      </c>
      <c r="I238" t="str">
        <f>VLOOKUP(C238,花名册!C:J,8,0)</f>
        <v>研发</v>
      </c>
      <c r="J238" t="str">
        <f>VLOOKUP(C238,花名册!C:I,7,0)</f>
        <v>2020-01-03</v>
      </c>
      <c r="K238" t="str">
        <f>VLOOKUP(C238,花名册!C:L,9,0)</f>
        <v/>
      </c>
      <c r="L238" t="str">
        <f>VLOOKUP(C238,花名册!C:L,10,0)</f>
        <v/>
      </c>
      <c r="M238" t="str">
        <f>VLOOKUP(C238,花名册!C:N,12,0)</f>
        <v>P2</v>
      </c>
      <c r="N238">
        <f>VLOOKUP(C238,出勤日期!A:I,9,0)</f>
        <v>172.5</v>
      </c>
      <c r="O238">
        <f>VLOOKUP(C238,出勤日期!A:J,10,0)</f>
        <v>172.5</v>
      </c>
      <c r="P238">
        <f>VLOOKUP(C238,出勤日期!A:L,12,0)</f>
        <v>0</v>
      </c>
      <c r="Q238">
        <f>VLOOKUP(C238,出勤日期!A:M,13,0)</f>
        <v>172.5</v>
      </c>
      <c r="S238">
        <f>VLOOKUP(C238,'考勤原始数据（增加育儿、独生子女陪护假）'!C:X,16,0)</f>
        <v>0</v>
      </c>
      <c r="U238">
        <f>VLOOKUP(C238,'考勤原始数据（增加育儿、独生子女陪护假）'!C:Z,17,0)</f>
        <v>0</v>
      </c>
      <c r="W238">
        <f>VLOOKUP(C238,'考勤原始数据（增加育儿、独生子女陪护假）'!C:AB,18,0)</f>
        <v>0</v>
      </c>
      <c r="Y238">
        <f>VLOOKUP(C238,'考勤原始数据（增加育儿、独生子女陪护假）'!C:AD,19,0)</f>
        <v>0</v>
      </c>
      <c r="Z238">
        <f>VLOOKUP(C238,'考勤原始数据（增加育儿、独生子女陪护假）'!C:AE,20,0)</f>
        <v>0</v>
      </c>
      <c r="AB238">
        <f>VLOOKUP(C238,'考勤原始数据（增加育儿、独生子女陪护假）'!C:AG,22,0)</f>
        <v>0</v>
      </c>
      <c r="AC238">
        <f>VLOOKUP(C238,'考勤原始数据（增加育儿、独生子女陪护假）'!C:Y,23,0)</f>
        <v>0</v>
      </c>
      <c r="AD238">
        <f>VLOOKUP(C238,'考勤原始数据（增加育儿、独生子女陪护假）'!C:Z,24,0)</f>
        <v>0</v>
      </c>
      <c r="AE238">
        <v>0</v>
      </c>
      <c r="AF238">
        <f>VLOOKUP(C238,'考勤原始数据（增加育儿、独生子女陪护假）'!C:AB,26,0)</f>
        <v>0</v>
      </c>
      <c r="AG238">
        <f>VLOOKUP(C238:C239,'考勤原始数据（增加育儿、独生子女陪护假）'!C:AC,27,0)</f>
        <v>0</v>
      </c>
      <c r="AH238">
        <f>VLOOKUP(C238,'考勤原始数据（增加育儿、独生子女陪护假）'!C:AD,28,0)</f>
        <v>0</v>
      </c>
      <c r="AI238">
        <f>VLOOKUP(C238,'考勤原始数据（增加育儿、独生子女陪护假）'!C:AE,29,0)</f>
        <v>0</v>
      </c>
      <c r="AJ238">
        <f>VLOOKUP(C238,'考勤原始数据（增加育儿、独生子女陪护假）'!C:AF,30,0)</f>
        <v>0</v>
      </c>
      <c r="AL238">
        <f t="shared" si="13"/>
        <v>0</v>
      </c>
      <c r="AM238">
        <f t="shared" si="15"/>
        <v>200</v>
      </c>
      <c r="AN238">
        <f>VLOOKUP(C238,工龄计算!B:F,5,0)</f>
        <v>150</v>
      </c>
      <c r="AS238">
        <f t="shared" si="14"/>
        <v>0</v>
      </c>
      <c r="BB238">
        <f t="shared" si="16"/>
        <v>0</v>
      </c>
    </row>
    <row r="239" spans="2:54">
      <c r="B239" t="str">
        <f>VLOOKUP(C239,花名册!C:O,13,0)</f>
        <v>10482</v>
      </c>
      <c r="C239" t="s">
        <v>467</v>
      </c>
      <c r="D239" t="str">
        <f>VLOOKUP(C239,花名册!C:F,4,0)</f>
        <v>百诚医药</v>
      </c>
      <c r="E239" t="str">
        <f>VLOOKUP(C239,花名册!C:G,5,0)</f>
        <v>杂质研究中心</v>
      </c>
      <c r="F239" t="str">
        <f>VLOOKUP(C239,花名册!C:H,6,0)</f>
        <v>分析研究员</v>
      </c>
      <c r="G239" t="str">
        <f>VLOOKUP(C239,花名册!C:D,2,0)</f>
        <v>在职</v>
      </c>
      <c r="H239" t="str">
        <f>VLOOKUP(C239,花名册!C:E,3,0)</f>
        <v>正式员工</v>
      </c>
      <c r="I239" t="str">
        <f>VLOOKUP(C239,花名册!C:J,8,0)</f>
        <v>研发</v>
      </c>
      <c r="J239" t="str">
        <f>VLOOKUP(C239,花名册!C:I,7,0)</f>
        <v>2021-03-10</v>
      </c>
      <c r="K239" t="str">
        <f>VLOOKUP(C239,花名册!C:L,9,0)</f>
        <v/>
      </c>
      <c r="L239" t="str">
        <f>VLOOKUP(C239,花名册!C:L,10,0)</f>
        <v/>
      </c>
      <c r="M239" t="str">
        <f>VLOOKUP(C239,花名册!C:N,12,0)</f>
        <v>P2</v>
      </c>
      <c r="N239">
        <f>VLOOKUP(C239,出勤日期!A:I,9,0)</f>
        <v>172.5</v>
      </c>
      <c r="O239">
        <f>VLOOKUP(C239,出勤日期!A:J,10,0)</f>
        <v>172.5</v>
      </c>
      <c r="P239">
        <f>VLOOKUP(C239,出勤日期!A:L,12,0)</f>
        <v>0</v>
      </c>
      <c r="Q239">
        <f>VLOOKUP(C239,出勤日期!A:M,13,0)</f>
        <v>172.5</v>
      </c>
      <c r="S239">
        <f>VLOOKUP(C239,'考勤原始数据（增加育儿、独生子女陪护假）'!C:X,16,0)</f>
        <v>0</v>
      </c>
      <c r="U239">
        <f>VLOOKUP(C239,'考勤原始数据（增加育儿、独生子女陪护假）'!C:Z,17,0)</f>
        <v>0</v>
      </c>
      <c r="W239">
        <f>VLOOKUP(C239,'考勤原始数据（增加育儿、独生子女陪护假）'!C:AB,18,0)</f>
        <v>0</v>
      </c>
      <c r="Y239">
        <f>VLOOKUP(C239,'考勤原始数据（增加育儿、独生子女陪护假）'!C:AD,19,0)</f>
        <v>0</v>
      </c>
      <c r="Z239">
        <f>VLOOKUP(C239,'考勤原始数据（增加育儿、独生子女陪护假）'!C:AE,20,0)</f>
        <v>0</v>
      </c>
      <c r="AB239">
        <f>VLOOKUP(C239,'考勤原始数据（增加育儿、独生子女陪护假）'!C:AG,22,0)</f>
        <v>0</v>
      </c>
      <c r="AC239">
        <f>VLOOKUP(C239,'考勤原始数据（增加育儿、独生子女陪护假）'!C:Y,23,0)</f>
        <v>37</v>
      </c>
      <c r="AD239">
        <f>VLOOKUP(C239,'考勤原始数据（增加育儿、独生子女陪护假）'!C:Z,24,0)</f>
        <v>31.5</v>
      </c>
      <c r="AE239">
        <v>0</v>
      </c>
      <c r="AF239">
        <f>VLOOKUP(C239,'考勤原始数据（增加育儿、独生子女陪护假）'!C:AB,26,0)</f>
        <v>0</v>
      </c>
      <c r="AG239">
        <f>VLOOKUP(C239:C240,'考勤原始数据（增加育儿、独生子女陪护假）'!C:AC,27,0)</f>
        <v>0</v>
      </c>
      <c r="AH239">
        <f>VLOOKUP(C239,'考勤原始数据（增加育儿、独生子女陪护假）'!C:AD,28,0)</f>
        <v>0</v>
      </c>
      <c r="AI239">
        <f>VLOOKUP(C239,'考勤原始数据（增加育儿、独生子女陪护假）'!C:AE,29,0)</f>
        <v>5.5</v>
      </c>
      <c r="AJ239">
        <f>VLOOKUP(C239,'考勤原始数据（增加育儿、独生子女陪护假）'!C:AF,30,0)</f>
        <v>440</v>
      </c>
      <c r="AL239">
        <f t="shared" si="13"/>
        <v>0</v>
      </c>
      <c r="AM239">
        <f t="shared" si="15"/>
        <v>200</v>
      </c>
      <c r="AN239">
        <f>VLOOKUP(C239,工龄计算!B:F,5,0)</f>
        <v>100</v>
      </c>
      <c r="AS239">
        <f t="shared" si="14"/>
        <v>0</v>
      </c>
      <c r="BB239">
        <f t="shared" si="16"/>
        <v>0</v>
      </c>
    </row>
    <row r="240" spans="2:54">
      <c r="B240" t="str">
        <f>VLOOKUP(C240,花名册!C:O,13,0)</f>
        <v>10347</v>
      </c>
      <c r="C240" t="s">
        <v>372</v>
      </c>
      <c r="D240" t="str">
        <f>VLOOKUP(C240,花名册!C:F,4,0)</f>
        <v>百诚医药</v>
      </c>
      <c r="E240" t="str">
        <f>VLOOKUP(C240,花名册!C:G,5,0)</f>
        <v>液体制剂一部</v>
      </c>
      <c r="F240" t="str">
        <f>VLOOKUP(C240,花名册!C:H,6,0)</f>
        <v>高级分析研究员</v>
      </c>
      <c r="G240" t="str">
        <f>VLOOKUP(C240,花名册!C:D,2,0)</f>
        <v>在职</v>
      </c>
      <c r="H240" t="str">
        <f>VLOOKUP(C240,花名册!C:E,3,0)</f>
        <v>正式员工</v>
      </c>
      <c r="I240" t="str">
        <f>VLOOKUP(C240,花名册!C:J,8,0)</f>
        <v>研发</v>
      </c>
      <c r="J240" t="str">
        <f>VLOOKUP(C240,花名册!C:I,7,0)</f>
        <v>2019-05-06</v>
      </c>
      <c r="K240" t="str">
        <f>VLOOKUP(C240,花名册!C:L,9,0)</f>
        <v/>
      </c>
      <c r="L240" t="str">
        <f>VLOOKUP(C240,花名册!C:L,10,0)</f>
        <v/>
      </c>
      <c r="M240" t="str">
        <f>VLOOKUP(C240,花名册!C:N,12,0)</f>
        <v>P3</v>
      </c>
      <c r="N240">
        <f>VLOOKUP(C240,出勤日期!A:I,9,0)</f>
        <v>172.5</v>
      </c>
      <c r="O240">
        <f>VLOOKUP(C240,出勤日期!A:J,10,0)</f>
        <v>172.5</v>
      </c>
      <c r="P240">
        <f>VLOOKUP(C240,出勤日期!A:L,12,0)</f>
        <v>0</v>
      </c>
      <c r="Q240">
        <f>VLOOKUP(C240,出勤日期!A:M,13,0)</f>
        <v>172.5</v>
      </c>
      <c r="S240">
        <f>VLOOKUP(C240,'考勤原始数据（增加育儿、独生子女陪护假）'!C:X,16,0)</f>
        <v>0</v>
      </c>
      <c r="U240">
        <f>VLOOKUP(C240,'考勤原始数据（增加育儿、独生子女陪护假）'!C:Z,17,0)</f>
        <v>7.5</v>
      </c>
      <c r="W240">
        <f>VLOOKUP(C240,'考勤原始数据（增加育儿、独生子女陪护假）'!C:AB,18,0)</f>
        <v>0</v>
      </c>
      <c r="Y240">
        <f>VLOOKUP(C240,'考勤原始数据（增加育儿、独生子女陪护假）'!C:AD,19,0)</f>
        <v>0</v>
      </c>
      <c r="Z240">
        <f>VLOOKUP(C240,'考勤原始数据（增加育儿、独生子女陪护假）'!C:AE,20,0)</f>
        <v>0</v>
      </c>
      <c r="AB240">
        <f>VLOOKUP(C240,'考勤原始数据（增加育儿、独生子女陪护假）'!C:AG,22,0)</f>
        <v>0</v>
      </c>
      <c r="AC240">
        <f>VLOOKUP(C240,'考勤原始数据（增加育儿、独生子女陪护假）'!C:Y,23,0)</f>
        <v>41.5</v>
      </c>
      <c r="AD240">
        <f>VLOOKUP(C240,'考勤原始数据（增加育儿、独生子女陪护假）'!C:Z,24,0)</f>
        <v>30</v>
      </c>
      <c r="AE240">
        <v>0</v>
      </c>
      <c r="AF240">
        <f>VLOOKUP(C240,'考勤原始数据（增加育儿、独生子女陪护假）'!C:AB,26,0)</f>
        <v>11.5</v>
      </c>
      <c r="AG240">
        <f>VLOOKUP(C240:C241,'考勤原始数据（增加育儿、独生子女陪护假）'!C:AC,27,0)</f>
        <v>0</v>
      </c>
      <c r="AH240">
        <f>VLOOKUP(C240,'考勤原始数据（增加育儿、独生子女陪护假）'!C:AD,28,0)</f>
        <v>0</v>
      </c>
      <c r="AI240">
        <f>VLOOKUP(C240,'考勤原始数据（增加育儿、独生子女陪护假）'!C:AE,29,0)</f>
        <v>0</v>
      </c>
      <c r="AJ240">
        <f>VLOOKUP(C240,'考勤原始数据（增加育儿、独生子女陪护假）'!C:AF,30,0)</f>
        <v>460</v>
      </c>
      <c r="AL240">
        <f t="shared" si="13"/>
        <v>0</v>
      </c>
      <c r="AM240">
        <f t="shared" si="15"/>
        <v>191.3</v>
      </c>
      <c r="AN240">
        <f>VLOOKUP(C240,工龄计算!B:F,5,0)</f>
        <v>150</v>
      </c>
      <c r="AS240">
        <f t="shared" si="14"/>
        <v>0</v>
      </c>
      <c r="BB240">
        <f t="shared" si="16"/>
        <v>0</v>
      </c>
    </row>
    <row r="241" spans="2:54">
      <c r="B241" t="str">
        <f>VLOOKUP(C241,花名册!C:O,13,0)</f>
        <v>10246</v>
      </c>
      <c r="C241" t="s">
        <v>276</v>
      </c>
      <c r="D241" t="str">
        <f>VLOOKUP(C241,花名册!C:F,4,0)</f>
        <v>百伦检测</v>
      </c>
      <c r="E241" t="str">
        <f>VLOOKUP(C241,花名册!C:G,5,0)</f>
        <v>检测中心</v>
      </c>
      <c r="F241" t="str">
        <f>VLOOKUP(C241,花名册!C:H,6,0)</f>
        <v>副总监</v>
      </c>
      <c r="G241" t="str">
        <f>VLOOKUP(C241,花名册!C:D,2,0)</f>
        <v>在职</v>
      </c>
      <c r="H241" t="str">
        <f>VLOOKUP(C241,花名册!C:E,3,0)</f>
        <v>正式员工</v>
      </c>
      <c r="I241" t="str">
        <f>VLOOKUP(C241,花名册!C:J,8,0)</f>
        <v>研发</v>
      </c>
      <c r="J241" t="str">
        <f>VLOOKUP(C241,花名册!C:I,7,0)</f>
        <v>2018-07-02</v>
      </c>
      <c r="K241" t="str">
        <f>VLOOKUP(C241,花名册!C:L,9,0)</f>
        <v/>
      </c>
      <c r="L241" t="str">
        <f>VLOOKUP(C241,花名册!C:L,10,0)</f>
        <v/>
      </c>
      <c r="M241" t="str">
        <f>VLOOKUP(C241,花名册!C:N,12,0)</f>
        <v>M2</v>
      </c>
      <c r="N241">
        <f>VLOOKUP(C241,出勤日期!A:I,9,0)</f>
        <v>172.5</v>
      </c>
      <c r="O241">
        <f>VLOOKUP(C241,出勤日期!A:J,10,0)</f>
        <v>172.5</v>
      </c>
      <c r="P241">
        <f>VLOOKUP(C241,出勤日期!A:L,12,0)</f>
        <v>0</v>
      </c>
      <c r="Q241">
        <f>VLOOKUP(C241,出勤日期!A:M,13,0)</f>
        <v>172.5</v>
      </c>
      <c r="S241">
        <f>VLOOKUP(C241,'考勤原始数据（增加育儿、独生子女陪护假）'!C:X,16,0)</f>
        <v>0</v>
      </c>
      <c r="U241">
        <f>VLOOKUP(C241,'考勤原始数据（增加育儿、独生子女陪护假）'!C:Z,17,0)</f>
        <v>0</v>
      </c>
      <c r="W241">
        <f>VLOOKUP(C241,'考勤原始数据（增加育儿、独生子女陪护假）'!C:AB,18,0)</f>
        <v>0</v>
      </c>
      <c r="Y241">
        <f>VLOOKUP(C241,'考勤原始数据（增加育儿、独生子女陪护假）'!C:AD,19,0)</f>
        <v>0</v>
      </c>
      <c r="Z241">
        <f>VLOOKUP(C241,'考勤原始数据（增加育儿、独生子女陪护假）'!C:AE,20,0)</f>
        <v>0</v>
      </c>
      <c r="AB241">
        <f>VLOOKUP(C241,'考勤原始数据（增加育儿、独生子女陪护假）'!C:AG,22,0)</f>
        <v>0</v>
      </c>
      <c r="AC241">
        <f>VLOOKUP(C241,'考勤原始数据（增加育儿、独生子女陪护假）'!C:Y,23,0)</f>
        <v>0</v>
      </c>
      <c r="AD241">
        <f>VLOOKUP(C241,'考勤原始数据（增加育儿、独生子女陪护假）'!C:Z,24,0)</f>
        <v>0</v>
      </c>
      <c r="AE241">
        <v>0</v>
      </c>
      <c r="AF241">
        <f>VLOOKUP(C241,'考勤原始数据（增加育儿、独生子女陪护假）'!C:AB,26,0)</f>
        <v>0</v>
      </c>
      <c r="AG241">
        <f>VLOOKUP(C241:C242,'考勤原始数据（增加育儿、独生子女陪护假）'!C:AC,27,0)</f>
        <v>0</v>
      </c>
      <c r="AH241">
        <f>VLOOKUP(C241,'考勤原始数据（增加育儿、独生子女陪护假）'!C:AD,28,0)</f>
        <v>0</v>
      </c>
      <c r="AI241">
        <f>VLOOKUP(C241,'考勤原始数据（增加育儿、独生子女陪护假）'!C:AE,29,0)</f>
        <v>0</v>
      </c>
      <c r="AJ241">
        <f>VLOOKUP(C241,'考勤原始数据（增加育儿、独生子女陪护假）'!C:AF,30,0)</f>
        <v>0</v>
      </c>
      <c r="AL241">
        <f t="shared" si="13"/>
        <v>0</v>
      </c>
      <c r="AM241">
        <f t="shared" si="15"/>
        <v>200</v>
      </c>
      <c r="AN241">
        <f>VLOOKUP(C241,工龄计算!B:F,5,0)</f>
        <v>200</v>
      </c>
      <c r="AS241">
        <f t="shared" si="14"/>
        <v>0</v>
      </c>
      <c r="BB241">
        <f t="shared" si="16"/>
        <v>0</v>
      </c>
    </row>
    <row r="242" spans="2:54">
      <c r="B242" t="str">
        <f>VLOOKUP(C242,花名册!C:O,13,0)</f>
        <v>10393</v>
      </c>
      <c r="C242" t="s">
        <v>279</v>
      </c>
      <c r="D242" t="str">
        <f>VLOOKUP(C242,花名册!C:F,4,0)</f>
        <v>百伦检测</v>
      </c>
      <c r="E242" t="str">
        <f>VLOOKUP(C242,花名册!C:G,5,0)</f>
        <v>检测一部</v>
      </c>
      <c r="F242" t="str">
        <f>VLOOKUP(C242,花名册!C:H,6,0)</f>
        <v>分析检测一部经理</v>
      </c>
      <c r="G242" t="str">
        <f>VLOOKUP(C242,花名册!C:D,2,0)</f>
        <v>在职</v>
      </c>
      <c r="H242" t="str">
        <f>VLOOKUP(C242,花名册!C:E,3,0)</f>
        <v>正式员工</v>
      </c>
      <c r="I242" t="str">
        <f>VLOOKUP(C242,花名册!C:J,8,0)</f>
        <v>研发</v>
      </c>
      <c r="J242" t="str">
        <f>VLOOKUP(C242,花名册!C:I,7,0)</f>
        <v>2019-07-08</v>
      </c>
      <c r="K242" t="str">
        <f>VLOOKUP(C242,花名册!C:L,9,0)</f>
        <v/>
      </c>
      <c r="L242" t="str">
        <f>VLOOKUP(C242,花名册!C:L,10,0)</f>
        <v/>
      </c>
      <c r="M242" t="str">
        <f>VLOOKUP(C242,花名册!C:N,12,0)</f>
        <v>P3</v>
      </c>
      <c r="N242">
        <f>VLOOKUP(C242,出勤日期!A:I,9,0)</f>
        <v>172.5</v>
      </c>
      <c r="O242">
        <f>VLOOKUP(C242,出勤日期!A:J,10,0)</f>
        <v>172.5</v>
      </c>
      <c r="P242">
        <f>VLOOKUP(C242,出勤日期!A:L,12,0)</f>
        <v>0</v>
      </c>
      <c r="Q242">
        <f>VLOOKUP(C242,出勤日期!A:M,13,0)</f>
        <v>172.5</v>
      </c>
      <c r="S242">
        <f>VLOOKUP(C242,'考勤原始数据（增加育儿、独生子女陪护假）'!C:X,16,0)</f>
        <v>0</v>
      </c>
      <c r="U242">
        <f>VLOOKUP(C242,'考勤原始数据（增加育儿、独生子女陪护假）'!C:Z,17,0)</f>
        <v>0</v>
      </c>
      <c r="W242">
        <f>VLOOKUP(C242,'考勤原始数据（增加育儿、独生子女陪护假）'!C:AB,18,0)</f>
        <v>0</v>
      </c>
      <c r="Y242">
        <f>VLOOKUP(C242,'考勤原始数据（增加育儿、独生子女陪护假）'!C:AD,19,0)</f>
        <v>0</v>
      </c>
      <c r="Z242">
        <f>VLOOKUP(C242,'考勤原始数据（增加育儿、独生子女陪护假）'!C:AE,20,0)</f>
        <v>0</v>
      </c>
      <c r="AB242">
        <f>VLOOKUP(C242,'考勤原始数据（增加育儿、独生子女陪护假）'!C:AG,22,0)</f>
        <v>0</v>
      </c>
      <c r="AC242">
        <f>VLOOKUP(C242,'考勤原始数据（增加育儿、独生子女陪护假）'!C:Y,23,0)</f>
        <v>8.5</v>
      </c>
      <c r="AD242">
        <f>VLOOKUP(C242,'考勤原始数据（增加育儿、独生子女陪护假）'!C:Z,24,0)</f>
        <v>8.5</v>
      </c>
      <c r="AE242">
        <v>0</v>
      </c>
      <c r="AF242">
        <f>VLOOKUP(C242,'考勤原始数据（增加育儿、独生子女陪护假）'!C:AB,26,0)</f>
        <v>0</v>
      </c>
      <c r="AG242">
        <f>VLOOKUP(C242:C243,'考勤原始数据（增加育儿、独生子女陪护假）'!C:AC,27,0)</f>
        <v>0</v>
      </c>
      <c r="AH242">
        <f>VLOOKUP(C242,'考勤原始数据（增加育儿、独生子女陪护假）'!C:AD,28,0)</f>
        <v>0</v>
      </c>
      <c r="AI242">
        <f>VLOOKUP(C242,'考勤原始数据（增加育儿、独生子女陪护假）'!C:AE,29,0)</f>
        <v>0</v>
      </c>
      <c r="AJ242">
        <f>VLOOKUP(C242,'考勤原始数据（增加育儿、独生子女陪护假）'!C:AF,30,0)</f>
        <v>0</v>
      </c>
      <c r="AL242">
        <f t="shared" si="13"/>
        <v>0</v>
      </c>
      <c r="AM242">
        <f t="shared" si="15"/>
        <v>200</v>
      </c>
      <c r="AN242">
        <f>VLOOKUP(C242,工龄计算!B:F,5,0)</f>
        <v>150</v>
      </c>
      <c r="AS242">
        <f t="shared" si="14"/>
        <v>0</v>
      </c>
      <c r="BB242">
        <f t="shared" si="16"/>
        <v>0</v>
      </c>
    </row>
    <row r="243" spans="2:54">
      <c r="B243" t="str">
        <f>VLOOKUP(C243,花名册!C:O,13,0)</f>
        <v>10360</v>
      </c>
      <c r="C243" t="s">
        <v>196</v>
      </c>
      <c r="D243" t="str">
        <f>VLOOKUP(C243,花名册!C:F,4,0)</f>
        <v>百伦检测</v>
      </c>
      <c r="E243" t="str">
        <f>VLOOKUP(C243,花名册!C:G,5,0)</f>
        <v>检测一部</v>
      </c>
      <c r="F243" t="str">
        <f>VLOOKUP(C243,花名册!C:H,6,0)</f>
        <v>检测员</v>
      </c>
      <c r="G243" t="str">
        <f>VLOOKUP(C243,花名册!C:D,2,0)</f>
        <v>在职</v>
      </c>
      <c r="H243" t="str">
        <f>VLOOKUP(C243,花名册!C:E,3,0)</f>
        <v>正式员工</v>
      </c>
      <c r="I243" t="str">
        <f>VLOOKUP(C243,花名册!C:J,8,0)</f>
        <v>研发</v>
      </c>
      <c r="J243" t="str">
        <f>VLOOKUP(C243,花名册!C:I,7,0)</f>
        <v>2019-05-30</v>
      </c>
      <c r="K243" t="str">
        <f>VLOOKUP(C243,花名册!C:L,9,0)</f>
        <v/>
      </c>
      <c r="L243" t="str">
        <f>VLOOKUP(C243,花名册!C:L,10,0)</f>
        <v/>
      </c>
      <c r="M243" t="str">
        <f>VLOOKUP(C243,花名册!C:N,12,0)</f>
        <v>P2</v>
      </c>
      <c r="N243">
        <f>VLOOKUP(C243,出勤日期!A:I,9,0)</f>
        <v>172.5</v>
      </c>
      <c r="O243">
        <f>VLOOKUP(C243,出勤日期!A:J,10,0)</f>
        <v>172.5</v>
      </c>
      <c r="P243">
        <f>VLOOKUP(C243,出勤日期!A:L,12,0)</f>
        <v>0</v>
      </c>
      <c r="Q243">
        <f>VLOOKUP(C243,出勤日期!A:M,13,0)</f>
        <v>172.5</v>
      </c>
      <c r="S243">
        <f>VLOOKUP(C243,'考勤原始数据（增加育儿、独生子女陪护假）'!C:X,16,0)</f>
        <v>0</v>
      </c>
      <c r="U243">
        <f>VLOOKUP(C243,'考勤原始数据（增加育儿、独生子女陪护假）'!C:Z,17,0)</f>
        <v>0</v>
      </c>
      <c r="W243">
        <f>VLOOKUP(C243,'考勤原始数据（增加育儿、独生子女陪护假）'!C:AB,18,0)</f>
        <v>0</v>
      </c>
      <c r="Y243">
        <f>VLOOKUP(C243,'考勤原始数据（增加育儿、独生子女陪护假）'!C:AD,19,0)</f>
        <v>0</v>
      </c>
      <c r="Z243">
        <f>VLOOKUP(C243,'考勤原始数据（增加育儿、独生子女陪护假）'!C:AE,20,0)</f>
        <v>0</v>
      </c>
      <c r="AB243">
        <f>VLOOKUP(C243,'考勤原始数据（增加育儿、独生子女陪护假）'!C:AG,22,0)</f>
        <v>0</v>
      </c>
      <c r="AC243">
        <f>VLOOKUP(C243,'考勤原始数据（增加育儿、独生子女陪护假）'!C:Y,23,0)</f>
        <v>8</v>
      </c>
      <c r="AD243">
        <f>VLOOKUP(C243,'考勤原始数据（增加育儿、独生子女陪护假）'!C:Z,24,0)</f>
        <v>8</v>
      </c>
      <c r="AE243">
        <v>0</v>
      </c>
      <c r="AF243">
        <f>VLOOKUP(C243,'考勤原始数据（增加育儿、独生子女陪护假）'!C:AB,26,0)</f>
        <v>0</v>
      </c>
      <c r="AG243">
        <f>VLOOKUP(C243:C244,'考勤原始数据（增加育儿、独生子女陪护假）'!C:AC,27,0)</f>
        <v>0</v>
      </c>
      <c r="AH243">
        <f>VLOOKUP(C243,'考勤原始数据（增加育儿、独生子女陪护假）'!C:AD,28,0)</f>
        <v>0</v>
      </c>
      <c r="AI243">
        <f>VLOOKUP(C243,'考勤原始数据（增加育儿、独生子女陪护假）'!C:AE,29,0)</f>
        <v>0</v>
      </c>
      <c r="AJ243">
        <f>VLOOKUP(C243,'考勤原始数据（增加育儿、独生子女陪护假）'!C:AF,30,0)</f>
        <v>0</v>
      </c>
      <c r="AK243">
        <v>0</v>
      </c>
      <c r="AL243">
        <f t="shared" si="13"/>
        <v>0</v>
      </c>
      <c r="AM243">
        <f t="shared" si="15"/>
        <v>200</v>
      </c>
      <c r="AN243">
        <f>VLOOKUP(C243,工龄计算!B:F,5,0)</f>
        <v>150</v>
      </c>
      <c r="AS243">
        <f t="shared" si="14"/>
        <v>0</v>
      </c>
      <c r="BB243">
        <f t="shared" si="16"/>
        <v>0</v>
      </c>
    </row>
    <row r="244" spans="2:54">
      <c r="B244" t="str">
        <f>VLOOKUP(C244,花名册!C:O,13,0)</f>
        <v>10520</v>
      </c>
      <c r="C244" t="s">
        <v>777</v>
      </c>
      <c r="D244" t="str">
        <f>VLOOKUP(C244,花名册!C:F,4,0)</f>
        <v>百伦检测</v>
      </c>
      <c r="E244" t="str">
        <f>VLOOKUP(C244,花名册!C:G,5,0)</f>
        <v>检测一部</v>
      </c>
      <c r="F244" t="str">
        <f>VLOOKUP(C244,花名册!C:H,6,0)</f>
        <v>高级检测员</v>
      </c>
      <c r="G244" t="str">
        <f>VLOOKUP(C244,花名册!C:D,2,0)</f>
        <v>在职</v>
      </c>
      <c r="H244" t="str">
        <f>VLOOKUP(C244,花名册!C:E,3,0)</f>
        <v>正式员工</v>
      </c>
      <c r="I244" t="str">
        <f>VLOOKUP(C244,花名册!C:J,8,0)</f>
        <v>研发</v>
      </c>
      <c r="J244" t="str">
        <f>VLOOKUP(C244,花名册!C:I,7,0)</f>
        <v>2020-04-20</v>
      </c>
      <c r="K244" t="str">
        <f>VLOOKUP(C244,花名册!C:L,9,0)</f>
        <v/>
      </c>
      <c r="L244" t="str">
        <f>VLOOKUP(C244,花名册!C:L,10,0)</f>
        <v/>
      </c>
      <c r="M244" t="str">
        <f>VLOOKUP(C244,花名册!C:N,12,0)</f>
        <v>P2</v>
      </c>
      <c r="N244">
        <f>VLOOKUP(C244,出勤日期!A:I,9,0)</f>
        <v>172.5</v>
      </c>
      <c r="O244">
        <f>VLOOKUP(C244,出勤日期!A:J,10,0)</f>
        <v>172.5</v>
      </c>
      <c r="P244">
        <f>VLOOKUP(C244,出勤日期!A:L,12,0)</f>
        <v>0</v>
      </c>
      <c r="Q244">
        <f>VLOOKUP(C244,出勤日期!A:M,13,0)</f>
        <v>172.5</v>
      </c>
      <c r="S244">
        <f>VLOOKUP(C244,'考勤原始数据（增加育儿、独生子女陪护假）'!C:X,16,0)</f>
        <v>0</v>
      </c>
      <c r="U244">
        <f>VLOOKUP(C244,'考勤原始数据（增加育儿、独生子女陪护假）'!C:Z,17,0)</f>
        <v>0</v>
      </c>
      <c r="W244">
        <f>VLOOKUP(C244,'考勤原始数据（增加育儿、独生子女陪护假）'!C:AB,18,0)</f>
        <v>0</v>
      </c>
      <c r="Y244">
        <f>VLOOKUP(C244,'考勤原始数据（增加育儿、独生子女陪护假）'!C:AD,19,0)</f>
        <v>0</v>
      </c>
      <c r="Z244">
        <f>VLOOKUP(C244,'考勤原始数据（增加育儿、独生子女陪护假）'!C:AE,20,0)</f>
        <v>0</v>
      </c>
      <c r="AB244">
        <f>VLOOKUP(C244,'考勤原始数据（增加育儿、独生子女陪护假）'!C:AG,22,0)</f>
        <v>0</v>
      </c>
      <c r="AC244">
        <f>VLOOKUP(C244,'考勤原始数据（增加育儿、独生子女陪护假）'!C:Y,23,0)</f>
        <v>2.5</v>
      </c>
      <c r="AD244">
        <f>VLOOKUP(C244,'考勤原始数据（增加育儿、独生子女陪护假）'!C:Z,24,0)</f>
        <v>2.5</v>
      </c>
      <c r="AE244">
        <v>0</v>
      </c>
      <c r="AF244">
        <f>VLOOKUP(C244,'考勤原始数据（增加育儿、独生子女陪护假）'!C:AB,26,0)</f>
        <v>0</v>
      </c>
      <c r="AG244">
        <f>VLOOKUP(C244:C245,'考勤原始数据（增加育儿、独生子女陪护假）'!C:AC,27,0)</f>
        <v>0</v>
      </c>
      <c r="AH244">
        <f>VLOOKUP(C244,'考勤原始数据（增加育儿、独生子女陪护假）'!C:AD,28,0)</f>
        <v>0</v>
      </c>
      <c r="AI244">
        <f>VLOOKUP(C244,'考勤原始数据（增加育儿、独生子女陪护假）'!C:AE,29,0)</f>
        <v>0</v>
      </c>
      <c r="AJ244">
        <f>VLOOKUP(C244,'考勤原始数据（增加育儿、独生子女陪护假）'!C:AF,30,0)</f>
        <v>0</v>
      </c>
      <c r="AL244">
        <f t="shared" si="13"/>
        <v>0</v>
      </c>
      <c r="AM244">
        <f t="shared" si="15"/>
        <v>200</v>
      </c>
      <c r="AN244">
        <f>VLOOKUP(C244,工龄计算!B:F,5,0)</f>
        <v>100</v>
      </c>
      <c r="AS244">
        <f t="shared" si="14"/>
        <v>0</v>
      </c>
      <c r="BB244">
        <f t="shared" si="16"/>
        <v>0</v>
      </c>
    </row>
    <row r="245" spans="2:54">
      <c r="B245" t="str">
        <f>VLOOKUP(C245,花名册!C:O,13,0)</f>
        <v>10101</v>
      </c>
      <c r="C245" t="s">
        <v>281</v>
      </c>
      <c r="D245" t="str">
        <f>VLOOKUP(C245,花名册!C:F,4,0)</f>
        <v>百伦检测</v>
      </c>
      <c r="E245" t="str">
        <f>VLOOKUP(C245,花名册!C:G,5,0)</f>
        <v>检测二部</v>
      </c>
      <c r="F245" t="str">
        <f>VLOOKUP(C245,花名册!C:H,6,0)</f>
        <v>检测员</v>
      </c>
      <c r="G245" t="str">
        <f>VLOOKUP(C245,花名册!C:D,2,0)</f>
        <v>在职</v>
      </c>
      <c r="H245" t="str">
        <f>VLOOKUP(C245,花名册!C:E,3,0)</f>
        <v>正式员工</v>
      </c>
      <c r="I245" t="str">
        <f>VLOOKUP(C245,花名册!C:J,8,0)</f>
        <v>研发</v>
      </c>
      <c r="J245" t="str">
        <f>VLOOKUP(C245,花名册!C:I,7,0)</f>
        <v>2017-03-01</v>
      </c>
      <c r="K245" t="str">
        <f>VLOOKUP(C245,花名册!C:L,9,0)</f>
        <v/>
      </c>
      <c r="L245" t="str">
        <f>VLOOKUP(C245,花名册!C:L,10,0)</f>
        <v/>
      </c>
      <c r="M245" t="str">
        <f>VLOOKUP(C245,花名册!C:N,12,0)</f>
        <v>P2</v>
      </c>
      <c r="N245">
        <f>VLOOKUP(C245,出勤日期!A:I,9,0)</f>
        <v>172.5</v>
      </c>
      <c r="O245">
        <f>VLOOKUP(C245,出勤日期!A:J,10,0)</f>
        <v>172.5</v>
      </c>
      <c r="P245">
        <f>VLOOKUP(C245,出勤日期!A:L,12,0)</f>
        <v>0</v>
      </c>
      <c r="Q245">
        <f>VLOOKUP(C245,出勤日期!A:M,13,0)</f>
        <v>172.5</v>
      </c>
      <c r="S245">
        <f>VLOOKUP(C245,'考勤原始数据（增加育儿、独生子女陪护假）'!C:X,16,0)</f>
        <v>0</v>
      </c>
      <c r="U245">
        <f>VLOOKUP(C245,'考勤原始数据（增加育儿、独生子女陪护假）'!C:Z,17,0)</f>
        <v>0</v>
      </c>
      <c r="W245">
        <f>VLOOKUP(C245,'考勤原始数据（增加育儿、独生子女陪护假）'!C:AB,18,0)</f>
        <v>0</v>
      </c>
      <c r="Y245">
        <f>VLOOKUP(C245,'考勤原始数据（增加育儿、独生子女陪护假）'!C:AD,19,0)</f>
        <v>0</v>
      </c>
      <c r="Z245">
        <f>VLOOKUP(C245,'考勤原始数据（增加育儿、独生子女陪护假）'!C:AE,20,0)</f>
        <v>0</v>
      </c>
      <c r="AB245">
        <f>VLOOKUP(C245,'考勤原始数据（增加育儿、独生子女陪护假）'!C:AG,22,0)</f>
        <v>0</v>
      </c>
      <c r="AC245">
        <f>VLOOKUP(C245,'考勤原始数据（增加育儿、独生子女陪护假）'!C:Y,23,0)</f>
        <v>18</v>
      </c>
      <c r="AD245">
        <f>VLOOKUP(C245,'考勤原始数据（增加育儿、独生子女陪护假）'!C:Z,24,0)</f>
        <v>16.5</v>
      </c>
      <c r="AE245">
        <v>0</v>
      </c>
      <c r="AF245">
        <f>VLOOKUP(C245,'考勤原始数据（增加育儿、独生子女陪护假）'!C:AB,26,0)</f>
        <v>0</v>
      </c>
      <c r="AG245">
        <f>VLOOKUP(C245:C246,'考勤原始数据（增加育儿、独生子女陪护假）'!C:AC,27,0)</f>
        <v>1.5</v>
      </c>
      <c r="AH245">
        <f>VLOOKUP(C245,'考勤原始数据（增加育儿、独生子女陪护假）'!C:AD,28,0)</f>
        <v>0</v>
      </c>
      <c r="AI245">
        <f>VLOOKUP(C245,'考勤原始数据（增加育儿、独生子女陪护假）'!C:AE,29,0)</f>
        <v>0</v>
      </c>
      <c r="AJ245">
        <f>VLOOKUP(C245,'考勤原始数据（增加育儿、独生子女陪护假）'!C:AF,30,0)</f>
        <v>60</v>
      </c>
      <c r="AL245">
        <f t="shared" si="13"/>
        <v>0</v>
      </c>
      <c r="AM245">
        <f t="shared" si="15"/>
        <v>200</v>
      </c>
      <c r="AN245">
        <f>VLOOKUP(C245,工龄计算!B:F,5,0)</f>
        <v>350</v>
      </c>
      <c r="AS245">
        <f t="shared" si="14"/>
        <v>0</v>
      </c>
      <c r="BB245">
        <f t="shared" si="16"/>
        <v>0</v>
      </c>
    </row>
    <row r="246" spans="2:54">
      <c r="B246" t="str">
        <f>VLOOKUP(C246,花名册!C:O,13,0)</f>
        <v>10439</v>
      </c>
      <c r="C246" t="s">
        <v>376</v>
      </c>
      <c r="D246" t="str">
        <f>VLOOKUP(C246,花名册!C:F,4,0)</f>
        <v>百诚医药</v>
      </c>
      <c r="E246" t="str">
        <f>VLOOKUP(C246,花名册!C:G,5,0)</f>
        <v>杂质研究中心</v>
      </c>
      <c r="F246" t="str">
        <f>VLOOKUP(C246,花名册!C:H,6,0)</f>
        <v>初级项目经理(分析)</v>
      </c>
      <c r="G246" t="str">
        <f>VLOOKUP(C246,花名册!C:D,2,0)</f>
        <v>在职</v>
      </c>
      <c r="H246" t="str">
        <f>VLOOKUP(C246,花名册!C:E,3,0)</f>
        <v>正式员工</v>
      </c>
      <c r="I246" t="str">
        <f>VLOOKUP(C246,花名册!C:J,8,0)</f>
        <v>研发</v>
      </c>
      <c r="J246" t="str">
        <f>VLOOKUP(C246,花名册!C:I,7,0)</f>
        <v>2019-10-09</v>
      </c>
      <c r="K246" t="str">
        <f>VLOOKUP(C246,花名册!C:L,9,0)</f>
        <v/>
      </c>
      <c r="L246" t="str">
        <f>VLOOKUP(C246,花名册!C:L,10,0)</f>
        <v/>
      </c>
      <c r="M246" t="str">
        <f>VLOOKUP(C246,花名册!C:N,12,0)</f>
        <v>M1</v>
      </c>
      <c r="N246">
        <f>VLOOKUP(C246,出勤日期!A:I,9,0)</f>
        <v>172.5</v>
      </c>
      <c r="O246">
        <f>VLOOKUP(C246,出勤日期!A:J,10,0)</f>
        <v>172.5</v>
      </c>
      <c r="P246">
        <f>VLOOKUP(C246,出勤日期!A:L,12,0)</f>
        <v>0</v>
      </c>
      <c r="Q246">
        <f>VLOOKUP(C246,出勤日期!A:M,13,0)</f>
        <v>172.5</v>
      </c>
      <c r="S246">
        <f>VLOOKUP(C246,'考勤原始数据（增加育儿、独生子女陪护假）'!C:X,16,0)</f>
        <v>0</v>
      </c>
      <c r="U246">
        <f>VLOOKUP(C246,'考勤原始数据（增加育儿、独生子女陪护假）'!C:Z,17,0)</f>
        <v>0</v>
      </c>
      <c r="W246">
        <f>VLOOKUP(C246,'考勤原始数据（增加育儿、独生子女陪护假）'!C:AB,18,0)</f>
        <v>0</v>
      </c>
      <c r="Y246">
        <f>VLOOKUP(C246,'考勤原始数据（增加育儿、独生子女陪护假）'!C:AD,19,0)</f>
        <v>0</v>
      </c>
      <c r="Z246">
        <f>VLOOKUP(C246,'考勤原始数据（增加育儿、独生子女陪护假）'!C:AE,20,0)</f>
        <v>0</v>
      </c>
      <c r="AB246">
        <f>VLOOKUP(C246,'考勤原始数据（增加育儿、独生子女陪护假）'!C:AG,22,0)</f>
        <v>0</v>
      </c>
      <c r="AC246">
        <f>VLOOKUP(C246,'考勤原始数据（增加育儿、独生子女陪护假）'!C:Y,23,0)</f>
        <v>0</v>
      </c>
      <c r="AD246">
        <f>VLOOKUP(C246,'考勤原始数据（增加育儿、独生子女陪护假）'!C:Z,24,0)</f>
        <v>0</v>
      </c>
      <c r="AE246">
        <v>0</v>
      </c>
      <c r="AF246">
        <f>VLOOKUP(C246,'考勤原始数据（增加育儿、独生子女陪护假）'!C:AB,26,0)</f>
        <v>0</v>
      </c>
      <c r="AG246">
        <f>VLOOKUP(C246:C247,'考勤原始数据（增加育儿、独生子女陪护假）'!C:AC,27,0)</f>
        <v>0</v>
      </c>
      <c r="AH246">
        <f>VLOOKUP(C246,'考勤原始数据（增加育儿、独生子女陪护假）'!C:AD,28,0)</f>
        <v>0</v>
      </c>
      <c r="AI246">
        <f>VLOOKUP(C246,'考勤原始数据（增加育儿、独生子女陪护假）'!C:AE,29,0)</f>
        <v>0</v>
      </c>
      <c r="AJ246">
        <f>VLOOKUP(C246,'考勤原始数据（增加育儿、独生子女陪护假）'!C:AF,30,0)</f>
        <v>0</v>
      </c>
      <c r="AL246">
        <f t="shared" si="13"/>
        <v>0</v>
      </c>
      <c r="AM246">
        <f t="shared" si="15"/>
        <v>200</v>
      </c>
      <c r="AN246">
        <f>VLOOKUP(C246,工龄计算!B:F,5,0)</f>
        <v>150</v>
      </c>
      <c r="AS246">
        <f t="shared" si="14"/>
        <v>0</v>
      </c>
      <c r="BB246">
        <f t="shared" si="16"/>
        <v>0</v>
      </c>
    </row>
    <row r="247" spans="2:54">
      <c r="B247" t="str">
        <f>VLOOKUP(C247,花名册!C:O,13,0)</f>
        <v>11716</v>
      </c>
      <c r="C247" t="s">
        <v>1514</v>
      </c>
      <c r="D247" t="str">
        <f>VLOOKUP(C247,花名册!C:F,4,0)</f>
        <v>百诚医药</v>
      </c>
      <c r="E247" t="str">
        <f>VLOOKUP(C247,花名册!C:G,5,0)</f>
        <v>原料药分析部</v>
      </c>
      <c r="F247" t="str">
        <f>VLOOKUP(C247,花名册!C:H,6,0)</f>
        <v>高级分析研究员</v>
      </c>
      <c r="G247" t="str">
        <f>VLOOKUP(C247,花名册!C:D,2,0)</f>
        <v>在职</v>
      </c>
      <c r="H247" t="str">
        <f>VLOOKUP(C247,花名册!C:E,3,0)</f>
        <v>正式员工</v>
      </c>
      <c r="I247" t="str">
        <f>VLOOKUP(C247,花名册!C:J,8,0)</f>
        <v>研发</v>
      </c>
      <c r="J247" t="str">
        <f>VLOOKUP(C247,花名册!C:I,7,0)</f>
        <v>2022-04-15</v>
      </c>
      <c r="K247" t="str">
        <f>VLOOKUP(C247,花名册!C:L,9,0)</f>
        <v/>
      </c>
      <c r="L247" t="str">
        <f>VLOOKUP(C247,花名册!C:L,10,0)</f>
        <v/>
      </c>
      <c r="M247" t="str">
        <f>VLOOKUP(C247,花名册!C:N,12,0)</f>
        <v>P3</v>
      </c>
      <c r="N247">
        <f>VLOOKUP(C247,出勤日期!A:I,9,0)</f>
        <v>172.5</v>
      </c>
      <c r="O247">
        <f>VLOOKUP(C247,出勤日期!A:J,10,0)</f>
        <v>172.5</v>
      </c>
      <c r="P247">
        <f>VLOOKUP(C247,出勤日期!A:L,12,0)</f>
        <v>0</v>
      </c>
      <c r="Q247">
        <f>VLOOKUP(C247,出勤日期!A:M,13,0)</f>
        <v>172.5</v>
      </c>
      <c r="S247">
        <f>VLOOKUP(C247,'考勤原始数据（增加育儿、独生子女陪护假）'!C:X,16,0)</f>
        <v>0</v>
      </c>
      <c r="U247">
        <f>VLOOKUP(C247,'考勤原始数据（增加育儿、独生子女陪护假）'!C:Z,17,0)</f>
        <v>0</v>
      </c>
      <c r="W247">
        <f>VLOOKUP(C247,'考勤原始数据（增加育儿、独生子女陪护假）'!C:AB,18,0)</f>
        <v>0</v>
      </c>
      <c r="Y247">
        <f>VLOOKUP(C247,'考勤原始数据（增加育儿、独生子女陪护假）'!C:AD,19,0)</f>
        <v>0</v>
      </c>
      <c r="Z247">
        <f>VLOOKUP(C247,'考勤原始数据（增加育儿、独生子女陪护假）'!C:AE,20,0)</f>
        <v>0</v>
      </c>
      <c r="AB247">
        <f>VLOOKUP(C247,'考勤原始数据（增加育儿、独生子女陪护假）'!C:AG,22,0)</f>
        <v>0</v>
      </c>
      <c r="AC247">
        <f>VLOOKUP(C247,'考勤原始数据（增加育儿、独生子女陪护假）'!C:Y,23,0)</f>
        <v>10</v>
      </c>
      <c r="AD247">
        <f>VLOOKUP(C247,'考勤原始数据（增加育儿、独生子女陪护假）'!C:Z,24,0)</f>
        <v>7.5</v>
      </c>
      <c r="AE247">
        <v>0</v>
      </c>
      <c r="AF247">
        <f>VLOOKUP(C247,'考勤原始数据（增加育儿、独生子女陪护假）'!C:AB,26,0)</f>
        <v>2.5</v>
      </c>
      <c r="AG247">
        <f>VLOOKUP(C247:C248,'考勤原始数据（增加育儿、独生子女陪护假）'!C:AC,27,0)</f>
        <v>0</v>
      </c>
      <c r="AH247">
        <f>VLOOKUP(C247,'考勤原始数据（增加育儿、独生子女陪护假）'!C:AD,28,0)</f>
        <v>0</v>
      </c>
      <c r="AI247">
        <f>VLOOKUP(C247,'考勤原始数据（增加育儿、独生子女陪护假）'!C:AE,29,0)</f>
        <v>0</v>
      </c>
      <c r="AJ247">
        <f>VLOOKUP(C247,'考勤原始数据（增加育儿、独生子女陪护假）'!C:AF,30,0)</f>
        <v>100</v>
      </c>
      <c r="AL247">
        <f t="shared" si="13"/>
        <v>0</v>
      </c>
      <c r="AM247">
        <f t="shared" si="15"/>
        <v>200</v>
      </c>
      <c r="AN247">
        <f>VLOOKUP(C247,工龄计算!B:F,5,0)</f>
        <v>0</v>
      </c>
      <c r="AS247">
        <f t="shared" si="14"/>
        <v>0</v>
      </c>
      <c r="BB247">
        <f t="shared" si="16"/>
        <v>0</v>
      </c>
    </row>
    <row r="248" spans="2:54">
      <c r="B248" t="str">
        <f>VLOOKUP(C248,花名册!C:O,13,0)</f>
        <v>10418</v>
      </c>
      <c r="C248" t="s">
        <v>780</v>
      </c>
      <c r="D248" t="str">
        <f>VLOOKUP(C248,花名册!C:F,4,0)</f>
        <v>百诚医药</v>
      </c>
      <c r="E248" t="str">
        <f>VLOOKUP(C248,花名册!C:G,5,0)</f>
        <v>杂质研究中心</v>
      </c>
      <c r="F248" t="str">
        <f>VLOOKUP(C248,花名册!C:H,6,0)</f>
        <v>分析研究员</v>
      </c>
      <c r="G248" t="str">
        <f>VLOOKUP(C248,花名册!C:D,2,0)</f>
        <v>在职</v>
      </c>
      <c r="H248" t="str">
        <f>VLOOKUP(C248,花名册!C:E,3,0)</f>
        <v>正式员工</v>
      </c>
      <c r="I248" t="str">
        <f>VLOOKUP(C248,花名册!C:J,8,0)</f>
        <v>研发</v>
      </c>
      <c r="J248" t="str">
        <f>VLOOKUP(C248,花名册!C:I,7,0)</f>
        <v>2019-07-29</v>
      </c>
      <c r="K248" t="str">
        <f>VLOOKUP(C248,花名册!C:L,9,0)</f>
        <v/>
      </c>
      <c r="L248" t="str">
        <f>VLOOKUP(C248,花名册!C:L,10,0)</f>
        <v/>
      </c>
      <c r="M248" t="str">
        <f>VLOOKUP(C248,花名册!C:N,12,0)</f>
        <v>P2</v>
      </c>
      <c r="N248">
        <f>VLOOKUP(C248,出勤日期!A:I,9,0)</f>
        <v>172.5</v>
      </c>
      <c r="O248">
        <f>VLOOKUP(C248,出勤日期!A:J,10,0)</f>
        <v>172.5</v>
      </c>
      <c r="P248">
        <f>VLOOKUP(C248,出勤日期!A:L,12,0)</f>
        <v>0</v>
      </c>
      <c r="Q248">
        <f>VLOOKUP(C248,出勤日期!A:M,13,0)</f>
        <v>172.5</v>
      </c>
      <c r="S248">
        <f>VLOOKUP(C248,'考勤原始数据（增加育儿、独生子女陪护假）'!C:X,16,0)</f>
        <v>0</v>
      </c>
      <c r="U248">
        <f>VLOOKUP(C248,'考勤原始数据（增加育儿、独生子女陪护假）'!C:Z,17,0)</f>
        <v>2</v>
      </c>
      <c r="W248">
        <f>VLOOKUP(C248,'考勤原始数据（增加育儿、独生子女陪护假）'!C:AB,18,0)</f>
        <v>0</v>
      </c>
      <c r="Y248">
        <f>VLOOKUP(C248,'考勤原始数据（增加育儿、独生子女陪护假）'!C:AD,19,0)</f>
        <v>0</v>
      </c>
      <c r="Z248">
        <f>VLOOKUP(C248,'考勤原始数据（增加育儿、独生子女陪护假）'!C:AE,20,0)</f>
        <v>0</v>
      </c>
      <c r="AB248">
        <f>VLOOKUP(C248,'考勤原始数据（增加育儿、独生子女陪护假）'!C:AG,22,0)</f>
        <v>0</v>
      </c>
      <c r="AC248">
        <f>VLOOKUP(C248,'考勤原始数据（增加育儿、独生子女陪护假）'!C:Y,23,0)</f>
        <v>0</v>
      </c>
      <c r="AD248">
        <f>VLOOKUP(C248,'考勤原始数据（增加育儿、独生子女陪护假）'!C:Z,24,0)</f>
        <v>0</v>
      </c>
      <c r="AE248">
        <v>0</v>
      </c>
      <c r="AF248">
        <f>VLOOKUP(C248,'考勤原始数据（增加育儿、独生子女陪护假）'!C:AB,26,0)</f>
        <v>0</v>
      </c>
      <c r="AG248">
        <f>VLOOKUP(C248:C249,'考勤原始数据（增加育儿、独生子女陪护假）'!C:AC,27,0)</f>
        <v>0</v>
      </c>
      <c r="AH248">
        <f>VLOOKUP(C248,'考勤原始数据（增加育儿、独生子女陪护假）'!C:AD,28,0)</f>
        <v>0</v>
      </c>
      <c r="AI248">
        <f>VLOOKUP(C248,'考勤原始数据（增加育儿、独生子女陪护假）'!C:AE,29,0)</f>
        <v>0</v>
      </c>
      <c r="AJ248">
        <f>VLOOKUP(C248,'考勤原始数据（增加育儿、独生子女陪护假）'!C:AF,30,0)</f>
        <v>0</v>
      </c>
      <c r="AL248">
        <f t="shared" si="13"/>
        <v>0</v>
      </c>
      <c r="AM248">
        <f t="shared" si="15"/>
        <v>197.68</v>
      </c>
      <c r="AN248">
        <f>VLOOKUP(C248,工龄计算!B:F,5,0)</f>
        <v>150</v>
      </c>
      <c r="AS248">
        <f t="shared" si="14"/>
        <v>0</v>
      </c>
      <c r="BB248">
        <f t="shared" si="16"/>
        <v>0</v>
      </c>
    </row>
    <row r="249" spans="2:54">
      <c r="B249" t="str">
        <f>VLOOKUP(C249,花名册!C:O,13,0)</f>
        <v>10342</v>
      </c>
      <c r="C249" t="s">
        <v>469</v>
      </c>
      <c r="D249" t="str">
        <f>VLOOKUP(C249,花名册!C:F,4,0)</f>
        <v>百诚医药</v>
      </c>
      <c r="E249" t="str">
        <f>VLOOKUP(C249,花名册!C:G,5,0)</f>
        <v>杂质研究中心</v>
      </c>
      <c r="F249" t="str">
        <f>VLOOKUP(C249,花名册!C:H,6,0)</f>
        <v>高级分析研究员</v>
      </c>
      <c r="G249" t="str">
        <f>VLOOKUP(C249,花名册!C:D,2,0)</f>
        <v>在职</v>
      </c>
      <c r="H249" t="str">
        <f>VLOOKUP(C249,花名册!C:E,3,0)</f>
        <v>正式员工</v>
      </c>
      <c r="I249" t="str">
        <f>VLOOKUP(C249,花名册!C:J,8,0)</f>
        <v>研发</v>
      </c>
      <c r="J249" t="str">
        <f>VLOOKUP(C249,花名册!C:I,7,0)</f>
        <v>2019-04-26</v>
      </c>
      <c r="K249" t="str">
        <f>VLOOKUP(C249,花名册!C:L,9,0)</f>
        <v/>
      </c>
      <c r="L249" t="str">
        <f>VLOOKUP(C249,花名册!C:L,10,0)</f>
        <v/>
      </c>
      <c r="M249" t="str">
        <f>VLOOKUP(C249,花名册!C:N,12,0)</f>
        <v>P3</v>
      </c>
      <c r="N249">
        <f>VLOOKUP(C249,出勤日期!A:I,9,0)</f>
        <v>172.5</v>
      </c>
      <c r="O249">
        <f>VLOOKUP(C249,出勤日期!A:J,10,0)</f>
        <v>172.5</v>
      </c>
      <c r="P249">
        <f>VLOOKUP(C249,出勤日期!A:L,12,0)</f>
        <v>0</v>
      </c>
      <c r="Q249">
        <f>VLOOKUP(C249,出勤日期!A:M,13,0)</f>
        <v>172.5</v>
      </c>
      <c r="S249">
        <f>VLOOKUP(C249,'考勤原始数据（增加育儿、独生子女陪护假）'!C:X,16,0)</f>
        <v>2</v>
      </c>
      <c r="U249">
        <f>VLOOKUP(C249,'考勤原始数据（增加育儿、独生子女陪护假）'!C:Z,17,0)</f>
        <v>13</v>
      </c>
      <c r="W249">
        <f>VLOOKUP(C249,'考勤原始数据（增加育儿、独生子女陪护假）'!C:AB,18,0)</f>
        <v>0</v>
      </c>
      <c r="Y249">
        <f>VLOOKUP(C249,'考勤原始数据（增加育儿、独生子女陪护假）'!C:AD,19,0)</f>
        <v>0</v>
      </c>
      <c r="Z249">
        <f>VLOOKUP(C249,'考勤原始数据（增加育儿、独生子女陪护假）'!C:AE,20,0)</f>
        <v>0</v>
      </c>
      <c r="AB249">
        <f>VLOOKUP(C249,'考勤原始数据（增加育儿、独生子女陪护假）'!C:AG,22,0)</f>
        <v>0</v>
      </c>
      <c r="AC249">
        <f>VLOOKUP(C249,'考勤原始数据（增加育儿、独生子女陪护假）'!C:Y,23,0)</f>
        <v>0</v>
      </c>
      <c r="AD249">
        <f>VLOOKUP(C249,'考勤原始数据（增加育儿、独生子女陪护假）'!C:Z,24,0)</f>
        <v>0</v>
      </c>
      <c r="AE249">
        <v>0</v>
      </c>
      <c r="AF249">
        <f>VLOOKUP(C249,'考勤原始数据（增加育儿、独生子女陪护假）'!C:AB,26,0)</f>
        <v>0</v>
      </c>
      <c r="AG249">
        <f>VLOOKUP(C249:C250,'考勤原始数据（增加育儿、独生子女陪护假）'!C:AC,27,0)</f>
        <v>0</v>
      </c>
      <c r="AH249">
        <f>VLOOKUP(C249,'考勤原始数据（增加育儿、独生子女陪护假）'!C:AD,28,0)</f>
        <v>0</v>
      </c>
      <c r="AI249">
        <f>VLOOKUP(C249,'考勤原始数据（增加育儿、独生子女陪护假）'!C:AE,29,0)</f>
        <v>0</v>
      </c>
      <c r="AJ249">
        <f>VLOOKUP(C249,'考勤原始数据（增加育儿、独生子女陪护假）'!C:AF,30,0)</f>
        <v>0</v>
      </c>
      <c r="AL249">
        <f t="shared" si="13"/>
        <v>0</v>
      </c>
      <c r="AM249">
        <f t="shared" si="15"/>
        <v>182.61</v>
      </c>
      <c r="AN249">
        <f>VLOOKUP(C249,工龄计算!B:F,5,0)</f>
        <v>150</v>
      </c>
      <c r="AS249">
        <f t="shared" si="14"/>
        <v>0</v>
      </c>
      <c r="BB249">
        <f t="shared" si="16"/>
        <v>0</v>
      </c>
    </row>
    <row r="250" spans="2:54">
      <c r="B250" t="str">
        <f>VLOOKUP(C250,花名册!C:O,13,0)</f>
        <v>10320</v>
      </c>
      <c r="C250" t="s">
        <v>471</v>
      </c>
      <c r="D250" t="str">
        <f>VLOOKUP(C250,花名册!C:F,4,0)</f>
        <v>百伦检测</v>
      </c>
      <c r="E250" t="str">
        <f>VLOOKUP(C250,花名册!C:G,5,0)</f>
        <v>百伦检测</v>
      </c>
      <c r="F250" t="str">
        <f>VLOOKUP(C250,花名册!C:H,6,0)</f>
        <v>技术副总监</v>
      </c>
      <c r="G250" t="str">
        <f>VLOOKUP(C250,花名册!C:D,2,0)</f>
        <v>在职</v>
      </c>
      <c r="H250" t="str">
        <f>VLOOKUP(C250,花名册!C:E,3,0)</f>
        <v>正式员工</v>
      </c>
      <c r="I250" t="str">
        <f>VLOOKUP(C250,花名册!C:J,8,0)</f>
        <v>研发</v>
      </c>
      <c r="J250" t="str">
        <f>VLOOKUP(C250,花名册!C:I,7,0)</f>
        <v>2019-04-01</v>
      </c>
      <c r="K250" t="str">
        <f>VLOOKUP(C250,花名册!C:L,9,0)</f>
        <v/>
      </c>
      <c r="L250" t="str">
        <f>VLOOKUP(C250,花名册!C:L,10,0)</f>
        <v/>
      </c>
      <c r="M250" t="str">
        <f>VLOOKUP(C250,花名册!C:N,12,0)</f>
        <v>M3</v>
      </c>
      <c r="N250">
        <f>VLOOKUP(C250,出勤日期!A:I,9,0)</f>
        <v>172.5</v>
      </c>
      <c r="O250">
        <f>VLOOKUP(C250,出勤日期!A:J,10,0)</f>
        <v>172.5</v>
      </c>
      <c r="P250">
        <f>VLOOKUP(C250,出勤日期!A:L,12,0)</f>
        <v>0</v>
      </c>
      <c r="Q250">
        <f>VLOOKUP(C250,出勤日期!A:M,13,0)</f>
        <v>172.5</v>
      </c>
      <c r="S250">
        <f>VLOOKUP(C250,'考勤原始数据（增加育儿、独生子女陪护假）'!C:X,16,0)</f>
        <v>0</v>
      </c>
      <c r="U250">
        <f>VLOOKUP(C250,'考勤原始数据（增加育儿、独生子女陪护假）'!C:Z,17,0)</f>
        <v>0</v>
      </c>
      <c r="W250">
        <f>VLOOKUP(C250,'考勤原始数据（增加育儿、独生子女陪护假）'!C:AB,18,0)</f>
        <v>0</v>
      </c>
      <c r="Y250">
        <f>VLOOKUP(C250,'考勤原始数据（增加育儿、独生子女陪护假）'!C:AD,19,0)</f>
        <v>0</v>
      </c>
      <c r="Z250">
        <f>VLOOKUP(C250,'考勤原始数据（增加育儿、独生子女陪护假）'!C:AE,20,0)</f>
        <v>0</v>
      </c>
      <c r="AB250">
        <f>VLOOKUP(C250,'考勤原始数据（增加育儿、独生子女陪护假）'!C:AG,22,0)</f>
        <v>0</v>
      </c>
      <c r="AC250">
        <f>VLOOKUP(C250,'考勤原始数据（增加育儿、独生子女陪护假）'!C:Y,23,0)</f>
        <v>0</v>
      </c>
      <c r="AD250">
        <f>VLOOKUP(C250,'考勤原始数据（增加育儿、独生子女陪护假）'!C:Z,24,0)</f>
        <v>0</v>
      </c>
      <c r="AE250">
        <v>0</v>
      </c>
      <c r="AF250">
        <f>VLOOKUP(C250,'考勤原始数据（增加育儿、独生子女陪护假）'!C:AB,26,0)</f>
        <v>0</v>
      </c>
      <c r="AG250">
        <f>VLOOKUP(C250:C251,'考勤原始数据（增加育儿、独生子女陪护假）'!C:AC,27,0)</f>
        <v>0</v>
      </c>
      <c r="AH250">
        <f>VLOOKUP(C250,'考勤原始数据（增加育儿、独生子女陪护假）'!C:AD,28,0)</f>
        <v>0</v>
      </c>
      <c r="AI250">
        <f>VLOOKUP(C250,'考勤原始数据（增加育儿、独生子女陪护假）'!C:AE,29,0)</f>
        <v>0</v>
      </c>
      <c r="AJ250">
        <f>VLOOKUP(C250,'考勤原始数据（增加育儿、独生子女陪护假）'!C:AF,30,0)</f>
        <v>0</v>
      </c>
      <c r="AL250">
        <f t="shared" si="13"/>
        <v>0</v>
      </c>
      <c r="AM250">
        <f t="shared" si="15"/>
        <v>200</v>
      </c>
      <c r="AN250">
        <f>VLOOKUP(C250,工龄计算!B:F,5,0)</f>
        <v>200</v>
      </c>
      <c r="AS250">
        <f t="shared" si="14"/>
        <v>0</v>
      </c>
      <c r="BB250">
        <f t="shared" si="16"/>
        <v>0</v>
      </c>
    </row>
    <row r="251" spans="2:54">
      <c r="B251" t="str">
        <f>VLOOKUP(C251,花名册!C:O,13,0)</f>
        <v>10099</v>
      </c>
      <c r="C251" t="s">
        <v>284</v>
      </c>
      <c r="D251" t="str">
        <f>VLOOKUP(C251,花名册!C:F,4,0)</f>
        <v>百诚医药</v>
      </c>
      <c r="E251" t="str">
        <f>VLOOKUP(C251,花名册!C:G,5,0)</f>
        <v>液体制剂一部</v>
      </c>
      <c r="F251" t="str">
        <f>VLOOKUP(C251,花名册!C:H,6,0)</f>
        <v>分析研究员</v>
      </c>
      <c r="G251" t="str">
        <f>VLOOKUP(C251,花名册!C:D,2,0)</f>
        <v>在职</v>
      </c>
      <c r="H251" t="str">
        <f>VLOOKUP(C251,花名册!C:E,3,0)</f>
        <v>正式员工</v>
      </c>
      <c r="I251" t="str">
        <f>VLOOKUP(C251,花名册!C:J,8,0)</f>
        <v>研发</v>
      </c>
      <c r="J251" t="str">
        <f>VLOOKUP(C251,花名册!C:I,7,0)</f>
        <v>2017-02-20</v>
      </c>
      <c r="K251" t="str">
        <f>VLOOKUP(C251,花名册!C:L,9,0)</f>
        <v/>
      </c>
      <c r="L251" t="str">
        <f>VLOOKUP(C251,花名册!C:L,10,0)</f>
        <v/>
      </c>
      <c r="M251" t="str">
        <f>VLOOKUP(C251,花名册!C:N,12,0)</f>
        <v>P2</v>
      </c>
      <c r="N251">
        <f>VLOOKUP(C251,出勤日期!A:I,9,0)</f>
        <v>172.5</v>
      </c>
      <c r="O251">
        <f>VLOOKUP(C251,出勤日期!A:J,10,0)</f>
        <v>172.5</v>
      </c>
      <c r="P251">
        <f>VLOOKUP(C251,出勤日期!A:L,12,0)</f>
        <v>0</v>
      </c>
      <c r="Q251">
        <f>VLOOKUP(C251,出勤日期!A:M,13,0)</f>
        <v>172.5</v>
      </c>
      <c r="S251">
        <f>VLOOKUP(C251,'考勤原始数据（增加育儿、独生子女陪护假）'!C:X,16,0)</f>
        <v>0</v>
      </c>
      <c r="U251">
        <f>VLOOKUP(C251,'考勤原始数据（增加育儿、独生子女陪护假）'!C:Z,17,0)</f>
        <v>7.5</v>
      </c>
      <c r="W251">
        <f>VLOOKUP(C251,'考勤原始数据（增加育儿、独生子女陪护假）'!C:AB,18,0)</f>
        <v>0</v>
      </c>
      <c r="Y251">
        <f>VLOOKUP(C251,'考勤原始数据（增加育儿、独生子女陪护假）'!C:AD,19,0)</f>
        <v>0</v>
      </c>
      <c r="Z251">
        <f>VLOOKUP(C251,'考勤原始数据（增加育儿、独生子女陪护假）'!C:AE,20,0)</f>
        <v>0</v>
      </c>
      <c r="AB251">
        <f>VLOOKUP(C251,'考勤原始数据（增加育儿、独生子女陪护假）'!C:AG,22,0)</f>
        <v>0</v>
      </c>
      <c r="AC251">
        <f>VLOOKUP(C251,'考勤原始数据（增加育儿、独生子女陪护假）'!C:Y,23,0)</f>
        <v>29.5</v>
      </c>
      <c r="AD251">
        <f>VLOOKUP(C251,'考勤原始数据（增加育儿、独生子女陪护假）'!C:Z,24,0)</f>
        <v>19</v>
      </c>
      <c r="AE251">
        <v>0</v>
      </c>
      <c r="AF251">
        <f>VLOOKUP(C251,'考勤原始数据（增加育儿、独生子女陪护假）'!C:AB,26,0)</f>
        <v>10.5</v>
      </c>
      <c r="AG251">
        <f>VLOOKUP(C251:C252,'考勤原始数据（增加育儿、独生子女陪护假）'!C:AC,27,0)</f>
        <v>0</v>
      </c>
      <c r="AH251">
        <f>VLOOKUP(C251,'考勤原始数据（增加育儿、独生子女陪护假）'!C:AD,28,0)</f>
        <v>0</v>
      </c>
      <c r="AI251">
        <f>VLOOKUP(C251,'考勤原始数据（增加育儿、独生子女陪护假）'!C:AE,29,0)</f>
        <v>0</v>
      </c>
      <c r="AJ251">
        <f>VLOOKUP(C251,'考勤原始数据（增加育儿、独生子女陪护假）'!C:AF,30,0)</f>
        <v>420</v>
      </c>
      <c r="AL251">
        <f t="shared" si="13"/>
        <v>0</v>
      </c>
      <c r="AM251">
        <f t="shared" si="15"/>
        <v>191.3</v>
      </c>
      <c r="AN251">
        <f>VLOOKUP(C251,工龄计算!B:F,5,0)</f>
        <v>350</v>
      </c>
      <c r="AS251">
        <f t="shared" si="14"/>
        <v>0</v>
      </c>
      <c r="BB251">
        <f t="shared" si="16"/>
        <v>0</v>
      </c>
    </row>
    <row r="252" spans="2:54">
      <c r="B252" t="str">
        <f>VLOOKUP(C252,花名册!C:O,13,0)</f>
        <v>10146</v>
      </c>
      <c r="C252" t="s">
        <v>639</v>
      </c>
      <c r="D252" t="str">
        <f>VLOOKUP(C252,花名册!C:F,4,0)</f>
        <v>百伦检测</v>
      </c>
      <c r="E252" t="str">
        <f>VLOOKUP(C252,花名册!C:G,5,0)</f>
        <v>质量保证部</v>
      </c>
      <c r="F252" t="str">
        <f>VLOOKUP(C252,花名册!C:H,6,0)</f>
        <v>QA经理</v>
      </c>
      <c r="G252" t="str">
        <f>VLOOKUP(C252,花名册!C:D,2,0)</f>
        <v>在职</v>
      </c>
      <c r="H252" t="str">
        <f>VLOOKUP(C252,花名册!C:E,3,0)</f>
        <v>正式员工</v>
      </c>
      <c r="I252" t="str">
        <f>VLOOKUP(C252,花名册!C:J,8,0)</f>
        <v>职能</v>
      </c>
      <c r="J252" t="str">
        <f>VLOOKUP(C252,花名册!C:I,7,0)</f>
        <v>2017-07-20</v>
      </c>
      <c r="K252" t="str">
        <f>VLOOKUP(C252,花名册!C:L,9,0)</f>
        <v/>
      </c>
      <c r="L252" t="str">
        <f>VLOOKUP(C252,花名册!C:L,10,0)</f>
        <v/>
      </c>
      <c r="M252" t="str">
        <f>VLOOKUP(C252,花名册!C:N,12,0)</f>
        <v>M1</v>
      </c>
      <c r="N252">
        <f>VLOOKUP(C252,出勤日期!A:I,9,0)</f>
        <v>184</v>
      </c>
      <c r="O252">
        <f>VLOOKUP(C252,出勤日期!A:J,10,0)</f>
        <v>184</v>
      </c>
      <c r="P252">
        <f>VLOOKUP(C252,出勤日期!A:L,12,0)</f>
        <v>0</v>
      </c>
      <c r="Q252">
        <f>VLOOKUP(C252,出勤日期!A:M,13,0)</f>
        <v>184</v>
      </c>
      <c r="S252">
        <f>VLOOKUP(C252,'考勤原始数据（增加育儿、独生子女陪护假）'!C:X,16,0)</f>
        <v>0</v>
      </c>
      <c r="U252">
        <f>VLOOKUP(C252,'考勤原始数据（增加育儿、独生子女陪护假）'!C:Z,17,0)</f>
        <v>0</v>
      </c>
      <c r="W252">
        <f>VLOOKUP(C252,'考勤原始数据（增加育儿、独生子女陪护假）'!C:AB,18,0)</f>
        <v>0</v>
      </c>
      <c r="Y252">
        <f>VLOOKUP(C252,'考勤原始数据（增加育儿、独生子女陪护假）'!C:AD,19,0)</f>
        <v>0</v>
      </c>
      <c r="Z252">
        <f>VLOOKUP(C252,'考勤原始数据（增加育儿、独生子女陪护假）'!C:AE,20,0)</f>
        <v>0</v>
      </c>
      <c r="AB252">
        <f>VLOOKUP(C252,'考勤原始数据（增加育儿、独生子女陪护假）'!C:AG,22,0)</f>
        <v>0</v>
      </c>
      <c r="AC252">
        <f>VLOOKUP(C252,'考勤原始数据（增加育儿、独生子女陪护假）'!C:Y,23,0)</f>
        <v>0</v>
      </c>
      <c r="AD252">
        <f>VLOOKUP(C252,'考勤原始数据（增加育儿、独生子女陪护假）'!C:Z,24,0)</f>
        <v>0</v>
      </c>
      <c r="AE252">
        <v>0</v>
      </c>
      <c r="AF252">
        <f>VLOOKUP(C252,'考勤原始数据（增加育儿、独生子女陪护假）'!C:AB,26,0)</f>
        <v>0</v>
      </c>
      <c r="AG252">
        <f>VLOOKUP(C252:C253,'考勤原始数据（增加育儿、独生子女陪护假）'!C:AC,27,0)</f>
        <v>0</v>
      </c>
      <c r="AH252">
        <f>VLOOKUP(C252,'考勤原始数据（增加育儿、独生子女陪护假）'!C:AD,28,0)</f>
        <v>0</v>
      </c>
      <c r="AI252">
        <f>VLOOKUP(C252,'考勤原始数据（增加育儿、独生子女陪护假）'!C:AE,29,0)</f>
        <v>0</v>
      </c>
      <c r="AJ252">
        <f>VLOOKUP(C252,'考勤原始数据（增加育儿、独生子女陪护假）'!C:AF,30,0)</f>
        <v>0</v>
      </c>
      <c r="AL252">
        <f t="shared" si="13"/>
        <v>0</v>
      </c>
      <c r="AM252">
        <f t="shared" si="15"/>
        <v>200</v>
      </c>
      <c r="AN252">
        <f>VLOOKUP(C252,工龄计算!B:F,5,0)</f>
        <v>250</v>
      </c>
      <c r="AS252">
        <f t="shared" si="14"/>
        <v>0</v>
      </c>
      <c r="BB252">
        <f t="shared" si="16"/>
        <v>0</v>
      </c>
    </row>
    <row r="253" spans="2:54">
      <c r="B253" t="str">
        <f>VLOOKUP(C253,花名册!C:O,13,0)</f>
        <v>10357</v>
      </c>
      <c r="C253" t="s">
        <v>642</v>
      </c>
      <c r="D253" t="str">
        <f>VLOOKUP(C253,花名册!C:F,4,0)</f>
        <v>百伦检测</v>
      </c>
      <c r="E253" t="str">
        <f>VLOOKUP(C253,花名册!C:G,5,0)</f>
        <v>质量保证部</v>
      </c>
      <c r="F253" t="str">
        <f>VLOOKUP(C253,花名册!C:H,6,0)</f>
        <v>QA</v>
      </c>
      <c r="G253" t="str">
        <f>VLOOKUP(C253,花名册!C:D,2,0)</f>
        <v>在职</v>
      </c>
      <c r="H253" t="str">
        <f>VLOOKUP(C253,花名册!C:E,3,0)</f>
        <v>正式员工</v>
      </c>
      <c r="I253" t="str">
        <f>VLOOKUP(C253,花名册!C:J,8,0)</f>
        <v>职能</v>
      </c>
      <c r="J253" t="str">
        <f>VLOOKUP(C253,花名册!C:I,7,0)</f>
        <v>2019-05-29</v>
      </c>
      <c r="K253" t="str">
        <f>VLOOKUP(C253,花名册!C:L,9,0)</f>
        <v/>
      </c>
      <c r="L253" t="str">
        <f>VLOOKUP(C253,花名册!C:L,10,0)</f>
        <v/>
      </c>
      <c r="M253" t="str">
        <f>VLOOKUP(C253,花名册!C:N,12,0)</f>
        <v>P2</v>
      </c>
      <c r="N253">
        <f>VLOOKUP(C253,出勤日期!A:I,9,0)</f>
        <v>184</v>
      </c>
      <c r="O253">
        <f>VLOOKUP(C253,出勤日期!A:J,10,0)</f>
        <v>184</v>
      </c>
      <c r="P253">
        <f>VLOOKUP(C253,出勤日期!A:L,12,0)</f>
        <v>0</v>
      </c>
      <c r="Q253">
        <f>VLOOKUP(C253,出勤日期!A:M,13,0)</f>
        <v>184</v>
      </c>
      <c r="S253">
        <f>VLOOKUP(C253,'考勤原始数据（增加育儿、独生子女陪护假）'!C:X,16,0)</f>
        <v>0</v>
      </c>
      <c r="U253">
        <f>VLOOKUP(C253,'考勤原始数据（增加育儿、独生子女陪护假）'!C:Z,17,0)</f>
        <v>0</v>
      </c>
      <c r="W253">
        <f>VLOOKUP(C253,'考勤原始数据（增加育儿、独生子女陪护假）'!C:AB,18,0)</f>
        <v>0</v>
      </c>
      <c r="Y253">
        <f>VLOOKUP(C253,'考勤原始数据（增加育儿、独生子女陪护假）'!C:AD,19,0)</f>
        <v>0</v>
      </c>
      <c r="Z253">
        <f>VLOOKUP(C253,'考勤原始数据（增加育儿、独生子女陪护假）'!C:AE,20,0)</f>
        <v>0</v>
      </c>
      <c r="AB253">
        <f>VLOOKUP(C253,'考勤原始数据（增加育儿、独生子女陪护假）'!C:AG,22,0)</f>
        <v>0</v>
      </c>
      <c r="AC253">
        <f>VLOOKUP(C253,'考勤原始数据（增加育儿、独生子女陪护假）'!C:Y,23,0)</f>
        <v>2</v>
      </c>
      <c r="AD253">
        <f>VLOOKUP(C253,'考勤原始数据（增加育儿、独生子女陪护假）'!C:Z,24,0)</f>
        <v>0</v>
      </c>
      <c r="AE253">
        <v>0</v>
      </c>
      <c r="AF253">
        <f>VLOOKUP(C253,'考勤原始数据（增加育儿、独生子女陪护假）'!C:AB,26,0)</f>
        <v>2</v>
      </c>
      <c r="AG253">
        <f>VLOOKUP(C253:C254,'考勤原始数据（增加育儿、独生子女陪护假）'!C:AC,27,0)</f>
        <v>0</v>
      </c>
      <c r="AH253">
        <f>VLOOKUP(C253,'考勤原始数据（增加育儿、独生子女陪护假）'!C:AD,28,0)</f>
        <v>0</v>
      </c>
      <c r="AI253">
        <f>VLOOKUP(C253,'考勤原始数据（增加育儿、独生子女陪护假）'!C:AE,29,0)</f>
        <v>0</v>
      </c>
      <c r="AJ253">
        <f>VLOOKUP(C253,'考勤原始数据（增加育儿、独生子女陪护假）'!C:AF,30,0)</f>
        <v>75</v>
      </c>
      <c r="AL253">
        <f t="shared" si="13"/>
        <v>0</v>
      </c>
      <c r="AM253">
        <f t="shared" si="15"/>
        <v>200</v>
      </c>
      <c r="AN253">
        <f>VLOOKUP(C253,工龄计算!B:F,5,0)</f>
        <v>150</v>
      </c>
      <c r="AS253">
        <f t="shared" si="14"/>
        <v>0</v>
      </c>
      <c r="BB253">
        <f t="shared" si="16"/>
        <v>0</v>
      </c>
    </row>
    <row r="254" spans="2:54">
      <c r="B254" t="str">
        <f>VLOOKUP(C254,花名册!C:O,13,0)</f>
        <v>10368</v>
      </c>
      <c r="C254" t="s">
        <v>201</v>
      </c>
      <c r="D254" t="str">
        <f>VLOOKUP(C254,花名册!C:F,4,0)</f>
        <v>百伦检测</v>
      </c>
      <c r="E254" t="str">
        <f>VLOOKUP(C254,花名册!C:G,5,0)</f>
        <v>综合管理中心</v>
      </c>
      <c r="F254" t="str">
        <f>VLOOKUP(C254,花名册!C:H,6,0)</f>
        <v>综合部经理</v>
      </c>
      <c r="G254" t="str">
        <f>VLOOKUP(C254,花名册!C:D,2,0)</f>
        <v>在职</v>
      </c>
      <c r="H254" t="str">
        <f>VLOOKUP(C254,花名册!C:E,3,0)</f>
        <v>正式员工</v>
      </c>
      <c r="I254" t="str">
        <f>VLOOKUP(C254,花名册!C:J,8,0)</f>
        <v>职能</v>
      </c>
      <c r="J254" t="str">
        <f>VLOOKUP(C254,花名册!C:I,7,0)</f>
        <v>2019-06-10</v>
      </c>
      <c r="K254" t="str">
        <f>VLOOKUP(C254,花名册!C:L,9,0)</f>
        <v/>
      </c>
      <c r="L254" t="str">
        <f>VLOOKUP(C254,花名册!C:L,10,0)</f>
        <v/>
      </c>
      <c r="M254" t="str">
        <f>VLOOKUP(C254,花名册!C:N,12,0)</f>
        <v>P2</v>
      </c>
      <c r="N254">
        <f>VLOOKUP(C254,出勤日期!A:I,9,0)</f>
        <v>184</v>
      </c>
      <c r="O254">
        <f>VLOOKUP(C254,出勤日期!A:J,10,0)</f>
        <v>184</v>
      </c>
      <c r="P254">
        <f>VLOOKUP(C254,出勤日期!A:L,12,0)</f>
        <v>0</v>
      </c>
      <c r="Q254">
        <f>VLOOKUP(C254,出勤日期!A:M,13,0)</f>
        <v>184</v>
      </c>
      <c r="S254">
        <f>VLOOKUP(C254,'考勤原始数据（增加育儿、独生子女陪护假）'!C:X,16,0)</f>
        <v>4</v>
      </c>
      <c r="U254">
        <f>VLOOKUP(C254,'考勤原始数据（增加育儿、独生子女陪护假）'!C:Z,17,0)</f>
        <v>0</v>
      </c>
      <c r="W254">
        <f>VLOOKUP(C254,'考勤原始数据（增加育儿、独生子女陪护假）'!C:AB,18,0)</f>
        <v>0</v>
      </c>
      <c r="Y254">
        <f>VLOOKUP(C254,'考勤原始数据（增加育儿、独生子女陪护假）'!C:AD,19,0)</f>
        <v>0</v>
      </c>
      <c r="Z254">
        <f>VLOOKUP(C254,'考勤原始数据（增加育儿、独生子女陪护假）'!C:AE,20,0)</f>
        <v>0</v>
      </c>
      <c r="AB254">
        <f>VLOOKUP(C254,'考勤原始数据（增加育儿、独生子女陪护假）'!C:AG,22,0)</f>
        <v>0</v>
      </c>
      <c r="AC254">
        <f>VLOOKUP(C254,'考勤原始数据（增加育儿、独生子女陪护假）'!C:Y,23,0)</f>
        <v>12.5</v>
      </c>
      <c r="AD254">
        <f>VLOOKUP(C254,'考勤原始数据（增加育儿、独生子女陪护假）'!C:Z,24,0)</f>
        <v>10</v>
      </c>
      <c r="AE254">
        <v>0</v>
      </c>
      <c r="AF254">
        <f>VLOOKUP(C254,'考勤原始数据（增加育儿、独生子女陪护假）'!C:AB,26,0)</f>
        <v>2.5</v>
      </c>
      <c r="AG254">
        <f>VLOOKUP(C254:C255,'考勤原始数据（增加育儿、独生子女陪护假）'!C:AC,27,0)</f>
        <v>0</v>
      </c>
      <c r="AH254">
        <f>VLOOKUP(C254,'考勤原始数据（增加育儿、独生子女陪护假）'!C:AD,28,0)</f>
        <v>0</v>
      </c>
      <c r="AI254">
        <f>VLOOKUP(C254,'考勤原始数据（增加育儿、独生子女陪护假）'!C:AE,29,0)</f>
        <v>0</v>
      </c>
      <c r="AJ254">
        <f>VLOOKUP(C254,'考勤原始数据（增加育儿、独生子女陪护假）'!C:AF,30,0)</f>
        <v>93.75</v>
      </c>
      <c r="AL254">
        <f t="shared" si="13"/>
        <v>0</v>
      </c>
      <c r="AM254">
        <f t="shared" si="15"/>
        <v>195.65</v>
      </c>
      <c r="AN254">
        <f>VLOOKUP(C254,工龄计算!B:F,5,0)</f>
        <v>150</v>
      </c>
      <c r="AS254">
        <f t="shared" si="14"/>
        <v>0</v>
      </c>
      <c r="BB254">
        <f t="shared" si="16"/>
        <v>0</v>
      </c>
    </row>
    <row r="255" spans="2:54">
      <c r="B255" t="str">
        <f>VLOOKUP(C255,花名册!C:O,13,0)</f>
        <v>10460</v>
      </c>
      <c r="C255" t="s">
        <v>781</v>
      </c>
      <c r="D255" t="str">
        <f>VLOOKUP(C255,花名册!C:F,4,0)</f>
        <v>百诚医药</v>
      </c>
      <c r="E255" t="str">
        <f>VLOOKUP(C255,花名册!C:G,5,0)</f>
        <v>固体制剂一部</v>
      </c>
      <c r="F255" t="str">
        <f>VLOOKUP(C255,花名册!C:H,6,0)</f>
        <v>初级项目经理(制剂)</v>
      </c>
      <c r="G255" t="str">
        <f>VLOOKUP(C255,花名册!C:D,2,0)</f>
        <v>在职</v>
      </c>
      <c r="H255" t="str">
        <f>VLOOKUP(C255,花名册!C:E,3,0)</f>
        <v>正式员工</v>
      </c>
      <c r="I255" t="str">
        <f>VLOOKUP(C255,花名册!C:J,8,0)</f>
        <v>研发</v>
      </c>
      <c r="J255" t="str">
        <f>VLOOKUP(C255,花名册!C:I,7,0)</f>
        <v>2019-11-11</v>
      </c>
      <c r="K255" t="str">
        <f>VLOOKUP(C255,花名册!C:L,9,0)</f>
        <v/>
      </c>
      <c r="L255" t="str">
        <f>VLOOKUP(C255,花名册!C:L,10,0)</f>
        <v/>
      </c>
      <c r="M255" t="str">
        <f>VLOOKUP(C255,花名册!C:N,12,0)</f>
        <v>M1</v>
      </c>
      <c r="N255">
        <f>VLOOKUP(C255,出勤日期!A:I,9,0)</f>
        <v>172.5</v>
      </c>
      <c r="O255">
        <f>VLOOKUP(C255,出勤日期!A:J,10,0)</f>
        <v>172.5</v>
      </c>
      <c r="P255">
        <f>VLOOKUP(C255,出勤日期!A:L,12,0)</f>
        <v>0</v>
      </c>
      <c r="Q255">
        <f>VLOOKUP(C255,出勤日期!A:M,13,0)</f>
        <v>172.5</v>
      </c>
      <c r="S255">
        <f>VLOOKUP(C255,'考勤原始数据（增加育儿、独生子女陪护假）'!C:X,16,0)</f>
        <v>0</v>
      </c>
      <c r="U255">
        <f>VLOOKUP(C255,'考勤原始数据（增加育儿、独生子女陪护假）'!C:Z,17,0)</f>
        <v>0</v>
      </c>
      <c r="W255">
        <f>VLOOKUP(C255,'考勤原始数据（增加育儿、独生子女陪护假）'!C:AB,18,0)</f>
        <v>0</v>
      </c>
      <c r="Y255">
        <f>VLOOKUP(C255,'考勤原始数据（增加育儿、独生子女陪护假）'!C:AD,19,0)</f>
        <v>0</v>
      </c>
      <c r="Z255">
        <f>VLOOKUP(C255,'考勤原始数据（增加育儿、独生子女陪护假）'!C:AE,20,0)</f>
        <v>0</v>
      </c>
      <c r="AB255">
        <f>VLOOKUP(C255,'考勤原始数据（增加育儿、独生子女陪护假）'!C:AG,22,0)</f>
        <v>0</v>
      </c>
      <c r="AC255">
        <f>VLOOKUP(C255,'考勤原始数据（增加育儿、独生子女陪护假）'!C:Y,23,0)</f>
        <v>0</v>
      </c>
      <c r="AD255">
        <f>VLOOKUP(C255,'考勤原始数据（增加育儿、独生子女陪护假）'!C:Z,24,0)</f>
        <v>0</v>
      </c>
      <c r="AE255">
        <v>0</v>
      </c>
      <c r="AF255">
        <f>VLOOKUP(C255,'考勤原始数据（增加育儿、独生子女陪护假）'!C:AB,26,0)</f>
        <v>0</v>
      </c>
      <c r="AG255">
        <f>VLOOKUP(C255:C256,'考勤原始数据（增加育儿、独生子女陪护假）'!C:AC,27,0)</f>
        <v>0</v>
      </c>
      <c r="AH255">
        <f>VLOOKUP(C255,'考勤原始数据（增加育儿、独生子女陪护假）'!C:AD,28,0)</f>
        <v>0</v>
      </c>
      <c r="AI255">
        <f>VLOOKUP(C255,'考勤原始数据（增加育儿、独生子女陪护假）'!C:AE,29,0)</f>
        <v>0</v>
      </c>
      <c r="AJ255">
        <f>VLOOKUP(C255,'考勤原始数据（增加育儿、独生子女陪护假）'!C:AF,30,0)</f>
        <v>0</v>
      </c>
      <c r="AL255">
        <f t="shared" si="13"/>
        <v>0</v>
      </c>
      <c r="AM255">
        <f t="shared" si="15"/>
        <v>200</v>
      </c>
      <c r="AN255">
        <f>VLOOKUP(C255,工龄计算!B:F,5,0)</f>
        <v>150</v>
      </c>
      <c r="AS255">
        <f t="shared" si="14"/>
        <v>0</v>
      </c>
      <c r="BB255">
        <f t="shared" si="16"/>
        <v>0</v>
      </c>
    </row>
    <row r="256" spans="2:54">
      <c r="B256" t="str">
        <f>VLOOKUP(C256,花名册!C:O,13,0)</f>
        <v>10486</v>
      </c>
      <c r="C256" t="s">
        <v>782</v>
      </c>
      <c r="D256" t="str">
        <f>VLOOKUP(C256,花名册!C:F,4,0)</f>
        <v>百诚医药</v>
      </c>
      <c r="E256" t="str">
        <f>VLOOKUP(C256,花名册!C:G,5,0)</f>
        <v>实验室管理部</v>
      </c>
      <c r="F256" t="str">
        <f>VLOOKUP(C256,花名册!C:H,6,0)</f>
        <v>总监</v>
      </c>
      <c r="G256" t="str">
        <f>VLOOKUP(C256,花名册!C:D,2,0)</f>
        <v>在职</v>
      </c>
      <c r="H256" t="str">
        <f>VLOOKUP(C256,花名册!C:E,3,0)</f>
        <v>正式员工</v>
      </c>
      <c r="I256" t="str">
        <f>VLOOKUP(C256,花名册!C:J,8,0)</f>
        <v>职能</v>
      </c>
      <c r="J256" t="str">
        <f>VLOOKUP(C256,花名册!C:I,7,0)</f>
        <v>2020-03-09</v>
      </c>
      <c r="K256" t="str">
        <f>VLOOKUP(C256,花名册!C:L,9,0)</f>
        <v/>
      </c>
      <c r="L256" t="str">
        <f>VLOOKUP(C256,花名册!C:L,10,0)</f>
        <v/>
      </c>
      <c r="M256" t="str">
        <f>VLOOKUP(C256,花名册!C:N,12,0)</f>
        <v>M4</v>
      </c>
      <c r="N256">
        <f>VLOOKUP(C256,出勤日期!A:I,9,0)</f>
        <v>184</v>
      </c>
      <c r="O256">
        <f>VLOOKUP(C256,出勤日期!A:J,10,0)</f>
        <v>184</v>
      </c>
      <c r="P256">
        <f>VLOOKUP(C256,出勤日期!A:L,12,0)</f>
        <v>0</v>
      </c>
      <c r="Q256">
        <f>VLOOKUP(C256,出勤日期!A:M,13,0)</f>
        <v>184</v>
      </c>
      <c r="S256">
        <f>VLOOKUP(C256,'考勤原始数据（增加育儿、独生子女陪护假）'!C:X,16,0)</f>
        <v>0</v>
      </c>
      <c r="U256">
        <f>VLOOKUP(C256,'考勤原始数据（增加育儿、独生子女陪护假）'!C:Z,17,0)</f>
        <v>0</v>
      </c>
      <c r="W256">
        <f>VLOOKUP(C256,'考勤原始数据（增加育儿、独生子女陪护假）'!C:AB,18,0)</f>
        <v>0</v>
      </c>
      <c r="Y256">
        <f>VLOOKUP(C256,'考勤原始数据（增加育儿、独生子女陪护假）'!C:AD,19,0)</f>
        <v>0</v>
      </c>
      <c r="Z256">
        <f>VLOOKUP(C256,'考勤原始数据（增加育儿、独生子女陪护假）'!C:AE,20,0)</f>
        <v>0</v>
      </c>
      <c r="AB256">
        <f>VLOOKUP(C256,'考勤原始数据（增加育儿、独生子女陪护假）'!C:AG,22,0)</f>
        <v>0</v>
      </c>
      <c r="AC256">
        <f>VLOOKUP(C256,'考勤原始数据（增加育儿、独生子女陪护假）'!C:Y,23,0)</f>
        <v>0</v>
      </c>
      <c r="AD256">
        <f>VLOOKUP(C256,'考勤原始数据（增加育儿、独生子女陪护假）'!C:Z,24,0)</f>
        <v>0</v>
      </c>
      <c r="AE256">
        <v>0</v>
      </c>
      <c r="AF256">
        <f>VLOOKUP(C256,'考勤原始数据（增加育儿、独生子女陪护假）'!C:AB,26,0)</f>
        <v>0</v>
      </c>
      <c r="AG256">
        <f>VLOOKUP(C256:C257,'考勤原始数据（增加育儿、独生子女陪护假）'!C:AC,27,0)</f>
        <v>0</v>
      </c>
      <c r="AH256">
        <f>VLOOKUP(C256,'考勤原始数据（增加育儿、独生子女陪护假）'!C:AD,28,0)</f>
        <v>0</v>
      </c>
      <c r="AI256">
        <f>VLOOKUP(C256,'考勤原始数据（增加育儿、独生子女陪护假）'!C:AE,29,0)</f>
        <v>0</v>
      </c>
      <c r="AJ256">
        <f>VLOOKUP(C256,'考勤原始数据（增加育儿、独生子女陪护假）'!C:AF,30,0)</f>
        <v>0</v>
      </c>
      <c r="AL256">
        <f t="shared" si="13"/>
        <v>0</v>
      </c>
      <c r="AM256">
        <f t="shared" si="15"/>
        <v>200</v>
      </c>
      <c r="AN256">
        <f>VLOOKUP(C256,工龄计算!B:F,5,0)</f>
        <v>150</v>
      </c>
      <c r="AS256">
        <f t="shared" si="14"/>
        <v>0</v>
      </c>
      <c r="BB256">
        <f t="shared" si="16"/>
        <v>0</v>
      </c>
    </row>
    <row r="257" spans="2:54">
      <c r="B257" t="str">
        <f>VLOOKUP(C257,花名册!C:O,13,0)</f>
        <v>10185</v>
      </c>
      <c r="C257" t="s">
        <v>473</v>
      </c>
      <c r="D257" t="str">
        <f>VLOOKUP(C257,花名册!C:F,4,0)</f>
        <v>百诚医药</v>
      </c>
      <c r="E257" t="str">
        <f>VLOOKUP(C257,花名册!C:G,5,0)</f>
        <v>信息技术部</v>
      </c>
      <c r="F257" t="str">
        <f>VLOOKUP(C257,花名册!C:H,6,0)</f>
        <v>IT经理</v>
      </c>
      <c r="G257" t="str">
        <f>VLOOKUP(C257,花名册!C:D,2,0)</f>
        <v>在职</v>
      </c>
      <c r="H257" t="str">
        <f>VLOOKUP(C257,花名册!C:E,3,0)</f>
        <v>正式员工</v>
      </c>
      <c r="I257" t="str">
        <f>VLOOKUP(C257,花名册!C:J,8,0)</f>
        <v>职能</v>
      </c>
      <c r="J257" t="str">
        <f>VLOOKUP(C257,花名册!C:I,7,0)</f>
        <v>2018-01-15</v>
      </c>
      <c r="K257" t="str">
        <f>VLOOKUP(C257,花名册!C:L,9,0)</f>
        <v/>
      </c>
      <c r="L257" t="str">
        <f>VLOOKUP(C257,花名册!C:L,10,0)</f>
        <v/>
      </c>
      <c r="M257" t="str">
        <f>VLOOKUP(C257,花名册!C:N,12,0)</f>
        <v>M4</v>
      </c>
      <c r="N257">
        <f>VLOOKUP(C257,出勤日期!A:I,9,0)</f>
        <v>184</v>
      </c>
      <c r="O257">
        <f>VLOOKUP(C257,出勤日期!A:J,10,0)</f>
        <v>184</v>
      </c>
      <c r="P257">
        <f>VLOOKUP(C257,出勤日期!A:L,12,0)</f>
        <v>0</v>
      </c>
      <c r="Q257">
        <f>VLOOKUP(C257,出勤日期!A:M,13,0)</f>
        <v>184</v>
      </c>
      <c r="S257">
        <f>VLOOKUP(C257,'考勤原始数据（增加育儿、独生子女陪护假）'!C:X,16,0)</f>
        <v>0</v>
      </c>
      <c r="U257">
        <f>VLOOKUP(C257,'考勤原始数据（增加育儿、独生子女陪护假）'!C:Z,17,0)</f>
        <v>0</v>
      </c>
      <c r="W257">
        <f>VLOOKUP(C257,'考勤原始数据（增加育儿、独生子女陪护假）'!C:AB,18,0)</f>
        <v>0</v>
      </c>
      <c r="Y257">
        <f>VLOOKUP(C257,'考勤原始数据（增加育儿、独生子女陪护假）'!C:AD,19,0)</f>
        <v>0</v>
      </c>
      <c r="Z257">
        <f>VLOOKUP(C257,'考勤原始数据（增加育儿、独生子女陪护假）'!C:AE,20,0)</f>
        <v>0</v>
      </c>
      <c r="AB257">
        <f>VLOOKUP(C257,'考勤原始数据（增加育儿、独生子女陪护假）'!C:AG,22,0)</f>
        <v>0</v>
      </c>
      <c r="AC257">
        <f>VLOOKUP(C257,'考勤原始数据（增加育儿、独生子女陪护假）'!C:Y,23,0)</f>
        <v>0</v>
      </c>
      <c r="AD257">
        <f>VLOOKUP(C257,'考勤原始数据（增加育儿、独生子女陪护假）'!C:Z,24,0)</f>
        <v>0</v>
      </c>
      <c r="AE257">
        <v>0</v>
      </c>
      <c r="AF257">
        <f>VLOOKUP(C257,'考勤原始数据（增加育儿、独生子女陪护假）'!C:AB,26,0)</f>
        <v>0</v>
      </c>
      <c r="AG257">
        <f>VLOOKUP(C257:C258,'考勤原始数据（增加育儿、独生子女陪护假）'!C:AC,27,0)</f>
        <v>0</v>
      </c>
      <c r="AH257">
        <f>VLOOKUP(C257,'考勤原始数据（增加育儿、独生子女陪护假）'!C:AD,28,0)</f>
        <v>0</v>
      </c>
      <c r="AI257">
        <f>VLOOKUP(C257,'考勤原始数据（增加育儿、独生子女陪护假）'!C:AE,29,0)</f>
        <v>0</v>
      </c>
      <c r="AJ257">
        <f>VLOOKUP(C257,'考勤原始数据（增加育儿、独生子女陪护假）'!C:AF,30,0)</f>
        <v>0</v>
      </c>
      <c r="AL257">
        <f t="shared" si="13"/>
        <v>0</v>
      </c>
      <c r="AM257">
        <f t="shared" si="15"/>
        <v>200</v>
      </c>
      <c r="AN257">
        <f>VLOOKUP(C257,工龄计算!B:F,5,0)</f>
        <v>250</v>
      </c>
      <c r="AS257">
        <f t="shared" si="14"/>
        <v>0</v>
      </c>
      <c r="BB257">
        <f t="shared" si="16"/>
        <v>0</v>
      </c>
    </row>
    <row r="258" spans="2:54">
      <c r="B258" t="str">
        <f>VLOOKUP(C258,花名册!C:O,13,0)</f>
        <v>10338</v>
      </c>
      <c r="C258" t="s">
        <v>381</v>
      </c>
      <c r="D258" t="str">
        <f>VLOOKUP(C258,花名册!C:F,4,0)</f>
        <v>百诚医药</v>
      </c>
      <c r="E258" t="str">
        <f>VLOOKUP(C258,花名册!C:G,5,0)</f>
        <v>信息技术部</v>
      </c>
      <c r="F258" t="str">
        <f>VLOOKUP(C258,花名册!C:H,6,0)</f>
        <v>IT专员</v>
      </c>
      <c r="G258" t="str">
        <f>VLOOKUP(C258,花名册!C:D,2,0)</f>
        <v>在职</v>
      </c>
      <c r="H258" t="str">
        <f>VLOOKUP(C258,花名册!C:E,3,0)</f>
        <v>正式员工</v>
      </c>
      <c r="I258" t="str">
        <f>VLOOKUP(C258,花名册!C:J,8,0)</f>
        <v>职能</v>
      </c>
      <c r="J258" t="str">
        <f>VLOOKUP(C258,花名册!C:I,7,0)</f>
        <v>2019-04-22</v>
      </c>
      <c r="K258" t="str">
        <f>VLOOKUP(C258,花名册!C:L,9,0)</f>
        <v/>
      </c>
      <c r="L258" t="str">
        <f>VLOOKUP(C258,花名册!C:L,10,0)</f>
        <v/>
      </c>
      <c r="M258" t="str">
        <f>VLOOKUP(C258,花名册!C:N,12,0)</f>
        <v>P4</v>
      </c>
      <c r="N258">
        <f>VLOOKUP(C258,出勤日期!A:I,9,0)</f>
        <v>184</v>
      </c>
      <c r="O258">
        <f>VLOOKUP(C258,出勤日期!A:J,10,0)</f>
        <v>184</v>
      </c>
      <c r="P258">
        <f>VLOOKUP(C258,出勤日期!A:L,12,0)</f>
        <v>0</v>
      </c>
      <c r="Q258">
        <f>VLOOKUP(C258,出勤日期!A:M,13,0)</f>
        <v>184</v>
      </c>
      <c r="S258">
        <f>VLOOKUP(C258,'考勤原始数据（增加育儿、独生子女陪护假）'!C:X,16,0)</f>
        <v>0</v>
      </c>
      <c r="U258">
        <f>VLOOKUP(C258,'考勤原始数据（增加育儿、独生子女陪护假）'!C:Z,17,0)</f>
        <v>0</v>
      </c>
      <c r="W258">
        <f>VLOOKUP(C258,'考勤原始数据（增加育儿、独生子女陪护假）'!C:AB,18,0)</f>
        <v>0</v>
      </c>
      <c r="Y258">
        <f>VLOOKUP(C258,'考勤原始数据（增加育儿、独生子女陪护假）'!C:AD,19,0)</f>
        <v>0</v>
      </c>
      <c r="Z258">
        <f>VLOOKUP(C258,'考勤原始数据（增加育儿、独生子女陪护假）'!C:AE,20,0)</f>
        <v>0</v>
      </c>
      <c r="AB258">
        <f>VLOOKUP(C258,'考勤原始数据（增加育儿、独生子女陪护假）'!C:AG,22,0)</f>
        <v>0</v>
      </c>
      <c r="AC258">
        <f>VLOOKUP(C258,'考勤原始数据（增加育儿、独生子女陪护假）'!C:Y,23,0)</f>
        <v>24.5</v>
      </c>
      <c r="AD258">
        <f>VLOOKUP(C258,'考勤原始数据（增加育儿、独生子女陪护假）'!C:Z,24,0)</f>
        <v>24.5</v>
      </c>
      <c r="AE258">
        <v>0</v>
      </c>
      <c r="AF258">
        <f>VLOOKUP(C258,'考勤原始数据（增加育儿、独生子女陪护假）'!C:AB,26,0)</f>
        <v>0</v>
      </c>
      <c r="AG258">
        <f>VLOOKUP(C258:C259,'考勤原始数据（增加育儿、独生子女陪护假）'!C:AC,27,0)</f>
        <v>0</v>
      </c>
      <c r="AH258">
        <f>VLOOKUP(C258,'考勤原始数据（增加育儿、独生子女陪护假）'!C:AD,28,0)</f>
        <v>0</v>
      </c>
      <c r="AI258">
        <f>VLOOKUP(C258,'考勤原始数据（增加育儿、独生子女陪护假）'!C:AE,29,0)</f>
        <v>0</v>
      </c>
      <c r="AJ258">
        <f>VLOOKUP(C258,'考勤原始数据（增加育儿、独生子女陪护假）'!C:AF,30,0)</f>
        <v>0</v>
      </c>
      <c r="AL258">
        <f t="shared" ref="AL258:AL321" si="17">AK258*15</f>
        <v>0</v>
      </c>
      <c r="AM258">
        <f t="shared" si="15"/>
        <v>200</v>
      </c>
      <c r="AN258">
        <f>VLOOKUP(C258,工龄计算!B:F,5,0)</f>
        <v>150</v>
      </c>
      <c r="AS258">
        <f t="shared" ref="AS258:AS321" si="18">AO258+AP258+AQ258+AR258</f>
        <v>0</v>
      </c>
      <c r="BB258">
        <f t="shared" si="16"/>
        <v>0</v>
      </c>
    </row>
    <row r="259" spans="2:54">
      <c r="B259" t="str">
        <f>VLOOKUP(C259,花名册!C:O,13,0)</f>
        <v>10518</v>
      </c>
      <c r="C259" t="s">
        <v>476</v>
      </c>
      <c r="D259" t="str">
        <f>VLOOKUP(C259,花名册!C:F,4,0)</f>
        <v>百诚医药</v>
      </c>
      <c r="E259" t="str">
        <f>VLOOKUP(C259,花名册!C:G,5,0)</f>
        <v>信息技术部</v>
      </c>
      <c r="F259" t="str">
        <f>VLOOKUP(C259,花名册!C:H,6,0)</f>
        <v>IT专员</v>
      </c>
      <c r="G259" t="str">
        <f>VLOOKUP(C259,花名册!C:D,2,0)</f>
        <v>在职</v>
      </c>
      <c r="H259" t="str">
        <f>VLOOKUP(C259,花名册!C:E,3,0)</f>
        <v>正式员工</v>
      </c>
      <c r="I259" t="str">
        <f>VLOOKUP(C259,花名册!C:J,8,0)</f>
        <v>职能</v>
      </c>
      <c r="J259" t="str">
        <f>VLOOKUP(C259,花名册!C:I,7,0)</f>
        <v>2020-04-20</v>
      </c>
      <c r="K259" t="str">
        <f>VLOOKUP(C259,花名册!C:L,9,0)</f>
        <v/>
      </c>
      <c r="L259" t="str">
        <f>VLOOKUP(C259,花名册!C:L,10,0)</f>
        <v/>
      </c>
      <c r="M259" t="str">
        <f>VLOOKUP(C259,花名册!C:N,12,0)</f>
        <v>P3</v>
      </c>
      <c r="N259">
        <f>VLOOKUP(C259,出勤日期!A:I,9,0)</f>
        <v>184</v>
      </c>
      <c r="O259">
        <f>VLOOKUP(C259,出勤日期!A:J,10,0)</f>
        <v>184</v>
      </c>
      <c r="P259">
        <f>VLOOKUP(C259,出勤日期!A:L,12,0)</f>
        <v>0</v>
      </c>
      <c r="Q259">
        <f>VLOOKUP(C259,出勤日期!A:M,13,0)</f>
        <v>184</v>
      </c>
      <c r="S259">
        <f>VLOOKUP(C259,'考勤原始数据（增加育儿、独生子女陪护假）'!C:X,16,0)</f>
        <v>0</v>
      </c>
      <c r="U259">
        <f>VLOOKUP(C259,'考勤原始数据（增加育儿、独生子女陪护假）'!C:Z,17,0)</f>
        <v>0</v>
      </c>
      <c r="W259">
        <f>VLOOKUP(C259,'考勤原始数据（增加育儿、独生子女陪护假）'!C:AB,18,0)</f>
        <v>0</v>
      </c>
      <c r="Y259">
        <f>VLOOKUP(C259,'考勤原始数据（增加育儿、独生子女陪护假）'!C:AD,19,0)</f>
        <v>0</v>
      </c>
      <c r="Z259">
        <f>VLOOKUP(C259,'考勤原始数据（增加育儿、独生子女陪护假）'!C:AE,20,0)</f>
        <v>0</v>
      </c>
      <c r="AB259">
        <f>VLOOKUP(C259,'考勤原始数据（增加育儿、独生子女陪护假）'!C:AG,22,0)</f>
        <v>0</v>
      </c>
      <c r="AC259">
        <f>VLOOKUP(C259,'考勤原始数据（增加育儿、独生子女陪护假）'!C:Y,23,0)</f>
        <v>10</v>
      </c>
      <c r="AD259">
        <f>VLOOKUP(C259,'考勤原始数据（增加育儿、独生子女陪护假）'!C:Z,24,0)</f>
        <v>10</v>
      </c>
      <c r="AE259">
        <v>0</v>
      </c>
      <c r="AF259">
        <f>VLOOKUP(C259,'考勤原始数据（增加育儿、独生子女陪护假）'!C:AB,26,0)</f>
        <v>0</v>
      </c>
      <c r="AG259">
        <f>VLOOKUP(C259:C260,'考勤原始数据（增加育儿、独生子女陪护假）'!C:AC,27,0)</f>
        <v>0</v>
      </c>
      <c r="AH259">
        <f>VLOOKUP(C259,'考勤原始数据（增加育儿、独生子女陪护假）'!C:AD,28,0)</f>
        <v>0</v>
      </c>
      <c r="AI259">
        <f>VLOOKUP(C259,'考勤原始数据（增加育儿、独生子女陪护假）'!C:AE,29,0)</f>
        <v>0</v>
      </c>
      <c r="AJ259">
        <f>VLOOKUP(C259,'考勤原始数据（增加育儿、独生子女陪护假）'!C:AF,30,0)</f>
        <v>0</v>
      </c>
      <c r="AL259">
        <f t="shared" si="17"/>
        <v>0</v>
      </c>
      <c r="AM259">
        <f t="shared" ref="AM259:AM322" si="19">ROUND(200/N259*(O259-R259-S259-T259-U259-V259-W259-X259-Y259-Z259-AA259-AB259),2)</f>
        <v>200</v>
      </c>
      <c r="AN259">
        <f>VLOOKUP(C259,工龄计算!B:F,5,0)</f>
        <v>100</v>
      </c>
      <c r="AS259">
        <f t="shared" si="18"/>
        <v>0</v>
      </c>
      <c r="BB259">
        <f t="shared" ref="BB259:BB322" si="20">AU259+AY259+AZ259+BA259</f>
        <v>0</v>
      </c>
    </row>
    <row r="260" spans="2:54">
      <c r="B260" t="str">
        <f>VLOOKUP(C260,花名册!C:O,13,0)</f>
        <v>10133</v>
      </c>
      <c r="C260" t="s">
        <v>385</v>
      </c>
      <c r="D260" t="str">
        <f>VLOOKUP(C260,花名册!C:F,4,0)</f>
        <v>百诚医药</v>
      </c>
      <c r="E260" t="str">
        <f>VLOOKUP(C260,花名册!C:G,5,0)</f>
        <v>实验室管理部</v>
      </c>
      <c r="F260" t="str">
        <f>VLOOKUP(C260,花名册!C:H,6,0)</f>
        <v>仓库主管</v>
      </c>
      <c r="G260" t="str">
        <f>VLOOKUP(C260,花名册!C:D,2,0)</f>
        <v>在职</v>
      </c>
      <c r="H260" t="str">
        <f>VLOOKUP(C260,花名册!C:E,3,0)</f>
        <v>正式员工</v>
      </c>
      <c r="I260" t="str">
        <f>VLOOKUP(C260,花名册!C:J,8,0)</f>
        <v>职能</v>
      </c>
      <c r="J260" t="str">
        <f>VLOOKUP(C260,花名册!C:I,7,0)</f>
        <v>2017-06-20</v>
      </c>
      <c r="K260" t="str">
        <f>VLOOKUP(C260,花名册!C:L,9,0)</f>
        <v/>
      </c>
      <c r="L260" t="str">
        <f>VLOOKUP(C260,花名册!C:L,10,0)</f>
        <v/>
      </c>
      <c r="M260" t="str">
        <f>VLOOKUP(C260,花名册!C:N,12,0)</f>
        <v>P3</v>
      </c>
      <c r="N260">
        <f>VLOOKUP(C260,出勤日期!A:I,9,0)</f>
        <v>184</v>
      </c>
      <c r="O260">
        <f>VLOOKUP(C260,出勤日期!A:J,10,0)</f>
        <v>184</v>
      </c>
      <c r="P260">
        <f>VLOOKUP(C260,出勤日期!A:L,12,0)</f>
        <v>0</v>
      </c>
      <c r="Q260">
        <f>VLOOKUP(C260,出勤日期!A:M,13,0)</f>
        <v>184</v>
      </c>
      <c r="S260">
        <f>VLOOKUP(C260,'考勤原始数据（增加育儿、独生子女陪护假）'!C:X,16,0)</f>
        <v>0</v>
      </c>
      <c r="U260">
        <f>VLOOKUP(C260,'考勤原始数据（增加育儿、独生子女陪护假）'!C:Z,17,0)</f>
        <v>0</v>
      </c>
      <c r="W260">
        <f>VLOOKUP(C260,'考勤原始数据（增加育儿、独生子女陪护假）'!C:AB,18,0)</f>
        <v>0</v>
      </c>
      <c r="Y260">
        <f>VLOOKUP(C260,'考勤原始数据（增加育儿、独生子女陪护假）'!C:AD,19,0)</f>
        <v>0</v>
      </c>
      <c r="Z260">
        <f>VLOOKUP(C260,'考勤原始数据（增加育儿、独生子女陪护假）'!C:AE,20,0)</f>
        <v>0</v>
      </c>
      <c r="AB260">
        <f>VLOOKUP(C260,'考勤原始数据（增加育儿、独生子女陪护假）'!C:AG,22,0)</f>
        <v>0</v>
      </c>
      <c r="AC260">
        <f>VLOOKUP(C260,'考勤原始数据（增加育儿、独生子女陪护假）'!C:Y,23,0)</f>
        <v>0</v>
      </c>
      <c r="AD260">
        <f>VLOOKUP(C260,'考勤原始数据（增加育儿、独生子女陪护假）'!C:Z,24,0)</f>
        <v>0</v>
      </c>
      <c r="AE260">
        <v>0</v>
      </c>
      <c r="AF260">
        <f>VLOOKUP(C260,'考勤原始数据（增加育儿、独生子女陪护假）'!C:AB,26,0)</f>
        <v>0</v>
      </c>
      <c r="AG260">
        <f>VLOOKUP(C260:C261,'考勤原始数据（增加育儿、独生子女陪护假）'!C:AC,27,0)</f>
        <v>0</v>
      </c>
      <c r="AH260">
        <f>VLOOKUP(C260,'考勤原始数据（增加育儿、独生子女陪护假）'!C:AD,28,0)</f>
        <v>0</v>
      </c>
      <c r="AI260">
        <f>VLOOKUP(C260,'考勤原始数据（增加育儿、独生子女陪护假）'!C:AE,29,0)</f>
        <v>0</v>
      </c>
      <c r="AJ260">
        <f>VLOOKUP(C260,'考勤原始数据（增加育儿、独生子女陪护假）'!C:AF,30,0)</f>
        <v>0</v>
      </c>
      <c r="AL260">
        <f t="shared" si="17"/>
        <v>0</v>
      </c>
      <c r="AM260">
        <f t="shared" si="19"/>
        <v>200</v>
      </c>
      <c r="AN260">
        <f>VLOOKUP(C260,工龄计算!B:F,5,0)</f>
        <v>250</v>
      </c>
      <c r="AS260">
        <f t="shared" si="18"/>
        <v>0</v>
      </c>
      <c r="BB260">
        <f t="shared" si="20"/>
        <v>0</v>
      </c>
    </row>
    <row r="261" spans="2:54">
      <c r="B261" t="str">
        <f>VLOOKUP(C261,花名册!C:O,13,0)</f>
        <v>10088</v>
      </c>
      <c r="C261" t="s">
        <v>205</v>
      </c>
      <c r="D261" t="str">
        <f>VLOOKUP(C261,花名册!C:F,4,0)</f>
        <v>百诚医药</v>
      </c>
      <c r="E261" t="str">
        <f>VLOOKUP(C261,花名册!C:G,5,0)</f>
        <v>实验室管理部</v>
      </c>
      <c r="F261" t="str">
        <f>VLOOKUP(C261,花名册!C:H,6,0)</f>
        <v>仓库管理员</v>
      </c>
      <c r="G261" t="str">
        <f>VLOOKUP(C261,花名册!C:D,2,0)</f>
        <v>在职</v>
      </c>
      <c r="H261" t="str">
        <f>VLOOKUP(C261,花名册!C:E,3,0)</f>
        <v>退休返聘</v>
      </c>
      <c r="I261" t="str">
        <f>VLOOKUP(C261,花名册!C:J,8,0)</f>
        <v>职能</v>
      </c>
      <c r="J261" t="str">
        <f>VLOOKUP(C261,花名册!C:I,7,0)</f>
        <v>2017-02-05</v>
      </c>
      <c r="K261" t="str">
        <f>VLOOKUP(C261,花名册!C:L,9,0)</f>
        <v/>
      </c>
      <c r="L261" t="str">
        <f>VLOOKUP(C261,花名册!C:L,10,0)</f>
        <v/>
      </c>
      <c r="M261" t="str">
        <f>VLOOKUP(C261,花名册!C:N,12,0)</f>
        <v>P2</v>
      </c>
      <c r="N261">
        <f>VLOOKUP(C261,出勤日期!A:I,9,0)</f>
        <v>184</v>
      </c>
      <c r="O261">
        <f>VLOOKUP(C261,出勤日期!A:J,10,0)</f>
        <v>184</v>
      </c>
      <c r="P261">
        <f>VLOOKUP(C261,出勤日期!A:L,12,0)</f>
        <v>0</v>
      </c>
      <c r="Q261">
        <f>VLOOKUP(C261,出勤日期!A:M,13,0)</f>
        <v>184</v>
      </c>
      <c r="S261">
        <f>VLOOKUP(C261,'考勤原始数据（增加育儿、独生子女陪护假）'!C:X,16,0)</f>
        <v>0</v>
      </c>
      <c r="U261">
        <f>VLOOKUP(C261,'考勤原始数据（增加育儿、独生子女陪护假）'!C:Z,17,0)</f>
        <v>0</v>
      </c>
      <c r="W261">
        <f>VLOOKUP(C261,'考勤原始数据（增加育儿、独生子女陪护假）'!C:AB,18,0)</f>
        <v>0</v>
      </c>
      <c r="Y261">
        <f>VLOOKUP(C261,'考勤原始数据（增加育儿、独生子女陪护假）'!C:AD,19,0)</f>
        <v>0</v>
      </c>
      <c r="Z261">
        <f>VLOOKUP(C261,'考勤原始数据（增加育儿、独生子女陪护假）'!C:AE,20,0)</f>
        <v>0</v>
      </c>
      <c r="AB261">
        <f>VLOOKUP(C261,'考勤原始数据（增加育儿、独生子女陪护假）'!C:AG,22,0)</f>
        <v>0</v>
      </c>
      <c r="AC261">
        <f>VLOOKUP(C261,'考勤原始数据（增加育儿、独生子女陪护假）'!C:Y,23,0)</f>
        <v>40</v>
      </c>
      <c r="AD261">
        <f>VLOOKUP(C261,'考勤原始数据（增加育儿、独生子女陪护假）'!C:Z,24,0)</f>
        <v>6</v>
      </c>
      <c r="AE261">
        <v>0</v>
      </c>
      <c r="AF261">
        <f>VLOOKUP(C261,'考勤原始数据（增加育儿、独生子女陪护假）'!C:AB,26,0)</f>
        <v>2</v>
      </c>
      <c r="AG261">
        <f>VLOOKUP(C261:C262,'考勤原始数据（增加育儿、独生子女陪护假）'!C:AC,27,0)</f>
        <v>32</v>
      </c>
      <c r="AH261">
        <f>VLOOKUP(C261,'考勤原始数据（增加育儿、独生子女陪护假）'!C:AD,28,0)</f>
        <v>0</v>
      </c>
      <c r="AI261">
        <f>VLOOKUP(C261,'考勤原始数据（增加育儿、独生子女陪护假）'!C:AE,29,0)</f>
        <v>0</v>
      </c>
      <c r="AJ261">
        <f>VLOOKUP(C261,'考勤原始数据（增加育儿、独生子女陪护假）'!C:AF,30,0)</f>
        <v>1275</v>
      </c>
      <c r="AL261">
        <f t="shared" si="17"/>
        <v>0</v>
      </c>
      <c r="AM261">
        <f t="shared" si="19"/>
        <v>200</v>
      </c>
      <c r="AN261">
        <f>VLOOKUP(C261,工龄计算!B:F,5,0)</f>
        <v>350</v>
      </c>
      <c r="AS261">
        <f t="shared" si="18"/>
        <v>0</v>
      </c>
      <c r="BB261">
        <f t="shared" si="20"/>
        <v>0</v>
      </c>
    </row>
    <row r="262" spans="2:54">
      <c r="B262" t="str">
        <f>VLOOKUP(C262,花名册!C:O,13,0)</f>
        <v>10281</v>
      </c>
      <c r="C262" t="s">
        <v>478</v>
      </c>
      <c r="D262" t="str">
        <f>VLOOKUP(C262,花名册!C:F,4,0)</f>
        <v>百诚医药</v>
      </c>
      <c r="E262" t="str">
        <f>VLOOKUP(C262,花名册!C:G,5,0)</f>
        <v>实验室管理部</v>
      </c>
      <c r="F262" t="str">
        <f>VLOOKUP(C262,花名册!C:H,6,0)</f>
        <v>仓库管理员</v>
      </c>
      <c r="G262" t="str">
        <f>VLOOKUP(C262,花名册!C:D,2,0)</f>
        <v>在职</v>
      </c>
      <c r="H262" t="str">
        <f>VLOOKUP(C262,花名册!C:E,3,0)</f>
        <v>正式员工</v>
      </c>
      <c r="I262" t="str">
        <f>VLOOKUP(C262,花名册!C:J,8,0)</f>
        <v>职能</v>
      </c>
      <c r="J262" t="str">
        <f>VLOOKUP(C262,花名册!C:I,7,0)</f>
        <v>2019-01-02</v>
      </c>
      <c r="K262" t="str">
        <f>VLOOKUP(C262,花名册!C:L,9,0)</f>
        <v/>
      </c>
      <c r="L262" t="str">
        <f>VLOOKUP(C262,花名册!C:L,10,0)</f>
        <v/>
      </c>
      <c r="M262" t="str">
        <f>VLOOKUP(C262,花名册!C:N,12,0)</f>
        <v>P2</v>
      </c>
      <c r="N262">
        <f>VLOOKUP(C262,出勤日期!A:I,9,0)</f>
        <v>184</v>
      </c>
      <c r="O262">
        <f>VLOOKUP(C262,出勤日期!A:J,10,0)</f>
        <v>184</v>
      </c>
      <c r="P262">
        <f>VLOOKUP(C262,出勤日期!A:L,12,0)</f>
        <v>0</v>
      </c>
      <c r="Q262">
        <f>VLOOKUP(C262,出勤日期!A:M,13,0)</f>
        <v>184</v>
      </c>
      <c r="S262">
        <f>VLOOKUP(C262,'考勤原始数据（增加育儿、独生子女陪护假）'!C:X,16,0)</f>
        <v>16</v>
      </c>
      <c r="U262">
        <f>VLOOKUP(C262,'考勤原始数据（增加育儿、独生子女陪护假）'!C:Z,17,0)</f>
        <v>0</v>
      </c>
      <c r="W262">
        <f>VLOOKUP(C262,'考勤原始数据（增加育儿、独生子女陪护假）'!C:AB,18,0)</f>
        <v>0</v>
      </c>
      <c r="Y262">
        <f>VLOOKUP(C262,'考勤原始数据（增加育儿、独生子女陪护假）'!C:AD,19,0)</f>
        <v>0</v>
      </c>
      <c r="Z262">
        <f>VLOOKUP(C262,'考勤原始数据（增加育儿、独生子女陪护假）'!C:AE,20,0)</f>
        <v>0</v>
      </c>
      <c r="AB262">
        <f>VLOOKUP(C262,'考勤原始数据（增加育儿、独生子女陪护假）'!C:AG,22,0)</f>
        <v>0</v>
      </c>
      <c r="AC262">
        <f>VLOOKUP(C262,'考勤原始数据（增加育儿、独生子女陪护假）'!C:Y,23,0)</f>
        <v>0</v>
      </c>
      <c r="AD262">
        <f>VLOOKUP(C262,'考勤原始数据（增加育儿、独生子女陪护假）'!C:Z,24,0)</f>
        <v>0</v>
      </c>
      <c r="AE262">
        <v>0</v>
      </c>
      <c r="AF262">
        <f>VLOOKUP(C262,'考勤原始数据（增加育儿、独生子女陪护假）'!C:AB,26,0)</f>
        <v>0</v>
      </c>
      <c r="AG262">
        <f>VLOOKUP(C262:C263,'考勤原始数据（增加育儿、独生子女陪护假）'!C:AC,27,0)</f>
        <v>0</v>
      </c>
      <c r="AH262">
        <f>VLOOKUP(C262,'考勤原始数据（增加育儿、独生子女陪护假）'!C:AD,28,0)</f>
        <v>0</v>
      </c>
      <c r="AI262">
        <f>VLOOKUP(C262,'考勤原始数据（增加育儿、独生子女陪护假）'!C:AE,29,0)</f>
        <v>0</v>
      </c>
      <c r="AJ262">
        <f>VLOOKUP(C262,'考勤原始数据（增加育儿、独生子女陪护假）'!C:AF,30,0)</f>
        <v>0</v>
      </c>
      <c r="AL262">
        <f t="shared" si="17"/>
        <v>0</v>
      </c>
      <c r="AM262">
        <f t="shared" si="19"/>
        <v>182.61</v>
      </c>
      <c r="AN262">
        <f>VLOOKUP(C262,工龄计算!B:F,5,0)</f>
        <v>200</v>
      </c>
      <c r="AS262">
        <f t="shared" si="18"/>
        <v>0</v>
      </c>
      <c r="BB262">
        <f t="shared" si="20"/>
        <v>0</v>
      </c>
    </row>
    <row r="263" spans="2:54">
      <c r="B263" t="str">
        <f>VLOOKUP(C263,花名册!C:O,13,0)</f>
        <v>10332</v>
      </c>
      <c r="C263" t="s">
        <v>387</v>
      </c>
      <c r="D263" t="str">
        <f>VLOOKUP(C263,花名册!C:F,4,0)</f>
        <v>百诚医药</v>
      </c>
      <c r="E263" t="str">
        <f>VLOOKUP(C263,花名册!C:G,5,0)</f>
        <v>实验室管理部</v>
      </c>
      <c r="F263" t="str">
        <f>VLOOKUP(C263,花名册!C:H,6,0)</f>
        <v>仓库管理员</v>
      </c>
      <c r="G263" t="str">
        <f>VLOOKUP(C263,花名册!C:D,2,0)</f>
        <v>在职</v>
      </c>
      <c r="H263" t="str">
        <f>VLOOKUP(C263,花名册!C:E,3,0)</f>
        <v>正式员工</v>
      </c>
      <c r="I263" t="str">
        <f>VLOOKUP(C263,花名册!C:J,8,0)</f>
        <v>职能</v>
      </c>
      <c r="J263" t="str">
        <f>VLOOKUP(C263,花名册!C:I,7,0)</f>
        <v>2019-04-12</v>
      </c>
      <c r="K263" t="str">
        <f>VLOOKUP(C263,花名册!C:L,9,0)</f>
        <v/>
      </c>
      <c r="L263" t="str">
        <f>VLOOKUP(C263,花名册!C:L,10,0)</f>
        <v/>
      </c>
      <c r="M263" t="str">
        <f>VLOOKUP(C263,花名册!C:N,12,0)</f>
        <v>P2</v>
      </c>
      <c r="N263">
        <f>VLOOKUP(C263,出勤日期!A:I,9,0)</f>
        <v>184</v>
      </c>
      <c r="O263">
        <f>VLOOKUP(C263,出勤日期!A:J,10,0)</f>
        <v>184</v>
      </c>
      <c r="P263">
        <f>VLOOKUP(C263,出勤日期!A:L,12,0)</f>
        <v>0</v>
      </c>
      <c r="Q263">
        <f>VLOOKUP(C263,出勤日期!A:M,13,0)</f>
        <v>184</v>
      </c>
      <c r="S263">
        <f>VLOOKUP(C263,'考勤原始数据（增加育儿、独生子女陪护假）'!C:X,16,0)</f>
        <v>4.5</v>
      </c>
      <c r="U263">
        <f>VLOOKUP(C263,'考勤原始数据（增加育儿、独生子女陪护假）'!C:Z,17,0)</f>
        <v>0</v>
      </c>
      <c r="W263">
        <f>VLOOKUP(C263,'考勤原始数据（增加育儿、独生子女陪护假）'!C:AB,18,0)</f>
        <v>0</v>
      </c>
      <c r="Y263">
        <f>VLOOKUP(C263,'考勤原始数据（增加育儿、独生子女陪护假）'!C:AD,19,0)</f>
        <v>0</v>
      </c>
      <c r="Z263">
        <f>VLOOKUP(C263,'考勤原始数据（增加育儿、独生子女陪护假）'!C:AE,20,0)</f>
        <v>0</v>
      </c>
      <c r="AB263">
        <f>VLOOKUP(C263,'考勤原始数据（增加育儿、独生子女陪护假）'!C:AG,22,0)</f>
        <v>0</v>
      </c>
      <c r="AC263">
        <f>VLOOKUP(C263,'考勤原始数据（增加育儿、独生子女陪护假）'!C:Y,23,0)</f>
        <v>0</v>
      </c>
      <c r="AD263">
        <f>VLOOKUP(C263,'考勤原始数据（增加育儿、独生子女陪护假）'!C:Z,24,0)</f>
        <v>0</v>
      </c>
      <c r="AE263">
        <v>0</v>
      </c>
      <c r="AF263">
        <f>VLOOKUP(C263,'考勤原始数据（增加育儿、独生子女陪护假）'!C:AB,26,0)</f>
        <v>0</v>
      </c>
      <c r="AG263">
        <f>VLOOKUP(C263:C264,'考勤原始数据（增加育儿、独生子女陪护假）'!C:AC,27,0)</f>
        <v>0</v>
      </c>
      <c r="AH263">
        <f>VLOOKUP(C263,'考勤原始数据（增加育儿、独生子女陪护假）'!C:AD,28,0)</f>
        <v>0</v>
      </c>
      <c r="AI263">
        <f>VLOOKUP(C263,'考勤原始数据（增加育儿、独生子女陪护假）'!C:AE,29,0)</f>
        <v>0</v>
      </c>
      <c r="AJ263">
        <f>VLOOKUP(C263,'考勤原始数据（增加育儿、独生子女陪护假）'!C:AF,30,0)</f>
        <v>0</v>
      </c>
      <c r="AL263">
        <f t="shared" si="17"/>
        <v>0</v>
      </c>
      <c r="AM263">
        <f t="shared" si="19"/>
        <v>195.11</v>
      </c>
      <c r="AN263">
        <f>VLOOKUP(C263,工龄计算!B:F,5,0)</f>
        <v>150</v>
      </c>
      <c r="AS263">
        <f t="shared" si="18"/>
        <v>0</v>
      </c>
      <c r="BB263">
        <f t="shared" si="20"/>
        <v>0</v>
      </c>
    </row>
    <row r="264" spans="2:54">
      <c r="B264" t="str">
        <f>VLOOKUP(C264,花名册!C:O,13,0)</f>
        <v>10339</v>
      </c>
      <c r="C264" t="s">
        <v>784</v>
      </c>
      <c r="D264" t="str">
        <f>VLOOKUP(C264,花名册!C:F,4,0)</f>
        <v>百诚医药</v>
      </c>
      <c r="E264" t="str">
        <f>VLOOKUP(C264,花名册!C:G,5,0)</f>
        <v>实验室管理部</v>
      </c>
      <c r="F264" t="str">
        <f>VLOOKUP(C264,花名册!C:H,6,0)</f>
        <v>高级仪器工程师</v>
      </c>
      <c r="G264" t="str">
        <f>VLOOKUP(C264,花名册!C:D,2,0)</f>
        <v>在职</v>
      </c>
      <c r="H264" t="str">
        <f>VLOOKUP(C264,花名册!C:E,3,0)</f>
        <v>正式员工</v>
      </c>
      <c r="I264" t="str">
        <f>VLOOKUP(C264,花名册!C:J,8,0)</f>
        <v>职能</v>
      </c>
      <c r="J264" t="str">
        <f>VLOOKUP(C264,花名册!C:I,7,0)</f>
        <v>2019-04-22</v>
      </c>
      <c r="K264" t="str">
        <f>VLOOKUP(C264,花名册!C:L,9,0)</f>
        <v/>
      </c>
      <c r="L264" t="str">
        <f>VLOOKUP(C264,花名册!C:L,10,0)</f>
        <v/>
      </c>
      <c r="M264" t="str">
        <f>VLOOKUP(C264,花名册!C:N,12,0)</f>
        <v>P3</v>
      </c>
      <c r="N264">
        <f>VLOOKUP(C264,出勤日期!A:I,9,0)</f>
        <v>184</v>
      </c>
      <c r="O264">
        <f>VLOOKUP(C264,出勤日期!A:J,10,0)</f>
        <v>184</v>
      </c>
      <c r="P264">
        <f>VLOOKUP(C264,出勤日期!A:L,12,0)</f>
        <v>0</v>
      </c>
      <c r="Q264">
        <f>VLOOKUP(C264,出勤日期!A:M,13,0)</f>
        <v>184</v>
      </c>
      <c r="S264">
        <f>VLOOKUP(C264,'考勤原始数据（增加育儿、独生子女陪护假）'!C:X,16,0)</f>
        <v>0</v>
      </c>
      <c r="U264">
        <f>VLOOKUP(C264,'考勤原始数据（增加育儿、独生子女陪护假）'!C:Z,17,0)</f>
        <v>0</v>
      </c>
      <c r="W264">
        <f>VLOOKUP(C264,'考勤原始数据（增加育儿、独生子女陪护假）'!C:AB,18,0)</f>
        <v>0</v>
      </c>
      <c r="Y264">
        <f>VLOOKUP(C264,'考勤原始数据（增加育儿、独生子女陪护假）'!C:AD,19,0)</f>
        <v>0</v>
      </c>
      <c r="Z264">
        <f>VLOOKUP(C264,'考勤原始数据（增加育儿、独生子女陪护假）'!C:AE,20,0)</f>
        <v>0</v>
      </c>
      <c r="AB264">
        <f>VLOOKUP(C264,'考勤原始数据（增加育儿、独生子女陪护假）'!C:AG,22,0)</f>
        <v>0</v>
      </c>
      <c r="AC264">
        <f>VLOOKUP(C264,'考勤原始数据（增加育儿、独生子女陪护假）'!C:Y,23,0)</f>
        <v>2</v>
      </c>
      <c r="AD264">
        <f>VLOOKUP(C264,'考勤原始数据（增加育儿、独生子女陪护假）'!C:Z,24,0)</f>
        <v>2</v>
      </c>
      <c r="AE264">
        <v>0</v>
      </c>
      <c r="AF264">
        <f>VLOOKUP(C264,'考勤原始数据（增加育儿、独生子女陪护假）'!C:AB,26,0)</f>
        <v>0</v>
      </c>
      <c r="AG264">
        <f>VLOOKUP(C264:C265,'考勤原始数据（增加育儿、独生子女陪护假）'!C:AC,27,0)</f>
        <v>0</v>
      </c>
      <c r="AH264">
        <f>VLOOKUP(C264,'考勤原始数据（增加育儿、独生子女陪护假）'!C:AD,28,0)</f>
        <v>0</v>
      </c>
      <c r="AI264">
        <f>VLOOKUP(C264,'考勤原始数据（增加育儿、独生子女陪护假）'!C:AE,29,0)</f>
        <v>0</v>
      </c>
      <c r="AJ264">
        <f>VLOOKUP(C264,'考勤原始数据（增加育儿、独生子女陪护假）'!C:AF,30,0)</f>
        <v>0</v>
      </c>
      <c r="AL264">
        <f t="shared" si="17"/>
        <v>0</v>
      </c>
      <c r="AM264">
        <f t="shared" si="19"/>
        <v>200</v>
      </c>
      <c r="AN264">
        <f>VLOOKUP(C264,工龄计算!B:F,5,0)</f>
        <v>150</v>
      </c>
      <c r="AS264">
        <f t="shared" si="18"/>
        <v>0</v>
      </c>
      <c r="BB264">
        <f t="shared" si="20"/>
        <v>0</v>
      </c>
    </row>
    <row r="265" spans="2:54">
      <c r="B265" t="str">
        <f>VLOOKUP(C265,花名册!C:O,13,0)</f>
        <v>10261</v>
      </c>
      <c r="C265" t="s">
        <v>389</v>
      </c>
      <c r="D265" t="str">
        <f>VLOOKUP(C265,花名册!C:F,4,0)</f>
        <v>百诚医药</v>
      </c>
      <c r="E265" t="str">
        <f>VLOOKUP(C265,花名册!C:G,5,0)</f>
        <v>实验室管理部</v>
      </c>
      <c r="F265" t="str">
        <f>VLOOKUP(C265,花名册!C:H,6,0)</f>
        <v>高级设备主管</v>
      </c>
      <c r="G265" t="str">
        <f>VLOOKUP(C265,花名册!C:D,2,0)</f>
        <v>在职</v>
      </c>
      <c r="H265" t="str">
        <f>VLOOKUP(C265,花名册!C:E,3,0)</f>
        <v>正式员工</v>
      </c>
      <c r="I265" t="str">
        <f>VLOOKUP(C265,花名册!C:J,8,0)</f>
        <v>职能</v>
      </c>
      <c r="J265" t="str">
        <f>VLOOKUP(C265,花名册!C:I,7,0)</f>
        <v>2018-09-12</v>
      </c>
      <c r="K265" t="str">
        <f>VLOOKUP(C265,花名册!C:L,9,0)</f>
        <v/>
      </c>
      <c r="L265" t="str">
        <f>VLOOKUP(C265,花名册!C:L,10,0)</f>
        <v/>
      </c>
      <c r="M265" t="str">
        <f>VLOOKUP(C265,花名册!C:N,12,0)</f>
        <v>M1</v>
      </c>
      <c r="N265">
        <f>VLOOKUP(C265,出勤日期!A:I,9,0)</f>
        <v>184</v>
      </c>
      <c r="O265">
        <f>VLOOKUP(C265,出勤日期!A:J,10,0)</f>
        <v>184</v>
      </c>
      <c r="P265">
        <f>VLOOKUP(C265,出勤日期!A:L,12,0)</f>
        <v>0</v>
      </c>
      <c r="Q265">
        <f>VLOOKUP(C265,出勤日期!A:M,13,0)</f>
        <v>184</v>
      </c>
      <c r="S265">
        <f>VLOOKUP(C265,'考勤原始数据（增加育儿、独生子女陪护假）'!C:X,16,0)</f>
        <v>8</v>
      </c>
      <c r="U265">
        <f>VLOOKUP(C265,'考勤原始数据（增加育儿、独生子女陪护假）'!C:Z,17,0)</f>
        <v>0</v>
      </c>
      <c r="W265">
        <f>VLOOKUP(C265,'考勤原始数据（增加育儿、独生子女陪护假）'!C:AB,18,0)</f>
        <v>0</v>
      </c>
      <c r="Y265">
        <f>VLOOKUP(C265,'考勤原始数据（增加育儿、独生子女陪护假）'!C:AD,19,0)</f>
        <v>0</v>
      </c>
      <c r="Z265">
        <f>VLOOKUP(C265,'考勤原始数据（增加育儿、独生子女陪护假）'!C:AE,20,0)</f>
        <v>0</v>
      </c>
      <c r="AB265">
        <f>VLOOKUP(C265,'考勤原始数据（增加育儿、独生子女陪护假）'!C:AG,22,0)</f>
        <v>0</v>
      </c>
      <c r="AC265">
        <f>VLOOKUP(C265,'考勤原始数据（增加育儿、独生子女陪护假）'!C:Y,23,0)</f>
        <v>0</v>
      </c>
      <c r="AD265">
        <f>VLOOKUP(C265,'考勤原始数据（增加育儿、独生子女陪护假）'!C:Z,24,0)</f>
        <v>0</v>
      </c>
      <c r="AE265">
        <v>0</v>
      </c>
      <c r="AF265">
        <f>VLOOKUP(C265,'考勤原始数据（增加育儿、独生子女陪护假）'!C:AB,26,0)</f>
        <v>0</v>
      </c>
      <c r="AG265">
        <f>VLOOKUP(C265:C266,'考勤原始数据（增加育儿、独生子女陪护假）'!C:AC,27,0)</f>
        <v>0</v>
      </c>
      <c r="AH265">
        <f>VLOOKUP(C265,'考勤原始数据（增加育儿、独生子女陪护假）'!C:AD,28,0)</f>
        <v>0</v>
      </c>
      <c r="AI265">
        <f>VLOOKUP(C265,'考勤原始数据（增加育儿、独生子女陪护假）'!C:AE,29,0)</f>
        <v>0</v>
      </c>
      <c r="AJ265">
        <f>VLOOKUP(C265,'考勤原始数据（增加育儿、独生子女陪护假）'!C:AF,30,0)</f>
        <v>0</v>
      </c>
      <c r="AL265">
        <f t="shared" si="17"/>
        <v>0</v>
      </c>
      <c r="AM265">
        <f t="shared" si="19"/>
        <v>191.3</v>
      </c>
      <c r="AN265">
        <f>VLOOKUP(C265,工龄计算!B:F,5,0)</f>
        <v>200</v>
      </c>
      <c r="AS265">
        <f t="shared" si="18"/>
        <v>0</v>
      </c>
      <c r="BB265">
        <f t="shared" si="20"/>
        <v>0</v>
      </c>
    </row>
    <row r="266" spans="2:54">
      <c r="B266" t="str">
        <f>VLOOKUP(C266,花名册!C:O,13,0)</f>
        <v>10034</v>
      </c>
      <c r="C266" t="s">
        <v>786</v>
      </c>
      <c r="D266" t="str">
        <f>VLOOKUP(C266,花名册!C:F,4,0)</f>
        <v>百诚医药</v>
      </c>
      <c r="E266" t="str">
        <f>VLOOKUP(C266,花名册!C:G,5,0)</f>
        <v>实验室管理部</v>
      </c>
      <c r="F266" t="str">
        <f>VLOOKUP(C266,花名册!C:H,6,0)</f>
        <v>后勤</v>
      </c>
      <c r="G266" t="str">
        <f>VLOOKUP(C266,花名册!C:D,2,0)</f>
        <v>在职</v>
      </c>
      <c r="H266" t="str">
        <f>VLOOKUP(C266,花名册!C:E,3,0)</f>
        <v>正式员工</v>
      </c>
      <c r="I266" t="str">
        <f>VLOOKUP(C266,花名册!C:J,8,0)</f>
        <v>后勤</v>
      </c>
      <c r="J266" t="str">
        <f>VLOOKUP(C266,花名册!C:I,7,0)</f>
        <v>2016-02-01</v>
      </c>
      <c r="K266" t="str">
        <f>VLOOKUP(C266,花名册!C:L,9,0)</f>
        <v/>
      </c>
      <c r="L266" t="str">
        <f>VLOOKUP(C266,花名册!C:L,10,0)</f>
        <v/>
      </c>
      <c r="M266" t="str">
        <f>VLOOKUP(C266,花名册!C:N,12,0)</f>
        <v>P2</v>
      </c>
      <c r="N266">
        <f>VLOOKUP(C266,出勤日期!A:I,9,0)</f>
        <v>184</v>
      </c>
      <c r="O266">
        <f>VLOOKUP(C266,出勤日期!A:J,10,0)</f>
        <v>184</v>
      </c>
      <c r="P266">
        <f>VLOOKUP(C266,出勤日期!A:L,12,0)</f>
        <v>0</v>
      </c>
      <c r="Q266">
        <f>VLOOKUP(C266,出勤日期!A:M,13,0)</f>
        <v>184</v>
      </c>
      <c r="S266">
        <f>VLOOKUP(C266,'考勤原始数据（增加育儿、独生子女陪护假）'!C:X,16,0)</f>
        <v>0</v>
      </c>
      <c r="U266">
        <f>VLOOKUP(C266,'考勤原始数据（增加育儿、独生子女陪护假）'!C:Z,17,0)</f>
        <v>0</v>
      </c>
      <c r="W266">
        <f>VLOOKUP(C266,'考勤原始数据（增加育儿、独生子女陪护假）'!C:AB,18,0)</f>
        <v>0</v>
      </c>
      <c r="Y266">
        <f>VLOOKUP(C266,'考勤原始数据（增加育儿、独生子女陪护假）'!C:AD,19,0)</f>
        <v>0</v>
      </c>
      <c r="Z266">
        <f>VLOOKUP(C266,'考勤原始数据（增加育儿、独生子女陪护假）'!C:AE,20,0)</f>
        <v>0</v>
      </c>
      <c r="AB266">
        <f>VLOOKUP(C266,'考勤原始数据（增加育儿、独生子女陪护假）'!C:AG,22,0)</f>
        <v>0</v>
      </c>
      <c r="AC266">
        <f>VLOOKUP(C266,'考勤原始数据（增加育儿、独生子女陪护假）'!C:Y,23,0)</f>
        <v>0</v>
      </c>
      <c r="AD266">
        <f>VLOOKUP(C266,'考勤原始数据（增加育儿、独生子女陪护假）'!C:Z,24,0)</f>
        <v>0</v>
      </c>
      <c r="AE266">
        <v>0</v>
      </c>
      <c r="AF266">
        <f>VLOOKUP(C266,'考勤原始数据（增加育儿、独生子女陪护假）'!C:AB,26,0)</f>
        <v>0</v>
      </c>
      <c r="AG266">
        <f>VLOOKUP(C266:C267,'考勤原始数据（增加育儿、独生子女陪护假）'!C:AC,27,0)</f>
        <v>0</v>
      </c>
      <c r="AH266">
        <f>VLOOKUP(C266,'考勤原始数据（增加育儿、独生子女陪护假）'!C:AD,28,0)</f>
        <v>0</v>
      </c>
      <c r="AI266">
        <f>VLOOKUP(C266,'考勤原始数据（增加育儿、独生子女陪护假）'!C:AE,29,0)</f>
        <v>0</v>
      </c>
      <c r="AJ266">
        <f>VLOOKUP(C266,'考勤原始数据（增加育儿、独生子女陪护假）'!C:AF,30,0)</f>
        <v>0</v>
      </c>
      <c r="AL266">
        <f t="shared" si="17"/>
        <v>0</v>
      </c>
      <c r="AM266">
        <f t="shared" si="19"/>
        <v>200</v>
      </c>
      <c r="AN266">
        <f>VLOOKUP(C266,工龄计算!B:F,5,0)</f>
        <v>450</v>
      </c>
      <c r="AS266">
        <f t="shared" si="18"/>
        <v>0</v>
      </c>
      <c r="BB266">
        <f t="shared" si="20"/>
        <v>0</v>
      </c>
    </row>
    <row r="267" spans="2:54">
      <c r="B267" t="str">
        <f>VLOOKUP(C267,花名册!C:O,13,0)</f>
        <v>10080</v>
      </c>
      <c r="C267" t="s">
        <v>392</v>
      </c>
      <c r="D267" t="str">
        <f>VLOOKUP(C267,花名册!C:F,4,0)</f>
        <v>百诚医药</v>
      </c>
      <c r="E267" t="str">
        <f>VLOOKUP(C267,花名册!C:G,5,0)</f>
        <v>实验室管理部</v>
      </c>
      <c r="F267" t="str">
        <f>VLOOKUP(C267,花名册!C:H,6,0)</f>
        <v>采购主管</v>
      </c>
      <c r="G267" t="str">
        <f>VLOOKUP(C267,花名册!C:D,2,0)</f>
        <v>在职</v>
      </c>
      <c r="H267" t="str">
        <f>VLOOKUP(C267,花名册!C:E,3,0)</f>
        <v>正式员工</v>
      </c>
      <c r="I267" t="str">
        <f>VLOOKUP(C267,花名册!C:J,8,0)</f>
        <v>职能</v>
      </c>
      <c r="J267" t="str">
        <f>VLOOKUP(C267,花名册!C:I,7,0)</f>
        <v>2016-11-28</v>
      </c>
      <c r="K267" t="str">
        <f>VLOOKUP(C267,花名册!C:L,9,0)</f>
        <v/>
      </c>
      <c r="L267" t="str">
        <f>VLOOKUP(C267,花名册!C:L,10,0)</f>
        <v/>
      </c>
      <c r="M267" t="str">
        <f>VLOOKUP(C267,花名册!C:N,12,0)</f>
        <v>P3</v>
      </c>
      <c r="N267">
        <f>VLOOKUP(C267,出勤日期!A:I,9,0)</f>
        <v>184</v>
      </c>
      <c r="O267">
        <f>VLOOKUP(C267,出勤日期!A:J,10,0)</f>
        <v>184</v>
      </c>
      <c r="P267">
        <f>VLOOKUP(C267,出勤日期!A:L,12,0)</f>
        <v>0</v>
      </c>
      <c r="Q267">
        <f>VLOOKUP(C267,出勤日期!A:M,13,0)</f>
        <v>184</v>
      </c>
      <c r="S267">
        <f>VLOOKUP(C267,'考勤原始数据（增加育儿、独生子女陪护假）'!C:X,16,0)</f>
        <v>0</v>
      </c>
      <c r="U267">
        <f>VLOOKUP(C267,'考勤原始数据（增加育儿、独生子女陪护假）'!C:Z,17,0)</f>
        <v>0</v>
      </c>
      <c r="W267">
        <f>VLOOKUP(C267,'考勤原始数据（增加育儿、独生子女陪护假）'!C:AB,18,0)</f>
        <v>0</v>
      </c>
      <c r="Y267">
        <f>VLOOKUP(C267,'考勤原始数据（增加育儿、独生子女陪护假）'!C:AD,19,0)</f>
        <v>0</v>
      </c>
      <c r="Z267">
        <f>VLOOKUP(C267,'考勤原始数据（增加育儿、独生子女陪护假）'!C:AE,20,0)</f>
        <v>0</v>
      </c>
      <c r="AB267">
        <f>VLOOKUP(C267,'考勤原始数据（增加育儿、独生子女陪护假）'!C:AG,22,0)</f>
        <v>0</v>
      </c>
      <c r="AC267">
        <f>VLOOKUP(C267,'考勤原始数据（增加育儿、独生子女陪护假）'!C:Y,23,0)</f>
        <v>0</v>
      </c>
      <c r="AD267">
        <f>VLOOKUP(C267,'考勤原始数据（增加育儿、独生子女陪护假）'!C:Z,24,0)</f>
        <v>0</v>
      </c>
      <c r="AE267">
        <v>0</v>
      </c>
      <c r="AF267">
        <f>VLOOKUP(C267,'考勤原始数据（增加育儿、独生子女陪护假）'!C:AB,26,0)</f>
        <v>0</v>
      </c>
      <c r="AG267">
        <f>VLOOKUP(C267:C268,'考勤原始数据（增加育儿、独生子女陪护假）'!C:AC,27,0)</f>
        <v>0</v>
      </c>
      <c r="AH267">
        <f>VLOOKUP(C267,'考勤原始数据（增加育儿、独生子女陪护假）'!C:AD,28,0)</f>
        <v>0</v>
      </c>
      <c r="AI267">
        <f>VLOOKUP(C267,'考勤原始数据（增加育儿、独生子女陪护假）'!C:AE,29,0)</f>
        <v>0</v>
      </c>
      <c r="AJ267">
        <f>VLOOKUP(C267,'考勤原始数据（增加育儿、独生子女陪护假）'!C:AF,30,0)</f>
        <v>0</v>
      </c>
      <c r="AL267">
        <f t="shared" si="17"/>
        <v>0</v>
      </c>
      <c r="AM267">
        <f t="shared" si="19"/>
        <v>200</v>
      </c>
      <c r="AN267">
        <f>VLOOKUP(C267,工龄计算!B:F,5,0)</f>
        <v>350</v>
      </c>
      <c r="AS267">
        <f t="shared" si="18"/>
        <v>0</v>
      </c>
      <c r="BB267">
        <f t="shared" si="20"/>
        <v>0</v>
      </c>
    </row>
    <row r="268" spans="2:54">
      <c r="B268" t="str">
        <f>VLOOKUP(C268,花名册!C:O,13,0)</f>
        <v>10401</v>
      </c>
      <c r="C268" t="s">
        <v>210</v>
      </c>
      <c r="D268" t="str">
        <f>VLOOKUP(C268,花名册!C:F,4,0)</f>
        <v>百伦检测</v>
      </c>
      <c r="E268" t="str">
        <f>VLOOKUP(C268,花名册!C:G,5,0)</f>
        <v>综合管理中心</v>
      </c>
      <c r="F268" t="str">
        <f>VLOOKUP(C268,花名册!C:H,6,0)</f>
        <v>采购专员</v>
      </c>
      <c r="G268" t="str">
        <f>VLOOKUP(C268,花名册!C:D,2,0)</f>
        <v>在职</v>
      </c>
      <c r="H268" t="str">
        <f>VLOOKUP(C268,花名册!C:E,3,0)</f>
        <v>正式员工</v>
      </c>
      <c r="I268" t="str">
        <f>VLOOKUP(C268,花名册!C:J,8,0)</f>
        <v>职能</v>
      </c>
      <c r="J268" t="str">
        <f>VLOOKUP(C268,花名册!C:I,7,0)</f>
        <v>2019-07-08</v>
      </c>
      <c r="K268" t="str">
        <f>VLOOKUP(C268,花名册!C:L,9,0)</f>
        <v/>
      </c>
      <c r="L268" t="str">
        <f>VLOOKUP(C268,花名册!C:L,10,0)</f>
        <v/>
      </c>
      <c r="M268" t="str">
        <f>VLOOKUP(C268,花名册!C:N,12,0)</f>
        <v>P2</v>
      </c>
      <c r="N268">
        <f>VLOOKUP(C268,出勤日期!A:I,9,0)</f>
        <v>184</v>
      </c>
      <c r="O268">
        <f>VLOOKUP(C268,出勤日期!A:J,10,0)</f>
        <v>184</v>
      </c>
      <c r="P268">
        <f>VLOOKUP(C268,出勤日期!A:L,12,0)</f>
        <v>0</v>
      </c>
      <c r="Q268">
        <f>VLOOKUP(C268,出勤日期!A:M,13,0)</f>
        <v>184</v>
      </c>
      <c r="S268">
        <f>VLOOKUP(C268,'考勤原始数据（增加育儿、独生子女陪护假）'!C:X,16,0)</f>
        <v>0</v>
      </c>
      <c r="U268">
        <f>VLOOKUP(C268,'考勤原始数据（增加育儿、独生子女陪护假）'!C:Z,17,0)</f>
        <v>0</v>
      </c>
      <c r="W268">
        <f>VLOOKUP(C268,'考勤原始数据（增加育儿、独生子女陪护假）'!C:AB,18,0)</f>
        <v>0</v>
      </c>
      <c r="Y268">
        <f>VLOOKUP(C268,'考勤原始数据（增加育儿、独生子女陪护假）'!C:AD,19,0)</f>
        <v>0</v>
      </c>
      <c r="Z268">
        <f>VLOOKUP(C268,'考勤原始数据（增加育儿、独生子女陪护假）'!C:AE,20,0)</f>
        <v>0</v>
      </c>
      <c r="AB268">
        <f>VLOOKUP(C268,'考勤原始数据（增加育儿、独生子女陪护假）'!C:AG,22,0)</f>
        <v>0</v>
      </c>
      <c r="AC268">
        <f>VLOOKUP(C268,'考勤原始数据（增加育儿、独生子女陪护假）'!C:Y,23,0)</f>
        <v>14</v>
      </c>
      <c r="AD268">
        <f>VLOOKUP(C268,'考勤原始数据（增加育儿、独生子女陪护假）'!C:Z,24,0)</f>
        <v>14</v>
      </c>
      <c r="AE268">
        <v>0</v>
      </c>
      <c r="AF268">
        <f>VLOOKUP(C268,'考勤原始数据（增加育儿、独生子女陪护假）'!C:AB,26,0)</f>
        <v>0</v>
      </c>
      <c r="AG268">
        <f>VLOOKUP(C268:C269,'考勤原始数据（增加育儿、独生子女陪护假）'!C:AC,27,0)</f>
        <v>0</v>
      </c>
      <c r="AH268">
        <f>VLOOKUP(C268,'考勤原始数据（增加育儿、独生子女陪护假）'!C:AD,28,0)</f>
        <v>0</v>
      </c>
      <c r="AI268">
        <f>VLOOKUP(C268,'考勤原始数据（增加育儿、独生子女陪护假）'!C:AE,29,0)</f>
        <v>0</v>
      </c>
      <c r="AJ268">
        <f>VLOOKUP(C268,'考勤原始数据（增加育儿、独生子女陪护假）'!C:AF,30,0)</f>
        <v>0</v>
      </c>
      <c r="AL268">
        <f t="shared" si="17"/>
        <v>0</v>
      </c>
      <c r="AM268">
        <f t="shared" si="19"/>
        <v>200</v>
      </c>
      <c r="AN268">
        <f>VLOOKUP(C268,工龄计算!B:F,5,0)</f>
        <v>150</v>
      </c>
      <c r="AS268">
        <f t="shared" si="18"/>
        <v>0</v>
      </c>
      <c r="BB268">
        <f t="shared" si="20"/>
        <v>0</v>
      </c>
    </row>
    <row r="269" spans="2:54">
      <c r="B269" t="str">
        <f>VLOOKUP(C269,花名册!C:O,13,0)</f>
        <v>10435</v>
      </c>
      <c r="C269" t="s">
        <v>501</v>
      </c>
      <c r="D269" t="str">
        <f>VLOOKUP(C269,花名册!C:F,4,0)</f>
        <v>百诚医药</v>
      </c>
      <c r="E269" t="str">
        <f>VLOOKUP(C269,花名册!C:G,5,0)</f>
        <v>实验室管理部</v>
      </c>
      <c r="F269" t="str">
        <f>VLOOKUP(C269,花名册!C:H,6,0)</f>
        <v>采购专员</v>
      </c>
      <c r="G269" t="str">
        <f>VLOOKUP(C269,花名册!C:D,2,0)</f>
        <v>在职</v>
      </c>
      <c r="H269" t="str">
        <f>VLOOKUP(C269,花名册!C:E,3,0)</f>
        <v>正式员工</v>
      </c>
      <c r="I269" t="str">
        <f>VLOOKUP(C269,花名册!C:J,8,0)</f>
        <v>职能</v>
      </c>
      <c r="J269" t="str">
        <f>VLOOKUP(C269,花名册!C:I,7,0)</f>
        <v>2019-09-23</v>
      </c>
      <c r="K269" t="str">
        <f>VLOOKUP(C269,花名册!C:L,9,0)</f>
        <v/>
      </c>
      <c r="L269" t="str">
        <f>VLOOKUP(C269,花名册!C:L,10,0)</f>
        <v/>
      </c>
      <c r="M269" t="str">
        <f>VLOOKUP(C269,花名册!C:N,12,0)</f>
        <v>P2</v>
      </c>
      <c r="N269">
        <f>VLOOKUP(C269,出勤日期!A:I,9,0)</f>
        <v>184</v>
      </c>
      <c r="O269">
        <f>VLOOKUP(C269,出勤日期!A:J,10,0)</f>
        <v>184</v>
      </c>
      <c r="P269">
        <f>VLOOKUP(C269,出勤日期!A:L,12,0)</f>
        <v>0</v>
      </c>
      <c r="Q269">
        <f>VLOOKUP(C269,出勤日期!A:M,13,0)</f>
        <v>184</v>
      </c>
      <c r="S269">
        <f>VLOOKUP(C269,'考勤原始数据（增加育儿、独生子女陪护假）'!C:X,16,0)</f>
        <v>0</v>
      </c>
      <c r="U269">
        <f>VLOOKUP(C269,'考勤原始数据（增加育儿、独生子女陪护假）'!C:Z,17,0)</f>
        <v>0</v>
      </c>
      <c r="W269">
        <f>VLOOKUP(C269,'考勤原始数据（增加育儿、独生子女陪护假）'!C:AB,18,0)</f>
        <v>0</v>
      </c>
      <c r="Y269">
        <f>VLOOKUP(C269,'考勤原始数据（增加育儿、独生子女陪护假）'!C:AD,19,0)</f>
        <v>0</v>
      </c>
      <c r="Z269">
        <f>VLOOKUP(C269,'考勤原始数据（增加育儿、独生子女陪护假）'!C:AE,20,0)</f>
        <v>0</v>
      </c>
      <c r="AB269">
        <f>VLOOKUP(C269,'考勤原始数据（增加育儿、独生子女陪护假）'!C:AG,22,0)</f>
        <v>0</v>
      </c>
      <c r="AC269">
        <f>VLOOKUP(C269,'考勤原始数据（增加育儿、独生子女陪护假）'!C:Y,23,0)</f>
        <v>23</v>
      </c>
      <c r="AD269">
        <f>VLOOKUP(C269,'考勤原始数据（增加育儿、独生子女陪护假）'!C:Z,24,0)</f>
        <v>23</v>
      </c>
      <c r="AE269">
        <v>0</v>
      </c>
      <c r="AF269">
        <f>VLOOKUP(C269,'考勤原始数据（增加育儿、独生子女陪护假）'!C:AB,26,0)</f>
        <v>0</v>
      </c>
      <c r="AG269">
        <f>VLOOKUP(C269:C270,'考勤原始数据（增加育儿、独生子女陪护假）'!C:AC,27,0)</f>
        <v>0</v>
      </c>
      <c r="AH269">
        <f>VLOOKUP(C269,'考勤原始数据（增加育儿、独生子女陪护假）'!C:AD,28,0)</f>
        <v>0</v>
      </c>
      <c r="AI269">
        <f>VLOOKUP(C269,'考勤原始数据（增加育儿、独生子女陪护假）'!C:AE,29,0)</f>
        <v>0</v>
      </c>
      <c r="AJ269">
        <f>VLOOKUP(C269,'考勤原始数据（增加育儿、独生子女陪护假）'!C:AF,30,0)</f>
        <v>0</v>
      </c>
      <c r="AL269">
        <f t="shared" si="17"/>
        <v>0</v>
      </c>
      <c r="AM269">
        <f t="shared" si="19"/>
        <v>200</v>
      </c>
      <c r="AN269">
        <f>VLOOKUP(C269,工龄计算!B:F,5,0)</f>
        <v>150</v>
      </c>
      <c r="AS269">
        <f t="shared" si="18"/>
        <v>0</v>
      </c>
      <c r="BB269">
        <f t="shared" si="20"/>
        <v>0</v>
      </c>
    </row>
    <row r="270" spans="2:54">
      <c r="B270" t="str">
        <f>VLOOKUP(C270,花名册!C:O,13,0)</f>
        <v>10391</v>
      </c>
      <c r="C270" t="s">
        <v>479</v>
      </c>
      <c r="D270" t="str">
        <f>VLOOKUP(C270,花名册!C:F,4,0)</f>
        <v>百诚医药</v>
      </c>
      <c r="E270" t="str">
        <f>VLOOKUP(C270,花名册!C:G,5,0)</f>
        <v>证券事务部</v>
      </c>
      <c r="F270" t="str">
        <f>VLOOKUP(C270,花名册!C:H,6,0)</f>
        <v>证券事务代表</v>
      </c>
      <c r="G270" t="str">
        <f>VLOOKUP(C270,花名册!C:D,2,0)</f>
        <v>在职</v>
      </c>
      <c r="H270" t="str">
        <f>VLOOKUP(C270,花名册!C:E,3,0)</f>
        <v>正式员工</v>
      </c>
      <c r="I270" t="str">
        <f>VLOOKUP(C270,花名册!C:J,8,0)</f>
        <v>职能</v>
      </c>
      <c r="J270" t="str">
        <f>VLOOKUP(C270,花名册!C:I,7,0)</f>
        <v>2019-07-02</v>
      </c>
      <c r="K270" t="str">
        <f>VLOOKUP(C270,花名册!C:L,9,0)</f>
        <v/>
      </c>
      <c r="L270" t="str">
        <f>VLOOKUP(C270,花名册!C:L,10,0)</f>
        <v/>
      </c>
      <c r="M270" t="str">
        <f>VLOOKUP(C270,花名册!C:N,12,0)</f>
        <v>P5</v>
      </c>
      <c r="N270">
        <f>VLOOKUP(C270,出勤日期!A:I,9,0)</f>
        <v>184</v>
      </c>
      <c r="O270">
        <f>VLOOKUP(C270,出勤日期!A:J,10,0)</f>
        <v>184</v>
      </c>
      <c r="P270">
        <f>VLOOKUP(C270,出勤日期!A:L,12,0)</f>
        <v>0</v>
      </c>
      <c r="Q270">
        <f>VLOOKUP(C270,出勤日期!A:M,13,0)</f>
        <v>184</v>
      </c>
      <c r="S270">
        <f>VLOOKUP(C270,'考勤原始数据（增加育儿、独生子女陪护假）'!C:X,16,0)</f>
        <v>0</v>
      </c>
      <c r="U270">
        <f>VLOOKUP(C270,'考勤原始数据（增加育儿、独生子女陪护假）'!C:Z,17,0)</f>
        <v>4.5</v>
      </c>
      <c r="W270">
        <f>VLOOKUP(C270,'考勤原始数据（增加育儿、独生子女陪护假）'!C:AB,18,0)</f>
        <v>0</v>
      </c>
      <c r="Y270">
        <f>VLOOKUP(C270,'考勤原始数据（增加育儿、独生子女陪护假）'!C:AD,19,0)</f>
        <v>0</v>
      </c>
      <c r="Z270">
        <f>VLOOKUP(C270,'考勤原始数据（增加育儿、独生子女陪护假）'!C:AE,20,0)</f>
        <v>0</v>
      </c>
      <c r="AB270">
        <f>VLOOKUP(C270,'考勤原始数据（增加育儿、独生子女陪护假）'!C:AG,22,0)</f>
        <v>0</v>
      </c>
      <c r="AC270">
        <f>VLOOKUP(C270,'考勤原始数据（增加育儿、独生子女陪护假）'!C:Y,23,0)</f>
        <v>3.5</v>
      </c>
      <c r="AD270">
        <f>VLOOKUP(C270,'考勤原始数据（增加育儿、独生子女陪护假）'!C:Z,24,0)</f>
        <v>3.5</v>
      </c>
      <c r="AE270">
        <v>0</v>
      </c>
      <c r="AF270">
        <f>VLOOKUP(C270,'考勤原始数据（增加育儿、独生子女陪护假）'!C:AB,26,0)</f>
        <v>0</v>
      </c>
      <c r="AG270">
        <f>VLOOKUP(C270:C271,'考勤原始数据（增加育儿、独生子女陪护假）'!C:AC,27,0)</f>
        <v>0</v>
      </c>
      <c r="AH270">
        <f>VLOOKUP(C270,'考勤原始数据（增加育儿、独生子女陪护假）'!C:AD,28,0)</f>
        <v>0</v>
      </c>
      <c r="AI270">
        <f>VLOOKUP(C270,'考勤原始数据（增加育儿、独生子女陪护假）'!C:AE,29,0)</f>
        <v>0</v>
      </c>
      <c r="AJ270">
        <f>VLOOKUP(C270,'考勤原始数据（增加育儿、独生子女陪护假）'!C:AF,30,0)</f>
        <v>0</v>
      </c>
      <c r="AK270">
        <v>0</v>
      </c>
      <c r="AL270">
        <f t="shared" si="17"/>
        <v>0</v>
      </c>
      <c r="AM270">
        <f t="shared" si="19"/>
        <v>195.11</v>
      </c>
      <c r="AN270">
        <f>VLOOKUP(C270,工龄计算!B:F,5,0)</f>
        <v>150</v>
      </c>
      <c r="AS270">
        <f t="shared" si="18"/>
        <v>0</v>
      </c>
      <c r="BB270">
        <f t="shared" si="20"/>
        <v>0</v>
      </c>
    </row>
    <row r="271" spans="2:54">
      <c r="B271" t="str">
        <f>VLOOKUP(C271,花名册!C:O,13,0)</f>
        <v>10406</v>
      </c>
      <c r="C271" t="s">
        <v>482</v>
      </c>
      <c r="D271" t="str">
        <f>VLOOKUP(C271,花名册!C:F,4,0)</f>
        <v>百伦检测</v>
      </c>
      <c r="E271" t="str">
        <f>VLOOKUP(C271,花名册!C:G,5,0)</f>
        <v>检测三部</v>
      </c>
      <c r="F271" t="str">
        <f>VLOOKUP(C271,花名册!C:H,6,0)</f>
        <v>检测员</v>
      </c>
      <c r="G271" t="str">
        <f>VLOOKUP(C271,花名册!C:D,2,0)</f>
        <v>在职</v>
      </c>
      <c r="H271" t="str">
        <f>VLOOKUP(C271,花名册!C:E,3,0)</f>
        <v>正式员工</v>
      </c>
      <c r="I271" t="str">
        <f>VLOOKUP(C271,花名册!C:J,8,0)</f>
        <v>研发</v>
      </c>
      <c r="J271" t="str">
        <f>VLOOKUP(C271,花名册!C:I,7,0)</f>
        <v>2019-07-15</v>
      </c>
      <c r="K271" t="str">
        <f>VLOOKUP(C271,花名册!C:L,9,0)</f>
        <v/>
      </c>
      <c r="L271" t="str">
        <f>VLOOKUP(C271,花名册!C:L,10,0)</f>
        <v/>
      </c>
      <c r="M271" t="str">
        <f>VLOOKUP(C271,花名册!C:N,12,0)</f>
        <v>P2</v>
      </c>
      <c r="N271">
        <f>VLOOKUP(C271,出勤日期!A:I,9,0)</f>
        <v>172.5</v>
      </c>
      <c r="O271">
        <f>VLOOKUP(C271,出勤日期!A:J,10,0)</f>
        <v>172.5</v>
      </c>
      <c r="P271">
        <f>VLOOKUP(C271,出勤日期!A:L,12,0)</f>
        <v>0</v>
      </c>
      <c r="Q271">
        <f>VLOOKUP(C271,出勤日期!A:M,13,0)</f>
        <v>172.5</v>
      </c>
      <c r="S271">
        <f>VLOOKUP(C271,'考勤原始数据（增加育儿、独生子女陪护假）'!C:X,16,0)</f>
        <v>0</v>
      </c>
      <c r="U271">
        <f>VLOOKUP(C271,'考勤原始数据（增加育儿、独生子女陪护假）'!C:Z,17,0)</f>
        <v>0</v>
      </c>
      <c r="W271">
        <f>VLOOKUP(C271,'考勤原始数据（增加育儿、独生子女陪护假）'!C:AB,18,0)</f>
        <v>0</v>
      </c>
      <c r="Y271">
        <f>VLOOKUP(C271,'考勤原始数据（增加育儿、独生子女陪护假）'!C:AD,19,0)</f>
        <v>0</v>
      </c>
      <c r="Z271">
        <f>VLOOKUP(C271,'考勤原始数据（增加育儿、独生子女陪护假）'!C:AE,20,0)</f>
        <v>0</v>
      </c>
      <c r="AB271">
        <f>VLOOKUP(C271,'考勤原始数据（增加育儿、独生子女陪护假）'!C:AG,22,0)</f>
        <v>0</v>
      </c>
      <c r="AC271">
        <f>VLOOKUP(C271,'考勤原始数据（增加育儿、独生子女陪护假）'!C:Y,23,0)</f>
        <v>0.5</v>
      </c>
      <c r="AD271">
        <f>VLOOKUP(C271,'考勤原始数据（增加育儿、独生子女陪护假）'!C:Z,24,0)</f>
        <v>0.5</v>
      </c>
      <c r="AE271">
        <v>0</v>
      </c>
      <c r="AF271">
        <f>VLOOKUP(C271,'考勤原始数据（增加育儿、独生子女陪护假）'!C:AB,26,0)</f>
        <v>0</v>
      </c>
      <c r="AG271">
        <f>VLOOKUP(C271:C272,'考勤原始数据（增加育儿、独生子女陪护假）'!C:AC,27,0)</f>
        <v>0</v>
      </c>
      <c r="AH271">
        <f>VLOOKUP(C271,'考勤原始数据（增加育儿、独生子女陪护假）'!C:AD,28,0)</f>
        <v>0</v>
      </c>
      <c r="AI271">
        <f>VLOOKUP(C271,'考勤原始数据（增加育儿、独生子女陪护假）'!C:AE,29,0)</f>
        <v>0</v>
      </c>
      <c r="AJ271">
        <f>VLOOKUP(C271,'考勤原始数据（增加育儿、独生子女陪护假）'!C:AF,30,0)</f>
        <v>0</v>
      </c>
      <c r="AL271">
        <f t="shared" si="17"/>
        <v>0</v>
      </c>
      <c r="AM271">
        <f t="shared" si="19"/>
        <v>200</v>
      </c>
      <c r="AN271">
        <f>VLOOKUP(C271,工龄计算!B:F,5,0)</f>
        <v>150</v>
      </c>
      <c r="AS271">
        <f t="shared" si="18"/>
        <v>0</v>
      </c>
      <c r="BB271">
        <f t="shared" si="20"/>
        <v>0</v>
      </c>
    </row>
    <row r="272" spans="2:54">
      <c r="B272" t="str">
        <f>VLOOKUP(C272,花名册!C:O,13,0)</f>
        <v>10321</v>
      </c>
      <c r="C272" t="s">
        <v>644</v>
      </c>
      <c r="D272" t="str">
        <f>VLOOKUP(C272,花名册!C:F,4,0)</f>
        <v>百诚医药</v>
      </c>
      <c r="E272" t="str">
        <f>VLOOKUP(C272,花名册!C:G,5,0)</f>
        <v>新药研发中心</v>
      </c>
      <c r="F272" t="str">
        <f>VLOOKUP(C272,花名册!C:H,6,0)</f>
        <v>新药研发中心总经理</v>
      </c>
      <c r="G272" t="str">
        <f>VLOOKUP(C272,花名册!C:D,2,0)</f>
        <v>在职</v>
      </c>
      <c r="H272" t="str">
        <f>VLOOKUP(C272,花名册!C:E,3,0)</f>
        <v>正式员工</v>
      </c>
      <c r="I272" t="str">
        <f>VLOOKUP(C272,花名册!C:J,8,0)</f>
        <v>研发</v>
      </c>
      <c r="J272" t="str">
        <f>VLOOKUP(C272,花名册!C:I,7,0)</f>
        <v>2019-04-01</v>
      </c>
      <c r="K272" t="str">
        <f>VLOOKUP(C272,花名册!C:L,9,0)</f>
        <v/>
      </c>
      <c r="L272" t="str">
        <f>VLOOKUP(C272,花名册!C:L,10,0)</f>
        <v/>
      </c>
      <c r="M272" t="str">
        <f>VLOOKUP(C272,花名册!C:N,12,0)</f>
        <v>M6</v>
      </c>
      <c r="N272">
        <f>VLOOKUP(C272,出勤日期!A:I,9,0)</f>
        <v>172.5</v>
      </c>
      <c r="O272">
        <f>VLOOKUP(C272,出勤日期!A:J,10,0)</f>
        <v>172.5</v>
      </c>
      <c r="P272">
        <f>VLOOKUP(C272,出勤日期!A:L,12,0)</f>
        <v>0</v>
      </c>
      <c r="Q272">
        <f>VLOOKUP(C272,出勤日期!A:M,13,0)</f>
        <v>172.5</v>
      </c>
      <c r="S272">
        <f>VLOOKUP(C272,'考勤原始数据（增加育儿、独生子女陪护假）'!C:X,16,0)</f>
        <v>0</v>
      </c>
      <c r="U272">
        <f>VLOOKUP(C272,'考勤原始数据（增加育儿、独生子女陪护假）'!C:Z,17,0)</f>
        <v>0</v>
      </c>
      <c r="W272">
        <f>VLOOKUP(C272,'考勤原始数据（增加育儿、独生子女陪护假）'!C:AB,18,0)</f>
        <v>0</v>
      </c>
      <c r="Y272">
        <f>VLOOKUP(C272,'考勤原始数据（增加育儿、独生子女陪护假）'!C:AD,19,0)</f>
        <v>0</v>
      </c>
      <c r="Z272">
        <f>VLOOKUP(C272,'考勤原始数据（增加育儿、独生子女陪护假）'!C:AE,20,0)</f>
        <v>0</v>
      </c>
      <c r="AB272">
        <f>VLOOKUP(C272,'考勤原始数据（增加育儿、独生子女陪护假）'!C:AG,22,0)</f>
        <v>0</v>
      </c>
      <c r="AC272">
        <f>VLOOKUP(C272,'考勤原始数据（增加育儿、独生子女陪护假）'!C:Y,23,0)</f>
        <v>0</v>
      </c>
      <c r="AD272">
        <f>VLOOKUP(C272,'考勤原始数据（增加育儿、独生子女陪护假）'!C:Z,24,0)</f>
        <v>0</v>
      </c>
      <c r="AE272">
        <v>0</v>
      </c>
      <c r="AF272">
        <f>VLOOKUP(C272,'考勤原始数据（增加育儿、独生子女陪护假）'!C:AB,26,0)</f>
        <v>0</v>
      </c>
      <c r="AG272">
        <f>VLOOKUP(C272:C273,'考勤原始数据（增加育儿、独生子女陪护假）'!C:AC,27,0)</f>
        <v>0</v>
      </c>
      <c r="AH272">
        <f>VLOOKUP(C272,'考勤原始数据（增加育儿、独生子女陪护假）'!C:AD,28,0)</f>
        <v>0</v>
      </c>
      <c r="AI272">
        <f>VLOOKUP(C272,'考勤原始数据（增加育儿、独生子女陪护假）'!C:AE,29,0)</f>
        <v>0</v>
      </c>
      <c r="AJ272">
        <f>VLOOKUP(C272,'考勤原始数据（增加育儿、独生子女陪护假）'!C:AF,30,0)</f>
        <v>0</v>
      </c>
      <c r="AL272">
        <f t="shared" si="17"/>
        <v>0</v>
      </c>
      <c r="AM272">
        <f t="shared" si="19"/>
        <v>200</v>
      </c>
      <c r="AN272">
        <f>VLOOKUP(C272,工龄计算!B:F,5,0)</f>
        <v>200</v>
      </c>
      <c r="AS272">
        <f t="shared" si="18"/>
        <v>0</v>
      </c>
      <c r="BB272">
        <f t="shared" si="20"/>
        <v>0</v>
      </c>
    </row>
    <row r="273" spans="2:54">
      <c r="B273" t="str">
        <f>VLOOKUP(C273,花名册!C:O,13,0)</f>
        <v>10507</v>
      </c>
      <c r="C273" t="s">
        <v>395</v>
      </c>
      <c r="D273" t="str">
        <f>VLOOKUP(C273,花名册!C:F,4,0)</f>
        <v>百诚医药</v>
      </c>
      <c r="E273" t="str">
        <f>VLOOKUP(C273,花名册!C:G,5,0)</f>
        <v>药化部</v>
      </c>
      <c r="F273" t="str">
        <f>VLOOKUP(C273,花名册!C:H,6,0)</f>
        <v>药化副总监</v>
      </c>
      <c r="G273" t="str">
        <f>VLOOKUP(C273,花名册!C:D,2,0)</f>
        <v>在职</v>
      </c>
      <c r="H273" t="str">
        <f>VLOOKUP(C273,花名册!C:E,3,0)</f>
        <v>正式员工</v>
      </c>
      <c r="I273" t="str">
        <f>VLOOKUP(C273,花名册!C:J,8,0)</f>
        <v>研发</v>
      </c>
      <c r="J273" t="str">
        <f>VLOOKUP(C273,花名册!C:I,7,0)</f>
        <v>2020-04-08</v>
      </c>
      <c r="K273" t="str">
        <f>VLOOKUP(C273,花名册!C:L,9,0)</f>
        <v/>
      </c>
      <c r="L273" t="str">
        <f>VLOOKUP(C273,花名册!C:L,10,0)</f>
        <v/>
      </c>
      <c r="M273" t="str">
        <f>VLOOKUP(C273,花名册!C:N,12,0)</f>
        <v>M3</v>
      </c>
      <c r="N273">
        <f>VLOOKUP(C273,出勤日期!A:I,9,0)</f>
        <v>172.5</v>
      </c>
      <c r="O273">
        <f>VLOOKUP(C273,出勤日期!A:J,10,0)</f>
        <v>172.5</v>
      </c>
      <c r="P273">
        <f>VLOOKUP(C273,出勤日期!A:L,12,0)</f>
        <v>0</v>
      </c>
      <c r="Q273">
        <f>VLOOKUP(C273,出勤日期!A:M,13,0)</f>
        <v>172.5</v>
      </c>
      <c r="S273">
        <f>VLOOKUP(C273,'考勤原始数据（增加育儿、独生子女陪护假）'!C:X,16,0)</f>
        <v>0</v>
      </c>
      <c r="U273">
        <f>VLOOKUP(C273,'考勤原始数据（增加育儿、独生子女陪护假）'!C:Z,17,0)</f>
        <v>0</v>
      </c>
      <c r="W273">
        <f>VLOOKUP(C273,'考勤原始数据（增加育儿、独生子女陪护假）'!C:AB,18,0)</f>
        <v>0</v>
      </c>
      <c r="Y273">
        <f>VLOOKUP(C273,'考勤原始数据（增加育儿、独生子女陪护假）'!C:AD,19,0)</f>
        <v>0</v>
      </c>
      <c r="Z273">
        <f>VLOOKUP(C273,'考勤原始数据（增加育儿、独生子女陪护假）'!C:AE,20,0)</f>
        <v>0</v>
      </c>
      <c r="AB273">
        <f>VLOOKUP(C273,'考勤原始数据（增加育儿、独生子女陪护假）'!C:AG,22,0)</f>
        <v>0</v>
      </c>
      <c r="AC273">
        <f>VLOOKUP(C273,'考勤原始数据（增加育儿、独生子女陪护假）'!C:Y,23,0)</f>
        <v>0</v>
      </c>
      <c r="AD273">
        <f>VLOOKUP(C273,'考勤原始数据（增加育儿、独生子女陪护假）'!C:Z,24,0)</f>
        <v>0</v>
      </c>
      <c r="AE273">
        <v>0</v>
      </c>
      <c r="AF273">
        <f>VLOOKUP(C273,'考勤原始数据（增加育儿、独生子女陪护假）'!C:AB,26,0)</f>
        <v>0</v>
      </c>
      <c r="AG273">
        <f>VLOOKUP(C273:C274,'考勤原始数据（增加育儿、独生子女陪护假）'!C:AC,27,0)</f>
        <v>0</v>
      </c>
      <c r="AH273">
        <f>VLOOKUP(C273,'考勤原始数据（增加育儿、独生子女陪护假）'!C:AD,28,0)</f>
        <v>0</v>
      </c>
      <c r="AI273">
        <f>VLOOKUP(C273,'考勤原始数据（增加育儿、独生子女陪护假）'!C:AE,29,0)</f>
        <v>0</v>
      </c>
      <c r="AJ273">
        <f>VLOOKUP(C273,'考勤原始数据（增加育儿、独生子女陪护假）'!C:AF,30,0)</f>
        <v>0</v>
      </c>
      <c r="AL273">
        <f t="shared" si="17"/>
        <v>0</v>
      </c>
      <c r="AM273">
        <f t="shared" si="19"/>
        <v>200</v>
      </c>
      <c r="AN273">
        <f>VLOOKUP(C273,工龄计算!B:F,5,0)</f>
        <v>100</v>
      </c>
      <c r="AS273">
        <f t="shared" si="18"/>
        <v>0</v>
      </c>
      <c r="BB273">
        <f t="shared" si="20"/>
        <v>0</v>
      </c>
    </row>
    <row r="274" spans="2:54">
      <c r="B274" t="str">
        <f>VLOOKUP(C274,花名册!C:O,13,0)</f>
        <v>50012</v>
      </c>
      <c r="C274" t="s">
        <v>648</v>
      </c>
      <c r="D274" t="str">
        <f>VLOOKUP(C274,花名册!C:F,4,0)</f>
        <v>百诚医药</v>
      </c>
      <c r="E274" t="str">
        <f>VLOOKUP(C274,花名册!C:G,5,0)</f>
        <v>药化部</v>
      </c>
      <c r="F274" t="str">
        <f>VLOOKUP(C274,花名册!C:H,6,0)</f>
        <v>初级项目经理(合成)</v>
      </c>
      <c r="G274" t="str">
        <f>VLOOKUP(C274,花名册!C:D,2,0)</f>
        <v>在职</v>
      </c>
      <c r="H274" t="str">
        <f>VLOOKUP(C274,花名册!C:E,3,0)</f>
        <v>正式员工</v>
      </c>
      <c r="I274" t="str">
        <f>VLOOKUP(C274,花名册!C:J,8,0)</f>
        <v>研发</v>
      </c>
      <c r="J274" t="str">
        <f>VLOOKUP(C274,花名册!C:I,7,0)</f>
        <v>2019-04-08</v>
      </c>
      <c r="K274" t="str">
        <f>VLOOKUP(C274,花名册!C:L,9,0)</f>
        <v/>
      </c>
      <c r="L274" t="str">
        <f>VLOOKUP(C274,花名册!C:L,10,0)</f>
        <v/>
      </c>
      <c r="M274" t="str">
        <f>VLOOKUP(C274,花名册!C:N,12,0)</f>
        <v>M1</v>
      </c>
      <c r="N274">
        <f>VLOOKUP(C274,出勤日期!A:I,9,0)</f>
        <v>172.5</v>
      </c>
      <c r="O274">
        <f>VLOOKUP(C274,出勤日期!A:J,10,0)</f>
        <v>172.5</v>
      </c>
      <c r="P274">
        <f>VLOOKUP(C274,出勤日期!A:L,12,0)</f>
        <v>0</v>
      </c>
      <c r="Q274">
        <f>VLOOKUP(C274,出勤日期!A:M,13,0)</f>
        <v>172.5</v>
      </c>
      <c r="S274">
        <f>VLOOKUP(C274,'考勤原始数据（增加育儿、独生子女陪护假）'!C:X,16,0)</f>
        <v>0</v>
      </c>
      <c r="U274">
        <f>VLOOKUP(C274,'考勤原始数据（增加育儿、独生子女陪护假）'!C:Z,17,0)</f>
        <v>0</v>
      </c>
      <c r="W274">
        <f>VLOOKUP(C274,'考勤原始数据（增加育儿、独生子女陪护假）'!C:AB,18,0)</f>
        <v>0</v>
      </c>
      <c r="Y274">
        <f>VLOOKUP(C274,'考勤原始数据（增加育儿、独生子女陪护假）'!C:AD,19,0)</f>
        <v>0</v>
      </c>
      <c r="Z274">
        <f>VLOOKUP(C274,'考勤原始数据（增加育儿、独生子女陪护假）'!C:AE,20,0)</f>
        <v>0</v>
      </c>
      <c r="AB274">
        <f>VLOOKUP(C274,'考勤原始数据（增加育儿、独生子女陪护假）'!C:AG,22,0)</f>
        <v>0</v>
      </c>
      <c r="AC274">
        <f>VLOOKUP(C274,'考勤原始数据（增加育儿、独生子女陪护假）'!C:Y,23,0)</f>
        <v>0</v>
      </c>
      <c r="AD274">
        <f>VLOOKUP(C274,'考勤原始数据（增加育儿、独生子女陪护假）'!C:Z,24,0)</f>
        <v>0</v>
      </c>
      <c r="AE274">
        <v>0</v>
      </c>
      <c r="AF274">
        <f>VLOOKUP(C274,'考勤原始数据（增加育儿、独生子女陪护假）'!C:AB,26,0)</f>
        <v>0</v>
      </c>
      <c r="AG274">
        <f>VLOOKUP(C274:C275,'考勤原始数据（增加育儿、独生子女陪护假）'!C:AC,27,0)</f>
        <v>0</v>
      </c>
      <c r="AH274">
        <f>VLOOKUP(C274,'考勤原始数据（增加育儿、独生子女陪护假）'!C:AD,28,0)</f>
        <v>0</v>
      </c>
      <c r="AI274">
        <f>VLOOKUP(C274,'考勤原始数据（增加育儿、独生子女陪护假）'!C:AE,29,0)</f>
        <v>0</v>
      </c>
      <c r="AJ274">
        <f>VLOOKUP(C274,'考勤原始数据（增加育儿、独生子女陪护假）'!C:AF,30,0)</f>
        <v>0</v>
      </c>
      <c r="AL274">
        <f t="shared" si="17"/>
        <v>0</v>
      </c>
      <c r="AM274">
        <f t="shared" si="19"/>
        <v>200</v>
      </c>
      <c r="AN274">
        <f>VLOOKUP(C274,工龄计算!B:F,5,0)</f>
        <v>150</v>
      </c>
      <c r="AS274">
        <f t="shared" si="18"/>
        <v>0</v>
      </c>
      <c r="BB274">
        <f t="shared" si="20"/>
        <v>0</v>
      </c>
    </row>
    <row r="275" spans="2:54">
      <c r="B275" t="str">
        <f>VLOOKUP(C275,花名册!C:O,13,0)</f>
        <v>50013</v>
      </c>
      <c r="C275" t="s">
        <v>286</v>
      </c>
      <c r="D275" t="str">
        <f>VLOOKUP(C275,花名册!C:F,4,0)</f>
        <v>百诚医药</v>
      </c>
      <c r="E275" t="str">
        <f>VLOOKUP(C275,花名册!C:G,5,0)</f>
        <v>药化部</v>
      </c>
      <c r="F275" t="str">
        <f>VLOOKUP(C275,花名册!C:H,6,0)</f>
        <v>初级项目经理（合成）</v>
      </c>
      <c r="G275" t="str">
        <f>VLOOKUP(C275,花名册!C:D,2,0)</f>
        <v>在职</v>
      </c>
      <c r="H275" t="str">
        <f>VLOOKUP(C275,花名册!C:E,3,0)</f>
        <v>正式员工</v>
      </c>
      <c r="I275" t="str">
        <f>VLOOKUP(C275,花名册!C:J,8,0)</f>
        <v>研发</v>
      </c>
      <c r="J275" t="str">
        <f>VLOOKUP(C275,花名册!C:I,7,0)</f>
        <v>2019-05-06</v>
      </c>
      <c r="K275" t="str">
        <f>VLOOKUP(C275,花名册!C:L,9,0)</f>
        <v/>
      </c>
      <c r="L275" t="str">
        <f>VLOOKUP(C275,花名册!C:L,10,0)</f>
        <v/>
      </c>
      <c r="M275" t="str">
        <f>VLOOKUP(C275,花名册!C:N,12,0)</f>
        <v>P3</v>
      </c>
      <c r="N275">
        <f>VLOOKUP(C275,出勤日期!A:I,9,0)</f>
        <v>172.5</v>
      </c>
      <c r="O275">
        <f>VLOOKUP(C275,出勤日期!A:J,10,0)</f>
        <v>172.5</v>
      </c>
      <c r="P275">
        <f>VLOOKUP(C275,出勤日期!A:L,12,0)</f>
        <v>0</v>
      </c>
      <c r="Q275">
        <f>VLOOKUP(C275,出勤日期!A:M,13,0)</f>
        <v>172.5</v>
      </c>
      <c r="S275">
        <f>VLOOKUP(C275,'考勤原始数据（增加育儿、独生子女陪护假）'!C:X,16,0)</f>
        <v>0</v>
      </c>
      <c r="U275">
        <f>VLOOKUP(C275,'考勤原始数据（增加育儿、独生子女陪护假）'!C:Z,17,0)</f>
        <v>0</v>
      </c>
      <c r="W275">
        <f>VLOOKUP(C275,'考勤原始数据（增加育儿、独生子女陪护假）'!C:AB,18,0)</f>
        <v>0</v>
      </c>
      <c r="Y275">
        <f>VLOOKUP(C275,'考勤原始数据（增加育儿、独生子女陪护假）'!C:AD,19,0)</f>
        <v>0</v>
      </c>
      <c r="Z275">
        <f>VLOOKUP(C275,'考勤原始数据（增加育儿、独生子女陪护假）'!C:AE,20,0)</f>
        <v>0</v>
      </c>
      <c r="AB275">
        <f>VLOOKUP(C275,'考勤原始数据（增加育儿、独生子女陪护假）'!C:AG,22,0)</f>
        <v>0</v>
      </c>
      <c r="AC275">
        <f>VLOOKUP(C275,'考勤原始数据（增加育儿、独生子女陪护假）'!C:Y,23,0)</f>
        <v>0</v>
      </c>
      <c r="AD275">
        <f>VLOOKUP(C275,'考勤原始数据（增加育儿、独生子女陪护假）'!C:Z,24,0)</f>
        <v>0</v>
      </c>
      <c r="AE275">
        <v>0</v>
      </c>
      <c r="AF275">
        <f>VLOOKUP(C275,'考勤原始数据（增加育儿、独生子女陪护假）'!C:AB,26,0)</f>
        <v>0</v>
      </c>
      <c r="AG275">
        <f>VLOOKUP(C275:C276,'考勤原始数据（增加育儿、独生子女陪护假）'!C:AC,27,0)</f>
        <v>0</v>
      </c>
      <c r="AH275">
        <f>VLOOKUP(C275,'考勤原始数据（增加育儿、独生子女陪护假）'!C:AD,28,0)</f>
        <v>0</v>
      </c>
      <c r="AI275">
        <f>VLOOKUP(C275,'考勤原始数据（增加育儿、独生子女陪护假）'!C:AE,29,0)</f>
        <v>0</v>
      </c>
      <c r="AJ275">
        <f>VLOOKUP(C275,'考勤原始数据（增加育儿、独生子女陪护假）'!C:AF,30,0)</f>
        <v>0</v>
      </c>
      <c r="AL275">
        <f t="shared" si="17"/>
        <v>0</v>
      </c>
      <c r="AM275">
        <f t="shared" si="19"/>
        <v>200</v>
      </c>
      <c r="AN275">
        <f>VLOOKUP(C275,工龄计算!B:F,5,0)</f>
        <v>150</v>
      </c>
      <c r="AS275">
        <f t="shared" si="18"/>
        <v>0</v>
      </c>
      <c r="BB275">
        <f t="shared" si="20"/>
        <v>0</v>
      </c>
    </row>
    <row r="276" spans="2:54">
      <c r="B276" t="str">
        <f>VLOOKUP(C276,花名册!C:O,13,0)</f>
        <v>10107</v>
      </c>
      <c r="C276" t="s">
        <v>578</v>
      </c>
      <c r="D276" t="str">
        <f>VLOOKUP(C276,花名册!C:F,4,0)</f>
        <v>百诚医药</v>
      </c>
      <c r="E276" t="str">
        <f>VLOOKUP(C276,花名册!C:G,5,0)</f>
        <v>液体制剂一部</v>
      </c>
      <c r="F276" t="str">
        <f>VLOOKUP(C276,花名册!C:H,6,0)</f>
        <v>初级项目经理(分析)</v>
      </c>
      <c r="G276" t="str">
        <f>VLOOKUP(C276,花名册!C:D,2,0)</f>
        <v>在职</v>
      </c>
      <c r="H276" t="str">
        <f>VLOOKUP(C276,花名册!C:E,3,0)</f>
        <v>正式员工</v>
      </c>
      <c r="I276" t="str">
        <f>VLOOKUP(C276,花名册!C:J,8,0)</f>
        <v>研发</v>
      </c>
      <c r="J276" t="str">
        <f>VLOOKUP(C276,花名册!C:I,7,0)</f>
        <v>2017-03-13</v>
      </c>
      <c r="K276" t="str">
        <f>VLOOKUP(C276,花名册!C:L,9,0)</f>
        <v/>
      </c>
      <c r="L276" t="str">
        <f>VLOOKUP(C276,花名册!C:L,10,0)</f>
        <v/>
      </c>
      <c r="M276" t="str">
        <f>VLOOKUP(C276,花名册!C:N,12,0)</f>
        <v>M1</v>
      </c>
      <c r="N276">
        <f>VLOOKUP(C276,出勤日期!A:I,9,0)</f>
        <v>172.5</v>
      </c>
      <c r="O276">
        <f>VLOOKUP(C276,出勤日期!A:J,10,0)</f>
        <v>172.5</v>
      </c>
      <c r="P276">
        <f>VLOOKUP(C276,出勤日期!A:L,12,0)</f>
        <v>0</v>
      </c>
      <c r="Q276">
        <f>VLOOKUP(C276,出勤日期!A:M,13,0)</f>
        <v>172.5</v>
      </c>
      <c r="S276">
        <f>VLOOKUP(C276,'考勤原始数据（增加育儿、独生子女陪护假）'!C:X,16,0)</f>
        <v>0</v>
      </c>
      <c r="U276">
        <f>VLOOKUP(C276,'考勤原始数据（增加育儿、独生子女陪护假）'!C:Z,17,0)</f>
        <v>0</v>
      </c>
      <c r="W276">
        <f>VLOOKUP(C276,'考勤原始数据（增加育儿、独生子女陪护假）'!C:AB,18,0)</f>
        <v>0</v>
      </c>
      <c r="Y276">
        <f>VLOOKUP(C276,'考勤原始数据（增加育儿、独生子女陪护假）'!C:AD,19,0)</f>
        <v>0</v>
      </c>
      <c r="Z276">
        <f>VLOOKUP(C276,'考勤原始数据（增加育儿、独生子女陪护假）'!C:AE,20,0)</f>
        <v>0</v>
      </c>
      <c r="AB276">
        <f>VLOOKUP(C276,'考勤原始数据（增加育儿、独生子女陪护假）'!C:AG,22,0)</f>
        <v>0</v>
      </c>
      <c r="AC276">
        <f>VLOOKUP(C276,'考勤原始数据（增加育儿、独生子女陪护假）'!C:Y,23,0)</f>
        <v>0</v>
      </c>
      <c r="AD276">
        <f>VLOOKUP(C276,'考勤原始数据（增加育儿、独生子女陪护假）'!C:Z,24,0)</f>
        <v>0</v>
      </c>
      <c r="AE276">
        <v>0</v>
      </c>
      <c r="AF276">
        <f>VLOOKUP(C276,'考勤原始数据（增加育儿、独生子女陪护假）'!C:AB,26,0)</f>
        <v>0</v>
      </c>
      <c r="AG276">
        <f>VLOOKUP(C276:C277,'考勤原始数据（增加育儿、独生子女陪护假）'!C:AC,27,0)</f>
        <v>0</v>
      </c>
      <c r="AH276">
        <f>VLOOKUP(C276,'考勤原始数据（增加育儿、独生子女陪护假）'!C:AD,28,0)</f>
        <v>0</v>
      </c>
      <c r="AI276">
        <f>VLOOKUP(C276,'考勤原始数据（增加育儿、独生子女陪护假）'!C:AE,29,0)</f>
        <v>0</v>
      </c>
      <c r="AJ276">
        <f>VLOOKUP(C276,'考勤原始数据（增加育儿、独生子女陪护假）'!C:AF,30,0)</f>
        <v>0</v>
      </c>
      <c r="AL276">
        <f t="shared" si="17"/>
        <v>0</v>
      </c>
      <c r="AM276">
        <f t="shared" si="19"/>
        <v>200</v>
      </c>
      <c r="AN276">
        <f>VLOOKUP(C276,工龄计算!B:F,5,0)</f>
        <v>350</v>
      </c>
      <c r="AS276">
        <f t="shared" si="18"/>
        <v>0</v>
      </c>
      <c r="BB276">
        <f t="shared" si="20"/>
        <v>0</v>
      </c>
    </row>
    <row r="277" spans="2:54">
      <c r="B277" t="str">
        <f>VLOOKUP(C277,花名册!C:O,13,0)</f>
        <v>50010</v>
      </c>
      <c r="C277" t="s">
        <v>485</v>
      </c>
      <c r="D277" t="str">
        <f>VLOOKUP(C277,花名册!C:F,4,0)</f>
        <v>百诚医药</v>
      </c>
      <c r="E277" t="str">
        <f>VLOOKUP(C277,花名册!C:G,5,0)</f>
        <v>药理部</v>
      </c>
      <c r="F277" t="str">
        <f>VLOOKUP(C277,花名册!C:H,6,0)</f>
        <v>初级项目经理(药理)</v>
      </c>
      <c r="G277" t="str">
        <f>VLOOKUP(C277,花名册!C:D,2,0)</f>
        <v>在职</v>
      </c>
      <c r="H277" t="str">
        <f>VLOOKUP(C277,花名册!C:E,3,0)</f>
        <v>正式员工</v>
      </c>
      <c r="I277" t="str">
        <f>VLOOKUP(C277,花名册!C:J,8,0)</f>
        <v>研发</v>
      </c>
      <c r="J277" t="str">
        <f>VLOOKUP(C277,花名册!C:I,7,0)</f>
        <v>2018-06-25</v>
      </c>
      <c r="K277" t="str">
        <f>VLOOKUP(C277,花名册!C:L,9,0)</f>
        <v/>
      </c>
      <c r="L277" t="str">
        <f>VLOOKUP(C277,花名册!C:L,10,0)</f>
        <v/>
      </c>
      <c r="M277" t="str">
        <f>VLOOKUP(C277,花名册!C:N,12,0)</f>
        <v>M1</v>
      </c>
      <c r="N277">
        <f>VLOOKUP(C277,出勤日期!A:I,9,0)</f>
        <v>172.5</v>
      </c>
      <c r="O277">
        <f>VLOOKUP(C277,出勤日期!A:J,10,0)</f>
        <v>172.5</v>
      </c>
      <c r="P277">
        <f>VLOOKUP(C277,出勤日期!A:L,12,0)</f>
        <v>0</v>
      </c>
      <c r="Q277">
        <f>VLOOKUP(C277,出勤日期!A:M,13,0)</f>
        <v>172.5</v>
      </c>
      <c r="S277">
        <f>VLOOKUP(C277,'考勤原始数据（增加育儿、独生子女陪护假）'!C:X,16,0)</f>
        <v>0</v>
      </c>
      <c r="U277">
        <f>VLOOKUP(C277,'考勤原始数据（增加育儿、独生子女陪护假）'!C:Z,17,0)</f>
        <v>0</v>
      </c>
      <c r="W277">
        <f>VLOOKUP(C277,'考勤原始数据（增加育儿、独生子女陪护假）'!C:AB,18,0)</f>
        <v>0</v>
      </c>
      <c r="Y277">
        <f>VLOOKUP(C277,'考勤原始数据（增加育儿、独生子女陪护假）'!C:AD,19,0)</f>
        <v>0</v>
      </c>
      <c r="Z277">
        <f>VLOOKUP(C277,'考勤原始数据（增加育儿、独生子女陪护假）'!C:AE,20,0)</f>
        <v>0</v>
      </c>
      <c r="AB277">
        <f>VLOOKUP(C277,'考勤原始数据（增加育儿、独生子女陪护假）'!C:AG,22,0)</f>
        <v>0</v>
      </c>
      <c r="AC277">
        <f>VLOOKUP(C277,'考勤原始数据（增加育儿、独生子女陪护假）'!C:Y,23,0)</f>
        <v>0</v>
      </c>
      <c r="AD277">
        <f>VLOOKUP(C277,'考勤原始数据（增加育儿、独生子女陪护假）'!C:Z,24,0)</f>
        <v>0</v>
      </c>
      <c r="AE277">
        <v>0</v>
      </c>
      <c r="AF277">
        <f>VLOOKUP(C277,'考勤原始数据（增加育儿、独生子女陪护假）'!C:AB,26,0)</f>
        <v>0</v>
      </c>
      <c r="AG277">
        <f>VLOOKUP(C277:C278,'考勤原始数据（增加育儿、独生子女陪护假）'!C:AC,27,0)</f>
        <v>0</v>
      </c>
      <c r="AH277">
        <f>VLOOKUP(C277,'考勤原始数据（增加育儿、独生子女陪护假）'!C:AD,28,0)</f>
        <v>0</v>
      </c>
      <c r="AI277">
        <f>VLOOKUP(C277,'考勤原始数据（增加育儿、独生子女陪护假）'!C:AE,29,0)</f>
        <v>0</v>
      </c>
      <c r="AJ277">
        <f>VLOOKUP(C277,'考勤原始数据（增加育儿、独生子女陪护假）'!C:AF,30,0)</f>
        <v>0</v>
      </c>
      <c r="AL277">
        <f t="shared" si="17"/>
        <v>0</v>
      </c>
      <c r="AM277">
        <f t="shared" si="19"/>
        <v>200</v>
      </c>
      <c r="AN277">
        <f>VLOOKUP(C277,工龄计算!B:F,5,0)</f>
        <v>200</v>
      </c>
      <c r="AS277">
        <f t="shared" si="18"/>
        <v>0</v>
      </c>
      <c r="BB277">
        <f t="shared" si="20"/>
        <v>0</v>
      </c>
    </row>
    <row r="278" spans="2:54">
      <c r="B278" t="str">
        <f>VLOOKUP(C278,花名册!C:O,13,0)</f>
        <v>10023</v>
      </c>
      <c r="C278" t="s">
        <v>503</v>
      </c>
      <c r="D278" t="str">
        <f>VLOOKUP(C278,花名册!C:F,4,0)</f>
        <v>百诚医药</v>
      </c>
      <c r="E278" t="str">
        <f>VLOOKUP(C278,花名册!C:G,5,0)</f>
        <v>原料药一部</v>
      </c>
      <c r="F278" t="str">
        <f>VLOOKUP(C278,花名册!C:H,6,0)</f>
        <v>资深项目经理(合成)</v>
      </c>
      <c r="G278" t="str">
        <f>VLOOKUP(C278,花名册!C:D,2,0)</f>
        <v>在职</v>
      </c>
      <c r="H278" t="str">
        <f>VLOOKUP(C278,花名册!C:E,3,0)</f>
        <v>正式员工</v>
      </c>
      <c r="I278" t="str">
        <f>VLOOKUP(C278,花名册!C:J,8,0)</f>
        <v>研发</v>
      </c>
      <c r="J278" t="str">
        <f>VLOOKUP(C278,花名册!C:I,7,0)</f>
        <v>2015-06-15</v>
      </c>
      <c r="K278" t="str">
        <f>VLOOKUP(C278,花名册!C:L,9,0)</f>
        <v/>
      </c>
      <c r="L278" t="str">
        <f>VLOOKUP(C278,花名册!C:L,10,0)</f>
        <v/>
      </c>
      <c r="M278" t="str">
        <f>VLOOKUP(C278,花名册!C:N,12,0)</f>
        <v>M5</v>
      </c>
      <c r="N278">
        <f>VLOOKUP(C278,出勤日期!A:I,9,0)</f>
        <v>172.5</v>
      </c>
      <c r="O278">
        <f>VLOOKUP(C278,出勤日期!A:J,10,0)</f>
        <v>172.5</v>
      </c>
      <c r="P278">
        <f>VLOOKUP(C278,出勤日期!A:L,12,0)</f>
        <v>0</v>
      </c>
      <c r="Q278">
        <f>VLOOKUP(C278,出勤日期!A:M,13,0)</f>
        <v>172.5</v>
      </c>
      <c r="S278">
        <f>VLOOKUP(C278,'考勤原始数据（增加育儿、独生子女陪护假）'!C:X,16,0)</f>
        <v>0</v>
      </c>
      <c r="U278">
        <f>VLOOKUP(C278,'考勤原始数据（增加育儿、独生子女陪护假）'!C:Z,17,0)</f>
        <v>0</v>
      </c>
      <c r="W278">
        <f>VLOOKUP(C278,'考勤原始数据（增加育儿、独生子女陪护假）'!C:AB,18,0)</f>
        <v>0</v>
      </c>
      <c r="Y278">
        <f>VLOOKUP(C278,'考勤原始数据（增加育儿、独生子女陪护假）'!C:AD,19,0)</f>
        <v>0</v>
      </c>
      <c r="Z278">
        <f>VLOOKUP(C278,'考勤原始数据（增加育儿、独生子女陪护假）'!C:AE,20,0)</f>
        <v>0</v>
      </c>
      <c r="AB278">
        <f>VLOOKUP(C278,'考勤原始数据（增加育儿、独生子女陪护假）'!C:AG,22,0)</f>
        <v>0</v>
      </c>
      <c r="AC278">
        <f>VLOOKUP(C278,'考勤原始数据（增加育儿、独生子女陪护假）'!C:Y,23,0)</f>
        <v>0</v>
      </c>
      <c r="AD278">
        <f>VLOOKUP(C278,'考勤原始数据（增加育儿、独生子女陪护假）'!C:Z,24,0)</f>
        <v>0</v>
      </c>
      <c r="AE278">
        <v>0</v>
      </c>
      <c r="AF278">
        <f>VLOOKUP(C278,'考勤原始数据（增加育儿、独生子女陪护假）'!C:AB,26,0)</f>
        <v>0</v>
      </c>
      <c r="AG278">
        <f>VLOOKUP(C278:C279,'考勤原始数据（增加育儿、独生子女陪护假）'!C:AC,27,0)</f>
        <v>0</v>
      </c>
      <c r="AH278">
        <f>VLOOKUP(C278,'考勤原始数据（增加育儿、独生子女陪护假）'!C:AD,28,0)</f>
        <v>0</v>
      </c>
      <c r="AI278">
        <f>VLOOKUP(C278,'考勤原始数据（增加育儿、独生子女陪护假）'!C:AE,29,0)</f>
        <v>0</v>
      </c>
      <c r="AJ278">
        <f>VLOOKUP(C278,'考勤原始数据（增加育儿、独生子女陪护假）'!C:AF,30,0)</f>
        <v>0</v>
      </c>
      <c r="AL278">
        <f t="shared" si="17"/>
        <v>0</v>
      </c>
      <c r="AM278">
        <f t="shared" si="19"/>
        <v>200</v>
      </c>
      <c r="AN278">
        <f>VLOOKUP(C278,工龄计算!B:F,5,0)</f>
        <v>450</v>
      </c>
      <c r="AS278">
        <f t="shared" si="18"/>
        <v>0</v>
      </c>
      <c r="BB278">
        <f t="shared" si="20"/>
        <v>0</v>
      </c>
    </row>
    <row r="279" spans="2:54">
      <c r="B279" t="str">
        <f>VLOOKUP(C279,花名册!C:O,13,0)</f>
        <v>10056</v>
      </c>
      <c r="C279" t="s">
        <v>505</v>
      </c>
      <c r="D279" t="str">
        <f>VLOOKUP(C279,花名册!C:F,4,0)</f>
        <v>百诚医药</v>
      </c>
      <c r="E279" t="str">
        <f>VLOOKUP(C279,花名册!C:G,5,0)</f>
        <v>原料药一部</v>
      </c>
      <c r="F279" t="str">
        <f>VLOOKUP(C279,花名册!C:H,6,0)</f>
        <v>初级项目经理(合成)</v>
      </c>
      <c r="G279" t="str">
        <f>VLOOKUP(C279,花名册!C:D,2,0)</f>
        <v>在职</v>
      </c>
      <c r="H279" t="str">
        <f>VLOOKUP(C279,花名册!C:E,3,0)</f>
        <v>正式员工</v>
      </c>
      <c r="I279" t="str">
        <f>VLOOKUP(C279,花名册!C:J,8,0)</f>
        <v>研发</v>
      </c>
      <c r="J279" t="str">
        <f>VLOOKUP(C279,花名册!C:I,7,0)</f>
        <v>2016-07-01</v>
      </c>
      <c r="K279" t="str">
        <f>VLOOKUP(C279,花名册!C:L,9,0)</f>
        <v/>
      </c>
      <c r="L279" t="str">
        <f>VLOOKUP(C279,花名册!C:L,10,0)</f>
        <v/>
      </c>
      <c r="M279" t="str">
        <f>VLOOKUP(C279,花名册!C:N,12,0)</f>
        <v>M1</v>
      </c>
      <c r="N279">
        <f>VLOOKUP(C279,出勤日期!A:I,9,0)</f>
        <v>172.5</v>
      </c>
      <c r="O279">
        <f>VLOOKUP(C279,出勤日期!A:J,10,0)</f>
        <v>172.5</v>
      </c>
      <c r="P279">
        <f>VLOOKUP(C279,出勤日期!A:L,12,0)</f>
        <v>0</v>
      </c>
      <c r="Q279">
        <f>VLOOKUP(C279,出勤日期!A:M,13,0)</f>
        <v>172.5</v>
      </c>
      <c r="S279">
        <f>VLOOKUP(C279,'考勤原始数据（增加育儿、独生子女陪护假）'!C:X,16,0)</f>
        <v>0</v>
      </c>
      <c r="U279">
        <f>VLOOKUP(C279,'考勤原始数据（增加育儿、独生子女陪护假）'!C:Z,17,0)</f>
        <v>0</v>
      </c>
      <c r="W279">
        <f>VLOOKUP(C279,'考勤原始数据（增加育儿、独生子女陪护假）'!C:AB,18,0)</f>
        <v>0</v>
      </c>
      <c r="Y279">
        <f>VLOOKUP(C279,'考勤原始数据（增加育儿、独生子女陪护假）'!C:AD,19,0)</f>
        <v>67.5</v>
      </c>
      <c r="Z279">
        <f>VLOOKUP(C279,'考勤原始数据（增加育儿、独生子女陪护假）'!C:AE,20,0)</f>
        <v>0</v>
      </c>
      <c r="AB279">
        <f>VLOOKUP(C279,'考勤原始数据（增加育儿、独生子女陪护假）'!C:AG,22,0)</f>
        <v>0</v>
      </c>
      <c r="AC279">
        <f>VLOOKUP(C279,'考勤原始数据（增加育儿、独生子女陪护假）'!C:Y,23,0)</f>
        <v>0</v>
      </c>
      <c r="AD279">
        <f>VLOOKUP(C279,'考勤原始数据（增加育儿、独生子女陪护假）'!C:Z,24,0)</f>
        <v>0</v>
      </c>
      <c r="AE279">
        <v>0</v>
      </c>
      <c r="AF279">
        <f>VLOOKUP(C279,'考勤原始数据（增加育儿、独生子女陪护假）'!C:AB,26,0)</f>
        <v>0</v>
      </c>
      <c r="AG279">
        <f>VLOOKUP(C279:C280,'考勤原始数据（增加育儿、独生子女陪护假）'!C:AC,27,0)</f>
        <v>0</v>
      </c>
      <c r="AH279">
        <f>VLOOKUP(C279,'考勤原始数据（增加育儿、独生子女陪护假）'!C:AD,28,0)</f>
        <v>0</v>
      </c>
      <c r="AI279">
        <f>VLOOKUP(C279,'考勤原始数据（增加育儿、独生子女陪护假）'!C:AE,29,0)</f>
        <v>0</v>
      </c>
      <c r="AJ279">
        <f>VLOOKUP(C279,'考勤原始数据（增加育儿、独生子女陪护假）'!C:AF,30,0)</f>
        <v>0</v>
      </c>
      <c r="AL279">
        <f t="shared" si="17"/>
        <v>0</v>
      </c>
      <c r="AM279">
        <f t="shared" si="19"/>
        <v>121.74</v>
      </c>
      <c r="AN279">
        <f>VLOOKUP(C279,工龄计算!B:F,5,0)</f>
        <v>350</v>
      </c>
      <c r="AS279">
        <f t="shared" si="18"/>
        <v>0</v>
      </c>
      <c r="BB279">
        <f t="shared" si="20"/>
        <v>0</v>
      </c>
    </row>
    <row r="280" spans="2:54">
      <c r="B280" t="str">
        <f>VLOOKUP(C280,花名册!C:O,13,0)</f>
        <v>11837</v>
      </c>
      <c r="C280" t="s">
        <v>968</v>
      </c>
      <c r="D280" t="str">
        <f>VLOOKUP(C280,花名册!C:F,4,0)</f>
        <v>百诚医药</v>
      </c>
      <c r="E280" t="str">
        <f>VLOOKUP(C280,花名册!C:G,5,0)</f>
        <v>固体制剂三部</v>
      </c>
      <c r="F280" t="str">
        <f>VLOOKUP(C280,花名册!C:H,6,0)</f>
        <v>制剂研究员</v>
      </c>
      <c r="G280" t="str">
        <f>VLOOKUP(C280,花名册!C:D,2,0)</f>
        <v>在职</v>
      </c>
      <c r="H280" t="str">
        <f>VLOOKUP(C280,花名册!C:E,3,0)</f>
        <v>正式员工</v>
      </c>
      <c r="I280" t="str">
        <f>VLOOKUP(C280,花名册!C:J,8,0)</f>
        <v>研发</v>
      </c>
      <c r="J280" t="str">
        <f>VLOOKUP(C280,花名册!C:I,7,0)</f>
        <v>2022-06-09</v>
      </c>
      <c r="K280" t="str">
        <f>VLOOKUP(C280,花名册!C:L,9,0)</f>
        <v/>
      </c>
      <c r="L280" t="str">
        <f>VLOOKUP(C280,花名册!C:L,10,0)</f>
        <v/>
      </c>
      <c r="M280" t="str">
        <f>VLOOKUP(C280,花名册!C:N,12,0)</f>
        <v>P2</v>
      </c>
      <c r="N280">
        <f>VLOOKUP(C280,出勤日期!A:I,9,0)</f>
        <v>172.5</v>
      </c>
      <c r="O280">
        <f>VLOOKUP(C280,出勤日期!A:J,10,0)</f>
        <v>172.5</v>
      </c>
      <c r="P280">
        <f>VLOOKUP(C280,出勤日期!A:L,12,0)</f>
        <v>0</v>
      </c>
      <c r="Q280">
        <f>VLOOKUP(C280,出勤日期!A:M,13,0)</f>
        <v>172.5</v>
      </c>
      <c r="S280">
        <f>VLOOKUP(C280,'考勤原始数据（增加育儿、独生子女陪护假）'!C:X,16,0)</f>
        <v>0</v>
      </c>
      <c r="U280">
        <f>VLOOKUP(C280,'考勤原始数据（增加育儿、独生子女陪护假）'!C:Z,17,0)</f>
        <v>0</v>
      </c>
      <c r="W280">
        <f>VLOOKUP(C280,'考勤原始数据（增加育儿、独生子女陪护假）'!C:AB,18,0)</f>
        <v>0</v>
      </c>
      <c r="Y280">
        <f>VLOOKUP(C280,'考勤原始数据（增加育儿、独生子女陪护假）'!C:AD,19,0)</f>
        <v>0</v>
      </c>
      <c r="Z280">
        <f>VLOOKUP(C280,'考勤原始数据（增加育儿、独生子女陪护假）'!C:AE,20,0)</f>
        <v>0</v>
      </c>
      <c r="AB280">
        <f>VLOOKUP(C280,'考勤原始数据（增加育儿、独生子女陪护假）'!C:AG,22,0)</f>
        <v>0</v>
      </c>
      <c r="AC280">
        <f>VLOOKUP(C280,'考勤原始数据（增加育儿、独生子女陪护假）'!C:Y,23,0)</f>
        <v>3.5</v>
      </c>
      <c r="AD280">
        <f>VLOOKUP(C280,'考勤原始数据（增加育儿、独生子女陪护假）'!C:Z,24,0)</f>
        <v>1</v>
      </c>
      <c r="AE280">
        <v>0</v>
      </c>
      <c r="AF280">
        <f>VLOOKUP(C280,'考勤原始数据（增加育儿、独生子女陪护假）'!C:AB,26,0)</f>
        <v>2.5</v>
      </c>
      <c r="AG280">
        <f>VLOOKUP(C280:C281,'考勤原始数据（增加育儿、独生子女陪护假）'!C:AC,27,0)</f>
        <v>0</v>
      </c>
      <c r="AH280">
        <f>VLOOKUP(C280,'考勤原始数据（增加育儿、独生子女陪护假）'!C:AD,28,0)</f>
        <v>0</v>
      </c>
      <c r="AI280">
        <f>VLOOKUP(C280,'考勤原始数据（增加育儿、独生子女陪护假）'!C:AE,29,0)</f>
        <v>0</v>
      </c>
      <c r="AJ280">
        <f>VLOOKUP(C280,'考勤原始数据（增加育儿、独生子女陪护假）'!C:AF,30,0)</f>
        <v>100</v>
      </c>
      <c r="AL280">
        <f t="shared" si="17"/>
        <v>0</v>
      </c>
      <c r="AM280">
        <f t="shared" si="19"/>
        <v>200</v>
      </c>
      <c r="AN280">
        <f>VLOOKUP(C280,工龄计算!B:F,5,0)</f>
        <v>0</v>
      </c>
      <c r="AS280">
        <f t="shared" si="18"/>
        <v>0</v>
      </c>
      <c r="BB280">
        <f t="shared" si="20"/>
        <v>0</v>
      </c>
    </row>
    <row r="281" spans="2:54">
      <c r="B281" t="str">
        <f>VLOOKUP(C281,花名册!C:O,13,0)</f>
        <v>10519</v>
      </c>
      <c r="C281" t="s">
        <v>488</v>
      </c>
      <c r="D281" t="str">
        <f>VLOOKUP(C281,花名册!C:F,4,0)</f>
        <v>百诚医药</v>
      </c>
      <c r="E281" t="str">
        <f>VLOOKUP(C281,花名册!C:G,5,0)</f>
        <v>原料药一部</v>
      </c>
      <c r="F281" t="str">
        <f>VLOOKUP(C281,花名册!C:H,6,0)</f>
        <v>合成研究员</v>
      </c>
      <c r="G281" t="str">
        <f>VLOOKUP(C281,花名册!C:D,2,0)</f>
        <v>在职</v>
      </c>
      <c r="H281" t="str">
        <f>VLOOKUP(C281,花名册!C:E,3,0)</f>
        <v>正式员工</v>
      </c>
      <c r="I281" t="str">
        <f>VLOOKUP(C281,花名册!C:J,8,0)</f>
        <v>研发</v>
      </c>
      <c r="J281" t="str">
        <f>VLOOKUP(C281,花名册!C:I,7,0)</f>
        <v>2020-04-20</v>
      </c>
      <c r="K281" t="str">
        <f>VLOOKUP(C281,花名册!C:L,9,0)</f>
        <v/>
      </c>
      <c r="L281" t="str">
        <f>VLOOKUP(C281,花名册!C:L,10,0)</f>
        <v/>
      </c>
      <c r="M281" t="str">
        <f>VLOOKUP(C281,花名册!C:N,12,0)</f>
        <v>P2</v>
      </c>
      <c r="N281">
        <f>VLOOKUP(C281,出勤日期!A:I,9,0)</f>
        <v>172.5</v>
      </c>
      <c r="O281">
        <f>VLOOKUP(C281,出勤日期!A:J,10,0)</f>
        <v>172.5</v>
      </c>
      <c r="P281">
        <f>VLOOKUP(C281,出勤日期!A:L,12,0)</f>
        <v>0</v>
      </c>
      <c r="Q281">
        <f>VLOOKUP(C281,出勤日期!A:M,13,0)</f>
        <v>172.5</v>
      </c>
      <c r="S281">
        <f>VLOOKUP(C281,'考勤原始数据（增加育儿、独生子女陪护假）'!C:X,16,0)</f>
        <v>0</v>
      </c>
      <c r="U281">
        <f>VLOOKUP(C281,'考勤原始数据（增加育儿、独生子女陪护假）'!C:Z,17,0)</f>
        <v>0</v>
      </c>
      <c r="W281">
        <f>VLOOKUP(C281,'考勤原始数据（增加育儿、独生子女陪护假）'!C:AB,18,0)</f>
        <v>0</v>
      </c>
      <c r="Y281">
        <f>VLOOKUP(C281,'考勤原始数据（增加育儿、独生子女陪护假）'!C:AD,19,0)</f>
        <v>0</v>
      </c>
      <c r="Z281">
        <f>VLOOKUP(C281,'考勤原始数据（增加育儿、独生子女陪护假）'!C:AE,20,0)</f>
        <v>0</v>
      </c>
      <c r="AB281">
        <f>VLOOKUP(C281,'考勤原始数据（增加育儿、独生子女陪护假）'!C:AG,22,0)</f>
        <v>0</v>
      </c>
      <c r="AC281">
        <f>VLOOKUP(C281,'考勤原始数据（增加育儿、独生子女陪护假）'!C:Y,23,0)</f>
        <v>45</v>
      </c>
      <c r="AD281">
        <f>VLOOKUP(C281,'考勤原始数据（增加育儿、独生子女陪护假）'!C:Z,24,0)</f>
        <v>45</v>
      </c>
      <c r="AE281">
        <v>0</v>
      </c>
      <c r="AF281">
        <f>VLOOKUP(C281,'考勤原始数据（增加育儿、独生子女陪护假）'!C:AB,26,0)</f>
        <v>0</v>
      </c>
      <c r="AG281">
        <f>VLOOKUP(C281:C282,'考勤原始数据（增加育儿、独生子女陪护假）'!C:AC,27,0)</f>
        <v>0</v>
      </c>
      <c r="AH281">
        <f>VLOOKUP(C281,'考勤原始数据（增加育儿、独生子女陪护假）'!C:AD,28,0)</f>
        <v>0</v>
      </c>
      <c r="AI281">
        <f>VLOOKUP(C281,'考勤原始数据（增加育儿、独生子女陪护假）'!C:AE,29,0)</f>
        <v>0</v>
      </c>
      <c r="AJ281">
        <f>VLOOKUP(C281,'考勤原始数据（增加育儿、独生子女陪护假）'!C:AF,30,0)</f>
        <v>0</v>
      </c>
      <c r="AL281">
        <f t="shared" si="17"/>
        <v>0</v>
      </c>
      <c r="AM281">
        <f t="shared" si="19"/>
        <v>200</v>
      </c>
      <c r="AN281">
        <f>VLOOKUP(C281,工龄计算!B:F,5,0)</f>
        <v>100</v>
      </c>
      <c r="AS281">
        <f t="shared" si="18"/>
        <v>0</v>
      </c>
      <c r="BB281">
        <f t="shared" si="20"/>
        <v>0</v>
      </c>
    </row>
    <row r="282" spans="2:54">
      <c r="B282" t="str">
        <f>VLOOKUP(C282,花名册!C:O,13,0)</f>
        <v>10474</v>
      </c>
      <c r="C282" t="s">
        <v>1057</v>
      </c>
      <c r="D282" t="str">
        <f>VLOOKUP(C282,花名册!C:F,4,0)</f>
        <v>百诚医药</v>
      </c>
      <c r="E282" t="str">
        <f>VLOOKUP(C282,花名册!C:G,5,0)</f>
        <v>固体制剂二部</v>
      </c>
      <c r="F282" t="str">
        <f>VLOOKUP(C282,花名册!C:H,6,0)</f>
        <v>分析研究员</v>
      </c>
      <c r="G282" t="str">
        <f>VLOOKUP(C282,花名册!C:D,2,0)</f>
        <v>在职</v>
      </c>
      <c r="H282" t="str">
        <f>VLOOKUP(C282,花名册!C:E,3,0)</f>
        <v>正式员工</v>
      </c>
      <c r="I282" t="str">
        <f>VLOOKUP(C282,花名册!C:J,8,0)</f>
        <v>研发</v>
      </c>
      <c r="J282" t="str">
        <f>VLOOKUP(C282,花名册!C:I,7,0)</f>
        <v>2020-06-22</v>
      </c>
      <c r="K282" t="str">
        <f>VLOOKUP(C282,花名册!C:L,9,0)</f>
        <v/>
      </c>
      <c r="L282" t="str">
        <f>VLOOKUP(C282,花名册!C:L,10,0)</f>
        <v/>
      </c>
      <c r="M282" t="str">
        <f>VLOOKUP(C282,花名册!C:N,12,0)</f>
        <v>P2</v>
      </c>
      <c r="N282">
        <f>VLOOKUP(C282,出勤日期!A:I,9,0)</f>
        <v>172.5</v>
      </c>
      <c r="O282">
        <f>VLOOKUP(C282,出勤日期!A:J,10,0)</f>
        <v>172.5</v>
      </c>
      <c r="P282">
        <f>VLOOKUP(C282,出勤日期!A:L,12,0)</f>
        <v>0</v>
      </c>
      <c r="Q282">
        <f>VLOOKUP(C282,出勤日期!A:M,13,0)</f>
        <v>172.5</v>
      </c>
      <c r="S282">
        <f>VLOOKUP(C282,'考勤原始数据（增加育儿、独生子女陪护假）'!C:X,16,0)</f>
        <v>0</v>
      </c>
      <c r="U282">
        <f>VLOOKUP(C282,'考勤原始数据（增加育儿、独生子女陪护假）'!C:Z,17,0)</f>
        <v>0</v>
      </c>
      <c r="W282">
        <f>VLOOKUP(C282,'考勤原始数据（增加育儿、独生子女陪护假）'!C:AB,18,0)</f>
        <v>0</v>
      </c>
      <c r="Y282">
        <f>VLOOKUP(C282,'考勤原始数据（增加育儿、独生子女陪护假）'!C:AD,19,0)</f>
        <v>0</v>
      </c>
      <c r="Z282">
        <f>VLOOKUP(C282,'考勤原始数据（增加育儿、独生子女陪护假）'!C:AE,20,0)</f>
        <v>0</v>
      </c>
      <c r="AB282">
        <f>VLOOKUP(C282,'考勤原始数据（增加育儿、独生子女陪护假）'!C:AG,22,0)</f>
        <v>0</v>
      </c>
      <c r="AC282">
        <f>VLOOKUP(C282,'考勤原始数据（增加育儿、独生子女陪护假）'!C:Y,23,0)</f>
        <v>2.5</v>
      </c>
      <c r="AD282">
        <f>VLOOKUP(C282,'考勤原始数据（增加育儿、独生子女陪护假）'!C:Z,24,0)</f>
        <v>2.5</v>
      </c>
      <c r="AE282">
        <v>0</v>
      </c>
      <c r="AF282">
        <f>VLOOKUP(C282,'考勤原始数据（增加育儿、独生子女陪护假）'!C:AB,26,0)</f>
        <v>0</v>
      </c>
      <c r="AG282">
        <f>VLOOKUP(C282:C283,'考勤原始数据（增加育儿、独生子女陪护假）'!C:AC,27,0)</f>
        <v>0</v>
      </c>
      <c r="AH282">
        <f>VLOOKUP(C282,'考勤原始数据（增加育儿、独生子女陪护假）'!C:AD,28,0)</f>
        <v>0</v>
      </c>
      <c r="AI282">
        <f>VLOOKUP(C282,'考勤原始数据（增加育儿、独生子女陪护假）'!C:AE,29,0)</f>
        <v>0</v>
      </c>
      <c r="AJ282">
        <f>VLOOKUP(C282,'考勤原始数据（增加育儿、独生子女陪护假）'!C:AF,30,0)</f>
        <v>0</v>
      </c>
      <c r="AL282">
        <f t="shared" si="17"/>
        <v>0</v>
      </c>
      <c r="AM282">
        <f t="shared" si="19"/>
        <v>200</v>
      </c>
      <c r="AN282">
        <f>VLOOKUP(C282,工龄计算!B:F,5,0)</f>
        <v>100</v>
      </c>
      <c r="AS282">
        <f t="shared" si="18"/>
        <v>0</v>
      </c>
      <c r="BB282">
        <f t="shared" si="20"/>
        <v>0</v>
      </c>
    </row>
    <row r="283" spans="2:54">
      <c r="B283" t="str">
        <f>VLOOKUP(C283,花名册!C:O,13,0)</f>
        <v>12558</v>
      </c>
      <c r="C283" t="s">
        <v>1209</v>
      </c>
      <c r="D283" t="str">
        <f>VLOOKUP(C283,花名册!C:F,4,0)</f>
        <v>百诚医药</v>
      </c>
      <c r="E283" t="str">
        <f>VLOOKUP(C283,花名册!C:G,5,0)</f>
        <v>液体制剂二部</v>
      </c>
      <c r="F283" t="str">
        <f>VLOOKUP(C283,花名册!C:H,6,0)</f>
        <v>制剂研究员</v>
      </c>
      <c r="G283" t="str">
        <f>VLOOKUP(C283,花名册!C:D,2,0)</f>
        <v>在职</v>
      </c>
      <c r="H283" t="str">
        <f>VLOOKUP(C283,花名册!C:E,3,0)</f>
        <v>正式员工</v>
      </c>
      <c r="I283" t="str">
        <f>VLOOKUP(C283,花名册!C:J,8,0)</f>
        <v>研发</v>
      </c>
      <c r="J283" t="str">
        <f>VLOOKUP(C283,花名册!C:I,7,0)</f>
        <v>2022-07-11</v>
      </c>
      <c r="K283" t="str">
        <f>VLOOKUP(C283,花名册!C:L,9,0)</f>
        <v/>
      </c>
      <c r="L283" t="str">
        <f>VLOOKUP(C283,花名册!C:L,10,0)</f>
        <v/>
      </c>
      <c r="M283" t="str">
        <f>VLOOKUP(C283,花名册!C:N,12,0)</f>
        <v>P2</v>
      </c>
      <c r="N283">
        <f>VLOOKUP(C283,出勤日期!A:I,9,0)</f>
        <v>172.5</v>
      </c>
      <c r="O283">
        <f>VLOOKUP(C283,出勤日期!A:J,10,0)</f>
        <v>172.5</v>
      </c>
      <c r="P283">
        <f>VLOOKUP(C283,出勤日期!A:L,12,0)</f>
        <v>0</v>
      </c>
      <c r="Q283">
        <f>VLOOKUP(C283,出勤日期!A:M,13,0)</f>
        <v>172.5</v>
      </c>
      <c r="S283">
        <f>VLOOKUP(C283,'考勤原始数据（增加育儿、独生子女陪护假）'!C:X,16,0)</f>
        <v>0</v>
      </c>
      <c r="U283">
        <f>VLOOKUP(C283,'考勤原始数据（增加育儿、独生子女陪护假）'!C:Z,17,0)</f>
        <v>0</v>
      </c>
      <c r="W283">
        <f>VLOOKUP(C283,'考勤原始数据（增加育儿、独生子女陪护假）'!C:AB,18,0)</f>
        <v>0</v>
      </c>
      <c r="Y283">
        <f>VLOOKUP(C283,'考勤原始数据（增加育儿、独生子女陪护假）'!C:AD,19,0)</f>
        <v>0</v>
      </c>
      <c r="Z283">
        <f>VLOOKUP(C283,'考勤原始数据（增加育儿、独生子女陪护假）'!C:AE,20,0)</f>
        <v>0</v>
      </c>
      <c r="AB283">
        <f>VLOOKUP(C283,'考勤原始数据（增加育儿、独生子女陪护假）'!C:AG,22,0)</f>
        <v>0</v>
      </c>
      <c r="AC283">
        <f>VLOOKUP(C283,'考勤原始数据（增加育儿、独生子女陪护假）'!C:Y,23,0)</f>
        <v>12.5</v>
      </c>
      <c r="AD283">
        <f>VLOOKUP(C283,'考勤原始数据（增加育儿、独生子女陪护假）'!C:Z,24,0)</f>
        <v>12.5</v>
      </c>
      <c r="AE283">
        <v>0</v>
      </c>
      <c r="AF283">
        <f>VLOOKUP(C283,'考勤原始数据（增加育儿、独生子女陪护假）'!C:AB,26,0)</f>
        <v>0</v>
      </c>
      <c r="AG283">
        <f>VLOOKUP(C283:C284,'考勤原始数据（增加育儿、独生子女陪护假）'!C:AC,27,0)</f>
        <v>0</v>
      </c>
      <c r="AH283">
        <f>VLOOKUP(C283,'考勤原始数据（增加育儿、独生子女陪护假）'!C:AD,28,0)</f>
        <v>0</v>
      </c>
      <c r="AI283">
        <f>VLOOKUP(C283,'考勤原始数据（增加育儿、独生子女陪护假）'!C:AE,29,0)</f>
        <v>0</v>
      </c>
      <c r="AJ283">
        <f>VLOOKUP(C283,'考勤原始数据（增加育儿、独生子女陪护假）'!C:AF,30,0)</f>
        <v>0</v>
      </c>
      <c r="AL283">
        <f t="shared" si="17"/>
        <v>0</v>
      </c>
      <c r="AM283">
        <f t="shared" si="19"/>
        <v>200</v>
      </c>
      <c r="AN283">
        <f>VLOOKUP(C283,工龄计算!B:F,5,0)</f>
        <v>0</v>
      </c>
      <c r="AS283">
        <f t="shared" si="18"/>
        <v>0</v>
      </c>
      <c r="BB283">
        <f t="shared" si="20"/>
        <v>0</v>
      </c>
    </row>
    <row r="284" spans="2:54">
      <c r="B284" t="str">
        <f>VLOOKUP(C284,花名册!C:O,13,0)</f>
        <v>10487</v>
      </c>
      <c r="C284" t="s">
        <v>508</v>
      </c>
      <c r="D284" t="str">
        <f>VLOOKUP(C284,花名册!C:F,4,0)</f>
        <v>百诚医药</v>
      </c>
      <c r="E284" t="str">
        <f>VLOOKUP(C284,花名册!C:G,5,0)</f>
        <v>液体制剂三部</v>
      </c>
      <c r="F284" t="str">
        <f>VLOOKUP(C284,花名册!C:H,6,0)</f>
        <v>助理分析研究员</v>
      </c>
      <c r="G284" t="str">
        <f>VLOOKUP(C284,花名册!C:D,2,0)</f>
        <v>在职</v>
      </c>
      <c r="H284" t="str">
        <f>VLOOKUP(C284,花名册!C:E,3,0)</f>
        <v>正式员工</v>
      </c>
      <c r="I284" t="str">
        <f>VLOOKUP(C284,花名册!C:J,8,0)</f>
        <v>研发</v>
      </c>
      <c r="J284" t="str">
        <f>VLOOKUP(C284,花名册!C:I,7,0)</f>
        <v>2020-06-16</v>
      </c>
      <c r="K284" t="str">
        <f>VLOOKUP(C284,花名册!C:L,9,0)</f>
        <v/>
      </c>
      <c r="L284" t="str">
        <f>VLOOKUP(C284,花名册!C:L,10,0)</f>
        <v/>
      </c>
      <c r="M284" t="str">
        <f>VLOOKUP(C284,花名册!C:N,12,0)</f>
        <v>P1</v>
      </c>
      <c r="N284">
        <f>VLOOKUP(C284,出勤日期!A:I,9,0)</f>
        <v>172.5</v>
      </c>
      <c r="O284">
        <f>VLOOKUP(C284,出勤日期!A:J,10,0)</f>
        <v>172.5</v>
      </c>
      <c r="P284">
        <f>VLOOKUP(C284,出勤日期!A:L,12,0)</f>
        <v>0</v>
      </c>
      <c r="Q284">
        <f>VLOOKUP(C284,出勤日期!A:M,13,0)</f>
        <v>172.5</v>
      </c>
      <c r="S284">
        <f>VLOOKUP(C284,'考勤原始数据（增加育儿、独生子女陪护假）'!C:X,16,0)</f>
        <v>0</v>
      </c>
      <c r="U284">
        <f>VLOOKUP(C284,'考勤原始数据（增加育儿、独生子女陪护假）'!C:Z,17,0)</f>
        <v>7.5</v>
      </c>
      <c r="W284">
        <f>VLOOKUP(C284,'考勤原始数据（增加育儿、独生子女陪护假）'!C:AB,18,0)</f>
        <v>0</v>
      </c>
      <c r="Y284">
        <f>VLOOKUP(C284,'考勤原始数据（增加育儿、独生子女陪护假）'!C:AD,19,0)</f>
        <v>0</v>
      </c>
      <c r="Z284">
        <f>VLOOKUP(C284,'考勤原始数据（增加育儿、独生子女陪护假）'!C:AE,20,0)</f>
        <v>0</v>
      </c>
      <c r="AB284">
        <f>VLOOKUP(C284,'考勤原始数据（增加育儿、独生子女陪护假）'!C:AG,22,0)</f>
        <v>0</v>
      </c>
      <c r="AC284">
        <f>VLOOKUP(C284,'考勤原始数据（增加育儿、独生子女陪护假）'!C:Y,23,0)</f>
        <v>4</v>
      </c>
      <c r="AD284">
        <f>VLOOKUP(C284,'考勤原始数据（增加育儿、独生子女陪护假）'!C:Z,24,0)</f>
        <v>4</v>
      </c>
      <c r="AE284">
        <v>0</v>
      </c>
      <c r="AF284">
        <f>VLOOKUP(C284,'考勤原始数据（增加育儿、独生子女陪护假）'!C:AB,26,0)</f>
        <v>0</v>
      </c>
      <c r="AG284">
        <f>VLOOKUP(C284:C285,'考勤原始数据（增加育儿、独生子女陪护假）'!C:AC,27,0)</f>
        <v>0</v>
      </c>
      <c r="AH284">
        <f>VLOOKUP(C284,'考勤原始数据（增加育儿、独生子女陪护假）'!C:AD,28,0)</f>
        <v>0</v>
      </c>
      <c r="AI284">
        <f>VLOOKUP(C284,'考勤原始数据（增加育儿、独生子女陪护假）'!C:AE,29,0)</f>
        <v>0</v>
      </c>
      <c r="AJ284">
        <f>VLOOKUP(C284,'考勤原始数据（增加育儿、独生子女陪护假）'!C:AF,30,0)</f>
        <v>0</v>
      </c>
      <c r="AL284">
        <f t="shared" si="17"/>
        <v>0</v>
      </c>
      <c r="AM284">
        <f t="shared" si="19"/>
        <v>191.3</v>
      </c>
      <c r="AN284">
        <f>VLOOKUP(C284,工龄计算!B:F,5,0)</f>
        <v>100</v>
      </c>
      <c r="AS284">
        <f t="shared" si="18"/>
        <v>0</v>
      </c>
      <c r="BB284">
        <f t="shared" si="20"/>
        <v>0</v>
      </c>
    </row>
    <row r="285" spans="2:54">
      <c r="B285" t="str">
        <f>VLOOKUP(C285,花名册!C:O,13,0)</f>
        <v>10542</v>
      </c>
      <c r="C285" t="s">
        <v>294</v>
      </c>
      <c r="D285" t="str">
        <f>VLOOKUP(C285,花名册!C:F,4,0)</f>
        <v>百诚医药</v>
      </c>
      <c r="E285" t="str">
        <f>VLOOKUP(C285,花名册!C:G,5,0)</f>
        <v>原料药分析部</v>
      </c>
      <c r="F285" t="str">
        <f>VLOOKUP(C285,花名册!C:H,6,0)</f>
        <v>高级分析研究员</v>
      </c>
      <c r="G285" t="str">
        <f>VLOOKUP(C285,花名册!C:D,2,0)</f>
        <v>在职</v>
      </c>
      <c r="H285" t="str">
        <f>VLOOKUP(C285,花名册!C:E,3,0)</f>
        <v>正式员工</v>
      </c>
      <c r="I285" t="str">
        <f>VLOOKUP(C285,花名册!C:J,8,0)</f>
        <v>研发</v>
      </c>
      <c r="J285" t="str">
        <f>VLOOKUP(C285,花名册!C:I,7,0)</f>
        <v>2020-05-15</v>
      </c>
      <c r="K285" t="str">
        <f>VLOOKUP(C285,花名册!C:L,9,0)</f>
        <v/>
      </c>
      <c r="L285" t="str">
        <f>VLOOKUP(C285,花名册!C:L,10,0)</f>
        <v/>
      </c>
      <c r="M285" t="str">
        <f>VLOOKUP(C285,花名册!C:N,12,0)</f>
        <v>P3</v>
      </c>
      <c r="N285">
        <f>VLOOKUP(C285,出勤日期!A:I,9,0)</f>
        <v>172.5</v>
      </c>
      <c r="O285">
        <f>VLOOKUP(C285,出勤日期!A:J,10,0)</f>
        <v>172.5</v>
      </c>
      <c r="P285">
        <f>VLOOKUP(C285,出勤日期!A:L,12,0)</f>
        <v>0</v>
      </c>
      <c r="Q285">
        <f>VLOOKUP(C285,出勤日期!A:M,13,0)</f>
        <v>172.5</v>
      </c>
      <c r="S285">
        <f>VLOOKUP(C285,'考勤原始数据（增加育儿、独生子女陪护假）'!C:X,16,0)</f>
        <v>0</v>
      </c>
      <c r="U285">
        <f>VLOOKUP(C285,'考勤原始数据（增加育儿、独生子女陪护假）'!C:Z,17,0)</f>
        <v>0</v>
      </c>
      <c r="W285">
        <f>VLOOKUP(C285,'考勤原始数据（增加育儿、独生子女陪护假）'!C:AB,18,0)</f>
        <v>0</v>
      </c>
      <c r="Y285">
        <f>VLOOKUP(C285,'考勤原始数据（增加育儿、独生子女陪护假）'!C:AD,19,0)</f>
        <v>0</v>
      </c>
      <c r="Z285">
        <f>VLOOKUP(C285,'考勤原始数据（增加育儿、独生子女陪护假）'!C:AE,20,0)</f>
        <v>0</v>
      </c>
      <c r="AB285">
        <f>VLOOKUP(C285,'考勤原始数据（增加育儿、独生子女陪护假）'!C:AG,22,0)</f>
        <v>0</v>
      </c>
      <c r="AC285">
        <f>VLOOKUP(C285,'考勤原始数据（增加育儿、独生子女陪护假）'!C:Y,23,0)</f>
        <v>0</v>
      </c>
      <c r="AD285">
        <f>VLOOKUP(C285,'考勤原始数据（增加育儿、独生子女陪护假）'!C:Z,24,0)</f>
        <v>0</v>
      </c>
      <c r="AE285">
        <v>0</v>
      </c>
      <c r="AF285">
        <f>VLOOKUP(C285,'考勤原始数据（增加育儿、独生子女陪护假）'!C:AB,26,0)</f>
        <v>0</v>
      </c>
      <c r="AG285">
        <f>VLOOKUP(C285:C286,'考勤原始数据（增加育儿、独生子女陪护假）'!C:AC,27,0)</f>
        <v>0</v>
      </c>
      <c r="AH285">
        <f>VLOOKUP(C285,'考勤原始数据（增加育儿、独生子女陪护假）'!C:AD,28,0)</f>
        <v>0</v>
      </c>
      <c r="AI285">
        <f>VLOOKUP(C285,'考勤原始数据（增加育儿、独生子女陪护假）'!C:AE,29,0)</f>
        <v>0</v>
      </c>
      <c r="AJ285">
        <f>VLOOKUP(C285,'考勤原始数据（增加育儿、独生子女陪护假）'!C:AF,30,0)</f>
        <v>0</v>
      </c>
      <c r="AK285">
        <v>7</v>
      </c>
      <c r="AL285">
        <f t="shared" si="17"/>
        <v>105</v>
      </c>
      <c r="AM285">
        <f t="shared" si="19"/>
        <v>200</v>
      </c>
      <c r="AN285">
        <f>VLOOKUP(C285,工龄计算!B:F,5,0)</f>
        <v>100</v>
      </c>
      <c r="AS285">
        <f t="shared" si="18"/>
        <v>0</v>
      </c>
      <c r="BB285">
        <f t="shared" si="20"/>
        <v>0</v>
      </c>
    </row>
    <row r="286" spans="2:54">
      <c r="B286" t="str">
        <f>VLOOKUP(C286,花名册!C:O,13,0)</f>
        <v>10549</v>
      </c>
      <c r="C286" t="s">
        <v>1058</v>
      </c>
      <c r="D286" t="str">
        <f>VLOOKUP(C286,花名册!C:F,4,0)</f>
        <v>百诚医药</v>
      </c>
      <c r="E286" t="str">
        <f>VLOOKUP(C286,花名册!C:G,5,0)</f>
        <v>原料药二部</v>
      </c>
      <c r="F286" t="str">
        <f>VLOOKUP(C286,花名册!C:H,6,0)</f>
        <v>资深项目经理(合成)</v>
      </c>
      <c r="G286" t="str">
        <f>VLOOKUP(C286,花名册!C:D,2,0)</f>
        <v>在职</v>
      </c>
      <c r="H286" t="str">
        <f>VLOOKUP(C286,花名册!C:E,3,0)</f>
        <v>正式员工</v>
      </c>
      <c r="I286" t="str">
        <f>VLOOKUP(C286,花名册!C:J,8,0)</f>
        <v>研发</v>
      </c>
      <c r="J286" t="str">
        <f>VLOOKUP(C286,花名册!C:I,7,0)</f>
        <v>2020-05-20</v>
      </c>
      <c r="K286" t="str">
        <f>VLOOKUP(C286,花名册!C:L,9,0)</f>
        <v/>
      </c>
      <c r="L286" t="str">
        <f>VLOOKUP(C286,花名册!C:L,10,0)</f>
        <v/>
      </c>
      <c r="M286" t="str">
        <f>VLOOKUP(C286,花名册!C:N,12,0)</f>
        <v>M4</v>
      </c>
      <c r="N286">
        <f>VLOOKUP(C286,出勤日期!A:I,9,0)</f>
        <v>172.5</v>
      </c>
      <c r="O286">
        <f>VLOOKUP(C286,出勤日期!A:J,10,0)</f>
        <v>172.5</v>
      </c>
      <c r="P286">
        <f>VLOOKUP(C286,出勤日期!A:L,12,0)</f>
        <v>0</v>
      </c>
      <c r="Q286">
        <f>VLOOKUP(C286,出勤日期!A:M,13,0)</f>
        <v>172.5</v>
      </c>
      <c r="S286">
        <f>VLOOKUP(C286,'考勤原始数据（增加育儿、独生子女陪护假）'!C:X,16,0)</f>
        <v>0</v>
      </c>
      <c r="U286">
        <f>VLOOKUP(C286,'考勤原始数据（增加育儿、独生子女陪护假）'!C:Z,17,0)</f>
        <v>0</v>
      </c>
      <c r="W286">
        <f>VLOOKUP(C286,'考勤原始数据（增加育儿、独生子女陪护假）'!C:AB,18,0)</f>
        <v>0</v>
      </c>
      <c r="Y286">
        <f>VLOOKUP(C286,'考勤原始数据（增加育儿、独生子女陪护假）'!C:AD,19,0)</f>
        <v>0</v>
      </c>
      <c r="Z286">
        <f>VLOOKUP(C286,'考勤原始数据（增加育儿、独生子女陪护假）'!C:AE,20,0)</f>
        <v>0</v>
      </c>
      <c r="AB286">
        <f>VLOOKUP(C286,'考勤原始数据（增加育儿、独生子女陪护假）'!C:AG,22,0)</f>
        <v>0</v>
      </c>
      <c r="AC286">
        <f>VLOOKUP(C286,'考勤原始数据（增加育儿、独生子女陪护假）'!C:Y,23,0)</f>
        <v>0</v>
      </c>
      <c r="AD286">
        <f>VLOOKUP(C286,'考勤原始数据（增加育儿、独生子女陪护假）'!C:Z,24,0)</f>
        <v>0</v>
      </c>
      <c r="AE286">
        <v>0</v>
      </c>
      <c r="AF286">
        <f>VLOOKUP(C286,'考勤原始数据（增加育儿、独生子女陪护假）'!C:AB,26,0)</f>
        <v>0</v>
      </c>
      <c r="AG286">
        <f>VLOOKUP(C286:C287,'考勤原始数据（增加育儿、独生子女陪护假）'!C:AC,27,0)</f>
        <v>0</v>
      </c>
      <c r="AH286">
        <f>VLOOKUP(C286,'考勤原始数据（增加育儿、独生子女陪护假）'!C:AD,28,0)</f>
        <v>0</v>
      </c>
      <c r="AI286">
        <f>VLOOKUP(C286,'考勤原始数据（增加育儿、独生子女陪护假）'!C:AE,29,0)</f>
        <v>0</v>
      </c>
      <c r="AJ286">
        <f>VLOOKUP(C286,'考勤原始数据（增加育儿、独生子女陪护假）'!C:AF,30,0)</f>
        <v>0</v>
      </c>
      <c r="AL286">
        <f t="shared" si="17"/>
        <v>0</v>
      </c>
      <c r="AM286">
        <f t="shared" si="19"/>
        <v>200</v>
      </c>
      <c r="AN286">
        <f>VLOOKUP(C286,工龄计算!B:F,5,0)</f>
        <v>100</v>
      </c>
      <c r="AS286">
        <f t="shared" si="18"/>
        <v>0</v>
      </c>
      <c r="BB286">
        <f t="shared" si="20"/>
        <v>0</v>
      </c>
    </row>
    <row r="287" spans="2:54">
      <c r="B287" t="str">
        <f>VLOOKUP(C287,花名册!C:O,13,0)</f>
        <v>10527</v>
      </c>
      <c r="C287" t="s">
        <v>399</v>
      </c>
      <c r="D287" t="str">
        <f>VLOOKUP(C287,花名册!C:F,4,0)</f>
        <v>百诚医药</v>
      </c>
      <c r="E287" t="str">
        <f>VLOOKUP(C287,花名册!C:G,5,0)</f>
        <v>原料药研究中心</v>
      </c>
      <c r="F287" t="str">
        <f>VLOOKUP(C287,花名册!C:H,6,0)</f>
        <v>注册专员</v>
      </c>
      <c r="G287" t="str">
        <f>VLOOKUP(C287,花名册!C:D,2,0)</f>
        <v>在职</v>
      </c>
      <c r="H287" t="str">
        <f>VLOOKUP(C287,花名册!C:E,3,0)</f>
        <v>正式员工</v>
      </c>
      <c r="I287" t="str">
        <f>VLOOKUP(C287,花名册!C:J,8,0)</f>
        <v>研发</v>
      </c>
      <c r="J287" t="str">
        <f>VLOOKUP(C287,花名册!C:I,7,0)</f>
        <v>2020-04-27</v>
      </c>
      <c r="K287" t="str">
        <f>VLOOKUP(C287,花名册!C:L,9,0)</f>
        <v/>
      </c>
      <c r="L287" t="str">
        <f>VLOOKUP(C287,花名册!C:L,10,0)</f>
        <v/>
      </c>
      <c r="M287" t="str">
        <f>VLOOKUP(C287,花名册!C:N,12,0)</f>
        <v>P2</v>
      </c>
      <c r="N287">
        <f>VLOOKUP(C287,出勤日期!A:I,9,0)</f>
        <v>172.5</v>
      </c>
      <c r="O287">
        <f>VLOOKUP(C287,出勤日期!A:J,10,0)</f>
        <v>172.5</v>
      </c>
      <c r="P287">
        <f>VLOOKUP(C287,出勤日期!A:L,12,0)</f>
        <v>0</v>
      </c>
      <c r="Q287">
        <f>VLOOKUP(C287,出勤日期!A:M,13,0)</f>
        <v>172.5</v>
      </c>
      <c r="S287">
        <f>VLOOKUP(C287,'考勤原始数据（增加育儿、独生子女陪护假）'!C:X,16,0)</f>
        <v>0</v>
      </c>
      <c r="U287">
        <f>VLOOKUP(C287,'考勤原始数据（增加育儿、独生子女陪护假）'!C:Z,17,0)</f>
        <v>0</v>
      </c>
      <c r="W287">
        <f>VLOOKUP(C287,'考勤原始数据（增加育儿、独生子女陪护假）'!C:AB,18,0)</f>
        <v>0</v>
      </c>
      <c r="Y287">
        <f>VLOOKUP(C287,'考勤原始数据（增加育儿、独生子女陪护假）'!C:AD,19,0)</f>
        <v>0</v>
      </c>
      <c r="Z287">
        <f>VLOOKUP(C287,'考勤原始数据（增加育儿、独生子女陪护假）'!C:AE,20,0)</f>
        <v>0</v>
      </c>
      <c r="AB287">
        <f>VLOOKUP(C287,'考勤原始数据（增加育儿、独生子女陪护假）'!C:AG,22,0)</f>
        <v>0</v>
      </c>
      <c r="AC287">
        <f>VLOOKUP(C287,'考勤原始数据（增加育儿、独生子女陪护假）'!C:Y,23,0)</f>
        <v>12</v>
      </c>
      <c r="AD287">
        <f>VLOOKUP(C287,'考勤原始数据（增加育儿、独生子女陪护假）'!C:Z,24,0)</f>
        <v>12</v>
      </c>
      <c r="AE287">
        <v>0</v>
      </c>
      <c r="AF287">
        <f>VLOOKUP(C287,'考勤原始数据（增加育儿、独生子女陪护假）'!C:AB,26,0)</f>
        <v>0</v>
      </c>
      <c r="AG287">
        <f>VLOOKUP(C287:C288,'考勤原始数据（增加育儿、独生子女陪护假）'!C:AC,27,0)</f>
        <v>0</v>
      </c>
      <c r="AH287">
        <f>VLOOKUP(C287,'考勤原始数据（增加育儿、独生子女陪护假）'!C:AD,28,0)</f>
        <v>0</v>
      </c>
      <c r="AI287">
        <f>VLOOKUP(C287,'考勤原始数据（增加育儿、独生子女陪护假）'!C:AE,29,0)</f>
        <v>0</v>
      </c>
      <c r="AJ287">
        <f>VLOOKUP(C287,'考勤原始数据（增加育儿、独生子女陪护假）'!C:AF,30,0)</f>
        <v>0</v>
      </c>
      <c r="AL287">
        <f t="shared" si="17"/>
        <v>0</v>
      </c>
      <c r="AM287">
        <f t="shared" si="19"/>
        <v>200</v>
      </c>
      <c r="AN287">
        <f>VLOOKUP(C287,工龄计算!B:F,5,0)</f>
        <v>100</v>
      </c>
      <c r="AS287">
        <f t="shared" si="18"/>
        <v>0</v>
      </c>
      <c r="BB287">
        <f t="shared" si="20"/>
        <v>0</v>
      </c>
    </row>
    <row r="288" spans="2:54">
      <c r="B288" t="str">
        <f>VLOOKUP(C288,花名册!C:O,13,0)</f>
        <v>10556</v>
      </c>
      <c r="C288" t="s">
        <v>650</v>
      </c>
      <c r="D288" t="str">
        <f>VLOOKUP(C288,花名册!C:F,4,0)</f>
        <v>百诚医药</v>
      </c>
      <c r="E288" t="str">
        <f>VLOOKUP(C288,花名册!C:G,5,0)</f>
        <v>注册部</v>
      </c>
      <c r="F288" t="str">
        <f>VLOOKUP(C288,花名册!C:H,6,0)</f>
        <v>高级注册专员</v>
      </c>
      <c r="G288" t="str">
        <f>VLOOKUP(C288,花名册!C:D,2,0)</f>
        <v>在职</v>
      </c>
      <c r="H288" t="str">
        <f>VLOOKUP(C288,花名册!C:E,3,0)</f>
        <v>正式员工</v>
      </c>
      <c r="I288" t="str">
        <f>VLOOKUP(C288,花名册!C:J,8,0)</f>
        <v>研发</v>
      </c>
      <c r="J288" t="str">
        <f>VLOOKUP(C288,花名册!C:I,7,0)</f>
        <v>2020-05-29</v>
      </c>
      <c r="K288" t="str">
        <f>VLOOKUP(C288,花名册!C:L,9,0)</f>
        <v/>
      </c>
      <c r="L288" t="str">
        <f>VLOOKUP(C288,花名册!C:L,10,0)</f>
        <v/>
      </c>
      <c r="M288" t="str">
        <f>VLOOKUP(C288,花名册!C:N,12,0)</f>
        <v>P3</v>
      </c>
      <c r="N288">
        <f>VLOOKUP(C288,出勤日期!A:I,9,0)</f>
        <v>172.5</v>
      </c>
      <c r="O288">
        <f>VLOOKUP(C288,出勤日期!A:J,10,0)</f>
        <v>172.5</v>
      </c>
      <c r="P288">
        <f>VLOOKUP(C288,出勤日期!A:L,12,0)</f>
        <v>0</v>
      </c>
      <c r="Q288">
        <f>VLOOKUP(C288,出勤日期!A:M,13,0)</f>
        <v>172.5</v>
      </c>
      <c r="S288">
        <f>VLOOKUP(C288,'考勤原始数据（增加育儿、独生子女陪护假）'!C:X,16,0)</f>
        <v>0</v>
      </c>
      <c r="U288">
        <f>VLOOKUP(C288,'考勤原始数据（增加育儿、独生子女陪护假）'!C:Z,17,0)</f>
        <v>0</v>
      </c>
      <c r="W288">
        <f>VLOOKUP(C288,'考勤原始数据（增加育儿、独生子女陪护假）'!C:AB,18,0)</f>
        <v>0</v>
      </c>
      <c r="Y288">
        <f>VLOOKUP(C288,'考勤原始数据（增加育儿、独生子女陪护假）'!C:AD,19,0)</f>
        <v>0</v>
      </c>
      <c r="Z288">
        <f>VLOOKUP(C288,'考勤原始数据（增加育儿、独生子女陪护假）'!C:AE,20,0)</f>
        <v>0</v>
      </c>
      <c r="AB288">
        <f>VLOOKUP(C288,'考勤原始数据（增加育儿、独生子女陪护假）'!C:AG,22,0)</f>
        <v>0</v>
      </c>
      <c r="AC288">
        <f>VLOOKUP(C288,'考勤原始数据（增加育儿、独生子女陪护假）'!C:Y,23,0)</f>
        <v>7.5</v>
      </c>
      <c r="AD288">
        <f>VLOOKUP(C288,'考勤原始数据（增加育儿、独生子女陪护假）'!C:Z,24,0)</f>
        <v>7.5</v>
      </c>
      <c r="AE288">
        <v>0</v>
      </c>
      <c r="AF288">
        <f>VLOOKUP(C288,'考勤原始数据（增加育儿、独生子女陪护假）'!C:AB,26,0)</f>
        <v>0</v>
      </c>
      <c r="AG288">
        <f>VLOOKUP(C288:C289,'考勤原始数据（增加育儿、独生子女陪护假）'!C:AC,27,0)</f>
        <v>0</v>
      </c>
      <c r="AH288">
        <f>VLOOKUP(C288,'考勤原始数据（增加育儿、独生子女陪护假）'!C:AD,28,0)</f>
        <v>0</v>
      </c>
      <c r="AI288">
        <f>VLOOKUP(C288,'考勤原始数据（增加育儿、独生子女陪护假）'!C:AE,29,0)</f>
        <v>0</v>
      </c>
      <c r="AJ288">
        <f>VLOOKUP(C288,'考勤原始数据（增加育儿、独生子女陪护假）'!C:AF,30,0)</f>
        <v>0</v>
      </c>
      <c r="AL288">
        <f t="shared" si="17"/>
        <v>0</v>
      </c>
      <c r="AM288">
        <f t="shared" si="19"/>
        <v>200</v>
      </c>
      <c r="AN288">
        <f>VLOOKUP(C288,工龄计算!B:F,5,0)</f>
        <v>100</v>
      </c>
      <c r="AS288">
        <f t="shared" si="18"/>
        <v>0</v>
      </c>
      <c r="BB288">
        <f t="shared" si="20"/>
        <v>0</v>
      </c>
    </row>
    <row r="289" spans="2:54">
      <c r="B289" t="str">
        <f>VLOOKUP(C289,花名册!C:O,13,0)</f>
        <v>10530</v>
      </c>
      <c r="C289" t="s">
        <v>490</v>
      </c>
      <c r="D289" t="str">
        <f>VLOOKUP(C289,花名册!C:F,4,0)</f>
        <v>百诚医药</v>
      </c>
      <c r="E289" t="str">
        <f>VLOOKUP(C289,花名册!C:G,5,0)</f>
        <v>外用制剂部</v>
      </c>
      <c r="F289" t="str">
        <f>VLOOKUP(C289,花名册!C:H,6,0)</f>
        <v>高级制剂研究员</v>
      </c>
      <c r="G289" t="str">
        <f>VLOOKUP(C289,花名册!C:D,2,0)</f>
        <v>在职</v>
      </c>
      <c r="H289" t="str">
        <f>VLOOKUP(C289,花名册!C:E,3,0)</f>
        <v>正式员工</v>
      </c>
      <c r="I289" t="str">
        <f>VLOOKUP(C289,花名册!C:J,8,0)</f>
        <v>研发</v>
      </c>
      <c r="J289" t="str">
        <f>VLOOKUP(C289,花名册!C:I,7,0)</f>
        <v>2020-05-06</v>
      </c>
      <c r="K289" t="str">
        <f>VLOOKUP(C289,花名册!C:L,9,0)</f>
        <v/>
      </c>
      <c r="L289" t="str">
        <f>VLOOKUP(C289,花名册!C:L,10,0)</f>
        <v/>
      </c>
      <c r="M289" t="str">
        <f>VLOOKUP(C289,花名册!C:N,12,0)</f>
        <v>P5</v>
      </c>
      <c r="N289">
        <f>VLOOKUP(C289,出勤日期!A:I,9,0)</f>
        <v>172.5</v>
      </c>
      <c r="O289">
        <f>VLOOKUP(C289,出勤日期!A:J,10,0)</f>
        <v>172.5</v>
      </c>
      <c r="P289">
        <f>VLOOKUP(C289,出勤日期!A:L,12,0)</f>
        <v>0</v>
      </c>
      <c r="Q289">
        <f>VLOOKUP(C289,出勤日期!A:M,13,0)</f>
        <v>172.5</v>
      </c>
      <c r="S289">
        <f>VLOOKUP(C289,'考勤原始数据（增加育儿、独生子女陪护假）'!C:X,16,0)</f>
        <v>0</v>
      </c>
      <c r="U289">
        <f>VLOOKUP(C289,'考勤原始数据（增加育儿、独生子女陪护假）'!C:Z,17,0)</f>
        <v>0</v>
      </c>
      <c r="W289">
        <f>VLOOKUP(C289,'考勤原始数据（增加育儿、独生子女陪护假）'!C:AB,18,0)</f>
        <v>22.5</v>
      </c>
      <c r="Y289">
        <f>VLOOKUP(C289,'考勤原始数据（增加育儿、独生子女陪护假）'!C:AD,19,0)</f>
        <v>7.5</v>
      </c>
      <c r="Z289">
        <f>VLOOKUP(C289,'考勤原始数据（增加育儿、独生子女陪护假）'!C:AE,20,0)</f>
        <v>0</v>
      </c>
      <c r="AB289">
        <f>VLOOKUP(C289,'考勤原始数据（增加育儿、独生子女陪护假）'!C:AG,22,0)</f>
        <v>0</v>
      </c>
      <c r="AC289">
        <f>VLOOKUP(C289,'考勤原始数据（增加育儿、独生子女陪护假）'!C:Y,23,0)</f>
        <v>16.5</v>
      </c>
      <c r="AD289">
        <f>VLOOKUP(C289,'考勤原始数据（增加育儿、独生子女陪护假）'!C:Z,24,0)</f>
        <v>16.5</v>
      </c>
      <c r="AE289">
        <v>0</v>
      </c>
      <c r="AF289">
        <f>VLOOKUP(C289,'考勤原始数据（增加育儿、独生子女陪护假）'!C:AB,26,0)</f>
        <v>0</v>
      </c>
      <c r="AG289">
        <f>VLOOKUP(C289:C290,'考勤原始数据（增加育儿、独生子女陪护假）'!C:AC,27,0)</f>
        <v>0</v>
      </c>
      <c r="AH289">
        <f>VLOOKUP(C289,'考勤原始数据（增加育儿、独生子女陪护假）'!C:AD,28,0)</f>
        <v>0</v>
      </c>
      <c r="AI289">
        <f>VLOOKUP(C289,'考勤原始数据（增加育儿、独生子女陪护假）'!C:AE,29,0)</f>
        <v>0</v>
      </c>
      <c r="AJ289">
        <f>VLOOKUP(C289,'考勤原始数据（增加育儿、独生子女陪护假）'!C:AF,30,0)</f>
        <v>0</v>
      </c>
      <c r="AL289">
        <f t="shared" si="17"/>
        <v>0</v>
      </c>
      <c r="AM289">
        <f t="shared" si="19"/>
        <v>165.22</v>
      </c>
      <c r="AN289">
        <f>VLOOKUP(C289,工龄计算!B:F,5,0)</f>
        <v>100</v>
      </c>
      <c r="AS289">
        <f t="shared" si="18"/>
        <v>0</v>
      </c>
      <c r="BB289">
        <f t="shared" si="20"/>
        <v>0</v>
      </c>
    </row>
    <row r="290" spans="2:54">
      <c r="B290" t="str">
        <f>VLOOKUP(C290,花名册!C:O,13,0)</f>
        <v>10537</v>
      </c>
      <c r="C290" t="s">
        <v>510</v>
      </c>
      <c r="D290" t="str">
        <f>VLOOKUP(C290,花名册!C:F,4,0)</f>
        <v>百诚医药</v>
      </c>
      <c r="E290" t="str">
        <f>VLOOKUP(C290,花名册!C:G,5,0)</f>
        <v>液体制剂一部</v>
      </c>
      <c r="F290" t="str">
        <f>VLOOKUP(C290,花名册!C:H,6,0)</f>
        <v>分析研究员</v>
      </c>
      <c r="G290" t="str">
        <f>VLOOKUP(C290,花名册!C:D,2,0)</f>
        <v>在职</v>
      </c>
      <c r="H290" t="str">
        <f>VLOOKUP(C290,花名册!C:E,3,0)</f>
        <v>正式员工</v>
      </c>
      <c r="I290" t="str">
        <f>VLOOKUP(C290,花名册!C:J,8,0)</f>
        <v>研发</v>
      </c>
      <c r="J290" t="str">
        <f>VLOOKUP(C290,花名册!C:I,7,0)</f>
        <v>2020-05-06</v>
      </c>
      <c r="K290" t="str">
        <f>VLOOKUP(C290,花名册!C:L,9,0)</f>
        <v/>
      </c>
      <c r="L290" t="str">
        <f>VLOOKUP(C290,花名册!C:L,10,0)</f>
        <v/>
      </c>
      <c r="M290" t="str">
        <f>VLOOKUP(C290,花名册!C:N,12,0)</f>
        <v>P2</v>
      </c>
      <c r="N290">
        <f>VLOOKUP(C290,出勤日期!A:I,9,0)</f>
        <v>172.5</v>
      </c>
      <c r="O290">
        <f>VLOOKUP(C290,出勤日期!A:J,10,0)</f>
        <v>172.5</v>
      </c>
      <c r="P290">
        <f>VLOOKUP(C290,出勤日期!A:L,12,0)</f>
        <v>0</v>
      </c>
      <c r="Q290">
        <f>VLOOKUP(C290,出勤日期!A:M,13,0)</f>
        <v>172.5</v>
      </c>
      <c r="S290">
        <f>VLOOKUP(C290,'考勤原始数据（增加育儿、独生子女陪护假）'!C:X,16,0)</f>
        <v>0</v>
      </c>
      <c r="U290">
        <f>VLOOKUP(C290,'考勤原始数据（增加育儿、独生子女陪护假）'!C:Z,17,0)</f>
        <v>0</v>
      </c>
      <c r="W290">
        <f>VLOOKUP(C290,'考勤原始数据（增加育儿、独生子女陪护假）'!C:AB,18,0)</f>
        <v>0</v>
      </c>
      <c r="Y290">
        <f>VLOOKUP(C290,'考勤原始数据（增加育儿、独生子女陪护假）'!C:AD,19,0)</f>
        <v>0</v>
      </c>
      <c r="Z290">
        <f>VLOOKUP(C290,'考勤原始数据（增加育儿、独生子女陪护假）'!C:AE,20,0)</f>
        <v>0</v>
      </c>
      <c r="AB290">
        <f>VLOOKUP(C290,'考勤原始数据（增加育儿、独生子女陪护假）'!C:AG,22,0)</f>
        <v>0</v>
      </c>
      <c r="AC290">
        <f>VLOOKUP(C290,'考勤原始数据（增加育儿、独生子女陪护假）'!C:Y,23,0)</f>
        <v>41</v>
      </c>
      <c r="AD290">
        <f>VLOOKUP(C290,'考勤原始数据（增加育儿、独生子女陪护假）'!C:Z,24,0)</f>
        <v>0</v>
      </c>
      <c r="AE290">
        <v>0</v>
      </c>
      <c r="AF290">
        <f>VLOOKUP(C290,'考勤原始数据（增加育儿、独生子女陪护假）'!C:AB,26,0)</f>
        <v>41</v>
      </c>
      <c r="AG290">
        <f>VLOOKUP(C290:C291,'考勤原始数据（增加育儿、独生子女陪护假）'!C:AC,27,0)</f>
        <v>0</v>
      </c>
      <c r="AH290">
        <f>VLOOKUP(C290,'考勤原始数据（增加育儿、独生子女陪护假）'!C:AD,28,0)</f>
        <v>0</v>
      </c>
      <c r="AI290">
        <f>VLOOKUP(C290,'考勤原始数据（增加育儿、独生子女陪护假）'!C:AE,29,0)</f>
        <v>0</v>
      </c>
      <c r="AJ290">
        <f>VLOOKUP(C290,'考勤原始数据（增加育儿、独生子女陪护假）'!C:AF,30,0)</f>
        <v>1640</v>
      </c>
      <c r="AL290">
        <f t="shared" si="17"/>
        <v>0</v>
      </c>
      <c r="AM290">
        <f t="shared" si="19"/>
        <v>200</v>
      </c>
      <c r="AN290">
        <f>VLOOKUP(C290,工龄计算!B:F,5,0)</f>
        <v>100</v>
      </c>
      <c r="AS290">
        <f t="shared" si="18"/>
        <v>0</v>
      </c>
      <c r="BB290">
        <f t="shared" si="20"/>
        <v>0</v>
      </c>
    </row>
    <row r="291" spans="2:54">
      <c r="B291" t="str">
        <f>VLOOKUP(C291,花名册!C:O,13,0)</f>
        <v>10532</v>
      </c>
      <c r="C291" t="s">
        <v>401</v>
      </c>
      <c r="D291" t="str">
        <f>VLOOKUP(C291,花名册!C:F,4,0)</f>
        <v>百诚医药</v>
      </c>
      <c r="E291" t="str">
        <f>VLOOKUP(C291,花名册!C:G,5,0)</f>
        <v>医学部</v>
      </c>
      <c r="F291" t="str">
        <f>VLOOKUP(C291,花名册!C:H,6,0)</f>
        <v>医学编辑</v>
      </c>
      <c r="G291" t="str">
        <f>VLOOKUP(C291,花名册!C:D,2,0)</f>
        <v>在职</v>
      </c>
      <c r="H291" t="str">
        <f>VLOOKUP(C291,花名册!C:E,3,0)</f>
        <v>正式员工</v>
      </c>
      <c r="I291" t="str">
        <f>VLOOKUP(C291,花名册!C:J,8,0)</f>
        <v>研发</v>
      </c>
      <c r="J291" t="str">
        <f>VLOOKUP(C291,花名册!C:I,7,0)</f>
        <v>2020-05-08</v>
      </c>
      <c r="K291" t="str">
        <f>VLOOKUP(C291,花名册!C:L,9,0)</f>
        <v/>
      </c>
      <c r="L291" t="str">
        <f>VLOOKUP(C291,花名册!C:L,10,0)</f>
        <v/>
      </c>
      <c r="M291" t="str">
        <f>VLOOKUP(C291,花名册!C:N,12,0)</f>
        <v>P3</v>
      </c>
      <c r="N291">
        <f>VLOOKUP(C291,出勤日期!A:I,9,0)</f>
        <v>172.5</v>
      </c>
      <c r="O291">
        <f>VLOOKUP(C291,出勤日期!A:J,10,0)</f>
        <v>172.5</v>
      </c>
      <c r="P291">
        <f>VLOOKUP(C291,出勤日期!A:L,12,0)</f>
        <v>0</v>
      </c>
      <c r="Q291">
        <f>VLOOKUP(C291,出勤日期!A:M,13,0)</f>
        <v>172.5</v>
      </c>
      <c r="S291">
        <f>VLOOKUP(C291,'考勤原始数据（增加育儿、独生子女陪护假）'!C:X,16,0)</f>
        <v>0</v>
      </c>
      <c r="U291">
        <f>VLOOKUP(C291,'考勤原始数据（增加育儿、独生子女陪护假）'!C:Z,17,0)</f>
        <v>0</v>
      </c>
      <c r="W291">
        <f>VLOOKUP(C291,'考勤原始数据（增加育儿、独生子女陪护假）'!C:AB,18,0)</f>
        <v>0</v>
      </c>
      <c r="Y291">
        <f>VLOOKUP(C291,'考勤原始数据（增加育儿、独生子女陪护假）'!C:AD,19,0)</f>
        <v>0</v>
      </c>
      <c r="Z291">
        <f>VLOOKUP(C291,'考勤原始数据（增加育儿、独生子女陪护假）'!C:AE,20,0)</f>
        <v>0</v>
      </c>
      <c r="AB291">
        <f>VLOOKUP(C291,'考勤原始数据（增加育儿、独生子女陪护假）'!C:AG,22,0)</f>
        <v>0</v>
      </c>
      <c r="AC291">
        <f>VLOOKUP(C291,'考勤原始数据（增加育儿、独生子女陪护假）'!C:Y,23,0)</f>
        <v>39.5</v>
      </c>
      <c r="AD291">
        <f>VLOOKUP(C291,'考勤原始数据（增加育儿、独生子女陪护假）'!C:Z,24,0)</f>
        <v>39.5</v>
      </c>
      <c r="AE291">
        <v>0</v>
      </c>
      <c r="AF291">
        <f>VLOOKUP(C291,'考勤原始数据（增加育儿、独生子女陪护假）'!C:AB,26,0)</f>
        <v>0</v>
      </c>
      <c r="AG291">
        <f>VLOOKUP(C291:C292,'考勤原始数据（增加育儿、独生子女陪护假）'!C:AC,27,0)</f>
        <v>0</v>
      </c>
      <c r="AH291">
        <f>VLOOKUP(C291,'考勤原始数据（增加育儿、独生子女陪护假）'!C:AD,28,0)</f>
        <v>0</v>
      </c>
      <c r="AI291">
        <f>VLOOKUP(C291,'考勤原始数据（增加育儿、独生子女陪护假）'!C:AE,29,0)</f>
        <v>0</v>
      </c>
      <c r="AJ291">
        <f>VLOOKUP(C291,'考勤原始数据（增加育儿、独生子女陪护假）'!C:AF,30,0)</f>
        <v>0</v>
      </c>
      <c r="AL291">
        <f t="shared" si="17"/>
        <v>0</v>
      </c>
      <c r="AM291">
        <f t="shared" si="19"/>
        <v>200</v>
      </c>
      <c r="AN291">
        <f>VLOOKUP(C291,工龄计算!B:F,5,0)</f>
        <v>100</v>
      </c>
      <c r="AS291">
        <f t="shared" si="18"/>
        <v>0</v>
      </c>
      <c r="BB291">
        <f t="shared" si="20"/>
        <v>0</v>
      </c>
    </row>
    <row r="292" spans="2:54">
      <c r="B292" t="str">
        <f>VLOOKUP(C292,花名册!C:O,13,0)</f>
        <v>10553</v>
      </c>
      <c r="C292" t="s">
        <v>652</v>
      </c>
      <c r="D292" t="str">
        <f>VLOOKUP(C292,花名册!C:F,4,0)</f>
        <v>百诚医药</v>
      </c>
      <c r="E292" t="str">
        <f>VLOOKUP(C292,花名册!C:G,5,0)</f>
        <v>信息技术部</v>
      </c>
      <c r="F292" t="str">
        <f>VLOOKUP(C292,花名册!C:H,6,0)</f>
        <v>IT专员</v>
      </c>
      <c r="G292" t="str">
        <f>VLOOKUP(C292,花名册!C:D,2,0)</f>
        <v>在职</v>
      </c>
      <c r="H292" t="str">
        <f>VLOOKUP(C292,花名册!C:E,3,0)</f>
        <v>正式员工</v>
      </c>
      <c r="I292" t="str">
        <f>VLOOKUP(C292,花名册!C:J,8,0)</f>
        <v>职能</v>
      </c>
      <c r="J292" t="str">
        <f>VLOOKUP(C292,花名册!C:I,7,0)</f>
        <v>2020-05-20</v>
      </c>
      <c r="K292" t="str">
        <f>VLOOKUP(C292,花名册!C:L,9,0)</f>
        <v/>
      </c>
      <c r="L292" t="str">
        <f>VLOOKUP(C292,花名册!C:L,10,0)</f>
        <v/>
      </c>
      <c r="M292" t="str">
        <f>VLOOKUP(C292,花名册!C:N,12,0)</f>
        <v>P5</v>
      </c>
      <c r="N292">
        <f>VLOOKUP(C292,出勤日期!A:I,9,0)</f>
        <v>184</v>
      </c>
      <c r="O292">
        <f>VLOOKUP(C292,出勤日期!A:J,10,0)</f>
        <v>184</v>
      </c>
      <c r="P292">
        <f>VLOOKUP(C292,出勤日期!A:L,12,0)</f>
        <v>0</v>
      </c>
      <c r="Q292">
        <f>VLOOKUP(C292,出勤日期!A:M,13,0)</f>
        <v>184</v>
      </c>
      <c r="S292">
        <f>VLOOKUP(C292,'考勤原始数据（增加育儿、独生子女陪护假）'!C:X,16,0)</f>
        <v>0</v>
      </c>
      <c r="U292">
        <f>VLOOKUP(C292,'考勤原始数据（增加育儿、独生子女陪护假）'!C:Z,17,0)</f>
        <v>0</v>
      </c>
      <c r="W292">
        <f>VLOOKUP(C292,'考勤原始数据（增加育儿、独生子女陪护假）'!C:AB,18,0)</f>
        <v>0</v>
      </c>
      <c r="Y292">
        <f>VLOOKUP(C292,'考勤原始数据（增加育儿、独生子女陪护假）'!C:AD,19,0)</f>
        <v>0</v>
      </c>
      <c r="Z292">
        <f>VLOOKUP(C292,'考勤原始数据（增加育儿、独生子女陪护假）'!C:AE,20,0)</f>
        <v>0</v>
      </c>
      <c r="AB292">
        <f>VLOOKUP(C292,'考勤原始数据（增加育儿、独生子女陪护假）'!C:AG,22,0)</f>
        <v>0</v>
      </c>
      <c r="AC292">
        <f>VLOOKUP(C292,'考勤原始数据（增加育儿、独生子女陪护假）'!C:Y,23,0)</f>
        <v>0</v>
      </c>
      <c r="AD292">
        <f>VLOOKUP(C292,'考勤原始数据（增加育儿、独生子女陪护假）'!C:Z,24,0)</f>
        <v>0</v>
      </c>
      <c r="AE292">
        <v>0</v>
      </c>
      <c r="AF292">
        <f>VLOOKUP(C292,'考勤原始数据（增加育儿、独生子女陪护假）'!C:AB,26,0)</f>
        <v>0</v>
      </c>
      <c r="AG292">
        <f>VLOOKUP(C292:C293,'考勤原始数据（增加育儿、独生子女陪护假）'!C:AC,27,0)</f>
        <v>0</v>
      </c>
      <c r="AH292">
        <f>VLOOKUP(C292,'考勤原始数据（增加育儿、独生子女陪护假）'!C:AD,28,0)</f>
        <v>0</v>
      </c>
      <c r="AI292">
        <f>VLOOKUP(C292,'考勤原始数据（增加育儿、独生子女陪护假）'!C:AE,29,0)</f>
        <v>0</v>
      </c>
      <c r="AJ292">
        <f>VLOOKUP(C292,'考勤原始数据（增加育儿、独生子女陪护假）'!C:AF,30,0)</f>
        <v>0</v>
      </c>
      <c r="AL292">
        <f t="shared" si="17"/>
        <v>0</v>
      </c>
      <c r="AM292">
        <f t="shared" si="19"/>
        <v>200</v>
      </c>
      <c r="AN292">
        <f>VLOOKUP(C292,工龄计算!B:F,5,0)</f>
        <v>100</v>
      </c>
      <c r="AS292">
        <f t="shared" si="18"/>
        <v>0</v>
      </c>
      <c r="BB292">
        <f t="shared" si="20"/>
        <v>0</v>
      </c>
    </row>
    <row r="293" spans="2:54">
      <c r="B293" t="str">
        <f>VLOOKUP(C293,花名册!C:O,13,0)</f>
        <v>10535</v>
      </c>
      <c r="C293" t="s">
        <v>403</v>
      </c>
      <c r="D293" t="str">
        <f>VLOOKUP(C293,花名册!C:F,4,0)</f>
        <v>百诚医药</v>
      </c>
      <c r="E293" t="str">
        <f>VLOOKUP(C293,花名册!C:G,5,0)</f>
        <v>企划部</v>
      </c>
      <c r="F293" t="str">
        <f>VLOOKUP(C293,花名册!C:H,6,0)</f>
        <v>品牌策划主管</v>
      </c>
      <c r="G293" t="str">
        <f>VLOOKUP(C293,花名册!C:D,2,0)</f>
        <v>在职</v>
      </c>
      <c r="H293" t="str">
        <f>VLOOKUP(C293,花名册!C:E,3,0)</f>
        <v>正式员工</v>
      </c>
      <c r="I293" t="str">
        <f>VLOOKUP(C293,花名册!C:J,8,0)</f>
        <v>职能</v>
      </c>
      <c r="J293" t="str">
        <f>VLOOKUP(C293,花名册!C:I,7,0)</f>
        <v>2020-05-06</v>
      </c>
      <c r="K293" t="str">
        <f>VLOOKUP(C293,花名册!C:L,9,0)</f>
        <v/>
      </c>
      <c r="L293" t="str">
        <f>VLOOKUP(C293,花名册!C:L,10,0)</f>
        <v/>
      </c>
      <c r="M293" t="str">
        <f>VLOOKUP(C293,花名册!C:N,12,0)</f>
        <v>M1</v>
      </c>
      <c r="N293">
        <f>VLOOKUP(C293,出勤日期!A:I,9,0)</f>
        <v>184</v>
      </c>
      <c r="O293">
        <f>VLOOKUP(C293,出勤日期!A:J,10,0)</f>
        <v>184</v>
      </c>
      <c r="P293">
        <f>VLOOKUP(C293,出勤日期!A:L,12,0)</f>
        <v>0</v>
      </c>
      <c r="Q293">
        <f>VLOOKUP(C293,出勤日期!A:M,13,0)</f>
        <v>184</v>
      </c>
      <c r="S293">
        <f>VLOOKUP(C293,'考勤原始数据（增加育儿、独生子女陪护假）'!C:X,16,0)</f>
        <v>0</v>
      </c>
      <c r="U293">
        <f>VLOOKUP(C293,'考勤原始数据（增加育儿、独生子女陪护假）'!C:Z,17,0)</f>
        <v>0</v>
      </c>
      <c r="W293">
        <f>VLOOKUP(C293,'考勤原始数据（增加育儿、独生子女陪护假）'!C:AB,18,0)</f>
        <v>0</v>
      </c>
      <c r="Y293">
        <f>VLOOKUP(C293,'考勤原始数据（增加育儿、独生子女陪护假）'!C:AD,19,0)</f>
        <v>0</v>
      </c>
      <c r="Z293">
        <f>VLOOKUP(C293,'考勤原始数据（增加育儿、独生子女陪护假）'!C:AE,20,0)</f>
        <v>0</v>
      </c>
      <c r="AB293">
        <f>VLOOKUP(C293,'考勤原始数据（增加育儿、独生子女陪护假）'!C:AG,22,0)</f>
        <v>0</v>
      </c>
      <c r="AC293">
        <f>VLOOKUP(C293,'考勤原始数据（增加育儿、独生子女陪护假）'!C:Y,23,0)</f>
        <v>0</v>
      </c>
      <c r="AD293">
        <f>VLOOKUP(C293,'考勤原始数据（增加育儿、独生子女陪护假）'!C:Z,24,0)</f>
        <v>0</v>
      </c>
      <c r="AE293">
        <v>0</v>
      </c>
      <c r="AF293">
        <f>VLOOKUP(C293,'考勤原始数据（增加育儿、独生子女陪护假）'!C:AB,26,0)</f>
        <v>0</v>
      </c>
      <c r="AG293">
        <f>VLOOKUP(C293:C294,'考勤原始数据（增加育儿、独生子女陪护假）'!C:AC,27,0)</f>
        <v>0</v>
      </c>
      <c r="AH293">
        <f>VLOOKUP(C293,'考勤原始数据（增加育儿、独生子女陪护假）'!C:AD,28,0)</f>
        <v>0</v>
      </c>
      <c r="AI293">
        <f>VLOOKUP(C293,'考勤原始数据（增加育儿、独生子女陪护假）'!C:AE,29,0)</f>
        <v>0</v>
      </c>
      <c r="AJ293">
        <f>VLOOKUP(C293,'考勤原始数据（增加育儿、独生子女陪护假）'!C:AF,30,0)</f>
        <v>0</v>
      </c>
      <c r="AL293">
        <f t="shared" si="17"/>
        <v>0</v>
      </c>
      <c r="AM293">
        <f t="shared" si="19"/>
        <v>200</v>
      </c>
      <c r="AN293">
        <f>VLOOKUP(C293,工龄计算!B:F,5,0)</f>
        <v>100</v>
      </c>
      <c r="AS293">
        <f t="shared" si="18"/>
        <v>0</v>
      </c>
      <c r="BB293">
        <f t="shared" si="20"/>
        <v>0</v>
      </c>
    </row>
    <row r="294" spans="2:54">
      <c r="B294" t="str">
        <f>VLOOKUP(C294,花名册!C:O,13,0)</f>
        <v>10540</v>
      </c>
      <c r="C294" t="s">
        <v>1059</v>
      </c>
      <c r="D294" t="str">
        <f>VLOOKUP(C294,花名册!C:F,4,0)</f>
        <v>百诚医药</v>
      </c>
      <c r="E294" t="str">
        <f>VLOOKUP(C294,花名册!C:G,5,0)</f>
        <v>企划部</v>
      </c>
      <c r="F294" t="str">
        <f>VLOOKUP(C294,花名册!C:H,6,0)</f>
        <v>平面设计</v>
      </c>
      <c r="G294" t="str">
        <f>VLOOKUP(C294,花名册!C:D,2,0)</f>
        <v>在职</v>
      </c>
      <c r="H294" t="str">
        <f>VLOOKUP(C294,花名册!C:E,3,0)</f>
        <v>正式员工</v>
      </c>
      <c r="I294" t="str">
        <f>VLOOKUP(C294,花名册!C:J,8,0)</f>
        <v>职能</v>
      </c>
      <c r="J294" t="str">
        <f>VLOOKUP(C294,花名册!C:I,7,0)</f>
        <v>2020-05-13</v>
      </c>
      <c r="K294" t="str">
        <f>VLOOKUP(C294,花名册!C:L,9,0)</f>
        <v/>
      </c>
      <c r="L294" t="str">
        <f>VLOOKUP(C294,花名册!C:L,10,0)</f>
        <v/>
      </c>
      <c r="M294" t="str">
        <f>VLOOKUP(C294,花名册!C:N,12,0)</f>
        <v>P4</v>
      </c>
      <c r="N294">
        <f>VLOOKUP(C294,出勤日期!A:I,9,0)</f>
        <v>184</v>
      </c>
      <c r="O294">
        <f>VLOOKUP(C294,出勤日期!A:J,10,0)</f>
        <v>184</v>
      </c>
      <c r="P294">
        <f>VLOOKUP(C294,出勤日期!A:L,12,0)</f>
        <v>0</v>
      </c>
      <c r="Q294">
        <f>VLOOKUP(C294,出勤日期!A:M,13,0)</f>
        <v>184</v>
      </c>
      <c r="S294">
        <f>VLOOKUP(C294,'考勤原始数据（增加育儿、独生子女陪护假）'!C:X,16,0)</f>
        <v>0</v>
      </c>
      <c r="U294">
        <f>VLOOKUP(C294,'考勤原始数据（增加育儿、独生子女陪护假）'!C:Z,17,0)</f>
        <v>0</v>
      </c>
      <c r="W294">
        <f>VLOOKUP(C294,'考勤原始数据（增加育儿、独生子女陪护假）'!C:AB,18,0)</f>
        <v>0</v>
      </c>
      <c r="Y294">
        <f>VLOOKUP(C294,'考勤原始数据（增加育儿、独生子女陪护假）'!C:AD,19,0)</f>
        <v>0</v>
      </c>
      <c r="Z294">
        <f>VLOOKUP(C294,'考勤原始数据（增加育儿、独生子女陪护假）'!C:AE,20,0)</f>
        <v>0</v>
      </c>
      <c r="AB294">
        <f>VLOOKUP(C294,'考勤原始数据（增加育儿、独生子女陪护假）'!C:AG,22,0)</f>
        <v>0</v>
      </c>
      <c r="AC294">
        <f>VLOOKUP(C294,'考勤原始数据（增加育儿、独生子女陪护假）'!C:Y,23,0)</f>
        <v>0</v>
      </c>
      <c r="AD294">
        <f>VLOOKUP(C294,'考勤原始数据（增加育儿、独生子女陪护假）'!C:Z,24,0)</f>
        <v>0</v>
      </c>
      <c r="AE294">
        <v>0</v>
      </c>
      <c r="AF294">
        <f>VLOOKUP(C294,'考勤原始数据（增加育儿、独生子女陪护假）'!C:AB,26,0)</f>
        <v>0</v>
      </c>
      <c r="AG294">
        <f>VLOOKUP(C294:C295,'考勤原始数据（增加育儿、独生子女陪护假）'!C:AC,27,0)</f>
        <v>0</v>
      </c>
      <c r="AH294">
        <f>VLOOKUP(C294,'考勤原始数据（增加育儿、独生子女陪护假）'!C:AD,28,0)</f>
        <v>0</v>
      </c>
      <c r="AI294">
        <f>VLOOKUP(C294,'考勤原始数据（增加育儿、独生子女陪护假）'!C:AE,29,0)</f>
        <v>0</v>
      </c>
      <c r="AJ294">
        <f>VLOOKUP(C294,'考勤原始数据（增加育儿、独生子女陪护假）'!C:AF,30,0)</f>
        <v>0</v>
      </c>
      <c r="AL294">
        <f t="shared" si="17"/>
        <v>0</v>
      </c>
      <c r="AM294">
        <f t="shared" si="19"/>
        <v>200</v>
      </c>
      <c r="AN294">
        <f>VLOOKUP(C294,工龄计算!B:F,5,0)</f>
        <v>100</v>
      </c>
      <c r="AS294">
        <f t="shared" si="18"/>
        <v>0</v>
      </c>
      <c r="BB294">
        <f t="shared" si="20"/>
        <v>0</v>
      </c>
    </row>
    <row r="295" spans="2:54">
      <c r="B295" t="str">
        <f>VLOOKUP(C295,花名册!C:O,13,0)</f>
        <v>10161</v>
      </c>
      <c r="C295" t="s">
        <v>511</v>
      </c>
      <c r="D295" t="str">
        <f>VLOOKUP(C295,花名册!C:F,4,0)</f>
        <v>百诚医药</v>
      </c>
      <c r="E295" t="str">
        <f>VLOOKUP(C295,花名册!C:G,5,0)</f>
        <v>行政事务部</v>
      </c>
      <c r="F295" t="str">
        <f>VLOOKUP(C295,花名册!C:H,6,0)</f>
        <v>电工</v>
      </c>
      <c r="G295" t="str">
        <f>VLOOKUP(C295,花名册!C:D,2,0)</f>
        <v>在职</v>
      </c>
      <c r="H295" t="str">
        <f>VLOOKUP(C295,花名册!C:E,3,0)</f>
        <v>正式员工</v>
      </c>
      <c r="I295" t="str">
        <f>VLOOKUP(C295,花名册!C:J,8,0)</f>
        <v>职能</v>
      </c>
      <c r="J295" t="str">
        <f>VLOOKUP(C295,花名册!C:I,7,0)</f>
        <v>2020-06-03</v>
      </c>
      <c r="K295" t="str">
        <f>VLOOKUP(C295,花名册!C:L,9,0)</f>
        <v/>
      </c>
      <c r="L295" t="str">
        <f>VLOOKUP(C295,花名册!C:L,10,0)</f>
        <v/>
      </c>
      <c r="M295" t="str">
        <f>VLOOKUP(C295,花名册!C:N,12,0)</f>
        <v>P2</v>
      </c>
      <c r="N295">
        <f>VLOOKUP(C295,出勤日期!A:I,9,0)</f>
        <v>184</v>
      </c>
      <c r="O295">
        <f>VLOOKUP(C295,出勤日期!A:J,10,0)</f>
        <v>184</v>
      </c>
      <c r="P295">
        <f>VLOOKUP(C295,出勤日期!A:L,12,0)</f>
        <v>0</v>
      </c>
      <c r="Q295">
        <f>VLOOKUP(C295,出勤日期!A:M,13,0)</f>
        <v>184</v>
      </c>
      <c r="S295">
        <f>VLOOKUP(C295,'考勤原始数据（增加育儿、独生子女陪护假）'!C:X,16,0)</f>
        <v>0</v>
      </c>
      <c r="U295">
        <f>VLOOKUP(C295,'考勤原始数据（增加育儿、独生子女陪护假）'!C:Z,17,0)</f>
        <v>0</v>
      </c>
      <c r="W295">
        <f>VLOOKUP(C295,'考勤原始数据（增加育儿、独生子女陪护假）'!C:AB,18,0)</f>
        <v>0</v>
      </c>
      <c r="Y295">
        <f>VLOOKUP(C295,'考勤原始数据（增加育儿、独生子女陪护假）'!C:AD,19,0)</f>
        <v>0</v>
      </c>
      <c r="Z295">
        <f>VLOOKUP(C295,'考勤原始数据（增加育儿、独生子女陪护假）'!C:AE,20,0)</f>
        <v>0</v>
      </c>
      <c r="AB295">
        <f>VLOOKUP(C295,'考勤原始数据（增加育儿、独生子女陪护假）'!C:AG,22,0)</f>
        <v>0</v>
      </c>
      <c r="AC295">
        <f>VLOOKUP(C295,'考勤原始数据（增加育儿、独生子女陪护假）'!C:Y,23,0)</f>
        <v>8</v>
      </c>
      <c r="AD295">
        <f>VLOOKUP(C295,'考勤原始数据（增加育儿、独生子女陪护假）'!C:Z,24,0)</f>
        <v>0</v>
      </c>
      <c r="AE295">
        <v>0</v>
      </c>
      <c r="AF295">
        <f>VLOOKUP(C295,'考勤原始数据（增加育儿、独生子女陪护假）'!C:AB,26,0)</f>
        <v>0</v>
      </c>
      <c r="AG295">
        <f>VLOOKUP(C295:C296,'考勤原始数据（增加育儿、独生子女陪护假）'!C:AC,27,0)</f>
        <v>8</v>
      </c>
      <c r="AH295">
        <f>VLOOKUP(C295,'考勤原始数据（增加育儿、独生子女陪护假）'!C:AD,28,0)</f>
        <v>0</v>
      </c>
      <c r="AI295">
        <f>VLOOKUP(C295,'考勤原始数据（增加育儿、独生子女陪护假）'!C:AE,29,0)</f>
        <v>0</v>
      </c>
      <c r="AJ295">
        <f>VLOOKUP(C295,'考勤原始数据（增加育儿、独生子女陪护假）'!C:AF,30,0)</f>
        <v>300</v>
      </c>
      <c r="AL295">
        <f t="shared" si="17"/>
        <v>0</v>
      </c>
      <c r="AM295">
        <f t="shared" si="19"/>
        <v>200</v>
      </c>
      <c r="AN295">
        <f>VLOOKUP(C295,工龄计算!B:F,5,0)</f>
        <v>100</v>
      </c>
      <c r="AS295">
        <f t="shared" si="18"/>
        <v>0</v>
      </c>
      <c r="BB295">
        <f t="shared" si="20"/>
        <v>0</v>
      </c>
    </row>
    <row r="296" spans="2:54">
      <c r="B296" t="str">
        <f>VLOOKUP(C296,花名册!C:O,13,0)</f>
        <v>10602</v>
      </c>
      <c r="C296" t="s">
        <v>514</v>
      </c>
      <c r="D296" t="str">
        <f>VLOOKUP(C296,花名册!C:F,4,0)</f>
        <v>百伦检测</v>
      </c>
      <c r="E296" t="str">
        <f>VLOOKUP(C296,花名册!C:G,5,0)</f>
        <v>检测一部</v>
      </c>
      <c r="F296" t="str">
        <f>VLOOKUP(C296,花名册!C:H,6,0)</f>
        <v>检测员</v>
      </c>
      <c r="G296" t="str">
        <f>VLOOKUP(C296,花名册!C:D,2,0)</f>
        <v>在职</v>
      </c>
      <c r="H296" t="str">
        <f>VLOOKUP(C296,花名册!C:E,3,0)</f>
        <v>正式员工</v>
      </c>
      <c r="I296" t="str">
        <f>VLOOKUP(C296,花名册!C:J,8,0)</f>
        <v>研发</v>
      </c>
      <c r="J296" t="str">
        <f>VLOOKUP(C296,花名册!C:I,7,0)</f>
        <v>2020-06-01</v>
      </c>
      <c r="K296" t="str">
        <f>VLOOKUP(C296,花名册!C:L,9,0)</f>
        <v/>
      </c>
      <c r="L296" t="str">
        <f>VLOOKUP(C296,花名册!C:L,10,0)</f>
        <v/>
      </c>
      <c r="M296" t="str">
        <f>VLOOKUP(C296,花名册!C:N,12,0)</f>
        <v>P2</v>
      </c>
      <c r="N296">
        <f>VLOOKUP(C296,出勤日期!A:I,9,0)</f>
        <v>172.5</v>
      </c>
      <c r="O296">
        <f>VLOOKUP(C296,出勤日期!A:J,10,0)</f>
        <v>172.5</v>
      </c>
      <c r="P296">
        <f>VLOOKUP(C296,出勤日期!A:L,12,0)</f>
        <v>0</v>
      </c>
      <c r="Q296">
        <f>VLOOKUP(C296,出勤日期!A:M,13,0)</f>
        <v>172.5</v>
      </c>
      <c r="S296">
        <f>VLOOKUP(C296,'考勤原始数据（增加育儿、独生子女陪护假）'!C:X,16,0)</f>
        <v>0</v>
      </c>
      <c r="U296">
        <f>VLOOKUP(C296,'考勤原始数据（增加育儿、独生子女陪护假）'!C:Z,17,0)</f>
        <v>0</v>
      </c>
      <c r="W296">
        <f>VLOOKUP(C296,'考勤原始数据（增加育儿、独生子女陪护假）'!C:AB,18,0)</f>
        <v>0</v>
      </c>
      <c r="Y296">
        <f>VLOOKUP(C296,'考勤原始数据（增加育儿、独生子女陪护假）'!C:AD,19,0)</f>
        <v>0</v>
      </c>
      <c r="Z296">
        <f>VLOOKUP(C296,'考勤原始数据（增加育儿、独生子女陪护假）'!C:AE,20,0)</f>
        <v>0</v>
      </c>
      <c r="AB296">
        <f>VLOOKUP(C296,'考勤原始数据（增加育儿、独生子女陪护假）'!C:AG,22,0)</f>
        <v>0</v>
      </c>
      <c r="AC296">
        <f>VLOOKUP(C296,'考勤原始数据（增加育儿、独生子女陪护假）'!C:Y,23,0)</f>
        <v>8.5</v>
      </c>
      <c r="AD296">
        <f>VLOOKUP(C296,'考勤原始数据（增加育儿、独生子女陪护假）'!C:Z,24,0)</f>
        <v>8.5</v>
      </c>
      <c r="AE296">
        <v>0</v>
      </c>
      <c r="AF296">
        <f>VLOOKUP(C296,'考勤原始数据（增加育儿、独生子女陪护假）'!C:AB,26,0)</f>
        <v>0</v>
      </c>
      <c r="AG296">
        <f>VLOOKUP(C296:C297,'考勤原始数据（增加育儿、独生子女陪护假）'!C:AC,27,0)</f>
        <v>0</v>
      </c>
      <c r="AH296">
        <f>VLOOKUP(C296,'考勤原始数据（增加育儿、独生子女陪护假）'!C:AD,28,0)</f>
        <v>0</v>
      </c>
      <c r="AI296">
        <f>VLOOKUP(C296,'考勤原始数据（增加育儿、独生子女陪护假）'!C:AE,29,0)</f>
        <v>0</v>
      </c>
      <c r="AJ296">
        <f>VLOOKUP(C296,'考勤原始数据（增加育儿、独生子女陪护假）'!C:AF,30,0)</f>
        <v>0</v>
      </c>
      <c r="AL296">
        <f t="shared" si="17"/>
        <v>0</v>
      </c>
      <c r="AM296">
        <f t="shared" si="19"/>
        <v>200</v>
      </c>
      <c r="AN296">
        <f>VLOOKUP(C296,工龄计算!B:F,5,0)</f>
        <v>100</v>
      </c>
      <c r="AS296">
        <f t="shared" si="18"/>
        <v>0</v>
      </c>
      <c r="BB296">
        <f t="shared" si="20"/>
        <v>0</v>
      </c>
    </row>
    <row r="297" spans="2:54">
      <c r="B297" t="str">
        <f>VLOOKUP(C297,花名册!C:O,13,0)</f>
        <v>10604</v>
      </c>
      <c r="C297" t="s">
        <v>1061</v>
      </c>
      <c r="D297" t="str">
        <f>VLOOKUP(C297,花名册!C:F,4,0)</f>
        <v>百诚医药</v>
      </c>
      <c r="E297" t="str">
        <f>VLOOKUP(C297,花名册!C:G,5,0)</f>
        <v>原料药分析部</v>
      </c>
      <c r="F297" t="str">
        <f>VLOOKUP(C297,花名册!C:H,6,0)</f>
        <v>分析研究员</v>
      </c>
      <c r="G297" t="str">
        <f>VLOOKUP(C297,花名册!C:D,2,0)</f>
        <v>在职</v>
      </c>
      <c r="H297" t="str">
        <f>VLOOKUP(C297,花名册!C:E,3,0)</f>
        <v>正式员工</v>
      </c>
      <c r="I297" t="str">
        <f>VLOOKUP(C297,花名册!C:J,8,0)</f>
        <v>研发</v>
      </c>
      <c r="J297" t="str">
        <f>VLOOKUP(C297,花名册!C:I,7,0)</f>
        <v>2020-06-01</v>
      </c>
      <c r="K297" t="str">
        <f>VLOOKUP(C297,花名册!C:L,9,0)</f>
        <v/>
      </c>
      <c r="L297" t="str">
        <f>VLOOKUP(C297,花名册!C:L,10,0)</f>
        <v/>
      </c>
      <c r="M297" t="str">
        <f>VLOOKUP(C297,花名册!C:N,12,0)</f>
        <v>P1</v>
      </c>
      <c r="N297">
        <f>VLOOKUP(C297,出勤日期!A:I,9,0)</f>
        <v>172.5</v>
      </c>
      <c r="O297">
        <f>VLOOKUP(C297,出勤日期!A:J,10,0)</f>
        <v>172.5</v>
      </c>
      <c r="P297">
        <f>VLOOKUP(C297,出勤日期!A:L,12,0)</f>
        <v>0</v>
      </c>
      <c r="Q297">
        <f>VLOOKUP(C297,出勤日期!A:M,13,0)</f>
        <v>172.5</v>
      </c>
      <c r="S297">
        <f>VLOOKUP(C297,'考勤原始数据（增加育儿、独生子女陪护假）'!C:X,16,0)</f>
        <v>0</v>
      </c>
      <c r="U297">
        <f>VLOOKUP(C297,'考勤原始数据（增加育儿、独生子女陪护假）'!C:Z,17,0)</f>
        <v>0</v>
      </c>
      <c r="W297">
        <f>VLOOKUP(C297,'考勤原始数据（增加育儿、独生子女陪护假）'!C:AB,18,0)</f>
        <v>0</v>
      </c>
      <c r="Y297">
        <f>VLOOKUP(C297,'考勤原始数据（增加育儿、独生子女陪护假）'!C:AD,19,0)</f>
        <v>0</v>
      </c>
      <c r="Z297">
        <f>VLOOKUP(C297,'考勤原始数据（增加育儿、独生子女陪护假）'!C:AE,20,0)</f>
        <v>0</v>
      </c>
      <c r="AB297">
        <f>VLOOKUP(C297,'考勤原始数据（增加育儿、独生子女陪护假）'!C:AG,22,0)</f>
        <v>0</v>
      </c>
      <c r="AC297">
        <f>VLOOKUP(C297,'考勤原始数据（增加育儿、独生子女陪护假）'!C:Y,23,0)</f>
        <v>1.5</v>
      </c>
      <c r="AD297">
        <f>VLOOKUP(C297,'考勤原始数据（增加育儿、独生子女陪护假）'!C:Z,24,0)</f>
        <v>0</v>
      </c>
      <c r="AE297">
        <v>0</v>
      </c>
      <c r="AF297">
        <f>VLOOKUP(C297,'考勤原始数据（增加育儿、独生子女陪护假）'!C:AB,26,0)</f>
        <v>1.5</v>
      </c>
      <c r="AG297">
        <f>VLOOKUP(C297:C298,'考勤原始数据（增加育儿、独生子女陪护假）'!C:AC,27,0)</f>
        <v>0</v>
      </c>
      <c r="AH297">
        <f>VLOOKUP(C297,'考勤原始数据（增加育儿、独生子女陪护假）'!C:AD,28,0)</f>
        <v>0</v>
      </c>
      <c r="AI297">
        <f>VLOOKUP(C297,'考勤原始数据（增加育儿、独生子女陪护假）'!C:AE,29,0)</f>
        <v>0</v>
      </c>
      <c r="AJ297">
        <f>VLOOKUP(C297,'考勤原始数据（增加育儿、独生子女陪护假）'!C:AF,30,0)</f>
        <v>60</v>
      </c>
      <c r="AL297">
        <f t="shared" si="17"/>
        <v>0</v>
      </c>
      <c r="AM297">
        <f t="shared" si="19"/>
        <v>200</v>
      </c>
      <c r="AN297">
        <f>VLOOKUP(C297,工龄计算!B:F,5,0)</f>
        <v>100</v>
      </c>
      <c r="AS297">
        <f t="shared" si="18"/>
        <v>0</v>
      </c>
      <c r="BB297">
        <f t="shared" si="20"/>
        <v>0</v>
      </c>
    </row>
    <row r="298" spans="2:54">
      <c r="B298" t="str">
        <f>VLOOKUP(C298,花名册!C:O,13,0)</f>
        <v>10555</v>
      </c>
      <c r="C298" t="s">
        <v>296</v>
      </c>
      <c r="D298" t="str">
        <f>VLOOKUP(C298,花名册!C:F,4,0)</f>
        <v>百伦检测</v>
      </c>
      <c r="E298" t="str">
        <f>VLOOKUP(C298,花名册!C:G,5,0)</f>
        <v>综合管理中心</v>
      </c>
      <c r="F298" t="str">
        <f>VLOOKUP(C298,花名册!C:H,6,0)</f>
        <v>样品管理员</v>
      </c>
      <c r="G298" t="str">
        <f>VLOOKUP(C298,花名册!C:D,2,0)</f>
        <v>在职</v>
      </c>
      <c r="H298" t="str">
        <f>VLOOKUP(C298,花名册!C:E,3,0)</f>
        <v>正式员工</v>
      </c>
      <c r="I298" t="str">
        <f>VLOOKUP(C298,花名册!C:J,8,0)</f>
        <v>职能</v>
      </c>
      <c r="J298" t="str">
        <f>VLOOKUP(C298,花名册!C:I,7,0)</f>
        <v>2020-05-22</v>
      </c>
      <c r="K298" t="str">
        <f>VLOOKUP(C298,花名册!C:L,9,0)</f>
        <v/>
      </c>
      <c r="L298" t="str">
        <f>VLOOKUP(C298,花名册!C:L,10,0)</f>
        <v/>
      </c>
      <c r="M298" t="str">
        <f>VLOOKUP(C298,花名册!C:N,12,0)</f>
        <v>P2</v>
      </c>
      <c r="N298">
        <f>VLOOKUP(C298,出勤日期!A:I,9,0)</f>
        <v>184</v>
      </c>
      <c r="O298">
        <f>VLOOKUP(C298,出勤日期!A:J,10,0)</f>
        <v>184</v>
      </c>
      <c r="P298">
        <f>VLOOKUP(C298,出勤日期!A:L,12,0)</f>
        <v>0</v>
      </c>
      <c r="Q298">
        <f>VLOOKUP(C298,出勤日期!A:M,13,0)</f>
        <v>184</v>
      </c>
      <c r="S298">
        <f>VLOOKUP(C298,'考勤原始数据（增加育儿、独生子女陪护假）'!C:X,16,0)</f>
        <v>0</v>
      </c>
      <c r="U298">
        <f>VLOOKUP(C298,'考勤原始数据（增加育儿、独生子女陪护假）'!C:Z,17,0)</f>
        <v>0</v>
      </c>
      <c r="W298">
        <f>VLOOKUP(C298,'考勤原始数据（增加育儿、独生子女陪护假）'!C:AB,18,0)</f>
        <v>0</v>
      </c>
      <c r="Y298">
        <f>VLOOKUP(C298,'考勤原始数据（增加育儿、独生子女陪护假）'!C:AD,19,0)</f>
        <v>0</v>
      </c>
      <c r="Z298">
        <f>VLOOKUP(C298,'考勤原始数据（增加育儿、独生子女陪护假）'!C:AE,20,0)</f>
        <v>0</v>
      </c>
      <c r="AB298">
        <f>VLOOKUP(C298,'考勤原始数据（增加育儿、独生子女陪护假）'!C:AG,22,0)</f>
        <v>0</v>
      </c>
      <c r="AC298">
        <f>VLOOKUP(C298,'考勤原始数据（增加育儿、独生子女陪护假）'!C:Y,23,0)</f>
        <v>1</v>
      </c>
      <c r="AD298">
        <f>VLOOKUP(C298,'考勤原始数据（增加育儿、独生子女陪护假）'!C:Z,24,0)</f>
        <v>1</v>
      </c>
      <c r="AE298">
        <v>0</v>
      </c>
      <c r="AF298">
        <f>VLOOKUP(C298,'考勤原始数据（增加育儿、独生子女陪护假）'!C:AB,26,0)</f>
        <v>0</v>
      </c>
      <c r="AG298">
        <f>VLOOKUP(C298:C299,'考勤原始数据（增加育儿、独生子女陪护假）'!C:AC,27,0)</f>
        <v>0</v>
      </c>
      <c r="AH298">
        <f>VLOOKUP(C298,'考勤原始数据（增加育儿、独生子女陪护假）'!C:AD,28,0)</f>
        <v>0</v>
      </c>
      <c r="AI298">
        <f>VLOOKUP(C298,'考勤原始数据（增加育儿、独生子女陪护假）'!C:AE,29,0)</f>
        <v>0</v>
      </c>
      <c r="AJ298">
        <f>VLOOKUP(C298,'考勤原始数据（增加育儿、独生子女陪护假）'!C:AF,30,0)</f>
        <v>0</v>
      </c>
      <c r="AL298">
        <f t="shared" si="17"/>
        <v>0</v>
      </c>
      <c r="AM298">
        <f t="shared" si="19"/>
        <v>200</v>
      </c>
      <c r="AN298">
        <f>VLOOKUP(C298,工龄计算!B:F,5,0)</f>
        <v>100</v>
      </c>
      <c r="AS298">
        <f t="shared" si="18"/>
        <v>0</v>
      </c>
      <c r="BB298">
        <f t="shared" si="20"/>
        <v>0</v>
      </c>
    </row>
    <row r="299" spans="2:54">
      <c r="B299" t="str">
        <f>VLOOKUP(C299,花名册!C:O,13,0)</f>
        <v>10629</v>
      </c>
      <c r="C299" t="s">
        <v>654</v>
      </c>
      <c r="D299" t="str">
        <f>VLOOKUP(C299,花名册!C:F,4,0)</f>
        <v>百诚医药</v>
      </c>
      <c r="E299" t="str">
        <f>VLOOKUP(C299,花名册!C:G,5,0)</f>
        <v>外用制剂部</v>
      </c>
      <c r="F299" t="str">
        <f>VLOOKUP(C299,花名册!C:H,6,0)</f>
        <v>见习项目经理(制剂)</v>
      </c>
      <c r="G299" t="str">
        <f>VLOOKUP(C299,花名册!C:D,2,0)</f>
        <v>在职</v>
      </c>
      <c r="H299" t="str">
        <f>VLOOKUP(C299,花名册!C:E,3,0)</f>
        <v>正式员工</v>
      </c>
      <c r="I299" t="str">
        <f>VLOOKUP(C299,花名册!C:J,8,0)</f>
        <v>研发</v>
      </c>
      <c r="J299" t="str">
        <f>VLOOKUP(C299,花名册!C:I,7,0)</f>
        <v>2020-07-01</v>
      </c>
      <c r="K299" t="str">
        <f>VLOOKUP(C299,花名册!C:L,9,0)</f>
        <v/>
      </c>
      <c r="L299" t="str">
        <f>VLOOKUP(C299,花名册!C:L,10,0)</f>
        <v/>
      </c>
      <c r="M299" t="str">
        <f>VLOOKUP(C299,花名册!C:N,12,0)</f>
        <v>P3</v>
      </c>
      <c r="N299">
        <f>VLOOKUP(C299,出勤日期!A:I,9,0)</f>
        <v>172.5</v>
      </c>
      <c r="O299">
        <f>VLOOKUP(C299,出勤日期!A:J,10,0)</f>
        <v>172.5</v>
      </c>
      <c r="P299">
        <f>VLOOKUP(C299,出勤日期!A:L,12,0)</f>
        <v>0</v>
      </c>
      <c r="Q299">
        <f>VLOOKUP(C299,出勤日期!A:M,13,0)</f>
        <v>172.5</v>
      </c>
      <c r="S299">
        <f>VLOOKUP(C299,'考勤原始数据（增加育儿、独生子女陪护假）'!C:X,16,0)</f>
        <v>0</v>
      </c>
      <c r="U299">
        <f>VLOOKUP(C299,'考勤原始数据（增加育儿、独生子女陪护假）'!C:Z,17,0)</f>
        <v>0</v>
      </c>
      <c r="W299">
        <f>VLOOKUP(C299,'考勤原始数据（增加育儿、独生子女陪护假）'!C:AB,18,0)</f>
        <v>0</v>
      </c>
      <c r="Y299">
        <f>VLOOKUP(C299,'考勤原始数据（增加育儿、独生子女陪护假）'!C:AD,19,0)</f>
        <v>0</v>
      </c>
      <c r="Z299">
        <f>VLOOKUP(C299,'考勤原始数据（增加育儿、独生子女陪护假）'!C:AE,20,0)</f>
        <v>0</v>
      </c>
      <c r="AB299">
        <f>VLOOKUP(C299,'考勤原始数据（增加育儿、独生子女陪护假）'!C:AG,22,0)</f>
        <v>0</v>
      </c>
      <c r="AC299">
        <f>VLOOKUP(C299,'考勤原始数据（增加育儿、独生子女陪护假）'!C:Y,23,0)</f>
        <v>12.5</v>
      </c>
      <c r="AD299">
        <f>VLOOKUP(C299,'考勤原始数据（增加育儿、独生子女陪护假）'!C:Z,24,0)</f>
        <v>12.5</v>
      </c>
      <c r="AE299">
        <v>0</v>
      </c>
      <c r="AF299">
        <f>VLOOKUP(C299,'考勤原始数据（增加育儿、独生子女陪护假）'!C:AB,26,0)</f>
        <v>0</v>
      </c>
      <c r="AG299">
        <f>VLOOKUP(C299:C300,'考勤原始数据（增加育儿、独生子女陪护假）'!C:AC,27,0)</f>
        <v>0</v>
      </c>
      <c r="AH299">
        <f>VLOOKUP(C299,'考勤原始数据（增加育儿、独生子女陪护假）'!C:AD,28,0)</f>
        <v>0</v>
      </c>
      <c r="AI299">
        <f>VLOOKUP(C299,'考勤原始数据（增加育儿、独生子女陪护假）'!C:AE,29,0)</f>
        <v>0</v>
      </c>
      <c r="AJ299">
        <f>VLOOKUP(C299,'考勤原始数据（增加育儿、独生子女陪护假）'!C:AF,30,0)</f>
        <v>0</v>
      </c>
      <c r="AL299">
        <f t="shared" si="17"/>
        <v>0</v>
      </c>
      <c r="AM299">
        <f t="shared" si="19"/>
        <v>200</v>
      </c>
      <c r="AN299">
        <f>VLOOKUP(C299,工龄计算!B:F,5,0)</f>
        <v>100</v>
      </c>
      <c r="AS299">
        <f t="shared" si="18"/>
        <v>0</v>
      </c>
      <c r="BB299">
        <f t="shared" si="20"/>
        <v>0</v>
      </c>
    </row>
    <row r="300" spans="2:54">
      <c r="B300" t="str">
        <f>VLOOKUP(C300,花名册!C:O,13,0)</f>
        <v>10630</v>
      </c>
      <c r="C300" t="s">
        <v>299</v>
      </c>
      <c r="D300" t="str">
        <f>VLOOKUP(C300,花名册!C:F,4,0)</f>
        <v>勤思医药</v>
      </c>
      <c r="E300" t="str">
        <f>VLOOKUP(C300,花名册!C:G,5,0)</f>
        <v>勤思医药</v>
      </c>
      <c r="F300" t="str">
        <f>VLOOKUP(C300,花名册!C:H,6,0)</f>
        <v>CRC-3</v>
      </c>
      <c r="G300" t="str">
        <f>VLOOKUP(C300,花名册!C:D,2,0)</f>
        <v>在职</v>
      </c>
      <c r="H300" t="str">
        <f>VLOOKUP(C300,花名册!C:E,3,0)</f>
        <v>正式员工</v>
      </c>
      <c r="I300" t="str">
        <f>VLOOKUP(C300,花名册!C:J,8,0)</f>
        <v>研发</v>
      </c>
      <c r="J300" t="str">
        <f>VLOOKUP(C300,花名册!C:I,7,0)</f>
        <v>2020-07-01</v>
      </c>
      <c r="K300" t="str">
        <f>VLOOKUP(C300,花名册!C:L,9,0)</f>
        <v/>
      </c>
      <c r="L300" t="str">
        <f>VLOOKUP(C300,花名册!C:L,10,0)</f>
        <v/>
      </c>
      <c r="M300" t="str">
        <f>VLOOKUP(C300,花名册!C:N,12,0)</f>
        <v>P2</v>
      </c>
      <c r="N300">
        <f>VLOOKUP(C300,出勤日期!A:I,9,0)</f>
        <v>172.5</v>
      </c>
      <c r="O300">
        <f>VLOOKUP(C300,出勤日期!A:J,10,0)</f>
        <v>172.5</v>
      </c>
      <c r="P300">
        <f>VLOOKUP(C300,出勤日期!A:L,12,0)</f>
        <v>0</v>
      </c>
      <c r="Q300">
        <f>VLOOKUP(C300,出勤日期!A:M,13,0)</f>
        <v>172.5</v>
      </c>
      <c r="S300">
        <f>VLOOKUP(C300,'考勤原始数据（增加育儿、独生子女陪护假）'!C:X,16,0)</f>
        <v>0</v>
      </c>
      <c r="U300">
        <f>VLOOKUP(C300,'考勤原始数据（增加育儿、独生子女陪护假）'!C:Z,17,0)</f>
        <v>0</v>
      </c>
      <c r="W300">
        <f>VLOOKUP(C300,'考勤原始数据（增加育儿、独生子女陪护假）'!C:AB,18,0)</f>
        <v>0</v>
      </c>
      <c r="Y300">
        <f>VLOOKUP(C300,'考勤原始数据（增加育儿、独生子女陪护假）'!C:AD,19,0)</f>
        <v>0</v>
      </c>
      <c r="Z300">
        <f>VLOOKUP(C300,'考勤原始数据（增加育儿、独生子女陪护假）'!C:AE,20,0)</f>
        <v>0</v>
      </c>
      <c r="AB300">
        <f>VLOOKUP(C300,'考勤原始数据（增加育儿、独生子女陪护假）'!C:AG,22,0)</f>
        <v>0</v>
      </c>
      <c r="AC300">
        <f>VLOOKUP(C300,'考勤原始数据（增加育儿、独生子女陪护假）'!C:Y,23,0)</f>
        <v>24.5</v>
      </c>
      <c r="AD300">
        <f>VLOOKUP(C300,'考勤原始数据（增加育儿、独生子女陪护假）'!C:Z,24,0)</f>
        <v>16</v>
      </c>
      <c r="AE300">
        <v>0</v>
      </c>
      <c r="AF300">
        <f>VLOOKUP(C300,'考勤原始数据（增加育儿、独生子女陪护假）'!C:AB,26,0)</f>
        <v>0</v>
      </c>
      <c r="AG300">
        <f>VLOOKUP(C300:C301,'考勤原始数据（增加育儿、独生子女陪护假）'!C:AC,27,0)</f>
        <v>8.5</v>
      </c>
      <c r="AH300">
        <f>VLOOKUP(C300,'考勤原始数据（增加育儿、独生子女陪护假）'!C:AD,28,0)</f>
        <v>0</v>
      </c>
      <c r="AI300">
        <f>VLOOKUP(C300,'考勤原始数据（增加育儿、独生子女陪护假）'!C:AE,29,0)</f>
        <v>0</v>
      </c>
      <c r="AJ300">
        <f>VLOOKUP(C300,'考勤原始数据（增加育儿、独生子女陪护假）'!C:AF,30,0)</f>
        <v>340</v>
      </c>
      <c r="AK300">
        <v>25</v>
      </c>
      <c r="AL300">
        <f t="shared" si="17"/>
        <v>375</v>
      </c>
      <c r="AM300">
        <f t="shared" si="19"/>
        <v>200</v>
      </c>
      <c r="AN300">
        <f>VLOOKUP(C300,工龄计算!B:F,5,0)</f>
        <v>100</v>
      </c>
      <c r="AQ300">
        <v>782.61</v>
      </c>
      <c r="AS300">
        <f t="shared" si="18"/>
        <v>782.61</v>
      </c>
      <c r="BB300">
        <f t="shared" si="20"/>
        <v>0</v>
      </c>
    </row>
    <row r="301" spans="2:54">
      <c r="B301" t="str">
        <f>VLOOKUP(C301,花名册!C:O,13,0)</f>
        <v>10637</v>
      </c>
      <c r="C301" t="s">
        <v>1062</v>
      </c>
      <c r="D301" t="str">
        <f>VLOOKUP(C301,花名册!C:F,4,0)</f>
        <v>百诚医药</v>
      </c>
      <c r="E301" t="str">
        <f>VLOOKUP(C301,花名册!C:G,5,0)</f>
        <v>信息技术部</v>
      </c>
      <c r="F301" t="str">
        <f>VLOOKUP(C301,花名册!C:H,6,0)</f>
        <v>IT专员</v>
      </c>
      <c r="G301" t="str">
        <f>VLOOKUP(C301,花名册!C:D,2,0)</f>
        <v>在职</v>
      </c>
      <c r="H301" t="str">
        <f>VLOOKUP(C301,花名册!C:E,3,0)</f>
        <v>正式员工</v>
      </c>
      <c r="I301" t="str">
        <f>VLOOKUP(C301,花名册!C:J,8,0)</f>
        <v>职能</v>
      </c>
      <c r="J301" t="str">
        <f>VLOOKUP(C301,花名册!C:I,7,0)</f>
        <v>2020-07-10</v>
      </c>
      <c r="K301" t="str">
        <f>VLOOKUP(C301,花名册!C:L,9,0)</f>
        <v/>
      </c>
      <c r="L301" t="str">
        <f>VLOOKUP(C301,花名册!C:L,10,0)</f>
        <v/>
      </c>
      <c r="M301" t="str">
        <f>VLOOKUP(C301,花名册!C:N,12,0)</f>
        <v>P5</v>
      </c>
      <c r="N301">
        <f>VLOOKUP(C301,出勤日期!A:I,9,0)</f>
        <v>184</v>
      </c>
      <c r="O301">
        <f>VLOOKUP(C301,出勤日期!A:J,10,0)</f>
        <v>184</v>
      </c>
      <c r="P301">
        <f>VLOOKUP(C301,出勤日期!A:L,12,0)</f>
        <v>0</v>
      </c>
      <c r="Q301">
        <f>VLOOKUP(C301,出勤日期!A:M,13,0)</f>
        <v>184</v>
      </c>
      <c r="S301">
        <f>VLOOKUP(C301,'考勤原始数据（增加育儿、独生子女陪护假）'!C:X,16,0)</f>
        <v>0</v>
      </c>
      <c r="U301">
        <f>VLOOKUP(C301,'考勤原始数据（增加育儿、独生子女陪护假）'!C:Z,17,0)</f>
        <v>0</v>
      </c>
      <c r="W301">
        <f>VLOOKUP(C301,'考勤原始数据（增加育儿、独生子女陪护假）'!C:AB,18,0)</f>
        <v>0</v>
      </c>
      <c r="Y301">
        <f>VLOOKUP(C301,'考勤原始数据（增加育儿、独生子女陪护假）'!C:AD,19,0)</f>
        <v>0</v>
      </c>
      <c r="Z301">
        <f>VLOOKUP(C301,'考勤原始数据（增加育儿、独生子女陪护假）'!C:AE,20,0)</f>
        <v>0</v>
      </c>
      <c r="AB301">
        <f>VLOOKUP(C301,'考勤原始数据（增加育儿、独生子女陪护假）'!C:AG,22,0)</f>
        <v>0</v>
      </c>
      <c r="AC301">
        <f>VLOOKUP(C301,'考勤原始数据（增加育儿、独生子女陪护假）'!C:Y,23,0)</f>
        <v>39</v>
      </c>
      <c r="AD301">
        <f>VLOOKUP(C301,'考勤原始数据（增加育儿、独生子女陪护假）'!C:Z,24,0)</f>
        <v>10</v>
      </c>
      <c r="AE301">
        <v>0</v>
      </c>
      <c r="AF301">
        <f>VLOOKUP(C301,'考勤原始数据（增加育儿、独生子女陪护假）'!C:AB,26,0)</f>
        <v>0</v>
      </c>
      <c r="AG301">
        <f>VLOOKUP(C301:C302,'考勤原始数据（增加育儿、独生子女陪护假）'!C:AC,27,0)</f>
        <v>29</v>
      </c>
      <c r="AH301">
        <f>VLOOKUP(C301,'考勤原始数据（增加育儿、独生子女陪护假）'!C:AD,28,0)</f>
        <v>0</v>
      </c>
      <c r="AI301">
        <f>VLOOKUP(C301,'考勤原始数据（增加育儿、独生子女陪护假）'!C:AE,29,0)</f>
        <v>0</v>
      </c>
      <c r="AJ301">
        <f>VLOOKUP(C301,'考勤原始数据（增加育儿、独生子女陪护假）'!C:AF,30,0)</f>
        <v>1087.5</v>
      </c>
      <c r="AL301">
        <f t="shared" si="17"/>
        <v>0</v>
      </c>
      <c r="AM301">
        <f t="shared" si="19"/>
        <v>200</v>
      </c>
      <c r="AN301">
        <f>VLOOKUP(C301,工龄计算!B:F,5,0)</f>
        <v>100</v>
      </c>
      <c r="AS301">
        <f t="shared" si="18"/>
        <v>0</v>
      </c>
      <c r="BB301">
        <f t="shared" si="20"/>
        <v>0</v>
      </c>
    </row>
    <row r="302" spans="2:54">
      <c r="B302" t="str">
        <f>VLOOKUP(C302,花名册!C:O,13,0)</f>
        <v>10693</v>
      </c>
      <c r="C302" t="s">
        <v>1063</v>
      </c>
      <c r="D302" t="str">
        <f>VLOOKUP(C302,花名册!C:F,4,0)</f>
        <v>百诚医药</v>
      </c>
      <c r="E302" t="str">
        <f>VLOOKUP(C302,花名册!C:G,5,0)</f>
        <v>液体制剂三部</v>
      </c>
      <c r="F302" t="str">
        <f>VLOOKUP(C302,花名册!C:H,6,0)</f>
        <v>制剂研究员</v>
      </c>
      <c r="G302" t="str">
        <f>VLOOKUP(C302,花名册!C:D,2,0)</f>
        <v>在职</v>
      </c>
      <c r="H302" t="str">
        <f>VLOOKUP(C302,花名册!C:E,3,0)</f>
        <v>正式员工</v>
      </c>
      <c r="I302" t="str">
        <f>VLOOKUP(C302,花名册!C:J,8,0)</f>
        <v>研发</v>
      </c>
      <c r="J302" t="str">
        <f>VLOOKUP(C302,花名册!C:I,7,0)</f>
        <v>2020-07-30</v>
      </c>
      <c r="K302" t="str">
        <f>VLOOKUP(C302,花名册!C:L,9,0)</f>
        <v/>
      </c>
      <c r="L302" t="str">
        <f>VLOOKUP(C302,花名册!C:L,10,0)</f>
        <v/>
      </c>
      <c r="M302" t="str">
        <f>VLOOKUP(C302,花名册!C:N,12,0)</f>
        <v>P2</v>
      </c>
      <c r="N302">
        <f>VLOOKUP(C302,出勤日期!A:I,9,0)</f>
        <v>172.5</v>
      </c>
      <c r="O302">
        <f>VLOOKUP(C302,出勤日期!A:J,10,0)</f>
        <v>172.5</v>
      </c>
      <c r="P302">
        <f>VLOOKUP(C302,出勤日期!A:L,12,0)</f>
        <v>0</v>
      </c>
      <c r="Q302">
        <f>VLOOKUP(C302,出勤日期!A:M,13,0)</f>
        <v>172.5</v>
      </c>
      <c r="S302">
        <f>VLOOKUP(C302,'考勤原始数据（增加育儿、独生子女陪护假）'!C:X,16,0)</f>
        <v>0</v>
      </c>
      <c r="U302">
        <f>VLOOKUP(C302,'考勤原始数据（增加育儿、独生子女陪护假）'!C:Z,17,0)</f>
        <v>0</v>
      </c>
      <c r="W302">
        <f>VLOOKUP(C302,'考勤原始数据（增加育儿、独生子女陪护假）'!C:AB,18,0)</f>
        <v>0</v>
      </c>
      <c r="Y302">
        <f>VLOOKUP(C302,'考勤原始数据（增加育儿、独生子女陪护假）'!C:AD,19,0)</f>
        <v>0</v>
      </c>
      <c r="Z302">
        <f>VLOOKUP(C302,'考勤原始数据（增加育儿、独生子女陪护假）'!C:AE,20,0)</f>
        <v>0</v>
      </c>
      <c r="AB302">
        <f>VLOOKUP(C302,'考勤原始数据（增加育儿、独生子女陪护假）'!C:AG,22,0)</f>
        <v>0</v>
      </c>
      <c r="AC302">
        <f>VLOOKUP(C302,'考勤原始数据（增加育儿、独生子女陪护假）'!C:Y,23,0)</f>
        <v>4</v>
      </c>
      <c r="AD302">
        <f>VLOOKUP(C302,'考勤原始数据（增加育儿、独生子女陪护假）'!C:Z,24,0)</f>
        <v>4</v>
      </c>
      <c r="AE302">
        <v>0</v>
      </c>
      <c r="AF302">
        <f>VLOOKUP(C302,'考勤原始数据（增加育儿、独生子女陪护假）'!C:AB,26,0)</f>
        <v>0</v>
      </c>
      <c r="AG302">
        <f>VLOOKUP(C302:C303,'考勤原始数据（增加育儿、独生子女陪护假）'!C:AC,27,0)</f>
        <v>0</v>
      </c>
      <c r="AH302">
        <f>VLOOKUP(C302,'考勤原始数据（增加育儿、独生子女陪护假）'!C:AD,28,0)</f>
        <v>0</v>
      </c>
      <c r="AI302">
        <f>VLOOKUP(C302,'考勤原始数据（增加育儿、独生子女陪护假）'!C:AE,29,0)</f>
        <v>0</v>
      </c>
      <c r="AJ302">
        <f>VLOOKUP(C302,'考勤原始数据（增加育儿、独生子女陪护假）'!C:AF,30,0)</f>
        <v>0</v>
      </c>
      <c r="AL302">
        <f t="shared" si="17"/>
        <v>0</v>
      </c>
      <c r="AM302">
        <f t="shared" si="19"/>
        <v>200</v>
      </c>
      <c r="AN302">
        <f>VLOOKUP(C302,工龄计算!B:F,5,0)</f>
        <v>100</v>
      </c>
      <c r="AS302">
        <f t="shared" si="18"/>
        <v>0</v>
      </c>
      <c r="BB302">
        <f t="shared" si="20"/>
        <v>0</v>
      </c>
    </row>
    <row r="303" spans="2:54">
      <c r="B303" t="str">
        <f>VLOOKUP(C303,花名册!C:O,13,0)</f>
        <v>11010</v>
      </c>
      <c r="C303" t="s">
        <v>1091</v>
      </c>
      <c r="D303" t="str">
        <f>VLOOKUP(C303,花名册!C:F,4,0)</f>
        <v>百诚医药</v>
      </c>
      <c r="E303" t="str">
        <f>VLOOKUP(C303,花名册!C:G,5,0)</f>
        <v>知识产权部</v>
      </c>
      <c r="F303" t="str">
        <f>VLOOKUP(C303,花名册!C:H,6,0)</f>
        <v>知识产权主管</v>
      </c>
      <c r="G303" t="str">
        <f>VLOOKUP(C303,花名册!C:D,2,0)</f>
        <v>在职</v>
      </c>
      <c r="H303" t="str">
        <f>VLOOKUP(C303,花名册!C:E,3,0)</f>
        <v>正式员工</v>
      </c>
      <c r="I303" t="str">
        <f>VLOOKUP(C303,花名册!C:J,8,0)</f>
        <v>职能</v>
      </c>
      <c r="J303" t="str">
        <f>VLOOKUP(C303,花名册!C:I,7,0)</f>
        <v>2021-05-10</v>
      </c>
      <c r="K303" t="str">
        <f>VLOOKUP(C303,花名册!C:L,9,0)</f>
        <v/>
      </c>
      <c r="L303" t="str">
        <f>VLOOKUP(C303,花名册!C:L,10,0)</f>
        <v/>
      </c>
      <c r="M303" t="str">
        <f>VLOOKUP(C303,花名册!C:N,12,0)</f>
        <v>M1</v>
      </c>
      <c r="N303">
        <f>VLOOKUP(C303,出勤日期!A:I,9,0)</f>
        <v>184</v>
      </c>
      <c r="O303">
        <f>VLOOKUP(C303,出勤日期!A:J,10,0)</f>
        <v>184</v>
      </c>
      <c r="P303">
        <f>VLOOKUP(C303,出勤日期!A:L,12,0)</f>
        <v>0</v>
      </c>
      <c r="Q303">
        <f>VLOOKUP(C303,出勤日期!A:M,13,0)</f>
        <v>184</v>
      </c>
      <c r="S303">
        <f>VLOOKUP(C303,'考勤原始数据（增加育儿、独生子女陪护假）'!C:X,16,0)</f>
        <v>0</v>
      </c>
      <c r="U303">
        <f>VLOOKUP(C303,'考勤原始数据（增加育儿、独生子女陪护假）'!C:Z,17,0)</f>
        <v>0</v>
      </c>
      <c r="W303">
        <f>VLOOKUP(C303,'考勤原始数据（增加育儿、独生子女陪护假）'!C:AB,18,0)</f>
        <v>0</v>
      </c>
      <c r="Y303">
        <f>VLOOKUP(C303,'考勤原始数据（增加育儿、独生子女陪护假）'!C:AD,19,0)</f>
        <v>0</v>
      </c>
      <c r="Z303">
        <f>VLOOKUP(C303,'考勤原始数据（增加育儿、独生子女陪护假）'!C:AE,20,0)</f>
        <v>0</v>
      </c>
      <c r="AB303">
        <f>VLOOKUP(C303,'考勤原始数据（增加育儿、独生子女陪护假）'!C:AG,22,0)</f>
        <v>0</v>
      </c>
      <c r="AC303">
        <f>VLOOKUP(C303,'考勤原始数据（增加育儿、独生子女陪护假）'!C:Y,23,0)</f>
        <v>0</v>
      </c>
      <c r="AD303">
        <f>VLOOKUP(C303,'考勤原始数据（增加育儿、独生子女陪护假）'!C:Z,24,0)</f>
        <v>0</v>
      </c>
      <c r="AE303">
        <v>0</v>
      </c>
      <c r="AF303">
        <f>VLOOKUP(C303,'考勤原始数据（增加育儿、独生子女陪护假）'!C:AB,26,0)</f>
        <v>0</v>
      </c>
      <c r="AG303">
        <f>VLOOKUP(C303:C304,'考勤原始数据（增加育儿、独生子女陪护假）'!C:AC,27,0)</f>
        <v>0</v>
      </c>
      <c r="AH303">
        <f>VLOOKUP(C303,'考勤原始数据（增加育儿、独生子女陪护假）'!C:AD,28,0)</f>
        <v>0</v>
      </c>
      <c r="AI303">
        <f>VLOOKUP(C303,'考勤原始数据（增加育儿、独生子女陪护假）'!C:AE,29,0)</f>
        <v>0</v>
      </c>
      <c r="AJ303">
        <f>VLOOKUP(C303,'考勤原始数据（增加育儿、独生子女陪护假）'!C:AF,30,0)</f>
        <v>0</v>
      </c>
      <c r="AL303">
        <f t="shared" si="17"/>
        <v>0</v>
      </c>
      <c r="AM303">
        <f t="shared" si="19"/>
        <v>200</v>
      </c>
      <c r="AN303">
        <f>VLOOKUP(C303,工龄计算!B:F,5,0)</f>
        <v>50</v>
      </c>
      <c r="AS303">
        <f t="shared" si="18"/>
        <v>0</v>
      </c>
      <c r="BB303">
        <f t="shared" si="20"/>
        <v>0</v>
      </c>
    </row>
    <row r="304" spans="2:54">
      <c r="B304" t="str">
        <f>VLOOKUP(C304,花名册!C:O,13,0)</f>
        <v>10615</v>
      </c>
      <c r="C304" t="s">
        <v>408</v>
      </c>
      <c r="D304" t="str">
        <f>VLOOKUP(C304,花名册!C:F,4,0)</f>
        <v>百伦检测</v>
      </c>
      <c r="E304" t="str">
        <f>VLOOKUP(C304,花名册!C:G,5,0)</f>
        <v>检测二部</v>
      </c>
      <c r="F304" t="str">
        <f>VLOOKUP(C304,花名册!C:H,6,0)</f>
        <v>检测员</v>
      </c>
      <c r="G304" t="str">
        <f>VLOOKUP(C304,花名册!C:D,2,0)</f>
        <v>在职</v>
      </c>
      <c r="H304" t="str">
        <f>VLOOKUP(C304,花名册!C:E,3,0)</f>
        <v>正式员工</v>
      </c>
      <c r="I304" t="str">
        <f>VLOOKUP(C304,花名册!C:J,8,0)</f>
        <v>研发</v>
      </c>
      <c r="J304" t="str">
        <f>VLOOKUP(C304,花名册!C:I,7,0)</f>
        <v>2020-06-15</v>
      </c>
      <c r="K304" t="str">
        <f>VLOOKUP(C304,花名册!C:L,9,0)</f>
        <v/>
      </c>
      <c r="L304" t="str">
        <f>VLOOKUP(C304,花名册!C:L,10,0)</f>
        <v/>
      </c>
      <c r="M304" t="str">
        <f>VLOOKUP(C304,花名册!C:N,12,0)</f>
        <v>P2</v>
      </c>
      <c r="N304">
        <f>VLOOKUP(C304,出勤日期!A:I,9,0)</f>
        <v>172.5</v>
      </c>
      <c r="O304">
        <f>VLOOKUP(C304,出勤日期!A:J,10,0)</f>
        <v>172.5</v>
      </c>
      <c r="P304">
        <f>VLOOKUP(C304,出勤日期!A:L,12,0)</f>
        <v>0</v>
      </c>
      <c r="Q304">
        <f>VLOOKUP(C304,出勤日期!A:M,13,0)</f>
        <v>172.5</v>
      </c>
      <c r="S304">
        <f>VLOOKUP(C304,'考勤原始数据（增加育儿、独生子女陪护假）'!C:X,16,0)</f>
        <v>0</v>
      </c>
      <c r="U304">
        <f>VLOOKUP(C304,'考勤原始数据（增加育儿、独生子女陪护假）'!C:Z,17,0)</f>
        <v>0</v>
      </c>
      <c r="W304">
        <f>VLOOKUP(C304,'考勤原始数据（增加育儿、独生子女陪护假）'!C:AB,18,0)</f>
        <v>0</v>
      </c>
      <c r="Y304">
        <f>VLOOKUP(C304,'考勤原始数据（增加育儿、独生子女陪护假）'!C:AD,19,0)</f>
        <v>0</v>
      </c>
      <c r="Z304">
        <f>VLOOKUP(C304,'考勤原始数据（增加育儿、独生子女陪护假）'!C:AE,20,0)</f>
        <v>0</v>
      </c>
      <c r="AB304">
        <f>VLOOKUP(C304,'考勤原始数据（增加育儿、独生子女陪护假）'!C:AG,22,0)</f>
        <v>0</v>
      </c>
      <c r="AC304">
        <f>VLOOKUP(C304,'考勤原始数据（增加育儿、独生子女陪护假）'!C:Y,23,0)</f>
        <v>0</v>
      </c>
      <c r="AD304">
        <f>VLOOKUP(C304,'考勤原始数据（增加育儿、独生子女陪护假）'!C:Z,24,0)</f>
        <v>0</v>
      </c>
      <c r="AE304">
        <v>0</v>
      </c>
      <c r="AF304">
        <f>VLOOKUP(C304,'考勤原始数据（增加育儿、独生子女陪护假）'!C:AB,26,0)</f>
        <v>0</v>
      </c>
      <c r="AG304">
        <f>VLOOKUP(C304:C305,'考勤原始数据（增加育儿、独生子女陪护假）'!C:AC,27,0)</f>
        <v>0</v>
      </c>
      <c r="AH304">
        <f>VLOOKUP(C304,'考勤原始数据（增加育儿、独生子女陪护假）'!C:AD,28,0)</f>
        <v>0</v>
      </c>
      <c r="AI304">
        <f>VLOOKUP(C304,'考勤原始数据（增加育儿、独生子女陪护假）'!C:AE,29,0)</f>
        <v>0</v>
      </c>
      <c r="AJ304">
        <f>VLOOKUP(C304,'考勤原始数据（增加育儿、独生子女陪护假）'!C:AF,30,0)</f>
        <v>0</v>
      </c>
      <c r="AL304">
        <f t="shared" si="17"/>
        <v>0</v>
      </c>
      <c r="AM304">
        <f t="shared" si="19"/>
        <v>200</v>
      </c>
      <c r="AN304">
        <f>VLOOKUP(C304,工龄计算!B:F,5,0)</f>
        <v>100</v>
      </c>
      <c r="AS304">
        <f t="shared" si="18"/>
        <v>0</v>
      </c>
      <c r="BB304">
        <f t="shared" si="20"/>
        <v>0</v>
      </c>
    </row>
    <row r="305" spans="2:54">
      <c r="B305" t="str">
        <f>VLOOKUP(C305,花名册!C:O,13,0)</f>
        <v>10618</v>
      </c>
      <c r="C305" t="s">
        <v>515</v>
      </c>
      <c r="D305" t="str">
        <f>VLOOKUP(C305,花名册!C:F,4,0)</f>
        <v>百诚医药</v>
      </c>
      <c r="E305" t="str">
        <f>VLOOKUP(C305,花名册!C:G,5,0)</f>
        <v>财务部</v>
      </c>
      <c r="F305" t="str">
        <f>VLOOKUP(C305,花名册!C:H,6,0)</f>
        <v>会计</v>
      </c>
      <c r="G305" t="str">
        <f>VLOOKUP(C305,花名册!C:D,2,0)</f>
        <v>在职</v>
      </c>
      <c r="H305" t="str">
        <f>VLOOKUP(C305,花名册!C:E,3,0)</f>
        <v>正式员工</v>
      </c>
      <c r="I305" t="str">
        <f>VLOOKUP(C305,花名册!C:J,8,0)</f>
        <v>职能</v>
      </c>
      <c r="J305" t="str">
        <f>VLOOKUP(C305,花名册!C:I,7,0)</f>
        <v>2020-06-15</v>
      </c>
      <c r="K305" t="str">
        <f>VLOOKUP(C305,花名册!C:L,9,0)</f>
        <v/>
      </c>
      <c r="L305" t="str">
        <f>VLOOKUP(C305,花名册!C:L,10,0)</f>
        <v/>
      </c>
      <c r="M305" t="str">
        <f>VLOOKUP(C305,花名册!C:N,12,0)</f>
        <v>P3</v>
      </c>
      <c r="N305">
        <f>VLOOKUP(C305,出勤日期!A:I,9,0)</f>
        <v>184</v>
      </c>
      <c r="O305">
        <f>VLOOKUP(C305,出勤日期!A:J,10,0)</f>
        <v>184</v>
      </c>
      <c r="P305">
        <f>VLOOKUP(C305,出勤日期!A:L,12,0)</f>
        <v>0</v>
      </c>
      <c r="Q305">
        <f>VLOOKUP(C305,出勤日期!A:M,13,0)</f>
        <v>184</v>
      </c>
      <c r="S305">
        <f>VLOOKUP(C305,'考勤原始数据（增加育儿、独生子女陪护假）'!C:X,16,0)</f>
        <v>0</v>
      </c>
      <c r="U305">
        <f>VLOOKUP(C305,'考勤原始数据（增加育儿、独生子女陪护假）'!C:Z,17,0)</f>
        <v>0</v>
      </c>
      <c r="W305">
        <f>VLOOKUP(C305,'考勤原始数据（增加育儿、独生子女陪护假）'!C:AB,18,0)</f>
        <v>0</v>
      </c>
      <c r="Y305">
        <f>VLOOKUP(C305,'考勤原始数据（增加育儿、独生子女陪护假）'!C:AD,19,0)</f>
        <v>0</v>
      </c>
      <c r="Z305">
        <f>VLOOKUP(C305,'考勤原始数据（增加育儿、独生子女陪护假）'!C:AE,20,0)</f>
        <v>0</v>
      </c>
      <c r="AB305">
        <f>VLOOKUP(C305,'考勤原始数据（增加育儿、独生子女陪护假）'!C:AG,22,0)</f>
        <v>0</v>
      </c>
      <c r="AC305">
        <f>VLOOKUP(C305,'考勤原始数据（增加育儿、独生子女陪护假）'!C:Y,23,0)</f>
        <v>0</v>
      </c>
      <c r="AD305">
        <f>VLOOKUP(C305,'考勤原始数据（增加育儿、独生子女陪护假）'!C:Z,24,0)</f>
        <v>0</v>
      </c>
      <c r="AE305">
        <v>0</v>
      </c>
      <c r="AF305">
        <f>VLOOKUP(C305,'考勤原始数据（增加育儿、独生子女陪护假）'!C:AB,26,0)</f>
        <v>0</v>
      </c>
      <c r="AG305">
        <f>VLOOKUP(C305:C306,'考勤原始数据（增加育儿、独生子女陪护假）'!C:AC,27,0)</f>
        <v>0</v>
      </c>
      <c r="AH305">
        <f>VLOOKUP(C305,'考勤原始数据（增加育儿、独生子女陪护假）'!C:AD,28,0)</f>
        <v>0</v>
      </c>
      <c r="AI305">
        <f>VLOOKUP(C305,'考勤原始数据（增加育儿、独生子女陪护假）'!C:AE,29,0)</f>
        <v>0</v>
      </c>
      <c r="AJ305">
        <f>VLOOKUP(C305,'考勤原始数据（增加育儿、独生子女陪护假）'!C:AF,30,0)</f>
        <v>0</v>
      </c>
      <c r="AL305">
        <f t="shared" si="17"/>
        <v>0</v>
      </c>
      <c r="AM305">
        <f t="shared" si="19"/>
        <v>200</v>
      </c>
      <c r="AN305">
        <f>VLOOKUP(C305,工龄计算!B:F,5,0)</f>
        <v>100</v>
      </c>
      <c r="AS305">
        <f t="shared" si="18"/>
        <v>0</v>
      </c>
      <c r="BB305">
        <f t="shared" si="20"/>
        <v>0</v>
      </c>
    </row>
    <row r="306" spans="2:54">
      <c r="B306" t="str">
        <f>VLOOKUP(C306,花名册!C:O,13,0)</f>
        <v>10616</v>
      </c>
      <c r="C306" t="s">
        <v>302</v>
      </c>
      <c r="D306" t="str">
        <f>VLOOKUP(C306,花名册!C:F,4,0)</f>
        <v>百诚医药</v>
      </c>
      <c r="E306" t="str">
        <f>VLOOKUP(C306,花名册!C:G,5,0)</f>
        <v>行政事务部</v>
      </c>
      <c r="F306" t="str">
        <f>VLOOKUP(C306,花名册!C:H,6,0)</f>
        <v>工程维修员</v>
      </c>
      <c r="G306" t="str">
        <f>VLOOKUP(C306,花名册!C:D,2,0)</f>
        <v>在职</v>
      </c>
      <c r="H306" t="str">
        <f>VLOOKUP(C306,花名册!C:E,3,0)</f>
        <v>正式员工</v>
      </c>
      <c r="I306" t="str">
        <f>VLOOKUP(C306,花名册!C:J,8,0)</f>
        <v>职能</v>
      </c>
      <c r="J306" t="str">
        <f>VLOOKUP(C306,花名册!C:I,7,0)</f>
        <v>2020-06-16</v>
      </c>
      <c r="K306" t="str">
        <f>VLOOKUP(C306,花名册!C:L,9,0)</f>
        <v/>
      </c>
      <c r="L306" t="str">
        <f>VLOOKUP(C306,花名册!C:L,10,0)</f>
        <v/>
      </c>
      <c r="M306" t="str">
        <f>VLOOKUP(C306,花名册!C:N,12,0)</f>
        <v>P2</v>
      </c>
      <c r="N306">
        <f>VLOOKUP(C306,出勤日期!A:I,9,0)</f>
        <v>184</v>
      </c>
      <c r="O306">
        <f>VLOOKUP(C306,出勤日期!A:J,10,0)</f>
        <v>184</v>
      </c>
      <c r="P306">
        <f>VLOOKUP(C306,出勤日期!A:L,12,0)</f>
        <v>0</v>
      </c>
      <c r="Q306">
        <f>VLOOKUP(C306,出勤日期!A:M,13,0)</f>
        <v>184</v>
      </c>
      <c r="S306">
        <f>VLOOKUP(C306,'考勤原始数据（增加育儿、独生子女陪护假）'!C:X,16,0)</f>
        <v>0</v>
      </c>
      <c r="U306">
        <f>VLOOKUP(C306,'考勤原始数据（增加育儿、独生子女陪护假）'!C:Z,17,0)</f>
        <v>0</v>
      </c>
      <c r="W306">
        <f>VLOOKUP(C306,'考勤原始数据（增加育儿、独生子女陪护假）'!C:AB,18,0)</f>
        <v>0</v>
      </c>
      <c r="Y306">
        <f>VLOOKUP(C306,'考勤原始数据（增加育儿、独生子女陪护假）'!C:AD,19,0)</f>
        <v>0</v>
      </c>
      <c r="Z306">
        <f>VLOOKUP(C306,'考勤原始数据（增加育儿、独生子女陪护假）'!C:AE,20,0)</f>
        <v>0</v>
      </c>
      <c r="AB306">
        <f>VLOOKUP(C306,'考勤原始数据（增加育儿、独生子女陪护假）'!C:AG,22,0)</f>
        <v>0</v>
      </c>
      <c r="AC306">
        <f>VLOOKUP(C306,'考勤原始数据（增加育儿、独生子女陪护假）'!C:Y,23,0)</f>
        <v>12</v>
      </c>
      <c r="AD306">
        <f>VLOOKUP(C306,'考勤原始数据（增加育儿、独生子女陪护假）'!C:Z,24,0)</f>
        <v>0</v>
      </c>
      <c r="AE306">
        <v>0</v>
      </c>
      <c r="AF306">
        <f>VLOOKUP(C306,'考勤原始数据（增加育儿、独生子女陪护假）'!C:AB,26,0)</f>
        <v>4</v>
      </c>
      <c r="AG306">
        <f>VLOOKUP(C306:C307,'考勤原始数据（增加育儿、独生子女陪护假）'!C:AC,27,0)</f>
        <v>8</v>
      </c>
      <c r="AH306">
        <f>VLOOKUP(C306,'考勤原始数据（增加育儿、独生子女陪护假）'!C:AD,28,0)</f>
        <v>0</v>
      </c>
      <c r="AI306">
        <f>VLOOKUP(C306,'考勤原始数据（增加育儿、独生子女陪护假）'!C:AE,29,0)</f>
        <v>0</v>
      </c>
      <c r="AJ306">
        <f>VLOOKUP(C306,'考勤原始数据（增加育儿、独生子女陪护假）'!C:AF,30,0)</f>
        <v>450</v>
      </c>
      <c r="AL306">
        <f t="shared" si="17"/>
        <v>0</v>
      </c>
      <c r="AM306">
        <f t="shared" si="19"/>
        <v>200</v>
      </c>
      <c r="AN306">
        <f>VLOOKUP(C306,工龄计算!B:F,5,0)</f>
        <v>100</v>
      </c>
      <c r="AS306">
        <f t="shared" si="18"/>
        <v>0</v>
      </c>
      <c r="AZ306">
        <v>1200</v>
      </c>
      <c r="BB306">
        <f t="shared" si="20"/>
        <v>1200</v>
      </c>
    </row>
    <row r="307" spans="2:54">
      <c r="B307" t="str">
        <f>VLOOKUP(C307,花名册!C:O,13,0)</f>
        <v>10681</v>
      </c>
      <c r="C307" t="s">
        <v>410</v>
      </c>
      <c r="D307" t="str">
        <f>VLOOKUP(C307,花名册!C:F,4,0)</f>
        <v>百诚医药</v>
      </c>
      <c r="E307" t="str">
        <f>VLOOKUP(C307,花名册!C:G,5,0)</f>
        <v>外用制剂部</v>
      </c>
      <c r="F307" t="str">
        <f>VLOOKUP(C307,花名册!C:H,6,0)</f>
        <v>见习项目经理(制剂)</v>
      </c>
      <c r="G307" t="str">
        <f>VLOOKUP(C307,花名册!C:D,2,0)</f>
        <v>在职</v>
      </c>
      <c r="H307" t="str">
        <f>VLOOKUP(C307,花名册!C:E,3,0)</f>
        <v>正式员工</v>
      </c>
      <c r="I307" t="str">
        <f>VLOOKUP(C307,花名册!C:J,8,0)</f>
        <v>研发</v>
      </c>
      <c r="J307" t="str">
        <f>VLOOKUP(C307,花名册!C:I,7,0)</f>
        <v>2020-07-30</v>
      </c>
      <c r="K307" t="str">
        <f>VLOOKUP(C307,花名册!C:L,9,0)</f>
        <v/>
      </c>
      <c r="L307" t="str">
        <f>VLOOKUP(C307,花名册!C:L,10,0)</f>
        <v/>
      </c>
      <c r="M307" t="str">
        <f>VLOOKUP(C307,花名册!C:N,12,0)</f>
        <v>P3</v>
      </c>
      <c r="N307">
        <f>VLOOKUP(C307,出勤日期!A:I,9,0)</f>
        <v>172.5</v>
      </c>
      <c r="O307">
        <f>VLOOKUP(C307,出勤日期!A:J,10,0)</f>
        <v>172.5</v>
      </c>
      <c r="P307">
        <f>VLOOKUP(C307,出勤日期!A:L,12,0)</f>
        <v>0</v>
      </c>
      <c r="Q307">
        <f>VLOOKUP(C307,出勤日期!A:M,13,0)</f>
        <v>172.5</v>
      </c>
      <c r="S307">
        <f>VLOOKUP(C307,'考勤原始数据（增加育儿、独生子女陪护假）'!C:X,16,0)</f>
        <v>0</v>
      </c>
      <c r="U307">
        <f>VLOOKUP(C307,'考勤原始数据（增加育儿、独生子女陪护假）'!C:Z,17,0)</f>
        <v>0</v>
      </c>
      <c r="W307">
        <f>VLOOKUP(C307,'考勤原始数据（增加育儿、独生子女陪护假）'!C:AB,18,0)</f>
        <v>0</v>
      </c>
      <c r="Y307">
        <f>VLOOKUP(C307,'考勤原始数据（增加育儿、独生子女陪护假）'!C:AD,19,0)</f>
        <v>0</v>
      </c>
      <c r="Z307">
        <f>VLOOKUP(C307,'考勤原始数据（增加育儿、独生子女陪护假）'!C:AE,20,0)</f>
        <v>0</v>
      </c>
      <c r="AB307">
        <f>VLOOKUP(C307,'考勤原始数据（增加育儿、独生子女陪护假）'!C:AG,22,0)</f>
        <v>0</v>
      </c>
      <c r="AC307">
        <f>VLOOKUP(C307,'考勤原始数据（增加育儿、独生子女陪护假）'!C:Y,23,0)</f>
        <v>0</v>
      </c>
      <c r="AD307">
        <f>VLOOKUP(C307,'考勤原始数据（增加育儿、独生子女陪护假）'!C:Z,24,0)</f>
        <v>0</v>
      </c>
      <c r="AE307">
        <v>0</v>
      </c>
      <c r="AF307">
        <f>VLOOKUP(C307,'考勤原始数据（增加育儿、独生子女陪护假）'!C:AB,26,0)</f>
        <v>0</v>
      </c>
      <c r="AG307">
        <f>VLOOKUP(C307:C308,'考勤原始数据（增加育儿、独生子女陪护假）'!C:AC,27,0)</f>
        <v>0</v>
      </c>
      <c r="AH307">
        <f>VLOOKUP(C307,'考勤原始数据（增加育儿、独生子女陪护假）'!C:AD,28,0)</f>
        <v>0</v>
      </c>
      <c r="AI307">
        <f>VLOOKUP(C307,'考勤原始数据（增加育儿、独生子女陪护假）'!C:AE,29,0)</f>
        <v>0</v>
      </c>
      <c r="AJ307">
        <f>VLOOKUP(C307,'考勤原始数据（增加育儿、独生子女陪护假）'!C:AF,30,0)</f>
        <v>0</v>
      </c>
      <c r="AL307">
        <f t="shared" si="17"/>
        <v>0</v>
      </c>
      <c r="AM307">
        <f t="shared" si="19"/>
        <v>200</v>
      </c>
      <c r="AN307">
        <f>VLOOKUP(C307,工龄计算!B:F,5,0)</f>
        <v>100</v>
      </c>
      <c r="AS307">
        <f t="shared" si="18"/>
        <v>0</v>
      </c>
      <c r="BB307">
        <f t="shared" si="20"/>
        <v>0</v>
      </c>
    </row>
    <row r="308" spans="2:54">
      <c r="B308" t="str">
        <f>VLOOKUP(C308,花名册!C:O,13,0)</f>
        <v>10680</v>
      </c>
      <c r="C308" t="s">
        <v>305</v>
      </c>
      <c r="D308" t="str">
        <f>VLOOKUP(C308,花名册!C:F,4,0)</f>
        <v>百诚医药</v>
      </c>
      <c r="E308" t="str">
        <f>VLOOKUP(C308,花名册!C:G,5,0)</f>
        <v>固体制剂一部</v>
      </c>
      <c r="F308" t="str">
        <f>VLOOKUP(C308,花名册!C:H,6,0)</f>
        <v>分析研究员</v>
      </c>
      <c r="G308" t="str">
        <f>VLOOKUP(C308,花名册!C:D,2,0)</f>
        <v>在职</v>
      </c>
      <c r="H308" t="str">
        <f>VLOOKUP(C308,花名册!C:E,3,0)</f>
        <v>正式员工</v>
      </c>
      <c r="I308" t="str">
        <f>VLOOKUP(C308,花名册!C:J,8,0)</f>
        <v>研发</v>
      </c>
      <c r="J308" t="str">
        <f>VLOOKUP(C308,花名册!C:I,7,0)</f>
        <v>2020-07-30</v>
      </c>
      <c r="K308" t="str">
        <f>VLOOKUP(C308,花名册!C:L,9,0)</f>
        <v/>
      </c>
      <c r="L308" t="str">
        <f>VLOOKUP(C308,花名册!C:L,10,0)</f>
        <v/>
      </c>
      <c r="M308" t="str">
        <f>VLOOKUP(C308,花名册!C:N,12,0)</f>
        <v>P2</v>
      </c>
      <c r="N308">
        <f>VLOOKUP(C308,出勤日期!A:I,9,0)</f>
        <v>172.5</v>
      </c>
      <c r="O308">
        <f>VLOOKUP(C308,出勤日期!A:J,10,0)</f>
        <v>172.5</v>
      </c>
      <c r="P308">
        <f>VLOOKUP(C308,出勤日期!A:L,12,0)</f>
        <v>0</v>
      </c>
      <c r="Q308">
        <f>VLOOKUP(C308,出勤日期!A:M,13,0)</f>
        <v>172.5</v>
      </c>
      <c r="S308">
        <f>VLOOKUP(C308,'考勤原始数据（增加育儿、独生子女陪护假）'!C:X,16,0)</f>
        <v>0</v>
      </c>
      <c r="U308">
        <f>VLOOKUP(C308,'考勤原始数据（增加育儿、独生子女陪护假）'!C:Z,17,0)</f>
        <v>0</v>
      </c>
      <c r="W308">
        <f>VLOOKUP(C308,'考勤原始数据（增加育儿、独生子女陪护假）'!C:AB,18,0)</f>
        <v>0</v>
      </c>
      <c r="Y308">
        <f>VLOOKUP(C308,'考勤原始数据（增加育儿、独生子女陪护假）'!C:AD,19,0)</f>
        <v>0</v>
      </c>
      <c r="Z308">
        <f>VLOOKUP(C308,'考勤原始数据（增加育儿、独生子女陪护假）'!C:AE,20,0)</f>
        <v>0</v>
      </c>
      <c r="AB308">
        <f>VLOOKUP(C308,'考勤原始数据（增加育儿、独生子女陪护假）'!C:AG,22,0)</f>
        <v>0</v>
      </c>
      <c r="AC308">
        <f>VLOOKUP(C308,'考勤原始数据（增加育儿、独生子女陪护假）'!C:Y,23,0)</f>
        <v>0</v>
      </c>
      <c r="AD308">
        <f>VLOOKUP(C308,'考勤原始数据（增加育儿、独生子女陪护假）'!C:Z,24,0)</f>
        <v>0</v>
      </c>
      <c r="AE308">
        <v>0</v>
      </c>
      <c r="AF308">
        <f>VLOOKUP(C308,'考勤原始数据（增加育儿、独生子女陪护假）'!C:AB,26,0)</f>
        <v>0</v>
      </c>
      <c r="AG308">
        <f>VLOOKUP(C308:C309,'考勤原始数据（增加育儿、独生子女陪护假）'!C:AC,27,0)</f>
        <v>0</v>
      </c>
      <c r="AH308">
        <f>VLOOKUP(C308,'考勤原始数据（增加育儿、独生子女陪护假）'!C:AD,28,0)</f>
        <v>0</v>
      </c>
      <c r="AI308">
        <f>VLOOKUP(C308,'考勤原始数据（增加育儿、独生子女陪护假）'!C:AE,29,0)</f>
        <v>0</v>
      </c>
      <c r="AJ308">
        <f>VLOOKUP(C308,'考勤原始数据（增加育儿、独生子女陪护假）'!C:AF,30,0)</f>
        <v>0</v>
      </c>
      <c r="AL308">
        <f t="shared" si="17"/>
        <v>0</v>
      </c>
      <c r="AM308">
        <f t="shared" si="19"/>
        <v>200</v>
      </c>
      <c r="AN308">
        <f>VLOOKUP(C308,工龄计算!B:F,5,0)</f>
        <v>100</v>
      </c>
      <c r="AS308">
        <f t="shared" si="18"/>
        <v>0</v>
      </c>
      <c r="BB308">
        <f t="shared" si="20"/>
        <v>0</v>
      </c>
    </row>
    <row r="309" spans="2:54">
      <c r="B309" t="str">
        <f>VLOOKUP(C309,花名册!C:O,13,0)</f>
        <v>10678</v>
      </c>
      <c r="C309" t="s">
        <v>655</v>
      </c>
      <c r="D309" t="str">
        <f>VLOOKUP(C309,花名册!C:F,4,0)</f>
        <v>百诚医药</v>
      </c>
      <c r="E309" t="str">
        <f>VLOOKUP(C309,花名册!C:G,5,0)</f>
        <v>固体制剂二部</v>
      </c>
      <c r="F309" t="str">
        <f>VLOOKUP(C309,花名册!C:H,6,0)</f>
        <v>高级制剂研究员</v>
      </c>
      <c r="G309" t="str">
        <f>VLOOKUP(C309,花名册!C:D,2,0)</f>
        <v>在职</v>
      </c>
      <c r="H309" t="str">
        <f>VLOOKUP(C309,花名册!C:E,3,0)</f>
        <v>正式员工</v>
      </c>
      <c r="I309" t="str">
        <f>VLOOKUP(C309,花名册!C:J,8,0)</f>
        <v>研发</v>
      </c>
      <c r="J309" t="str">
        <f>VLOOKUP(C309,花名册!C:I,7,0)</f>
        <v>2020-07-30</v>
      </c>
      <c r="K309" t="str">
        <f>VLOOKUP(C309,花名册!C:L,9,0)</f>
        <v/>
      </c>
      <c r="L309" t="str">
        <f>VLOOKUP(C309,花名册!C:L,10,0)</f>
        <v/>
      </c>
      <c r="M309" t="str">
        <f>VLOOKUP(C309,花名册!C:N,12,0)</f>
        <v>P3</v>
      </c>
      <c r="N309">
        <f>VLOOKUP(C309,出勤日期!A:I,9,0)</f>
        <v>172.5</v>
      </c>
      <c r="O309">
        <f>VLOOKUP(C309,出勤日期!A:J,10,0)</f>
        <v>172.5</v>
      </c>
      <c r="P309">
        <f>VLOOKUP(C309,出勤日期!A:L,12,0)</f>
        <v>0</v>
      </c>
      <c r="Q309">
        <f>VLOOKUP(C309,出勤日期!A:M,13,0)</f>
        <v>172.5</v>
      </c>
      <c r="S309">
        <f>VLOOKUP(C309,'考勤原始数据（增加育儿、独生子女陪护假）'!C:X,16,0)</f>
        <v>0</v>
      </c>
      <c r="U309">
        <f>VLOOKUP(C309,'考勤原始数据（增加育儿、独生子女陪护假）'!C:Z,17,0)</f>
        <v>0</v>
      </c>
      <c r="W309">
        <f>VLOOKUP(C309,'考勤原始数据（增加育儿、独生子女陪护假）'!C:AB,18,0)</f>
        <v>0</v>
      </c>
      <c r="Y309">
        <f>VLOOKUP(C309,'考勤原始数据（增加育儿、独生子女陪护假）'!C:AD,19,0)</f>
        <v>0</v>
      </c>
      <c r="Z309">
        <f>VLOOKUP(C309,'考勤原始数据（增加育儿、独生子女陪护假）'!C:AE,20,0)</f>
        <v>0</v>
      </c>
      <c r="AB309">
        <f>VLOOKUP(C309,'考勤原始数据（增加育儿、独生子女陪护假）'!C:AG,22,0)</f>
        <v>0</v>
      </c>
      <c r="AC309">
        <f>VLOOKUP(C309,'考勤原始数据（增加育儿、独生子女陪护假）'!C:Y,23,0)</f>
        <v>4</v>
      </c>
      <c r="AD309">
        <f>VLOOKUP(C309,'考勤原始数据（增加育儿、独生子女陪护假）'!C:Z,24,0)</f>
        <v>4</v>
      </c>
      <c r="AE309">
        <v>0</v>
      </c>
      <c r="AF309">
        <f>VLOOKUP(C309,'考勤原始数据（增加育儿、独生子女陪护假）'!C:AB,26,0)</f>
        <v>0</v>
      </c>
      <c r="AG309">
        <f>VLOOKUP(C309:C310,'考勤原始数据（增加育儿、独生子女陪护假）'!C:AC,27,0)</f>
        <v>0</v>
      </c>
      <c r="AH309">
        <f>VLOOKUP(C309,'考勤原始数据（增加育儿、独生子女陪护假）'!C:AD,28,0)</f>
        <v>0</v>
      </c>
      <c r="AI309">
        <f>VLOOKUP(C309,'考勤原始数据（增加育儿、独生子女陪护假）'!C:AE,29,0)</f>
        <v>0</v>
      </c>
      <c r="AJ309">
        <f>VLOOKUP(C309,'考勤原始数据（增加育儿、独生子女陪护假）'!C:AF,30,0)</f>
        <v>0</v>
      </c>
      <c r="AL309">
        <f t="shared" si="17"/>
        <v>0</v>
      </c>
      <c r="AM309">
        <f t="shared" si="19"/>
        <v>200</v>
      </c>
      <c r="AN309">
        <f>VLOOKUP(C309,工龄计算!B:F,5,0)</f>
        <v>100</v>
      </c>
      <c r="AS309">
        <f t="shared" si="18"/>
        <v>0</v>
      </c>
      <c r="BB309">
        <f t="shared" si="20"/>
        <v>0</v>
      </c>
    </row>
    <row r="310" spans="2:54">
      <c r="B310" t="str">
        <f>VLOOKUP(C310,花名册!C:O,13,0)</f>
        <v>10622</v>
      </c>
      <c r="C310" t="s">
        <v>412</v>
      </c>
      <c r="D310" t="str">
        <f>VLOOKUP(C310,花名册!C:F,4,0)</f>
        <v>百诚医药</v>
      </c>
      <c r="E310" t="str">
        <f>VLOOKUP(C310,花名册!C:G,5,0)</f>
        <v>液体制剂三部</v>
      </c>
      <c r="F310" t="str">
        <f>VLOOKUP(C310,花名册!C:H,6,0)</f>
        <v>分析研究员</v>
      </c>
      <c r="G310" t="str">
        <f>VLOOKUP(C310,花名册!C:D,2,0)</f>
        <v>在职</v>
      </c>
      <c r="H310" t="str">
        <f>VLOOKUP(C310,花名册!C:E,3,0)</f>
        <v>正式员工</v>
      </c>
      <c r="I310" t="str">
        <f>VLOOKUP(C310,花名册!C:J,8,0)</f>
        <v>研发</v>
      </c>
      <c r="J310" t="str">
        <f>VLOOKUP(C310,花名册!C:I,7,0)</f>
        <v>2020-06-22</v>
      </c>
      <c r="K310" t="str">
        <f>VLOOKUP(C310,花名册!C:L,9,0)</f>
        <v/>
      </c>
      <c r="L310" t="str">
        <f>VLOOKUP(C310,花名册!C:L,10,0)</f>
        <v/>
      </c>
      <c r="M310" t="str">
        <f>VLOOKUP(C310,花名册!C:N,12,0)</f>
        <v>P2</v>
      </c>
      <c r="N310">
        <f>VLOOKUP(C310,出勤日期!A:I,9,0)</f>
        <v>172.5</v>
      </c>
      <c r="O310">
        <f>VLOOKUP(C310,出勤日期!A:J,10,0)</f>
        <v>172.5</v>
      </c>
      <c r="P310">
        <f>VLOOKUP(C310,出勤日期!A:L,12,0)</f>
        <v>0</v>
      </c>
      <c r="Q310">
        <f>VLOOKUP(C310,出勤日期!A:M,13,0)</f>
        <v>172.5</v>
      </c>
      <c r="S310">
        <f>VLOOKUP(C310,'考勤原始数据（增加育儿、独生子女陪护假）'!C:X,16,0)</f>
        <v>0</v>
      </c>
      <c r="U310">
        <f>VLOOKUP(C310,'考勤原始数据（增加育儿、独生子女陪护假）'!C:Z,17,0)</f>
        <v>0</v>
      </c>
      <c r="W310">
        <f>VLOOKUP(C310,'考勤原始数据（增加育儿、独生子女陪护假）'!C:AB,18,0)</f>
        <v>0</v>
      </c>
      <c r="Y310">
        <f>VLOOKUP(C310,'考勤原始数据（增加育儿、独生子女陪护假）'!C:AD,19,0)</f>
        <v>0</v>
      </c>
      <c r="Z310">
        <f>VLOOKUP(C310,'考勤原始数据（增加育儿、独生子女陪护假）'!C:AE,20,0)</f>
        <v>0</v>
      </c>
      <c r="AB310">
        <f>VLOOKUP(C310,'考勤原始数据（增加育儿、独生子女陪护假）'!C:AG,22,0)</f>
        <v>0</v>
      </c>
      <c r="AC310">
        <f>VLOOKUP(C310,'考勤原始数据（增加育儿、独生子女陪护假）'!C:Y,23,0)</f>
        <v>3.5</v>
      </c>
      <c r="AD310">
        <f>VLOOKUP(C310,'考勤原始数据（增加育儿、独生子女陪护假）'!C:Z,24,0)</f>
        <v>0</v>
      </c>
      <c r="AE310">
        <v>0</v>
      </c>
      <c r="AF310">
        <f>VLOOKUP(C310,'考勤原始数据（增加育儿、独生子女陪护假）'!C:AB,26,0)</f>
        <v>3.5</v>
      </c>
      <c r="AG310">
        <f>VLOOKUP(C310:C311,'考勤原始数据（增加育儿、独生子女陪护假）'!C:AC,27,0)</f>
        <v>0</v>
      </c>
      <c r="AH310">
        <f>VLOOKUP(C310,'考勤原始数据（增加育儿、独生子女陪护假）'!C:AD,28,0)</f>
        <v>0</v>
      </c>
      <c r="AI310">
        <f>VLOOKUP(C310,'考勤原始数据（增加育儿、独生子女陪护假）'!C:AE,29,0)</f>
        <v>0</v>
      </c>
      <c r="AJ310">
        <f>VLOOKUP(C310,'考勤原始数据（增加育儿、独生子女陪护假）'!C:AF,30,0)</f>
        <v>140</v>
      </c>
      <c r="AL310">
        <f t="shared" si="17"/>
        <v>0</v>
      </c>
      <c r="AM310">
        <f t="shared" si="19"/>
        <v>200</v>
      </c>
      <c r="AN310">
        <f>VLOOKUP(C310,工龄计算!B:F,5,0)</f>
        <v>100</v>
      </c>
      <c r="AS310">
        <f t="shared" si="18"/>
        <v>0</v>
      </c>
      <c r="BB310">
        <f t="shared" si="20"/>
        <v>0</v>
      </c>
    </row>
    <row r="311" spans="2:54">
      <c r="B311" t="str">
        <f>VLOOKUP(C311,花名册!C:O,13,0)</f>
        <v>10624</v>
      </c>
      <c r="C311" t="s">
        <v>414</v>
      </c>
      <c r="D311" t="str">
        <f>VLOOKUP(C311,花名册!C:F,4,0)</f>
        <v>百诚医药</v>
      </c>
      <c r="E311" t="str">
        <f>VLOOKUP(C311,花名册!C:G,5,0)</f>
        <v>固体制剂一部</v>
      </c>
      <c r="F311" t="str">
        <f>VLOOKUP(C311,花名册!C:H,6,0)</f>
        <v>高级分析研究员</v>
      </c>
      <c r="G311" t="str">
        <f>VLOOKUP(C311,花名册!C:D,2,0)</f>
        <v>在职</v>
      </c>
      <c r="H311" t="str">
        <f>VLOOKUP(C311,花名册!C:E,3,0)</f>
        <v>正式员工</v>
      </c>
      <c r="I311" t="str">
        <f>VLOOKUP(C311,花名册!C:J,8,0)</f>
        <v>研发</v>
      </c>
      <c r="J311" t="str">
        <f>VLOOKUP(C311,花名册!C:I,7,0)</f>
        <v>2020-06-29</v>
      </c>
      <c r="K311" t="str">
        <f>VLOOKUP(C311,花名册!C:L,9,0)</f>
        <v/>
      </c>
      <c r="L311" t="str">
        <f>VLOOKUP(C311,花名册!C:L,10,0)</f>
        <v/>
      </c>
      <c r="M311" t="str">
        <f>VLOOKUP(C311,花名册!C:N,12,0)</f>
        <v>P3</v>
      </c>
      <c r="N311">
        <f>VLOOKUP(C311,出勤日期!A:I,9,0)</f>
        <v>172.5</v>
      </c>
      <c r="O311">
        <f>VLOOKUP(C311,出勤日期!A:J,10,0)</f>
        <v>172.5</v>
      </c>
      <c r="P311">
        <f>VLOOKUP(C311,出勤日期!A:L,12,0)</f>
        <v>0</v>
      </c>
      <c r="Q311">
        <f>VLOOKUP(C311,出勤日期!A:M,13,0)</f>
        <v>172.5</v>
      </c>
      <c r="S311">
        <f>VLOOKUP(C311,'考勤原始数据（增加育儿、独生子女陪护假）'!C:X,16,0)</f>
        <v>0</v>
      </c>
      <c r="U311">
        <f>VLOOKUP(C311,'考勤原始数据（增加育儿、独生子女陪护假）'!C:Z,17,0)</f>
        <v>0</v>
      </c>
      <c r="W311">
        <f>VLOOKUP(C311,'考勤原始数据（增加育儿、独生子女陪护假）'!C:AB,18,0)</f>
        <v>0</v>
      </c>
      <c r="Y311">
        <f>VLOOKUP(C311,'考勤原始数据（增加育儿、独生子女陪护假）'!C:AD,19,0)</f>
        <v>0</v>
      </c>
      <c r="Z311">
        <f>VLOOKUP(C311,'考勤原始数据（增加育儿、独生子女陪护假）'!C:AE,20,0)</f>
        <v>0</v>
      </c>
      <c r="AB311">
        <f>VLOOKUP(C311,'考勤原始数据（增加育儿、独生子女陪护假）'!C:AG,22,0)</f>
        <v>0</v>
      </c>
      <c r="AC311">
        <f>VLOOKUP(C311,'考勤原始数据（增加育儿、独生子女陪护假）'!C:Y,23,0)</f>
        <v>14</v>
      </c>
      <c r="AD311">
        <f>VLOOKUP(C311,'考勤原始数据（增加育儿、独生子女陪护假）'!C:Z,24,0)</f>
        <v>14</v>
      </c>
      <c r="AE311">
        <v>0</v>
      </c>
      <c r="AF311">
        <f>VLOOKUP(C311,'考勤原始数据（增加育儿、独生子女陪护假）'!C:AB,26,0)</f>
        <v>0</v>
      </c>
      <c r="AG311">
        <f>VLOOKUP(C311:C312,'考勤原始数据（增加育儿、独生子女陪护假）'!C:AC,27,0)</f>
        <v>0</v>
      </c>
      <c r="AH311">
        <f>VLOOKUP(C311,'考勤原始数据（增加育儿、独生子女陪护假）'!C:AD,28,0)</f>
        <v>0</v>
      </c>
      <c r="AI311">
        <f>VLOOKUP(C311,'考勤原始数据（增加育儿、独生子女陪护假）'!C:AE,29,0)</f>
        <v>0</v>
      </c>
      <c r="AJ311">
        <f>VLOOKUP(C311,'考勤原始数据（增加育儿、独生子女陪护假）'!C:AF,30,0)</f>
        <v>0</v>
      </c>
      <c r="AL311">
        <f t="shared" si="17"/>
        <v>0</v>
      </c>
      <c r="AM311">
        <f t="shared" si="19"/>
        <v>200</v>
      </c>
      <c r="AN311">
        <f>VLOOKUP(C311,工龄计算!B:F,5,0)</f>
        <v>100</v>
      </c>
      <c r="AS311">
        <f t="shared" si="18"/>
        <v>0</v>
      </c>
      <c r="BB311">
        <f t="shared" si="20"/>
        <v>0</v>
      </c>
    </row>
    <row r="312" spans="2:54">
      <c r="B312" t="str">
        <f>VLOOKUP(C312,花名册!C:O,13,0)</f>
        <v>10625</v>
      </c>
      <c r="C312" t="s">
        <v>491</v>
      </c>
      <c r="D312" t="str">
        <f>VLOOKUP(C312,花名册!C:F,4,0)</f>
        <v>百诚医药</v>
      </c>
      <c r="E312" t="str">
        <f>VLOOKUP(C312,花名册!C:G,5,0)</f>
        <v>信息情报部</v>
      </c>
      <c r="F312" t="str">
        <f>VLOOKUP(C312,花名册!C:H,6,0)</f>
        <v>立项信息情报专员</v>
      </c>
      <c r="G312" t="str">
        <f>VLOOKUP(C312,花名册!C:D,2,0)</f>
        <v>在职</v>
      </c>
      <c r="H312" t="str">
        <f>VLOOKUP(C312,花名册!C:E,3,0)</f>
        <v>正式员工</v>
      </c>
      <c r="I312" t="str">
        <f>VLOOKUP(C312,花名册!C:J,8,0)</f>
        <v>职能</v>
      </c>
      <c r="J312" t="str">
        <f>VLOOKUP(C312,花名册!C:I,7,0)</f>
        <v>2020-06-29</v>
      </c>
      <c r="K312" t="str">
        <f>VLOOKUP(C312,花名册!C:L,9,0)</f>
        <v/>
      </c>
      <c r="L312" t="str">
        <f>VLOOKUP(C312,花名册!C:L,10,0)</f>
        <v/>
      </c>
      <c r="M312" t="str">
        <f>VLOOKUP(C312,花名册!C:N,12,0)</f>
        <v>P3</v>
      </c>
      <c r="N312">
        <f>VLOOKUP(C312,出勤日期!A:I,9,0)</f>
        <v>184</v>
      </c>
      <c r="O312">
        <f>VLOOKUP(C312,出勤日期!A:J,10,0)</f>
        <v>184</v>
      </c>
      <c r="P312">
        <f>VLOOKUP(C312,出勤日期!A:L,12,0)</f>
        <v>0</v>
      </c>
      <c r="Q312">
        <f>VLOOKUP(C312,出勤日期!A:M,13,0)</f>
        <v>184</v>
      </c>
      <c r="S312">
        <f>VLOOKUP(C312,'考勤原始数据（增加育儿、独生子女陪护假）'!C:X,16,0)</f>
        <v>0</v>
      </c>
      <c r="U312">
        <f>VLOOKUP(C312,'考勤原始数据（增加育儿、独生子女陪护假）'!C:Z,17,0)</f>
        <v>0</v>
      </c>
      <c r="W312">
        <f>VLOOKUP(C312,'考勤原始数据（增加育儿、独生子女陪护假）'!C:AB,18,0)</f>
        <v>0</v>
      </c>
      <c r="Y312">
        <f>VLOOKUP(C312,'考勤原始数据（增加育儿、独生子女陪护假）'!C:AD,19,0)</f>
        <v>0</v>
      </c>
      <c r="Z312">
        <f>VLOOKUP(C312,'考勤原始数据（增加育儿、独生子女陪护假）'!C:AE,20,0)</f>
        <v>0</v>
      </c>
      <c r="AB312">
        <f>VLOOKUP(C312,'考勤原始数据（增加育儿、独生子女陪护假）'!C:AG,22,0)</f>
        <v>0</v>
      </c>
      <c r="AC312">
        <f>VLOOKUP(C312,'考勤原始数据（增加育儿、独生子女陪护假）'!C:Y,23,0)</f>
        <v>2</v>
      </c>
      <c r="AD312">
        <f>VLOOKUP(C312,'考勤原始数据（增加育儿、独生子女陪护假）'!C:Z,24,0)</f>
        <v>2</v>
      </c>
      <c r="AE312">
        <v>0</v>
      </c>
      <c r="AF312">
        <f>VLOOKUP(C312,'考勤原始数据（增加育儿、独生子女陪护假）'!C:AB,26,0)</f>
        <v>0</v>
      </c>
      <c r="AG312">
        <f>VLOOKUP(C312:C313,'考勤原始数据（增加育儿、独生子女陪护假）'!C:AC,27,0)</f>
        <v>0</v>
      </c>
      <c r="AH312">
        <f>VLOOKUP(C312,'考勤原始数据（增加育儿、独生子女陪护假）'!C:AD,28,0)</f>
        <v>0</v>
      </c>
      <c r="AI312">
        <f>VLOOKUP(C312,'考勤原始数据（增加育儿、独生子女陪护假）'!C:AE,29,0)</f>
        <v>0</v>
      </c>
      <c r="AJ312">
        <f>VLOOKUP(C312,'考勤原始数据（增加育儿、独生子女陪护假）'!C:AF,30,0)</f>
        <v>0</v>
      </c>
      <c r="AL312">
        <f t="shared" si="17"/>
        <v>0</v>
      </c>
      <c r="AM312">
        <f t="shared" si="19"/>
        <v>200</v>
      </c>
      <c r="AN312">
        <f>VLOOKUP(C312,工龄计算!B:F,5,0)</f>
        <v>100</v>
      </c>
      <c r="AS312">
        <f t="shared" si="18"/>
        <v>0</v>
      </c>
      <c r="BB312">
        <f t="shared" si="20"/>
        <v>0</v>
      </c>
    </row>
    <row r="313" spans="2:54">
      <c r="B313" t="str">
        <f>VLOOKUP(C313,花名册!C:O,13,0)</f>
        <v>10626</v>
      </c>
      <c r="C313" t="s">
        <v>978</v>
      </c>
      <c r="D313" t="str">
        <f>VLOOKUP(C313,花名册!C:F,4,0)</f>
        <v>百诚医药</v>
      </c>
      <c r="E313" t="str">
        <f>VLOOKUP(C313,花名册!C:G,5,0)</f>
        <v>液体制剂一部</v>
      </c>
      <c r="F313" t="str">
        <f>VLOOKUP(C313,花名册!C:H,6,0)</f>
        <v>分析研究员</v>
      </c>
      <c r="G313" t="str">
        <f>VLOOKUP(C313,花名册!C:D,2,0)</f>
        <v>在职</v>
      </c>
      <c r="H313" t="str">
        <f>VLOOKUP(C313,花名册!C:E,3,0)</f>
        <v>正式员工</v>
      </c>
      <c r="I313" t="str">
        <f>VLOOKUP(C313,花名册!C:J,8,0)</f>
        <v>研发</v>
      </c>
      <c r="J313" t="str">
        <f>VLOOKUP(C313,花名册!C:I,7,0)</f>
        <v>2020-07-02</v>
      </c>
      <c r="K313" t="str">
        <f>VLOOKUP(C313,花名册!C:L,9,0)</f>
        <v/>
      </c>
      <c r="L313" t="str">
        <f>VLOOKUP(C313,花名册!C:L,10,0)</f>
        <v/>
      </c>
      <c r="M313" t="str">
        <f>VLOOKUP(C313,花名册!C:N,12,0)</f>
        <v>P2</v>
      </c>
      <c r="N313">
        <f>VLOOKUP(C313,出勤日期!A:I,9,0)</f>
        <v>172.5</v>
      </c>
      <c r="O313">
        <f>VLOOKUP(C313,出勤日期!A:J,10,0)</f>
        <v>172.5</v>
      </c>
      <c r="P313">
        <f>VLOOKUP(C313,出勤日期!A:L,12,0)</f>
        <v>0</v>
      </c>
      <c r="Q313">
        <f>VLOOKUP(C313,出勤日期!A:M,13,0)</f>
        <v>172.5</v>
      </c>
      <c r="S313">
        <f>VLOOKUP(C313,'考勤原始数据（增加育儿、独生子女陪护假）'!C:X,16,0)</f>
        <v>0</v>
      </c>
      <c r="U313">
        <f>VLOOKUP(C313,'考勤原始数据（增加育儿、独生子女陪护假）'!C:Z,17,0)</f>
        <v>0</v>
      </c>
      <c r="W313">
        <f>VLOOKUP(C313,'考勤原始数据（增加育儿、独生子女陪护假）'!C:AB,18,0)</f>
        <v>0</v>
      </c>
      <c r="Y313">
        <f>VLOOKUP(C313,'考勤原始数据（增加育儿、独生子女陪护假）'!C:AD,19,0)</f>
        <v>0</v>
      </c>
      <c r="Z313">
        <f>VLOOKUP(C313,'考勤原始数据（增加育儿、独生子女陪护假）'!C:AE,20,0)</f>
        <v>0</v>
      </c>
      <c r="AB313">
        <f>VLOOKUP(C313,'考勤原始数据（增加育儿、独生子女陪护假）'!C:AG,22,0)</f>
        <v>0</v>
      </c>
      <c r="AC313">
        <f>VLOOKUP(C313,'考勤原始数据（增加育儿、独生子女陪护假）'!C:Y,23,0)</f>
        <v>39</v>
      </c>
      <c r="AD313">
        <f>VLOOKUP(C313,'考勤原始数据（增加育儿、独生子女陪护假）'!C:Z,24,0)</f>
        <v>0</v>
      </c>
      <c r="AE313">
        <v>0</v>
      </c>
      <c r="AF313">
        <f>VLOOKUP(C313,'考勤原始数据（增加育儿、独生子女陪护假）'!C:AB,26,0)</f>
        <v>28.5</v>
      </c>
      <c r="AG313">
        <f>VLOOKUP(C313:C314,'考勤原始数据（增加育儿、独生子女陪护假）'!C:AC,27,0)</f>
        <v>10.5</v>
      </c>
      <c r="AH313">
        <f>VLOOKUP(C313,'考勤原始数据（增加育儿、独生子女陪护假）'!C:AD,28,0)</f>
        <v>0</v>
      </c>
      <c r="AI313">
        <f>VLOOKUP(C313,'考勤原始数据（增加育儿、独生子女陪护假）'!C:AE,29,0)</f>
        <v>0</v>
      </c>
      <c r="AJ313">
        <f>VLOOKUP(C313,'考勤原始数据（增加育儿、独生子女陪护假）'!C:AF,30,0)</f>
        <v>1560</v>
      </c>
      <c r="AL313">
        <f t="shared" si="17"/>
        <v>0</v>
      </c>
      <c r="AM313">
        <f t="shared" si="19"/>
        <v>200</v>
      </c>
      <c r="AN313">
        <f>VLOOKUP(C313,工龄计算!B:F,5,0)</f>
        <v>100</v>
      </c>
      <c r="AS313">
        <f t="shared" si="18"/>
        <v>0</v>
      </c>
      <c r="BB313">
        <f t="shared" si="20"/>
        <v>0</v>
      </c>
    </row>
    <row r="314" spans="2:54">
      <c r="B314" t="str">
        <f>VLOOKUP(C314,花名册!C:O,13,0)</f>
        <v>10627</v>
      </c>
      <c r="C314" t="s">
        <v>494</v>
      </c>
      <c r="D314" t="str">
        <f>VLOOKUP(C314,花名册!C:F,4,0)</f>
        <v>百诚医药</v>
      </c>
      <c r="E314" t="str">
        <f>VLOOKUP(C314,花名册!C:G,5,0)</f>
        <v>药学部</v>
      </c>
      <c r="F314" t="str">
        <f>VLOOKUP(C314,花名册!C:H,6,0)</f>
        <v>高级分析研究员</v>
      </c>
      <c r="G314" t="str">
        <f>VLOOKUP(C314,花名册!C:D,2,0)</f>
        <v>在职</v>
      </c>
      <c r="H314" t="str">
        <f>VLOOKUP(C314,花名册!C:E,3,0)</f>
        <v>正式员工</v>
      </c>
      <c r="I314" t="str">
        <f>VLOOKUP(C314,花名册!C:J,8,0)</f>
        <v>研发</v>
      </c>
      <c r="J314" t="str">
        <f>VLOOKUP(C314,花名册!C:I,7,0)</f>
        <v>2020-06-29</v>
      </c>
      <c r="K314" t="str">
        <f>VLOOKUP(C314,花名册!C:L,9,0)</f>
        <v/>
      </c>
      <c r="L314" t="str">
        <f>VLOOKUP(C314,花名册!C:L,10,0)</f>
        <v/>
      </c>
      <c r="M314" t="str">
        <f>VLOOKUP(C314,花名册!C:N,12,0)</f>
        <v>P2</v>
      </c>
      <c r="N314">
        <f>VLOOKUP(C314,出勤日期!A:I,9,0)</f>
        <v>172.5</v>
      </c>
      <c r="O314">
        <f>VLOOKUP(C314,出勤日期!A:J,10,0)</f>
        <v>172.5</v>
      </c>
      <c r="P314">
        <f>VLOOKUP(C314,出勤日期!A:L,12,0)</f>
        <v>0</v>
      </c>
      <c r="Q314">
        <f>VLOOKUP(C314,出勤日期!A:M,13,0)</f>
        <v>172.5</v>
      </c>
      <c r="S314">
        <f>VLOOKUP(C314,'考勤原始数据（增加育儿、独生子女陪护假）'!C:X,16,0)</f>
        <v>0</v>
      </c>
      <c r="U314">
        <f>VLOOKUP(C314,'考勤原始数据（增加育儿、独生子女陪护假）'!C:Z,17,0)</f>
        <v>0</v>
      </c>
      <c r="W314">
        <f>VLOOKUP(C314,'考勤原始数据（增加育儿、独生子女陪护假）'!C:AB,18,0)</f>
        <v>0</v>
      </c>
      <c r="Y314">
        <f>VLOOKUP(C314,'考勤原始数据（增加育儿、独生子女陪护假）'!C:AD,19,0)</f>
        <v>0</v>
      </c>
      <c r="Z314">
        <f>VLOOKUP(C314,'考勤原始数据（增加育儿、独生子女陪护假）'!C:AE,20,0)</f>
        <v>0</v>
      </c>
      <c r="AB314">
        <f>VLOOKUP(C314,'考勤原始数据（增加育儿、独生子女陪护假）'!C:AG,22,0)</f>
        <v>0</v>
      </c>
      <c r="AC314">
        <f>VLOOKUP(C314,'考勤原始数据（增加育儿、独生子女陪护假）'!C:Y,23,0)</f>
        <v>7</v>
      </c>
      <c r="AD314">
        <f>VLOOKUP(C314,'考勤原始数据（增加育儿、独生子女陪护假）'!C:Z,24,0)</f>
        <v>7</v>
      </c>
      <c r="AE314">
        <v>0</v>
      </c>
      <c r="AF314">
        <f>VLOOKUP(C314,'考勤原始数据（增加育儿、独生子女陪护假）'!C:AB,26,0)</f>
        <v>0</v>
      </c>
      <c r="AG314">
        <f>VLOOKUP(C314:C315,'考勤原始数据（增加育儿、独生子女陪护假）'!C:AC,27,0)</f>
        <v>0</v>
      </c>
      <c r="AH314">
        <f>VLOOKUP(C314,'考勤原始数据（增加育儿、独生子女陪护假）'!C:AD,28,0)</f>
        <v>0</v>
      </c>
      <c r="AI314">
        <f>VLOOKUP(C314,'考勤原始数据（增加育儿、独生子女陪护假）'!C:AE,29,0)</f>
        <v>0</v>
      </c>
      <c r="AJ314">
        <f>VLOOKUP(C314,'考勤原始数据（增加育儿、独生子女陪护假）'!C:AF,30,0)</f>
        <v>0</v>
      </c>
      <c r="AL314">
        <f t="shared" si="17"/>
        <v>0</v>
      </c>
      <c r="AM314">
        <f t="shared" si="19"/>
        <v>200</v>
      </c>
      <c r="AN314">
        <f>VLOOKUP(C314,工龄计算!B:F,5,0)</f>
        <v>100</v>
      </c>
      <c r="AS314">
        <f t="shared" si="18"/>
        <v>0</v>
      </c>
      <c r="BB314">
        <f t="shared" si="20"/>
        <v>0</v>
      </c>
    </row>
    <row r="315" spans="2:54">
      <c r="B315" t="str">
        <f>VLOOKUP(C315,花名册!C:O,13,0)</f>
        <v>10628</v>
      </c>
      <c r="C315" t="s">
        <v>791</v>
      </c>
      <c r="D315" t="str">
        <f>VLOOKUP(C315,花名册!C:F,4,0)</f>
        <v>百诚医药</v>
      </c>
      <c r="E315" t="str">
        <f>VLOOKUP(C315,花名册!C:G,5,0)</f>
        <v>药化部</v>
      </c>
      <c r="F315" t="str">
        <f>VLOOKUP(C315,花名册!C:H,6,0)</f>
        <v>高级合成研究员</v>
      </c>
      <c r="G315" t="str">
        <f>VLOOKUP(C315,花名册!C:D,2,0)</f>
        <v>在职</v>
      </c>
      <c r="H315" t="str">
        <f>VLOOKUP(C315,花名册!C:E,3,0)</f>
        <v>正式员工</v>
      </c>
      <c r="I315" t="str">
        <f>VLOOKUP(C315,花名册!C:J,8,0)</f>
        <v>研发</v>
      </c>
      <c r="J315" t="str">
        <f>VLOOKUP(C315,花名册!C:I,7,0)</f>
        <v>2020-06-29</v>
      </c>
      <c r="K315" t="str">
        <f>VLOOKUP(C315,花名册!C:L,9,0)</f>
        <v/>
      </c>
      <c r="L315" t="str">
        <f>VLOOKUP(C315,花名册!C:L,10,0)</f>
        <v/>
      </c>
      <c r="M315" t="str">
        <f>VLOOKUP(C315,花名册!C:N,12,0)</f>
        <v>P2</v>
      </c>
      <c r="N315">
        <f>VLOOKUP(C315,出勤日期!A:I,9,0)</f>
        <v>172.5</v>
      </c>
      <c r="O315">
        <f>VLOOKUP(C315,出勤日期!A:J,10,0)</f>
        <v>172.5</v>
      </c>
      <c r="P315">
        <f>VLOOKUP(C315,出勤日期!A:L,12,0)</f>
        <v>0</v>
      </c>
      <c r="Q315">
        <f>VLOOKUP(C315,出勤日期!A:M,13,0)</f>
        <v>172.5</v>
      </c>
      <c r="S315">
        <f>VLOOKUP(C315,'考勤原始数据（增加育儿、独生子女陪护假）'!C:X,16,0)</f>
        <v>0</v>
      </c>
      <c r="U315">
        <f>VLOOKUP(C315,'考勤原始数据（增加育儿、独生子女陪护假）'!C:Z,17,0)</f>
        <v>0</v>
      </c>
      <c r="W315">
        <f>VLOOKUP(C315,'考勤原始数据（增加育儿、独生子女陪护假）'!C:AB,18,0)</f>
        <v>0</v>
      </c>
      <c r="Y315">
        <f>VLOOKUP(C315,'考勤原始数据（增加育儿、独生子女陪护假）'!C:AD,19,0)</f>
        <v>0</v>
      </c>
      <c r="Z315">
        <f>VLOOKUP(C315,'考勤原始数据（增加育儿、独生子女陪护假）'!C:AE,20,0)</f>
        <v>0</v>
      </c>
      <c r="AB315">
        <f>VLOOKUP(C315,'考勤原始数据（增加育儿、独生子女陪护假）'!C:AG,22,0)</f>
        <v>0</v>
      </c>
      <c r="AC315">
        <f>VLOOKUP(C315,'考勤原始数据（增加育儿、独生子女陪护假）'!C:Y,23,0)</f>
        <v>0</v>
      </c>
      <c r="AD315">
        <f>VLOOKUP(C315,'考勤原始数据（增加育儿、独生子女陪护假）'!C:Z,24,0)</f>
        <v>0</v>
      </c>
      <c r="AE315">
        <v>0</v>
      </c>
      <c r="AF315">
        <f>VLOOKUP(C315,'考勤原始数据（增加育儿、独生子女陪护假）'!C:AB,26,0)</f>
        <v>0</v>
      </c>
      <c r="AG315">
        <f>VLOOKUP(C315:C316,'考勤原始数据（增加育儿、独生子女陪护假）'!C:AC,27,0)</f>
        <v>0</v>
      </c>
      <c r="AH315">
        <f>VLOOKUP(C315,'考勤原始数据（增加育儿、独生子女陪护假）'!C:AD,28,0)</f>
        <v>0</v>
      </c>
      <c r="AI315">
        <f>VLOOKUP(C315,'考勤原始数据（增加育儿、独生子女陪护假）'!C:AE,29,0)</f>
        <v>0</v>
      </c>
      <c r="AJ315">
        <f>VLOOKUP(C315,'考勤原始数据（增加育儿、独生子女陪护假）'!C:AF,30,0)</f>
        <v>0</v>
      </c>
      <c r="AL315">
        <f t="shared" si="17"/>
        <v>0</v>
      </c>
      <c r="AM315">
        <f t="shared" si="19"/>
        <v>200</v>
      </c>
      <c r="AN315">
        <f>VLOOKUP(C315,工龄计算!B:F,5,0)</f>
        <v>100</v>
      </c>
      <c r="AS315">
        <f t="shared" si="18"/>
        <v>0</v>
      </c>
      <c r="BB315">
        <f t="shared" si="20"/>
        <v>0</v>
      </c>
    </row>
    <row r="316" spans="2:54">
      <c r="B316" t="str">
        <f>VLOOKUP(C316,花名册!C:O,13,0)</f>
        <v>10670</v>
      </c>
      <c r="C316" t="s">
        <v>979</v>
      </c>
      <c r="D316" t="str">
        <f>VLOOKUP(C316,花名册!C:F,4,0)</f>
        <v>百诚医药</v>
      </c>
      <c r="E316" t="str">
        <f>VLOOKUP(C316,花名册!C:G,5,0)</f>
        <v>业务发展一部</v>
      </c>
      <c r="F316" t="str">
        <f>VLOOKUP(C316,花名册!C:H,6,0)</f>
        <v>BD经理</v>
      </c>
      <c r="G316" t="str">
        <f>VLOOKUP(C316,花名册!C:D,2,0)</f>
        <v>在职</v>
      </c>
      <c r="H316" t="str">
        <f>VLOOKUP(C316,花名册!C:E,3,0)</f>
        <v>正式员工</v>
      </c>
      <c r="I316" t="str">
        <f>VLOOKUP(C316,花名册!C:J,8,0)</f>
        <v>职能</v>
      </c>
      <c r="J316" t="str">
        <f>VLOOKUP(C316,花名册!C:I,7,0)</f>
        <v>2020-07-27</v>
      </c>
      <c r="K316" t="str">
        <f>VLOOKUP(C316,花名册!C:L,9,0)</f>
        <v/>
      </c>
      <c r="L316" t="str">
        <f>VLOOKUP(C316,花名册!C:L,10,0)</f>
        <v/>
      </c>
      <c r="M316" t="str">
        <f>VLOOKUP(C316,花名册!C:N,12,0)</f>
        <v>P3</v>
      </c>
      <c r="N316">
        <f>VLOOKUP(C316,出勤日期!A:I,9,0)</f>
        <v>184</v>
      </c>
      <c r="O316">
        <f>VLOOKUP(C316,出勤日期!A:J,10,0)</f>
        <v>184</v>
      </c>
      <c r="P316">
        <f>VLOOKUP(C316,出勤日期!A:L,12,0)</f>
        <v>0</v>
      </c>
      <c r="Q316">
        <f>VLOOKUP(C316,出勤日期!A:M,13,0)</f>
        <v>184</v>
      </c>
      <c r="S316">
        <f>VLOOKUP(C316,'考勤原始数据（增加育儿、独生子女陪护假）'!C:X,16,0)</f>
        <v>0</v>
      </c>
      <c r="U316">
        <f>VLOOKUP(C316,'考勤原始数据（增加育儿、独生子女陪护假）'!C:Z,17,0)</f>
        <v>0</v>
      </c>
      <c r="W316">
        <f>VLOOKUP(C316,'考勤原始数据（增加育儿、独生子女陪护假）'!C:AB,18,0)</f>
        <v>0</v>
      </c>
      <c r="Y316">
        <f>VLOOKUP(C316,'考勤原始数据（增加育儿、独生子女陪护假）'!C:AD,19,0)</f>
        <v>0</v>
      </c>
      <c r="Z316">
        <f>VLOOKUP(C316,'考勤原始数据（增加育儿、独生子女陪护假）'!C:AE,20,0)</f>
        <v>0</v>
      </c>
      <c r="AB316">
        <f>VLOOKUP(C316,'考勤原始数据（增加育儿、独生子女陪护假）'!C:AG,22,0)</f>
        <v>0</v>
      </c>
      <c r="AC316">
        <f>VLOOKUP(C316,'考勤原始数据（增加育儿、独生子女陪护假）'!C:Y,23,0)</f>
        <v>0</v>
      </c>
      <c r="AD316">
        <f>VLOOKUP(C316,'考勤原始数据（增加育儿、独生子女陪护假）'!C:Z,24,0)</f>
        <v>0</v>
      </c>
      <c r="AE316">
        <v>0</v>
      </c>
      <c r="AF316">
        <f>VLOOKUP(C316,'考勤原始数据（增加育儿、独生子女陪护假）'!C:AB,26,0)</f>
        <v>0</v>
      </c>
      <c r="AG316">
        <f>VLOOKUP(C316:C317,'考勤原始数据（增加育儿、独生子女陪护假）'!C:AC,27,0)</f>
        <v>0</v>
      </c>
      <c r="AH316">
        <f>VLOOKUP(C316,'考勤原始数据（增加育儿、独生子女陪护假）'!C:AD,28,0)</f>
        <v>0</v>
      </c>
      <c r="AI316">
        <f>VLOOKUP(C316,'考勤原始数据（增加育儿、独生子女陪护假）'!C:AE,29,0)</f>
        <v>0</v>
      </c>
      <c r="AJ316">
        <f>VLOOKUP(C316,'考勤原始数据（增加育儿、独生子女陪护假）'!C:AF,30,0)</f>
        <v>0</v>
      </c>
      <c r="AL316">
        <f t="shared" si="17"/>
        <v>0</v>
      </c>
      <c r="AM316">
        <f t="shared" si="19"/>
        <v>200</v>
      </c>
      <c r="AN316">
        <f>VLOOKUP(C316,工龄计算!B:F,5,0)</f>
        <v>100</v>
      </c>
      <c r="AS316">
        <f t="shared" si="18"/>
        <v>0</v>
      </c>
      <c r="BB316">
        <f t="shared" si="20"/>
        <v>0</v>
      </c>
    </row>
    <row r="317" spans="2:54">
      <c r="B317" t="str">
        <f>VLOOKUP(C317,花名册!C:O,13,0)</f>
        <v>10669</v>
      </c>
      <c r="C317" t="s">
        <v>1065</v>
      </c>
      <c r="D317" t="str">
        <f>VLOOKUP(C317,花名册!C:F,4,0)</f>
        <v>百诚医药</v>
      </c>
      <c r="E317" t="str">
        <f>VLOOKUP(C317,花名册!C:G,5,0)</f>
        <v>财务部</v>
      </c>
      <c r="F317" t="str">
        <f>VLOOKUP(C317,花名册!C:H,6,0)</f>
        <v>出纳</v>
      </c>
      <c r="G317" t="str">
        <f>VLOOKUP(C317,花名册!C:D,2,0)</f>
        <v>在职</v>
      </c>
      <c r="H317" t="str">
        <f>VLOOKUP(C317,花名册!C:E,3,0)</f>
        <v>正式员工</v>
      </c>
      <c r="I317" t="str">
        <f>VLOOKUP(C317,花名册!C:J,8,0)</f>
        <v>职能</v>
      </c>
      <c r="J317" t="str">
        <f>VLOOKUP(C317,花名册!C:I,7,0)</f>
        <v>2020-07-24</v>
      </c>
      <c r="K317" t="str">
        <f>VLOOKUP(C317,花名册!C:L,9,0)</f>
        <v/>
      </c>
      <c r="L317" t="str">
        <f>VLOOKUP(C317,花名册!C:L,10,0)</f>
        <v/>
      </c>
      <c r="M317" t="str">
        <f>VLOOKUP(C317,花名册!C:N,12,0)</f>
        <v>P2</v>
      </c>
      <c r="N317">
        <f>VLOOKUP(C317,出勤日期!A:I,9,0)</f>
        <v>184</v>
      </c>
      <c r="O317">
        <f>VLOOKUP(C317,出勤日期!A:J,10,0)</f>
        <v>184</v>
      </c>
      <c r="P317">
        <f>VLOOKUP(C317,出勤日期!A:L,12,0)</f>
        <v>0</v>
      </c>
      <c r="Q317">
        <f>VLOOKUP(C317,出勤日期!A:M,13,0)</f>
        <v>184</v>
      </c>
      <c r="S317">
        <f>VLOOKUP(C317,'考勤原始数据（增加育儿、独生子女陪护假）'!C:X,16,0)</f>
        <v>3.5</v>
      </c>
      <c r="U317">
        <f>VLOOKUP(C317,'考勤原始数据（增加育儿、独生子女陪护假）'!C:Z,17,0)</f>
        <v>0</v>
      </c>
      <c r="W317">
        <f>VLOOKUP(C317,'考勤原始数据（增加育儿、独生子女陪护假）'!C:AB,18,0)</f>
        <v>8</v>
      </c>
      <c r="Y317">
        <f>VLOOKUP(C317,'考勤原始数据（增加育儿、独生子女陪护假）'!C:AD,19,0)</f>
        <v>0</v>
      </c>
      <c r="Z317">
        <f>VLOOKUP(C317,'考勤原始数据（增加育儿、独生子女陪护假）'!C:AE,20,0)</f>
        <v>0</v>
      </c>
      <c r="AB317">
        <f>VLOOKUP(C317,'考勤原始数据（增加育儿、独生子女陪护假）'!C:AG,22,0)</f>
        <v>0</v>
      </c>
      <c r="AC317">
        <f>VLOOKUP(C317,'考勤原始数据（增加育儿、独生子女陪护假）'!C:Y,23,0)</f>
        <v>0</v>
      </c>
      <c r="AD317">
        <f>VLOOKUP(C317,'考勤原始数据（增加育儿、独生子女陪护假）'!C:Z,24,0)</f>
        <v>0</v>
      </c>
      <c r="AE317">
        <v>0</v>
      </c>
      <c r="AF317">
        <f>VLOOKUP(C317,'考勤原始数据（增加育儿、独生子女陪护假）'!C:AB,26,0)</f>
        <v>0</v>
      </c>
      <c r="AG317">
        <f>VLOOKUP(C317:C318,'考勤原始数据（增加育儿、独生子女陪护假）'!C:AC,27,0)</f>
        <v>0</v>
      </c>
      <c r="AH317">
        <f>VLOOKUP(C317,'考勤原始数据（增加育儿、独生子女陪护假）'!C:AD,28,0)</f>
        <v>0</v>
      </c>
      <c r="AI317">
        <f>VLOOKUP(C317,'考勤原始数据（增加育儿、独生子女陪护假）'!C:AE,29,0)</f>
        <v>0</v>
      </c>
      <c r="AJ317">
        <f>VLOOKUP(C317,'考勤原始数据（增加育儿、独生子女陪护假）'!C:AF,30,0)</f>
        <v>0</v>
      </c>
      <c r="AL317">
        <f t="shared" si="17"/>
        <v>0</v>
      </c>
      <c r="AM317">
        <f t="shared" si="19"/>
        <v>187.5</v>
      </c>
      <c r="AN317">
        <f>VLOOKUP(C317,工龄计算!B:F,5,0)</f>
        <v>100</v>
      </c>
      <c r="AS317">
        <f t="shared" si="18"/>
        <v>0</v>
      </c>
      <c r="BB317">
        <f t="shared" si="20"/>
        <v>0</v>
      </c>
    </row>
    <row r="318" spans="2:54">
      <c r="B318" t="str">
        <f>VLOOKUP(C318,花名册!C:O,13,0)</f>
        <v>10635</v>
      </c>
      <c r="C318" t="s">
        <v>981</v>
      </c>
      <c r="D318" t="str">
        <f>VLOOKUP(C318,花名册!C:F,4,0)</f>
        <v>百伦检测</v>
      </c>
      <c r="E318" t="str">
        <f>VLOOKUP(C318,花名册!C:G,5,0)</f>
        <v>综合管理中心</v>
      </c>
      <c r="F318" t="str">
        <f>VLOOKUP(C318,花名册!C:H,6,0)</f>
        <v>IT专员</v>
      </c>
      <c r="G318" t="str">
        <f>VLOOKUP(C318,花名册!C:D,2,0)</f>
        <v>在职</v>
      </c>
      <c r="H318" t="str">
        <f>VLOOKUP(C318,花名册!C:E,3,0)</f>
        <v>正式员工</v>
      </c>
      <c r="I318" t="str">
        <f>VLOOKUP(C318,花名册!C:J,8,0)</f>
        <v>职能</v>
      </c>
      <c r="J318" t="str">
        <f>VLOOKUP(C318,花名册!C:I,7,0)</f>
        <v>2020-07-06</v>
      </c>
      <c r="K318" t="str">
        <f>VLOOKUP(C318,花名册!C:L,9,0)</f>
        <v/>
      </c>
      <c r="L318" t="str">
        <f>VLOOKUP(C318,花名册!C:L,10,0)</f>
        <v/>
      </c>
      <c r="M318" t="str">
        <f>VLOOKUP(C318,花名册!C:N,12,0)</f>
        <v>P2</v>
      </c>
      <c r="N318">
        <f>VLOOKUP(C318,出勤日期!A:I,9,0)</f>
        <v>184</v>
      </c>
      <c r="O318">
        <f>VLOOKUP(C318,出勤日期!A:J,10,0)</f>
        <v>184</v>
      </c>
      <c r="P318">
        <f>VLOOKUP(C318,出勤日期!A:L,12,0)</f>
        <v>0</v>
      </c>
      <c r="Q318">
        <f>VLOOKUP(C318,出勤日期!A:M,13,0)</f>
        <v>184</v>
      </c>
      <c r="S318">
        <f>VLOOKUP(C318,'考勤原始数据（增加育儿、独生子女陪护假）'!C:X,16,0)</f>
        <v>0</v>
      </c>
      <c r="U318">
        <f>VLOOKUP(C318,'考勤原始数据（增加育儿、独生子女陪护假）'!C:Z,17,0)</f>
        <v>0</v>
      </c>
      <c r="W318">
        <f>VLOOKUP(C318,'考勤原始数据（增加育儿、独生子女陪护假）'!C:AB,18,0)</f>
        <v>0</v>
      </c>
      <c r="Y318">
        <f>VLOOKUP(C318,'考勤原始数据（增加育儿、独生子女陪护假）'!C:AD,19,0)</f>
        <v>0</v>
      </c>
      <c r="Z318">
        <f>VLOOKUP(C318,'考勤原始数据（增加育儿、独生子女陪护假）'!C:AE,20,0)</f>
        <v>0</v>
      </c>
      <c r="AB318">
        <f>VLOOKUP(C318,'考勤原始数据（增加育儿、独生子女陪护假）'!C:AG,22,0)</f>
        <v>0</v>
      </c>
      <c r="AC318">
        <f>VLOOKUP(C318,'考勤原始数据（增加育儿、独生子女陪护假）'!C:Y,23,0)</f>
        <v>17</v>
      </c>
      <c r="AD318">
        <f>VLOOKUP(C318,'考勤原始数据（增加育儿、独生子女陪护假）'!C:Z,24,0)</f>
        <v>17</v>
      </c>
      <c r="AE318">
        <v>0</v>
      </c>
      <c r="AF318">
        <f>VLOOKUP(C318,'考勤原始数据（增加育儿、独生子女陪护假）'!C:AB,26,0)</f>
        <v>0</v>
      </c>
      <c r="AG318">
        <f>VLOOKUP(C318:C319,'考勤原始数据（增加育儿、独生子女陪护假）'!C:AC,27,0)</f>
        <v>0</v>
      </c>
      <c r="AH318">
        <f>VLOOKUP(C318,'考勤原始数据（增加育儿、独生子女陪护假）'!C:AD,28,0)</f>
        <v>0</v>
      </c>
      <c r="AI318">
        <f>VLOOKUP(C318,'考勤原始数据（增加育儿、独生子女陪护假）'!C:AE,29,0)</f>
        <v>0</v>
      </c>
      <c r="AJ318">
        <f>VLOOKUP(C318,'考勤原始数据（增加育儿、独生子女陪护假）'!C:AF,30,0)</f>
        <v>0</v>
      </c>
      <c r="AL318">
        <f t="shared" si="17"/>
        <v>0</v>
      </c>
      <c r="AM318">
        <f t="shared" si="19"/>
        <v>200</v>
      </c>
      <c r="AN318">
        <f>VLOOKUP(C318,工龄计算!B:F,5,0)</f>
        <v>100</v>
      </c>
      <c r="AS318">
        <f t="shared" si="18"/>
        <v>0</v>
      </c>
      <c r="BB318">
        <f t="shared" si="20"/>
        <v>0</v>
      </c>
    </row>
    <row r="319" spans="2:54">
      <c r="B319" t="str">
        <f>VLOOKUP(C319,花名册!C:O,13,0)</f>
        <v>10634</v>
      </c>
      <c r="C319" t="s">
        <v>307</v>
      </c>
      <c r="D319" t="str">
        <f>VLOOKUP(C319,花名册!C:F,4,0)</f>
        <v>百诚医药</v>
      </c>
      <c r="E319" t="str">
        <f>VLOOKUP(C319,花名册!C:G,5,0)</f>
        <v>药理部</v>
      </c>
      <c r="F319" t="str">
        <f>VLOOKUP(C319,花名册!C:H,6,0)</f>
        <v>高级药理研究员</v>
      </c>
      <c r="G319" t="str">
        <f>VLOOKUP(C319,花名册!C:D,2,0)</f>
        <v>在职</v>
      </c>
      <c r="H319" t="str">
        <f>VLOOKUP(C319,花名册!C:E,3,0)</f>
        <v>正式员工</v>
      </c>
      <c r="I319" t="str">
        <f>VLOOKUP(C319,花名册!C:J,8,0)</f>
        <v>研发</v>
      </c>
      <c r="J319" t="str">
        <f>VLOOKUP(C319,花名册!C:I,7,0)</f>
        <v>2020-07-08</v>
      </c>
      <c r="K319" t="str">
        <f>VLOOKUP(C319,花名册!C:L,9,0)</f>
        <v/>
      </c>
      <c r="L319" t="str">
        <f>VLOOKUP(C319,花名册!C:L,10,0)</f>
        <v/>
      </c>
      <c r="M319" t="str">
        <f>VLOOKUP(C319,花名册!C:N,12,0)</f>
        <v>P4</v>
      </c>
      <c r="N319">
        <f>VLOOKUP(C319,出勤日期!A:I,9,0)</f>
        <v>172.5</v>
      </c>
      <c r="O319">
        <f>VLOOKUP(C319,出勤日期!A:J,10,0)</f>
        <v>172.5</v>
      </c>
      <c r="P319">
        <f>VLOOKUP(C319,出勤日期!A:L,12,0)</f>
        <v>0</v>
      </c>
      <c r="Q319">
        <f>VLOOKUP(C319,出勤日期!A:M,13,0)</f>
        <v>172.5</v>
      </c>
      <c r="S319">
        <f>VLOOKUP(C319,'考勤原始数据（增加育儿、独生子女陪护假）'!C:X,16,0)</f>
        <v>0</v>
      </c>
      <c r="U319">
        <f>VLOOKUP(C319,'考勤原始数据（增加育儿、独生子女陪护假）'!C:Z,17,0)</f>
        <v>0</v>
      </c>
      <c r="W319">
        <f>VLOOKUP(C319,'考勤原始数据（增加育儿、独生子女陪护假）'!C:AB,18,0)</f>
        <v>0</v>
      </c>
      <c r="Y319">
        <f>VLOOKUP(C319,'考勤原始数据（增加育儿、独生子女陪护假）'!C:AD,19,0)</f>
        <v>0</v>
      </c>
      <c r="Z319">
        <f>VLOOKUP(C319,'考勤原始数据（增加育儿、独生子女陪护假）'!C:AE,20,0)</f>
        <v>0</v>
      </c>
      <c r="AB319">
        <f>VLOOKUP(C319,'考勤原始数据（增加育儿、独生子女陪护假）'!C:AG,22,0)</f>
        <v>0</v>
      </c>
      <c r="AC319">
        <f>VLOOKUP(C319,'考勤原始数据（增加育儿、独生子女陪护假）'!C:Y,23,0)</f>
        <v>0</v>
      </c>
      <c r="AD319">
        <f>VLOOKUP(C319,'考勤原始数据（增加育儿、独生子女陪护假）'!C:Z,24,0)</f>
        <v>0</v>
      </c>
      <c r="AE319">
        <v>0</v>
      </c>
      <c r="AF319">
        <f>VLOOKUP(C319,'考勤原始数据（增加育儿、独生子女陪护假）'!C:AB,26,0)</f>
        <v>0</v>
      </c>
      <c r="AG319">
        <f>VLOOKUP(C319:C320,'考勤原始数据（增加育儿、独生子女陪护假）'!C:AC,27,0)</f>
        <v>0</v>
      </c>
      <c r="AH319">
        <f>VLOOKUP(C319,'考勤原始数据（增加育儿、独生子女陪护假）'!C:AD,28,0)</f>
        <v>0</v>
      </c>
      <c r="AI319">
        <f>VLOOKUP(C319,'考勤原始数据（增加育儿、独生子女陪护假）'!C:AE,29,0)</f>
        <v>0</v>
      </c>
      <c r="AJ319">
        <f>VLOOKUP(C319,'考勤原始数据（增加育儿、独生子女陪护假）'!C:AF,30,0)</f>
        <v>0</v>
      </c>
      <c r="AL319">
        <f t="shared" si="17"/>
        <v>0</v>
      </c>
      <c r="AM319">
        <f t="shared" si="19"/>
        <v>200</v>
      </c>
      <c r="AN319">
        <f>VLOOKUP(C319,工龄计算!B:F,5,0)</f>
        <v>100</v>
      </c>
      <c r="AS319">
        <f t="shared" si="18"/>
        <v>0</v>
      </c>
      <c r="BB319">
        <f t="shared" si="20"/>
        <v>0</v>
      </c>
    </row>
    <row r="320" spans="2:54">
      <c r="B320" t="str">
        <f>VLOOKUP(C320,花名册!C:O,13,0)</f>
        <v>10636</v>
      </c>
      <c r="C320" t="s">
        <v>983</v>
      </c>
      <c r="D320" t="str">
        <f>VLOOKUP(C320,花名册!C:F,4,0)</f>
        <v>百诚医药</v>
      </c>
      <c r="E320" t="str">
        <f>VLOOKUP(C320,花名册!C:G,5,0)</f>
        <v>固体制剂二部</v>
      </c>
      <c r="F320" t="str">
        <f>VLOOKUP(C320,花名册!C:H,6,0)</f>
        <v>高级制剂研究员</v>
      </c>
      <c r="G320" t="str">
        <f>VLOOKUP(C320,花名册!C:D,2,0)</f>
        <v>在职</v>
      </c>
      <c r="H320" t="str">
        <f>VLOOKUP(C320,花名册!C:E,3,0)</f>
        <v>正式员工</v>
      </c>
      <c r="I320" t="str">
        <f>VLOOKUP(C320,花名册!C:J,8,0)</f>
        <v>研发</v>
      </c>
      <c r="J320" t="str">
        <f>VLOOKUP(C320,花名册!C:I,7,0)</f>
        <v>2020-07-10</v>
      </c>
      <c r="K320" t="str">
        <f>VLOOKUP(C320,花名册!C:L,9,0)</f>
        <v/>
      </c>
      <c r="L320" t="str">
        <f>VLOOKUP(C320,花名册!C:L,10,0)</f>
        <v/>
      </c>
      <c r="M320" t="str">
        <f>VLOOKUP(C320,花名册!C:N,12,0)</f>
        <v>P3</v>
      </c>
      <c r="N320">
        <f>VLOOKUP(C320,出勤日期!A:I,9,0)</f>
        <v>172.5</v>
      </c>
      <c r="O320">
        <f>VLOOKUP(C320,出勤日期!A:J,10,0)</f>
        <v>172.5</v>
      </c>
      <c r="P320">
        <f>VLOOKUP(C320,出勤日期!A:L,12,0)</f>
        <v>0</v>
      </c>
      <c r="Q320">
        <f>VLOOKUP(C320,出勤日期!A:M,13,0)</f>
        <v>172.5</v>
      </c>
      <c r="S320">
        <f>VLOOKUP(C320,'考勤原始数据（增加育儿、独生子女陪护假）'!C:X,16,0)</f>
        <v>0</v>
      </c>
      <c r="U320">
        <f>VLOOKUP(C320,'考勤原始数据（增加育儿、独生子女陪护假）'!C:Z,17,0)</f>
        <v>0</v>
      </c>
      <c r="W320">
        <f>VLOOKUP(C320,'考勤原始数据（增加育儿、独生子女陪护假）'!C:AB,18,0)</f>
        <v>0</v>
      </c>
      <c r="Y320">
        <f>VLOOKUP(C320,'考勤原始数据（增加育儿、独生子女陪护假）'!C:AD,19,0)</f>
        <v>0</v>
      </c>
      <c r="Z320">
        <f>VLOOKUP(C320,'考勤原始数据（增加育儿、独生子女陪护假）'!C:AE,20,0)</f>
        <v>0</v>
      </c>
      <c r="AB320">
        <f>VLOOKUP(C320,'考勤原始数据（增加育儿、独生子女陪护假）'!C:AG,22,0)</f>
        <v>0</v>
      </c>
      <c r="AC320">
        <f>VLOOKUP(C320,'考勤原始数据（增加育儿、独生子女陪护假）'!C:Y,23,0)</f>
        <v>5.5</v>
      </c>
      <c r="AD320">
        <f>VLOOKUP(C320,'考勤原始数据（增加育儿、独生子女陪护假）'!C:Z,24,0)</f>
        <v>5.5</v>
      </c>
      <c r="AE320">
        <v>0</v>
      </c>
      <c r="AF320">
        <f>VLOOKUP(C320,'考勤原始数据（增加育儿、独生子女陪护假）'!C:AB,26,0)</f>
        <v>0</v>
      </c>
      <c r="AG320">
        <f>VLOOKUP(C320:C321,'考勤原始数据（增加育儿、独生子女陪护假）'!C:AC,27,0)</f>
        <v>0</v>
      </c>
      <c r="AH320">
        <f>VLOOKUP(C320,'考勤原始数据（增加育儿、独生子女陪护假）'!C:AD,28,0)</f>
        <v>0</v>
      </c>
      <c r="AI320">
        <f>VLOOKUP(C320,'考勤原始数据（增加育儿、独生子女陪护假）'!C:AE,29,0)</f>
        <v>0</v>
      </c>
      <c r="AJ320">
        <f>VLOOKUP(C320,'考勤原始数据（增加育儿、独生子女陪护假）'!C:AF,30,0)</f>
        <v>0</v>
      </c>
      <c r="AL320">
        <f t="shared" si="17"/>
        <v>0</v>
      </c>
      <c r="AM320">
        <f t="shared" si="19"/>
        <v>200</v>
      </c>
      <c r="AN320">
        <f>VLOOKUP(C320,工龄计算!B:F,5,0)</f>
        <v>100</v>
      </c>
      <c r="AS320">
        <f t="shared" si="18"/>
        <v>0</v>
      </c>
      <c r="BB320">
        <f t="shared" si="20"/>
        <v>0</v>
      </c>
    </row>
    <row r="321" spans="2:55">
      <c r="B321" t="str">
        <f>VLOOKUP(C321,花名册!C:O,13,0)</f>
        <v>10639</v>
      </c>
      <c r="C321" t="s">
        <v>985</v>
      </c>
      <c r="D321" t="str">
        <f>VLOOKUP(C321,花名册!C:F,4,0)</f>
        <v>百诚医药</v>
      </c>
      <c r="E321" t="str">
        <f>VLOOKUP(C321,花名册!C:G,5,0)</f>
        <v>原料药分析部</v>
      </c>
      <c r="F321" t="str">
        <f>VLOOKUP(C321,花名册!C:H,6,0)</f>
        <v>高级分析研究员</v>
      </c>
      <c r="G321" t="str">
        <f>VLOOKUP(C321,花名册!C:D,2,0)</f>
        <v>在职</v>
      </c>
      <c r="H321" t="str">
        <f>VLOOKUP(C321,花名册!C:E,3,0)</f>
        <v>正式员工</v>
      </c>
      <c r="I321" t="str">
        <f>VLOOKUP(C321,花名册!C:J,8,0)</f>
        <v>研发</v>
      </c>
      <c r="J321" t="str">
        <f>VLOOKUP(C321,花名册!C:I,7,0)</f>
        <v>2020-07-13</v>
      </c>
      <c r="K321" t="str">
        <f>VLOOKUP(C321,花名册!C:L,9,0)</f>
        <v/>
      </c>
      <c r="L321" t="str">
        <f>VLOOKUP(C321,花名册!C:L,10,0)</f>
        <v/>
      </c>
      <c r="M321" t="str">
        <f>VLOOKUP(C321,花名册!C:N,12,0)</f>
        <v>P3</v>
      </c>
      <c r="N321">
        <f>VLOOKUP(C321,出勤日期!A:I,9,0)</f>
        <v>172.5</v>
      </c>
      <c r="O321">
        <f>VLOOKUP(C321,出勤日期!A:J,10,0)</f>
        <v>172.5</v>
      </c>
      <c r="P321">
        <f>VLOOKUP(C321,出勤日期!A:L,12,0)</f>
        <v>0</v>
      </c>
      <c r="Q321">
        <f>VLOOKUP(C321,出勤日期!A:M,13,0)</f>
        <v>172.5</v>
      </c>
      <c r="S321">
        <f>VLOOKUP(C321,'考勤原始数据（增加育儿、独生子女陪护假）'!C:X,16,0)</f>
        <v>0</v>
      </c>
      <c r="U321">
        <f>VLOOKUP(C321,'考勤原始数据（增加育儿、独生子女陪护假）'!C:Z,17,0)</f>
        <v>0</v>
      </c>
      <c r="W321">
        <f>VLOOKUP(C321,'考勤原始数据（增加育儿、独生子女陪护假）'!C:AB,18,0)</f>
        <v>0</v>
      </c>
      <c r="Y321">
        <f>VLOOKUP(C321,'考勤原始数据（增加育儿、独生子女陪护假）'!C:AD,19,0)</f>
        <v>0</v>
      </c>
      <c r="Z321">
        <f>VLOOKUP(C321,'考勤原始数据（增加育儿、独生子女陪护假）'!C:AE,20,0)</f>
        <v>0</v>
      </c>
      <c r="AB321">
        <f>VLOOKUP(C321,'考勤原始数据（增加育儿、独生子女陪护假）'!C:AG,22,0)</f>
        <v>0</v>
      </c>
      <c r="AC321">
        <f>VLOOKUP(C321,'考勤原始数据（增加育儿、独生子女陪护假）'!C:Y,23,0)</f>
        <v>29</v>
      </c>
      <c r="AD321">
        <f>VLOOKUP(C321,'考勤原始数据（增加育儿、独生子女陪护假）'!C:Z,24,0)</f>
        <v>2.5</v>
      </c>
      <c r="AE321">
        <v>0</v>
      </c>
      <c r="AF321">
        <f>VLOOKUP(C321,'考勤原始数据（增加育儿、独生子女陪护假）'!C:AB,26,0)</f>
        <v>13.5</v>
      </c>
      <c r="AG321">
        <f>VLOOKUP(C321:C322,'考勤原始数据（增加育儿、独生子女陪护假）'!C:AC,27,0)</f>
        <v>13</v>
      </c>
      <c r="AH321">
        <f>VLOOKUP(C321,'考勤原始数据（增加育儿、独生子女陪护假）'!C:AD,28,0)</f>
        <v>0</v>
      </c>
      <c r="AI321">
        <f>VLOOKUP(C321,'考勤原始数据（增加育儿、独生子女陪护假）'!C:AE,29,0)</f>
        <v>0</v>
      </c>
      <c r="AJ321">
        <f>VLOOKUP(C321,'考勤原始数据（增加育儿、独生子女陪护假）'!C:AF,30,0)</f>
        <v>1060</v>
      </c>
      <c r="AL321">
        <f t="shared" si="17"/>
        <v>0</v>
      </c>
      <c r="AM321">
        <f t="shared" si="19"/>
        <v>200</v>
      </c>
      <c r="AN321">
        <f>VLOOKUP(C321,工龄计算!B:F,5,0)</f>
        <v>100</v>
      </c>
      <c r="AS321">
        <f t="shared" si="18"/>
        <v>0</v>
      </c>
      <c r="BB321">
        <f t="shared" si="20"/>
        <v>0</v>
      </c>
    </row>
    <row r="322" spans="2:55">
      <c r="B322" t="str">
        <f>VLOOKUP(C322,花名册!C:O,13,0)</f>
        <v>10644</v>
      </c>
      <c r="C322" t="s">
        <v>792</v>
      </c>
      <c r="D322" t="str">
        <f>VLOOKUP(C322,花名册!C:F,4,0)</f>
        <v>百诚医药</v>
      </c>
      <c r="E322" t="str">
        <f>VLOOKUP(C322,花名册!C:G,5,0)</f>
        <v>药化部</v>
      </c>
      <c r="F322" t="str">
        <f>VLOOKUP(C322,花名册!C:H,6,0)</f>
        <v>高级合成研究员</v>
      </c>
      <c r="G322" t="str">
        <f>VLOOKUP(C322,花名册!C:D,2,0)</f>
        <v>在职</v>
      </c>
      <c r="H322" t="str">
        <f>VLOOKUP(C322,花名册!C:E,3,0)</f>
        <v>正式员工</v>
      </c>
      <c r="I322" t="str">
        <f>VLOOKUP(C322,花名册!C:J,8,0)</f>
        <v>研发</v>
      </c>
      <c r="J322" t="str">
        <f>VLOOKUP(C322,花名册!C:I,7,0)</f>
        <v>2020-07-15</v>
      </c>
      <c r="K322" t="str">
        <f>VLOOKUP(C322,花名册!C:L,9,0)</f>
        <v/>
      </c>
      <c r="L322" t="str">
        <f>VLOOKUP(C322,花名册!C:L,10,0)</f>
        <v/>
      </c>
      <c r="M322" t="str">
        <f>VLOOKUP(C322,花名册!C:N,12,0)</f>
        <v>P2</v>
      </c>
      <c r="N322">
        <f>VLOOKUP(C322,出勤日期!A:I,9,0)</f>
        <v>172.5</v>
      </c>
      <c r="O322">
        <f>VLOOKUP(C322,出勤日期!A:J,10,0)</f>
        <v>172.5</v>
      </c>
      <c r="P322">
        <f>VLOOKUP(C322,出勤日期!A:L,12,0)</f>
        <v>0</v>
      </c>
      <c r="Q322">
        <f>VLOOKUP(C322,出勤日期!A:M,13,0)</f>
        <v>172.5</v>
      </c>
      <c r="S322">
        <f>VLOOKUP(C322,'考勤原始数据（增加育儿、独生子女陪护假）'!C:X,16,0)</f>
        <v>0</v>
      </c>
      <c r="U322">
        <f>VLOOKUP(C322,'考勤原始数据（增加育儿、独生子女陪护假）'!C:Z,17,0)</f>
        <v>0</v>
      </c>
      <c r="W322">
        <f>VLOOKUP(C322,'考勤原始数据（增加育儿、独生子女陪护假）'!C:AB,18,0)</f>
        <v>0</v>
      </c>
      <c r="Y322">
        <f>VLOOKUP(C322,'考勤原始数据（增加育儿、独生子女陪护假）'!C:AD,19,0)</f>
        <v>0</v>
      </c>
      <c r="Z322">
        <f>VLOOKUP(C322,'考勤原始数据（增加育儿、独生子女陪护假）'!C:AE,20,0)</f>
        <v>0</v>
      </c>
      <c r="AB322">
        <f>VLOOKUP(C322,'考勤原始数据（增加育儿、独生子女陪护假）'!C:AG,22,0)</f>
        <v>0</v>
      </c>
      <c r="AC322">
        <f>VLOOKUP(C322,'考勤原始数据（增加育儿、独生子女陪护假）'!C:Y,23,0)</f>
        <v>0</v>
      </c>
      <c r="AD322">
        <f>VLOOKUP(C322,'考勤原始数据（增加育儿、独生子女陪护假）'!C:Z,24,0)</f>
        <v>0</v>
      </c>
      <c r="AE322">
        <v>0</v>
      </c>
      <c r="AF322">
        <f>VLOOKUP(C322,'考勤原始数据（增加育儿、独生子女陪护假）'!C:AB,26,0)</f>
        <v>0</v>
      </c>
      <c r="AG322">
        <f>VLOOKUP(C322:C323,'考勤原始数据（增加育儿、独生子女陪护假）'!C:AC,27,0)</f>
        <v>0</v>
      </c>
      <c r="AH322">
        <f>VLOOKUP(C322,'考勤原始数据（增加育儿、独生子女陪护假）'!C:AD,28,0)</f>
        <v>0</v>
      </c>
      <c r="AI322">
        <f>VLOOKUP(C322,'考勤原始数据（增加育儿、独生子女陪护假）'!C:AE,29,0)</f>
        <v>0</v>
      </c>
      <c r="AJ322">
        <f>VLOOKUP(C322,'考勤原始数据（增加育儿、独生子女陪护假）'!C:AF,30,0)</f>
        <v>0</v>
      </c>
      <c r="AL322">
        <f t="shared" ref="AL322:AL385" si="21">AK322*15</f>
        <v>0</v>
      </c>
      <c r="AM322">
        <f t="shared" si="19"/>
        <v>200</v>
      </c>
      <c r="AN322">
        <f>VLOOKUP(C322,工龄计算!B:F,5,0)</f>
        <v>100</v>
      </c>
      <c r="AS322">
        <f t="shared" ref="AS322:AS385" si="22">AO322+AP322+AQ322+AR322</f>
        <v>0</v>
      </c>
      <c r="BB322">
        <f t="shared" si="20"/>
        <v>0</v>
      </c>
    </row>
    <row r="323" spans="2:55">
      <c r="B323" t="str">
        <f>VLOOKUP(C323,花名册!C:O,13,0)</f>
        <v>10646</v>
      </c>
      <c r="C323" t="s">
        <v>496</v>
      </c>
      <c r="D323" t="str">
        <f>VLOOKUP(C323,花名册!C:F,4,0)</f>
        <v>百伦检测</v>
      </c>
      <c r="E323" t="str">
        <f>VLOOKUP(C323,花名册!C:G,5,0)</f>
        <v>检测一部</v>
      </c>
      <c r="F323" t="str">
        <f>VLOOKUP(C323,花名册!C:H,6,0)</f>
        <v>检测员</v>
      </c>
      <c r="G323" t="str">
        <f>VLOOKUP(C323,花名册!C:D,2,0)</f>
        <v>在职</v>
      </c>
      <c r="H323" t="str">
        <f>VLOOKUP(C323,花名册!C:E,3,0)</f>
        <v>正式员工</v>
      </c>
      <c r="I323" t="str">
        <f>VLOOKUP(C323,花名册!C:J,8,0)</f>
        <v>研发</v>
      </c>
      <c r="J323" t="str">
        <f>VLOOKUP(C323,花名册!C:I,7,0)</f>
        <v>2020-07-15</v>
      </c>
      <c r="K323" t="str">
        <f>VLOOKUP(C323,花名册!C:L,9,0)</f>
        <v/>
      </c>
      <c r="L323" t="str">
        <f>VLOOKUP(C323,花名册!C:L,10,0)</f>
        <v/>
      </c>
      <c r="M323" t="str">
        <f>VLOOKUP(C323,花名册!C:N,12,0)</f>
        <v>P2</v>
      </c>
      <c r="N323">
        <f>VLOOKUP(C323,出勤日期!A:I,9,0)</f>
        <v>172.5</v>
      </c>
      <c r="O323">
        <f>VLOOKUP(C323,出勤日期!A:J,10,0)</f>
        <v>172.5</v>
      </c>
      <c r="P323">
        <f>VLOOKUP(C323,出勤日期!A:L,12,0)</f>
        <v>0</v>
      </c>
      <c r="Q323">
        <f>VLOOKUP(C323,出勤日期!A:M,13,0)</f>
        <v>172.5</v>
      </c>
      <c r="S323">
        <f>VLOOKUP(C323,'考勤原始数据（增加育儿、独生子女陪护假）'!C:X,16,0)</f>
        <v>0</v>
      </c>
      <c r="U323">
        <f>VLOOKUP(C323,'考勤原始数据（增加育儿、独生子女陪护假）'!C:Z,17,0)</f>
        <v>0</v>
      </c>
      <c r="W323">
        <f>VLOOKUP(C323,'考勤原始数据（增加育儿、独生子女陪护假）'!C:AB,18,0)</f>
        <v>0</v>
      </c>
      <c r="Y323">
        <f>VLOOKUP(C323,'考勤原始数据（增加育儿、独生子女陪护假）'!C:AD,19,0)</f>
        <v>0</v>
      </c>
      <c r="Z323">
        <f>VLOOKUP(C323,'考勤原始数据（增加育儿、独生子女陪护假）'!C:AE,20,0)</f>
        <v>0</v>
      </c>
      <c r="AB323">
        <f>VLOOKUP(C323,'考勤原始数据（增加育儿、独生子女陪护假）'!C:AG,22,0)</f>
        <v>0</v>
      </c>
      <c r="AC323">
        <f>VLOOKUP(C323,'考勤原始数据（增加育儿、独生子女陪护假）'!C:Y,23,0)</f>
        <v>0</v>
      </c>
      <c r="AD323">
        <f>VLOOKUP(C323,'考勤原始数据（增加育儿、独生子女陪护假）'!C:Z,24,0)</f>
        <v>0</v>
      </c>
      <c r="AE323">
        <v>0</v>
      </c>
      <c r="AF323">
        <f>VLOOKUP(C323,'考勤原始数据（增加育儿、独生子女陪护假）'!C:AB,26,0)</f>
        <v>0</v>
      </c>
      <c r="AG323">
        <f>VLOOKUP(C323:C324,'考勤原始数据（增加育儿、独生子女陪护假）'!C:AC,27,0)</f>
        <v>0</v>
      </c>
      <c r="AH323">
        <f>VLOOKUP(C323,'考勤原始数据（增加育儿、独生子女陪护假）'!C:AD,28,0)</f>
        <v>0</v>
      </c>
      <c r="AI323">
        <f>VLOOKUP(C323,'考勤原始数据（增加育儿、独生子女陪护假）'!C:AE,29,0)</f>
        <v>0</v>
      </c>
      <c r="AJ323">
        <f>VLOOKUP(C323,'考勤原始数据（增加育儿、独生子女陪护假）'!C:AF,30,0)</f>
        <v>0</v>
      </c>
      <c r="AL323">
        <f t="shared" si="21"/>
        <v>0</v>
      </c>
      <c r="AM323">
        <f t="shared" ref="AM323:AM386" si="23">ROUND(200/N323*(O323-R323-S323-T323-U323-V323-W323-X323-Y323-Z323-AA323-AB323),2)</f>
        <v>200</v>
      </c>
      <c r="AN323">
        <f>VLOOKUP(C323,工龄计算!B:F,5,0)</f>
        <v>100</v>
      </c>
      <c r="AS323">
        <f t="shared" si="22"/>
        <v>0</v>
      </c>
      <c r="BB323">
        <f t="shared" ref="BB323:BB386" si="24">AU323+AY323+AZ323+BA323</f>
        <v>0</v>
      </c>
    </row>
    <row r="324" spans="2:55">
      <c r="B324" t="str">
        <f>VLOOKUP(C324,花名册!C:O,13,0)</f>
        <v>10667</v>
      </c>
      <c r="C324" t="s">
        <v>989</v>
      </c>
      <c r="D324" t="str">
        <f>VLOOKUP(C324,花名册!C:F,4,0)</f>
        <v>百诚医药</v>
      </c>
      <c r="E324" t="str">
        <f>VLOOKUP(C324,花名册!C:G,5,0)</f>
        <v>固体制剂一部</v>
      </c>
      <c r="F324" t="str">
        <f>VLOOKUP(C324,花名册!C:H,6,0)</f>
        <v>高级分析研究员</v>
      </c>
      <c r="G324" t="str">
        <f>VLOOKUP(C324,花名册!C:D,2,0)</f>
        <v>在职</v>
      </c>
      <c r="H324" t="str">
        <f>VLOOKUP(C324,花名册!C:E,3,0)</f>
        <v>正式员工</v>
      </c>
      <c r="I324" t="str">
        <f>VLOOKUP(C324,花名册!C:J,8,0)</f>
        <v>研发</v>
      </c>
      <c r="J324" t="str">
        <f>VLOOKUP(C324,花名册!C:I,7,0)</f>
        <v>2020-07-17</v>
      </c>
      <c r="K324" t="str">
        <f>VLOOKUP(C324,花名册!C:L,9,0)</f>
        <v/>
      </c>
      <c r="L324" t="str">
        <f>VLOOKUP(C324,花名册!C:L,10,0)</f>
        <v/>
      </c>
      <c r="M324" t="str">
        <f>VLOOKUP(C324,花名册!C:N,12,0)</f>
        <v>P3</v>
      </c>
      <c r="N324">
        <f>VLOOKUP(C324,出勤日期!A:I,9,0)</f>
        <v>172.5</v>
      </c>
      <c r="O324">
        <f>VLOOKUP(C324,出勤日期!A:J,10,0)</f>
        <v>172.5</v>
      </c>
      <c r="P324">
        <f>VLOOKUP(C324,出勤日期!A:L,12,0)</f>
        <v>0</v>
      </c>
      <c r="Q324">
        <f>VLOOKUP(C324,出勤日期!A:M,13,0)</f>
        <v>172.5</v>
      </c>
      <c r="S324">
        <f>VLOOKUP(C324,'考勤原始数据（增加育儿、独生子女陪护假）'!C:X,16,0)</f>
        <v>0</v>
      </c>
      <c r="U324">
        <f>VLOOKUP(C324,'考勤原始数据（增加育儿、独生子女陪护假）'!C:Z,17,0)</f>
        <v>0</v>
      </c>
      <c r="W324">
        <f>VLOOKUP(C324,'考勤原始数据（增加育儿、独生子女陪护假）'!C:AB,18,0)</f>
        <v>0</v>
      </c>
      <c r="Y324">
        <f>VLOOKUP(C324,'考勤原始数据（增加育儿、独生子女陪护假）'!C:AD,19,0)</f>
        <v>0</v>
      </c>
      <c r="Z324">
        <f>VLOOKUP(C324,'考勤原始数据（增加育儿、独生子女陪护假）'!C:AE,20,0)</f>
        <v>0</v>
      </c>
      <c r="AB324">
        <f>VLOOKUP(C324,'考勤原始数据（增加育儿、独生子女陪护假）'!C:AG,22,0)</f>
        <v>0</v>
      </c>
      <c r="AC324">
        <f>VLOOKUP(C324,'考勤原始数据（增加育儿、独生子女陪护假）'!C:Y,23,0)</f>
        <v>34</v>
      </c>
      <c r="AD324">
        <f>VLOOKUP(C324,'考勤原始数据（增加育儿、独生子女陪护假）'!C:Z,24,0)</f>
        <v>34</v>
      </c>
      <c r="AE324">
        <v>0</v>
      </c>
      <c r="AF324">
        <f>VLOOKUP(C324,'考勤原始数据（增加育儿、独生子女陪护假）'!C:AB,26,0)</f>
        <v>0</v>
      </c>
      <c r="AG324">
        <f>VLOOKUP(C324:C325,'考勤原始数据（增加育儿、独生子女陪护假）'!C:AC,27,0)</f>
        <v>0</v>
      </c>
      <c r="AH324">
        <f>VLOOKUP(C324,'考勤原始数据（增加育儿、独生子女陪护假）'!C:AD,28,0)</f>
        <v>0</v>
      </c>
      <c r="AI324">
        <f>VLOOKUP(C324,'考勤原始数据（增加育儿、独生子女陪护假）'!C:AE,29,0)</f>
        <v>0</v>
      </c>
      <c r="AJ324">
        <f>VLOOKUP(C324,'考勤原始数据（增加育儿、独生子女陪护假）'!C:AF,30,0)</f>
        <v>0</v>
      </c>
      <c r="AL324">
        <f t="shared" si="21"/>
        <v>0</v>
      </c>
      <c r="AM324">
        <f t="shared" si="23"/>
        <v>200</v>
      </c>
      <c r="AN324">
        <f>VLOOKUP(C324,工龄计算!B:F,5,0)</f>
        <v>100</v>
      </c>
      <c r="AS324">
        <f t="shared" si="22"/>
        <v>0</v>
      </c>
      <c r="BB324">
        <f t="shared" si="24"/>
        <v>0</v>
      </c>
    </row>
    <row r="325" spans="2:55">
      <c r="B325" t="str">
        <f>VLOOKUP(C325,花名册!C:O,13,0)</f>
        <v>10666</v>
      </c>
      <c r="C325" t="s">
        <v>991</v>
      </c>
      <c r="D325" t="str">
        <f>VLOOKUP(C325,花名册!C:F,4,0)</f>
        <v>百诚医药</v>
      </c>
      <c r="E325" t="str">
        <f>VLOOKUP(C325,花名册!C:G,5,0)</f>
        <v>实验室管理部</v>
      </c>
      <c r="F325" t="str">
        <f>VLOOKUP(C325,花名册!C:H,6,0)</f>
        <v>仪器工程师</v>
      </c>
      <c r="G325" t="str">
        <f>VLOOKUP(C325,花名册!C:D,2,0)</f>
        <v>在职</v>
      </c>
      <c r="H325" t="str">
        <f>VLOOKUP(C325,花名册!C:E,3,0)</f>
        <v>正式员工</v>
      </c>
      <c r="I325" t="str">
        <f>VLOOKUP(C325,花名册!C:J,8,0)</f>
        <v>职能</v>
      </c>
      <c r="J325" t="str">
        <f>VLOOKUP(C325,花名册!C:I,7,0)</f>
        <v>2020-07-16</v>
      </c>
      <c r="K325" t="str">
        <f>VLOOKUP(C325,花名册!C:L,9,0)</f>
        <v/>
      </c>
      <c r="L325" t="str">
        <f>VLOOKUP(C325,花名册!C:L,10,0)</f>
        <v/>
      </c>
      <c r="M325" t="str">
        <f>VLOOKUP(C325,花名册!C:N,12,0)</f>
        <v>P2</v>
      </c>
      <c r="N325">
        <f>VLOOKUP(C325,出勤日期!A:I,9,0)</f>
        <v>184</v>
      </c>
      <c r="O325">
        <f>VLOOKUP(C325,出勤日期!A:J,10,0)</f>
        <v>184</v>
      </c>
      <c r="P325">
        <f>VLOOKUP(C325,出勤日期!A:L,12,0)</f>
        <v>0</v>
      </c>
      <c r="Q325">
        <f>VLOOKUP(C325,出勤日期!A:M,13,0)</f>
        <v>184</v>
      </c>
      <c r="S325">
        <f>VLOOKUP(C325,'考勤原始数据（增加育儿、独生子女陪护假）'!C:X,16,0)</f>
        <v>8</v>
      </c>
      <c r="U325">
        <f>VLOOKUP(C325,'考勤原始数据（增加育儿、独生子女陪护假）'!C:Z,17,0)</f>
        <v>0</v>
      </c>
      <c r="W325">
        <f>VLOOKUP(C325,'考勤原始数据（增加育儿、独生子女陪护假）'!C:AB,18,0)</f>
        <v>0</v>
      </c>
      <c r="Y325">
        <f>VLOOKUP(C325,'考勤原始数据（增加育儿、独生子女陪护假）'!C:AD,19,0)</f>
        <v>0</v>
      </c>
      <c r="Z325">
        <f>VLOOKUP(C325,'考勤原始数据（增加育儿、独生子女陪护假）'!C:AE,20,0)</f>
        <v>0</v>
      </c>
      <c r="AB325">
        <f>VLOOKUP(C325,'考勤原始数据（增加育儿、独生子女陪护假）'!C:AG,22,0)</f>
        <v>0</v>
      </c>
      <c r="AC325">
        <f>VLOOKUP(C325,'考勤原始数据（增加育儿、独生子女陪护假）'!C:Y,23,0)</f>
        <v>0</v>
      </c>
      <c r="AD325">
        <f>VLOOKUP(C325,'考勤原始数据（增加育儿、独生子女陪护假）'!C:Z,24,0)</f>
        <v>0</v>
      </c>
      <c r="AE325">
        <v>0</v>
      </c>
      <c r="AF325">
        <f>VLOOKUP(C325,'考勤原始数据（增加育儿、独生子女陪护假）'!C:AB,26,0)</f>
        <v>0</v>
      </c>
      <c r="AG325">
        <f>VLOOKUP(C325:C326,'考勤原始数据（增加育儿、独生子女陪护假）'!C:AC,27,0)</f>
        <v>0</v>
      </c>
      <c r="AH325">
        <f>VLOOKUP(C325,'考勤原始数据（增加育儿、独生子女陪护假）'!C:AD,28,0)</f>
        <v>0</v>
      </c>
      <c r="AI325">
        <f>VLOOKUP(C325,'考勤原始数据（增加育儿、独生子女陪护假）'!C:AE,29,0)</f>
        <v>0</v>
      </c>
      <c r="AJ325">
        <f>VLOOKUP(C325,'考勤原始数据（增加育儿、独生子女陪护假）'!C:AF,30,0)</f>
        <v>0</v>
      </c>
      <c r="AL325">
        <f t="shared" si="21"/>
        <v>0</v>
      </c>
      <c r="AM325">
        <f t="shared" si="23"/>
        <v>191.3</v>
      </c>
      <c r="AN325">
        <f>VLOOKUP(C325,工龄计算!B:F,5,0)</f>
        <v>100</v>
      </c>
      <c r="AS325">
        <f t="shared" si="22"/>
        <v>0</v>
      </c>
      <c r="BB325">
        <f t="shared" si="24"/>
        <v>0</v>
      </c>
    </row>
    <row r="326" spans="2:55">
      <c r="B326" t="str">
        <f>VLOOKUP(C326,花名册!C:O,13,0)</f>
        <v>10657</v>
      </c>
      <c r="C326" t="s">
        <v>517</v>
      </c>
      <c r="D326" t="str">
        <f>VLOOKUP(C326,花名册!C:F,4,0)</f>
        <v>百诚医药</v>
      </c>
      <c r="E326" t="str">
        <f>VLOOKUP(C326,花名册!C:G,5,0)</f>
        <v>液体制剂二部</v>
      </c>
      <c r="F326" t="str">
        <f>VLOOKUP(C326,花名册!C:H,6,0)</f>
        <v>见习项目经理(制剂)</v>
      </c>
      <c r="G326" t="str">
        <f>VLOOKUP(C326,花名册!C:D,2,0)</f>
        <v>在职</v>
      </c>
      <c r="H326" t="str">
        <f>VLOOKUP(C326,花名册!C:E,3,0)</f>
        <v>正式员工</v>
      </c>
      <c r="I326" t="str">
        <f>VLOOKUP(C326,花名册!C:J,8,0)</f>
        <v>研发</v>
      </c>
      <c r="J326" t="str">
        <f>VLOOKUP(C326,花名册!C:I,7,0)</f>
        <v>2020-07-15</v>
      </c>
      <c r="K326" t="str">
        <f>VLOOKUP(C326,花名册!C:L,9,0)</f>
        <v/>
      </c>
      <c r="L326" t="str">
        <f>VLOOKUP(C326,花名册!C:L,10,0)</f>
        <v/>
      </c>
      <c r="M326" t="str">
        <f>VLOOKUP(C326,花名册!C:N,12,0)</f>
        <v>P3</v>
      </c>
      <c r="N326">
        <f>VLOOKUP(C326,出勤日期!A:I,9,0)</f>
        <v>172.5</v>
      </c>
      <c r="O326">
        <f>VLOOKUP(C326,出勤日期!A:J,10,0)</f>
        <v>172.5</v>
      </c>
      <c r="P326">
        <f>VLOOKUP(C326,出勤日期!A:L,12,0)</f>
        <v>0</v>
      </c>
      <c r="Q326">
        <f>VLOOKUP(C326,出勤日期!A:M,13,0)</f>
        <v>172.5</v>
      </c>
      <c r="S326">
        <f>VLOOKUP(C326,'考勤原始数据（增加育儿、独生子女陪护假）'!C:X,16,0)</f>
        <v>0</v>
      </c>
      <c r="U326">
        <f>VLOOKUP(C326,'考勤原始数据（增加育儿、独生子女陪护假）'!C:Z,17,0)</f>
        <v>0</v>
      </c>
      <c r="W326">
        <f>VLOOKUP(C326,'考勤原始数据（增加育儿、独生子女陪护假）'!C:AB,18,0)</f>
        <v>0</v>
      </c>
      <c r="Y326">
        <f>VLOOKUP(C326,'考勤原始数据（增加育儿、独生子女陪护假）'!C:AD,19,0)</f>
        <v>0</v>
      </c>
      <c r="Z326">
        <f>VLOOKUP(C326,'考勤原始数据（增加育儿、独生子女陪护假）'!C:AE,20,0)</f>
        <v>0</v>
      </c>
      <c r="AB326">
        <f>VLOOKUP(C326,'考勤原始数据（增加育儿、独生子女陪护假）'!C:AG,22,0)</f>
        <v>0</v>
      </c>
      <c r="AC326">
        <f>VLOOKUP(C326,'考勤原始数据（增加育儿、独生子女陪护假）'!C:Y,23,0)</f>
        <v>6</v>
      </c>
      <c r="AD326">
        <f>VLOOKUP(C326,'考勤原始数据（增加育儿、独生子女陪护假）'!C:Z,24,0)</f>
        <v>6</v>
      </c>
      <c r="AE326">
        <v>0</v>
      </c>
      <c r="AF326">
        <f>VLOOKUP(C326,'考勤原始数据（增加育儿、独生子女陪护假）'!C:AB,26,0)</f>
        <v>0</v>
      </c>
      <c r="AG326">
        <f>VLOOKUP(C326:C327,'考勤原始数据（增加育儿、独生子女陪护假）'!C:AC,27,0)</f>
        <v>0</v>
      </c>
      <c r="AH326">
        <f>VLOOKUP(C326,'考勤原始数据（增加育儿、独生子女陪护假）'!C:AD,28,0)</f>
        <v>0</v>
      </c>
      <c r="AI326">
        <f>VLOOKUP(C326,'考勤原始数据（增加育儿、独生子女陪护假）'!C:AE,29,0)</f>
        <v>0</v>
      </c>
      <c r="AJ326">
        <f>VLOOKUP(C326,'考勤原始数据（增加育儿、独生子女陪护假）'!C:AF,30,0)</f>
        <v>0</v>
      </c>
      <c r="AL326">
        <f t="shared" si="21"/>
        <v>0</v>
      </c>
      <c r="AM326">
        <f t="shared" si="23"/>
        <v>200</v>
      </c>
      <c r="AN326">
        <f>VLOOKUP(C326,工龄计算!B:F,5,0)</f>
        <v>100</v>
      </c>
      <c r="AP326">
        <v>500</v>
      </c>
      <c r="AS326">
        <f t="shared" si="22"/>
        <v>500</v>
      </c>
      <c r="BB326">
        <f t="shared" si="24"/>
        <v>0</v>
      </c>
      <c r="BC326" t="s">
        <v>7812</v>
      </c>
    </row>
    <row r="327" spans="2:55">
      <c r="B327" t="str">
        <f>VLOOKUP(C327,花名册!C:O,13,0)</f>
        <v>10649</v>
      </c>
      <c r="C327" t="s">
        <v>498</v>
      </c>
      <c r="D327" t="str">
        <f>VLOOKUP(C327,花名册!C:F,4,0)</f>
        <v>百诚医药</v>
      </c>
      <c r="E327" t="str">
        <f>VLOOKUP(C327,花名册!C:G,5,0)</f>
        <v>液体制剂一部</v>
      </c>
      <c r="F327" t="str">
        <f>VLOOKUP(C327,花名册!C:H,6,0)</f>
        <v>注册专员</v>
      </c>
      <c r="G327" t="str">
        <f>VLOOKUP(C327,花名册!C:D,2,0)</f>
        <v>在职</v>
      </c>
      <c r="H327" t="str">
        <f>VLOOKUP(C327,花名册!C:E,3,0)</f>
        <v>正式员工</v>
      </c>
      <c r="I327" t="str">
        <f>VLOOKUP(C327,花名册!C:J,8,0)</f>
        <v>研发</v>
      </c>
      <c r="J327" t="str">
        <f>VLOOKUP(C327,花名册!C:I,7,0)</f>
        <v>2020-07-15</v>
      </c>
      <c r="K327" t="str">
        <f>VLOOKUP(C327,花名册!C:L,9,0)</f>
        <v/>
      </c>
      <c r="L327" t="str">
        <f>VLOOKUP(C327,花名册!C:L,10,0)</f>
        <v/>
      </c>
      <c r="M327" t="str">
        <f>VLOOKUP(C327,花名册!C:N,12,0)</f>
        <v>P2</v>
      </c>
      <c r="N327">
        <f>VLOOKUP(C327,出勤日期!A:I,9,0)</f>
        <v>172.5</v>
      </c>
      <c r="O327">
        <f>VLOOKUP(C327,出勤日期!A:J,10,0)</f>
        <v>172.5</v>
      </c>
      <c r="P327">
        <f>VLOOKUP(C327,出勤日期!A:L,12,0)</f>
        <v>0</v>
      </c>
      <c r="Q327">
        <f>VLOOKUP(C327,出勤日期!A:M,13,0)</f>
        <v>172.5</v>
      </c>
      <c r="S327">
        <f>VLOOKUP(C327,'考勤原始数据（增加育儿、独生子女陪护假）'!C:X,16,0)</f>
        <v>0</v>
      </c>
      <c r="U327">
        <f>VLOOKUP(C327,'考勤原始数据（增加育儿、独生子女陪护假）'!C:Z,17,0)</f>
        <v>0</v>
      </c>
      <c r="W327">
        <f>VLOOKUP(C327,'考勤原始数据（增加育儿、独生子女陪护假）'!C:AB,18,0)</f>
        <v>0</v>
      </c>
      <c r="Y327">
        <f>VLOOKUP(C327,'考勤原始数据（增加育儿、独生子女陪护假）'!C:AD,19,0)</f>
        <v>0</v>
      </c>
      <c r="Z327">
        <f>VLOOKUP(C327,'考勤原始数据（增加育儿、独生子女陪护假）'!C:AE,20,0)</f>
        <v>0</v>
      </c>
      <c r="AB327">
        <f>VLOOKUP(C327,'考勤原始数据（增加育儿、独生子女陪护假）'!C:AG,22,0)</f>
        <v>0</v>
      </c>
      <c r="AC327">
        <f>VLOOKUP(C327,'考勤原始数据（增加育儿、独生子女陪护假）'!C:Y,23,0)</f>
        <v>24.5</v>
      </c>
      <c r="AD327">
        <f>VLOOKUP(C327,'考勤原始数据（增加育儿、独生子女陪护假）'!C:Z,24,0)</f>
        <v>24.5</v>
      </c>
      <c r="AE327">
        <v>0</v>
      </c>
      <c r="AF327">
        <f>VLOOKUP(C327,'考勤原始数据（增加育儿、独生子女陪护假）'!C:AB,26,0)</f>
        <v>0</v>
      </c>
      <c r="AG327">
        <f>VLOOKUP(C327:C328,'考勤原始数据（增加育儿、独生子女陪护假）'!C:AC,27,0)</f>
        <v>0</v>
      </c>
      <c r="AH327">
        <f>VLOOKUP(C327,'考勤原始数据（增加育儿、独生子女陪护假）'!C:AD,28,0)</f>
        <v>0</v>
      </c>
      <c r="AI327">
        <f>VLOOKUP(C327,'考勤原始数据（增加育儿、独生子女陪护假）'!C:AE,29,0)</f>
        <v>0</v>
      </c>
      <c r="AJ327">
        <f>VLOOKUP(C327,'考勤原始数据（增加育儿、独生子女陪护假）'!C:AF,30,0)</f>
        <v>0</v>
      </c>
      <c r="AL327">
        <f t="shared" si="21"/>
        <v>0</v>
      </c>
      <c r="AM327">
        <f t="shared" si="23"/>
        <v>200</v>
      </c>
      <c r="AN327">
        <f>VLOOKUP(C327,工龄计算!B:F,5,0)</f>
        <v>100</v>
      </c>
      <c r="AS327">
        <f t="shared" si="22"/>
        <v>0</v>
      </c>
      <c r="BB327">
        <f t="shared" si="24"/>
        <v>0</v>
      </c>
    </row>
    <row r="328" spans="2:55">
      <c r="B328" t="str">
        <f>VLOOKUP(C328,花名册!C:O,13,0)</f>
        <v>10650</v>
      </c>
      <c r="C328" t="s">
        <v>310</v>
      </c>
      <c r="D328" t="str">
        <f>VLOOKUP(C328,花名册!C:F,4,0)</f>
        <v>百诚医药</v>
      </c>
      <c r="E328" t="str">
        <f>VLOOKUP(C328,花名册!C:G,5,0)</f>
        <v>杂质研究中心</v>
      </c>
      <c r="F328" t="str">
        <f>VLOOKUP(C328,花名册!C:H,6,0)</f>
        <v>分析研究员</v>
      </c>
      <c r="G328" t="str">
        <f>VLOOKUP(C328,花名册!C:D,2,0)</f>
        <v>在职</v>
      </c>
      <c r="H328" t="str">
        <f>VLOOKUP(C328,花名册!C:E,3,0)</f>
        <v>正式员工</v>
      </c>
      <c r="I328" t="str">
        <f>VLOOKUP(C328,花名册!C:J,8,0)</f>
        <v>研发</v>
      </c>
      <c r="J328" t="str">
        <f>VLOOKUP(C328,花名册!C:I,7,0)</f>
        <v>2020-07-24</v>
      </c>
      <c r="K328" t="str">
        <f>VLOOKUP(C328,花名册!C:L,9,0)</f>
        <v/>
      </c>
      <c r="L328" t="str">
        <f>VLOOKUP(C328,花名册!C:L,10,0)</f>
        <v/>
      </c>
      <c r="M328" t="str">
        <f>VLOOKUP(C328,花名册!C:N,12,0)</f>
        <v>P2</v>
      </c>
      <c r="N328">
        <f>VLOOKUP(C328,出勤日期!A:I,9,0)</f>
        <v>172.5</v>
      </c>
      <c r="O328">
        <f>VLOOKUP(C328,出勤日期!A:J,10,0)</f>
        <v>172.5</v>
      </c>
      <c r="P328">
        <f>VLOOKUP(C328,出勤日期!A:L,12,0)</f>
        <v>0</v>
      </c>
      <c r="Q328">
        <f>VLOOKUP(C328,出勤日期!A:M,13,0)</f>
        <v>172.5</v>
      </c>
      <c r="S328">
        <f>VLOOKUP(C328,'考勤原始数据（增加育儿、独生子女陪护假）'!C:X,16,0)</f>
        <v>0</v>
      </c>
      <c r="U328">
        <f>VLOOKUP(C328,'考勤原始数据（增加育儿、独生子女陪护假）'!C:Z,17,0)</f>
        <v>0</v>
      </c>
      <c r="W328">
        <f>VLOOKUP(C328,'考勤原始数据（增加育儿、独生子女陪护假）'!C:AB,18,0)</f>
        <v>0</v>
      </c>
      <c r="Y328">
        <f>VLOOKUP(C328,'考勤原始数据（增加育儿、独生子女陪护假）'!C:AD,19,0)</f>
        <v>0</v>
      </c>
      <c r="Z328">
        <f>VLOOKUP(C328,'考勤原始数据（增加育儿、独生子女陪护假）'!C:AE,20,0)</f>
        <v>0</v>
      </c>
      <c r="AB328">
        <f>VLOOKUP(C328,'考勤原始数据（增加育儿、独生子女陪护假）'!C:AG,22,0)</f>
        <v>0</v>
      </c>
      <c r="AC328">
        <f>VLOOKUP(C328,'考勤原始数据（增加育儿、独生子女陪护假）'!C:Y,23,0)</f>
        <v>28.5</v>
      </c>
      <c r="AD328">
        <f>VLOOKUP(C328,'考勤原始数据（增加育儿、独生子女陪护假）'!C:Z,24,0)</f>
        <v>28.5</v>
      </c>
      <c r="AE328">
        <v>0</v>
      </c>
      <c r="AF328">
        <f>VLOOKUP(C328,'考勤原始数据（增加育儿、独生子女陪护假）'!C:AB,26,0)</f>
        <v>0</v>
      </c>
      <c r="AG328">
        <f>VLOOKUP(C328:C329,'考勤原始数据（增加育儿、独生子女陪护假）'!C:AC,27,0)</f>
        <v>0</v>
      </c>
      <c r="AH328">
        <f>VLOOKUP(C328,'考勤原始数据（增加育儿、独生子女陪护假）'!C:AD,28,0)</f>
        <v>0</v>
      </c>
      <c r="AI328">
        <f>VLOOKUP(C328,'考勤原始数据（增加育儿、独生子女陪护假）'!C:AE,29,0)</f>
        <v>0</v>
      </c>
      <c r="AJ328">
        <f>VLOOKUP(C328,'考勤原始数据（增加育儿、独生子女陪护假）'!C:AF,30,0)</f>
        <v>0</v>
      </c>
      <c r="AL328">
        <f t="shared" si="21"/>
        <v>0</v>
      </c>
      <c r="AM328">
        <f t="shared" si="23"/>
        <v>200</v>
      </c>
      <c r="AN328">
        <f>VLOOKUP(C328,工龄计算!B:F,5,0)</f>
        <v>100</v>
      </c>
      <c r="AS328">
        <f t="shared" si="22"/>
        <v>0</v>
      </c>
      <c r="BB328">
        <f t="shared" si="24"/>
        <v>0</v>
      </c>
    </row>
    <row r="329" spans="2:55">
      <c r="B329" t="str">
        <f>VLOOKUP(C329,花名册!C:O,13,0)</f>
        <v>10653</v>
      </c>
      <c r="C329" t="s">
        <v>793</v>
      </c>
      <c r="D329" t="str">
        <f>VLOOKUP(C329,花名册!C:F,4,0)</f>
        <v>百诚医药</v>
      </c>
      <c r="E329" t="str">
        <f>VLOOKUP(C329,花名册!C:G,5,0)</f>
        <v>固体制剂三部</v>
      </c>
      <c r="F329" t="str">
        <f>VLOOKUP(C329,花名册!C:H,6,0)</f>
        <v>高级分析研究员</v>
      </c>
      <c r="G329" t="str">
        <f>VLOOKUP(C329,花名册!C:D,2,0)</f>
        <v>在职</v>
      </c>
      <c r="H329" t="str">
        <f>VLOOKUP(C329,花名册!C:E,3,0)</f>
        <v>正式员工</v>
      </c>
      <c r="I329" t="str">
        <f>VLOOKUP(C329,花名册!C:J,8,0)</f>
        <v>研发</v>
      </c>
      <c r="J329" t="str">
        <f>VLOOKUP(C329,花名册!C:I,7,0)</f>
        <v>2020-07-15</v>
      </c>
      <c r="K329" t="str">
        <f>VLOOKUP(C329,花名册!C:L,9,0)</f>
        <v/>
      </c>
      <c r="L329" t="str">
        <f>VLOOKUP(C329,花名册!C:L,10,0)</f>
        <v/>
      </c>
      <c r="M329" t="str">
        <f>VLOOKUP(C329,花名册!C:N,12,0)</f>
        <v>P3</v>
      </c>
      <c r="N329">
        <f>VLOOKUP(C329,出勤日期!A:I,9,0)</f>
        <v>172.5</v>
      </c>
      <c r="O329">
        <f>VLOOKUP(C329,出勤日期!A:J,10,0)</f>
        <v>172.5</v>
      </c>
      <c r="P329">
        <f>VLOOKUP(C329,出勤日期!A:L,12,0)</f>
        <v>0</v>
      </c>
      <c r="Q329">
        <f>VLOOKUP(C329,出勤日期!A:M,13,0)</f>
        <v>172.5</v>
      </c>
      <c r="S329">
        <f>VLOOKUP(C329,'考勤原始数据（增加育儿、独生子女陪护假）'!C:X,16,0)</f>
        <v>0</v>
      </c>
      <c r="U329">
        <f>VLOOKUP(C329,'考勤原始数据（增加育儿、独生子女陪护假）'!C:Z,17,0)</f>
        <v>0</v>
      </c>
      <c r="W329">
        <f>VLOOKUP(C329,'考勤原始数据（增加育儿、独生子女陪护假）'!C:AB,18,0)</f>
        <v>0</v>
      </c>
      <c r="Y329">
        <f>VLOOKUP(C329,'考勤原始数据（增加育儿、独生子女陪护假）'!C:AD,19,0)</f>
        <v>0</v>
      </c>
      <c r="Z329">
        <f>VLOOKUP(C329,'考勤原始数据（增加育儿、独生子女陪护假）'!C:AE,20,0)</f>
        <v>0</v>
      </c>
      <c r="AB329">
        <f>VLOOKUP(C329,'考勤原始数据（增加育儿、独生子女陪护假）'!C:AG,22,0)</f>
        <v>0</v>
      </c>
      <c r="AC329">
        <f>VLOOKUP(C329,'考勤原始数据（增加育儿、独生子女陪护假）'!C:Y,23,0)</f>
        <v>13</v>
      </c>
      <c r="AD329">
        <f>VLOOKUP(C329,'考勤原始数据（增加育儿、独生子女陪护假）'!C:Z,24,0)</f>
        <v>13</v>
      </c>
      <c r="AE329">
        <v>0</v>
      </c>
      <c r="AF329">
        <f>VLOOKUP(C329,'考勤原始数据（增加育儿、独生子女陪护假）'!C:AB,26,0)</f>
        <v>0</v>
      </c>
      <c r="AG329">
        <f>VLOOKUP(C329:C330,'考勤原始数据（增加育儿、独生子女陪护假）'!C:AC,27,0)</f>
        <v>0</v>
      </c>
      <c r="AH329">
        <f>VLOOKUP(C329,'考勤原始数据（增加育儿、独生子女陪护假）'!C:AD,28,0)</f>
        <v>0</v>
      </c>
      <c r="AI329">
        <f>VLOOKUP(C329,'考勤原始数据（增加育儿、独生子女陪护假）'!C:AE,29,0)</f>
        <v>0</v>
      </c>
      <c r="AJ329">
        <f>VLOOKUP(C329,'考勤原始数据（增加育儿、独生子女陪护假）'!C:AF,30,0)</f>
        <v>0</v>
      </c>
      <c r="AL329">
        <f t="shared" si="21"/>
        <v>0</v>
      </c>
      <c r="AM329">
        <f t="shared" si="23"/>
        <v>200</v>
      </c>
      <c r="AN329">
        <f>VLOOKUP(C329,工龄计算!B:F,5,0)</f>
        <v>100</v>
      </c>
      <c r="AS329">
        <f t="shared" si="22"/>
        <v>0</v>
      </c>
      <c r="BB329">
        <f t="shared" si="24"/>
        <v>0</v>
      </c>
    </row>
    <row r="330" spans="2:55">
      <c r="B330" t="str">
        <f>VLOOKUP(C330,花名册!C:O,13,0)</f>
        <v>10679</v>
      </c>
      <c r="C330" t="s">
        <v>313</v>
      </c>
      <c r="D330" t="str">
        <f>VLOOKUP(C330,花名册!C:F,4,0)</f>
        <v>百诚医药</v>
      </c>
      <c r="E330" t="str">
        <f>VLOOKUP(C330,花名册!C:G,5,0)</f>
        <v>实验室管理部</v>
      </c>
      <c r="F330" t="str">
        <f>VLOOKUP(C330,花名册!C:H,6,0)</f>
        <v>高级设备工程师</v>
      </c>
      <c r="G330" t="str">
        <f>VLOOKUP(C330,花名册!C:D,2,0)</f>
        <v>在职</v>
      </c>
      <c r="H330" t="str">
        <f>VLOOKUP(C330,花名册!C:E,3,0)</f>
        <v>正式员工</v>
      </c>
      <c r="I330" t="str">
        <f>VLOOKUP(C330,花名册!C:J,8,0)</f>
        <v>职能</v>
      </c>
      <c r="J330" t="str">
        <f>VLOOKUP(C330,花名册!C:I,7,0)</f>
        <v>2020-08-03</v>
      </c>
      <c r="K330" t="str">
        <f>VLOOKUP(C330,花名册!C:L,9,0)</f>
        <v/>
      </c>
      <c r="L330" t="str">
        <f>VLOOKUP(C330,花名册!C:L,10,0)</f>
        <v/>
      </c>
      <c r="M330" t="str">
        <f>VLOOKUP(C330,花名册!C:N,12,0)</f>
        <v>P3</v>
      </c>
      <c r="N330">
        <f>VLOOKUP(C330,出勤日期!A:I,9,0)</f>
        <v>184</v>
      </c>
      <c r="O330">
        <f>VLOOKUP(C330,出勤日期!A:J,10,0)</f>
        <v>184</v>
      </c>
      <c r="P330">
        <f>VLOOKUP(C330,出勤日期!A:L,12,0)</f>
        <v>0</v>
      </c>
      <c r="Q330">
        <f>VLOOKUP(C330,出勤日期!A:M,13,0)</f>
        <v>184</v>
      </c>
      <c r="S330">
        <f>VLOOKUP(C330,'考勤原始数据（增加育儿、独生子女陪护假）'!C:X,16,0)</f>
        <v>0</v>
      </c>
      <c r="U330">
        <f>VLOOKUP(C330,'考勤原始数据（增加育儿、独生子女陪护假）'!C:Z,17,0)</f>
        <v>0</v>
      </c>
      <c r="W330">
        <f>VLOOKUP(C330,'考勤原始数据（增加育儿、独生子女陪护假）'!C:AB,18,0)</f>
        <v>0</v>
      </c>
      <c r="Y330">
        <f>VLOOKUP(C330,'考勤原始数据（增加育儿、独生子女陪护假）'!C:AD,19,0)</f>
        <v>0</v>
      </c>
      <c r="Z330">
        <f>VLOOKUP(C330,'考勤原始数据（增加育儿、独生子女陪护假）'!C:AE,20,0)</f>
        <v>0</v>
      </c>
      <c r="AB330">
        <f>VLOOKUP(C330,'考勤原始数据（增加育儿、独生子女陪护假）'!C:AG,22,0)</f>
        <v>0</v>
      </c>
      <c r="AC330">
        <f>VLOOKUP(C330,'考勤原始数据（增加育儿、独生子女陪护假）'!C:Y,23,0)</f>
        <v>8.5</v>
      </c>
      <c r="AD330">
        <f>VLOOKUP(C330,'考勤原始数据（增加育儿、独生子女陪护假）'!C:Z,24,0)</f>
        <v>7</v>
      </c>
      <c r="AE330">
        <v>0</v>
      </c>
      <c r="AF330">
        <f>VLOOKUP(C330,'考勤原始数据（增加育儿、独生子女陪护假）'!C:AB,26,0)</f>
        <v>0</v>
      </c>
      <c r="AG330">
        <f>VLOOKUP(C330:C331,'考勤原始数据（增加育儿、独生子女陪护假）'!C:AC,27,0)</f>
        <v>0</v>
      </c>
      <c r="AH330">
        <f>VLOOKUP(C330,'考勤原始数据（增加育儿、独生子女陪护假）'!C:AD,28,0)</f>
        <v>0</v>
      </c>
      <c r="AI330">
        <f>VLOOKUP(C330,'考勤原始数据（增加育儿、独生子女陪护假）'!C:AE,29,0)</f>
        <v>0</v>
      </c>
      <c r="AJ330">
        <f>VLOOKUP(C330,'考勤原始数据（增加育儿、独生子女陪护假）'!C:AF,30,0)</f>
        <v>0</v>
      </c>
      <c r="AL330">
        <f t="shared" si="21"/>
        <v>0</v>
      </c>
      <c r="AM330">
        <f t="shared" si="23"/>
        <v>200</v>
      </c>
      <c r="AN330">
        <f>VLOOKUP(C330,工龄计算!B:F,5,0)</f>
        <v>100</v>
      </c>
      <c r="AS330">
        <f t="shared" si="22"/>
        <v>0</v>
      </c>
      <c r="BB330">
        <f t="shared" si="24"/>
        <v>0</v>
      </c>
    </row>
    <row r="331" spans="2:55">
      <c r="B331" t="str">
        <f>VLOOKUP(C331,花名册!C:O,13,0)</f>
        <v>10469</v>
      </c>
      <c r="C331" t="s">
        <v>499</v>
      </c>
      <c r="D331" t="str">
        <f>VLOOKUP(C331,花名册!C:F,4,0)</f>
        <v>百诚医药</v>
      </c>
      <c r="E331" t="str">
        <f>VLOOKUP(C331,花名册!C:G,5,0)</f>
        <v>经理室</v>
      </c>
      <c r="F331" t="str">
        <f>VLOOKUP(C331,花名册!C:H,6,0)</f>
        <v>总经理助理</v>
      </c>
      <c r="G331" t="str">
        <f>VLOOKUP(C331,花名册!C:D,2,0)</f>
        <v>在职</v>
      </c>
      <c r="H331" t="str">
        <f>VLOOKUP(C331,花名册!C:E,3,0)</f>
        <v>正式员工</v>
      </c>
      <c r="I331" t="str">
        <f>VLOOKUP(C331,花名册!C:J,8,0)</f>
        <v>职能</v>
      </c>
      <c r="J331" t="str">
        <f>VLOOKUP(C331,花名册!C:I,7,0)</f>
        <v>2020-07-02</v>
      </c>
      <c r="K331" t="str">
        <f>VLOOKUP(C331,花名册!C:L,9,0)</f>
        <v/>
      </c>
      <c r="L331" t="str">
        <f>VLOOKUP(C331,花名册!C:L,10,0)</f>
        <v/>
      </c>
      <c r="M331" t="str">
        <f>VLOOKUP(C331,花名册!C:N,12,0)</f>
        <v>M1</v>
      </c>
      <c r="N331">
        <f>VLOOKUP(C331,出勤日期!A:I,9,0)</f>
        <v>184</v>
      </c>
      <c r="O331">
        <f>VLOOKUP(C331,出勤日期!A:J,10,0)</f>
        <v>184</v>
      </c>
      <c r="P331">
        <f>VLOOKUP(C331,出勤日期!A:L,12,0)</f>
        <v>0</v>
      </c>
      <c r="Q331">
        <f>VLOOKUP(C331,出勤日期!A:M,13,0)</f>
        <v>184</v>
      </c>
      <c r="S331">
        <f>VLOOKUP(C331,'考勤原始数据（增加育儿、独生子女陪护假）'!C:X,16,0)</f>
        <v>0</v>
      </c>
      <c r="U331">
        <f>VLOOKUP(C331,'考勤原始数据（增加育儿、独生子女陪护假）'!C:Z,17,0)</f>
        <v>0</v>
      </c>
      <c r="W331">
        <f>VLOOKUP(C331,'考勤原始数据（增加育儿、独生子女陪护假）'!C:AB,18,0)</f>
        <v>0</v>
      </c>
      <c r="Y331">
        <f>VLOOKUP(C331,'考勤原始数据（增加育儿、独生子女陪护假）'!C:AD,19,0)</f>
        <v>0</v>
      </c>
      <c r="Z331">
        <f>VLOOKUP(C331,'考勤原始数据（增加育儿、独生子女陪护假）'!C:AE,20,0)</f>
        <v>0</v>
      </c>
      <c r="AB331">
        <f>VLOOKUP(C331,'考勤原始数据（增加育儿、独生子女陪护假）'!C:AG,22,0)</f>
        <v>0</v>
      </c>
      <c r="AC331">
        <f>VLOOKUP(C331,'考勤原始数据（增加育儿、独生子女陪护假）'!C:Y,23,0)</f>
        <v>0</v>
      </c>
      <c r="AD331">
        <f>VLOOKUP(C331,'考勤原始数据（增加育儿、独生子女陪护假）'!C:Z,24,0)</f>
        <v>0</v>
      </c>
      <c r="AE331">
        <v>0</v>
      </c>
      <c r="AF331">
        <f>VLOOKUP(C331,'考勤原始数据（增加育儿、独生子女陪护假）'!C:AB,26,0)</f>
        <v>0</v>
      </c>
      <c r="AG331">
        <f>VLOOKUP(C331:C332,'考勤原始数据（增加育儿、独生子女陪护假）'!C:AC,27,0)</f>
        <v>0</v>
      </c>
      <c r="AH331">
        <f>VLOOKUP(C331,'考勤原始数据（增加育儿、独生子女陪护假）'!C:AD,28,0)</f>
        <v>0</v>
      </c>
      <c r="AI331">
        <f>VLOOKUP(C331,'考勤原始数据（增加育儿、独生子女陪护假）'!C:AE,29,0)</f>
        <v>0</v>
      </c>
      <c r="AJ331">
        <f>VLOOKUP(C331,'考勤原始数据（增加育儿、独生子女陪护假）'!C:AF,30,0)</f>
        <v>0</v>
      </c>
      <c r="AK331">
        <v>1</v>
      </c>
      <c r="AL331">
        <f t="shared" si="21"/>
        <v>15</v>
      </c>
      <c r="AM331">
        <f t="shared" si="23"/>
        <v>200</v>
      </c>
      <c r="AN331">
        <f>VLOOKUP(C331,工龄计算!B:F,5,0)</f>
        <v>100</v>
      </c>
      <c r="AS331">
        <f t="shared" si="22"/>
        <v>0</v>
      </c>
      <c r="BB331">
        <f t="shared" si="24"/>
        <v>0</v>
      </c>
    </row>
    <row r="332" spans="2:55">
      <c r="B332" t="str">
        <f>VLOOKUP(C332,花名册!C:O,13,0)</f>
        <v>10685</v>
      </c>
      <c r="C332" t="s">
        <v>316</v>
      </c>
      <c r="D332" t="str">
        <f>VLOOKUP(C332,花名册!C:F,4,0)</f>
        <v>百诚医药</v>
      </c>
      <c r="E332" t="str">
        <f>VLOOKUP(C332,花名册!C:G,5,0)</f>
        <v>经理室</v>
      </c>
      <c r="F332" t="str">
        <f>VLOOKUP(C332,花名册!C:H,6,0)</f>
        <v>总经理助理</v>
      </c>
      <c r="G332" t="str">
        <f>VLOOKUP(C332,花名册!C:D,2,0)</f>
        <v>在职</v>
      </c>
      <c r="H332" t="str">
        <f>VLOOKUP(C332,花名册!C:E,3,0)</f>
        <v>正式员工</v>
      </c>
      <c r="I332" t="str">
        <f>VLOOKUP(C332,花名册!C:J,8,0)</f>
        <v>职能</v>
      </c>
      <c r="J332" t="str">
        <f>VLOOKUP(C332,花名册!C:I,7,0)</f>
        <v>2020-08-03</v>
      </c>
      <c r="K332" t="str">
        <f>VLOOKUP(C332,花名册!C:L,9,0)</f>
        <v/>
      </c>
      <c r="L332" t="str">
        <f>VLOOKUP(C332,花名册!C:L,10,0)</f>
        <v/>
      </c>
      <c r="M332" t="str">
        <f>VLOOKUP(C332,花名册!C:N,12,0)</f>
        <v>M4</v>
      </c>
      <c r="N332">
        <f>VLOOKUP(C332,出勤日期!A:I,9,0)</f>
        <v>184</v>
      </c>
      <c r="O332">
        <f>VLOOKUP(C332,出勤日期!A:J,10,0)</f>
        <v>184</v>
      </c>
      <c r="P332">
        <f>VLOOKUP(C332,出勤日期!A:L,12,0)</f>
        <v>0</v>
      </c>
      <c r="Q332">
        <f>VLOOKUP(C332,出勤日期!A:M,13,0)</f>
        <v>184</v>
      </c>
      <c r="S332">
        <f>VLOOKUP(C332,'考勤原始数据（增加育儿、独生子女陪护假）'!C:X,16,0)</f>
        <v>0</v>
      </c>
      <c r="U332">
        <f>VLOOKUP(C332,'考勤原始数据（增加育儿、独生子女陪护假）'!C:Z,17,0)</f>
        <v>0</v>
      </c>
      <c r="W332">
        <f>VLOOKUP(C332,'考勤原始数据（增加育儿、独生子女陪护假）'!C:AB,18,0)</f>
        <v>0</v>
      </c>
      <c r="Y332">
        <f>VLOOKUP(C332,'考勤原始数据（增加育儿、独生子女陪护假）'!C:AD,19,0)</f>
        <v>0</v>
      </c>
      <c r="Z332">
        <f>VLOOKUP(C332,'考勤原始数据（增加育儿、独生子女陪护假）'!C:AE,20,0)</f>
        <v>0</v>
      </c>
      <c r="AB332">
        <f>VLOOKUP(C332,'考勤原始数据（增加育儿、独生子女陪护假）'!C:AG,22,0)</f>
        <v>0</v>
      </c>
      <c r="AC332">
        <f>VLOOKUP(C332,'考勤原始数据（增加育儿、独生子女陪护假）'!C:Y,23,0)</f>
        <v>0</v>
      </c>
      <c r="AD332">
        <f>VLOOKUP(C332,'考勤原始数据（增加育儿、独生子女陪护假）'!C:Z,24,0)</f>
        <v>0</v>
      </c>
      <c r="AE332">
        <v>0</v>
      </c>
      <c r="AF332">
        <f>VLOOKUP(C332,'考勤原始数据（增加育儿、独生子女陪护假）'!C:AB,26,0)</f>
        <v>0</v>
      </c>
      <c r="AG332">
        <f>VLOOKUP(C332:C333,'考勤原始数据（增加育儿、独生子女陪护假）'!C:AC,27,0)</f>
        <v>0</v>
      </c>
      <c r="AH332">
        <f>VLOOKUP(C332,'考勤原始数据（增加育儿、独生子女陪护假）'!C:AD,28,0)</f>
        <v>0</v>
      </c>
      <c r="AI332">
        <f>VLOOKUP(C332,'考勤原始数据（增加育儿、独生子女陪护假）'!C:AE,29,0)</f>
        <v>0</v>
      </c>
      <c r="AJ332">
        <f>VLOOKUP(C332,'考勤原始数据（增加育儿、独生子女陪护假）'!C:AF,30,0)</f>
        <v>0</v>
      </c>
      <c r="AK332">
        <v>1</v>
      </c>
      <c r="AL332">
        <f t="shared" si="21"/>
        <v>15</v>
      </c>
      <c r="AM332">
        <f t="shared" si="23"/>
        <v>200</v>
      </c>
      <c r="AN332">
        <f>VLOOKUP(C332,工龄计算!B:F,5,0)</f>
        <v>100</v>
      </c>
      <c r="AS332">
        <f t="shared" si="22"/>
        <v>0</v>
      </c>
      <c r="BB332">
        <f t="shared" si="24"/>
        <v>0</v>
      </c>
    </row>
    <row r="333" spans="2:55">
      <c r="B333" t="str">
        <f>VLOOKUP(C333,花名册!C:O,13,0)</f>
        <v>11674</v>
      </c>
      <c r="C333" t="s">
        <v>1141</v>
      </c>
      <c r="D333" t="str">
        <f>VLOOKUP(C333,花名册!C:F,4,0)</f>
        <v>百诚医药</v>
      </c>
      <c r="E333" t="str">
        <f>VLOOKUP(C333,花名册!C:G,5,0)</f>
        <v>注册部</v>
      </c>
      <c r="F333" t="str">
        <f>VLOOKUP(C333,花名册!C:H,6,0)</f>
        <v>高级注册专员</v>
      </c>
      <c r="G333" t="str">
        <f>VLOOKUP(C333,花名册!C:D,2,0)</f>
        <v>在职</v>
      </c>
      <c r="H333" t="str">
        <f>VLOOKUP(C333,花名册!C:E,3,0)</f>
        <v>正式员工</v>
      </c>
      <c r="I333" t="str">
        <f>VLOOKUP(C333,花名册!C:J,8,0)</f>
        <v>研发</v>
      </c>
      <c r="J333" t="str">
        <f>VLOOKUP(C333,花名册!C:I,7,0)</f>
        <v>2022-04-11</v>
      </c>
      <c r="K333" t="str">
        <f>VLOOKUP(C333,花名册!C:L,9,0)</f>
        <v/>
      </c>
      <c r="L333" t="str">
        <f>VLOOKUP(C333,花名册!C:L,10,0)</f>
        <v/>
      </c>
      <c r="M333" t="str">
        <f>VLOOKUP(C333,花名册!C:N,12,0)</f>
        <v>P3</v>
      </c>
      <c r="N333">
        <f>VLOOKUP(C333,出勤日期!A:I,9,0)</f>
        <v>172.5</v>
      </c>
      <c r="O333">
        <f>VLOOKUP(C333,出勤日期!A:J,10,0)</f>
        <v>172.5</v>
      </c>
      <c r="P333">
        <f>VLOOKUP(C333,出勤日期!A:L,12,0)</f>
        <v>0</v>
      </c>
      <c r="Q333">
        <f>VLOOKUP(C333,出勤日期!A:M,13,0)</f>
        <v>172.5</v>
      </c>
      <c r="S333">
        <f>VLOOKUP(C333,'考勤原始数据（增加育儿、独生子女陪护假）'!C:X,16,0)</f>
        <v>0</v>
      </c>
      <c r="U333">
        <f>VLOOKUP(C333,'考勤原始数据（增加育儿、独生子女陪护假）'!C:Z,17,0)</f>
        <v>0</v>
      </c>
      <c r="W333">
        <f>VLOOKUP(C333,'考勤原始数据（增加育儿、独生子女陪护假）'!C:AB,18,0)</f>
        <v>0</v>
      </c>
      <c r="Y333">
        <f>VLOOKUP(C333,'考勤原始数据（增加育儿、独生子女陪护假）'!C:AD,19,0)</f>
        <v>0</v>
      </c>
      <c r="Z333">
        <f>VLOOKUP(C333,'考勤原始数据（增加育儿、独生子女陪护假）'!C:AE,20,0)</f>
        <v>0</v>
      </c>
      <c r="AB333">
        <f>VLOOKUP(C333,'考勤原始数据（增加育儿、独生子女陪护假）'!C:AG,22,0)</f>
        <v>0</v>
      </c>
      <c r="AC333">
        <f>VLOOKUP(C333,'考勤原始数据（增加育儿、独生子女陪护假）'!C:Y,23,0)</f>
        <v>3</v>
      </c>
      <c r="AD333">
        <f>VLOOKUP(C333,'考勤原始数据（增加育儿、独生子女陪护假）'!C:Z,24,0)</f>
        <v>3</v>
      </c>
      <c r="AE333">
        <v>0</v>
      </c>
      <c r="AF333">
        <f>VLOOKUP(C333,'考勤原始数据（增加育儿、独生子女陪护假）'!C:AB,26,0)</f>
        <v>0</v>
      </c>
      <c r="AG333">
        <f>VLOOKUP(C333:C334,'考勤原始数据（增加育儿、独生子女陪护假）'!C:AC,27,0)</f>
        <v>0</v>
      </c>
      <c r="AH333">
        <f>VLOOKUP(C333,'考勤原始数据（增加育儿、独生子女陪护假）'!C:AD,28,0)</f>
        <v>0</v>
      </c>
      <c r="AI333">
        <f>VLOOKUP(C333,'考勤原始数据（增加育儿、独生子女陪护假）'!C:AE,29,0)</f>
        <v>0</v>
      </c>
      <c r="AJ333">
        <f>VLOOKUP(C333,'考勤原始数据（增加育儿、独生子女陪护假）'!C:AF,30,0)</f>
        <v>0</v>
      </c>
      <c r="AL333">
        <f t="shared" si="21"/>
        <v>0</v>
      </c>
      <c r="AM333">
        <f t="shared" si="23"/>
        <v>200</v>
      </c>
      <c r="AN333">
        <f>VLOOKUP(C333,工龄计算!B:F,5,0)</f>
        <v>0</v>
      </c>
      <c r="AS333">
        <f t="shared" si="22"/>
        <v>0</v>
      </c>
      <c r="BB333">
        <f t="shared" si="24"/>
        <v>0</v>
      </c>
    </row>
    <row r="334" spans="2:55">
      <c r="B334" t="str">
        <f>VLOOKUP(C334,花名册!C:O,13,0)</f>
        <v>10699</v>
      </c>
      <c r="C334" t="s">
        <v>317</v>
      </c>
      <c r="D334" t="str">
        <f>VLOOKUP(C334,花名册!C:F,4,0)</f>
        <v>百诚医药</v>
      </c>
      <c r="E334" t="str">
        <f>VLOOKUP(C334,花名册!C:G,5,0)</f>
        <v>原料药四部</v>
      </c>
      <c r="F334" t="str">
        <f>VLOOKUP(C334,花名册!C:H,6,0)</f>
        <v>合成研究员</v>
      </c>
      <c r="G334" t="str">
        <f>VLOOKUP(C334,花名册!C:D,2,0)</f>
        <v>在职</v>
      </c>
      <c r="H334" t="str">
        <f>VLOOKUP(C334,花名册!C:E,3,0)</f>
        <v>正式员工</v>
      </c>
      <c r="I334" t="str">
        <f>VLOOKUP(C334,花名册!C:J,8,0)</f>
        <v>研发</v>
      </c>
      <c r="J334" t="str">
        <f>VLOOKUP(C334,花名册!C:I,7,0)</f>
        <v>2020-08-10</v>
      </c>
      <c r="K334" t="str">
        <f>VLOOKUP(C334,花名册!C:L,9,0)</f>
        <v/>
      </c>
      <c r="L334" t="str">
        <f>VLOOKUP(C334,花名册!C:L,10,0)</f>
        <v/>
      </c>
      <c r="M334" t="str">
        <f>VLOOKUP(C334,花名册!C:N,12,0)</f>
        <v>P2</v>
      </c>
      <c r="N334">
        <f>VLOOKUP(C334,出勤日期!A:I,9,0)</f>
        <v>172.5</v>
      </c>
      <c r="O334">
        <f>VLOOKUP(C334,出勤日期!A:J,10,0)</f>
        <v>172.5</v>
      </c>
      <c r="P334">
        <f>VLOOKUP(C334,出勤日期!A:L,12,0)</f>
        <v>0</v>
      </c>
      <c r="Q334">
        <f>VLOOKUP(C334,出勤日期!A:M,13,0)</f>
        <v>172.5</v>
      </c>
      <c r="S334">
        <f>VLOOKUP(C334,'考勤原始数据（增加育儿、独生子女陪护假）'!C:X,16,0)</f>
        <v>4</v>
      </c>
      <c r="U334">
        <f>VLOOKUP(C334,'考勤原始数据（增加育儿、独生子女陪护假）'!C:Z,17,0)</f>
        <v>0</v>
      </c>
      <c r="W334">
        <f>VLOOKUP(C334,'考勤原始数据（增加育儿、独生子女陪护假）'!C:AB,18,0)</f>
        <v>0</v>
      </c>
      <c r="Y334">
        <f>VLOOKUP(C334,'考勤原始数据（增加育儿、独生子女陪护假）'!C:AD,19,0)</f>
        <v>0</v>
      </c>
      <c r="Z334">
        <f>VLOOKUP(C334,'考勤原始数据（增加育儿、独生子女陪护假）'!C:AE,20,0)</f>
        <v>0</v>
      </c>
      <c r="AB334">
        <f>VLOOKUP(C334,'考勤原始数据（增加育儿、独生子女陪护假）'!C:AG,22,0)</f>
        <v>0</v>
      </c>
      <c r="AC334">
        <f>VLOOKUP(C334,'考勤原始数据（增加育儿、独生子女陪护假）'!C:Y,23,0)</f>
        <v>6</v>
      </c>
      <c r="AD334">
        <f>VLOOKUP(C334,'考勤原始数据（增加育儿、独生子女陪护假）'!C:Z,24,0)</f>
        <v>6</v>
      </c>
      <c r="AE334">
        <v>0</v>
      </c>
      <c r="AF334">
        <f>VLOOKUP(C334,'考勤原始数据（增加育儿、独生子女陪护假）'!C:AB,26,0)</f>
        <v>0</v>
      </c>
      <c r="AG334">
        <f>VLOOKUP(C334:C335,'考勤原始数据（增加育儿、独生子女陪护假）'!C:AC,27,0)</f>
        <v>0</v>
      </c>
      <c r="AH334">
        <f>VLOOKUP(C334,'考勤原始数据（增加育儿、独生子女陪护假）'!C:AD,28,0)</f>
        <v>0</v>
      </c>
      <c r="AI334">
        <f>VLOOKUP(C334,'考勤原始数据（增加育儿、独生子女陪护假）'!C:AE,29,0)</f>
        <v>0</v>
      </c>
      <c r="AJ334">
        <f>VLOOKUP(C334,'考勤原始数据（增加育儿、独生子女陪护假）'!C:AF,30,0)</f>
        <v>0</v>
      </c>
      <c r="AL334">
        <f t="shared" si="21"/>
        <v>0</v>
      </c>
      <c r="AM334">
        <f t="shared" si="23"/>
        <v>195.36</v>
      </c>
      <c r="AN334">
        <f>VLOOKUP(C334,工龄计算!B:F,5,0)</f>
        <v>100</v>
      </c>
      <c r="AS334">
        <f t="shared" si="22"/>
        <v>0</v>
      </c>
      <c r="BB334">
        <f t="shared" si="24"/>
        <v>0</v>
      </c>
    </row>
    <row r="335" spans="2:55">
      <c r="B335" t="str">
        <f>VLOOKUP(C335,花名册!C:O,13,0)</f>
        <v>10696</v>
      </c>
      <c r="C335" t="s">
        <v>1068</v>
      </c>
      <c r="D335" t="str">
        <f>VLOOKUP(C335,花名册!C:F,4,0)</f>
        <v>百代医药</v>
      </c>
      <c r="E335" t="str">
        <f>VLOOKUP(C335,花名册!C:G,5,0)</f>
        <v>注册及药物警戒部</v>
      </c>
      <c r="F335" t="str">
        <f>VLOOKUP(C335,花名册!C:H,6,0)</f>
        <v>药物警戒专员</v>
      </c>
      <c r="G335" t="str">
        <f>VLOOKUP(C335,花名册!C:D,2,0)</f>
        <v>在职</v>
      </c>
      <c r="H335" t="str">
        <f>VLOOKUP(C335,花名册!C:E,3,0)</f>
        <v>正式员工</v>
      </c>
      <c r="I335" t="str">
        <f>VLOOKUP(C335,花名册!C:J,8,0)</f>
        <v>职能</v>
      </c>
      <c r="J335" t="str">
        <f>VLOOKUP(C335,花名册!C:I,7,0)</f>
        <v>2020-08-05</v>
      </c>
      <c r="K335" t="str">
        <f>VLOOKUP(C335,花名册!C:L,9,0)</f>
        <v/>
      </c>
      <c r="L335" t="str">
        <f>VLOOKUP(C335,花名册!C:L,10,0)</f>
        <v/>
      </c>
      <c r="M335" t="str">
        <f>VLOOKUP(C335,花名册!C:N,12,0)</f>
        <v>P2</v>
      </c>
      <c r="N335">
        <f>VLOOKUP(C335,出勤日期!A:I,9,0)</f>
        <v>184</v>
      </c>
      <c r="O335">
        <f>VLOOKUP(C335,出勤日期!A:J,10,0)</f>
        <v>184</v>
      </c>
      <c r="P335">
        <f>VLOOKUP(C335,出勤日期!A:L,12,0)</f>
        <v>0</v>
      </c>
      <c r="Q335">
        <f>VLOOKUP(C335,出勤日期!A:M,13,0)</f>
        <v>184</v>
      </c>
      <c r="S335">
        <f>VLOOKUP(C335,'考勤原始数据（增加育儿、独生子女陪护假）'!C:X,16,0)</f>
        <v>0</v>
      </c>
      <c r="U335">
        <f>VLOOKUP(C335,'考勤原始数据（增加育儿、独生子女陪护假）'!C:Z,17,0)</f>
        <v>0</v>
      </c>
      <c r="W335">
        <f>VLOOKUP(C335,'考勤原始数据（增加育儿、独生子女陪护假）'!C:AB,18,0)</f>
        <v>0</v>
      </c>
      <c r="Y335">
        <f>VLOOKUP(C335,'考勤原始数据（增加育儿、独生子女陪护假）'!C:AD,19,0)</f>
        <v>184</v>
      </c>
      <c r="Z335">
        <f>VLOOKUP(C335,'考勤原始数据（增加育儿、独生子女陪护假）'!C:AE,20,0)</f>
        <v>0</v>
      </c>
      <c r="AB335">
        <f>VLOOKUP(C335,'考勤原始数据（增加育儿、独生子女陪护假）'!C:AG,22,0)</f>
        <v>0</v>
      </c>
      <c r="AC335">
        <f>VLOOKUP(C335,'考勤原始数据（增加育儿、独生子女陪护假）'!C:Y,23,0)</f>
        <v>0</v>
      </c>
      <c r="AD335">
        <f>VLOOKUP(C335,'考勤原始数据（增加育儿、独生子女陪护假）'!C:Z,24,0)</f>
        <v>0</v>
      </c>
      <c r="AE335">
        <v>0</v>
      </c>
      <c r="AF335">
        <f>VLOOKUP(C335,'考勤原始数据（增加育儿、独生子女陪护假）'!C:AB,26,0)</f>
        <v>0</v>
      </c>
      <c r="AG335">
        <f>VLOOKUP(C335:C336,'考勤原始数据（增加育儿、独生子女陪护假）'!C:AC,27,0)</f>
        <v>0</v>
      </c>
      <c r="AH335">
        <f>VLOOKUP(C335,'考勤原始数据（增加育儿、独生子女陪护假）'!C:AD,28,0)</f>
        <v>0</v>
      </c>
      <c r="AI335">
        <f>VLOOKUP(C335,'考勤原始数据（增加育儿、独生子女陪护假）'!C:AE,29,0)</f>
        <v>0</v>
      </c>
      <c r="AJ335">
        <f>VLOOKUP(C335,'考勤原始数据（增加育儿、独生子女陪护假）'!C:AF,30,0)</f>
        <v>0</v>
      </c>
      <c r="AK335">
        <v>0</v>
      </c>
      <c r="AL335">
        <f t="shared" si="21"/>
        <v>0</v>
      </c>
      <c r="AM335">
        <f t="shared" si="23"/>
        <v>0</v>
      </c>
      <c r="AN335">
        <f>VLOOKUP(C335,工龄计算!B:F,5,0)</f>
        <v>100</v>
      </c>
      <c r="AS335">
        <f t="shared" si="22"/>
        <v>0</v>
      </c>
      <c r="BB335">
        <f t="shared" si="24"/>
        <v>0</v>
      </c>
    </row>
    <row r="336" spans="2:55">
      <c r="B336" t="str">
        <f>VLOOKUP(C336,花名册!C:O,13,0)</f>
        <v>10677</v>
      </c>
      <c r="C336" t="s">
        <v>1072</v>
      </c>
      <c r="D336" t="str">
        <f>VLOOKUP(C336,花名册!C:F,4,0)</f>
        <v>百诚医药</v>
      </c>
      <c r="E336" t="str">
        <f>VLOOKUP(C336,花名册!C:G,5,0)</f>
        <v>原料药二部</v>
      </c>
      <c r="F336" t="str">
        <f>VLOOKUP(C336,花名册!C:H,6,0)</f>
        <v>初级项目经理（合成）</v>
      </c>
      <c r="G336" t="str">
        <f>VLOOKUP(C336,花名册!C:D,2,0)</f>
        <v>在职</v>
      </c>
      <c r="H336" t="str">
        <f>VLOOKUP(C336,花名册!C:E,3,0)</f>
        <v>正式员工</v>
      </c>
      <c r="I336" t="str">
        <f>VLOOKUP(C336,花名册!C:J,8,0)</f>
        <v>研发</v>
      </c>
      <c r="J336" t="str">
        <f>VLOOKUP(C336,花名册!C:I,7,0)</f>
        <v>2020-08-03</v>
      </c>
      <c r="K336" t="str">
        <f>VLOOKUP(C336,花名册!C:L,9,0)</f>
        <v/>
      </c>
      <c r="L336" t="str">
        <f>VLOOKUP(C336,花名册!C:L,10,0)</f>
        <v/>
      </c>
      <c r="M336" t="str">
        <f>VLOOKUP(C336,花名册!C:N,12,0)</f>
        <v>M1</v>
      </c>
      <c r="N336">
        <f>VLOOKUP(C336,出勤日期!A:I,9,0)</f>
        <v>172.5</v>
      </c>
      <c r="O336">
        <f>VLOOKUP(C336,出勤日期!A:J,10,0)</f>
        <v>172.5</v>
      </c>
      <c r="P336">
        <f>VLOOKUP(C336,出勤日期!A:L,12,0)</f>
        <v>0</v>
      </c>
      <c r="Q336">
        <f>VLOOKUP(C336,出勤日期!A:M,13,0)</f>
        <v>172.5</v>
      </c>
      <c r="S336">
        <f>VLOOKUP(C336,'考勤原始数据（增加育儿、独生子女陪护假）'!C:X,16,0)</f>
        <v>0</v>
      </c>
      <c r="U336">
        <f>VLOOKUP(C336,'考勤原始数据（增加育儿、独生子女陪护假）'!C:Z,17,0)</f>
        <v>0</v>
      </c>
      <c r="W336">
        <f>VLOOKUP(C336,'考勤原始数据（增加育儿、独生子女陪护假）'!C:AB,18,0)</f>
        <v>0</v>
      </c>
      <c r="Y336">
        <f>VLOOKUP(C336,'考勤原始数据（增加育儿、独生子女陪护假）'!C:AD,19,0)</f>
        <v>0</v>
      </c>
      <c r="Z336">
        <f>VLOOKUP(C336,'考勤原始数据（增加育儿、独生子女陪护假）'!C:AE,20,0)</f>
        <v>0</v>
      </c>
      <c r="AB336">
        <f>VLOOKUP(C336,'考勤原始数据（增加育儿、独生子女陪护假）'!C:AG,22,0)</f>
        <v>0</v>
      </c>
      <c r="AC336">
        <f>VLOOKUP(C336,'考勤原始数据（增加育儿、独生子女陪护假）'!C:Y,23,0)</f>
        <v>0</v>
      </c>
      <c r="AD336">
        <f>VLOOKUP(C336,'考勤原始数据（增加育儿、独生子女陪护假）'!C:Z,24,0)</f>
        <v>0</v>
      </c>
      <c r="AE336">
        <v>0</v>
      </c>
      <c r="AF336">
        <f>VLOOKUP(C336,'考勤原始数据（增加育儿、独生子女陪护假）'!C:AB,26,0)</f>
        <v>0</v>
      </c>
      <c r="AG336">
        <f>VLOOKUP(C336:C337,'考勤原始数据（增加育儿、独生子女陪护假）'!C:AC,27,0)</f>
        <v>0</v>
      </c>
      <c r="AH336">
        <f>VLOOKUP(C336,'考勤原始数据（增加育儿、独生子女陪护假）'!C:AD,28,0)</f>
        <v>0</v>
      </c>
      <c r="AI336">
        <f>VLOOKUP(C336,'考勤原始数据（增加育儿、独生子女陪护假）'!C:AE,29,0)</f>
        <v>0</v>
      </c>
      <c r="AJ336">
        <f>VLOOKUP(C336,'考勤原始数据（增加育儿、独生子女陪护假）'!C:AF,30,0)</f>
        <v>0</v>
      </c>
      <c r="AL336">
        <f t="shared" si="21"/>
        <v>0</v>
      </c>
      <c r="AM336">
        <f t="shared" si="23"/>
        <v>200</v>
      </c>
      <c r="AN336">
        <f>VLOOKUP(C336,工龄计算!B:F,5,0)</f>
        <v>100</v>
      </c>
      <c r="AS336">
        <f t="shared" si="22"/>
        <v>0</v>
      </c>
      <c r="BB336">
        <f t="shared" si="24"/>
        <v>0</v>
      </c>
    </row>
    <row r="337" spans="2:55">
      <c r="B337" t="str">
        <f>VLOOKUP(C337,花名册!C:O,13,0)</f>
        <v>10491</v>
      </c>
      <c r="C337" t="s">
        <v>1023</v>
      </c>
      <c r="D337" t="str">
        <f>VLOOKUP(C337,花名册!C:F,4,0)</f>
        <v>百诚医药</v>
      </c>
      <c r="E337" t="str">
        <f>VLOOKUP(C337,花名册!C:G,5,0)</f>
        <v>固体制剂三部</v>
      </c>
      <c r="F337" t="str">
        <f>VLOOKUP(C337,花名册!C:H,6,0)</f>
        <v>助理分析研究员</v>
      </c>
      <c r="G337" t="str">
        <f>VLOOKUP(C337,花名册!C:D,2,0)</f>
        <v>在职</v>
      </c>
      <c r="H337" t="str">
        <f>VLOOKUP(C337,花名册!C:E,3,0)</f>
        <v>正式员工</v>
      </c>
      <c r="I337" t="str">
        <f>VLOOKUP(C337,花名册!C:J,8,0)</f>
        <v>研发</v>
      </c>
      <c r="J337" t="str">
        <f>VLOOKUP(C337,花名册!C:I,7,0)</f>
        <v>2020-07-01</v>
      </c>
      <c r="K337" t="str">
        <f>VLOOKUP(C337,花名册!C:L,9,0)</f>
        <v/>
      </c>
      <c r="L337" t="str">
        <f>VLOOKUP(C337,花名册!C:L,10,0)</f>
        <v/>
      </c>
      <c r="M337" t="str">
        <f>VLOOKUP(C337,花名册!C:N,12,0)</f>
        <v>P1</v>
      </c>
      <c r="N337">
        <f>VLOOKUP(C337,出勤日期!A:I,9,0)</f>
        <v>172.5</v>
      </c>
      <c r="O337">
        <f>VLOOKUP(C337,出勤日期!A:J,10,0)</f>
        <v>172.5</v>
      </c>
      <c r="P337">
        <f>VLOOKUP(C337,出勤日期!A:L,12,0)</f>
        <v>0</v>
      </c>
      <c r="Q337">
        <f>VLOOKUP(C337,出勤日期!A:M,13,0)</f>
        <v>172.5</v>
      </c>
      <c r="S337">
        <f>VLOOKUP(C337,'考勤原始数据（增加育儿、独生子女陪护假）'!C:X,16,0)</f>
        <v>0</v>
      </c>
      <c r="U337">
        <f>VLOOKUP(C337,'考勤原始数据（增加育儿、独生子女陪护假）'!C:Z,17,0)</f>
        <v>0</v>
      </c>
      <c r="W337">
        <f>VLOOKUP(C337,'考勤原始数据（增加育儿、独生子女陪护假）'!C:AB,18,0)</f>
        <v>0</v>
      </c>
      <c r="Y337">
        <f>VLOOKUP(C337,'考勤原始数据（增加育儿、独生子女陪护假）'!C:AD,19,0)</f>
        <v>0</v>
      </c>
      <c r="Z337">
        <f>VLOOKUP(C337,'考勤原始数据（增加育儿、独生子女陪护假）'!C:AE,20,0)</f>
        <v>0</v>
      </c>
      <c r="AB337">
        <f>VLOOKUP(C337,'考勤原始数据（增加育儿、独生子女陪护假）'!C:AG,22,0)</f>
        <v>0</v>
      </c>
      <c r="AC337">
        <f>VLOOKUP(C337,'考勤原始数据（增加育儿、独生子女陪护假）'!C:Y,23,0)</f>
        <v>10.5</v>
      </c>
      <c r="AD337">
        <f>VLOOKUP(C337,'考勤原始数据（增加育儿、独生子女陪护假）'!C:Z,24,0)</f>
        <v>4.5</v>
      </c>
      <c r="AE337">
        <v>0</v>
      </c>
      <c r="AF337">
        <f>VLOOKUP(C337,'考勤原始数据（增加育儿、独生子女陪护假）'!C:AB,26,0)</f>
        <v>0</v>
      </c>
      <c r="AG337">
        <f>VLOOKUP(C337:C338,'考勤原始数据（增加育儿、独生子女陪护假）'!C:AC,27,0)</f>
        <v>6</v>
      </c>
      <c r="AH337">
        <f>VLOOKUP(C337,'考勤原始数据（增加育儿、独生子女陪护假）'!C:AD,28,0)</f>
        <v>0</v>
      </c>
      <c r="AI337">
        <f>VLOOKUP(C337,'考勤原始数据（增加育儿、独生子女陪护假）'!C:AE,29,0)</f>
        <v>0</v>
      </c>
      <c r="AJ337">
        <f>VLOOKUP(C337,'考勤原始数据（增加育儿、独生子女陪护假）'!C:AF,30,0)</f>
        <v>240</v>
      </c>
      <c r="AL337">
        <f t="shared" si="21"/>
        <v>0</v>
      </c>
      <c r="AM337">
        <f t="shared" si="23"/>
        <v>200</v>
      </c>
      <c r="AN337">
        <f>VLOOKUP(C337,工龄计算!B:F,5,0)</f>
        <v>100</v>
      </c>
      <c r="AS337">
        <f t="shared" si="22"/>
        <v>0</v>
      </c>
      <c r="BB337">
        <f t="shared" si="24"/>
        <v>0</v>
      </c>
    </row>
    <row r="338" spans="2:55">
      <c r="B338" t="str">
        <f>VLOOKUP(C338,花名册!C:O,13,0)</f>
        <v>10483</v>
      </c>
      <c r="C338" t="s">
        <v>518</v>
      </c>
      <c r="D338" t="str">
        <f>VLOOKUP(C338,花名册!C:F,4,0)</f>
        <v>百诚医药</v>
      </c>
      <c r="E338" t="str">
        <f>VLOOKUP(C338,花名册!C:G,5,0)</f>
        <v>固体制剂二部</v>
      </c>
      <c r="F338" t="str">
        <f>VLOOKUP(C338,花名册!C:H,6,0)</f>
        <v>高级制剂研究员</v>
      </c>
      <c r="G338" t="str">
        <f>VLOOKUP(C338,花名册!C:D,2,0)</f>
        <v>在职</v>
      </c>
      <c r="H338" t="str">
        <f>VLOOKUP(C338,花名册!C:E,3,0)</f>
        <v>正式员工</v>
      </c>
      <c r="I338" t="str">
        <f>VLOOKUP(C338,花名册!C:J,8,0)</f>
        <v>研发</v>
      </c>
      <c r="J338" t="str">
        <f>VLOOKUP(C338,花名册!C:I,7,0)</f>
        <v>2020-07-24</v>
      </c>
      <c r="K338" t="str">
        <f>VLOOKUP(C338,花名册!C:L,9,0)</f>
        <v/>
      </c>
      <c r="L338" t="str">
        <f>VLOOKUP(C338,花名册!C:L,10,0)</f>
        <v/>
      </c>
      <c r="M338" t="str">
        <f>VLOOKUP(C338,花名册!C:N,12,0)</f>
        <v>P3</v>
      </c>
      <c r="N338">
        <f>VLOOKUP(C338,出勤日期!A:I,9,0)</f>
        <v>172.5</v>
      </c>
      <c r="O338">
        <f>VLOOKUP(C338,出勤日期!A:J,10,0)</f>
        <v>172.5</v>
      </c>
      <c r="P338">
        <f>VLOOKUP(C338,出勤日期!A:L,12,0)</f>
        <v>0</v>
      </c>
      <c r="Q338">
        <f>VLOOKUP(C338,出勤日期!A:M,13,0)</f>
        <v>172.5</v>
      </c>
      <c r="S338">
        <f>VLOOKUP(C338,'考勤原始数据（增加育儿、独生子女陪护假）'!C:X,16,0)</f>
        <v>0</v>
      </c>
      <c r="U338">
        <f>VLOOKUP(C338,'考勤原始数据（增加育儿、独生子女陪护假）'!C:Z,17,0)</f>
        <v>0</v>
      </c>
      <c r="W338">
        <f>VLOOKUP(C338,'考勤原始数据（增加育儿、独生子女陪护假）'!C:AB,18,0)</f>
        <v>0</v>
      </c>
      <c r="Y338">
        <f>VLOOKUP(C338,'考勤原始数据（增加育儿、独生子女陪护假）'!C:AD,19,0)</f>
        <v>0</v>
      </c>
      <c r="Z338">
        <f>VLOOKUP(C338,'考勤原始数据（增加育儿、独生子女陪护假）'!C:AE,20,0)</f>
        <v>0</v>
      </c>
      <c r="AB338">
        <f>VLOOKUP(C338,'考勤原始数据（增加育儿、独生子女陪护假）'!C:AG,22,0)</f>
        <v>0</v>
      </c>
      <c r="AC338">
        <f>VLOOKUP(C338,'考勤原始数据（增加育儿、独生子女陪护假）'!C:Y,23,0)</f>
        <v>26.5</v>
      </c>
      <c r="AD338">
        <f>VLOOKUP(C338,'考勤原始数据（增加育儿、独生子女陪护假）'!C:Z,24,0)</f>
        <v>15</v>
      </c>
      <c r="AE338">
        <v>0</v>
      </c>
      <c r="AF338">
        <f>VLOOKUP(C338,'考勤原始数据（增加育儿、独生子女陪护假）'!C:AB,26,0)</f>
        <v>0</v>
      </c>
      <c r="AG338">
        <f>VLOOKUP(C338:C339,'考勤原始数据（增加育儿、独生子女陪护假）'!C:AC,27,0)</f>
        <v>11.5</v>
      </c>
      <c r="AH338">
        <f>VLOOKUP(C338,'考勤原始数据（增加育儿、独生子女陪护假）'!C:AD,28,0)</f>
        <v>0</v>
      </c>
      <c r="AI338">
        <f>VLOOKUP(C338,'考勤原始数据（增加育儿、独生子女陪护假）'!C:AE,29,0)</f>
        <v>0</v>
      </c>
      <c r="AJ338">
        <f>VLOOKUP(C338,'考勤原始数据（增加育儿、独生子女陪护假）'!C:AF,30,0)</f>
        <v>460</v>
      </c>
      <c r="AL338">
        <f t="shared" si="21"/>
        <v>0</v>
      </c>
      <c r="AM338">
        <f t="shared" si="23"/>
        <v>200</v>
      </c>
      <c r="AN338">
        <f>VLOOKUP(C338,工龄计算!B:F,5,0)</f>
        <v>100</v>
      </c>
      <c r="AS338">
        <f t="shared" si="22"/>
        <v>0</v>
      </c>
      <c r="BB338">
        <f t="shared" si="24"/>
        <v>0</v>
      </c>
    </row>
    <row r="339" spans="2:55">
      <c r="B339" t="str">
        <f>VLOOKUP(C339,花名册!C:O,13,0)</f>
        <v>10704</v>
      </c>
      <c r="C339" t="s">
        <v>794</v>
      </c>
      <c r="D339" t="str">
        <f>VLOOKUP(C339,花名册!C:F,4,0)</f>
        <v>百诚医药</v>
      </c>
      <c r="E339" t="str">
        <f>VLOOKUP(C339,花名册!C:G,5,0)</f>
        <v>原料药分析部</v>
      </c>
      <c r="F339" t="str">
        <f>VLOOKUP(C339,花名册!C:H,6,0)</f>
        <v>见习项目经理(分析)</v>
      </c>
      <c r="G339" t="str">
        <f>VLOOKUP(C339,花名册!C:D,2,0)</f>
        <v>在职</v>
      </c>
      <c r="H339" t="str">
        <f>VLOOKUP(C339,花名册!C:E,3,0)</f>
        <v>正式员工</v>
      </c>
      <c r="I339" t="str">
        <f>VLOOKUP(C339,花名册!C:J,8,0)</f>
        <v>研发</v>
      </c>
      <c r="J339" t="str">
        <f>VLOOKUP(C339,花名册!C:I,7,0)</f>
        <v>2020-08-14</v>
      </c>
      <c r="K339" t="str">
        <f>VLOOKUP(C339,花名册!C:L,9,0)</f>
        <v/>
      </c>
      <c r="L339" t="str">
        <f>VLOOKUP(C339,花名册!C:L,10,0)</f>
        <v/>
      </c>
      <c r="M339" t="str">
        <f>VLOOKUP(C339,花名册!C:N,12,0)</f>
        <v>P3</v>
      </c>
      <c r="N339">
        <f>VLOOKUP(C339,出勤日期!A:I,9,0)</f>
        <v>172.5</v>
      </c>
      <c r="O339">
        <f>VLOOKUP(C339,出勤日期!A:J,10,0)</f>
        <v>172.5</v>
      </c>
      <c r="P339">
        <f>VLOOKUP(C339,出勤日期!A:L,12,0)</f>
        <v>0</v>
      </c>
      <c r="Q339">
        <f>VLOOKUP(C339,出勤日期!A:M,13,0)</f>
        <v>172.5</v>
      </c>
      <c r="S339">
        <f>VLOOKUP(C339,'考勤原始数据（增加育儿、独生子女陪护假）'!C:X,16,0)</f>
        <v>0</v>
      </c>
      <c r="U339">
        <f>VLOOKUP(C339,'考勤原始数据（增加育儿、独生子女陪护假）'!C:Z,17,0)</f>
        <v>0</v>
      </c>
      <c r="W339">
        <f>VLOOKUP(C339,'考勤原始数据（增加育儿、独生子女陪护假）'!C:AB,18,0)</f>
        <v>0</v>
      </c>
      <c r="Y339">
        <f>VLOOKUP(C339,'考勤原始数据（增加育儿、独生子女陪护假）'!C:AD,19,0)</f>
        <v>0</v>
      </c>
      <c r="Z339">
        <f>VLOOKUP(C339,'考勤原始数据（增加育儿、独生子女陪护假）'!C:AE,20,0)</f>
        <v>0</v>
      </c>
      <c r="AB339">
        <f>VLOOKUP(C339,'考勤原始数据（增加育儿、独生子女陪护假）'!C:AG,22,0)</f>
        <v>0</v>
      </c>
      <c r="AC339">
        <f>VLOOKUP(C339,'考勤原始数据（增加育儿、独生子女陪护假）'!C:Y,23,0)</f>
        <v>27.5</v>
      </c>
      <c r="AD339">
        <f>VLOOKUP(C339,'考勤原始数据（增加育儿、独生子女陪护假）'!C:Z,24,0)</f>
        <v>13.5</v>
      </c>
      <c r="AE339">
        <v>0</v>
      </c>
      <c r="AF339">
        <f>VLOOKUP(C339,'考勤原始数据（增加育儿、独生子女陪护假）'!C:AB,26,0)</f>
        <v>6.5</v>
      </c>
      <c r="AG339">
        <f>VLOOKUP(C339:C340,'考勤原始数据（增加育儿、独生子女陪护假）'!C:AC,27,0)</f>
        <v>7.5</v>
      </c>
      <c r="AH339">
        <f>VLOOKUP(C339,'考勤原始数据（增加育儿、独生子女陪护假）'!C:AD,28,0)</f>
        <v>0</v>
      </c>
      <c r="AI339">
        <f>VLOOKUP(C339,'考勤原始数据（增加育儿、独生子女陪护假）'!C:AE,29,0)</f>
        <v>0</v>
      </c>
      <c r="AJ339">
        <f>VLOOKUP(C339,'考勤原始数据（增加育儿、独生子女陪护假）'!C:AF,30,0)</f>
        <v>560</v>
      </c>
      <c r="AK339">
        <v>1</v>
      </c>
      <c r="AL339">
        <f t="shared" si="21"/>
        <v>15</v>
      </c>
      <c r="AM339">
        <f t="shared" si="23"/>
        <v>200</v>
      </c>
      <c r="AN339">
        <f>VLOOKUP(C339,工龄计算!B:F,5,0)</f>
        <v>100</v>
      </c>
      <c r="AS339">
        <f t="shared" si="22"/>
        <v>0</v>
      </c>
      <c r="BB339">
        <f t="shared" si="24"/>
        <v>0</v>
      </c>
    </row>
    <row r="340" spans="2:55">
      <c r="B340" t="str">
        <f>VLOOKUP(C340,花名册!C:O,13,0)</f>
        <v>10705</v>
      </c>
      <c r="C340" t="s">
        <v>1073</v>
      </c>
      <c r="D340" t="str">
        <f>VLOOKUP(C340,花名册!C:F,4,0)</f>
        <v>百诚医药</v>
      </c>
      <c r="E340" t="str">
        <f>VLOOKUP(C340,花名册!C:G,5,0)</f>
        <v>药化部</v>
      </c>
      <c r="F340" t="str">
        <f>VLOOKUP(C340,花名册!C:H,6,0)</f>
        <v>高级项目经理(合成)</v>
      </c>
      <c r="G340" t="str">
        <f>VLOOKUP(C340,花名册!C:D,2,0)</f>
        <v>在职</v>
      </c>
      <c r="H340" t="str">
        <f>VLOOKUP(C340,花名册!C:E,3,0)</f>
        <v>正式员工</v>
      </c>
      <c r="I340" t="str">
        <f>VLOOKUP(C340,花名册!C:J,8,0)</f>
        <v>研发</v>
      </c>
      <c r="J340" t="str">
        <f>VLOOKUP(C340,花名册!C:I,7,0)</f>
        <v>2020-08-17</v>
      </c>
      <c r="K340" t="str">
        <f>VLOOKUP(C340,花名册!C:L,9,0)</f>
        <v/>
      </c>
      <c r="L340" t="str">
        <f>VLOOKUP(C340,花名册!C:L,10,0)</f>
        <v/>
      </c>
      <c r="M340" t="str">
        <f>VLOOKUP(C340,花名册!C:N,12,0)</f>
        <v>M3</v>
      </c>
      <c r="N340">
        <f>VLOOKUP(C340,出勤日期!A:I,9,0)</f>
        <v>172.5</v>
      </c>
      <c r="O340">
        <f>VLOOKUP(C340,出勤日期!A:J,10,0)</f>
        <v>172.5</v>
      </c>
      <c r="P340">
        <f>VLOOKUP(C340,出勤日期!A:L,12,0)</f>
        <v>0</v>
      </c>
      <c r="Q340">
        <f>VLOOKUP(C340,出勤日期!A:M,13,0)</f>
        <v>172.5</v>
      </c>
      <c r="S340">
        <f>VLOOKUP(C340,'考勤原始数据（增加育儿、独生子女陪护假）'!C:X,16,0)</f>
        <v>0</v>
      </c>
      <c r="U340">
        <f>VLOOKUP(C340,'考勤原始数据（增加育儿、独生子女陪护假）'!C:Z,17,0)</f>
        <v>0</v>
      </c>
      <c r="W340">
        <f>VLOOKUP(C340,'考勤原始数据（增加育儿、独生子女陪护假）'!C:AB,18,0)</f>
        <v>0</v>
      </c>
      <c r="Y340">
        <f>VLOOKUP(C340,'考勤原始数据（增加育儿、独生子女陪护假）'!C:AD,19,0)</f>
        <v>0</v>
      </c>
      <c r="Z340">
        <f>VLOOKUP(C340,'考勤原始数据（增加育儿、独生子女陪护假）'!C:AE,20,0)</f>
        <v>0</v>
      </c>
      <c r="AB340">
        <f>VLOOKUP(C340,'考勤原始数据（增加育儿、独生子女陪护假）'!C:AG,22,0)</f>
        <v>0</v>
      </c>
      <c r="AC340">
        <f>VLOOKUP(C340,'考勤原始数据（增加育儿、独生子女陪护假）'!C:Y,23,0)</f>
        <v>0</v>
      </c>
      <c r="AD340">
        <f>VLOOKUP(C340,'考勤原始数据（增加育儿、独生子女陪护假）'!C:Z,24,0)</f>
        <v>0</v>
      </c>
      <c r="AE340">
        <v>0</v>
      </c>
      <c r="AF340">
        <f>VLOOKUP(C340,'考勤原始数据（增加育儿、独生子女陪护假）'!C:AB,26,0)</f>
        <v>0</v>
      </c>
      <c r="AG340">
        <f>VLOOKUP(C340:C341,'考勤原始数据（增加育儿、独生子女陪护假）'!C:AC,27,0)</f>
        <v>0</v>
      </c>
      <c r="AH340">
        <f>VLOOKUP(C340,'考勤原始数据（增加育儿、独生子女陪护假）'!C:AD,28,0)</f>
        <v>0</v>
      </c>
      <c r="AI340">
        <f>VLOOKUP(C340,'考勤原始数据（增加育儿、独生子女陪护假）'!C:AE,29,0)</f>
        <v>0</v>
      </c>
      <c r="AJ340">
        <f>VLOOKUP(C340,'考勤原始数据（增加育儿、独生子女陪护假）'!C:AF,30,0)</f>
        <v>0</v>
      </c>
      <c r="AL340">
        <f t="shared" si="21"/>
        <v>0</v>
      </c>
      <c r="AM340">
        <f t="shared" si="23"/>
        <v>200</v>
      </c>
      <c r="AN340">
        <f>VLOOKUP(C340,工龄计算!B:F,5,0)</f>
        <v>100</v>
      </c>
      <c r="AS340">
        <f t="shared" si="22"/>
        <v>0</v>
      </c>
      <c r="BB340">
        <f t="shared" si="24"/>
        <v>0</v>
      </c>
    </row>
    <row r="341" spans="2:55">
      <c r="B341" t="str">
        <f>VLOOKUP(C341,花名册!C:O,13,0)</f>
        <v>10716</v>
      </c>
      <c r="C341" t="s">
        <v>1025</v>
      </c>
      <c r="D341" t="str">
        <f>VLOOKUP(C341,花名册!C:F,4,0)</f>
        <v>百诚医药</v>
      </c>
      <c r="E341" t="str">
        <f>VLOOKUP(C341,花名册!C:G,5,0)</f>
        <v>杂质研究中心</v>
      </c>
      <c r="F341" t="str">
        <f>VLOOKUP(C341,花名册!C:H,6,0)</f>
        <v>分析研究员</v>
      </c>
      <c r="G341" t="str">
        <f>VLOOKUP(C341,花名册!C:D,2,0)</f>
        <v>在职</v>
      </c>
      <c r="H341" t="str">
        <f>VLOOKUP(C341,花名册!C:E,3,0)</f>
        <v>正式员工</v>
      </c>
      <c r="I341" t="str">
        <f>VLOOKUP(C341,花名册!C:J,8,0)</f>
        <v>研发</v>
      </c>
      <c r="J341" t="str">
        <f>VLOOKUP(C341,花名册!C:I,7,0)</f>
        <v>2020-08-31</v>
      </c>
      <c r="K341" t="str">
        <f>VLOOKUP(C341,花名册!C:L,9,0)</f>
        <v/>
      </c>
      <c r="L341" t="str">
        <f>VLOOKUP(C341,花名册!C:L,10,0)</f>
        <v/>
      </c>
      <c r="M341" t="str">
        <f>VLOOKUP(C341,花名册!C:N,12,0)</f>
        <v>P2</v>
      </c>
      <c r="N341">
        <f>VLOOKUP(C341,出勤日期!A:I,9,0)</f>
        <v>172.5</v>
      </c>
      <c r="O341">
        <f>VLOOKUP(C341,出勤日期!A:J,10,0)</f>
        <v>172.5</v>
      </c>
      <c r="P341">
        <f>VLOOKUP(C341,出勤日期!A:L,12,0)</f>
        <v>0</v>
      </c>
      <c r="Q341">
        <f>VLOOKUP(C341,出勤日期!A:M,13,0)</f>
        <v>172.5</v>
      </c>
      <c r="S341">
        <f>VLOOKUP(C341,'考勤原始数据（增加育儿、独生子女陪护假）'!C:X,16,0)</f>
        <v>0</v>
      </c>
      <c r="U341">
        <f>VLOOKUP(C341,'考勤原始数据（增加育儿、独生子女陪护假）'!C:Z,17,0)</f>
        <v>0</v>
      </c>
      <c r="W341">
        <f>VLOOKUP(C341,'考勤原始数据（增加育儿、独生子女陪护假）'!C:AB,18,0)</f>
        <v>0</v>
      </c>
      <c r="Y341">
        <f>VLOOKUP(C341,'考勤原始数据（增加育儿、独生子女陪护假）'!C:AD,19,0)</f>
        <v>0</v>
      </c>
      <c r="Z341">
        <f>VLOOKUP(C341,'考勤原始数据（增加育儿、独生子女陪护假）'!C:AE,20,0)</f>
        <v>0</v>
      </c>
      <c r="AB341">
        <f>VLOOKUP(C341,'考勤原始数据（增加育儿、独生子女陪护假）'!C:AG,22,0)</f>
        <v>0</v>
      </c>
      <c r="AC341">
        <f>VLOOKUP(C341,'考勤原始数据（增加育儿、独生子女陪护假）'!C:Y,23,0)</f>
        <v>21</v>
      </c>
      <c r="AD341">
        <f>VLOOKUP(C341,'考勤原始数据（增加育儿、独生子女陪护假）'!C:Z,24,0)</f>
        <v>15</v>
      </c>
      <c r="AE341">
        <v>0</v>
      </c>
      <c r="AF341">
        <f>VLOOKUP(C341,'考勤原始数据（增加育儿、独生子女陪护假）'!C:AB,26,0)</f>
        <v>5.5</v>
      </c>
      <c r="AG341">
        <f>VLOOKUP(C341:C342,'考勤原始数据（增加育儿、独生子女陪护假）'!C:AC,27,0)</f>
        <v>0</v>
      </c>
      <c r="AH341">
        <f>VLOOKUP(C341,'考勤原始数据（增加育儿、独生子女陪护假）'!C:AD,28,0)</f>
        <v>0</v>
      </c>
      <c r="AI341">
        <f>VLOOKUP(C341,'考勤原始数据（增加育儿、独生子女陪护假）'!C:AE,29,0)</f>
        <v>0.5</v>
      </c>
      <c r="AJ341">
        <f>VLOOKUP(C341,'考勤原始数据（增加育儿、独生子女陪护假）'!C:AF,30,0)</f>
        <v>260</v>
      </c>
      <c r="AL341">
        <f t="shared" si="21"/>
        <v>0</v>
      </c>
      <c r="AM341">
        <f t="shared" si="23"/>
        <v>200</v>
      </c>
      <c r="AN341">
        <f>VLOOKUP(C341,工龄计算!B:F,5,0)</f>
        <v>100</v>
      </c>
      <c r="AS341">
        <f t="shared" si="22"/>
        <v>0</v>
      </c>
      <c r="BB341">
        <f t="shared" si="24"/>
        <v>0</v>
      </c>
    </row>
    <row r="342" spans="2:55">
      <c r="B342" t="str">
        <f>VLOOKUP(C342,花名册!C:O,13,0)</f>
        <v>10717</v>
      </c>
      <c r="C342" t="s">
        <v>656</v>
      </c>
      <c r="D342" t="str">
        <f>VLOOKUP(C342,花名册!C:F,4,0)</f>
        <v>百诚医药</v>
      </c>
      <c r="E342" t="str">
        <f>VLOOKUP(C342,花名册!C:G,5,0)</f>
        <v>行政事务部</v>
      </c>
      <c r="F342" t="str">
        <f>VLOOKUP(C342,花名册!C:H,6,0)</f>
        <v>保洁</v>
      </c>
      <c r="G342" t="str">
        <f>VLOOKUP(C342,花名册!C:D,2,0)</f>
        <v>在职</v>
      </c>
      <c r="H342" t="str">
        <f>VLOOKUP(C342,花名册!C:E,3,0)</f>
        <v>正式员工</v>
      </c>
      <c r="I342" t="str">
        <f>VLOOKUP(C342,花名册!C:J,8,0)</f>
        <v>后勤</v>
      </c>
      <c r="J342" t="str">
        <f>VLOOKUP(C342,花名册!C:I,7,0)</f>
        <v>2020-08-31</v>
      </c>
      <c r="K342" t="str">
        <f>VLOOKUP(C342,花名册!C:L,9,0)</f>
        <v/>
      </c>
      <c r="L342" t="str">
        <f>VLOOKUP(C342,花名册!C:L,10,0)</f>
        <v/>
      </c>
      <c r="M342" t="str">
        <f>VLOOKUP(C342,花名册!C:N,12,0)</f>
        <v>P1</v>
      </c>
      <c r="N342">
        <f>VLOOKUP(C342,出勤日期!A:I,9,0)</f>
        <v>184</v>
      </c>
      <c r="O342">
        <f>VLOOKUP(C342,出勤日期!A:J,10,0)</f>
        <v>184</v>
      </c>
      <c r="P342">
        <f>VLOOKUP(C342,出勤日期!A:L,12,0)</f>
        <v>0</v>
      </c>
      <c r="Q342">
        <f>VLOOKUP(C342,出勤日期!A:M,13,0)</f>
        <v>184</v>
      </c>
      <c r="S342">
        <f>VLOOKUP(C342,'考勤原始数据（增加育儿、独生子女陪护假）'!C:X,16,0)</f>
        <v>0</v>
      </c>
      <c r="U342">
        <f>VLOOKUP(C342,'考勤原始数据（增加育儿、独生子女陪护假）'!C:Z,17,0)</f>
        <v>0</v>
      </c>
      <c r="W342">
        <f>VLOOKUP(C342,'考勤原始数据（增加育儿、独生子女陪护假）'!C:AB,18,0)</f>
        <v>0</v>
      </c>
      <c r="Y342">
        <f>VLOOKUP(C342,'考勤原始数据（增加育儿、独生子女陪护假）'!C:AD,19,0)</f>
        <v>0</v>
      </c>
      <c r="Z342">
        <f>VLOOKUP(C342,'考勤原始数据（增加育儿、独生子女陪护假）'!C:AE,20,0)</f>
        <v>0</v>
      </c>
      <c r="AB342">
        <f>VLOOKUP(C342,'考勤原始数据（增加育儿、独生子女陪护假）'!C:AG,22,0)</f>
        <v>0</v>
      </c>
      <c r="AC342">
        <f>VLOOKUP(C342,'考勤原始数据（增加育儿、独生子女陪护假）'!C:Y,23,0)</f>
        <v>16</v>
      </c>
      <c r="AD342">
        <f>VLOOKUP(C342,'考勤原始数据（增加育儿、独生子女陪护假）'!C:Z,24,0)</f>
        <v>0</v>
      </c>
      <c r="AE342">
        <v>0</v>
      </c>
      <c r="AF342">
        <f>VLOOKUP(C342,'考勤原始数据（增加育儿、独生子女陪护假）'!C:AB,26,0)</f>
        <v>0</v>
      </c>
      <c r="AG342">
        <f>VLOOKUP(C342:C343,'考勤原始数据（增加育儿、独生子女陪护假）'!C:AC,27,0)</f>
        <v>16</v>
      </c>
      <c r="AH342">
        <f>VLOOKUP(C342,'考勤原始数据（增加育儿、独生子女陪护假）'!C:AD,28,0)</f>
        <v>0</v>
      </c>
      <c r="AI342">
        <f>VLOOKUP(C342,'考勤原始数据（增加育儿、独生子女陪护假）'!C:AE,29,0)</f>
        <v>0</v>
      </c>
      <c r="AJ342">
        <f>VLOOKUP(C342,'考勤原始数据（增加育儿、独生子女陪护假）'!C:AF,30,0)</f>
        <v>520</v>
      </c>
      <c r="AL342">
        <f t="shared" si="21"/>
        <v>0</v>
      </c>
      <c r="AM342">
        <f t="shared" si="23"/>
        <v>200</v>
      </c>
      <c r="AN342">
        <f>VLOOKUP(C342,工龄计算!B:F,5,0)</f>
        <v>100</v>
      </c>
      <c r="AS342">
        <f t="shared" si="22"/>
        <v>0</v>
      </c>
      <c r="BB342">
        <f t="shared" si="24"/>
        <v>0</v>
      </c>
    </row>
    <row r="343" spans="2:55">
      <c r="B343" t="str">
        <f>VLOOKUP(C343,花名册!C:O,13,0)</f>
        <v>10722</v>
      </c>
      <c r="C343" t="s">
        <v>658</v>
      </c>
      <c r="D343" t="str">
        <f>VLOOKUP(C343,花名册!C:F,4,0)</f>
        <v>百诚医药</v>
      </c>
      <c r="E343" t="str">
        <f>VLOOKUP(C343,花名册!C:G,5,0)</f>
        <v>固体制剂一部</v>
      </c>
      <c r="F343" t="str">
        <f>VLOOKUP(C343,花名册!C:H,6,0)</f>
        <v>高级制剂研究员</v>
      </c>
      <c r="G343" t="str">
        <f>VLOOKUP(C343,花名册!C:D,2,0)</f>
        <v>在职</v>
      </c>
      <c r="H343" t="str">
        <f>VLOOKUP(C343,花名册!C:E,3,0)</f>
        <v>正式员工</v>
      </c>
      <c r="I343" t="str">
        <f>VLOOKUP(C343,花名册!C:J,8,0)</f>
        <v>研发</v>
      </c>
      <c r="J343" t="str">
        <f>VLOOKUP(C343,花名册!C:I,7,0)</f>
        <v>2020-09-02</v>
      </c>
      <c r="K343" t="str">
        <f>VLOOKUP(C343,花名册!C:L,9,0)</f>
        <v/>
      </c>
      <c r="L343" t="str">
        <f>VLOOKUP(C343,花名册!C:L,10,0)</f>
        <v/>
      </c>
      <c r="M343" t="str">
        <f>VLOOKUP(C343,花名册!C:N,12,0)</f>
        <v>P3</v>
      </c>
      <c r="N343">
        <f>VLOOKUP(C343,出勤日期!A:I,9,0)</f>
        <v>172.5</v>
      </c>
      <c r="O343">
        <f>VLOOKUP(C343,出勤日期!A:J,10,0)</f>
        <v>172.5</v>
      </c>
      <c r="P343">
        <f>VLOOKUP(C343,出勤日期!A:L,12,0)</f>
        <v>0</v>
      </c>
      <c r="Q343">
        <f>VLOOKUP(C343,出勤日期!A:M,13,0)</f>
        <v>172.5</v>
      </c>
      <c r="S343">
        <f>VLOOKUP(C343,'考勤原始数据（增加育儿、独生子女陪护假）'!C:X,16,0)</f>
        <v>0</v>
      </c>
      <c r="U343">
        <f>VLOOKUP(C343,'考勤原始数据（增加育儿、独生子女陪护假）'!C:Z,17,0)</f>
        <v>0</v>
      </c>
      <c r="W343">
        <f>VLOOKUP(C343,'考勤原始数据（增加育儿、独生子女陪护假）'!C:AB,18,0)</f>
        <v>0</v>
      </c>
      <c r="Y343">
        <f>VLOOKUP(C343,'考勤原始数据（增加育儿、独生子女陪护假）'!C:AD,19,0)</f>
        <v>0</v>
      </c>
      <c r="Z343">
        <f>VLOOKUP(C343,'考勤原始数据（增加育儿、独生子女陪护假）'!C:AE,20,0)</f>
        <v>0</v>
      </c>
      <c r="AB343">
        <f>VLOOKUP(C343,'考勤原始数据（增加育儿、独生子女陪护假）'!C:AG,22,0)</f>
        <v>0</v>
      </c>
      <c r="AC343">
        <f>VLOOKUP(C343,'考勤原始数据（增加育儿、独生子女陪护假）'!C:Y,23,0)</f>
        <v>0</v>
      </c>
      <c r="AD343">
        <f>VLOOKUP(C343,'考勤原始数据（增加育儿、独生子女陪护假）'!C:Z,24,0)</f>
        <v>0</v>
      </c>
      <c r="AE343">
        <v>0</v>
      </c>
      <c r="AF343">
        <f>VLOOKUP(C343,'考勤原始数据（增加育儿、独生子女陪护假）'!C:AB,26,0)</f>
        <v>0</v>
      </c>
      <c r="AG343">
        <f>VLOOKUP(C343:C344,'考勤原始数据（增加育儿、独生子女陪护假）'!C:AC,27,0)</f>
        <v>0</v>
      </c>
      <c r="AH343">
        <f>VLOOKUP(C343,'考勤原始数据（增加育儿、独生子女陪护假）'!C:AD,28,0)</f>
        <v>0</v>
      </c>
      <c r="AI343">
        <f>VLOOKUP(C343,'考勤原始数据（增加育儿、独生子女陪护假）'!C:AE,29,0)</f>
        <v>0</v>
      </c>
      <c r="AJ343">
        <f>VLOOKUP(C343,'考勤原始数据（增加育儿、独生子女陪护假）'!C:AF,30,0)</f>
        <v>0</v>
      </c>
      <c r="AL343">
        <f t="shared" si="21"/>
        <v>0</v>
      </c>
      <c r="AM343">
        <f t="shared" si="23"/>
        <v>200</v>
      </c>
      <c r="AN343">
        <f>VLOOKUP(C343,工龄计算!B:F,5,0)</f>
        <v>100</v>
      </c>
      <c r="AS343">
        <f t="shared" si="22"/>
        <v>0</v>
      </c>
      <c r="BB343">
        <f t="shared" si="24"/>
        <v>0</v>
      </c>
    </row>
    <row r="344" spans="2:55">
      <c r="B344" t="str">
        <f>VLOOKUP(C344,花名册!C:O,13,0)</f>
        <v>10724</v>
      </c>
      <c r="C344" t="s">
        <v>796</v>
      </c>
      <c r="D344" t="str">
        <f>VLOOKUP(C344,花名册!C:F,4,0)</f>
        <v>百诚医药</v>
      </c>
      <c r="E344" t="str">
        <f>VLOOKUP(C344,花名册!C:G,5,0)</f>
        <v>实验室管理部</v>
      </c>
      <c r="F344" t="str">
        <f>VLOOKUP(C344,花名册!C:H,6,0)</f>
        <v>仪器工程师</v>
      </c>
      <c r="G344" t="str">
        <f>VLOOKUP(C344,花名册!C:D,2,0)</f>
        <v>在职</v>
      </c>
      <c r="H344" t="str">
        <f>VLOOKUP(C344,花名册!C:E,3,0)</f>
        <v>正式员工</v>
      </c>
      <c r="I344" t="str">
        <f>VLOOKUP(C344,花名册!C:J,8,0)</f>
        <v>职能</v>
      </c>
      <c r="J344" t="str">
        <f>VLOOKUP(C344,花名册!C:I,7,0)</f>
        <v>2020-09-02</v>
      </c>
      <c r="K344" t="str">
        <f>VLOOKUP(C344,花名册!C:L,9,0)</f>
        <v/>
      </c>
      <c r="L344" t="str">
        <f>VLOOKUP(C344,花名册!C:L,10,0)</f>
        <v/>
      </c>
      <c r="M344" t="str">
        <f>VLOOKUP(C344,花名册!C:N,12,0)</f>
        <v>P2</v>
      </c>
      <c r="N344">
        <f>VLOOKUP(C344,出勤日期!A:I,9,0)</f>
        <v>184</v>
      </c>
      <c r="O344">
        <f>VLOOKUP(C344,出勤日期!A:J,10,0)</f>
        <v>184</v>
      </c>
      <c r="P344">
        <f>VLOOKUP(C344,出勤日期!A:L,12,0)</f>
        <v>0</v>
      </c>
      <c r="Q344">
        <f>VLOOKUP(C344,出勤日期!A:M,13,0)</f>
        <v>184</v>
      </c>
      <c r="S344">
        <f>VLOOKUP(C344,'考勤原始数据（增加育儿、独生子女陪护假）'!C:X,16,0)</f>
        <v>0</v>
      </c>
      <c r="U344">
        <f>VLOOKUP(C344,'考勤原始数据（增加育儿、独生子女陪护假）'!C:Z,17,0)</f>
        <v>0</v>
      </c>
      <c r="W344">
        <f>VLOOKUP(C344,'考勤原始数据（增加育儿、独生子女陪护假）'!C:AB,18,0)</f>
        <v>0</v>
      </c>
      <c r="Y344">
        <f>VLOOKUP(C344,'考勤原始数据（增加育儿、独生子女陪护假）'!C:AD,19,0)</f>
        <v>0</v>
      </c>
      <c r="Z344">
        <f>VLOOKUP(C344,'考勤原始数据（增加育儿、独生子女陪护假）'!C:AE,20,0)</f>
        <v>0</v>
      </c>
      <c r="AB344">
        <f>VLOOKUP(C344,'考勤原始数据（增加育儿、独生子女陪护假）'!C:AG,22,0)</f>
        <v>0</v>
      </c>
      <c r="AC344">
        <f>VLOOKUP(C344,'考勤原始数据（增加育儿、独生子女陪护假）'!C:Y,23,0)</f>
        <v>41.5</v>
      </c>
      <c r="AD344">
        <f>VLOOKUP(C344,'考勤原始数据（增加育儿、独生子女陪护假）'!C:Z,24,0)</f>
        <v>0</v>
      </c>
      <c r="AE344">
        <v>0</v>
      </c>
      <c r="AF344">
        <f>VLOOKUP(C344,'考勤原始数据（增加育儿、独生子女陪护假）'!C:AB,26,0)</f>
        <v>0</v>
      </c>
      <c r="AG344">
        <f>VLOOKUP(C344:C345,'考勤原始数据（增加育儿、独生子女陪护假）'!C:AC,27,0)</f>
        <v>41.5</v>
      </c>
      <c r="AH344">
        <f>VLOOKUP(C344,'考勤原始数据（增加育儿、独生子女陪护假）'!C:AD,28,0)</f>
        <v>0</v>
      </c>
      <c r="AI344">
        <f>VLOOKUP(C344,'考勤原始数据（增加育儿、独生子女陪护假）'!C:AE,29,0)</f>
        <v>0</v>
      </c>
      <c r="AJ344">
        <f>VLOOKUP(C344,'考勤原始数据（增加育儿、独生子女陪护假）'!C:AF,30,0)</f>
        <v>1556.25</v>
      </c>
      <c r="AL344">
        <f t="shared" si="21"/>
        <v>0</v>
      </c>
      <c r="AM344">
        <f t="shared" si="23"/>
        <v>200</v>
      </c>
      <c r="AN344">
        <f>VLOOKUP(C344,工龄计算!B:F,5,0)</f>
        <v>100</v>
      </c>
      <c r="AS344">
        <f t="shared" si="22"/>
        <v>0</v>
      </c>
      <c r="BB344">
        <f t="shared" si="24"/>
        <v>0</v>
      </c>
    </row>
    <row r="345" spans="2:55">
      <c r="B345" t="str">
        <f>VLOOKUP(C345,花名册!C:O,13,0)</f>
        <v>11910</v>
      </c>
      <c r="C345" t="s">
        <v>1450</v>
      </c>
      <c r="D345" t="str">
        <f>VLOOKUP(C345,花名册!C:F,4,0)</f>
        <v>百诚医药</v>
      </c>
      <c r="E345" t="str">
        <f>VLOOKUP(C345,花名册!C:G,5,0)</f>
        <v>原料药三部</v>
      </c>
      <c r="F345" t="str">
        <f>VLOOKUP(C345,花名册!C:H,6,0)</f>
        <v>高级合成研究员</v>
      </c>
      <c r="G345" t="str">
        <f>VLOOKUP(C345,花名册!C:D,2,0)</f>
        <v>在职</v>
      </c>
      <c r="H345" t="str">
        <f>VLOOKUP(C345,花名册!C:E,3,0)</f>
        <v>正式员工</v>
      </c>
      <c r="I345" t="str">
        <f>VLOOKUP(C345,花名册!C:J,8,0)</f>
        <v>研发</v>
      </c>
      <c r="J345" t="str">
        <f>VLOOKUP(C345,花名册!C:I,7,0)</f>
        <v>2022-07-06</v>
      </c>
      <c r="K345" t="str">
        <f>VLOOKUP(C345,花名册!C:L,9,0)</f>
        <v/>
      </c>
      <c r="L345" t="str">
        <f>VLOOKUP(C345,花名册!C:L,10,0)</f>
        <v/>
      </c>
      <c r="M345" t="str">
        <f>VLOOKUP(C345,花名册!C:N,12,0)</f>
        <v>P3</v>
      </c>
      <c r="N345">
        <f>VLOOKUP(C345,出勤日期!A:I,9,0)</f>
        <v>172.5</v>
      </c>
      <c r="O345">
        <f>VLOOKUP(C345,出勤日期!A:J,10,0)</f>
        <v>172.5</v>
      </c>
      <c r="P345">
        <f>VLOOKUP(C345,出勤日期!A:L,12,0)</f>
        <v>0</v>
      </c>
      <c r="Q345">
        <f>VLOOKUP(C345,出勤日期!A:M,13,0)</f>
        <v>172.5</v>
      </c>
      <c r="S345">
        <f>VLOOKUP(C345,'考勤原始数据（增加育儿、独生子女陪护假）'!C:X,16,0)</f>
        <v>0</v>
      </c>
      <c r="U345">
        <f>VLOOKUP(C345,'考勤原始数据（增加育儿、独生子女陪护假）'!C:Z,17,0)</f>
        <v>0</v>
      </c>
      <c r="W345">
        <f>VLOOKUP(C345,'考勤原始数据（增加育儿、独生子女陪护假）'!C:AB,18,0)</f>
        <v>0</v>
      </c>
      <c r="Y345">
        <f>VLOOKUP(C345,'考勤原始数据（增加育儿、独生子女陪护假）'!C:AD,19,0)</f>
        <v>0</v>
      </c>
      <c r="Z345">
        <f>VLOOKUP(C345,'考勤原始数据（增加育儿、独生子女陪护假）'!C:AE,20,0)</f>
        <v>0</v>
      </c>
      <c r="AB345">
        <f>VLOOKUP(C345,'考勤原始数据（增加育儿、独生子女陪护假）'!C:AG,22,0)</f>
        <v>0</v>
      </c>
      <c r="AC345">
        <f>VLOOKUP(C345,'考勤原始数据（增加育儿、独生子女陪护假）'!C:Y,23,0)</f>
        <v>0</v>
      </c>
      <c r="AD345">
        <f>VLOOKUP(C345,'考勤原始数据（增加育儿、独生子女陪护假）'!C:Z,24,0)</f>
        <v>0</v>
      </c>
      <c r="AE345">
        <v>0</v>
      </c>
      <c r="AF345">
        <f>VLOOKUP(C345,'考勤原始数据（增加育儿、独生子女陪护假）'!C:AB,26,0)</f>
        <v>0</v>
      </c>
      <c r="AG345">
        <f>VLOOKUP(C345:C346,'考勤原始数据（增加育儿、独生子女陪护假）'!C:AC,27,0)</f>
        <v>0</v>
      </c>
      <c r="AH345">
        <f>VLOOKUP(C345,'考勤原始数据（增加育儿、独生子女陪护假）'!C:AD,28,0)</f>
        <v>0</v>
      </c>
      <c r="AI345">
        <f>VLOOKUP(C345,'考勤原始数据（增加育儿、独生子女陪护假）'!C:AE,29,0)</f>
        <v>0</v>
      </c>
      <c r="AJ345">
        <f>VLOOKUP(C345,'考勤原始数据（增加育儿、独生子女陪护假）'!C:AF,30,0)</f>
        <v>0</v>
      </c>
      <c r="AL345">
        <f t="shared" si="21"/>
        <v>0</v>
      </c>
      <c r="AM345">
        <f t="shared" si="23"/>
        <v>200</v>
      </c>
      <c r="AN345">
        <f>VLOOKUP(C345,工龄计算!B:F,5,0)</f>
        <v>0</v>
      </c>
      <c r="AS345">
        <f t="shared" si="22"/>
        <v>0</v>
      </c>
      <c r="BB345">
        <f t="shared" si="24"/>
        <v>0</v>
      </c>
    </row>
    <row r="346" spans="2:55">
      <c r="B346" t="str">
        <f>VLOOKUP(C346,花名册!C:O,13,0)</f>
        <v>10729</v>
      </c>
      <c r="C346" t="s">
        <v>1026</v>
      </c>
      <c r="D346" t="str">
        <f>VLOOKUP(C346,花名册!C:F,4,0)</f>
        <v>百诚医药</v>
      </c>
      <c r="E346" t="str">
        <f>VLOOKUP(C346,花名册!C:G,5,0)</f>
        <v>行政事务部</v>
      </c>
      <c r="F346" t="str">
        <f>VLOOKUP(C346,花名册!C:H,6,0)</f>
        <v>保洁</v>
      </c>
      <c r="G346" t="str">
        <f>VLOOKUP(C346,花名册!C:D,2,0)</f>
        <v>在职</v>
      </c>
      <c r="H346" t="str">
        <f>VLOOKUP(C346,花名册!C:E,3,0)</f>
        <v>正式员工</v>
      </c>
      <c r="I346" t="str">
        <f>VLOOKUP(C346,花名册!C:J,8,0)</f>
        <v>后勤</v>
      </c>
      <c r="J346" t="str">
        <f>VLOOKUP(C346,花名册!C:I,7,0)</f>
        <v>2020-09-21</v>
      </c>
      <c r="K346" t="str">
        <f>VLOOKUP(C346,花名册!C:L,9,0)</f>
        <v/>
      </c>
      <c r="L346" t="str">
        <f>VLOOKUP(C346,花名册!C:L,10,0)</f>
        <v/>
      </c>
      <c r="M346" t="str">
        <f>VLOOKUP(C346,花名册!C:N,12,0)</f>
        <v>P1</v>
      </c>
      <c r="N346">
        <f>VLOOKUP(C346,出勤日期!A:I,9,0)</f>
        <v>184</v>
      </c>
      <c r="O346">
        <f>VLOOKUP(C346,出勤日期!A:J,10,0)</f>
        <v>184</v>
      </c>
      <c r="P346">
        <f>VLOOKUP(C346,出勤日期!A:L,12,0)</f>
        <v>0</v>
      </c>
      <c r="Q346">
        <f>VLOOKUP(C346,出勤日期!A:M,13,0)</f>
        <v>184</v>
      </c>
      <c r="S346">
        <f>VLOOKUP(C346,'考勤原始数据（增加育儿、独生子女陪护假）'!C:X,16,0)</f>
        <v>0</v>
      </c>
      <c r="U346">
        <f>VLOOKUP(C346,'考勤原始数据（增加育儿、独生子女陪护假）'!C:Z,17,0)</f>
        <v>0</v>
      </c>
      <c r="W346">
        <f>VLOOKUP(C346,'考勤原始数据（增加育儿、独生子女陪护假）'!C:AB,18,0)</f>
        <v>0</v>
      </c>
      <c r="Y346">
        <f>VLOOKUP(C346,'考勤原始数据（增加育儿、独生子女陪护假）'!C:AD,19,0)</f>
        <v>0</v>
      </c>
      <c r="Z346">
        <f>VLOOKUP(C346,'考勤原始数据（增加育儿、独生子女陪护假）'!C:AE,20,0)</f>
        <v>0</v>
      </c>
      <c r="AB346">
        <f>VLOOKUP(C346,'考勤原始数据（增加育儿、独生子女陪护假）'!C:AG,22,0)</f>
        <v>0</v>
      </c>
      <c r="AC346">
        <f>VLOOKUP(C346,'考勤原始数据（增加育儿、独生子女陪护假）'!C:Y,23,0)</f>
        <v>16</v>
      </c>
      <c r="AD346">
        <f>VLOOKUP(C346,'考勤原始数据（增加育儿、独生子女陪护假）'!C:Z,24,0)</f>
        <v>8</v>
      </c>
      <c r="AE346">
        <v>0</v>
      </c>
      <c r="AF346">
        <f>VLOOKUP(C346,'考勤原始数据（增加育儿、独生子女陪护假）'!C:AB,26,0)</f>
        <v>0</v>
      </c>
      <c r="AG346">
        <f>VLOOKUP(C346:C347,'考勤原始数据（增加育儿、独生子女陪护假）'!C:AC,27,0)</f>
        <v>8</v>
      </c>
      <c r="AH346">
        <f>VLOOKUP(C346,'考勤原始数据（增加育儿、独生子女陪护假）'!C:AD,28,0)</f>
        <v>0</v>
      </c>
      <c r="AI346">
        <f>VLOOKUP(C346,'考勤原始数据（增加育儿、独生子女陪护假）'!C:AE,29,0)</f>
        <v>0</v>
      </c>
      <c r="AJ346">
        <f>VLOOKUP(C346,'考勤原始数据（增加育儿、独生子女陪护假）'!C:AF,30,0)</f>
        <v>260</v>
      </c>
      <c r="AL346">
        <f t="shared" si="21"/>
        <v>0</v>
      </c>
      <c r="AM346">
        <f t="shared" si="23"/>
        <v>200</v>
      </c>
      <c r="AN346">
        <f>VLOOKUP(C346,工龄计算!B:F,5,0)</f>
        <v>100</v>
      </c>
      <c r="AS346">
        <f t="shared" si="22"/>
        <v>0</v>
      </c>
      <c r="BB346">
        <f t="shared" si="24"/>
        <v>0</v>
      </c>
    </row>
    <row r="347" spans="2:55">
      <c r="B347" t="str">
        <f>VLOOKUP(C347,花名册!C:O,13,0)</f>
        <v>10760</v>
      </c>
      <c r="C347" t="s">
        <v>660</v>
      </c>
      <c r="D347" t="str">
        <f>VLOOKUP(C347,花名册!C:F,4,0)</f>
        <v>百诚医药</v>
      </c>
      <c r="E347" t="str">
        <f>VLOOKUP(C347,花名册!C:G,5,0)</f>
        <v>外用制剂部</v>
      </c>
      <c r="F347" t="str">
        <f>VLOOKUP(C347,花名册!C:H,6,0)</f>
        <v>初级项目经理(制剂)</v>
      </c>
      <c r="G347" t="str">
        <f>VLOOKUP(C347,花名册!C:D,2,0)</f>
        <v>在职</v>
      </c>
      <c r="H347" t="str">
        <f>VLOOKUP(C347,花名册!C:E,3,0)</f>
        <v>正式员工</v>
      </c>
      <c r="I347" t="str">
        <f>VLOOKUP(C347,花名册!C:J,8,0)</f>
        <v>研发</v>
      </c>
      <c r="J347" t="str">
        <f>VLOOKUP(C347,花名册!C:I,7,0)</f>
        <v>2020-09-25</v>
      </c>
      <c r="K347" t="str">
        <f>VLOOKUP(C347,花名册!C:L,9,0)</f>
        <v/>
      </c>
      <c r="L347" t="str">
        <f>VLOOKUP(C347,花名册!C:L,10,0)</f>
        <v/>
      </c>
      <c r="M347" t="str">
        <f>VLOOKUP(C347,花名册!C:N,12,0)</f>
        <v>M1</v>
      </c>
      <c r="N347">
        <f>VLOOKUP(C347,出勤日期!A:I,9,0)</f>
        <v>172.5</v>
      </c>
      <c r="O347">
        <f>VLOOKUP(C347,出勤日期!A:J,10,0)</f>
        <v>172.5</v>
      </c>
      <c r="P347">
        <f>VLOOKUP(C347,出勤日期!A:L,12,0)</f>
        <v>0</v>
      </c>
      <c r="Q347">
        <f>VLOOKUP(C347,出勤日期!A:M,13,0)</f>
        <v>172.5</v>
      </c>
      <c r="S347">
        <f>VLOOKUP(C347,'考勤原始数据（增加育儿、独生子女陪护假）'!C:X,16,0)</f>
        <v>0</v>
      </c>
      <c r="U347">
        <f>VLOOKUP(C347,'考勤原始数据（增加育儿、独生子女陪护假）'!C:Z,17,0)</f>
        <v>0</v>
      </c>
      <c r="W347">
        <f>VLOOKUP(C347,'考勤原始数据（增加育儿、独生子女陪护假）'!C:AB,18,0)</f>
        <v>3.5</v>
      </c>
      <c r="Y347">
        <f>VLOOKUP(C347,'考勤原始数据（增加育儿、独生子女陪护假）'!C:AD,19,0)</f>
        <v>0</v>
      </c>
      <c r="Z347">
        <f>VLOOKUP(C347,'考勤原始数据（增加育儿、独生子女陪护假）'!C:AE,20,0)</f>
        <v>0</v>
      </c>
      <c r="AB347">
        <f>VLOOKUP(C347,'考勤原始数据（增加育儿、独生子女陪护假）'!C:AG,22,0)</f>
        <v>0</v>
      </c>
      <c r="AC347">
        <f>VLOOKUP(C347,'考勤原始数据（增加育儿、独生子女陪护假）'!C:Y,23,0)</f>
        <v>0</v>
      </c>
      <c r="AD347">
        <f>VLOOKUP(C347,'考勤原始数据（增加育儿、独生子女陪护假）'!C:Z,24,0)</f>
        <v>0</v>
      </c>
      <c r="AE347">
        <v>0</v>
      </c>
      <c r="AF347">
        <f>VLOOKUP(C347,'考勤原始数据（增加育儿、独生子女陪护假）'!C:AB,26,0)</f>
        <v>0</v>
      </c>
      <c r="AG347">
        <f>VLOOKUP(C347:C348,'考勤原始数据（增加育儿、独生子女陪护假）'!C:AC,27,0)</f>
        <v>0</v>
      </c>
      <c r="AH347">
        <f>VLOOKUP(C347,'考勤原始数据（增加育儿、独生子女陪护假）'!C:AD,28,0)</f>
        <v>0</v>
      </c>
      <c r="AI347">
        <f>VLOOKUP(C347,'考勤原始数据（增加育儿、独生子女陪护假）'!C:AE,29,0)</f>
        <v>0</v>
      </c>
      <c r="AJ347">
        <f>VLOOKUP(C347,'考勤原始数据（增加育儿、独生子女陪护假）'!C:AF,30,0)</f>
        <v>0</v>
      </c>
      <c r="AL347">
        <f t="shared" si="21"/>
        <v>0</v>
      </c>
      <c r="AM347">
        <f t="shared" si="23"/>
        <v>195.94</v>
      </c>
      <c r="AN347">
        <f>VLOOKUP(C347,工龄计算!B:F,5,0)</f>
        <v>100</v>
      </c>
      <c r="AS347">
        <f t="shared" si="22"/>
        <v>0</v>
      </c>
      <c r="BB347">
        <f t="shared" si="24"/>
        <v>0</v>
      </c>
    </row>
    <row r="348" spans="2:55">
      <c r="B348" t="str">
        <f>VLOOKUP(C348,花名册!C:O,13,0)</f>
        <v>10761</v>
      </c>
      <c r="C348" t="s">
        <v>1078</v>
      </c>
      <c r="D348" t="str">
        <f>VLOOKUP(C348,花名册!C:F,4,0)</f>
        <v>百诚医药</v>
      </c>
      <c r="E348" t="str">
        <f>VLOOKUP(C348,花名册!C:G,5,0)</f>
        <v>固体制剂三部</v>
      </c>
      <c r="F348" t="str">
        <f>VLOOKUP(C348,花名册!C:H,6,0)</f>
        <v>制剂研究员</v>
      </c>
      <c r="G348" t="str">
        <f>VLOOKUP(C348,花名册!C:D,2,0)</f>
        <v>在职</v>
      </c>
      <c r="H348" t="str">
        <f>VLOOKUP(C348,花名册!C:E,3,0)</f>
        <v>正式员工</v>
      </c>
      <c r="I348" t="str">
        <f>VLOOKUP(C348,花名册!C:J,8,0)</f>
        <v>研发</v>
      </c>
      <c r="J348" t="str">
        <f>VLOOKUP(C348,花名册!C:I,7,0)</f>
        <v>2020-09-25</v>
      </c>
      <c r="K348" t="str">
        <f>VLOOKUP(C348,花名册!C:L,9,0)</f>
        <v/>
      </c>
      <c r="L348" t="str">
        <f>VLOOKUP(C348,花名册!C:L,10,0)</f>
        <v/>
      </c>
      <c r="M348" t="str">
        <f>VLOOKUP(C348,花名册!C:N,12,0)</f>
        <v>P2</v>
      </c>
      <c r="N348">
        <f>VLOOKUP(C348,出勤日期!A:I,9,0)</f>
        <v>172.5</v>
      </c>
      <c r="O348">
        <f>VLOOKUP(C348,出勤日期!A:J,10,0)</f>
        <v>172.5</v>
      </c>
      <c r="P348">
        <f>VLOOKUP(C348,出勤日期!A:L,12,0)</f>
        <v>0</v>
      </c>
      <c r="Q348">
        <f>VLOOKUP(C348,出勤日期!A:M,13,0)</f>
        <v>172.5</v>
      </c>
      <c r="S348">
        <f>VLOOKUP(C348,'考勤原始数据（增加育儿、独生子女陪护假）'!C:X,16,0)</f>
        <v>0</v>
      </c>
      <c r="U348">
        <f>VLOOKUP(C348,'考勤原始数据（增加育儿、独生子女陪护假）'!C:Z,17,0)</f>
        <v>0</v>
      </c>
      <c r="W348">
        <f>VLOOKUP(C348,'考勤原始数据（增加育儿、独生子女陪护假）'!C:AB,18,0)</f>
        <v>0</v>
      </c>
      <c r="Y348">
        <f>VLOOKUP(C348,'考勤原始数据（增加育儿、独生子女陪护假）'!C:AD,19,0)</f>
        <v>135</v>
      </c>
      <c r="Z348">
        <f>VLOOKUP(C348,'考勤原始数据（增加育儿、独生子女陪护假）'!C:AE,20,0)</f>
        <v>0</v>
      </c>
      <c r="AB348">
        <f>VLOOKUP(C348,'考勤原始数据（增加育儿、独生子女陪护假）'!C:AG,22,0)</f>
        <v>0</v>
      </c>
      <c r="AC348">
        <f>VLOOKUP(C348,'考勤原始数据（增加育儿、独生子女陪护假）'!C:Y,23,0)</f>
        <v>0</v>
      </c>
      <c r="AD348">
        <f>VLOOKUP(C348,'考勤原始数据（增加育儿、独生子女陪护假）'!C:Z,24,0)</f>
        <v>0</v>
      </c>
      <c r="AE348">
        <v>0</v>
      </c>
      <c r="AF348">
        <f>VLOOKUP(C348,'考勤原始数据（增加育儿、独生子女陪护假）'!C:AB,26,0)</f>
        <v>0</v>
      </c>
      <c r="AG348">
        <f>VLOOKUP(C348:C349,'考勤原始数据（增加育儿、独生子女陪护假）'!C:AC,27,0)</f>
        <v>0</v>
      </c>
      <c r="AH348">
        <f>VLOOKUP(C348,'考勤原始数据（增加育儿、独生子女陪护假）'!C:AD,28,0)</f>
        <v>0</v>
      </c>
      <c r="AI348">
        <f>VLOOKUP(C348,'考勤原始数据（增加育儿、独生子女陪护假）'!C:AE,29,0)</f>
        <v>0</v>
      </c>
      <c r="AJ348">
        <f>VLOOKUP(C348,'考勤原始数据（增加育儿、独生子女陪护假）'!C:AF,30,0)</f>
        <v>0</v>
      </c>
      <c r="AL348">
        <f t="shared" si="21"/>
        <v>0</v>
      </c>
      <c r="AM348">
        <f t="shared" si="23"/>
        <v>43.48</v>
      </c>
      <c r="AN348">
        <f>VLOOKUP(C348,工龄计算!B:F,5,0)</f>
        <v>100</v>
      </c>
      <c r="AS348">
        <f t="shared" si="22"/>
        <v>0</v>
      </c>
      <c r="AT348">
        <v>500</v>
      </c>
      <c r="BB348">
        <f t="shared" si="24"/>
        <v>0</v>
      </c>
      <c r="BC348" t="s">
        <v>7814</v>
      </c>
    </row>
    <row r="349" spans="2:55">
      <c r="B349" t="str">
        <f>VLOOKUP(C349,花名册!C:O,13,0)</f>
        <v>10763</v>
      </c>
      <c r="C349" t="s">
        <v>798</v>
      </c>
      <c r="D349" t="str">
        <f>VLOOKUP(C349,花名册!C:F,4,0)</f>
        <v>百诚医药</v>
      </c>
      <c r="E349" t="str">
        <f>VLOOKUP(C349,花名册!C:G,5,0)</f>
        <v>行政事务部</v>
      </c>
      <c r="F349" t="str">
        <f>VLOOKUP(C349,花名册!C:H,6,0)</f>
        <v>行政专员</v>
      </c>
      <c r="G349" t="str">
        <f>VLOOKUP(C349,花名册!C:D,2,0)</f>
        <v>在职</v>
      </c>
      <c r="H349" t="str">
        <f>VLOOKUP(C349,花名册!C:E,3,0)</f>
        <v>正式员工</v>
      </c>
      <c r="I349" t="str">
        <f>VLOOKUP(C349,花名册!C:J,8,0)</f>
        <v>职能</v>
      </c>
      <c r="J349" t="str">
        <f>VLOOKUP(C349,花名册!C:I,7,0)</f>
        <v>2020-10-09</v>
      </c>
      <c r="K349" t="str">
        <f>VLOOKUP(C349,花名册!C:L,9,0)</f>
        <v/>
      </c>
      <c r="L349" t="str">
        <f>VLOOKUP(C349,花名册!C:L,10,0)</f>
        <v/>
      </c>
      <c r="M349" t="str">
        <f>VLOOKUP(C349,花名册!C:N,12,0)</f>
        <v>P2</v>
      </c>
      <c r="N349">
        <f>VLOOKUP(C349,出勤日期!A:I,9,0)</f>
        <v>184</v>
      </c>
      <c r="O349">
        <f>VLOOKUP(C349,出勤日期!A:J,10,0)</f>
        <v>184</v>
      </c>
      <c r="P349">
        <f>VLOOKUP(C349,出勤日期!A:L,12,0)</f>
        <v>0</v>
      </c>
      <c r="Q349">
        <f>VLOOKUP(C349,出勤日期!A:M,13,0)</f>
        <v>184</v>
      </c>
      <c r="S349">
        <f>VLOOKUP(C349,'考勤原始数据（增加育儿、独生子女陪护假）'!C:X,16,0)</f>
        <v>0</v>
      </c>
      <c r="U349">
        <f>VLOOKUP(C349,'考勤原始数据（增加育儿、独生子女陪护假）'!C:Z,17,0)</f>
        <v>3.5</v>
      </c>
      <c r="W349">
        <f>VLOOKUP(C349,'考勤原始数据（增加育儿、独生子女陪护假）'!C:AB,18,0)</f>
        <v>0</v>
      </c>
      <c r="Y349">
        <f>VLOOKUP(C349,'考勤原始数据（增加育儿、独生子女陪护假）'!C:AD,19,0)</f>
        <v>0</v>
      </c>
      <c r="Z349">
        <f>VLOOKUP(C349,'考勤原始数据（增加育儿、独生子女陪护假）'!C:AE,20,0)</f>
        <v>0</v>
      </c>
      <c r="AB349">
        <f>VLOOKUP(C349,'考勤原始数据（增加育儿、独生子女陪护假）'!C:AG,22,0)</f>
        <v>0</v>
      </c>
      <c r="AC349">
        <f>VLOOKUP(C349,'考勤原始数据（增加育儿、独生子女陪护假）'!C:Y,23,0)</f>
        <v>8</v>
      </c>
      <c r="AD349">
        <f>VLOOKUP(C349,'考勤原始数据（增加育儿、独生子女陪护假）'!C:Z,24,0)</f>
        <v>8</v>
      </c>
      <c r="AE349">
        <v>0</v>
      </c>
      <c r="AF349">
        <f>VLOOKUP(C349,'考勤原始数据（增加育儿、独生子女陪护假）'!C:AB,26,0)</f>
        <v>0</v>
      </c>
      <c r="AG349">
        <f>VLOOKUP(C349:C350,'考勤原始数据（增加育儿、独生子女陪护假）'!C:AC,27,0)</f>
        <v>0</v>
      </c>
      <c r="AH349">
        <f>VLOOKUP(C349,'考勤原始数据（增加育儿、独生子女陪护假）'!C:AD,28,0)</f>
        <v>0</v>
      </c>
      <c r="AI349">
        <f>VLOOKUP(C349,'考勤原始数据（增加育儿、独生子女陪护假）'!C:AE,29,0)</f>
        <v>0</v>
      </c>
      <c r="AJ349">
        <f>VLOOKUP(C349,'考勤原始数据（增加育儿、独生子女陪护假）'!C:AF,30,0)</f>
        <v>0</v>
      </c>
      <c r="AL349">
        <f t="shared" si="21"/>
        <v>0</v>
      </c>
      <c r="AM349">
        <f t="shared" si="23"/>
        <v>196.2</v>
      </c>
      <c r="AN349">
        <f>VLOOKUP(C349,工龄计算!B:F,5,0)</f>
        <v>100</v>
      </c>
      <c r="AS349">
        <f t="shared" si="22"/>
        <v>0</v>
      </c>
      <c r="BB349">
        <f t="shared" si="24"/>
        <v>0</v>
      </c>
    </row>
    <row r="350" spans="2:55">
      <c r="B350" t="str">
        <f>VLOOKUP(C350,花名册!C:O,13,0)</f>
        <v>10767</v>
      </c>
      <c r="C350" t="s">
        <v>1028</v>
      </c>
      <c r="D350" t="str">
        <f>VLOOKUP(C350,花名册!C:F,4,0)</f>
        <v>百诚医药</v>
      </c>
      <c r="E350" t="str">
        <f>VLOOKUP(C350,花名册!C:G,5,0)</f>
        <v>审计部</v>
      </c>
      <c r="F350" t="str">
        <f>VLOOKUP(C350,花名册!C:H,6,0)</f>
        <v>审计经理</v>
      </c>
      <c r="G350" t="str">
        <f>VLOOKUP(C350,花名册!C:D,2,0)</f>
        <v>在职</v>
      </c>
      <c r="H350" t="str">
        <f>VLOOKUP(C350,花名册!C:E,3,0)</f>
        <v>正式员工</v>
      </c>
      <c r="I350" t="str">
        <f>VLOOKUP(C350,花名册!C:J,8,0)</f>
        <v>职能</v>
      </c>
      <c r="J350" t="str">
        <f>VLOOKUP(C350,花名册!C:I,7,0)</f>
        <v>2020-10-09</v>
      </c>
      <c r="K350" t="str">
        <f>VLOOKUP(C350,花名册!C:L,9,0)</f>
        <v/>
      </c>
      <c r="L350" t="str">
        <f>VLOOKUP(C350,花名册!C:L,10,0)</f>
        <v/>
      </c>
      <c r="M350" t="str">
        <f>VLOOKUP(C350,花名册!C:N,12,0)</f>
        <v>M3</v>
      </c>
      <c r="N350">
        <f>VLOOKUP(C350,出勤日期!A:I,9,0)</f>
        <v>184</v>
      </c>
      <c r="O350">
        <f>VLOOKUP(C350,出勤日期!A:J,10,0)</f>
        <v>184</v>
      </c>
      <c r="P350">
        <f>VLOOKUP(C350,出勤日期!A:L,12,0)</f>
        <v>0</v>
      </c>
      <c r="Q350">
        <f>VLOOKUP(C350,出勤日期!A:M,13,0)</f>
        <v>184</v>
      </c>
      <c r="S350">
        <f>VLOOKUP(C350,'考勤原始数据（增加育儿、独生子女陪护假）'!C:X,16,0)</f>
        <v>0</v>
      </c>
      <c r="U350">
        <f>VLOOKUP(C350,'考勤原始数据（增加育儿、独生子女陪护假）'!C:Z,17,0)</f>
        <v>0</v>
      </c>
      <c r="W350">
        <f>VLOOKUP(C350,'考勤原始数据（增加育儿、独生子女陪护假）'!C:AB,18,0)</f>
        <v>0</v>
      </c>
      <c r="Y350">
        <f>VLOOKUP(C350,'考勤原始数据（增加育儿、独生子女陪护假）'!C:AD,19,0)</f>
        <v>0</v>
      </c>
      <c r="Z350">
        <f>VLOOKUP(C350,'考勤原始数据（增加育儿、独生子女陪护假）'!C:AE,20,0)</f>
        <v>0</v>
      </c>
      <c r="AB350">
        <f>VLOOKUP(C350,'考勤原始数据（增加育儿、独生子女陪护假）'!C:AG,22,0)</f>
        <v>0</v>
      </c>
      <c r="AC350">
        <f>VLOOKUP(C350,'考勤原始数据（增加育儿、独生子女陪护假）'!C:Y,23,0)</f>
        <v>0</v>
      </c>
      <c r="AD350">
        <f>VLOOKUP(C350,'考勤原始数据（增加育儿、独生子女陪护假）'!C:Z,24,0)</f>
        <v>0</v>
      </c>
      <c r="AE350">
        <v>0</v>
      </c>
      <c r="AF350">
        <f>VLOOKUP(C350,'考勤原始数据（增加育儿、独生子女陪护假）'!C:AB,26,0)</f>
        <v>0</v>
      </c>
      <c r="AG350">
        <f>VLOOKUP(C350:C351,'考勤原始数据（增加育儿、独生子女陪护假）'!C:AC,27,0)</f>
        <v>0</v>
      </c>
      <c r="AH350">
        <f>VLOOKUP(C350,'考勤原始数据（增加育儿、独生子女陪护假）'!C:AD,28,0)</f>
        <v>0</v>
      </c>
      <c r="AI350">
        <f>VLOOKUP(C350,'考勤原始数据（增加育儿、独生子女陪护假）'!C:AE,29,0)</f>
        <v>0</v>
      </c>
      <c r="AJ350">
        <f>VLOOKUP(C350,'考勤原始数据（增加育儿、独生子女陪护假）'!C:AF,30,0)</f>
        <v>0</v>
      </c>
      <c r="AL350">
        <f t="shared" si="21"/>
        <v>0</v>
      </c>
      <c r="AM350">
        <f t="shared" si="23"/>
        <v>200</v>
      </c>
      <c r="AN350">
        <f>VLOOKUP(C350,工龄计算!B:F,5,0)</f>
        <v>100</v>
      </c>
      <c r="AS350">
        <f t="shared" si="22"/>
        <v>0</v>
      </c>
      <c r="BB350">
        <f t="shared" si="24"/>
        <v>0</v>
      </c>
    </row>
    <row r="351" spans="2:55">
      <c r="B351" t="str">
        <f>VLOOKUP(C351,花名册!C:O,13,0)</f>
        <v>10775</v>
      </c>
      <c r="C351" t="s">
        <v>526</v>
      </c>
      <c r="D351" t="str">
        <f>VLOOKUP(C351,花名册!C:F,4,0)</f>
        <v>百诚医药</v>
      </c>
      <c r="E351" t="str">
        <f>VLOOKUP(C351,花名册!C:G,5,0)</f>
        <v>固体制剂一部</v>
      </c>
      <c r="F351" t="str">
        <f>VLOOKUP(C351,花名册!C:H,6,0)</f>
        <v>高级注册专员</v>
      </c>
      <c r="G351" t="str">
        <f>VLOOKUP(C351,花名册!C:D,2,0)</f>
        <v>在职</v>
      </c>
      <c r="H351" t="str">
        <f>VLOOKUP(C351,花名册!C:E,3,0)</f>
        <v>正式员工</v>
      </c>
      <c r="I351" t="str">
        <f>VLOOKUP(C351,花名册!C:J,8,0)</f>
        <v>研发</v>
      </c>
      <c r="J351" t="str">
        <f>VLOOKUP(C351,花名册!C:I,7,0)</f>
        <v>2020-10-26</v>
      </c>
      <c r="K351" t="str">
        <f>VLOOKUP(C351,花名册!C:L,9,0)</f>
        <v/>
      </c>
      <c r="L351" t="str">
        <f>VLOOKUP(C351,花名册!C:L,10,0)</f>
        <v/>
      </c>
      <c r="M351" t="str">
        <f>VLOOKUP(C351,花名册!C:N,12,0)</f>
        <v>P3</v>
      </c>
      <c r="N351">
        <f>VLOOKUP(C351,出勤日期!A:I,9,0)</f>
        <v>172.5</v>
      </c>
      <c r="O351">
        <f>VLOOKUP(C351,出勤日期!A:J,10,0)</f>
        <v>172.5</v>
      </c>
      <c r="P351">
        <f>VLOOKUP(C351,出勤日期!A:L,12,0)</f>
        <v>0</v>
      </c>
      <c r="Q351">
        <f>VLOOKUP(C351,出勤日期!A:M,13,0)</f>
        <v>172.5</v>
      </c>
      <c r="S351">
        <f>VLOOKUP(C351,'考勤原始数据（增加育儿、独生子女陪护假）'!C:X,16,0)</f>
        <v>0</v>
      </c>
      <c r="U351">
        <f>VLOOKUP(C351,'考勤原始数据（增加育儿、独生子女陪护假）'!C:Z,17,0)</f>
        <v>0</v>
      </c>
      <c r="W351">
        <f>VLOOKUP(C351,'考勤原始数据（增加育儿、独生子女陪护假）'!C:AB,18,0)</f>
        <v>0</v>
      </c>
      <c r="Y351">
        <f>VLOOKUP(C351,'考勤原始数据（增加育儿、独生子女陪护假）'!C:AD,19,0)</f>
        <v>0</v>
      </c>
      <c r="Z351">
        <f>VLOOKUP(C351,'考勤原始数据（增加育儿、独生子女陪护假）'!C:AE,20,0)</f>
        <v>0</v>
      </c>
      <c r="AB351">
        <f>VLOOKUP(C351,'考勤原始数据（增加育儿、独生子女陪护假）'!C:AG,22,0)</f>
        <v>0</v>
      </c>
      <c r="AC351">
        <f>VLOOKUP(C351,'考勤原始数据（增加育儿、独生子女陪护假）'!C:Y,23,0)</f>
        <v>0</v>
      </c>
      <c r="AD351">
        <f>VLOOKUP(C351,'考勤原始数据（增加育儿、独生子女陪护假）'!C:Z,24,0)</f>
        <v>0</v>
      </c>
      <c r="AE351">
        <v>0</v>
      </c>
      <c r="AF351">
        <f>VLOOKUP(C351,'考勤原始数据（增加育儿、独生子女陪护假）'!C:AB,26,0)</f>
        <v>0</v>
      </c>
      <c r="AG351">
        <f>VLOOKUP(C351:C352,'考勤原始数据（增加育儿、独生子女陪护假）'!C:AC,27,0)</f>
        <v>0</v>
      </c>
      <c r="AH351">
        <f>VLOOKUP(C351,'考勤原始数据（增加育儿、独生子女陪护假）'!C:AD,28,0)</f>
        <v>0</v>
      </c>
      <c r="AI351">
        <f>VLOOKUP(C351,'考勤原始数据（增加育儿、独生子女陪护假）'!C:AE,29,0)</f>
        <v>0</v>
      </c>
      <c r="AJ351">
        <f>VLOOKUP(C351,'考勤原始数据（增加育儿、独生子女陪护假）'!C:AF,30,0)</f>
        <v>0</v>
      </c>
      <c r="AL351">
        <f t="shared" si="21"/>
        <v>0</v>
      </c>
      <c r="AM351">
        <f t="shared" si="23"/>
        <v>200</v>
      </c>
      <c r="AN351">
        <f>VLOOKUP(C351,工龄计算!B:F,5,0)</f>
        <v>100</v>
      </c>
      <c r="AS351">
        <f t="shared" si="22"/>
        <v>0</v>
      </c>
      <c r="BB351">
        <f t="shared" si="24"/>
        <v>0</v>
      </c>
    </row>
    <row r="352" spans="2:55">
      <c r="B352" t="str">
        <f>VLOOKUP(C352,花名册!C:O,13,0)</f>
        <v>10782</v>
      </c>
      <c r="C352" t="s">
        <v>799</v>
      </c>
      <c r="D352" t="str">
        <f>VLOOKUP(C352,花名册!C:F,4,0)</f>
        <v>百诚医药</v>
      </c>
      <c r="E352" t="str">
        <f>VLOOKUP(C352,花名册!C:G,5,0)</f>
        <v>实验室管理部</v>
      </c>
      <c r="F352" t="str">
        <f>VLOOKUP(C352,花名册!C:H,6,0)</f>
        <v>设备工程师</v>
      </c>
      <c r="G352" t="str">
        <f>VLOOKUP(C352,花名册!C:D,2,0)</f>
        <v>在职</v>
      </c>
      <c r="H352" t="str">
        <f>VLOOKUP(C352,花名册!C:E,3,0)</f>
        <v>正式员工</v>
      </c>
      <c r="I352" t="str">
        <f>VLOOKUP(C352,花名册!C:J,8,0)</f>
        <v>职能</v>
      </c>
      <c r="J352" t="str">
        <f>VLOOKUP(C352,花名册!C:I,7,0)</f>
        <v>2020-11-04</v>
      </c>
      <c r="K352" t="str">
        <f>VLOOKUP(C352,花名册!C:L,9,0)</f>
        <v/>
      </c>
      <c r="L352" t="str">
        <f>VLOOKUP(C352,花名册!C:L,10,0)</f>
        <v/>
      </c>
      <c r="M352" t="str">
        <f>VLOOKUP(C352,花名册!C:N,12,0)</f>
        <v>P2</v>
      </c>
      <c r="N352">
        <f>VLOOKUP(C352,出勤日期!A:I,9,0)</f>
        <v>184</v>
      </c>
      <c r="O352">
        <f>VLOOKUP(C352,出勤日期!A:J,10,0)</f>
        <v>184</v>
      </c>
      <c r="P352">
        <f>VLOOKUP(C352,出勤日期!A:L,12,0)</f>
        <v>0</v>
      </c>
      <c r="Q352">
        <f>VLOOKUP(C352,出勤日期!A:M,13,0)</f>
        <v>184</v>
      </c>
      <c r="S352">
        <f>VLOOKUP(C352,'考勤原始数据（增加育儿、独生子女陪护假）'!C:X,16,0)</f>
        <v>0</v>
      </c>
      <c r="U352">
        <f>VLOOKUP(C352,'考勤原始数据（增加育儿、独生子女陪护假）'!C:Z,17,0)</f>
        <v>0</v>
      </c>
      <c r="W352">
        <f>VLOOKUP(C352,'考勤原始数据（增加育儿、独生子女陪护假）'!C:AB,18,0)</f>
        <v>0</v>
      </c>
      <c r="Y352">
        <f>VLOOKUP(C352,'考勤原始数据（增加育儿、独生子女陪护假）'!C:AD,19,0)</f>
        <v>0</v>
      </c>
      <c r="Z352">
        <f>VLOOKUP(C352,'考勤原始数据（增加育儿、独生子女陪护假）'!C:AE,20,0)</f>
        <v>0</v>
      </c>
      <c r="AB352">
        <f>VLOOKUP(C352,'考勤原始数据（增加育儿、独生子女陪护假）'!C:AG,22,0)</f>
        <v>0</v>
      </c>
      <c r="AC352">
        <f>VLOOKUP(C352,'考勤原始数据（增加育儿、独生子女陪护假）'!C:Y,23,0)</f>
        <v>11</v>
      </c>
      <c r="AD352">
        <f>VLOOKUP(C352,'考勤原始数据（增加育儿、独生子女陪护假）'!C:Z,24,0)</f>
        <v>0</v>
      </c>
      <c r="AE352">
        <v>0</v>
      </c>
      <c r="AF352">
        <f>VLOOKUP(C352,'考勤原始数据（增加育儿、独生子女陪护假）'!C:AB,26,0)</f>
        <v>0</v>
      </c>
      <c r="AG352">
        <f>VLOOKUP(C352:C353,'考勤原始数据（增加育儿、独生子女陪护假）'!C:AC,27,0)</f>
        <v>11</v>
      </c>
      <c r="AH352">
        <f>VLOOKUP(C352,'考勤原始数据（增加育儿、独生子女陪护假）'!C:AD,28,0)</f>
        <v>0</v>
      </c>
      <c r="AI352">
        <f>VLOOKUP(C352,'考勤原始数据（增加育儿、独生子女陪护假）'!C:AE,29,0)</f>
        <v>0</v>
      </c>
      <c r="AJ352">
        <f>VLOOKUP(C352,'考勤原始数据（增加育儿、独生子女陪护假）'!C:AF,30,0)</f>
        <v>412.5</v>
      </c>
      <c r="AL352">
        <f t="shared" si="21"/>
        <v>0</v>
      </c>
      <c r="AM352">
        <f t="shared" si="23"/>
        <v>200</v>
      </c>
      <c r="AN352">
        <f>VLOOKUP(C352,工龄计算!B:F,5,0)</f>
        <v>100</v>
      </c>
      <c r="AS352">
        <f t="shared" si="22"/>
        <v>0</v>
      </c>
      <c r="AZ352">
        <v>700</v>
      </c>
      <c r="BB352">
        <f t="shared" si="24"/>
        <v>700</v>
      </c>
    </row>
    <row r="353" spans="2:54">
      <c r="B353" t="str">
        <f>VLOOKUP(C353,花名册!C:O,13,0)</f>
        <v>11509</v>
      </c>
      <c r="C353" t="s">
        <v>895</v>
      </c>
      <c r="D353" t="str">
        <f>VLOOKUP(C353,花名册!C:F,4,0)</f>
        <v>百诚医药</v>
      </c>
      <c r="E353" t="str">
        <f>VLOOKUP(C353,花名册!C:G,5,0)</f>
        <v>业务发展三部</v>
      </c>
      <c r="F353" t="str">
        <f>VLOOKUP(C353,花名册!C:H,6,0)</f>
        <v>BD经理</v>
      </c>
      <c r="G353" t="str">
        <f>VLOOKUP(C353,花名册!C:D,2,0)</f>
        <v>在职</v>
      </c>
      <c r="H353" t="str">
        <f>VLOOKUP(C353,花名册!C:E,3,0)</f>
        <v>正式员工</v>
      </c>
      <c r="I353" t="str">
        <f>VLOOKUP(C353,花名册!C:J,8,0)</f>
        <v>职能</v>
      </c>
      <c r="J353" t="str">
        <f>VLOOKUP(C353,花名册!C:I,7,0)</f>
        <v>2022-02-11</v>
      </c>
      <c r="K353" t="str">
        <f>VLOOKUP(C353,花名册!C:L,9,0)</f>
        <v/>
      </c>
      <c r="L353" t="str">
        <f>VLOOKUP(C353,花名册!C:L,10,0)</f>
        <v/>
      </c>
      <c r="M353" t="str">
        <f>VLOOKUP(C353,花名册!C:N,12,0)</f>
        <v>M2</v>
      </c>
      <c r="N353">
        <f>VLOOKUP(C353,出勤日期!A:I,9,0)</f>
        <v>184</v>
      </c>
      <c r="O353">
        <f>VLOOKUP(C353,出勤日期!A:J,10,0)</f>
        <v>184</v>
      </c>
      <c r="P353">
        <f>VLOOKUP(C353,出勤日期!A:L,12,0)</f>
        <v>0</v>
      </c>
      <c r="Q353">
        <f>VLOOKUP(C353,出勤日期!A:M,13,0)</f>
        <v>184</v>
      </c>
      <c r="S353">
        <f>VLOOKUP(C353,'考勤原始数据（增加育儿、独生子女陪护假）'!C:X,16,0)</f>
        <v>0</v>
      </c>
      <c r="U353">
        <f>VLOOKUP(C353,'考勤原始数据（增加育儿、独生子女陪护假）'!C:Z,17,0)</f>
        <v>0</v>
      </c>
      <c r="W353">
        <f>VLOOKUP(C353,'考勤原始数据（增加育儿、独生子女陪护假）'!C:AB,18,0)</f>
        <v>0</v>
      </c>
      <c r="Y353">
        <f>VLOOKUP(C353,'考勤原始数据（增加育儿、独生子女陪护假）'!C:AD,19,0)</f>
        <v>0</v>
      </c>
      <c r="Z353">
        <f>VLOOKUP(C353,'考勤原始数据（增加育儿、独生子女陪护假）'!C:AE,20,0)</f>
        <v>0</v>
      </c>
      <c r="AB353">
        <f>VLOOKUP(C353,'考勤原始数据（增加育儿、独生子女陪护假）'!C:AG,22,0)</f>
        <v>0</v>
      </c>
      <c r="AC353">
        <f>VLOOKUP(C353,'考勤原始数据（增加育儿、独生子女陪护假）'!C:Y,23,0)</f>
        <v>0</v>
      </c>
      <c r="AD353">
        <f>VLOOKUP(C353,'考勤原始数据（增加育儿、独生子女陪护假）'!C:Z,24,0)</f>
        <v>0</v>
      </c>
      <c r="AE353">
        <v>0</v>
      </c>
      <c r="AF353">
        <f>VLOOKUP(C353,'考勤原始数据（增加育儿、独生子女陪护假）'!C:AB,26,0)</f>
        <v>0</v>
      </c>
      <c r="AG353">
        <f>VLOOKUP(C353:C354,'考勤原始数据（增加育儿、独生子女陪护假）'!C:AC,27,0)</f>
        <v>0</v>
      </c>
      <c r="AH353">
        <f>VLOOKUP(C353,'考勤原始数据（增加育儿、独生子女陪护假）'!C:AD,28,0)</f>
        <v>0</v>
      </c>
      <c r="AI353">
        <f>VLOOKUP(C353,'考勤原始数据（增加育儿、独生子女陪护假）'!C:AE,29,0)</f>
        <v>0</v>
      </c>
      <c r="AJ353">
        <f>VLOOKUP(C353,'考勤原始数据（增加育儿、独生子女陪护假）'!C:AF,30,0)</f>
        <v>0</v>
      </c>
      <c r="AK353">
        <v>1</v>
      </c>
      <c r="AL353">
        <f t="shared" si="21"/>
        <v>15</v>
      </c>
      <c r="AM353">
        <f t="shared" si="23"/>
        <v>200</v>
      </c>
      <c r="AN353">
        <f>VLOOKUP(C353,工龄计算!B:F,5,0)</f>
        <v>50</v>
      </c>
      <c r="AS353">
        <f t="shared" si="22"/>
        <v>0</v>
      </c>
      <c r="BB353">
        <f t="shared" si="24"/>
        <v>0</v>
      </c>
    </row>
    <row r="354" spans="2:54">
      <c r="B354" t="str">
        <f>VLOOKUP(C354,花名册!C:O,13,0)</f>
        <v>10788</v>
      </c>
      <c r="C354" t="s">
        <v>801</v>
      </c>
      <c r="D354" t="str">
        <f>VLOOKUP(C354,花名册!C:F,4,0)</f>
        <v>百诚医药</v>
      </c>
      <c r="E354" t="str">
        <f>VLOOKUP(C354,花名册!C:G,5,0)</f>
        <v>杂质研究中心</v>
      </c>
      <c r="F354" t="str">
        <f>VLOOKUP(C354,花名册!C:H,6,0)</f>
        <v>高级项目经理（合成）</v>
      </c>
      <c r="G354" t="str">
        <f>VLOOKUP(C354,花名册!C:D,2,0)</f>
        <v>在职</v>
      </c>
      <c r="H354" t="str">
        <f>VLOOKUP(C354,花名册!C:E,3,0)</f>
        <v>正式员工</v>
      </c>
      <c r="I354" t="str">
        <f>VLOOKUP(C354,花名册!C:J,8,0)</f>
        <v>研发</v>
      </c>
      <c r="J354" t="str">
        <f>VLOOKUP(C354,花名册!C:I,7,0)</f>
        <v>2020-11-13</v>
      </c>
      <c r="K354" t="str">
        <f>VLOOKUP(C354,花名册!C:L,9,0)</f>
        <v/>
      </c>
      <c r="L354" t="str">
        <f>VLOOKUP(C354,花名册!C:L,10,0)</f>
        <v/>
      </c>
      <c r="M354" t="str">
        <f>VLOOKUP(C354,花名册!C:N,12,0)</f>
        <v>M3</v>
      </c>
      <c r="N354">
        <f>VLOOKUP(C354,出勤日期!A:I,9,0)</f>
        <v>172.5</v>
      </c>
      <c r="O354">
        <f>VLOOKUP(C354,出勤日期!A:J,10,0)</f>
        <v>172.5</v>
      </c>
      <c r="P354">
        <f>VLOOKUP(C354,出勤日期!A:L,12,0)</f>
        <v>0</v>
      </c>
      <c r="Q354">
        <f>VLOOKUP(C354,出勤日期!A:M,13,0)</f>
        <v>172.5</v>
      </c>
      <c r="S354">
        <f>VLOOKUP(C354,'考勤原始数据（增加育儿、独生子女陪护假）'!C:X,16,0)</f>
        <v>0</v>
      </c>
      <c r="U354">
        <f>VLOOKUP(C354,'考勤原始数据（增加育儿、独生子女陪护假）'!C:Z,17,0)</f>
        <v>0</v>
      </c>
      <c r="W354">
        <f>VLOOKUP(C354,'考勤原始数据（增加育儿、独生子女陪护假）'!C:AB,18,0)</f>
        <v>0</v>
      </c>
      <c r="Y354">
        <f>VLOOKUP(C354,'考勤原始数据（增加育儿、独生子女陪护假）'!C:AD,19,0)</f>
        <v>0</v>
      </c>
      <c r="Z354">
        <f>VLOOKUP(C354,'考勤原始数据（增加育儿、独生子女陪护假）'!C:AE,20,0)</f>
        <v>0</v>
      </c>
      <c r="AB354">
        <f>VLOOKUP(C354,'考勤原始数据（增加育儿、独生子女陪护假）'!C:AG,22,0)</f>
        <v>0</v>
      </c>
      <c r="AC354">
        <f>VLOOKUP(C354,'考勤原始数据（增加育儿、独生子女陪护假）'!C:Y,23,0)</f>
        <v>0</v>
      </c>
      <c r="AD354">
        <f>VLOOKUP(C354,'考勤原始数据（增加育儿、独生子女陪护假）'!C:Z,24,0)</f>
        <v>0</v>
      </c>
      <c r="AE354">
        <v>0</v>
      </c>
      <c r="AF354">
        <f>VLOOKUP(C354,'考勤原始数据（增加育儿、独生子女陪护假）'!C:AB,26,0)</f>
        <v>0</v>
      </c>
      <c r="AG354">
        <f>VLOOKUP(C354:C355,'考勤原始数据（增加育儿、独生子女陪护假）'!C:AC,27,0)</f>
        <v>0</v>
      </c>
      <c r="AH354">
        <f>VLOOKUP(C354,'考勤原始数据（增加育儿、独生子女陪护假）'!C:AD,28,0)</f>
        <v>0</v>
      </c>
      <c r="AI354">
        <f>VLOOKUP(C354,'考勤原始数据（增加育儿、独生子女陪护假）'!C:AE,29,0)</f>
        <v>0</v>
      </c>
      <c r="AJ354">
        <f>VLOOKUP(C354,'考勤原始数据（增加育儿、独生子女陪护假）'!C:AF,30,0)</f>
        <v>0</v>
      </c>
      <c r="AL354">
        <f t="shared" si="21"/>
        <v>0</v>
      </c>
      <c r="AM354">
        <f t="shared" si="23"/>
        <v>200</v>
      </c>
      <c r="AN354">
        <f>VLOOKUP(C354,工龄计算!B:F,5,0)</f>
        <v>100</v>
      </c>
      <c r="AS354">
        <f t="shared" si="22"/>
        <v>0</v>
      </c>
      <c r="BB354">
        <f t="shared" si="24"/>
        <v>0</v>
      </c>
    </row>
    <row r="355" spans="2:54">
      <c r="B355" t="str">
        <f>VLOOKUP(C355,花名册!C:O,13,0)</f>
        <v>10813</v>
      </c>
      <c r="C355" t="s">
        <v>662</v>
      </c>
      <c r="D355" t="str">
        <f>VLOOKUP(C355,花名册!C:F,4,0)</f>
        <v>百诚医药</v>
      </c>
      <c r="E355" t="str">
        <f>VLOOKUP(C355,花名册!C:G,5,0)</f>
        <v>外用制剂部</v>
      </c>
      <c r="F355" t="str">
        <f>VLOOKUP(C355,花名册!C:H,6,0)</f>
        <v>分析研究员</v>
      </c>
      <c r="G355" t="str">
        <f>VLOOKUP(C355,花名册!C:D,2,0)</f>
        <v>在职</v>
      </c>
      <c r="H355" t="str">
        <f>VLOOKUP(C355,花名册!C:E,3,0)</f>
        <v>正式员工</v>
      </c>
      <c r="I355" t="str">
        <f>VLOOKUP(C355,花名册!C:J,8,0)</f>
        <v>研发</v>
      </c>
      <c r="J355" t="str">
        <f>VLOOKUP(C355,花名册!C:I,7,0)</f>
        <v>2020-12-23</v>
      </c>
      <c r="K355" t="str">
        <f>VLOOKUP(C355,花名册!C:L,9,0)</f>
        <v/>
      </c>
      <c r="L355" t="str">
        <f>VLOOKUP(C355,花名册!C:L,10,0)</f>
        <v/>
      </c>
      <c r="M355" t="str">
        <f>VLOOKUP(C355,花名册!C:N,12,0)</f>
        <v>P2</v>
      </c>
      <c r="N355">
        <f>VLOOKUP(C355,出勤日期!A:I,9,0)</f>
        <v>172.5</v>
      </c>
      <c r="O355">
        <f>VLOOKUP(C355,出勤日期!A:J,10,0)</f>
        <v>172.5</v>
      </c>
      <c r="P355">
        <f>VLOOKUP(C355,出勤日期!A:L,12,0)</f>
        <v>0</v>
      </c>
      <c r="Q355">
        <f>VLOOKUP(C355,出勤日期!A:M,13,0)</f>
        <v>172.5</v>
      </c>
      <c r="S355">
        <f>VLOOKUP(C355,'考勤原始数据（增加育儿、独生子女陪护假）'!C:X,16,0)</f>
        <v>0</v>
      </c>
      <c r="U355">
        <f>VLOOKUP(C355,'考勤原始数据（增加育儿、独生子女陪护假）'!C:Z,17,0)</f>
        <v>0</v>
      </c>
      <c r="W355">
        <f>VLOOKUP(C355,'考勤原始数据（增加育儿、独生子女陪护假）'!C:AB,18,0)</f>
        <v>0</v>
      </c>
      <c r="Y355">
        <f>VLOOKUP(C355,'考勤原始数据（增加育儿、独生子女陪护假）'!C:AD,19,0)</f>
        <v>0</v>
      </c>
      <c r="Z355">
        <f>VLOOKUP(C355,'考勤原始数据（增加育儿、独生子女陪护假）'!C:AE,20,0)</f>
        <v>0</v>
      </c>
      <c r="AB355">
        <f>VLOOKUP(C355,'考勤原始数据（增加育儿、独生子女陪护假）'!C:AG,22,0)</f>
        <v>0</v>
      </c>
      <c r="AC355">
        <f>VLOOKUP(C355,'考勤原始数据（增加育儿、独生子女陪护假）'!C:Y,23,0)</f>
        <v>21.5</v>
      </c>
      <c r="AD355">
        <f>VLOOKUP(C355,'考勤原始数据（增加育儿、独生子女陪护假）'!C:Z,24,0)</f>
        <v>19.5</v>
      </c>
      <c r="AE355">
        <v>0</v>
      </c>
      <c r="AF355">
        <f>VLOOKUP(C355,'考勤原始数据（增加育儿、独生子女陪护假）'!C:AB,26,0)</f>
        <v>2</v>
      </c>
      <c r="AG355">
        <f>VLOOKUP(C355:C356,'考勤原始数据（增加育儿、独生子女陪护假）'!C:AC,27,0)</f>
        <v>0</v>
      </c>
      <c r="AH355">
        <f>VLOOKUP(C355,'考勤原始数据（增加育儿、独生子女陪护假）'!C:AD,28,0)</f>
        <v>0</v>
      </c>
      <c r="AI355">
        <f>VLOOKUP(C355,'考勤原始数据（增加育儿、独生子女陪护假）'!C:AE,29,0)</f>
        <v>0</v>
      </c>
      <c r="AJ355">
        <f>VLOOKUP(C355,'考勤原始数据（增加育儿、独生子女陪护假）'!C:AF,30,0)</f>
        <v>80</v>
      </c>
      <c r="AL355">
        <f t="shared" si="21"/>
        <v>0</v>
      </c>
      <c r="AM355">
        <f t="shared" si="23"/>
        <v>200</v>
      </c>
      <c r="AN355">
        <f>VLOOKUP(C355,工龄计算!B:F,5,0)</f>
        <v>100</v>
      </c>
      <c r="AS355">
        <f t="shared" si="22"/>
        <v>0</v>
      </c>
      <c r="BB355">
        <f t="shared" si="24"/>
        <v>0</v>
      </c>
    </row>
    <row r="356" spans="2:54">
      <c r="B356" t="str">
        <f>VLOOKUP(C356,花名册!C:O,13,0)</f>
        <v>10820</v>
      </c>
      <c r="C356" t="s">
        <v>805</v>
      </c>
      <c r="D356" t="str">
        <f>VLOOKUP(C356,花名册!C:F,4,0)</f>
        <v>百诚医药</v>
      </c>
      <c r="E356" t="str">
        <f>VLOOKUP(C356,花名册!C:G,5,0)</f>
        <v>经理室</v>
      </c>
      <c r="F356" t="str">
        <f>VLOOKUP(C356,花名册!C:H,6,0)</f>
        <v>分析研究员</v>
      </c>
      <c r="G356" t="str">
        <f>VLOOKUP(C356,花名册!C:D,2,0)</f>
        <v>在职</v>
      </c>
      <c r="H356" t="str">
        <f>VLOOKUP(C356,花名册!C:E,3,0)</f>
        <v>正式员工</v>
      </c>
      <c r="I356" t="str">
        <f>VLOOKUP(C356,花名册!C:J,8,0)</f>
        <v>研发</v>
      </c>
      <c r="J356" t="str">
        <f>VLOOKUP(C356,花名册!C:I,7,0)</f>
        <v>2020-12-21</v>
      </c>
      <c r="K356" t="str">
        <f>VLOOKUP(C356,花名册!C:L,9,0)</f>
        <v/>
      </c>
      <c r="L356" t="str">
        <f>VLOOKUP(C356,花名册!C:L,10,0)</f>
        <v/>
      </c>
      <c r="M356" t="str">
        <f>VLOOKUP(C356,花名册!C:N,12,0)</f>
        <v>P2</v>
      </c>
      <c r="N356">
        <f>VLOOKUP(C356,出勤日期!A:I,9,0)</f>
        <v>172.5</v>
      </c>
      <c r="O356">
        <f>VLOOKUP(C356,出勤日期!A:J,10,0)</f>
        <v>172.5</v>
      </c>
      <c r="P356">
        <f>VLOOKUP(C356,出勤日期!A:L,12,0)</f>
        <v>0</v>
      </c>
      <c r="Q356">
        <f>VLOOKUP(C356,出勤日期!A:M,13,0)</f>
        <v>172.5</v>
      </c>
      <c r="S356">
        <f>VLOOKUP(C356,'考勤原始数据（增加育儿、独生子女陪护假）'!C:X,16,0)</f>
        <v>0</v>
      </c>
      <c r="U356">
        <f>VLOOKUP(C356,'考勤原始数据（增加育儿、独生子女陪护假）'!C:Z,17,0)</f>
        <v>0</v>
      </c>
      <c r="W356">
        <f>VLOOKUP(C356,'考勤原始数据（增加育儿、独生子女陪护假）'!C:AB,18,0)</f>
        <v>0</v>
      </c>
      <c r="Y356">
        <f>VLOOKUP(C356,'考勤原始数据（增加育儿、独生子女陪护假）'!C:AD,19,0)</f>
        <v>0</v>
      </c>
      <c r="Z356">
        <f>VLOOKUP(C356,'考勤原始数据（增加育儿、独生子女陪护假）'!C:AE,20,0)</f>
        <v>0</v>
      </c>
      <c r="AB356">
        <f>VLOOKUP(C356,'考勤原始数据（增加育儿、独生子女陪护假）'!C:AG,22,0)</f>
        <v>0</v>
      </c>
      <c r="AC356">
        <f>VLOOKUP(C356,'考勤原始数据（增加育儿、独生子女陪护假）'!C:Y,23,0)</f>
        <v>0</v>
      </c>
      <c r="AD356">
        <f>VLOOKUP(C356,'考勤原始数据（增加育儿、独生子女陪护假）'!C:Z,24,0)</f>
        <v>0</v>
      </c>
      <c r="AE356">
        <v>0</v>
      </c>
      <c r="AF356">
        <f>VLOOKUP(C356,'考勤原始数据（增加育儿、独生子女陪护假）'!C:AB,26,0)</f>
        <v>0</v>
      </c>
      <c r="AG356">
        <f>VLOOKUP(C356:C357,'考勤原始数据（增加育儿、独生子女陪护假）'!C:AC,27,0)</f>
        <v>0</v>
      </c>
      <c r="AH356">
        <f>VLOOKUP(C356,'考勤原始数据（增加育儿、独生子女陪护假）'!C:AD,28,0)</f>
        <v>0</v>
      </c>
      <c r="AI356">
        <f>VLOOKUP(C356,'考勤原始数据（增加育儿、独生子女陪护假）'!C:AE,29,0)</f>
        <v>0</v>
      </c>
      <c r="AJ356">
        <f>VLOOKUP(C356,'考勤原始数据（增加育儿、独生子女陪护假）'!C:AF,30,0)</f>
        <v>0</v>
      </c>
      <c r="AL356">
        <f t="shared" si="21"/>
        <v>0</v>
      </c>
      <c r="AM356">
        <f t="shared" si="23"/>
        <v>200</v>
      </c>
      <c r="AN356">
        <f>VLOOKUP(C356,工龄计算!B:F,5,0)</f>
        <v>100</v>
      </c>
      <c r="AS356">
        <f t="shared" si="22"/>
        <v>0</v>
      </c>
      <c r="BB356">
        <f t="shared" si="24"/>
        <v>0</v>
      </c>
    </row>
    <row r="357" spans="2:54">
      <c r="B357" t="str">
        <f>VLOOKUP(C357,花名册!C:O,13,0)</f>
        <v>10823</v>
      </c>
      <c r="C357" t="s">
        <v>528</v>
      </c>
      <c r="D357" t="str">
        <f>VLOOKUP(C357,花名册!C:F,4,0)</f>
        <v>百诚医药</v>
      </c>
      <c r="E357" t="str">
        <f>VLOOKUP(C357,花名册!C:G,5,0)</f>
        <v>固体制剂二部</v>
      </c>
      <c r="F357" t="str">
        <f>VLOOKUP(C357,花名册!C:H,6,0)</f>
        <v>助理分析研究员</v>
      </c>
      <c r="G357" t="str">
        <f>VLOOKUP(C357,花名册!C:D,2,0)</f>
        <v>在职</v>
      </c>
      <c r="H357" t="str">
        <f>VLOOKUP(C357,花名册!C:E,3,0)</f>
        <v>正式员工</v>
      </c>
      <c r="I357" t="str">
        <f>VLOOKUP(C357,花名册!C:J,8,0)</f>
        <v>研发</v>
      </c>
      <c r="J357" t="str">
        <f>VLOOKUP(C357,花名册!C:I,7,0)</f>
        <v>2020-12-23</v>
      </c>
      <c r="K357" t="str">
        <f>VLOOKUP(C357,花名册!C:L,9,0)</f>
        <v/>
      </c>
      <c r="L357" t="str">
        <f>VLOOKUP(C357,花名册!C:L,10,0)</f>
        <v/>
      </c>
      <c r="M357" t="str">
        <f>VLOOKUP(C357,花名册!C:N,12,0)</f>
        <v>P1</v>
      </c>
      <c r="N357">
        <f>VLOOKUP(C357,出勤日期!A:I,9,0)</f>
        <v>172.5</v>
      </c>
      <c r="O357">
        <f>VLOOKUP(C357,出勤日期!A:J,10,0)</f>
        <v>172.5</v>
      </c>
      <c r="P357">
        <f>VLOOKUP(C357,出勤日期!A:L,12,0)</f>
        <v>0</v>
      </c>
      <c r="Q357">
        <f>VLOOKUP(C357,出勤日期!A:M,13,0)</f>
        <v>172.5</v>
      </c>
      <c r="S357">
        <f>VLOOKUP(C357,'考勤原始数据（增加育儿、独生子女陪护假）'!C:X,16,0)</f>
        <v>0</v>
      </c>
      <c r="U357">
        <f>VLOOKUP(C357,'考勤原始数据（增加育儿、独生子女陪护假）'!C:Z,17,0)</f>
        <v>0</v>
      </c>
      <c r="W357">
        <f>VLOOKUP(C357,'考勤原始数据（增加育儿、独生子女陪护假）'!C:AB,18,0)</f>
        <v>0</v>
      </c>
      <c r="Y357">
        <f>VLOOKUP(C357,'考勤原始数据（增加育儿、独生子女陪护假）'!C:AD,19,0)</f>
        <v>0</v>
      </c>
      <c r="Z357">
        <f>VLOOKUP(C357,'考勤原始数据（增加育儿、独生子女陪护假）'!C:AE,20,0)</f>
        <v>0</v>
      </c>
      <c r="AB357">
        <f>VLOOKUP(C357,'考勤原始数据（增加育儿、独生子女陪护假）'!C:AG,22,0)</f>
        <v>0</v>
      </c>
      <c r="AC357">
        <f>VLOOKUP(C357,'考勤原始数据（增加育儿、独生子女陪护假）'!C:Y,23,0)</f>
        <v>56.5</v>
      </c>
      <c r="AD357">
        <f>VLOOKUP(C357,'考勤原始数据（增加育儿、独生子女陪护假）'!C:Z,24,0)</f>
        <v>0</v>
      </c>
      <c r="AE357">
        <v>0</v>
      </c>
      <c r="AF357">
        <f>VLOOKUP(C357,'考勤原始数据（增加育儿、独生子女陪护假）'!C:AB,26,0)</f>
        <v>23.5</v>
      </c>
      <c r="AG357">
        <f>VLOOKUP(C357:C358,'考勤原始数据（增加育儿、独生子女陪护假）'!C:AC,27,0)</f>
        <v>33</v>
      </c>
      <c r="AH357">
        <f>VLOOKUP(C357,'考勤原始数据（增加育儿、独生子女陪护假）'!C:AD,28,0)</f>
        <v>0</v>
      </c>
      <c r="AI357">
        <f>VLOOKUP(C357,'考勤原始数据（增加育儿、独生子女陪护假）'!C:AE,29,0)</f>
        <v>0</v>
      </c>
      <c r="AJ357">
        <f>VLOOKUP(C357,'考勤原始数据（增加育儿、独生子女陪护假）'!C:AF,30,0)</f>
        <v>2260</v>
      </c>
      <c r="AK357">
        <v>1</v>
      </c>
      <c r="AL357">
        <f t="shared" si="21"/>
        <v>15</v>
      </c>
      <c r="AM357">
        <f t="shared" si="23"/>
        <v>200</v>
      </c>
      <c r="AN357">
        <f>VLOOKUP(C357,工龄计算!B:F,5,0)</f>
        <v>100</v>
      </c>
      <c r="AS357">
        <f t="shared" si="22"/>
        <v>0</v>
      </c>
      <c r="BB357">
        <f t="shared" si="24"/>
        <v>0</v>
      </c>
    </row>
    <row r="358" spans="2:54">
      <c r="B358" t="str">
        <f>VLOOKUP(C358,花名册!C:O,13,0)</f>
        <v>10830</v>
      </c>
      <c r="C358" t="s">
        <v>530</v>
      </c>
      <c r="D358" t="str">
        <f>VLOOKUP(C358,花名册!C:F,4,0)</f>
        <v>百诚医药</v>
      </c>
      <c r="E358" t="str">
        <f>VLOOKUP(C358,花名册!C:G,5,0)</f>
        <v>固体制剂三部</v>
      </c>
      <c r="F358" t="str">
        <f>VLOOKUP(C358,花名册!C:H,6,0)</f>
        <v>初级项目经理(制剂)</v>
      </c>
      <c r="G358" t="str">
        <f>VLOOKUP(C358,花名册!C:D,2,0)</f>
        <v>在职</v>
      </c>
      <c r="H358" t="str">
        <f>VLOOKUP(C358,花名册!C:E,3,0)</f>
        <v>正式员工</v>
      </c>
      <c r="I358" t="str">
        <f>VLOOKUP(C358,花名册!C:J,8,0)</f>
        <v>研发</v>
      </c>
      <c r="J358" t="str">
        <f>VLOOKUP(C358,花名册!C:I,7,0)</f>
        <v>2021-01-11</v>
      </c>
      <c r="K358" t="str">
        <f>VLOOKUP(C358,花名册!C:L,9,0)</f>
        <v/>
      </c>
      <c r="L358" t="str">
        <f>VLOOKUP(C358,花名册!C:L,10,0)</f>
        <v/>
      </c>
      <c r="M358" t="str">
        <f>VLOOKUP(C358,花名册!C:N,12,0)</f>
        <v>M1</v>
      </c>
      <c r="N358">
        <f>VLOOKUP(C358,出勤日期!A:I,9,0)</f>
        <v>172.5</v>
      </c>
      <c r="O358">
        <f>VLOOKUP(C358,出勤日期!A:J,10,0)</f>
        <v>172.5</v>
      </c>
      <c r="P358">
        <f>VLOOKUP(C358,出勤日期!A:L,12,0)</f>
        <v>0</v>
      </c>
      <c r="Q358">
        <f>VLOOKUP(C358,出勤日期!A:M,13,0)</f>
        <v>172.5</v>
      </c>
      <c r="S358">
        <f>VLOOKUP(C358,'考勤原始数据（增加育儿、独生子女陪护假）'!C:X,16,0)</f>
        <v>0</v>
      </c>
      <c r="U358">
        <f>VLOOKUP(C358,'考勤原始数据（增加育儿、独生子女陪护假）'!C:Z,17,0)</f>
        <v>0</v>
      </c>
      <c r="W358">
        <f>VLOOKUP(C358,'考勤原始数据（增加育儿、独生子女陪护假）'!C:AB,18,0)</f>
        <v>0</v>
      </c>
      <c r="Y358">
        <f>VLOOKUP(C358,'考勤原始数据（增加育儿、独生子女陪护假）'!C:AD,19,0)</f>
        <v>172.5</v>
      </c>
      <c r="Z358">
        <f>VLOOKUP(C358,'考勤原始数据（增加育儿、独生子女陪护假）'!C:AE,20,0)</f>
        <v>0</v>
      </c>
      <c r="AB358">
        <f>VLOOKUP(C358,'考勤原始数据（增加育儿、独生子女陪护假）'!C:AG,22,0)</f>
        <v>0</v>
      </c>
      <c r="AC358">
        <f>VLOOKUP(C358,'考勤原始数据（增加育儿、独生子女陪护假）'!C:Y,23,0)</f>
        <v>0</v>
      </c>
      <c r="AD358">
        <f>VLOOKUP(C358,'考勤原始数据（增加育儿、独生子女陪护假）'!C:Z,24,0)</f>
        <v>0</v>
      </c>
      <c r="AE358">
        <v>0</v>
      </c>
      <c r="AF358">
        <f>VLOOKUP(C358,'考勤原始数据（增加育儿、独生子女陪护假）'!C:AB,26,0)</f>
        <v>0</v>
      </c>
      <c r="AG358">
        <f>VLOOKUP(C358:C359,'考勤原始数据（增加育儿、独生子女陪护假）'!C:AC,27,0)</f>
        <v>0</v>
      </c>
      <c r="AH358">
        <f>VLOOKUP(C358,'考勤原始数据（增加育儿、独生子女陪护假）'!C:AD,28,0)</f>
        <v>0</v>
      </c>
      <c r="AI358">
        <f>VLOOKUP(C358,'考勤原始数据（增加育儿、独生子女陪护假）'!C:AE,29,0)</f>
        <v>0</v>
      </c>
      <c r="AJ358">
        <f>VLOOKUP(C358,'考勤原始数据（增加育儿、独生子女陪护假）'!C:AF,30,0)</f>
        <v>0</v>
      </c>
      <c r="AL358">
        <f t="shared" si="21"/>
        <v>0</v>
      </c>
      <c r="AM358">
        <f t="shared" si="23"/>
        <v>0</v>
      </c>
      <c r="AN358">
        <f>VLOOKUP(C358,工龄计算!B:F,5,0)</f>
        <v>100</v>
      </c>
      <c r="AS358">
        <f t="shared" si="22"/>
        <v>0</v>
      </c>
      <c r="BB358">
        <f t="shared" si="24"/>
        <v>0</v>
      </c>
    </row>
    <row r="359" spans="2:54">
      <c r="B359" t="str">
        <f>VLOOKUP(C359,花名册!C:O,13,0)</f>
        <v>10836</v>
      </c>
      <c r="C359" t="s">
        <v>1079</v>
      </c>
      <c r="D359" t="str">
        <f>VLOOKUP(C359,花名册!C:F,4,0)</f>
        <v>百诚医药</v>
      </c>
      <c r="E359" t="str">
        <f>VLOOKUP(C359,花名册!C:G,5,0)</f>
        <v>实验室管理部</v>
      </c>
      <c r="F359" t="str">
        <f>VLOOKUP(C359,花名册!C:H,6,0)</f>
        <v>后勤</v>
      </c>
      <c r="G359" t="str">
        <f>VLOOKUP(C359,花名册!C:D,2,0)</f>
        <v>在职</v>
      </c>
      <c r="H359" t="str">
        <f>VLOOKUP(C359,花名册!C:E,3,0)</f>
        <v>正式员工</v>
      </c>
      <c r="I359" t="str">
        <f>VLOOKUP(C359,花名册!C:J,8,0)</f>
        <v>后勤</v>
      </c>
      <c r="J359" t="str">
        <f>VLOOKUP(C359,花名册!C:I,7,0)</f>
        <v>2021-01-11</v>
      </c>
      <c r="K359" t="str">
        <f>VLOOKUP(C359,花名册!C:L,9,0)</f>
        <v/>
      </c>
      <c r="L359" t="str">
        <f>VLOOKUP(C359,花名册!C:L,10,0)</f>
        <v/>
      </c>
      <c r="M359" t="str">
        <f>VLOOKUP(C359,花名册!C:N,12,0)</f>
        <v>P1</v>
      </c>
      <c r="N359">
        <f>VLOOKUP(C359,出勤日期!A:I,9,0)</f>
        <v>184</v>
      </c>
      <c r="O359">
        <f>VLOOKUP(C359,出勤日期!A:J,10,0)</f>
        <v>184</v>
      </c>
      <c r="P359">
        <f>VLOOKUP(C359,出勤日期!A:L,12,0)</f>
        <v>0</v>
      </c>
      <c r="Q359">
        <f>VLOOKUP(C359,出勤日期!A:M,13,0)</f>
        <v>184</v>
      </c>
      <c r="S359">
        <f>VLOOKUP(C359,'考勤原始数据（增加育儿、独生子女陪护假）'!C:X,16,0)</f>
        <v>0</v>
      </c>
      <c r="U359">
        <f>VLOOKUP(C359,'考勤原始数据（增加育儿、独生子女陪护假）'!C:Z,17,0)</f>
        <v>0</v>
      </c>
      <c r="W359">
        <f>VLOOKUP(C359,'考勤原始数据（增加育儿、独生子女陪护假）'!C:AB,18,0)</f>
        <v>0</v>
      </c>
      <c r="Y359">
        <f>VLOOKUP(C359,'考勤原始数据（增加育儿、独生子女陪护假）'!C:AD,19,0)</f>
        <v>0</v>
      </c>
      <c r="Z359">
        <f>VLOOKUP(C359,'考勤原始数据（增加育儿、独生子女陪护假）'!C:AE,20,0)</f>
        <v>0</v>
      </c>
      <c r="AB359">
        <f>VLOOKUP(C359,'考勤原始数据（增加育儿、独生子女陪护假）'!C:AG,22,0)</f>
        <v>0</v>
      </c>
      <c r="AC359">
        <f>VLOOKUP(C359,'考勤原始数据（增加育儿、独生子女陪护假）'!C:Y,23,0)</f>
        <v>8</v>
      </c>
      <c r="AD359">
        <f>VLOOKUP(C359,'考勤原始数据（增加育儿、独生子女陪护假）'!C:Z,24,0)</f>
        <v>0</v>
      </c>
      <c r="AE359">
        <v>0</v>
      </c>
      <c r="AF359">
        <f>VLOOKUP(C359,'考勤原始数据（增加育儿、独生子女陪护假）'!C:AB,26,0)</f>
        <v>0</v>
      </c>
      <c r="AG359">
        <f>VLOOKUP(C359:C360,'考勤原始数据（增加育儿、独生子女陪护假）'!C:AC,27,0)</f>
        <v>8</v>
      </c>
      <c r="AH359">
        <f>VLOOKUP(C359,'考勤原始数据（增加育儿、独生子女陪护假）'!C:AD,28,0)</f>
        <v>0</v>
      </c>
      <c r="AI359">
        <f>VLOOKUP(C359,'考勤原始数据（增加育儿、独生子女陪护假）'!C:AE,29,0)</f>
        <v>0</v>
      </c>
      <c r="AJ359">
        <f>VLOOKUP(C359,'考勤原始数据（增加育儿、独生子女陪护假）'!C:AF,30,0)</f>
        <v>260</v>
      </c>
      <c r="AL359">
        <f t="shared" si="21"/>
        <v>0</v>
      </c>
      <c r="AM359">
        <f t="shared" si="23"/>
        <v>200</v>
      </c>
      <c r="AN359">
        <f>VLOOKUP(C359,工龄计算!B:F,5,0)</f>
        <v>100</v>
      </c>
      <c r="AS359">
        <f t="shared" si="22"/>
        <v>0</v>
      </c>
      <c r="BB359">
        <f t="shared" si="24"/>
        <v>0</v>
      </c>
    </row>
    <row r="360" spans="2:54">
      <c r="B360" t="str">
        <f>VLOOKUP(C360,花名册!C:O,13,0)</f>
        <v>10847</v>
      </c>
      <c r="C360" t="s">
        <v>806</v>
      </c>
      <c r="D360" t="str">
        <f>VLOOKUP(C360,花名册!C:F,4,0)</f>
        <v>百诚医药</v>
      </c>
      <c r="E360" t="str">
        <f>VLOOKUP(C360,花名册!C:G,5,0)</f>
        <v>业务发展中心</v>
      </c>
      <c r="F360" t="str">
        <f>VLOOKUP(C360,花名册!C:H,6,0)</f>
        <v>市场推广总监</v>
      </c>
      <c r="G360" t="str">
        <f>VLOOKUP(C360,花名册!C:D,2,0)</f>
        <v>在职</v>
      </c>
      <c r="H360" t="str">
        <f>VLOOKUP(C360,花名册!C:E,3,0)</f>
        <v>正式员工</v>
      </c>
      <c r="I360" t="str">
        <f>VLOOKUP(C360,花名册!C:J,8,0)</f>
        <v>职能</v>
      </c>
      <c r="J360" t="str">
        <f>VLOOKUP(C360,花名册!C:I,7,0)</f>
        <v>2021-01-13</v>
      </c>
      <c r="K360" t="str">
        <f>VLOOKUP(C360,花名册!C:L,9,0)</f>
        <v/>
      </c>
      <c r="L360" t="str">
        <f>VLOOKUP(C360,花名册!C:L,10,0)</f>
        <v/>
      </c>
      <c r="M360" t="str">
        <f>VLOOKUP(C360,花名册!C:N,12,0)</f>
        <v>M4</v>
      </c>
      <c r="N360">
        <f>VLOOKUP(C360,出勤日期!A:I,9,0)</f>
        <v>184</v>
      </c>
      <c r="O360">
        <f>VLOOKUP(C360,出勤日期!A:J,10,0)</f>
        <v>184</v>
      </c>
      <c r="P360">
        <f>VLOOKUP(C360,出勤日期!A:L,12,0)</f>
        <v>0</v>
      </c>
      <c r="Q360">
        <f>VLOOKUP(C360,出勤日期!A:M,13,0)</f>
        <v>184</v>
      </c>
      <c r="S360">
        <f>VLOOKUP(C360,'考勤原始数据（增加育儿、独生子女陪护假）'!C:X,16,0)</f>
        <v>0</v>
      </c>
      <c r="U360">
        <f>VLOOKUP(C360,'考勤原始数据（增加育儿、独生子女陪护假）'!C:Z,17,0)</f>
        <v>0</v>
      </c>
      <c r="W360">
        <f>VLOOKUP(C360,'考勤原始数据（增加育儿、独生子女陪护假）'!C:AB,18,0)</f>
        <v>0</v>
      </c>
      <c r="Y360">
        <f>VLOOKUP(C360,'考勤原始数据（增加育儿、独生子女陪护假）'!C:AD,19,0)</f>
        <v>0</v>
      </c>
      <c r="Z360">
        <f>VLOOKUP(C360,'考勤原始数据（增加育儿、独生子女陪护假）'!C:AE,20,0)</f>
        <v>0</v>
      </c>
      <c r="AB360">
        <f>VLOOKUP(C360,'考勤原始数据（增加育儿、独生子女陪护假）'!C:AG,22,0)</f>
        <v>0</v>
      </c>
      <c r="AC360">
        <f>VLOOKUP(C360,'考勤原始数据（增加育儿、独生子女陪护假）'!C:Y,23,0)</f>
        <v>0</v>
      </c>
      <c r="AD360">
        <f>VLOOKUP(C360,'考勤原始数据（增加育儿、独生子女陪护假）'!C:Z,24,0)</f>
        <v>0</v>
      </c>
      <c r="AE360">
        <v>0</v>
      </c>
      <c r="AF360">
        <f>VLOOKUP(C360,'考勤原始数据（增加育儿、独生子女陪护假）'!C:AB,26,0)</f>
        <v>0</v>
      </c>
      <c r="AG360">
        <f>VLOOKUP(C360:C361,'考勤原始数据（增加育儿、独生子女陪护假）'!C:AC,27,0)</f>
        <v>0</v>
      </c>
      <c r="AH360">
        <f>VLOOKUP(C360,'考勤原始数据（增加育儿、独生子女陪护假）'!C:AD,28,0)</f>
        <v>0</v>
      </c>
      <c r="AI360">
        <f>VLOOKUP(C360,'考勤原始数据（增加育儿、独生子女陪护假）'!C:AE,29,0)</f>
        <v>0</v>
      </c>
      <c r="AJ360">
        <f>VLOOKUP(C360,'考勤原始数据（增加育儿、独生子女陪护假）'!C:AF,30,0)</f>
        <v>0</v>
      </c>
      <c r="AK360">
        <v>0</v>
      </c>
      <c r="AL360">
        <f t="shared" si="21"/>
        <v>0</v>
      </c>
      <c r="AM360">
        <f t="shared" si="23"/>
        <v>200</v>
      </c>
      <c r="AN360">
        <f>VLOOKUP(C360,工龄计算!B:F,5,0)</f>
        <v>100</v>
      </c>
      <c r="AS360">
        <f t="shared" si="22"/>
        <v>0</v>
      </c>
      <c r="BB360">
        <f t="shared" si="24"/>
        <v>0</v>
      </c>
    </row>
    <row r="361" spans="2:54">
      <c r="B361" t="str">
        <f>VLOOKUP(C361,花名册!C:O,13,0)</f>
        <v>10853</v>
      </c>
      <c r="C361" t="s">
        <v>532</v>
      </c>
      <c r="D361" t="str">
        <f>VLOOKUP(C361,花名册!C:F,4,0)</f>
        <v>百诚医药</v>
      </c>
      <c r="E361" t="str">
        <f>VLOOKUP(C361,花名册!C:G,5,0)</f>
        <v>实验室管理部</v>
      </c>
      <c r="F361" t="str">
        <f>VLOOKUP(C361,花名册!C:H,6,0)</f>
        <v>采购专员</v>
      </c>
      <c r="G361" t="str">
        <f>VLOOKUP(C361,花名册!C:D,2,0)</f>
        <v>在职</v>
      </c>
      <c r="H361" t="str">
        <f>VLOOKUP(C361,花名册!C:E,3,0)</f>
        <v>正式员工</v>
      </c>
      <c r="I361" t="str">
        <f>VLOOKUP(C361,花名册!C:J,8,0)</f>
        <v>职能</v>
      </c>
      <c r="J361" t="str">
        <f>VLOOKUP(C361,花名册!C:I,7,0)</f>
        <v>2021-01-27</v>
      </c>
      <c r="K361" t="str">
        <f>VLOOKUP(C361,花名册!C:L,9,0)</f>
        <v/>
      </c>
      <c r="L361" t="str">
        <f>VLOOKUP(C361,花名册!C:L,10,0)</f>
        <v/>
      </c>
      <c r="M361" t="str">
        <f>VLOOKUP(C361,花名册!C:N,12,0)</f>
        <v>P3</v>
      </c>
      <c r="N361">
        <f>VLOOKUP(C361,出勤日期!A:I,9,0)</f>
        <v>184</v>
      </c>
      <c r="O361">
        <f>VLOOKUP(C361,出勤日期!A:J,10,0)</f>
        <v>184</v>
      </c>
      <c r="P361">
        <f>VLOOKUP(C361,出勤日期!A:L,12,0)</f>
        <v>0</v>
      </c>
      <c r="Q361">
        <f>VLOOKUP(C361,出勤日期!A:M,13,0)</f>
        <v>184</v>
      </c>
      <c r="S361">
        <f>VLOOKUP(C361,'考勤原始数据（增加育儿、独生子女陪护假）'!C:X,16,0)</f>
        <v>0</v>
      </c>
      <c r="U361">
        <f>VLOOKUP(C361,'考勤原始数据（增加育儿、独生子女陪护假）'!C:Z,17,0)</f>
        <v>0</v>
      </c>
      <c r="W361">
        <f>VLOOKUP(C361,'考勤原始数据（增加育儿、独生子女陪护假）'!C:AB,18,0)</f>
        <v>0</v>
      </c>
      <c r="Y361">
        <f>VLOOKUP(C361,'考勤原始数据（增加育儿、独生子女陪护假）'!C:AD,19,0)</f>
        <v>0</v>
      </c>
      <c r="Z361">
        <f>VLOOKUP(C361,'考勤原始数据（增加育儿、独生子女陪护假）'!C:AE,20,0)</f>
        <v>0</v>
      </c>
      <c r="AB361">
        <f>VLOOKUP(C361,'考勤原始数据（增加育儿、独生子女陪护假）'!C:AG,22,0)</f>
        <v>0</v>
      </c>
      <c r="AC361">
        <f>VLOOKUP(C361,'考勤原始数据（增加育儿、独生子女陪护假）'!C:Y,23,0)</f>
        <v>9.5</v>
      </c>
      <c r="AD361">
        <f>VLOOKUP(C361,'考勤原始数据（增加育儿、独生子女陪护假）'!C:Z,24,0)</f>
        <v>9.5</v>
      </c>
      <c r="AE361">
        <v>0</v>
      </c>
      <c r="AF361">
        <f>VLOOKUP(C361,'考勤原始数据（增加育儿、独生子女陪护假）'!C:AB,26,0)</f>
        <v>0</v>
      </c>
      <c r="AG361">
        <f>VLOOKUP(C361:C362,'考勤原始数据（增加育儿、独生子女陪护假）'!C:AC,27,0)</f>
        <v>0</v>
      </c>
      <c r="AH361">
        <f>VLOOKUP(C361,'考勤原始数据（增加育儿、独生子女陪护假）'!C:AD,28,0)</f>
        <v>0</v>
      </c>
      <c r="AI361">
        <f>VLOOKUP(C361,'考勤原始数据（增加育儿、独生子女陪护假）'!C:AE,29,0)</f>
        <v>0</v>
      </c>
      <c r="AJ361">
        <f>VLOOKUP(C361,'考勤原始数据（增加育儿、独生子女陪护假）'!C:AF,30,0)</f>
        <v>0</v>
      </c>
      <c r="AL361">
        <f t="shared" si="21"/>
        <v>0</v>
      </c>
      <c r="AM361">
        <f t="shared" si="23"/>
        <v>200</v>
      </c>
      <c r="AN361">
        <f>VLOOKUP(C361,工龄计算!B:F,5,0)</f>
        <v>100</v>
      </c>
      <c r="AS361">
        <f t="shared" si="22"/>
        <v>0</v>
      </c>
      <c r="BB361">
        <f t="shared" si="24"/>
        <v>0</v>
      </c>
    </row>
    <row r="362" spans="2:54">
      <c r="B362" t="str">
        <f>VLOOKUP(C362,花名册!C:O,13,0)</f>
        <v>10859</v>
      </c>
      <c r="C362" t="s">
        <v>1080</v>
      </c>
      <c r="D362" t="str">
        <f>VLOOKUP(C362,花名册!C:F,4,0)</f>
        <v>百杏生物</v>
      </c>
      <c r="E362" t="str">
        <f>VLOOKUP(C362,花名册!C:G,5,0)</f>
        <v>生物分析部</v>
      </c>
      <c r="F362" t="str">
        <f>VLOOKUP(C362,花名册!C:H,6,0)</f>
        <v>高级生物分析研究员</v>
      </c>
      <c r="G362" t="str">
        <f>VLOOKUP(C362,花名册!C:D,2,0)</f>
        <v>在职</v>
      </c>
      <c r="H362" t="str">
        <f>VLOOKUP(C362,花名册!C:E,3,0)</f>
        <v>正式员工</v>
      </c>
      <c r="I362" t="str">
        <f>VLOOKUP(C362,花名册!C:J,8,0)</f>
        <v>研发</v>
      </c>
      <c r="J362" t="str">
        <f>VLOOKUP(C362,花名册!C:I,7,0)</f>
        <v>2021-02-22</v>
      </c>
      <c r="K362" t="str">
        <f>VLOOKUP(C362,花名册!C:L,9,0)</f>
        <v/>
      </c>
      <c r="L362" t="str">
        <f>VLOOKUP(C362,花名册!C:L,10,0)</f>
        <v/>
      </c>
      <c r="M362" t="str">
        <f>VLOOKUP(C362,花名册!C:N,12,0)</f>
        <v>P3</v>
      </c>
      <c r="N362">
        <f>VLOOKUP(C362,出勤日期!A:I,9,0)</f>
        <v>172.5</v>
      </c>
      <c r="O362">
        <f>VLOOKUP(C362,出勤日期!A:J,10,0)</f>
        <v>172.5</v>
      </c>
      <c r="P362">
        <f>VLOOKUP(C362,出勤日期!A:L,12,0)</f>
        <v>0</v>
      </c>
      <c r="Q362">
        <f>VLOOKUP(C362,出勤日期!A:M,13,0)</f>
        <v>172.5</v>
      </c>
      <c r="S362">
        <f>VLOOKUP(C362,'考勤原始数据（增加育儿、独生子女陪护假）'!C:X,16,0)</f>
        <v>0</v>
      </c>
      <c r="U362">
        <f>VLOOKUP(C362,'考勤原始数据（增加育儿、独生子女陪护假）'!C:Z,17,0)</f>
        <v>0</v>
      </c>
      <c r="W362">
        <f>VLOOKUP(C362,'考勤原始数据（增加育儿、独生子女陪护假）'!C:AB,18,0)</f>
        <v>0</v>
      </c>
      <c r="Y362">
        <f>VLOOKUP(C362,'考勤原始数据（增加育儿、独生子女陪护假）'!C:AD,19,0)</f>
        <v>0</v>
      </c>
      <c r="Z362">
        <f>VLOOKUP(C362,'考勤原始数据（增加育儿、独生子女陪护假）'!C:AE,20,0)</f>
        <v>0</v>
      </c>
      <c r="AB362">
        <f>VLOOKUP(C362,'考勤原始数据（增加育儿、独生子女陪护假）'!C:AG,22,0)</f>
        <v>0</v>
      </c>
      <c r="AC362">
        <f>VLOOKUP(C362,'考勤原始数据（增加育儿、独生子女陪护假）'!C:Y,23,0)</f>
        <v>0</v>
      </c>
      <c r="AD362">
        <f>VLOOKUP(C362,'考勤原始数据（增加育儿、独生子女陪护假）'!C:Z,24,0)</f>
        <v>0</v>
      </c>
      <c r="AE362">
        <v>0</v>
      </c>
      <c r="AF362">
        <f>VLOOKUP(C362,'考勤原始数据（增加育儿、独生子女陪护假）'!C:AB,26,0)</f>
        <v>0</v>
      </c>
      <c r="AG362">
        <f>VLOOKUP(C362:C363,'考勤原始数据（增加育儿、独生子女陪护假）'!C:AC,27,0)</f>
        <v>0</v>
      </c>
      <c r="AH362">
        <f>VLOOKUP(C362,'考勤原始数据（增加育儿、独生子女陪护假）'!C:AD,28,0)</f>
        <v>0</v>
      </c>
      <c r="AI362">
        <f>VLOOKUP(C362,'考勤原始数据（增加育儿、独生子女陪护假）'!C:AE,29,0)</f>
        <v>0</v>
      </c>
      <c r="AJ362">
        <f>VLOOKUP(C362,'考勤原始数据（增加育儿、独生子女陪护假）'!C:AF,30,0)</f>
        <v>0</v>
      </c>
      <c r="AK362">
        <v>22</v>
      </c>
      <c r="AL362">
        <f t="shared" si="21"/>
        <v>330</v>
      </c>
      <c r="AM362">
        <f t="shared" si="23"/>
        <v>200</v>
      </c>
      <c r="AN362">
        <f>VLOOKUP(C362,工龄计算!B:F,5,0)</f>
        <v>100</v>
      </c>
      <c r="AS362">
        <f t="shared" si="22"/>
        <v>0</v>
      </c>
      <c r="BB362">
        <f t="shared" si="24"/>
        <v>0</v>
      </c>
    </row>
    <row r="363" spans="2:54">
      <c r="B363" t="str">
        <f>VLOOKUP(C363,花名册!C:O,13,0)</f>
        <v>10858</v>
      </c>
      <c r="C363" t="s">
        <v>1031</v>
      </c>
      <c r="D363" t="str">
        <f>VLOOKUP(C363,花名册!C:F,4,0)</f>
        <v>百诚医药</v>
      </c>
      <c r="E363" t="str">
        <f>VLOOKUP(C363,花名册!C:G,5,0)</f>
        <v>项目管理部</v>
      </c>
      <c r="F363" t="str">
        <f>VLOOKUP(C363,花名册!C:H,6,0)</f>
        <v>总监</v>
      </c>
      <c r="G363" t="str">
        <f>VLOOKUP(C363,花名册!C:D,2,0)</f>
        <v>在职</v>
      </c>
      <c r="H363" t="str">
        <f>VLOOKUP(C363,花名册!C:E,3,0)</f>
        <v>正式员工</v>
      </c>
      <c r="I363" t="str">
        <f>VLOOKUP(C363,花名册!C:J,8,0)</f>
        <v>职能</v>
      </c>
      <c r="J363" t="str">
        <f>VLOOKUP(C363,花名册!C:I,7,0)</f>
        <v>2021-03-08</v>
      </c>
      <c r="K363" t="str">
        <f>VLOOKUP(C363,花名册!C:L,9,0)</f>
        <v/>
      </c>
      <c r="L363" t="str">
        <f>VLOOKUP(C363,花名册!C:L,10,0)</f>
        <v/>
      </c>
      <c r="M363" t="str">
        <f>VLOOKUP(C363,花名册!C:N,12,0)</f>
        <v>M4</v>
      </c>
      <c r="N363">
        <f>VLOOKUP(C363,出勤日期!A:I,9,0)</f>
        <v>184</v>
      </c>
      <c r="O363">
        <f>VLOOKUP(C363,出勤日期!A:J,10,0)</f>
        <v>184</v>
      </c>
      <c r="P363">
        <f>VLOOKUP(C363,出勤日期!A:L,12,0)</f>
        <v>0</v>
      </c>
      <c r="Q363">
        <f>VLOOKUP(C363,出勤日期!A:M,13,0)</f>
        <v>184</v>
      </c>
      <c r="S363">
        <f>VLOOKUP(C363,'考勤原始数据（增加育儿、独生子女陪护假）'!C:X,16,0)</f>
        <v>0</v>
      </c>
      <c r="U363">
        <f>VLOOKUP(C363,'考勤原始数据（增加育儿、独生子女陪护假）'!C:Z,17,0)</f>
        <v>0</v>
      </c>
      <c r="W363">
        <f>VLOOKUP(C363,'考勤原始数据（增加育儿、独生子女陪护假）'!C:AB,18,0)</f>
        <v>0</v>
      </c>
      <c r="Y363">
        <f>VLOOKUP(C363,'考勤原始数据（增加育儿、独生子女陪护假）'!C:AD,19,0)</f>
        <v>0</v>
      </c>
      <c r="Z363">
        <f>VLOOKUP(C363,'考勤原始数据（增加育儿、独生子女陪护假）'!C:AE,20,0)</f>
        <v>0</v>
      </c>
      <c r="AB363">
        <f>VLOOKUP(C363,'考勤原始数据（增加育儿、独生子女陪护假）'!C:AG,22,0)</f>
        <v>0</v>
      </c>
      <c r="AC363">
        <f>VLOOKUP(C363,'考勤原始数据（增加育儿、独生子女陪护假）'!C:Y,23,0)</f>
        <v>0</v>
      </c>
      <c r="AD363">
        <f>VLOOKUP(C363,'考勤原始数据（增加育儿、独生子女陪护假）'!C:Z,24,0)</f>
        <v>0</v>
      </c>
      <c r="AE363">
        <v>0</v>
      </c>
      <c r="AF363">
        <f>VLOOKUP(C363,'考勤原始数据（增加育儿、独生子女陪护假）'!C:AB,26,0)</f>
        <v>0</v>
      </c>
      <c r="AG363">
        <f>VLOOKUP(C363:C364,'考勤原始数据（增加育儿、独生子女陪护假）'!C:AC,27,0)</f>
        <v>0</v>
      </c>
      <c r="AH363">
        <f>VLOOKUP(C363,'考勤原始数据（增加育儿、独生子女陪护假）'!C:AD,28,0)</f>
        <v>0</v>
      </c>
      <c r="AI363">
        <f>VLOOKUP(C363,'考勤原始数据（增加育儿、独生子女陪护假）'!C:AE,29,0)</f>
        <v>0</v>
      </c>
      <c r="AJ363">
        <f>VLOOKUP(C363,'考勤原始数据（增加育儿、独生子女陪护假）'!C:AF,30,0)</f>
        <v>0</v>
      </c>
      <c r="AL363">
        <f t="shared" si="21"/>
        <v>0</v>
      </c>
      <c r="AM363">
        <f t="shared" si="23"/>
        <v>200</v>
      </c>
      <c r="AN363">
        <f>VLOOKUP(C363,工龄计算!B:F,5,0)</f>
        <v>100</v>
      </c>
      <c r="AS363">
        <f t="shared" si="22"/>
        <v>0</v>
      </c>
      <c r="BB363">
        <f t="shared" si="24"/>
        <v>0</v>
      </c>
    </row>
    <row r="364" spans="2:54">
      <c r="B364" t="str">
        <f>VLOOKUP(C364,花名册!C:O,13,0)</f>
        <v>10860</v>
      </c>
      <c r="C364" t="s">
        <v>810</v>
      </c>
      <c r="D364" t="str">
        <f>VLOOKUP(C364,花名册!C:F,4,0)</f>
        <v>百诚医药</v>
      </c>
      <c r="E364" t="str">
        <f>VLOOKUP(C364,花名册!C:G,5,0)</f>
        <v>原料药分析部</v>
      </c>
      <c r="F364" t="str">
        <f>VLOOKUP(C364,花名册!C:H,6,0)</f>
        <v>助理分析研究员</v>
      </c>
      <c r="G364" t="str">
        <f>VLOOKUP(C364,花名册!C:D,2,0)</f>
        <v>在职</v>
      </c>
      <c r="H364" t="str">
        <f>VLOOKUP(C364,花名册!C:E,3,0)</f>
        <v>正式员工</v>
      </c>
      <c r="I364" t="str">
        <f>VLOOKUP(C364,花名册!C:J,8,0)</f>
        <v>研发</v>
      </c>
      <c r="J364" t="str">
        <f>VLOOKUP(C364,花名册!C:I,7,0)</f>
        <v>2021-02-24</v>
      </c>
      <c r="K364" t="str">
        <f>VLOOKUP(C364,花名册!C:L,9,0)</f>
        <v/>
      </c>
      <c r="L364" t="str">
        <f>VLOOKUP(C364,花名册!C:L,10,0)</f>
        <v/>
      </c>
      <c r="M364" t="str">
        <f>VLOOKUP(C364,花名册!C:N,12,0)</f>
        <v>P1</v>
      </c>
      <c r="N364">
        <f>VLOOKUP(C364,出勤日期!A:I,9,0)</f>
        <v>172.5</v>
      </c>
      <c r="O364">
        <f>VLOOKUP(C364,出勤日期!A:J,10,0)</f>
        <v>172.5</v>
      </c>
      <c r="P364">
        <f>VLOOKUP(C364,出勤日期!A:L,12,0)</f>
        <v>0</v>
      </c>
      <c r="Q364">
        <f>VLOOKUP(C364,出勤日期!A:M,13,0)</f>
        <v>172.5</v>
      </c>
      <c r="S364">
        <f>VLOOKUP(C364,'考勤原始数据（增加育儿、独生子女陪护假）'!C:X,16,0)</f>
        <v>11</v>
      </c>
      <c r="U364">
        <f>VLOOKUP(C364,'考勤原始数据（增加育儿、独生子女陪护假）'!C:Z,17,0)</f>
        <v>0</v>
      </c>
      <c r="W364">
        <f>VLOOKUP(C364,'考勤原始数据（增加育儿、独生子女陪护假）'!C:AB,18,0)</f>
        <v>0</v>
      </c>
      <c r="Y364">
        <f>VLOOKUP(C364,'考勤原始数据（增加育儿、独生子女陪护假）'!C:AD,19,0)</f>
        <v>0</v>
      </c>
      <c r="Z364">
        <f>VLOOKUP(C364,'考勤原始数据（增加育儿、独生子女陪护假）'!C:AE,20,0)</f>
        <v>0</v>
      </c>
      <c r="AB364">
        <f>VLOOKUP(C364,'考勤原始数据（增加育儿、独生子女陪护假）'!C:AG,22,0)</f>
        <v>0</v>
      </c>
      <c r="AC364">
        <f>VLOOKUP(C364,'考勤原始数据（增加育儿、独生子女陪护假）'!C:Y,23,0)</f>
        <v>0</v>
      </c>
      <c r="AD364">
        <f>VLOOKUP(C364,'考勤原始数据（增加育儿、独生子女陪护假）'!C:Z,24,0)</f>
        <v>0</v>
      </c>
      <c r="AE364">
        <v>0</v>
      </c>
      <c r="AF364">
        <f>VLOOKUP(C364,'考勤原始数据（增加育儿、独生子女陪护假）'!C:AB,26,0)</f>
        <v>0</v>
      </c>
      <c r="AG364">
        <f>VLOOKUP(C364:C365,'考勤原始数据（增加育儿、独生子女陪护假）'!C:AC,27,0)</f>
        <v>0</v>
      </c>
      <c r="AH364">
        <f>VLOOKUP(C364,'考勤原始数据（增加育儿、独生子女陪护假）'!C:AD,28,0)</f>
        <v>0</v>
      </c>
      <c r="AI364">
        <f>VLOOKUP(C364,'考勤原始数据（增加育儿、独生子女陪护假）'!C:AE,29,0)</f>
        <v>0</v>
      </c>
      <c r="AJ364">
        <f>VLOOKUP(C364,'考勤原始数据（增加育儿、独生子女陪护假）'!C:AF,30,0)</f>
        <v>0</v>
      </c>
      <c r="AK364">
        <v>2</v>
      </c>
      <c r="AL364">
        <f t="shared" si="21"/>
        <v>30</v>
      </c>
      <c r="AM364">
        <f t="shared" si="23"/>
        <v>187.25</v>
      </c>
      <c r="AN364">
        <f>VLOOKUP(C364,工龄计算!B:F,5,0)</f>
        <v>100</v>
      </c>
      <c r="AS364">
        <f t="shared" si="22"/>
        <v>0</v>
      </c>
      <c r="BB364">
        <f t="shared" si="24"/>
        <v>0</v>
      </c>
    </row>
    <row r="365" spans="2:54">
      <c r="B365" t="str">
        <f>VLOOKUP(C365,花名册!C:O,13,0)</f>
        <v>10867</v>
      </c>
      <c r="C365" t="s">
        <v>534</v>
      </c>
      <c r="D365" t="str">
        <f>VLOOKUP(C365,花名册!C:F,4,0)</f>
        <v>百诚医药</v>
      </c>
      <c r="E365" t="str">
        <f>VLOOKUP(C365,花名册!C:G,5,0)</f>
        <v>医学部</v>
      </c>
      <c r="F365" t="str">
        <f>VLOOKUP(C365,花名册!C:H,6,0)</f>
        <v>医学总监</v>
      </c>
      <c r="G365" t="str">
        <f>VLOOKUP(C365,花名册!C:D,2,0)</f>
        <v>在职</v>
      </c>
      <c r="H365" t="str">
        <f>VLOOKUP(C365,花名册!C:E,3,0)</f>
        <v>正式员工</v>
      </c>
      <c r="I365" t="str">
        <f>VLOOKUP(C365,花名册!C:J,8,0)</f>
        <v>研发</v>
      </c>
      <c r="J365" t="str">
        <f>VLOOKUP(C365,花名册!C:I,7,0)</f>
        <v>2021-02-24</v>
      </c>
      <c r="K365" t="str">
        <f>VLOOKUP(C365,花名册!C:L,9,0)</f>
        <v/>
      </c>
      <c r="L365" t="str">
        <f>VLOOKUP(C365,花名册!C:L,10,0)</f>
        <v/>
      </c>
      <c r="M365" t="str">
        <f>VLOOKUP(C365,花名册!C:N,12,0)</f>
        <v>P5</v>
      </c>
      <c r="N365">
        <f>VLOOKUP(C365,出勤日期!A:I,9,0)</f>
        <v>172.5</v>
      </c>
      <c r="O365">
        <f>VLOOKUP(C365,出勤日期!A:J,10,0)</f>
        <v>172.5</v>
      </c>
      <c r="P365">
        <f>VLOOKUP(C365,出勤日期!A:L,12,0)</f>
        <v>0</v>
      </c>
      <c r="Q365">
        <f>VLOOKUP(C365,出勤日期!A:M,13,0)</f>
        <v>172.5</v>
      </c>
      <c r="S365">
        <f>VLOOKUP(C365,'考勤原始数据（增加育儿、独生子女陪护假）'!C:X,16,0)</f>
        <v>0</v>
      </c>
      <c r="U365">
        <f>VLOOKUP(C365,'考勤原始数据（增加育儿、独生子女陪护假）'!C:Z,17,0)</f>
        <v>0</v>
      </c>
      <c r="W365">
        <f>VLOOKUP(C365,'考勤原始数据（增加育儿、独生子女陪护假）'!C:AB,18,0)</f>
        <v>0</v>
      </c>
      <c r="Y365">
        <f>VLOOKUP(C365,'考勤原始数据（增加育儿、独生子女陪护假）'!C:AD,19,0)</f>
        <v>0</v>
      </c>
      <c r="Z365">
        <f>VLOOKUP(C365,'考勤原始数据（增加育儿、独生子女陪护假）'!C:AE,20,0)</f>
        <v>0</v>
      </c>
      <c r="AB365">
        <f>VLOOKUP(C365,'考勤原始数据（增加育儿、独生子女陪护假）'!C:AG,22,0)</f>
        <v>0</v>
      </c>
      <c r="AC365">
        <f>VLOOKUP(C365,'考勤原始数据（增加育儿、独生子女陪护假）'!C:Y,23,0)</f>
        <v>0</v>
      </c>
      <c r="AD365">
        <f>VLOOKUP(C365,'考勤原始数据（增加育儿、独生子女陪护假）'!C:Z,24,0)</f>
        <v>0</v>
      </c>
      <c r="AE365">
        <v>0</v>
      </c>
      <c r="AF365">
        <f>VLOOKUP(C365,'考勤原始数据（增加育儿、独生子女陪护假）'!C:AB,26,0)</f>
        <v>0</v>
      </c>
      <c r="AG365">
        <f>VLOOKUP(C365:C366,'考勤原始数据（增加育儿、独生子女陪护假）'!C:AC,27,0)</f>
        <v>0</v>
      </c>
      <c r="AH365">
        <f>VLOOKUP(C365,'考勤原始数据（增加育儿、独生子女陪护假）'!C:AD,28,0)</f>
        <v>0</v>
      </c>
      <c r="AI365">
        <f>VLOOKUP(C365,'考勤原始数据（增加育儿、独生子女陪护假）'!C:AE,29,0)</f>
        <v>0</v>
      </c>
      <c r="AJ365">
        <f>VLOOKUP(C365,'考勤原始数据（增加育儿、独生子女陪护假）'!C:AF,30,0)</f>
        <v>0</v>
      </c>
      <c r="AK365">
        <v>1</v>
      </c>
      <c r="AL365">
        <f t="shared" si="21"/>
        <v>15</v>
      </c>
      <c r="AM365">
        <f t="shared" si="23"/>
        <v>200</v>
      </c>
      <c r="AN365">
        <f>VLOOKUP(C365,工龄计算!B:F,5,0)</f>
        <v>100</v>
      </c>
      <c r="AS365">
        <f t="shared" si="22"/>
        <v>0</v>
      </c>
      <c r="BB365">
        <f t="shared" si="24"/>
        <v>0</v>
      </c>
    </row>
    <row r="366" spans="2:54">
      <c r="B366" t="str">
        <f>VLOOKUP(C366,花名册!C:O,13,0)</f>
        <v>10880</v>
      </c>
      <c r="C366" t="s">
        <v>811</v>
      </c>
      <c r="D366" t="str">
        <f>VLOOKUP(C366,花名册!C:F,4,0)</f>
        <v>百诚医药</v>
      </c>
      <c r="E366" t="str">
        <f>VLOOKUP(C366,花名册!C:G,5,0)</f>
        <v>液体制剂二部</v>
      </c>
      <c r="F366" t="str">
        <f>VLOOKUP(C366,花名册!C:H,6,0)</f>
        <v>分析研究员</v>
      </c>
      <c r="G366" t="str">
        <f>VLOOKUP(C366,花名册!C:D,2,0)</f>
        <v>在职</v>
      </c>
      <c r="H366" t="str">
        <f>VLOOKUP(C366,花名册!C:E,3,0)</f>
        <v>正式员工</v>
      </c>
      <c r="I366" t="str">
        <f>VLOOKUP(C366,花名册!C:J,8,0)</f>
        <v>研发</v>
      </c>
      <c r="J366" t="str">
        <f>VLOOKUP(C366,花名册!C:I,7,0)</f>
        <v>2021-03-01</v>
      </c>
      <c r="K366" t="str">
        <f>VLOOKUP(C366,花名册!C:L,9,0)</f>
        <v/>
      </c>
      <c r="L366" t="str">
        <f>VLOOKUP(C366,花名册!C:L,10,0)</f>
        <v/>
      </c>
      <c r="M366" t="str">
        <f>VLOOKUP(C366,花名册!C:N,12,0)</f>
        <v>P2</v>
      </c>
      <c r="N366">
        <f>VLOOKUP(C366,出勤日期!A:I,9,0)</f>
        <v>172.5</v>
      </c>
      <c r="O366">
        <f>VLOOKUP(C366,出勤日期!A:J,10,0)</f>
        <v>172.5</v>
      </c>
      <c r="P366">
        <f>VLOOKUP(C366,出勤日期!A:L,12,0)</f>
        <v>0</v>
      </c>
      <c r="Q366">
        <f>VLOOKUP(C366,出勤日期!A:M,13,0)</f>
        <v>172.5</v>
      </c>
      <c r="S366">
        <f>VLOOKUP(C366,'考勤原始数据（增加育儿、独生子女陪护假）'!C:X,16,0)</f>
        <v>0</v>
      </c>
      <c r="U366">
        <f>VLOOKUP(C366,'考勤原始数据（增加育儿、独生子女陪护假）'!C:Z,17,0)</f>
        <v>0</v>
      </c>
      <c r="W366">
        <f>VLOOKUP(C366,'考勤原始数据（增加育儿、独生子女陪护假）'!C:AB,18,0)</f>
        <v>2</v>
      </c>
      <c r="Y366">
        <f>VLOOKUP(C366,'考勤原始数据（增加育儿、独生子女陪护假）'!C:AD,19,0)</f>
        <v>60</v>
      </c>
      <c r="Z366">
        <f>VLOOKUP(C366,'考勤原始数据（增加育儿、独生子女陪护假）'!C:AE,20,0)</f>
        <v>0</v>
      </c>
      <c r="AB366">
        <f>VLOOKUP(C366,'考勤原始数据（增加育儿、独生子女陪护假）'!C:AG,22,0)</f>
        <v>0</v>
      </c>
      <c r="AC366">
        <f>VLOOKUP(C366,'考勤原始数据（增加育儿、独生子女陪护假）'!C:Y,23,0)</f>
        <v>0</v>
      </c>
      <c r="AD366">
        <f>VLOOKUP(C366,'考勤原始数据（增加育儿、独生子女陪护假）'!C:Z,24,0)</f>
        <v>0</v>
      </c>
      <c r="AE366">
        <v>0</v>
      </c>
      <c r="AF366">
        <f>VLOOKUP(C366,'考勤原始数据（增加育儿、独生子女陪护假）'!C:AB,26,0)</f>
        <v>0</v>
      </c>
      <c r="AG366">
        <f>VLOOKUP(C366:C367,'考勤原始数据（增加育儿、独生子女陪护假）'!C:AC,27,0)</f>
        <v>0</v>
      </c>
      <c r="AH366">
        <f>VLOOKUP(C366,'考勤原始数据（增加育儿、独生子女陪护假）'!C:AD,28,0)</f>
        <v>0</v>
      </c>
      <c r="AI366">
        <f>VLOOKUP(C366,'考勤原始数据（增加育儿、独生子女陪护假）'!C:AE,29,0)</f>
        <v>0</v>
      </c>
      <c r="AJ366">
        <f>VLOOKUP(C366,'考勤原始数据（增加育儿、独生子女陪护假）'!C:AF,30,0)</f>
        <v>0</v>
      </c>
      <c r="AL366">
        <f t="shared" si="21"/>
        <v>0</v>
      </c>
      <c r="AM366">
        <f t="shared" si="23"/>
        <v>128.12</v>
      </c>
      <c r="AN366">
        <f>VLOOKUP(C366,工龄计算!B:F,5,0)</f>
        <v>100</v>
      </c>
      <c r="AS366">
        <f t="shared" si="22"/>
        <v>0</v>
      </c>
      <c r="BB366">
        <f t="shared" si="24"/>
        <v>0</v>
      </c>
    </row>
    <row r="367" spans="2:54">
      <c r="B367" t="str">
        <f>VLOOKUP(C367,花名册!C:O,13,0)</f>
        <v>10886</v>
      </c>
      <c r="C367" t="s">
        <v>813</v>
      </c>
      <c r="D367" t="str">
        <f>VLOOKUP(C367,花名册!C:F,4,0)</f>
        <v>百代医药</v>
      </c>
      <c r="E367" t="str">
        <f>VLOOKUP(C367,花名册!C:G,5,0)</f>
        <v>质量部</v>
      </c>
      <c r="F367" t="str">
        <f>VLOOKUP(C367,花名册!C:H,6,0)</f>
        <v>QA主管</v>
      </c>
      <c r="G367" t="str">
        <f>VLOOKUP(C367,花名册!C:D,2,0)</f>
        <v>在职</v>
      </c>
      <c r="H367" t="str">
        <f>VLOOKUP(C367,花名册!C:E,3,0)</f>
        <v>正式员工</v>
      </c>
      <c r="I367" t="str">
        <f>VLOOKUP(C367,花名册!C:J,8,0)</f>
        <v>职能</v>
      </c>
      <c r="J367" t="str">
        <f>VLOOKUP(C367,花名册!C:I,7,0)</f>
        <v>2021-03-01</v>
      </c>
      <c r="K367" t="str">
        <f>VLOOKUP(C367,花名册!C:L,9,0)</f>
        <v/>
      </c>
      <c r="L367" t="str">
        <f>VLOOKUP(C367,花名册!C:L,10,0)</f>
        <v/>
      </c>
      <c r="M367" t="str">
        <f>VLOOKUP(C367,花名册!C:N,12,0)</f>
        <v>P3</v>
      </c>
      <c r="N367">
        <f>VLOOKUP(C367,出勤日期!A:I,9,0)</f>
        <v>184</v>
      </c>
      <c r="O367">
        <f>VLOOKUP(C367,出勤日期!A:J,10,0)</f>
        <v>184</v>
      </c>
      <c r="P367">
        <f>VLOOKUP(C367,出勤日期!A:L,12,0)</f>
        <v>0</v>
      </c>
      <c r="Q367">
        <f>VLOOKUP(C367,出勤日期!A:M,13,0)</f>
        <v>184</v>
      </c>
      <c r="S367">
        <f>VLOOKUP(C367,'考勤原始数据（增加育儿、独生子女陪护假）'!C:X,16,0)</f>
        <v>0</v>
      </c>
      <c r="U367">
        <f>VLOOKUP(C367,'考勤原始数据（增加育儿、独生子女陪护假）'!C:Z,17,0)</f>
        <v>6</v>
      </c>
      <c r="W367">
        <f>VLOOKUP(C367,'考勤原始数据（增加育儿、独生子女陪护假）'!C:AB,18,0)</f>
        <v>0</v>
      </c>
      <c r="Y367">
        <f>VLOOKUP(C367,'考勤原始数据（增加育儿、独生子女陪护假）'!C:AD,19,0)</f>
        <v>0</v>
      </c>
      <c r="Z367">
        <f>VLOOKUP(C367,'考勤原始数据（增加育儿、独生子女陪护假）'!C:AE,20,0)</f>
        <v>0</v>
      </c>
      <c r="AB367">
        <f>VLOOKUP(C367,'考勤原始数据（增加育儿、独生子女陪护假）'!C:AG,22,0)</f>
        <v>0</v>
      </c>
      <c r="AC367">
        <f>VLOOKUP(C367,'考勤原始数据（增加育儿、独生子女陪护假）'!C:Y,23,0)</f>
        <v>0</v>
      </c>
      <c r="AD367">
        <f>VLOOKUP(C367,'考勤原始数据（增加育儿、独生子女陪护假）'!C:Z,24,0)</f>
        <v>0</v>
      </c>
      <c r="AE367">
        <v>0</v>
      </c>
      <c r="AF367">
        <f>VLOOKUP(C367,'考勤原始数据（增加育儿、独生子女陪护假）'!C:AB,26,0)</f>
        <v>0</v>
      </c>
      <c r="AG367">
        <f>VLOOKUP(C367:C368,'考勤原始数据（增加育儿、独生子女陪护假）'!C:AC,27,0)</f>
        <v>0</v>
      </c>
      <c r="AH367">
        <f>VLOOKUP(C367,'考勤原始数据（增加育儿、独生子女陪护假）'!C:AD,28,0)</f>
        <v>0</v>
      </c>
      <c r="AI367">
        <f>VLOOKUP(C367,'考勤原始数据（增加育儿、独生子女陪护假）'!C:AE,29,0)</f>
        <v>0</v>
      </c>
      <c r="AJ367">
        <f>VLOOKUP(C367,'考勤原始数据（增加育儿、独生子女陪护假）'!C:AF,30,0)</f>
        <v>0</v>
      </c>
      <c r="AK367">
        <v>22</v>
      </c>
      <c r="AL367">
        <f t="shared" si="21"/>
        <v>330</v>
      </c>
      <c r="AM367">
        <f t="shared" si="23"/>
        <v>193.48</v>
      </c>
      <c r="AN367">
        <f>VLOOKUP(C367,工龄计算!B:F,5,0)</f>
        <v>100</v>
      </c>
      <c r="AS367">
        <f t="shared" si="22"/>
        <v>0</v>
      </c>
      <c r="BB367">
        <f t="shared" si="24"/>
        <v>0</v>
      </c>
    </row>
    <row r="368" spans="2:54">
      <c r="B368" t="str">
        <f>VLOOKUP(C368,花名册!C:O,13,0)</f>
        <v>10893</v>
      </c>
      <c r="C368" t="s">
        <v>817</v>
      </c>
      <c r="D368" t="str">
        <f>VLOOKUP(C368,花名册!C:F,4,0)</f>
        <v>百诚医药</v>
      </c>
      <c r="E368" t="str">
        <f>VLOOKUP(C368,花名册!C:G,5,0)</f>
        <v>业务发展中心</v>
      </c>
      <c r="F368" t="str">
        <f>VLOOKUP(C368,花名册!C:H,6,0)</f>
        <v>业务助理</v>
      </c>
      <c r="G368" t="str">
        <f>VLOOKUP(C368,花名册!C:D,2,0)</f>
        <v>在职</v>
      </c>
      <c r="H368" t="str">
        <f>VLOOKUP(C368,花名册!C:E,3,0)</f>
        <v>正式员工</v>
      </c>
      <c r="I368" t="str">
        <f>VLOOKUP(C368,花名册!C:J,8,0)</f>
        <v>职能</v>
      </c>
      <c r="J368" t="str">
        <f>VLOOKUP(C368,花名册!C:I,7,0)</f>
        <v>2021-03-03</v>
      </c>
      <c r="K368" t="str">
        <f>VLOOKUP(C368,花名册!C:L,9,0)</f>
        <v/>
      </c>
      <c r="L368" t="str">
        <f>VLOOKUP(C368,花名册!C:L,10,0)</f>
        <v/>
      </c>
      <c r="M368" t="str">
        <f>VLOOKUP(C368,花名册!C:N,12,0)</f>
        <v>P3</v>
      </c>
      <c r="N368">
        <f>VLOOKUP(C368,出勤日期!A:I,9,0)</f>
        <v>184</v>
      </c>
      <c r="O368">
        <f>VLOOKUP(C368,出勤日期!A:J,10,0)</f>
        <v>184</v>
      </c>
      <c r="P368">
        <f>VLOOKUP(C368,出勤日期!A:L,12,0)</f>
        <v>0</v>
      </c>
      <c r="Q368">
        <f>VLOOKUP(C368,出勤日期!A:M,13,0)</f>
        <v>184</v>
      </c>
      <c r="S368">
        <f>VLOOKUP(C368,'考勤原始数据（增加育儿、独生子女陪护假）'!C:X,16,0)</f>
        <v>8</v>
      </c>
      <c r="U368">
        <f>VLOOKUP(C368,'考勤原始数据（增加育儿、独生子女陪护假）'!C:Z,17,0)</f>
        <v>0</v>
      </c>
      <c r="W368">
        <f>VLOOKUP(C368,'考勤原始数据（增加育儿、独生子女陪护假）'!C:AB,18,0)</f>
        <v>0</v>
      </c>
      <c r="Y368">
        <f>VLOOKUP(C368,'考勤原始数据（增加育儿、独生子女陪护假）'!C:AD,19,0)</f>
        <v>0</v>
      </c>
      <c r="Z368">
        <f>VLOOKUP(C368,'考勤原始数据（增加育儿、独生子女陪护假）'!C:AE,20,0)</f>
        <v>0</v>
      </c>
      <c r="AB368">
        <f>VLOOKUP(C368,'考勤原始数据（增加育儿、独生子女陪护假）'!C:AG,22,0)</f>
        <v>0</v>
      </c>
      <c r="AC368">
        <f>VLOOKUP(C368,'考勤原始数据（增加育儿、独生子女陪护假）'!C:Y,23,0)</f>
        <v>0</v>
      </c>
      <c r="AD368">
        <f>VLOOKUP(C368,'考勤原始数据（增加育儿、独生子女陪护假）'!C:Z,24,0)</f>
        <v>0</v>
      </c>
      <c r="AE368">
        <v>0</v>
      </c>
      <c r="AF368">
        <f>VLOOKUP(C368,'考勤原始数据（增加育儿、独生子女陪护假）'!C:AB,26,0)</f>
        <v>0</v>
      </c>
      <c r="AG368">
        <f>VLOOKUP(C368:C369,'考勤原始数据（增加育儿、独生子女陪护假）'!C:AC,27,0)</f>
        <v>0</v>
      </c>
      <c r="AH368">
        <f>VLOOKUP(C368,'考勤原始数据（增加育儿、独生子女陪护假）'!C:AD,28,0)</f>
        <v>0</v>
      </c>
      <c r="AI368">
        <f>VLOOKUP(C368,'考勤原始数据（增加育儿、独生子女陪护假）'!C:AE,29,0)</f>
        <v>0</v>
      </c>
      <c r="AJ368">
        <f>VLOOKUP(C368,'考勤原始数据（增加育儿、独生子女陪护假）'!C:AF,30,0)</f>
        <v>0</v>
      </c>
      <c r="AL368">
        <f t="shared" si="21"/>
        <v>0</v>
      </c>
      <c r="AM368">
        <f t="shared" si="23"/>
        <v>191.3</v>
      </c>
      <c r="AN368">
        <f>VLOOKUP(C368,工龄计算!B:F,5,0)</f>
        <v>100</v>
      </c>
      <c r="AS368">
        <f t="shared" si="22"/>
        <v>0</v>
      </c>
      <c r="BB368">
        <f t="shared" si="24"/>
        <v>0</v>
      </c>
    </row>
    <row r="369" spans="2:54">
      <c r="B369" t="str">
        <f>VLOOKUP(C369,花名册!C:O,13,0)</f>
        <v>10908</v>
      </c>
      <c r="C369" t="s">
        <v>665</v>
      </c>
      <c r="D369" t="str">
        <f>VLOOKUP(C369,花名册!C:F,4,0)</f>
        <v>百诚医药</v>
      </c>
      <c r="E369" t="str">
        <f>VLOOKUP(C369,花名册!C:G,5,0)</f>
        <v>液体制剂一部</v>
      </c>
      <c r="F369" t="str">
        <f>VLOOKUP(C369,花名册!C:H,6,0)</f>
        <v>助理分析研究员</v>
      </c>
      <c r="G369" t="str">
        <f>VLOOKUP(C369,花名册!C:D,2,0)</f>
        <v>在职</v>
      </c>
      <c r="H369" t="str">
        <f>VLOOKUP(C369,花名册!C:E,3,0)</f>
        <v>正式员工</v>
      </c>
      <c r="I369" t="str">
        <f>VLOOKUP(C369,花名册!C:J,8,0)</f>
        <v>研发</v>
      </c>
      <c r="J369" t="str">
        <f>VLOOKUP(C369,花名册!C:I,7,0)</f>
        <v>2021-03-05</v>
      </c>
      <c r="K369" t="str">
        <f>VLOOKUP(C369,花名册!C:L,9,0)</f>
        <v/>
      </c>
      <c r="L369" t="str">
        <f>VLOOKUP(C369,花名册!C:L,10,0)</f>
        <v/>
      </c>
      <c r="M369" t="str">
        <f>VLOOKUP(C369,花名册!C:N,12,0)</f>
        <v>P1</v>
      </c>
      <c r="N369">
        <f>VLOOKUP(C369,出勤日期!A:I,9,0)</f>
        <v>172.5</v>
      </c>
      <c r="O369">
        <f>VLOOKUP(C369,出勤日期!A:J,10,0)</f>
        <v>172.5</v>
      </c>
      <c r="P369">
        <f>VLOOKUP(C369,出勤日期!A:L,12,0)</f>
        <v>0</v>
      </c>
      <c r="Q369">
        <f>VLOOKUP(C369,出勤日期!A:M,13,0)</f>
        <v>172.5</v>
      </c>
      <c r="S369">
        <f>VLOOKUP(C369,'考勤原始数据（增加育儿、独生子女陪护假）'!C:X,16,0)</f>
        <v>0</v>
      </c>
      <c r="U369">
        <f>VLOOKUP(C369,'考勤原始数据（增加育儿、独生子女陪护假）'!C:Z,17,0)</f>
        <v>0</v>
      </c>
      <c r="W369">
        <f>VLOOKUP(C369,'考勤原始数据（增加育儿、独生子女陪护假）'!C:AB,18,0)</f>
        <v>0</v>
      </c>
      <c r="Y369">
        <f>VLOOKUP(C369,'考勤原始数据（增加育儿、独生子女陪护假）'!C:AD,19,0)</f>
        <v>0</v>
      </c>
      <c r="Z369">
        <f>VLOOKUP(C369,'考勤原始数据（增加育儿、独生子女陪护假）'!C:AE,20,0)</f>
        <v>0</v>
      </c>
      <c r="AB369">
        <f>VLOOKUP(C369,'考勤原始数据（增加育儿、独生子女陪护假）'!C:AG,22,0)</f>
        <v>0</v>
      </c>
      <c r="AC369">
        <f>VLOOKUP(C369,'考勤原始数据（增加育儿、独生子女陪护假）'!C:Y,23,0)</f>
        <v>18</v>
      </c>
      <c r="AD369">
        <f>VLOOKUP(C369,'考勤原始数据（增加育儿、独生子女陪护假）'!C:Z,24,0)</f>
        <v>14</v>
      </c>
      <c r="AE369">
        <v>0</v>
      </c>
      <c r="AF369">
        <f>VLOOKUP(C369,'考勤原始数据（增加育儿、独生子女陪护假）'!C:AB,26,0)</f>
        <v>4</v>
      </c>
      <c r="AG369">
        <f>VLOOKUP(C369:C370,'考勤原始数据（增加育儿、独生子女陪护假）'!C:AC,27,0)</f>
        <v>0</v>
      </c>
      <c r="AH369">
        <f>VLOOKUP(C369,'考勤原始数据（增加育儿、独生子女陪护假）'!C:AD,28,0)</f>
        <v>0</v>
      </c>
      <c r="AI369">
        <f>VLOOKUP(C369,'考勤原始数据（增加育儿、独生子女陪护假）'!C:AE,29,0)</f>
        <v>0</v>
      </c>
      <c r="AJ369">
        <f>VLOOKUP(C369,'考勤原始数据（增加育儿、独生子女陪护假）'!C:AF,30,0)</f>
        <v>160</v>
      </c>
      <c r="AL369">
        <f t="shared" si="21"/>
        <v>0</v>
      </c>
      <c r="AM369">
        <f t="shared" si="23"/>
        <v>200</v>
      </c>
      <c r="AN369">
        <f>VLOOKUP(C369,工龄计算!B:F,5,0)</f>
        <v>100</v>
      </c>
      <c r="AS369">
        <f t="shared" si="22"/>
        <v>0</v>
      </c>
      <c r="BB369">
        <f t="shared" si="24"/>
        <v>0</v>
      </c>
    </row>
    <row r="370" spans="2:54">
      <c r="B370" t="str">
        <f>VLOOKUP(C370,花名册!C:O,13,0)</f>
        <v>10918</v>
      </c>
      <c r="C370" t="s">
        <v>537</v>
      </c>
      <c r="D370" t="str">
        <f>VLOOKUP(C370,花名册!C:F,4,0)</f>
        <v>百诚医药</v>
      </c>
      <c r="E370" t="str">
        <f>VLOOKUP(C370,花名册!C:G,5,0)</f>
        <v>人力资源部</v>
      </c>
      <c r="F370" t="str">
        <f>VLOOKUP(C370,花名册!C:H,6,0)</f>
        <v>员工关系主管</v>
      </c>
      <c r="G370" t="str">
        <f>VLOOKUP(C370,花名册!C:D,2,0)</f>
        <v>在职</v>
      </c>
      <c r="H370" t="str">
        <f>VLOOKUP(C370,花名册!C:E,3,0)</f>
        <v>正式员工</v>
      </c>
      <c r="I370" t="str">
        <f>VLOOKUP(C370,花名册!C:J,8,0)</f>
        <v>职能</v>
      </c>
      <c r="J370" t="str">
        <f>VLOOKUP(C370,花名册!C:I,7,0)</f>
        <v>2021-03-15</v>
      </c>
      <c r="K370" t="str">
        <f>VLOOKUP(C370,花名册!C:L,9,0)</f>
        <v/>
      </c>
      <c r="L370" t="str">
        <f>VLOOKUP(C370,花名册!C:L,10,0)</f>
        <v/>
      </c>
      <c r="M370" t="str">
        <f>VLOOKUP(C370,花名册!C:N,12,0)</f>
        <v>M1</v>
      </c>
      <c r="N370">
        <f>VLOOKUP(C370,出勤日期!A:I,9,0)</f>
        <v>184</v>
      </c>
      <c r="O370">
        <f>VLOOKUP(C370,出勤日期!A:J,10,0)</f>
        <v>184</v>
      </c>
      <c r="P370">
        <f>VLOOKUP(C370,出勤日期!A:L,12,0)</f>
        <v>0</v>
      </c>
      <c r="Q370">
        <f>VLOOKUP(C370,出勤日期!A:M,13,0)</f>
        <v>184</v>
      </c>
      <c r="S370">
        <f>VLOOKUP(C370,'考勤原始数据（增加育儿、独生子女陪护假）'!C:X,16,0)</f>
        <v>0</v>
      </c>
      <c r="U370">
        <f>VLOOKUP(C370,'考勤原始数据（增加育儿、独生子女陪护假）'!C:Z,17,0)</f>
        <v>0</v>
      </c>
      <c r="W370">
        <f>VLOOKUP(C370,'考勤原始数据（增加育儿、独生子女陪护假）'!C:AB,18,0)</f>
        <v>0</v>
      </c>
      <c r="Y370">
        <f>VLOOKUP(C370,'考勤原始数据（增加育儿、独生子女陪护假）'!C:AD,19,0)</f>
        <v>0</v>
      </c>
      <c r="Z370">
        <f>VLOOKUP(C370,'考勤原始数据（增加育儿、独生子女陪护假）'!C:AE,20,0)</f>
        <v>0</v>
      </c>
      <c r="AB370">
        <f>VLOOKUP(C370,'考勤原始数据（增加育儿、独生子女陪护假）'!C:AG,22,0)</f>
        <v>0</v>
      </c>
      <c r="AC370">
        <f>VLOOKUP(C370,'考勤原始数据（增加育儿、独生子女陪护假）'!C:Y,23,0)</f>
        <v>0</v>
      </c>
      <c r="AD370">
        <f>VLOOKUP(C370,'考勤原始数据（增加育儿、独生子女陪护假）'!C:Z,24,0)</f>
        <v>0</v>
      </c>
      <c r="AE370">
        <v>0</v>
      </c>
      <c r="AF370">
        <f>VLOOKUP(C370,'考勤原始数据（增加育儿、独生子女陪护假）'!C:AB,26,0)</f>
        <v>0</v>
      </c>
      <c r="AG370">
        <f>VLOOKUP(C370:C371,'考勤原始数据（增加育儿、独生子女陪护假）'!C:AC,27,0)</f>
        <v>0</v>
      </c>
      <c r="AH370">
        <f>VLOOKUP(C370,'考勤原始数据（增加育儿、独生子女陪护假）'!C:AD,28,0)</f>
        <v>0</v>
      </c>
      <c r="AI370">
        <f>VLOOKUP(C370,'考勤原始数据（增加育儿、独生子女陪护假）'!C:AE,29,0)</f>
        <v>0</v>
      </c>
      <c r="AJ370">
        <f>VLOOKUP(C370,'考勤原始数据（增加育儿、独生子女陪护假）'!C:AF,30,0)</f>
        <v>0</v>
      </c>
      <c r="AK370">
        <v>0</v>
      </c>
      <c r="AL370">
        <f t="shared" si="21"/>
        <v>0</v>
      </c>
      <c r="AM370">
        <f t="shared" si="23"/>
        <v>200</v>
      </c>
      <c r="AN370">
        <f>VLOOKUP(C370,工龄计算!B:F,5,0)</f>
        <v>100</v>
      </c>
      <c r="AS370">
        <f t="shared" si="22"/>
        <v>0</v>
      </c>
      <c r="BB370">
        <f t="shared" si="24"/>
        <v>0</v>
      </c>
    </row>
    <row r="371" spans="2:54">
      <c r="B371" t="str">
        <f>VLOOKUP(C371,花名册!C:O,13,0)</f>
        <v>10921</v>
      </c>
      <c r="C371" t="s">
        <v>995</v>
      </c>
      <c r="D371" t="str">
        <f>VLOOKUP(C371,花名册!C:F,4,0)</f>
        <v>百诚医药</v>
      </c>
      <c r="E371" t="str">
        <f>VLOOKUP(C371,花名册!C:G,5,0)</f>
        <v>杂质研究中心</v>
      </c>
      <c r="F371" t="str">
        <f>VLOOKUP(C371,花名册!C:H,6,0)</f>
        <v>分析研究员</v>
      </c>
      <c r="G371" t="str">
        <f>VLOOKUP(C371,花名册!C:D,2,0)</f>
        <v>在职</v>
      </c>
      <c r="H371" t="str">
        <f>VLOOKUP(C371,花名册!C:E,3,0)</f>
        <v>正式员工</v>
      </c>
      <c r="I371" t="str">
        <f>VLOOKUP(C371,花名册!C:J,8,0)</f>
        <v>研发</v>
      </c>
      <c r="J371" t="str">
        <f>VLOOKUP(C371,花名册!C:I,7,0)</f>
        <v>2021-03-17</v>
      </c>
      <c r="K371" t="str">
        <f>VLOOKUP(C371,花名册!C:L,9,0)</f>
        <v/>
      </c>
      <c r="L371" t="str">
        <f>VLOOKUP(C371,花名册!C:L,10,0)</f>
        <v/>
      </c>
      <c r="M371" t="str">
        <f>VLOOKUP(C371,花名册!C:N,12,0)</f>
        <v>P2</v>
      </c>
      <c r="N371">
        <f>VLOOKUP(C371,出勤日期!A:I,9,0)</f>
        <v>172.5</v>
      </c>
      <c r="O371">
        <f>VLOOKUP(C371,出勤日期!A:J,10,0)</f>
        <v>172.5</v>
      </c>
      <c r="P371">
        <f>VLOOKUP(C371,出勤日期!A:L,12,0)</f>
        <v>0</v>
      </c>
      <c r="Q371">
        <f>VLOOKUP(C371,出勤日期!A:M,13,0)</f>
        <v>172.5</v>
      </c>
      <c r="S371">
        <f>VLOOKUP(C371,'考勤原始数据（增加育儿、独生子女陪护假）'!C:X,16,0)</f>
        <v>0</v>
      </c>
      <c r="U371">
        <f>VLOOKUP(C371,'考勤原始数据（增加育儿、独生子女陪护假）'!C:Z,17,0)</f>
        <v>0</v>
      </c>
      <c r="W371">
        <f>VLOOKUP(C371,'考勤原始数据（增加育儿、独生子女陪护假）'!C:AB,18,0)</f>
        <v>0</v>
      </c>
      <c r="Y371">
        <f>VLOOKUP(C371,'考勤原始数据（增加育儿、独生子女陪护假）'!C:AD,19,0)</f>
        <v>0</v>
      </c>
      <c r="Z371">
        <f>VLOOKUP(C371,'考勤原始数据（增加育儿、独生子女陪护假）'!C:AE,20,0)</f>
        <v>0</v>
      </c>
      <c r="AB371">
        <f>VLOOKUP(C371,'考勤原始数据（增加育儿、独生子女陪护假）'!C:AG,22,0)</f>
        <v>0</v>
      </c>
      <c r="AC371">
        <f>VLOOKUP(C371,'考勤原始数据（增加育儿、独生子女陪护假）'!C:Y,23,0)</f>
        <v>23</v>
      </c>
      <c r="AD371">
        <f>VLOOKUP(C371,'考勤原始数据（增加育儿、独生子女陪护假）'!C:Z,24,0)</f>
        <v>23</v>
      </c>
      <c r="AE371">
        <v>0</v>
      </c>
      <c r="AF371">
        <f>VLOOKUP(C371,'考勤原始数据（增加育儿、独生子女陪护假）'!C:AB,26,0)</f>
        <v>0</v>
      </c>
      <c r="AG371">
        <f>VLOOKUP(C371:C372,'考勤原始数据（增加育儿、独生子女陪护假）'!C:AC,27,0)</f>
        <v>0</v>
      </c>
      <c r="AH371">
        <f>VLOOKUP(C371,'考勤原始数据（增加育儿、独生子女陪护假）'!C:AD,28,0)</f>
        <v>0</v>
      </c>
      <c r="AI371">
        <f>VLOOKUP(C371,'考勤原始数据（增加育儿、独生子女陪护假）'!C:AE,29,0)</f>
        <v>0</v>
      </c>
      <c r="AJ371">
        <f>VLOOKUP(C371,'考勤原始数据（增加育儿、独生子女陪护假）'!C:AF,30,0)</f>
        <v>0</v>
      </c>
      <c r="AL371">
        <f t="shared" si="21"/>
        <v>0</v>
      </c>
      <c r="AM371">
        <f t="shared" si="23"/>
        <v>200</v>
      </c>
      <c r="AN371">
        <f>VLOOKUP(C371,工龄计算!B:F,5,0)</f>
        <v>100</v>
      </c>
      <c r="AS371">
        <f t="shared" si="22"/>
        <v>0</v>
      </c>
      <c r="BB371">
        <f t="shared" si="24"/>
        <v>0</v>
      </c>
    </row>
    <row r="372" spans="2:54">
      <c r="B372" t="str">
        <f>VLOOKUP(C372,花名册!C:O,13,0)</f>
        <v>10927</v>
      </c>
      <c r="C372" t="s">
        <v>540</v>
      </c>
      <c r="D372" t="str">
        <f>VLOOKUP(C372,花名册!C:F,4,0)</f>
        <v>百诚医药</v>
      </c>
      <c r="E372" t="str">
        <f>VLOOKUP(C372,花名册!C:G,5,0)</f>
        <v>液体制剂三部</v>
      </c>
      <c r="F372" t="str">
        <f>VLOOKUP(C372,花名册!C:H,6,0)</f>
        <v>助理分析研究员</v>
      </c>
      <c r="G372" t="str">
        <f>VLOOKUP(C372,花名册!C:D,2,0)</f>
        <v>在职</v>
      </c>
      <c r="H372" t="str">
        <f>VLOOKUP(C372,花名册!C:E,3,0)</f>
        <v>正式员工</v>
      </c>
      <c r="I372" t="str">
        <f>VLOOKUP(C372,花名册!C:J,8,0)</f>
        <v>研发</v>
      </c>
      <c r="J372" t="str">
        <f>VLOOKUP(C372,花名册!C:I,7,0)</f>
        <v>2021-03-22</v>
      </c>
      <c r="K372" t="str">
        <f>VLOOKUP(C372,花名册!C:L,9,0)</f>
        <v/>
      </c>
      <c r="L372" t="str">
        <f>VLOOKUP(C372,花名册!C:L,10,0)</f>
        <v/>
      </c>
      <c r="M372" t="str">
        <f>VLOOKUP(C372,花名册!C:N,12,0)</f>
        <v>P1</v>
      </c>
      <c r="N372">
        <f>VLOOKUP(C372,出勤日期!A:I,9,0)</f>
        <v>172.5</v>
      </c>
      <c r="O372">
        <f>VLOOKUP(C372,出勤日期!A:J,10,0)</f>
        <v>172.5</v>
      </c>
      <c r="P372">
        <f>VLOOKUP(C372,出勤日期!A:L,12,0)</f>
        <v>0</v>
      </c>
      <c r="Q372">
        <f>VLOOKUP(C372,出勤日期!A:M,13,0)</f>
        <v>172.5</v>
      </c>
      <c r="S372">
        <f>VLOOKUP(C372,'考勤原始数据（增加育儿、独生子女陪护假）'!C:X,16,0)</f>
        <v>0</v>
      </c>
      <c r="U372">
        <f>VLOOKUP(C372,'考勤原始数据（增加育儿、独生子女陪护假）'!C:Z,17,0)</f>
        <v>0</v>
      </c>
      <c r="W372">
        <f>VLOOKUP(C372,'考勤原始数据（增加育儿、独生子女陪护假）'!C:AB,18,0)</f>
        <v>0</v>
      </c>
      <c r="Y372">
        <f>VLOOKUP(C372,'考勤原始数据（增加育儿、独生子女陪护假）'!C:AD,19,0)</f>
        <v>0</v>
      </c>
      <c r="Z372">
        <f>VLOOKUP(C372,'考勤原始数据（增加育儿、独生子女陪护假）'!C:AE,20,0)</f>
        <v>0</v>
      </c>
      <c r="AB372">
        <f>VLOOKUP(C372,'考勤原始数据（增加育儿、独生子女陪护假）'!C:AG,22,0)</f>
        <v>0</v>
      </c>
      <c r="AC372">
        <f>VLOOKUP(C372,'考勤原始数据（增加育儿、独生子女陪护假）'!C:Y,23,0)</f>
        <v>34</v>
      </c>
      <c r="AD372">
        <f>VLOOKUP(C372,'考勤原始数据（增加育儿、独生子女陪护假）'!C:Z,24,0)</f>
        <v>2</v>
      </c>
      <c r="AE372">
        <v>0</v>
      </c>
      <c r="AF372">
        <f>VLOOKUP(C372,'考勤原始数据（增加育儿、独生子女陪护假）'!C:AB,26,0)</f>
        <v>6.5</v>
      </c>
      <c r="AG372">
        <f>VLOOKUP(C372:C373,'考勤原始数据（增加育儿、独生子女陪护假）'!C:AC,27,0)</f>
        <v>25.5</v>
      </c>
      <c r="AH372">
        <f>VLOOKUP(C372,'考勤原始数据（增加育儿、独生子女陪护假）'!C:AD,28,0)</f>
        <v>0</v>
      </c>
      <c r="AI372">
        <f>VLOOKUP(C372,'考勤原始数据（增加育儿、独生子女陪护假）'!C:AE,29,0)</f>
        <v>0</v>
      </c>
      <c r="AJ372">
        <f>VLOOKUP(C372,'考勤原始数据（增加育儿、独生子女陪护假）'!C:AF,30,0)</f>
        <v>1280</v>
      </c>
      <c r="AL372">
        <f t="shared" si="21"/>
        <v>0</v>
      </c>
      <c r="AM372">
        <f t="shared" si="23"/>
        <v>200</v>
      </c>
      <c r="AN372">
        <f>VLOOKUP(C372,工龄计算!B:F,5,0)</f>
        <v>100</v>
      </c>
      <c r="AS372">
        <f t="shared" si="22"/>
        <v>0</v>
      </c>
      <c r="BB372">
        <f t="shared" si="24"/>
        <v>0</v>
      </c>
    </row>
    <row r="373" spans="2:54">
      <c r="B373" t="str">
        <f>VLOOKUP(C373,花名册!C:O,13,0)</f>
        <v>10932</v>
      </c>
      <c r="C373" t="s">
        <v>542</v>
      </c>
      <c r="D373" t="str">
        <f>VLOOKUP(C373,花名册!C:F,4,0)</f>
        <v>百诚医药</v>
      </c>
      <c r="E373" t="str">
        <f>VLOOKUP(C373,花名册!C:G,5,0)</f>
        <v>人力资源部</v>
      </c>
      <c r="F373" t="str">
        <f>VLOOKUP(C373,花名册!C:H,6,0)</f>
        <v>绩效专员</v>
      </c>
      <c r="G373" t="str">
        <f>VLOOKUP(C373,花名册!C:D,2,0)</f>
        <v>在职</v>
      </c>
      <c r="H373" t="str">
        <f>VLOOKUP(C373,花名册!C:E,3,0)</f>
        <v>正式员工</v>
      </c>
      <c r="I373" t="str">
        <f>VLOOKUP(C373,花名册!C:J,8,0)</f>
        <v>职能</v>
      </c>
      <c r="J373" t="str">
        <f>VLOOKUP(C373,花名册!C:I,7,0)</f>
        <v>2021-03-29</v>
      </c>
      <c r="K373" t="str">
        <f>VLOOKUP(C373,花名册!C:L,9,0)</f>
        <v/>
      </c>
      <c r="L373" t="str">
        <f>VLOOKUP(C373,花名册!C:L,10,0)</f>
        <v/>
      </c>
      <c r="M373" t="str">
        <f>VLOOKUP(C373,花名册!C:N,12,0)</f>
        <v>P3</v>
      </c>
      <c r="N373">
        <f>VLOOKUP(C373,出勤日期!A:I,9,0)</f>
        <v>184</v>
      </c>
      <c r="O373">
        <f>VLOOKUP(C373,出勤日期!A:J,10,0)</f>
        <v>184</v>
      </c>
      <c r="P373">
        <f>VLOOKUP(C373,出勤日期!A:L,12,0)</f>
        <v>0</v>
      </c>
      <c r="Q373">
        <f>VLOOKUP(C373,出勤日期!A:M,13,0)</f>
        <v>184</v>
      </c>
      <c r="S373">
        <f>VLOOKUP(C373,'考勤原始数据（增加育儿、独生子女陪护假）'!C:X,16,0)</f>
        <v>0</v>
      </c>
      <c r="U373">
        <f>VLOOKUP(C373,'考勤原始数据（增加育儿、独生子女陪护假）'!C:Z,17,0)</f>
        <v>0</v>
      </c>
      <c r="W373">
        <f>VLOOKUP(C373,'考勤原始数据（增加育儿、独生子女陪护假）'!C:AB,18,0)</f>
        <v>0</v>
      </c>
      <c r="Y373">
        <f>VLOOKUP(C373,'考勤原始数据（增加育儿、独生子女陪护假）'!C:AD,19,0)</f>
        <v>0</v>
      </c>
      <c r="Z373">
        <f>VLOOKUP(C373,'考勤原始数据（增加育儿、独生子女陪护假）'!C:AE,20,0)</f>
        <v>0</v>
      </c>
      <c r="AB373">
        <f>VLOOKUP(C373,'考勤原始数据（增加育儿、独生子女陪护假）'!C:AG,22,0)</f>
        <v>0</v>
      </c>
      <c r="AC373">
        <f>VLOOKUP(C373,'考勤原始数据（增加育儿、独生子女陪护假）'!C:Y,23,0)</f>
        <v>0</v>
      </c>
      <c r="AD373">
        <f>VLOOKUP(C373,'考勤原始数据（增加育儿、独生子女陪护假）'!C:Z,24,0)</f>
        <v>0</v>
      </c>
      <c r="AE373">
        <v>0</v>
      </c>
      <c r="AF373">
        <f>VLOOKUP(C373,'考勤原始数据（增加育儿、独生子女陪护假）'!C:AB,26,0)</f>
        <v>0</v>
      </c>
      <c r="AG373">
        <f>VLOOKUP(C373:C374,'考勤原始数据（增加育儿、独生子女陪护假）'!C:AC,27,0)</f>
        <v>0</v>
      </c>
      <c r="AH373">
        <f>VLOOKUP(C373,'考勤原始数据（增加育儿、独生子女陪护假）'!C:AD,28,0)</f>
        <v>0</v>
      </c>
      <c r="AI373">
        <f>VLOOKUP(C373,'考勤原始数据（增加育儿、独生子女陪护假）'!C:AE,29,0)</f>
        <v>0</v>
      </c>
      <c r="AJ373">
        <f>VLOOKUP(C373,'考勤原始数据（增加育儿、独生子女陪护假）'!C:AF,30,0)</f>
        <v>0</v>
      </c>
      <c r="AL373">
        <f t="shared" si="21"/>
        <v>0</v>
      </c>
      <c r="AM373">
        <f t="shared" si="23"/>
        <v>200</v>
      </c>
      <c r="AN373">
        <f>VLOOKUP(C373,工龄计算!B:F,5,0)</f>
        <v>100</v>
      </c>
      <c r="AS373">
        <f t="shared" si="22"/>
        <v>0</v>
      </c>
      <c r="BB373">
        <f t="shared" si="24"/>
        <v>0</v>
      </c>
    </row>
    <row r="374" spans="2:54">
      <c r="B374" t="str">
        <f>VLOOKUP(C374,花名册!C:O,13,0)</f>
        <v>10945</v>
      </c>
      <c r="C374" t="s">
        <v>1083</v>
      </c>
      <c r="D374" t="str">
        <f>VLOOKUP(C374,花名册!C:F,4,0)</f>
        <v>百诚医药</v>
      </c>
      <c r="E374" t="str">
        <f>VLOOKUP(C374,花名册!C:G,5,0)</f>
        <v>外用制剂部</v>
      </c>
      <c r="F374" t="str">
        <f>VLOOKUP(C374,花名册!C:H,6,0)</f>
        <v>见习项目经理(分析)</v>
      </c>
      <c r="G374" t="str">
        <f>VLOOKUP(C374,花名册!C:D,2,0)</f>
        <v>在职</v>
      </c>
      <c r="H374" t="str">
        <f>VLOOKUP(C374,花名册!C:E,3,0)</f>
        <v>正式员工</v>
      </c>
      <c r="I374" t="str">
        <f>VLOOKUP(C374,花名册!C:J,8,0)</f>
        <v>研发</v>
      </c>
      <c r="J374" t="str">
        <f>VLOOKUP(C374,花名册!C:I,7,0)</f>
        <v>2021-03-26</v>
      </c>
      <c r="K374" t="str">
        <f>VLOOKUP(C374,花名册!C:L,9,0)</f>
        <v/>
      </c>
      <c r="L374" t="str">
        <f>VLOOKUP(C374,花名册!C:L,10,0)</f>
        <v/>
      </c>
      <c r="M374" t="str">
        <f>VLOOKUP(C374,花名册!C:N,12,0)</f>
        <v>P2</v>
      </c>
      <c r="N374">
        <f>VLOOKUP(C374,出勤日期!A:I,9,0)</f>
        <v>172.5</v>
      </c>
      <c r="O374">
        <f>VLOOKUP(C374,出勤日期!A:J,10,0)</f>
        <v>172.5</v>
      </c>
      <c r="P374">
        <f>VLOOKUP(C374,出勤日期!A:L,12,0)</f>
        <v>0</v>
      </c>
      <c r="Q374">
        <f>VLOOKUP(C374,出勤日期!A:M,13,0)</f>
        <v>172.5</v>
      </c>
      <c r="S374">
        <f>VLOOKUP(C374,'考勤原始数据（增加育儿、独生子女陪护假）'!C:X,16,0)</f>
        <v>0</v>
      </c>
      <c r="U374">
        <f>VLOOKUP(C374,'考勤原始数据（增加育儿、独生子女陪护假）'!C:Z,17,0)</f>
        <v>0</v>
      </c>
      <c r="W374">
        <f>VLOOKUP(C374,'考勤原始数据（增加育儿、独生子女陪护假）'!C:AB,18,0)</f>
        <v>0</v>
      </c>
      <c r="Y374">
        <f>VLOOKUP(C374,'考勤原始数据（增加育儿、独生子女陪护假）'!C:AD,19,0)</f>
        <v>0</v>
      </c>
      <c r="Z374">
        <f>VLOOKUP(C374,'考勤原始数据（增加育儿、独生子女陪护假）'!C:AE,20,0)</f>
        <v>0</v>
      </c>
      <c r="AB374">
        <f>VLOOKUP(C374,'考勤原始数据（增加育儿、独生子女陪护假）'!C:AG,22,0)</f>
        <v>0</v>
      </c>
      <c r="AC374">
        <f>VLOOKUP(C374,'考勤原始数据（增加育儿、独生子女陪护假）'!C:Y,23,0)</f>
        <v>53.5</v>
      </c>
      <c r="AD374">
        <f>VLOOKUP(C374,'考勤原始数据（增加育儿、独生子女陪护假）'!C:Z,24,0)</f>
        <v>21</v>
      </c>
      <c r="AE374">
        <v>0</v>
      </c>
      <c r="AF374">
        <f>VLOOKUP(C374,'考勤原始数据（增加育儿、独生子女陪护假）'!C:AB,26,0)</f>
        <v>8.5</v>
      </c>
      <c r="AG374">
        <f>VLOOKUP(C374:C375,'考勤原始数据（增加育儿、独生子女陪护假）'!C:AC,27,0)</f>
        <v>24</v>
      </c>
      <c r="AH374">
        <f>VLOOKUP(C374,'考勤原始数据（增加育儿、独生子女陪护假）'!C:AD,28,0)</f>
        <v>0</v>
      </c>
      <c r="AI374">
        <f>VLOOKUP(C374,'考勤原始数据（增加育儿、独生子女陪护假）'!C:AE,29,0)</f>
        <v>0</v>
      </c>
      <c r="AJ374">
        <f>VLOOKUP(C374,'考勤原始数据（增加育儿、独生子女陪护假）'!C:AF,30,0)</f>
        <v>1300</v>
      </c>
      <c r="AL374">
        <f t="shared" si="21"/>
        <v>0</v>
      </c>
      <c r="AM374">
        <f t="shared" si="23"/>
        <v>200</v>
      </c>
      <c r="AN374">
        <f>VLOOKUP(C374,工龄计算!B:F,5,0)</f>
        <v>100</v>
      </c>
      <c r="AS374">
        <f t="shared" si="22"/>
        <v>0</v>
      </c>
      <c r="BB374">
        <f t="shared" si="24"/>
        <v>0</v>
      </c>
    </row>
    <row r="375" spans="2:54">
      <c r="B375" t="str">
        <f>VLOOKUP(C375,花名册!C:O,13,0)</f>
        <v>10947</v>
      </c>
      <c r="C375" t="s">
        <v>997</v>
      </c>
      <c r="D375" t="str">
        <f>VLOOKUP(C375,花名册!C:F,4,0)</f>
        <v>勤思医药</v>
      </c>
      <c r="E375" t="str">
        <f>VLOOKUP(C375,花名册!C:G,5,0)</f>
        <v>勤思医药</v>
      </c>
      <c r="F375" t="str">
        <f>VLOOKUP(C375,花名册!C:H,6,0)</f>
        <v>CRC-2</v>
      </c>
      <c r="G375" t="str">
        <f>VLOOKUP(C375,花名册!C:D,2,0)</f>
        <v>在职</v>
      </c>
      <c r="H375" t="str">
        <f>VLOOKUP(C375,花名册!C:E,3,0)</f>
        <v>正式员工</v>
      </c>
      <c r="I375" t="str">
        <f>VLOOKUP(C375,花名册!C:J,8,0)</f>
        <v>研发</v>
      </c>
      <c r="J375" t="str">
        <f>VLOOKUP(C375,花名册!C:I,7,0)</f>
        <v>2021-04-02</v>
      </c>
      <c r="K375" t="str">
        <f>VLOOKUP(C375,花名册!C:L,9,0)</f>
        <v/>
      </c>
      <c r="L375" t="str">
        <f>VLOOKUP(C375,花名册!C:L,10,0)</f>
        <v/>
      </c>
      <c r="M375" t="str">
        <f>VLOOKUP(C375,花名册!C:N,12,0)</f>
        <v>P2</v>
      </c>
      <c r="N375">
        <f>VLOOKUP(C375,出勤日期!A:I,9,0)</f>
        <v>172.5</v>
      </c>
      <c r="O375">
        <f>VLOOKUP(C375,出勤日期!A:J,10,0)</f>
        <v>172.5</v>
      </c>
      <c r="P375">
        <f>VLOOKUP(C375,出勤日期!A:L,12,0)</f>
        <v>0</v>
      </c>
      <c r="Q375">
        <f>VLOOKUP(C375,出勤日期!A:M,13,0)</f>
        <v>172.5</v>
      </c>
      <c r="S375">
        <f>VLOOKUP(C375,'考勤原始数据（增加育儿、独生子女陪护假）'!C:X,16,0)</f>
        <v>0</v>
      </c>
      <c r="U375">
        <f>VLOOKUP(C375,'考勤原始数据（增加育儿、独生子女陪护假）'!C:Z,17,0)</f>
        <v>0</v>
      </c>
      <c r="W375">
        <f>VLOOKUP(C375,'考勤原始数据（增加育儿、独生子女陪护假）'!C:AB,18,0)</f>
        <v>0</v>
      </c>
      <c r="Y375">
        <f>VLOOKUP(C375,'考勤原始数据（增加育儿、独生子女陪护假）'!C:AD,19,0)</f>
        <v>0</v>
      </c>
      <c r="Z375">
        <f>VLOOKUP(C375,'考勤原始数据（增加育儿、独生子女陪护假）'!C:AE,20,0)</f>
        <v>0</v>
      </c>
      <c r="AB375">
        <f>VLOOKUP(C375,'考勤原始数据（增加育儿、独生子女陪护假）'!C:AG,22,0)</f>
        <v>0</v>
      </c>
      <c r="AC375">
        <f>VLOOKUP(C375,'考勤原始数据（增加育儿、独生子女陪护假）'!C:Y,23,0)</f>
        <v>21</v>
      </c>
      <c r="AD375">
        <f>VLOOKUP(C375,'考勤原始数据（增加育儿、独生子女陪护假）'!C:Z,24,0)</f>
        <v>12</v>
      </c>
      <c r="AE375">
        <v>0</v>
      </c>
      <c r="AF375">
        <f>VLOOKUP(C375,'考勤原始数据（增加育儿、独生子女陪护假）'!C:AB,26,0)</f>
        <v>0</v>
      </c>
      <c r="AG375">
        <f>VLOOKUP(C375:C376,'考勤原始数据（增加育儿、独生子女陪护假）'!C:AC,27,0)</f>
        <v>9</v>
      </c>
      <c r="AH375">
        <f>VLOOKUP(C375,'考勤原始数据（增加育儿、独生子女陪护假）'!C:AD,28,0)</f>
        <v>0</v>
      </c>
      <c r="AI375">
        <f>VLOOKUP(C375,'考勤原始数据（增加育儿、独生子女陪护假）'!C:AE,29,0)</f>
        <v>0</v>
      </c>
      <c r="AJ375">
        <f>VLOOKUP(C375,'考勤原始数据（增加育儿、独生子女陪护假）'!C:AF,30,0)</f>
        <v>360</v>
      </c>
      <c r="AK375">
        <v>28</v>
      </c>
      <c r="AL375">
        <f t="shared" si="21"/>
        <v>420</v>
      </c>
      <c r="AM375">
        <f t="shared" si="23"/>
        <v>200</v>
      </c>
      <c r="AN375">
        <f>VLOOKUP(C375,工龄计算!B:F,5,0)</f>
        <v>50</v>
      </c>
      <c r="AQ375">
        <v>695.65</v>
      </c>
      <c r="AS375">
        <f t="shared" si="22"/>
        <v>695.65</v>
      </c>
      <c r="BB375">
        <f t="shared" si="24"/>
        <v>0</v>
      </c>
    </row>
    <row r="376" spans="2:54">
      <c r="B376" t="str">
        <f>VLOOKUP(C376,花名册!C:O,13,0)</f>
        <v>10605</v>
      </c>
      <c r="C376" t="s">
        <v>397</v>
      </c>
      <c r="D376" t="str">
        <f>VLOOKUP(C376,花名册!C:F,4,0)</f>
        <v>百代医药</v>
      </c>
      <c r="E376" t="str">
        <f>VLOOKUP(C376,花名册!C:G,5,0)</f>
        <v>液体制剂一部</v>
      </c>
      <c r="F376" t="str">
        <f>VLOOKUP(C376,花名册!C:H,6,0)</f>
        <v>分析研究员</v>
      </c>
      <c r="G376" t="str">
        <f>VLOOKUP(C376,花名册!C:D,2,0)</f>
        <v>在职</v>
      </c>
      <c r="H376" t="str">
        <f>VLOOKUP(C376,花名册!C:E,3,0)</f>
        <v>正式员工</v>
      </c>
      <c r="I376" t="str">
        <f>VLOOKUP(C376,花名册!C:J,8,0)</f>
        <v>研发</v>
      </c>
      <c r="J376" t="str">
        <f>VLOOKUP(C376,花名册!C:I,7,0)</f>
        <v>2020-06-01</v>
      </c>
      <c r="K376" t="str">
        <f>VLOOKUP(C376,花名册!C:L,9,0)</f>
        <v/>
      </c>
      <c r="L376" t="str">
        <f>VLOOKUP(C376,花名册!C:L,10,0)</f>
        <v/>
      </c>
      <c r="M376" t="str">
        <f>VLOOKUP(C376,花名册!C:N,12,0)</f>
        <v>P2</v>
      </c>
      <c r="N376">
        <f>VLOOKUP(C376,出勤日期!A:I,9,0)</f>
        <v>172.5</v>
      </c>
      <c r="O376">
        <f>VLOOKUP(C376,出勤日期!A:J,10,0)</f>
        <v>172.5</v>
      </c>
      <c r="P376">
        <f>VLOOKUP(C376,出勤日期!A:L,12,0)</f>
        <v>0</v>
      </c>
      <c r="Q376">
        <f>VLOOKUP(C376,出勤日期!A:M,13,0)</f>
        <v>172.5</v>
      </c>
      <c r="S376">
        <f>VLOOKUP(C376,'考勤原始数据（增加育儿、独生子女陪护假）'!C:X,16,0)</f>
        <v>0</v>
      </c>
      <c r="U376">
        <f>VLOOKUP(C376,'考勤原始数据（增加育儿、独生子女陪护假）'!C:Z,17,0)</f>
        <v>0</v>
      </c>
      <c r="W376">
        <f>VLOOKUP(C376,'考勤原始数据（增加育儿、独生子女陪护假）'!C:AB,18,0)</f>
        <v>2.5</v>
      </c>
      <c r="Y376">
        <f>VLOOKUP(C376,'考勤原始数据（增加育儿、独生子女陪护假）'!C:AD,19,0)</f>
        <v>0</v>
      </c>
      <c r="Z376">
        <f>VLOOKUP(C376,'考勤原始数据（增加育儿、独生子女陪护假）'!C:AE,20,0)</f>
        <v>0</v>
      </c>
      <c r="AB376">
        <f>VLOOKUP(C376,'考勤原始数据（增加育儿、独生子女陪护假）'!C:AG,22,0)</f>
        <v>0</v>
      </c>
      <c r="AC376">
        <f>VLOOKUP(C376,'考勤原始数据（增加育儿、独生子女陪护假）'!C:Y,23,0)</f>
        <v>20</v>
      </c>
      <c r="AD376">
        <f>VLOOKUP(C376,'考勤原始数据（增加育儿、独生子女陪护假）'!C:Z,24,0)</f>
        <v>1</v>
      </c>
      <c r="AE376">
        <v>0</v>
      </c>
      <c r="AF376">
        <f>VLOOKUP(C376,'考勤原始数据（增加育儿、独生子女陪护假）'!C:AB,26,0)</f>
        <v>4.5</v>
      </c>
      <c r="AG376">
        <f>VLOOKUP(C376:C377,'考勤原始数据（增加育儿、独生子女陪护假）'!C:AC,27,0)</f>
        <v>14.5</v>
      </c>
      <c r="AH376">
        <f>VLOOKUP(C376,'考勤原始数据（增加育儿、独生子女陪护假）'!C:AD,28,0)</f>
        <v>0</v>
      </c>
      <c r="AI376">
        <f>VLOOKUP(C376,'考勤原始数据（增加育儿、独生子女陪护假）'!C:AE,29,0)</f>
        <v>0</v>
      </c>
      <c r="AJ376">
        <f>VLOOKUP(C376,'考勤原始数据（增加育儿、独生子女陪护假）'!C:AF,30,0)</f>
        <v>760</v>
      </c>
      <c r="AK376">
        <v>1</v>
      </c>
      <c r="AL376">
        <f t="shared" si="21"/>
        <v>15</v>
      </c>
      <c r="AM376">
        <f t="shared" si="23"/>
        <v>197.1</v>
      </c>
      <c r="AN376">
        <f>VLOOKUP(C376,工龄计算!B:F,5,0)</f>
        <v>100</v>
      </c>
      <c r="AS376">
        <f t="shared" si="22"/>
        <v>0</v>
      </c>
      <c r="BB376">
        <f t="shared" si="24"/>
        <v>0</v>
      </c>
    </row>
    <row r="377" spans="2:54">
      <c r="B377" t="str">
        <f>VLOOKUP(C377,花名册!C:O,13,0)</f>
        <v>10959</v>
      </c>
      <c r="C377" t="s">
        <v>1085</v>
      </c>
      <c r="D377" t="str">
        <f>VLOOKUP(C377,花名册!C:F,4,0)</f>
        <v>百诚医药</v>
      </c>
      <c r="E377" t="str">
        <f>VLOOKUP(C377,花名册!C:G,5,0)</f>
        <v>企划部</v>
      </c>
      <c r="F377" t="str">
        <f>VLOOKUP(C377,花名册!C:H,6,0)</f>
        <v>平面设计助理</v>
      </c>
      <c r="G377" t="str">
        <f>VLOOKUP(C377,花名册!C:D,2,0)</f>
        <v>在职</v>
      </c>
      <c r="H377" t="str">
        <f>VLOOKUP(C377,花名册!C:E,3,0)</f>
        <v>正式员工</v>
      </c>
      <c r="I377" t="str">
        <f>VLOOKUP(C377,花名册!C:J,8,0)</f>
        <v>职能</v>
      </c>
      <c r="J377" t="str">
        <f>VLOOKUP(C377,花名册!C:I,7,0)</f>
        <v>2021-04-02</v>
      </c>
      <c r="K377" t="str">
        <f>VLOOKUP(C377,花名册!C:L,9,0)</f>
        <v/>
      </c>
      <c r="L377" t="str">
        <f>VLOOKUP(C377,花名册!C:L,10,0)</f>
        <v/>
      </c>
      <c r="M377" t="str">
        <f>VLOOKUP(C377,花名册!C:N,12,0)</f>
        <v>P1</v>
      </c>
      <c r="N377">
        <f>VLOOKUP(C377,出勤日期!A:I,9,0)</f>
        <v>184</v>
      </c>
      <c r="O377">
        <f>VLOOKUP(C377,出勤日期!A:J,10,0)</f>
        <v>184</v>
      </c>
      <c r="P377">
        <f>VLOOKUP(C377,出勤日期!A:L,12,0)</f>
        <v>0</v>
      </c>
      <c r="Q377">
        <f>VLOOKUP(C377,出勤日期!A:M,13,0)</f>
        <v>184</v>
      </c>
      <c r="S377">
        <f>VLOOKUP(C377,'考勤原始数据（增加育儿、独生子女陪护假）'!C:X,16,0)</f>
        <v>0</v>
      </c>
      <c r="U377">
        <f>VLOOKUP(C377,'考勤原始数据（增加育儿、独生子女陪护假）'!C:Z,17,0)</f>
        <v>0</v>
      </c>
      <c r="W377">
        <f>VLOOKUP(C377,'考勤原始数据（增加育儿、独生子女陪护假）'!C:AB,18,0)</f>
        <v>0</v>
      </c>
      <c r="Y377">
        <f>VLOOKUP(C377,'考勤原始数据（增加育儿、独生子女陪护假）'!C:AD,19,0)</f>
        <v>0</v>
      </c>
      <c r="Z377">
        <f>VLOOKUP(C377,'考勤原始数据（增加育儿、独生子女陪护假）'!C:AE,20,0)</f>
        <v>0</v>
      </c>
      <c r="AB377">
        <f>VLOOKUP(C377,'考勤原始数据（增加育儿、独生子女陪护假）'!C:AG,22,0)</f>
        <v>0</v>
      </c>
      <c r="AC377">
        <f>VLOOKUP(C377,'考勤原始数据（增加育儿、独生子女陪护假）'!C:Y,23,0)</f>
        <v>0</v>
      </c>
      <c r="AD377">
        <f>VLOOKUP(C377,'考勤原始数据（增加育儿、独生子女陪护假）'!C:Z,24,0)</f>
        <v>0</v>
      </c>
      <c r="AE377">
        <v>0</v>
      </c>
      <c r="AF377">
        <f>VLOOKUP(C377,'考勤原始数据（增加育儿、独生子女陪护假）'!C:AB,26,0)</f>
        <v>0</v>
      </c>
      <c r="AG377">
        <f>VLOOKUP(C377:C378,'考勤原始数据（增加育儿、独生子女陪护假）'!C:AC,27,0)</f>
        <v>0</v>
      </c>
      <c r="AH377">
        <f>VLOOKUP(C377,'考勤原始数据（增加育儿、独生子女陪护假）'!C:AD,28,0)</f>
        <v>0</v>
      </c>
      <c r="AI377">
        <f>VLOOKUP(C377,'考勤原始数据（增加育儿、独生子女陪护假）'!C:AE,29,0)</f>
        <v>0</v>
      </c>
      <c r="AJ377">
        <f>VLOOKUP(C377,'考勤原始数据（增加育儿、独生子女陪护假）'!C:AF,30,0)</f>
        <v>0</v>
      </c>
      <c r="AL377">
        <f t="shared" si="21"/>
        <v>0</v>
      </c>
      <c r="AM377">
        <v>0</v>
      </c>
      <c r="AN377">
        <v>0</v>
      </c>
      <c r="AS377">
        <f t="shared" si="22"/>
        <v>0</v>
      </c>
      <c r="BB377">
        <f t="shared" si="24"/>
        <v>0</v>
      </c>
    </row>
    <row r="378" spans="2:54">
      <c r="B378" t="str">
        <f>VLOOKUP(C378,花名册!C:O,13,0)</f>
        <v>10966</v>
      </c>
      <c r="C378" t="s">
        <v>1087</v>
      </c>
      <c r="D378" t="str">
        <f>VLOOKUP(C378,花名册!C:F,4,0)</f>
        <v>百诚医药</v>
      </c>
      <c r="E378" t="str">
        <f>VLOOKUP(C378,花名册!C:G,5,0)</f>
        <v>信息技术部</v>
      </c>
      <c r="F378" t="str">
        <f>VLOOKUP(C378,花名册!C:H,6,0)</f>
        <v>IT主管</v>
      </c>
      <c r="G378" t="str">
        <f>VLOOKUP(C378,花名册!C:D,2,0)</f>
        <v>在职</v>
      </c>
      <c r="H378" t="str">
        <f>VLOOKUP(C378,花名册!C:E,3,0)</f>
        <v>正式员工</v>
      </c>
      <c r="I378" t="str">
        <f>VLOOKUP(C378,花名册!C:J,8,0)</f>
        <v>职能</v>
      </c>
      <c r="J378" t="str">
        <f>VLOOKUP(C378,花名册!C:I,7,0)</f>
        <v>2021-04-09</v>
      </c>
      <c r="K378" t="str">
        <f>VLOOKUP(C378,花名册!C:L,9,0)</f>
        <v/>
      </c>
      <c r="L378" t="str">
        <f>VLOOKUP(C378,花名册!C:L,10,0)</f>
        <v/>
      </c>
      <c r="M378" t="str">
        <f>VLOOKUP(C378,花名册!C:N,12,0)</f>
        <v>P6</v>
      </c>
      <c r="N378">
        <f>VLOOKUP(C378,出勤日期!A:I,9,0)</f>
        <v>184</v>
      </c>
      <c r="O378">
        <f>VLOOKUP(C378,出勤日期!A:J,10,0)</f>
        <v>184</v>
      </c>
      <c r="P378">
        <f>VLOOKUP(C378,出勤日期!A:L,12,0)</f>
        <v>0</v>
      </c>
      <c r="Q378">
        <f>VLOOKUP(C378,出勤日期!A:M,13,0)</f>
        <v>184</v>
      </c>
      <c r="S378">
        <f>VLOOKUP(C378,'考勤原始数据（增加育儿、独生子女陪护假）'!C:X,16,0)</f>
        <v>0</v>
      </c>
      <c r="U378">
        <f>VLOOKUP(C378,'考勤原始数据（增加育儿、独生子女陪护假）'!C:Z,17,0)</f>
        <v>0</v>
      </c>
      <c r="W378">
        <f>VLOOKUP(C378,'考勤原始数据（增加育儿、独生子女陪护假）'!C:AB,18,0)</f>
        <v>0</v>
      </c>
      <c r="Y378">
        <f>VLOOKUP(C378,'考勤原始数据（增加育儿、独生子女陪护假）'!C:AD,19,0)</f>
        <v>0</v>
      </c>
      <c r="Z378">
        <f>VLOOKUP(C378,'考勤原始数据（增加育儿、独生子女陪护假）'!C:AE,20,0)</f>
        <v>0</v>
      </c>
      <c r="AB378">
        <f>VLOOKUP(C378,'考勤原始数据（增加育儿、独生子女陪护假）'!C:AG,22,0)</f>
        <v>0</v>
      </c>
      <c r="AC378">
        <f>VLOOKUP(C378,'考勤原始数据（增加育儿、独生子女陪护假）'!C:Y,23,0)</f>
        <v>13</v>
      </c>
      <c r="AD378">
        <f>VLOOKUP(C378,'考勤原始数据（增加育儿、独生子女陪护假）'!C:Z,24,0)</f>
        <v>13</v>
      </c>
      <c r="AE378">
        <v>0</v>
      </c>
      <c r="AF378">
        <f>VLOOKUP(C378,'考勤原始数据（增加育儿、独生子女陪护假）'!C:AB,26,0)</f>
        <v>0</v>
      </c>
      <c r="AG378">
        <f>VLOOKUP(C378:C379,'考勤原始数据（增加育儿、独生子女陪护假）'!C:AC,27,0)</f>
        <v>0</v>
      </c>
      <c r="AH378">
        <f>VLOOKUP(C378,'考勤原始数据（增加育儿、独生子女陪护假）'!C:AD,28,0)</f>
        <v>0</v>
      </c>
      <c r="AI378">
        <f>VLOOKUP(C378,'考勤原始数据（增加育儿、独生子女陪护假）'!C:AE,29,0)</f>
        <v>0</v>
      </c>
      <c r="AJ378">
        <f>VLOOKUP(C378,'考勤原始数据（增加育儿、独生子女陪护假）'!C:AF,30,0)</f>
        <v>0</v>
      </c>
      <c r="AL378">
        <f t="shared" si="21"/>
        <v>0</v>
      </c>
      <c r="AM378">
        <f t="shared" si="23"/>
        <v>200</v>
      </c>
      <c r="AN378">
        <f>VLOOKUP(C378,工龄计算!B:F,5,0)</f>
        <v>50</v>
      </c>
      <c r="AS378">
        <f t="shared" si="22"/>
        <v>0</v>
      </c>
      <c r="BB378">
        <f t="shared" si="24"/>
        <v>0</v>
      </c>
    </row>
    <row r="379" spans="2:54">
      <c r="B379" t="str">
        <f>VLOOKUP(C379,花名册!C:O,13,0)</f>
        <v>10968</v>
      </c>
      <c r="C379" t="s">
        <v>1090</v>
      </c>
      <c r="D379" t="str">
        <f>VLOOKUP(C379,花名册!C:F,4,0)</f>
        <v>百诚医药</v>
      </c>
      <c r="E379" t="str">
        <f>VLOOKUP(C379,花名册!C:G,5,0)</f>
        <v>原料药分析部</v>
      </c>
      <c r="F379" t="str">
        <f>VLOOKUP(C379,花名册!C:H,6,0)</f>
        <v>分析研究员</v>
      </c>
      <c r="G379" t="str">
        <f>VLOOKUP(C379,花名册!C:D,2,0)</f>
        <v>在职</v>
      </c>
      <c r="H379" t="str">
        <f>VLOOKUP(C379,花名册!C:E,3,0)</f>
        <v>正式员工</v>
      </c>
      <c r="I379" t="str">
        <f>VLOOKUP(C379,花名册!C:J,8,0)</f>
        <v>研发</v>
      </c>
      <c r="J379" t="str">
        <f>VLOOKUP(C379,花名册!C:I,7,0)</f>
        <v>2021-04-12</v>
      </c>
      <c r="K379" t="str">
        <f>VLOOKUP(C379,花名册!C:L,9,0)</f>
        <v/>
      </c>
      <c r="L379" t="str">
        <f>VLOOKUP(C379,花名册!C:L,10,0)</f>
        <v/>
      </c>
      <c r="M379" t="str">
        <f>VLOOKUP(C379,花名册!C:N,12,0)</f>
        <v>P2</v>
      </c>
      <c r="N379">
        <f>VLOOKUP(C379,出勤日期!A:I,9,0)</f>
        <v>172.5</v>
      </c>
      <c r="O379">
        <f>VLOOKUP(C379,出勤日期!A:J,10,0)</f>
        <v>172.5</v>
      </c>
      <c r="P379">
        <f>VLOOKUP(C379,出勤日期!A:L,12,0)</f>
        <v>0</v>
      </c>
      <c r="Q379">
        <f>VLOOKUP(C379,出勤日期!A:M,13,0)</f>
        <v>172.5</v>
      </c>
      <c r="S379">
        <f>VLOOKUP(C379,'考勤原始数据（增加育儿、独生子女陪护假）'!C:X,16,0)</f>
        <v>0</v>
      </c>
      <c r="U379">
        <f>VLOOKUP(C379,'考勤原始数据（增加育儿、独生子女陪护假）'!C:Z,17,0)</f>
        <v>0</v>
      </c>
      <c r="W379">
        <f>VLOOKUP(C379,'考勤原始数据（增加育儿、独生子女陪护假）'!C:AB,18,0)</f>
        <v>0</v>
      </c>
      <c r="Y379">
        <f>VLOOKUP(C379,'考勤原始数据（增加育儿、独生子女陪护假）'!C:AD,19,0)</f>
        <v>0</v>
      </c>
      <c r="Z379">
        <f>VLOOKUP(C379,'考勤原始数据（增加育儿、独生子女陪护假）'!C:AE,20,0)</f>
        <v>0</v>
      </c>
      <c r="AB379">
        <f>VLOOKUP(C379,'考勤原始数据（增加育儿、独生子女陪护假）'!C:AG,22,0)</f>
        <v>0</v>
      </c>
      <c r="AC379">
        <f>VLOOKUP(C379,'考勤原始数据（增加育儿、独生子女陪护假）'!C:Y,23,0)</f>
        <v>13.5</v>
      </c>
      <c r="AD379">
        <f>VLOOKUP(C379,'考勤原始数据（增加育儿、独生子女陪护假）'!C:Z,24,0)</f>
        <v>13.5</v>
      </c>
      <c r="AE379">
        <v>0</v>
      </c>
      <c r="AF379">
        <f>VLOOKUP(C379,'考勤原始数据（增加育儿、独生子女陪护假）'!C:AB,26,0)</f>
        <v>0</v>
      </c>
      <c r="AG379">
        <f>VLOOKUP(C379:C380,'考勤原始数据（增加育儿、独生子女陪护假）'!C:AC,27,0)</f>
        <v>0</v>
      </c>
      <c r="AH379">
        <f>VLOOKUP(C379,'考勤原始数据（增加育儿、独生子女陪护假）'!C:AD,28,0)</f>
        <v>0</v>
      </c>
      <c r="AI379">
        <f>VLOOKUP(C379,'考勤原始数据（增加育儿、独生子女陪护假）'!C:AE,29,0)</f>
        <v>0</v>
      </c>
      <c r="AJ379">
        <f>VLOOKUP(C379,'考勤原始数据（增加育儿、独生子女陪护假）'!C:AF,30,0)</f>
        <v>0</v>
      </c>
      <c r="AL379">
        <f t="shared" si="21"/>
        <v>0</v>
      </c>
      <c r="AM379">
        <f t="shared" si="23"/>
        <v>200</v>
      </c>
      <c r="AN379">
        <f>VLOOKUP(C379,工龄计算!B:F,5,0)</f>
        <v>50</v>
      </c>
      <c r="AS379">
        <f t="shared" si="22"/>
        <v>0</v>
      </c>
      <c r="BB379">
        <f t="shared" si="24"/>
        <v>0</v>
      </c>
    </row>
    <row r="380" spans="2:54">
      <c r="B380" t="str">
        <f>VLOOKUP(C380,花名册!C:O,13,0)</f>
        <v>10972</v>
      </c>
      <c r="C380" t="s">
        <v>549</v>
      </c>
      <c r="D380" t="str">
        <f>VLOOKUP(C380,花名册!C:F,4,0)</f>
        <v>百诚医药</v>
      </c>
      <c r="E380" t="str">
        <f>VLOOKUP(C380,花名册!C:G,5,0)</f>
        <v>固体制剂三部</v>
      </c>
      <c r="F380" t="str">
        <f>VLOOKUP(C380,花名册!C:H,6,0)</f>
        <v>注册专员</v>
      </c>
      <c r="G380" t="str">
        <f>VLOOKUP(C380,花名册!C:D,2,0)</f>
        <v>在职</v>
      </c>
      <c r="H380" t="str">
        <f>VLOOKUP(C380,花名册!C:E,3,0)</f>
        <v>正式员工</v>
      </c>
      <c r="I380" t="str">
        <f>VLOOKUP(C380,花名册!C:J,8,0)</f>
        <v>研发</v>
      </c>
      <c r="J380" t="str">
        <f>VLOOKUP(C380,花名册!C:I,7,0)</f>
        <v>2021-04-12</v>
      </c>
      <c r="K380" t="str">
        <f>VLOOKUP(C380,花名册!C:L,9,0)</f>
        <v/>
      </c>
      <c r="L380" t="str">
        <f>VLOOKUP(C380,花名册!C:L,10,0)</f>
        <v/>
      </c>
      <c r="M380" t="str">
        <f>VLOOKUP(C380,花名册!C:N,12,0)</f>
        <v>P2</v>
      </c>
      <c r="N380">
        <f>VLOOKUP(C380,出勤日期!A:I,9,0)</f>
        <v>172.5</v>
      </c>
      <c r="O380">
        <f>VLOOKUP(C380,出勤日期!A:J,10,0)</f>
        <v>172.5</v>
      </c>
      <c r="P380">
        <f>VLOOKUP(C380,出勤日期!A:L,12,0)</f>
        <v>0</v>
      </c>
      <c r="Q380">
        <f>VLOOKUP(C380,出勤日期!A:M,13,0)</f>
        <v>172.5</v>
      </c>
      <c r="S380">
        <f>VLOOKUP(C380,'考勤原始数据（增加育儿、独生子女陪护假）'!C:X,16,0)</f>
        <v>0</v>
      </c>
      <c r="U380">
        <f>VLOOKUP(C380,'考勤原始数据（增加育儿、独生子女陪护假）'!C:Z,17,0)</f>
        <v>0</v>
      </c>
      <c r="W380">
        <f>VLOOKUP(C380,'考勤原始数据（增加育儿、独生子女陪护假）'!C:AB,18,0)</f>
        <v>0</v>
      </c>
      <c r="Y380">
        <f>VLOOKUP(C380,'考勤原始数据（增加育儿、独生子女陪护假）'!C:AD,19,0)</f>
        <v>0</v>
      </c>
      <c r="Z380">
        <f>VLOOKUP(C380,'考勤原始数据（增加育儿、独生子女陪护假）'!C:AE,20,0)</f>
        <v>0</v>
      </c>
      <c r="AB380">
        <f>VLOOKUP(C380,'考勤原始数据（增加育儿、独生子女陪护假）'!C:AG,22,0)</f>
        <v>0</v>
      </c>
      <c r="AC380">
        <f>VLOOKUP(C380,'考勤原始数据（增加育儿、独生子女陪护假）'!C:Y,23,0)</f>
        <v>36</v>
      </c>
      <c r="AD380">
        <f>VLOOKUP(C380,'考勤原始数据（增加育儿、独生子女陪护假）'!C:Z,24,0)</f>
        <v>36</v>
      </c>
      <c r="AE380">
        <v>0</v>
      </c>
      <c r="AF380">
        <f>VLOOKUP(C380,'考勤原始数据（增加育儿、独生子女陪护假）'!C:AB,26,0)</f>
        <v>0</v>
      </c>
      <c r="AG380">
        <f>VLOOKUP(C380:C381,'考勤原始数据（增加育儿、独生子女陪护假）'!C:AC,27,0)</f>
        <v>0</v>
      </c>
      <c r="AH380">
        <f>VLOOKUP(C380,'考勤原始数据（增加育儿、独生子女陪护假）'!C:AD,28,0)</f>
        <v>0</v>
      </c>
      <c r="AI380">
        <f>VLOOKUP(C380,'考勤原始数据（增加育儿、独生子女陪护假）'!C:AE,29,0)</f>
        <v>0</v>
      </c>
      <c r="AJ380">
        <f>VLOOKUP(C380,'考勤原始数据（增加育儿、独生子女陪护假）'!C:AF,30,0)</f>
        <v>0</v>
      </c>
      <c r="AL380">
        <f t="shared" si="21"/>
        <v>0</v>
      </c>
      <c r="AM380">
        <f t="shared" si="23"/>
        <v>200</v>
      </c>
      <c r="AN380">
        <f>VLOOKUP(C380,工龄计算!B:F,5,0)</f>
        <v>50</v>
      </c>
      <c r="AS380">
        <f t="shared" si="22"/>
        <v>0</v>
      </c>
      <c r="BB380">
        <f t="shared" si="24"/>
        <v>0</v>
      </c>
    </row>
    <row r="381" spans="2:54">
      <c r="B381" t="str">
        <f>VLOOKUP(C381,花名册!C:O,13,0)</f>
        <v>10974</v>
      </c>
      <c r="C381" t="s">
        <v>999</v>
      </c>
      <c r="D381" t="str">
        <f>VLOOKUP(C381,花名册!C:F,4,0)</f>
        <v>百诚医药</v>
      </c>
      <c r="E381" t="str">
        <f>VLOOKUP(C381,花名册!C:G,5,0)</f>
        <v>液体制剂二部</v>
      </c>
      <c r="F381" t="str">
        <f>VLOOKUP(C381,花名册!C:H,6,0)</f>
        <v>注册专员</v>
      </c>
      <c r="G381" t="str">
        <f>VLOOKUP(C381,花名册!C:D,2,0)</f>
        <v>在职</v>
      </c>
      <c r="H381" t="str">
        <f>VLOOKUP(C381,花名册!C:E,3,0)</f>
        <v>正式员工</v>
      </c>
      <c r="I381" t="str">
        <f>VLOOKUP(C381,花名册!C:J,8,0)</f>
        <v>研发</v>
      </c>
      <c r="J381" t="str">
        <f>VLOOKUP(C381,花名册!C:I,7,0)</f>
        <v>2021-04-09</v>
      </c>
      <c r="K381" t="str">
        <f>VLOOKUP(C381,花名册!C:L,9,0)</f>
        <v/>
      </c>
      <c r="L381" t="str">
        <f>VLOOKUP(C381,花名册!C:L,10,0)</f>
        <v/>
      </c>
      <c r="M381" t="str">
        <f>VLOOKUP(C381,花名册!C:N,12,0)</f>
        <v>P2</v>
      </c>
      <c r="N381">
        <f>VLOOKUP(C381,出勤日期!A:I,9,0)</f>
        <v>172.5</v>
      </c>
      <c r="O381">
        <f>VLOOKUP(C381,出勤日期!A:J,10,0)</f>
        <v>172.5</v>
      </c>
      <c r="P381">
        <f>VLOOKUP(C381,出勤日期!A:L,12,0)</f>
        <v>0</v>
      </c>
      <c r="Q381">
        <f>VLOOKUP(C381,出勤日期!A:M,13,0)</f>
        <v>172.5</v>
      </c>
      <c r="S381">
        <f>VLOOKUP(C381,'考勤原始数据（增加育儿、独生子女陪护假）'!C:X,16,0)</f>
        <v>0</v>
      </c>
      <c r="U381">
        <f>VLOOKUP(C381,'考勤原始数据（增加育儿、独生子女陪护假）'!C:Z,17,0)</f>
        <v>0</v>
      </c>
      <c r="W381">
        <f>VLOOKUP(C381,'考勤原始数据（增加育儿、独生子女陪护假）'!C:AB,18,0)</f>
        <v>0</v>
      </c>
      <c r="Y381">
        <f>VLOOKUP(C381,'考勤原始数据（增加育儿、独生子女陪护假）'!C:AD,19,0)</f>
        <v>0</v>
      </c>
      <c r="Z381">
        <f>VLOOKUP(C381,'考勤原始数据（增加育儿、独生子女陪护假）'!C:AE,20,0)</f>
        <v>0</v>
      </c>
      <c r="AB381">
        <f>VLOOKUP(C381,'考勤原始数据（增加育儿、独生子女陪护假）'!C:AG,22,0)</f>
        <v>0</v>
      </c>
      <c r="AC381">
        <f>VLOOKUP(C381,'考勤原始数据（增加育儿、独生子女陪护假）'!C:Y,23,0)</f>
        <v>19</v>
      </c>
      <c r="AD381">
        <f>VLOOKUP(C381,'考勤原始数据（增加育儿、独生子女陪护假）'!C:Z,24,0)</f>
        <v>0.5</v>
      </c>
      <c r="AE381">
        <v>0</v>
      </c>
      <c r="AF381">
        <f>VLOOKUP(C381,'考勤原始数据（增加育儿、独生子女陪护假）'!C:AB,26,0)</f>
        <v>12.5</v>
      </c>
      <c r="AG381">
        <f>VLOOKUP(C381:C382,'考勤原始数据（增加育儿、独生子女陪护假）'!C:AC,27,0)</f>
        <v>6</v>
      </c>
      <c r="AH381">
        <f>VLOOKUP(C381,'考勤原始数据（增加育儿、独生子女陪护假）'!C:AD,28,0)</f>
        <v>0</v>
      </c>
      <c r="AI381">
        <f>VLOOKUP(C381,'考勤原始数据（增加育儿、独生子女陪护假）'!C:AE,29,0)</f>
        <v>0</v>
      </c>
      <c r="AJ381">
        <f>VLOOKUP(C381,'考勤原始数据（增加育儿、独生子女陪护假）'!C:AF,30,0)</f>
        <v>740</v>
      </c>
      <c r="AL381">
        <f t="shared" si="21"/>
        <v>0</v>
      </c>
      <c r="AM381">
        <f t="shared" si="23"/>
        <v>200</v>
      </c>
      <c r="AN381">
        <f>VLOOKUP(C381,工龄计算!B:F,5,0)</f>
        <v>50</v>
      </c>
      <c r="AS381">
        <f t="shared" si="22"/>
        <v>0</v>
      </c>
      <c r="BB381">
        <f t="shared" si="24"/>
        <v>0</v>
      </c>
    </row>
    <row r="382" spans="2:54">
      <c r="B382" t="str">
        <f>VLOOKUP(C382,花名册!C:O,13,0)</f>
        <v>10985</v>
      </c>
      <c r="C382" t="s">
        <v>669</v>
      </c>
      <c r="D382" t="str">
        <f>VLOOKUP(C382,花名册!C:F,4,0)</f>
        <v>百诚医药</v>
      </c>
      <c r="E382" t="str">
        <f>VLOOKUP(C382,花名册!C:G,5,0)</f>
        <v>原料药分析部</v>
      </c>
      <c r="F382" t="str">
        <f>VLOOKUP(C382,花名册!C:H,6,0)</f>
        <v>分析研究员</v>
      </c>
      <c r="G382" t="str">
        <f>VLOOKUP(C382,花名册!C:D,2,0)</f>
        <v>在职</v>
      </c>
      <c r="H382" t="str">
        <f>VLOOKUP(C382,花名册!C:E,3,0)</f>
        <v>正式员工</v>
      </c>
      <c r="I382" t="str">
        <f>VLOOKUP(C382,花名册!C:J,8,0)</f>
        <v>研发</v>
      </c>
      <c r="J382" t="str">
        <f>VLOOKUP(C382,花名册!C:I,7,0)</f>
        <v>2021-04-14</v>
      </c>
      <c r="K382" t="str">
        <f>VLOOKUP(C382,花名册!C:L,9,0)</f>
        <v/>
      </c>
      <c r="L382" t="str">
        <f>VLOOKUP(C382,花名册!C:L,10,0)</f>
        <v/>
      </c>
      <c r="M382" t="str">
        <f>VLOOKUP(C382,花名册!C:N,12,0)</f>
        <v>P2</v>
      </c>
      <c r="N382">
        <f>VLOOKUP(C382,出勤日期!A:I,9,0)</f>
        <v>172.5</v>
      </c>
      <c r="O382">
        <f>VLOOKUP(C382,出勤日期!A:J,10,0)</f>
        <v>172.5</v>
      </c>
      <c r="P382">
        <f>VLOOKUP(C382,出勤日期!A:L,12,0)</f>
        <v>0</v>
      </c>
      <c r="Q382">
        <f>VLOOKUP(C382,出勤日期!A:M,13,0)</f>
        <v>172.5</v>
      </c>
      <c r="S382">
        <f>VLOOKUP(C382,'考勤原始数据（增加育儿、独生子女陪护假）'!C:X,16,0)</f>
        <v>0</v>
      </c>
      <c r="U382">
        <f>VLOOKUP(C382,'考勤原始数据（增加育儿、独生子女陪护假）'!C:Z,17,0)</f>
        <v>0</v>
      </c>
      <c r="W382">
        <f>VLOOKUP(C382,'考勤原始数据（增加育儿、独生子女陪护假）'!C:AB,18,0)</f>
        <v>0</v>
      </c>
      <c r="Y382">
        <f>VLOOKUP(C382,'考勤原始数据（增加育儿、独生子女陪护假）'!C:AD,19,0)</f>
        <v>0</v>
      </c>
      <c r="Z382">
        <f>VLOOKUP(C382,'考勤原始数据（增加育儿、独生子女陪护假）'!C:AE,20,0)</f>
        <v>0</v>
      </c>
      <c r="AB382">
        <f>VLOOKUP(C382,'考勤原始数据（增加育儿、独生子女陪护假）'!C:AG,22,0)</f>
        <v>0</v>
      </c>
      <c r="AC382">
        <f>VLOOKUP(C382,'考勤原始数据（增加育儿、独生子女陪护假）'!C:Y,23,0)</f>
        <v>7</v>
      </c>
      <c r="AD382">
        <f>VLOOKUP(C382,'考勤原始数据（增加育儿、独生子女陪护假）'!C:Z,24,0)</f>
        <v>7</v>
      </c>
      <c r="AE382">
        <v>0</v>
      </c>
      <c r="AF382">
        <f>VLOOKUP(C382,'考勤原始数据（增加育儿、独生子女陪护假）'!C:AB,26,0)</f>
        <v>0</v>
      </c>
      <c r="AG382">
        <f>VLOOKUP(C382:C383,'考勤原始数据（增加育儿、独生子女陪护假）'!C:AC,27,0)</f>
        <v>0</v>
      </c>
      <c r="AH382">
        <f>VLOOKUP(C382,'考勤原始数据（增加育儿、独生子女陪护假）'!C:AD,28,0)</f>
        <v>0</v>
      </c>
      <c r="AI382">
        <f>VLOOKUP(C382,'考勤原始数据（增加育儿、独生子女陪护假）'!C:AE,29,0)</f>
        <v>0</v>
      </c>
      <c r="AJ382">
        <f>VLOOKUP(C382,'考勤原始数据（增加育儿、独生子女陪护假）'!C:AF,30,0)</f>
        <v>0</v>
      </c>
      <c r="AL382">
        <f t="shared" si="21"/>
        <v>0</v>
      </c>
      <c r="AM382">
        <f t="shared" si="23"/>
        <v>200</v>
      </c>
      <c r="AN382">
        <f>VLOOKUP(C382,工龄计算!B:F,5,0)</f>
        <v>50</v>
      </c>
      <c r="AS382">
        <f t="shared" si="22"/>
        <v>0</v>
      </c>
      <c r="BB382">
        <f t="shared" si="24"/>
        <v>0</v>
      </c>
    </row>
    <row r="383" spans="2:54">
      <c r="B383" t="str">
        <f>VLOOKUP(C383,花名册!C:O,13,0)</f>
        <v>10994</v>
      </c>
      <c r="C383" t="s">
        <v>671</v>
      </c>
      <c r="D383" t="str">
        <f>VLOOKUP(C383,花名册!C:F,4,0)</f>
        <v>海度医药</v>
      </c>
      <c r="E383" t="str">
        <f>VLOOKUP(C383,花名册!C:G,5,0)</f>
        <v>医学部</v>
      </c>
      <c r="F383" t="str">
        <f>VLOOKUP(C383,花名册!C:H,6,0)</f>
        <v>数据管理员</v>
      </c>
      <c r="G383" t="str">
        <f>VLOOKUP(C383,花名册!C:D,2,0)</f>
        <v>在职</v>
      </c>
      <c r="H383" t="str">
        <f>VLOOKUP(C383,花名册!C:E,3,0)</f>
        <v>正式员工</v>
      </c>
      <c r="I383" t="str">
        <f>VLOOKUP(C383,花名册!C:J,8,0)</f>
        <v>研发</v>
      </c>
      <c r="J383" t="str">
        <f>VLOOKUP(C383,花名册!C:I,7,0)</f>
        <v>2021-04-21</v>
      </c>
      <c r="K383" t="str">
        <f>VLOOKUP(C383,花名册!C:L,9,0)</f>
        <v/>
      </c>
      <c r="L383" t="str">
        <f>VLOOKUP(C383,花名册!C:L,10,0)</f>
        <v/>
      </c>
      <c r="M383" t="str">
        <f>VLOOKUP(C383,花名册!C:N,12,0)</f>
        <v>P2</v>
      </c>
      <c r="N383">
        <f>VLOOKUP(C383,出勤日期!A:I,9,0)</f>
        <v>172.5</v>
      </c>
      <c r="O383">
        <f>VLOOKUP(C383,出勤日期!A:J,10,0)</f>
        <v>172.5</v>
      </c>
      <c r="P383">
        <f>VLOOKUP(C383,出勤日期!A:L,12,0)</f>
        <v>0</v>
      </c>
      <c r="Q383">
        <f>VLOOKUP(C383,出勤日期!A:M,13,0)</f>
        <v>172.5</v>
      </c>
      <c r="S383">
        <f>VLOOKUP(C383,'考勤原始数据（增加育儿、独生子女陪护假）'!C:X,16,0)</f>
        <v>0</v>
      </c>
      <c r="U383">
        <f>VLOOKUP(C383,'考勤原始数据（增加育儿、独生子女陪护假）'!C:Z,17,0)</f>
        <v>0</v>
      </c>
      <c r="W383">
        <f>VLOOKUP(C383,'考勤原始数据（增加育儿、独生子女陪护假）'!C:AB,18,0)</f>
        <v>0</v>
      </c>
      <c r="Y383">
        <f>VLOOKUP(C383,'考勤原始数据（增加育儿、独生子女陪护假）'!C:AD,19,0)</f>
        <v>0</v>
      </c>
      <c r="Z383">
        <f>VLOOKUP(C383,'考勤原始数据（增加育儿、独生子女陪护假）'!C:AE,20,0)</f>
        <v>0</v>
      </c>
      <c r="AB383">
        <f>VLOOKUP(C383,'考勤原始数据（增加育儿、独生子女陪护假）'!C:AG,22,0)</f>
        <v>0</v>
      </c>
      <c r="AC383">
        <f>VLOOKUP(C383,'考勤原始数据（增加育儿、独生子女陪护假）'!C:Y,23,0)</f>
        <v>0</v>
      </c>
      <c r="AD383">
        <f>VLOOKUP(C383,'考勤原始数据（增加育儿、独生子女陪护假）'!C:Z,24,0)</f>
        <v>0</v>
      </c>
      <c r="AE383">
        <v>0</v>
      </c>
      <c r="AF383">
        <f>VLOOKUP(C383,'考勤原始数据（增加育儿、独生子女陪护假）'!C:AB,26,0)</f>
        <v>0</v>
      </c>
      <c r="AG383">
        <f>VLOOKUP(C383:C384,'考勤原始数据（增加育儿、独生子女陪护假）'!C:AC,27,0)</f>
        <v>0</v>
      </c>
      <c r="AH383">
        <f>VLOOKUP(C383,'考勤原始数据（增加育儿、独生子女陪护假）'!C:AD,28,0)</f>
        <v>0</v>
      </c>
      <c r="AI383">
        <f>VLOOKUP(C383,'考勤原始数据（增加育儿、独生子女陪护假）'!C:AE,29,0)</f>
        <v>0</v>
      </c>
      <c r="AJ383">
        <f>VLOOKUP(C383,'考勤原始数据（增加育儿、独生子女陪护假）'!C:AF,30,0)</f>
        <v>0</v>
      </c>
      <c r="AL383">
        <f t="shared" si="21"/>
        <v>0</v>
      </c>
      <c r="AM383">
        <f t="shared" si="23"/>
        <v>200</v>
      </c>
      <c r="AN383">
        <f>VLOOKUP(C383,工龄计算!B:F,5,0)</f>
        <v>50</v>
      </c>
      <c r="AS383">
        <f t="shared" si="22"/>
        <v>0</v>
      </c>
      <c r="BB383">
        <f t="shared" si="24"/>
        <v>0</v>
      </c>
    </row>
    <row r="384" spans="2:54">
      <c r="B384" t="str">
        <f>VLOOKUP(C384,花名册!C:O,13,0)</f>
        <v>10989</v>
      </c>
      <c r="C384" t="s">
        <v>551</v>
      </c>
      <c r="D384" t="str">
        <f>VLOOKUP(C384,花名册!C:F,4,0)</f>
        <v>百诚医药</v>
      </c>
      <c r="E384" t="str">
        <f>VLOOKUP(C384,花名册!C:G,5,0)</f>
        <v>原料药分析部</v>
      </c>
      <c r="F384" t="str">
        <f>VLOOKUP(C384,花名册!C:H,6,0)</f>
        <v>高级分析研究员</v>
      </c>
      <c r="G384" t="str">
        <f>VLOOKUP(C384,花名册!C:D,2,0)</f>
        <v>在职</v>
      </c>
      <c r="H384" t="str">
        <f>VLOOKUP(C384,花名册!C:E,3,0)</f>
        <v>正式员工</v>
      </c>
      <c r="I384" t="str">
        <f>VLOOKUP(C384,花名册!C:J,8,0)</f>
        <v>研发</v>
      </c>
      <c r="J384" t="str">
        <f>VLOOKUP(C384,花名册!C:I,7,0)</f>
        <v>2021-04-21</v>
      </c>
      <c r="K384" t="str">
        <f>VLOOKUP(C384,花名册!C:L,9,0)</f>
        <v/>
      </c>
      <c r="L384" t="str">
        <f>VLOOKUP(C384,花名册!C:L,10,0)</f>
        <v/>
      </c>
      <c r="M384" t="str">
        <f>VLOOKUP(C384,花名册!C:N,12,0)</f>
        <v>P3</v>
      </c>
      <c r="N384">
        <f>VLOOKUP(C384,出勤日期!A:I,9,0)</f>
        <v>172.5</v>
      </c>
      <c r="O384">
        <f>VLOOKUP(C384,出勤日期!A:J,10,0)</f>
        <v>172.5</v>
      </c>
      <c r="P384">
        <f>VLOOKUP(C384,出勤日期!A:L,12,0)</f>
        <v>0</v>
      </c>
      <c r="Q384">
        <f>VLOOKUP(C384,出勤日期!A:M,13,0)</f>
        <v>172.5</v>
      </c>
      <c r="S384">
        <f>VLOOKUP(C384,'考勤原始数据（增加育儿、独生子女陪护假）'!C:X,16,0)</f>
        <v>0</v>
      </c>
      <c r="U384">
        <f>VLOOKUP(C384,'考勤原始数据（增加育儿、独生子女陪护假）'!C:Z,17,0)</f>
        <v>0</v>
      </c>
      <c r="W384">
        <f>VLOOKUP(C384,'考勤原始数据（增加育儿、独生子女陪护假）'!C:AB,18,0)</f>
        <v>0</v>
      </c>
      <c r="Y384">
        <f>VLOOKUP(C384,'考勤原始数据（增加育儿、独生子女陪护假）'!C:AD,19,0)</f>
        <v>0</v>
      </c>
      <c r="Z384">
        <f>VLOOKUP(C384,'考勤原始数据（增加育儿、独生子女陪护假）'!C:AE,20,0)</f>
        <v>0</v>
      </c>
      <c r="AB384">
        <f>VLOOKUP(C384,'考勤原始数据（增加育儿、独生子女陪护假）'!C:AG,22,0)</f>
        <v>0</v>
      </c>
      <c r="AC384">
        <f>VLOOKUP(C384,'考勤原始数据（增加育儿、独生子女陪护假）'!C:Y,23,0)</f>
        <v>20</v>
      </c>
      <c r="AD384">
        <f>VLOOKUP(C384,'考勤原始数据（增加育儿、独生子女陪护假）'!C:Z,24,0)</f>
        <v>20</v>
      </c>
      <c r="AE384">
        <v>0</v>
      </c>
      <c r="AF384">
        <f>VLOOKUP(C384,'考勤原始数据（增加育儿、独生子女陪护假）'!C:AB,26,0)</f>
        <v>0</v>
      </c>
      <c r="AG384">
        <f>VLOOKUP(C384:C385,'考勤原始数据（增加育儿、独生子女陪护假）'!C:AC,27,0)</f>
        <v>0</v>
      </c>
      <c r="AH384">
        <f>VLOOKUP(C384,'考勤原始数据（增加育儿、独生子女陪护假）'!C:AD,28,0)</f>
        <v>0</v>
      </c>
      <c r="AI384">
        <f>VLOOKUP(C384,'考勤原始数据（增加育儿、独生子女陪护假）'!C:AE,29,0)</f>
        <v>0</v>
      </c>
      <c r="AJ384">
        <f>VLOOKUP(C384,'考勤原始数据（增加育儿、独生子女陪护假）'!C:AF,30,0)</f>
        <v>0</v>
      </c>
      <c r="AL384">
        <f t="shared" si="21"/>
        <v>0</v>
      </c>
      <c r="AM384">
        <f t="shared" si="23"/>
        <v>200</v>
      </c>
      <c r="AN384">
        <f>VLOOKUP(C384,工龄计算!B:F,5,0)</f>
        <v>50</v>
      </c>
      <c r="AS384">
        <f t="shared" si="22"/>
        <v>0</v>
      </c>
      <c r="BB384">
        <f t="shared" si="24"/>
        <v>0</v>
      </c>
    </row>
    <row r="385" spans="2:55">
      <c r="B385" t="str">
        <f>VLOOKUP(C385,花名册!C:O,13,0)</f>
        <v>10997</v>
      </c>
      <c r="C385" t="s">
        <v>673</v>
      </c>
      <c r="D385" t="str">
        <f>VLOOKUP(C385,花名册!C:F,4,0)</f>
        <v>百诚医药</v>
      </c>
      <c r="E385" t="str">
        <f>VLOOKUP(C385,花名册!C:G,5,0)</f>
        <v>原料药分析部</v>
      </c>
      <c r="F385" t="str">
        <f>VLOOKUP(C385,花名册!C:H,6,0)</f>
        <v>高级项目经理(分析)</v>
      </c>
      <c r="G385" t="str">
        <f>VLOOKUP(C385,花名册!C:D,2,0)</f>
        <v>在职</v>
      </c>
      <c r="H385" t="str">
        <f>VLOOKUP(C385,花名册!C:E,3,0)</f>
        <v>正式员工</v>
      </c>
      <c r="I385" t="str">
        <f>VLOOKUP(C385,花名册!C:J,8,0)</f>
        <v>研发</v>
      </c>
      <c r="J385" t="str">
        <f>VLOOKUP(C385,花名册!C:I,7,0)</f>
        <v>2021-04-26</v>
      </c>
      <c r="K385" t="str">
        <f>VLOOKUP(C385,花名册!C:L,9,0)</f>
        <v/>
      </c>
      <c r="L385" t="str">
        <f>VLOOKUP(C385,花名册!C:L,10,0)</f>
        <v/>
      </c>
      <c r="M385" t="str">
        <f>VLOOKUP(C385,花名册!C:N,12,0)</f>
        <v>M3</v>
      </c>
      <c r="N385">
        <f>VLOOKUP(C385,出勤日期!A:I,9,0)</f>
        <v>172.5</v>
      </c>
      <c r="O385">
        <f>VLOOKUP(C385,出勤日期!A:J,10,0)</f>
        <v>172.5</v>
      </c>
      <c r="P385">
        <f>VLOOKUP(C385,出勤日期!A:L,12,0)</f>
        <v>0</v>
      </c>
      <c r="Q385">
        <f>VLOOKUP(C385,出勤日期!A:M,13,0)</f>
        <v>172.5</v>
      </c>
      <c r="S385">
        <f>VLOOKUP(C385,'考勤原始数据（增加育儿、独生子女陪护假）'!C:X,16,0)</f>
        <v>0</v>
      </c>
      <c r="U385">
        <f>VLOOKUP(C385,'考勤原始数据（增加育儿、独生子女陪护假）'!C:Z,17,0)</f>
        <v>0</v>
      </c>
      <c r="W385">
        <f>VLOOKUP(C385,'考勤原始数据（增加育儿、独生子女陪护假）'!C:AB,18,0)</f>
        <v>0</v>
      </c>
      <c r="Y385">
        <f>VLOOKUP(C385,'考勤原始数据（增加育儿、独生子女陪护假）'!C:AD,19,0)</f>
        <v>0</v>
      </c>
      <c r="Z385">
        <f>VLOOKUP(C385,'考勤原始数据（增加育儿、独生子女陪护假）'!C:AE,20,0)</f>
        <v>0</v>
      </c>
      <c r="AB385">
        <f>VLOOKUP(C385,'考勤原始数据（增加育儿、独生子女陪护假）'!C:AG,22,0)</f>
        <v>0</v>
      </c>
      <c r="AC385">
        <f>VLOOKUP(C385,'考勤原始数据（增加育儿、独生子女陪护假）'!C:Y,23,0)</f>
        <v>0</v>
      </c>
      <c r="AD385">
        <f>VLOOKUP(C385,'考勤原始数据（增加育儿、独生子女陪护假）'!C:Z,24,0)</f>
        <v>0</v>
      </c>
      <c r="AE385">
        <v>0</v>
      </c>
      <c r="AF385">
        <f>VLOOKUP(C385,'考勤原始数据（增加育儿、独生子女陪护假）'!C:AB,26,0)</f>
        <v>0</v>
      </c>
      <c r="AG385">
        <f>VLOOKUP(C385:C386,'考勤原始数据（增加育儿、独生子女陪护假）'!C:AC,27,0)</f>
        <v>0</v>
      </c>
      <c r="AH385">
        <f>VLOOKUP(C385,'考勤原始数据（增加育儿、独生子女陪护假）'!C:AD,28,0)</f>
        <v>0</v>
      </c>
      <c r="AI385">
        <f>VLOOKUP(C385,'考勤原始数据（增加育儿、独生子女陪护假）'!C:AE,29,0)</f>
        <v>0</v>
      </c>
      <c r="AJ385">
        <f>VLOOKUP(C385,'考勤原始数据（增加育儿、独生子女陪护假）'!C:AF,30,0)</f>
        <v>0</v>
      </c>
      <c r="AL385">
        <f t="shared" si="21"/>
        <v>0</v>
      </c>
      <c r="AM385">
        <f t="shared" si="23"/>
        <v>200</v>
      </c>
      <c r="AN385">
        <f>VLOOKUP(C385,工龄计算!B:F,5,0)</f>
        <v>50</v>
      </c>
      <c r="AS385">
        <f t="shared" si="22"/>
        <v>0</v>
      </c>
      <c r="BB385">
        <f t="shared" si="24"/>
        <v>0</v>
      </c>
    </row>
    <row r="386" spans="2:55">
      <c r="B386" t="str">
        <f>VLOOKUP(C386,花名册!C:O,13,0)</f>
        <v>11000</v>
      </c>
      <c r="C386" t="s">
        <v>553</v>
      </c>
      <c r="D386" t="str">
        <f>VLOOKUP(C386,花名册!C:F,4,0)</f>
        <v>百诚医药</v>
      </c>
      <c r="E386" t="str">
        <f>VLOOKUP(C386,花名册!C:G,5,0)</f>
        <v>外用制剂部</v>
      </c>
      <c r="F386" t="str">
        <f>VLOOKUP(C386,花名册!C:H,6,0)</f>
        <v>高级项目经理(制剂)</v>
      </c>
      <c r="G386" t="str">
        <f>VLOOKUP(C386,花名册!C:D,2,0)</f>
        <v>在职</v>
      </c>
      <c r="H386" t="str">
        <f>VLOOKUP(C386,花名册!C:E,3,0)</f>
        <v>正式员工</v>
      </c>
      <c r="I386" t="str">
        <f>VLOOKUP(C386,花名册!C:J,8,0)</f>
        <v>研发</v>
      </c>
      <c r="J386" t="str">
        <f>VLOOKUP(C386,花名册!C:I,7,0)</f>
        <v>2021-04-28</v>
      </c>
      <c r="K386" t="str">
        <f>VLOOKUP(C386,花名册!C:L,9,0)</f>
        <v/>
      </c>
      <c r="L386" t="str">
        <f>VLOOKUP(C386,花名册!C:L,10,0)</f>
        <v/>
      </c>
      <c r="M386" t="str">
        <f>VLOOKUP(C386,花名册!C:N,12,0)</f>
        <v>M3</v>
      </c>
      <c r="N386">
        <f>VLOOKUP(C386,出勤日期!A:I,9,0)</f>
        <v>172.5</v>
      </c>
      <c r="O386">
        <f>VLOOKUP(C386,出勤日期!A:J,10,0)</f>
        <v>172.5</v>
      </c>
      <c r="P386">
        <f>VLOOKUP(C386,出勤日期!A:L,12,0)</f>
        <v>0</v>
      </c>
      <c r="Q386">
        <f>VLOOKUP(C386,出勤日期!A:M,13,0)</f>
        <v>172.5</v>
      </c>
      <c r="S386">
        <f>VLOOKUP(C386,'考勤原始数据（增加育儿、独生子女陪护假）'!C:X,16,0)</f>
        <v>0</v>
      </c>
      <c r="U386">
        <f>VLOOKUP(C386,'考勤原始数据（增加育儿、独生子女陪护假）'!C:Z,17,0)</f>
        <v>0</v>
      </c>
      <c r="W386">
        <f>VLOOKUP(C386,'考勤原始数据（增加育儿、独生子女陪护假）'!C:AB,18,0)</f>
        <v>0</v>
      </c>
      <c r="Y386">
        <f>VLOOKUP(C386,'考勤原始数据（增加育儿、独生子女陪护假）'!C:AD,19,0)</f>
        <v>79</v>
      </c>
      <c r="Z386">
        <f>VLOOKUP(C386,'考勤原始数据（增加育儿、独生子女陪护假）'!C:AE,20,0)</f>
        <v>0</v>
      </c>
      <c r="AB386">
        <f>VLOOKUP(C386,'考勤原始数据（增加育儿、独生子女陪护假）'!C:AG,22,0)</f>
        <v>0</v>
      </c>
      <c r="AC386">
        <f>VLOOKUP(C386,'考勤原始数据（增加育儿、独生子女陪护假）'!C:Y,23,0)</f>
        <v>0</v>
      </c>
      <c r="AD386">
        <f>VLOOKUP(C386,'考勤原始数据（增加育儿、独生子女陪护假）'!C:Z,24,0)</f>
        <v>0</v>
      </c>
      <c r="AE386">
        <v>0</v>
      </c>
      <c r="AF386">
        <f>VLOOKUP(C386,'考勤原始数据（增加育儿、独生子女陪护假）'!C:AB,26,0)</f>
        <v>0</v>
      </c>
      <c r="AG386">
        <f>VLOOKUP(C386:C387,'考勤原始数据（增加育儿、独生子女陪护假）'!C:AC,27,0)</f>
        <v>0</v>
      </c>
      <c r="AH386">
        <f>VLOOKUP(C386,'考勤原始数据（增加育儿、独生子女陪护假）'!C:AD,28,0)</f>
        <v>0</v>
      </c>
      <c r="AI386">
        <f>VLOOKUP(C386,'考勤原始数据（增加育儿、独生子女陪护假）'!C:AE,29,0)</f>
        <v>0</v>
      </c>
      <c r="AJ386">
        <f>VLOOKUP(C386,'考勤原始数据（增加育儿、独生子女陪护假）'!C:AF,30,0)</f>
        <v>0</v>
      </c>
      <c r="AL386">
        <f t="shared" ref="AL386:AL449" si="25">AK386*15</f>
        <v>0</v>
      </c>
      <c r="AM386">
        <f t="shared" si="23"/>
        <v>108.41</v>
      </c>
      <c r="AN386">
        <f>VLOOKUP(C386,工龄计算!B:F,5,0)</f>
        <v>50</v>
      </c>
      <c r="AS386">
        <f t="shared" ref="AS386:AS449" si="26">AO386+AP386+AQ386+AR386</f>
        <v>0</v>
      </c>
      <c r="BB386">
        <f t="shared" si="24"/>
        <v>0</v>
      </c>
    </row>
    <row r="387" spans="2:55">
      <c r="B387" t="str">
        <f>VLOOKUP(C387,花名册!C:O,13,0)</f>
        <v>11011</v>
      </c>
      <c r="C387" t="s">
        <v>821</v>
      </c>
      <c r="D387" t="str">
        <f>VLOOKUP(C387,花名册!C:F,4,0)</f>
        <v>勤思医药</v>
      </c>
      <c r="E387" t="str">
        <f>VLOOKUP(C387,花名册!C:G,5,0)</f>
        <v>勤思医药</v>
      </c>
      <c r="F387" t="str">
        <f>VLOOKUP(C387,花名册!C:H,6,0)</f>
        <v>CRC-2</v>
      </c>
      <c r="G387" t="str">
        <f>VLOOKUP(C387,花名册!C:D,2,0)</f>
        <v>在职</v>
      </c>
      <c r="H387" t="str">
        <f>VLOOKUP(C387,花名册!C:E,3,0)</f>
        <v>正式员工</v>
      </c>
      <c r="I387" t="str">
        <f>VLOOKUP(C387,花名册!C:J,8,0)</f>
        <v>研发</v>
      </c>
      <c r="J387" t="str">
        <f>VLOOKUP(C387,花名册!C:I,7,0)</f>
        <v>2021-04-28</v>
      </c>
      <c r="K387" t="str">
        <f>VLOOKUP(C387,花名册!C:L,9,0)</f>
        <v/>
      </c>
      <c r="L387" t="str">
        <f>VLOOKUP(C387,花名册!C:L,10,0)</f>
        <v/>
      </c>
      <c r="M387" t="str">
        <f>VLOOKUP(C387,花名册!C:N,12,0)</f>
        <v>P2</v>
      </c>
      <c r="N387">
        <f>VLOOKUP(C387,出勤日期!A:I,9,0)</f>
        <v>172.5</v>
      </c>
      <c r="O387">
        <f>VLOOKUP(C387,出勤日期!A:J,10,0)</f>
        <v>172.5</v>
      </c>
      <c r="P387">
        <f>VLOOKUP(C387,出勤日期!A:L,12,0)</f>
        <v>0</v>
      </c>
      <c r="Q387">
        <f>VLOOKUP(C387,出勤日期!A:M,13,0)</f>
        <v>172.5</v>
      </c>
      <c r="S387">
        <f>VLOOKUP(C387,'考勤原始数据（增加育儿、独生子女陪护假）'!C:X,16,0)</f>
        <v>0</v>
      </c>
      <c r="U387">
        <f>VLOOKUP(C387,'考勤原始数据（增加育儿、独生子女陪护假）'!C:Z,17,0)</f>
        <v>0</v>
      </c>
      <c r="W387">
        <f>VLOOKUP(C387,'考勤原始数据（增加育儿、独生子女陪护假）'!C:AB,18,0)</f>
        <v>0</v>
      </c>
      <c r="Y387">
        <f>VLOOKUP(C387,'考勤原始数据（增加育儿、独生子女陪护假）'!C:AD,19,0)</f>
        <v>0</v>
      </c>
      <c r="Z387">
        <f>VLOOKUP(C387,'考勤原始数据（增加育儿、独生子女陪护假）'!C:AE,20,0)</f>
        <v>0</v>
      </c>
      <c r="AB387">
        <f>VLOOKUP(C387,'考勤原始数据（增加育儿、独生子女陪护假）'!C:AG,22,0)</f>
        <v>0</v>
      </c>
      <c r="AC387">
        <f>VLOOKUP(C387,'考勤原始数据（增加育儿、独生子女陪护假）'!C:Y,23,0)</f>
        <v>22</v>
      </c>
      <c r="AD387">
        <f>VLOOKUP(C387,'考勤原始数据（增加育儿、独生子女陪护假）'!C:Z,24,0)</f>
        <v>22</v>
      </c>
      <c r="AE387">
        <v>0</v>
      </c>
      <c r="AF387">
        <f>VLOOKUP(C387,'考勤原始数据（增加育儿、独生子女陪护假）'!C:AB,26,0)</f>
        <v>0</v>
      </c>
      <c r="AG387">
        <f>VLOOKUP(C387:C388,'考勤原始数据（增加育儿、独生子女陪护假）'!C:AC,27,0)</f>
        <v>0</v>
      </c>
      <c r="AH387">
        <f>VLOOKUP(C387,'考勤原始数据（增加育儿、独生子女陪护假）'!C:AD,28,0)</f>
        <v>0</v>
      </c>
      <c r="AI387">
        <f>VLOOKUP(C387,'考勤原始数据（增加育儿、独生子女陪护假）'!C:AE,29,0)</f>
        <v>0</v>
      </c>
      <c r="AJ387">
        <f>VLOOKUP(C387,'考勤原始数据（增加育儿、独生子女陪护假）'!C:AF,30,0)</f>
        <v>0</v>
      </c>
      <c r="AK387">
        <v>27</v>
      </c>
      <c r="AL387">
        <f t="shared" si="25"/>
        <v>405</v>
      </c>
      <c r="AM387">
        <f t="shared" ref="AM387:AM450" si="27">ROUND(200/N387*(O387-R387-S387-T387-U387-V387-W387-X387-Y387-Z387-AA387-AB387),2)</f>
        <v>200</v>
      </c>
      <c r="AN387">
        <f>VLOOKUP(C387,工龄计算!B:F,5,0)</f>
        <v>50</v>
      </c>
      <c r="AQ387">
        <v>1000</v>
      </c>
      <c r="AS387">
        <f t="shared" si="26"/>
        <v>1000</v>
      </c>
      <c r="BB387">
        <f t="shared" ref="BB387:BB450" si="28">AU387+AY387+AZ387+BA387</f>
        <v>0</v>
      </c>
    </row>
    <row r="388" spans="2:55">
      <c r="B388" t="str">
        <f>VLOOKUP(C388,花名册!C:O,13,0)</f>
        <v>11008</v>
      </c>
      <c r="C388" t="s">
        <v>1034</v>
      </c>
      <c r="D388" t="str">
        <f>VLOOKUP(C388,花名册!C:F,4,0)</f>
        <v>百诚医药</v>
      </c>
      <c r="E388" t="str">
        <f>VLOOKUP(C388,花名册!C:G,5,0)</f>
        <v>液体制剂三部</v>
      </c>
      <c r="F388" t="str">
        <f>VLOOKUP(C388,花名册!C:H,6,0)</f>
        <v>分析研究员</v>
      </c>
      <c r="G388" t="str">
        <f>VLOOKUP(C388,花名册!C:D,2,0)</f>
        <v>在职</v>
      </c>
      <c r="H388" t="str">
        <f>VLOOKUP(C388,花名册!C:E,3,0)</f>
        <v>正式员工</v>
      </c>
      <c r="I388" t="str">
        <f>VLOOKUP(C388,花名册!C:J,8,0)</f>
        <v>研发</v>
      </c>
      <c r="J388" t="str">
        <f>VLOOKUP(C388,花名册!C:I,7,0)</f>
        <v>2021-05-07</v>
      </c>
      <c r="K388" t="str">
        <f>VLOOKUP(C388,花名册!C:L,9,0)</f>
        <v/>
      </c>
      <c r="L388" t="str">
        <f>VLOOKUP(C388,花名册!C:L,10,0)</f>
        <v/>
      </c>
      <c r="M388" t="str">
        <f>VLOOKUP(C388,花名册!C:N,12,0)</f>
        <v>P2</v>
      </c>
      <c r="N388">
        <f>VLOOKUP(C388,出勤日期!A:I,9,0)</f>
        <v>172.5</v>
      </c>
      <c r="O388">
        <f>VLOOKUP(C388,出勤日期!A:J,10,0)</f>
        <v>172.5</v>
      </c>
      <c r="P388">
        <f>VLOOKUP(C388,出勤日期!A:L,12,0)</f>
        <v>0</v>
      </c>
      <c r="Q388">
        <f>VLOOKUP(C388,出勤日期!A:M,13,0)</f>
        <v>172.5</v>
      </c>
      <c r="S388">
        <f>VLOOKUP(C388,'考勤原始数据（增加育儿、独生子女陪护假）'!C:X,16,0)</f>
        <v>0</v>
      </c>
      <c r="U388">
        <f>VLOOKUP(C388,'考勤原始数据（增加育儿、独生子女陪护假）'!C:Z,17,0)</f>
        <v>0</v>
      </c>
      <c r="W388">
        <f>VLOOKUP(C388,'考勤原始数据（增加育儿、独生子女陪护假）'!C:AB,18,0)</f>
        <v>0</v>
      </c>
      <c r="Y388">
        <f>VLOOKUP(C388,'考勤原始数据（增加育儿、独生子女陪护假）'!C:AD,19,0)</f>
        <v>0</v>
      </c>
      <c r="Z388">
        <f>VLOOKUP(C388,'考勤原始数据（增加育儿、独生子女陪护假）'!C:AE,20,0)</f>
        <v>0</v>
      </c>
      <c r="AB388">
        <f>VLOOKUP(C388,'考勤原始数据（增加育儿、独生子女陪护假）'!C:AG,22,0)</f>
        <v>0</v>
      </c>
      <c r="AC388">
        <f>VLOOKUP(C388,'考勤原始数据（增加育儿、独生子女陪护假）'!C:Y,23,0)</f>
        <v>9</v>
      </c>
      <c r="AD388">
        <f>VLOOKUP(C388,'考勤原始数据（增加育儿、独生子女陪护假）'!C:Z,24,0)</f>
        <v>0</v>
      </c>
      <c r="AE388">
        <v>0</v>
      </c>
      <c r="AF388">
        <f>VLOOKUP(C388,'考勤原始数据（增加育儿、独生子女陪护假）'!C:AB,26,0)</f>
        <v>9</v>
      </c>
      <c r="AG388">
        <f>VLOOKUP(C388:C389,'考勤原始数据（增加育儿、独生子女陪护假）'!C:AC,27,0)</f>
        <v>0</v>
      </c>
      <c r="AH388">
        <f>VLOOKUP(C388,'考勤原始数据（增加育儿、独生子女陪护假）'!C:AD,28,0)</f>
        <v>0</v>
      </c>
      <c r="AI388">
        <f>VLOOKUP(C388,'考勤原始数据（增加育儿、独生子女陪护假）'!C:AE,29,0)</f>
        <v>0</v>
      </c>
      <c r="AJ388">
        <f>VLOOKUP(C388,'考勤原始数据（增加育儿、独生子女陪护假）'!C:AF,30,0)</f>
        <v>360</v>
      </c>
      <c r="AL388">
        <f t="shared" si="25"/>
        <v>0</v>
      </c>
      <c r="AM388">
        <f t="shared" si="27"/>
        <v>200</v>
      </c>
      <c r="AN388">
        <f>VLOOKUP(C388,工龄计算!B:F,5,0)</f>
        <v>50</v>
      </c>
      <c r="AS388">
        <f t="shared" si="26"/>
        <v>0</v>
      </c>
      <c r="BB388">
        <f t="shared" si="28"/>
        <v>0</v>
      </c>
    </row>
    <row r="389" spans="2:55">
      <c r="B389" t="str">
        <f>VLOOKUP(C389,花名册!C:O,13,0)</f>
        <v>11009</v>
      </c>
      <c r="C389" t="s">
        <v>1001</v>
      </c>
      <c r="D389" t="str">
        <f>VLOOKUP(C389,花名册!C:F,4,0)</f>
        <v>百诚医药</v>
      </c>
      <c r="E389" t="str">
        <f>VLOOKUP(C389,花名册!C:G,5,0)</f>
        <v>原料药分析部</v>
      </c>
      <c r="F389" t="str">
        <f>VLOOKUP(C389,花名册!C:H,6,0)</f>
        <v>分析研究员</v>
      </c>
      <c r="G389" t="str">
        <f>VLOOKUP(C389,花名册!C:D,2,0)</f>
        <v>在职</v>
      </c>
      <c r="H389" t="str">
        <f>VLOOKUP(C389,花名册!C:E,3,0)</f>
        <v>正式员工</v>
      </c>
      <c r="I389" t="str">
        <f>VLOOKUP(C389,花名册!C:J,8,0)</f>
        <v>研发</v>
      </c>
      <c r="J389" t="str">
        <f>VLOOKUP(C389,花名册!C:I,7,0)</f>
        <v>2021-05-07</v>
      </c>
      <c r="K389" t="str">
        <f>VLOOKUP(C389,花名册!C:L,9,0)</f>
        <v/>
      </c>
      <c r="L389" t="str">
        <f>VLOOKUP(C389,花名册!C:L,10,0)</f>
        <v/>
      </c>
      <c r="M389" t="str">
        <f>VLOOKUP(C389,花名册!C:N,12,0)</f>
        <v>P2</v>
      </c>
      <c r="N389">
        <f>VLOOKUP(C389,出勤日期!A:I,9,0)</f>
        <v>172.5</v>
      </c>
      <c r="O389">
        <f>VLOOKUP(C389,出勤日期!A:J,10,0)</f>
        <v>172.5</v>
      </c>
      <c r="P389">
        <f>VLOOKUP(C389,出勤日期!A:L,12,0)</f>
        <v>0</v>
      </c>
      <c r="Q389">
        <f>VLOOKUP(C389,出勤日期!A:M,13,0)</f>
        <v>172.5</v>
      </c>
      <c r="S389">
        <f>VLOOKUP(C389,'考勤原始数据（增加育儿、独生子女陪护假）'!C:X,16,0)</f>
        <v>0</v>
      </c>
      <c r="U389">
        <f>VLOOKUP(C389,'考勤原始数据（增加育儿、独生子女陪护假）'!C:Z,17,0)</f>
        <v>0</v>
      </c>
      <c r="W389">
        <f>VLOOKUP(C389,'考勤原始数据（增加育儿、独生子女陪护假）'!C:AB,18,0)</f>
        <v>0</v>
      </c>
      <c r="Y389">
        <f>VLOOKUP(C389,'考勤原始数据（增加育儿、独生子女陪护假）'!C:AD,19,0)</f>
        <v>0</v>
      </c>
      <c r="Z389">
        <f>VLOOKUP(C389,'考勤原始数据（增加育儿、独生子女陪护假）'!C:AE,20,0)</f>
        <v>0</v>
      </c>
      <c r="AB389">
        <f>VLOOKUP(C389,'考勤原始数据（增加育儿、独生子女陪护假）'!C:AG,22,0)</f>
        <v>0</v>
      </c>
      <c r="AC389">
        <f>VLOOKUP(C389,'考勤原始数据（增加育儿、独生子女陪护假）'!C:Y,23,0)</f>
        <v>14</v>
      </c>
      <c r="AD389">
        <f>VLOOKUP(C389,'考勤原始数据（增加育儿、独生子女陪护假）'!C:Z,24,0)</f>
        <v>2.5</v>
      </c>
      <c r="AE389">
        <v>0</v>
      </c>
      <c r="AF389">
        <f>VLOOKUP(C389,'考勤原始数据（增加育儿、独生子女陪护假）'!C:AB,26,0)</f>
        <v>11.5</v>
      </c>
      <c r="AG389">
        <f>VLOOKUP(C389:C390,'考勤原始数据（增加育儿、独生子女陪护假）'!C:AC,27,0)</f>
        <v>0</v>
      </c>
      <c r="AH389">
        <f>VLOOKUP(C389,'考勤原始数据（增加育儿、独生子女陪护假）'!C:AD,28,0)</f>
        <v>0</v>
      </c>
      <c r="AI389">
        <f>VLOOKUP(C389,'考勤原始数据（增加育儿、独生子女陪护假）'!C:AE,29,0)</f>
        <v>0</v>
      </c>
      <c r="AJ389">
        <f>VLOOKUP(C389,'考勤原始数据（增加育儿、独生子女陪护假）'!C:AF,30,0)</f>
        <v>460</v>
      </c>
      <c r="AK389">
        <v>3</v>
      </c>
      <c r="AL389">
        <f t="shared" si="25"/>
        <v>45</v>
      </c>
      <c r="AM389">
        <f t="shared" si="27"/>
        <v>200</v>
      </c>
      <c r="AN389">
        <f>VLOOKUP(C389,工龄计算!B:F,5,0)</f>
        <v>50</v>
      </c>
      <c r="AS389">
        <f t="shared" si="26"/>
        <v>0</v>
      </c>
      <c r="BB389">
        <f t="shared" si="28"/>
        <v>0</v>
      </c>
    </row>
    <row r="390" spans="2:55">
      <c r="B390" t="str">
        <f>VLOOKUP(C390,花名册!C:O,13,0)</f>
        <v>11169</v>
      </c>
      <c r="C390" t="s">
        <v>1258</v>
      </c>
      <c r="D390" t="str">
        <f>VLOOKUP(C390,花名册!C:F,4,0)</f>
        <v>百诚医药</v>
      </c>
      <c r="E390" t="str">
        <f>VLOOKUP(C390,花名册!C:G,5,0)</f>
        <v>原料药三部</v>
      </c>
      <c r="F390" t="str">
        <f>VLOOKUP(C390,花名册!C:H,6,0)</f>
        <v>高级合成研究员</v>
      </c>
      <c r="G390" t="str">
        <f>VLOOKUP(C390,花名册!C:D,2,0)</f>
        <v>在职</v>
      </c>
      <c r="H390" t="str">
        <f>VLOOKUP(C390,花名册!C:E,3,0)</f>
        <v>正式员工</v>
      </c>
      <c r="I390" t="str">
        <f>VLOOKUP(C390,花名册!C:J,8,0)</f>
        <v>研发</v>
      </c>
      <c r="J390" t="str">
        <f>VLOOKUP(C390,花名册!C:I,7,0)</f>
        <v>2021-07-05</v>
      </c>
      <c r="K390" t="str">
        <f>VLOOKUP(C390,花名册!C:L,9,0)</f>
        <v/>
      </c>
      <c r="L390" t="str">
        <f>VLOOKUP(C390,花名册!C:L,10,0)</f>
        <v/>
      </c>
      <c r="M390" t="str">
        <f>VLOOKUP(C390,花名册!C:N,12,0)</f>
        <v>P3</v>
      </c>
      <c r="N390">
        <f>VLOOKUP(C390,出勤日期!A:I,9,0)</f>
        <v>172.5</v>
      </c>
      <c r="O390">
        <f>VLOOKUP(C390,出勤日期!A:J,10,0)</f>
        <v>172.5</v>
      </c>
      <c r="P390">
        <f>VLOOKUP(C390,出勤日期!A:L,12,0)</f>
        <v>0</v>
      </c>
      <c r="Q390">
        <f>VLOOKUP(C390,出勤日期!A:M,13,0)</f>
        <v>172.5</v>
      </c>
      <c r="S390">
        <f>VLOOKUP(C390,'考勤原始数据（增加育儿、独生子女陪护假）'!C:X,16,0)</f>
        <v>0</v>
      </c>
      <c r="U390">
        <f>VLOOKUP(C390,'考勤原始数据（增加育儿、独生子女陪护假）'!C:Z,17,0)</f>
        <v>0</v>
      </c>
      <c r="W390">
        <f>VLOOKUP(C390,'考勤原始数据（增加育儿、独生子女陪护假）'!C:AB,18,0)</f>
        <v>0</v>
      </c>
      <c r="Y390">
        <f>VLOOKUP(C390,'考勤原始数据（增加育儿、独生子女陪护假）'!C:AD,19,0)</f>
        <v>0</v>
      </c>
      <c r="Z390">
        <f>VLOOKUP(C390,'考勤原始数据（增加育儿、独生子女陪护假）'!C:AE,20,0)</f>
        <v>0</v>
      </c>
      <c r="AB390">
        <f>VLOOKUP(C390,'考勤原始数据（增加育儿、独生子女陪护假）'!C:AG,22,0)</f>
        <v>0</v>
      </c>
      <c r="AC390">
        <f>VLOOKUP(C390,'考勤原始数据（增加育儿、独生子女陪护假）'!C:Y,23,0)</f>
        <v>8</v>
      </c>
      <c r="AD390">
        <f>VLOOKUP(C390,'考勤原始数据（增加育儿、独生子女陪护假）'!C:Z,24,0)</f>
        <v>8</v>
      </c>
      <c r="AE390">
        <v>0</v>
      </c>
      <c r="AF390">
        <f>VLOOKUP(C390,'考勤原始数据（增加育儿、独生子女陪护假）'!C:AB,26,0)</f>
        <v>0</v>
      </c>
      <c r="AG390">
        <f>VLOOKUP(C390:C391,'考勤原始数据（增加育儿、独生子女陪护假）'!C:AC,27,0)</f>
        <v>0</v>
      </c>
      <c r="AH390">
        <f>VLOOKUP(C390,'考勤原始数据（增加育儿、独生子女陪护假）'!C:AD,28,0)</f>
        <v>0</v>
      </c>
      <c r="AI390">
        <f>VLOOKUP(C390,'考勤原始数据（增加育儿、独生子女陪护假）'!C:AE,29,0)</f>
        <v>0</v>
      </c>
      <c r="AJ390">
        <f>VLOOKUP(C390,'考勤原始数据（增加育儿、独生子女陪护假）'!C:AF,30,0)</f>
        <v>0</v>
      </c>
      <c r="AL390">
        <f t="shared" si="25"/>
        <v>0</v>
      </c>
      <c r="AM390">
        <f t="shared" si="27"/>
        <v>200</v>
      </c>
      <c r="AN390">
        <f>VLOOKUP(C390,工龄计算!B:F,5,0)</f>
        <v>50</v>
      </c>
      <c r="AS390">
        <f t="shared" si="26"/>
        <v>0</v>
      </c>
      <c r="BB390">
        <f t="shared" si="28"/>
        <v>0</v>
      </c>
    </row>
    <row r="391" spans="2:55">
      <c r="B391" t="str">
        <f>VLOOKUP(C391,花名册!C:O,13,0)</f>
        <v>11040</v>
      </c>
      <c r="C391" t="s">
        <v>822</v>
      </c>
      <c r="D391" t="str">
        <f>VLOOKUP(C391,花名册!C:F,4,0)</f>
        <v>百诚医药</v>
      </c>
      <c r="E391" t="str">
        <f>VLOOKUP(C391,花名册!C:G,5,0)</f>
        <v>实验室管理部</v>
      </c>
      <c r="F391" t="str">
        <f>VLOOKUP(C391,花名册!C:H,6,0)</f>
        <v>校验工程师</v>
      </c>
      <c r="G391" t="str">
        <f>VLOOKUP(C391,花名册!C:D,2,0)</f>
        <v>在职</v>
      </c>
      <c r="H391" t="str">
        <f>VLOOKUP(C391,花名册!C:E,3,0)</f>
        <v>正式员工</v>
      </c>
      <c r="I391" t="str">
        <f>VLOOKUP(C391,花名册!C:J,8,0)</f>
        <v>职能</v>
      </c>
      <c r="J391" t="str">
        <f>VLOOKUP(C391,花名册!C:I,7,0)</f>
        <v>2021-05-10</v>
      </c>
      <c r="K391" t="str">
        <f>VLOOKUP(C391,花名册!C:L,9,0)</f>
        <v/>
      </c>
      <c r="L391" t="str">
        <f>VLOOKUP(C391,花名册!C:L,10,0)</f>
        <v/>
      </c>
      <c r="M391" t="str">
        <f>VLOOKUP(C391,花名册!C:N,12,0)</f>
        <v>P1</v>
      </c>
      <c r="N391">
        <f>VLOOKUP(C391,出勤日期!A:I,9,0)</f>
        <v>184</v>
      </c>
      <c r="O391">
        <f>VLOOKUP(C391,出勤日期!A:J,10,0)</f>
        <v>184</v>
      </c>
      <c r="P391">
        <f>VLOOKUP(C391,出勤日期!A:L,12,0)</f>
        <v>0</v>
      </c>
      <c r="Q391">
        <f>VLOOKUP(C391,出勤日期!A:M,13,0)</f>
        <v>184</v>
      </c>
      <c r="S391">
        <f>VLOOKUP(C391,'考勤原始数据（增加育儿、独生子女陪护假）'!C:X,16,0)</f>
        <v>0</v>
      </c>
      <c r="U391">
        <f>VLOOKUP(C391,'考勤原始数据（增加育儿、独生子女陪护假）'!C:Z,17,0)</f>
        <v>0</v>
      </c>
      <c r="W391">
        <f>VLOOKUP(C391,'考勤原始数据（增加育儿、独生子女陪护假）'!C:AB,18,0)</f>
        <v>0</v>
      </c>
      <c r="Y391">
        <f>VLOOKUP(C391,'考勤原始数据（增加育儿、独生子女陪护假）'!C:AD,19,0)</f>
        <v>0</v>
      </c>
      <c r="Z391">
        <f>VLOOKUP(C391,'考勤原始数据（增加育儿、独生子女陪护假）'!C:AE,20,0)</f>
        <v>0</v>
      </c>
      <c r="AB391">
        <f>VLOOKUP(C391,'考勤原始数据（增加育儿、独生子女陪护假）'!C:AG,22,0)</f>
        <v>0</v>
      </c>
      <c r="AC391">
        <f>VLOOKUP(C391,'考勤原始数据（增加育儿、独生子女陪护假）'!C:Y,23,0)</f>
        <v>34.5</v>
      </c>
      <c r="AD391">
        <f>VLOOKUP(C391,'考勤原始数据（增加育儿、独生子女陪护假）'!C:Z,24,0)</f>
        <v>0</v>
      </c>
      <c r="AE391">
        <v>0</v>
      </c>
      <c r="AF391">
        <f>VLOOKUP(C391,'考勤原始数据（增加育儿、独生子女陪护假）'!C:AB,26,0)</f>
        <v>0</v>
      </c>
      <c r="AG391">
        <f>VLOOKUP(C391:C392,'考勤原始数据（增加育儿、独生子女陪护假）'!C:AC,27,0)</f>
        <v>34.5</v>
      </c>
      <c r="AH391">
        <f>VLOOKUP(C391,'考勤原始数据（增加育儿、独生子女陪护假）'!C:AD,28,0)</f>
        <v>0</v>
      </c>
      <c r="AI391">
        <f>VLOOKUP(C391,'考勤原始数据（增加育儿、独生子女陪护假）'!C:AE,29,0)</f>
        <v>0</v>
      </c>
      <c r="AJ391">
        <f>VLOOKUP(C391,'考勤原始数据（增加育儿、独生子女陪护假）'!C:AF,30,0)</f>
        <v>1293.75</v>
      </c>
      <c r="AL391">
        <f t="shared" si="25"/>
        <v>0</v>
      </c>
      <c r="AM391">
        <f t="shared" si="27"/>
        <v>200</v>
      </c>
      <c r="AN391">
        <f>VLOOKUP(C391,工龄计算!B:F,5,0)</f>
        <v>50</v>
      </c>
      <c r="AS391">
        <f t="shared" si="26"/>
        <v>0</v>
      </c>
      <c r="BB391">
        <f t="shared" si="28"/>
        <v>0</v>
      </c>
    </row>
    <row r="392" spans="2:55">
      <c r="B392" t="str">
        <f>VLOOKUP(C392,花名册!C:O,13,0)</f>
        <v>11045</v>
      </c>
      <c r="C392" t="s">
        <v>1035</v>
      </c>
      <c r="D392" t="str">
        <f>VLOOKUP(C392,花名册!C:F,4,0)</f>
        <v>百诚医药</v>
      </c>
      <c r="E392" t="str">
        <f>VLOOKUP(C392,花名册!C:G,5,0)</f>
        <v>固体制剂二部</v>
      </c>
      <c r="F392" t="str">
        <f>VLOOKUP(C392,花名册!C:H,6,0)</f>
        <v>高级制剂研究员</v>
      </c>
      <c r="G392" t="str">
        <f>VLOOKUP(C392,花名册!C:D,2,0)</f>
        <v>在职</v>
      </c>
      <c r="H392" t="str">
        <f>VLOOKUP(C392,花名册!C:E,3,0)</f>
        <v>正式员工</v>
      </c>
      <c r="I392" t="str">
        <f>VLOOKUP(C392,花名册!C:J,8,0)</f>
        <v>研发</v>
      </c>
      <c r="J392" t="str">
        <f>VLOOKUP(C392,花名册!C:I,7,0)</f>
        <v>2021-05-10</v>
      </c>
      <c r="K392" t="str">
        <f>VLOOKUP(C392,花名册!C:L,9,0)</f>
        <v/>
      </c>
      <c r="L392" t="str">
        <f>VLOOKUP(C392,花名册!C:L,10,0)</f>
        <v/>
      </c>
      <c r="M392" t="str">
        <f>VLOOKUP(C392,花名册!C:N,12,0)</f>
        <v>P3</v>
      </c>
      <c r="N392">
        <f>VLOOKUP(C392,出勤日期!A:I,9,0)</f>
        <v>172.5</v>
      </c>
      <c r="O392">
        <f>VLOOKUP(C392,出勤日期!A:J,10,0)</f>
        <v>172.5</v>
      </c>
      <c r="P392">
        <f>VLOOKUP(C392,出勤日期!A:L,12,0)</f>
        <v>0</v>
      </c>
      <c r="Q392">
        <f>VLOOKUP(C392,出勤日期!A:M,13,0)</f>
        <v>172.5</v>
      </c>
      <c r="S392">
        <f>VLOOKUP(C392,'考勤原始数据（增加育儿、独生子女陪护假）'!C:X,16,0)</f>
        <v>0</v>
      </c>
      <c r="U392">
        <f>VLOOKUP(C392,'考勤原始数据（增加育儿、独生子女陪护假）'!C:Z,17,0)</f>
        <v>0</v>
      </c>
      <c r="W392">
        <f>VLOOKUP(C392,'考勤原始数据（增加育儿、独生子女陪护假）'!C:AB,18,0)</f>
        <v>0</v>
      </c>
      <c r="Y392">
        <f>VLOOKUP(C392,'考勤原始数据（增加育儿、独生子女陪护假）'!C:AD,19,0)</f>
        <v>0</v>
      </c>
      <c r="Z392">
        <f>VLOOKUP(C392,'考勤原始数据（增加育儿、独生子女陪护假）'!C:AE,20,0)</f>
        <v>7.5</v>
      </c>
      <c r="AB392">
        <f>VLOOKUP(C392,'考勤原始数据（增加育儿、独生子女陪护假）'!C:AG,22,0)</f>
        <v>0</v>
      </c>
      <c r="AC392">
        <f>VLOOKUP(C392,'考勤原始数据（增加育儿、独生子女陪护假）'!C:Y,23,0)</f>
        <v>28.5</v>
      </c>
      <c r="AD392">
        <f>VLOOKUP(C392,'考勤原始数据（增加育儿、独生子女陪护假）'!C:Z,24,0)</f>
        <v>28.5</v>
      </c>
      <c r="AE392">
        <v>0</v>
      </c>
      <c r="AF392">
        <f>VLOOKUP(C392,'考勤原始数据（增加育儿、独生子女陪护假）'!C:AB,26,0)</f>
        <v>0</v>
      </c>
      <c r="AG392">
        <f>VLOOKUP(C392:C393,'考勤原始数据（增加育儿、独生子女陪护假）'!C:AC,27,0)</f>
        <v>0</v>
      </c>
      <c r="AH392">
        <f>VLOOKUP(C392,'考勤原始数据（增加育儿、独生子女陪护假）'!C:AD,28,0)</f>
        <v>0</v>
      </c>
      <c r="AI392">
        <f>VLOOKUP(C392,'考勤原始数据（增加育儿、独生子女陪护假）'!C:AE,29,0)</f>
        <v>0</v>
      </c>
      <c r="AJ392">
        <f>VLOOKUP(C392,'考勤原始数据（增加育儿、独生子女陪护假）'!C:AF,30,0)</f>
        <v>0</v>
      </c>
      <c r="AL392">
        <f t="shared" si="25"/>
        <v>0</v>
      </c>
      <c r="AM392">
        <f t="shared" si="27"/>
        <v>191.3</v>
      </c>
      <c r="AN392">
        <f>VLOOKUP(C392,工龄计算!B:F,5,0)</f>
        <v>50</v>
      </c>
      <c r="AS392">
        <f t="shared" si="26"/>
        <v>0</v>
      </c>
      <c r="AT392">
        <v>1000</v>
      </c>
      <c r="BB392">
        <f t="shared" si="28"/>
        <v>0</v>
      </c>
      <c r="BC392" t="s">
        <v>7813</v>
      </c>
    </row>
    <row r="393" spans="2:55">
      <c r="B393" t="str">
        <f>VLOOKUP(C393,花名册!C:O,13,0)</f>
        <v>11047</v>
      </c>
      <c r="C393" t="s">
        <v>1003</v>
      </c>
      <c r="D393" t="str">
        <f>VLOOKUP(C393,花名册!C:F,4,0)</f>
        <v>百诚医药</v>
      </c>
      <c r="E393" t="str">
        <f>VLOOKUP(C393,花名册!C:G,5,0)</f>
        <v>实验室管理部</v>
      </c>
      <c r="F393" t="str">
        <f>VLOOKUP(C393,花名册!C:H,6,0)</f>
        <v>仓库管理员</v>
      </c>
      <c r="G393" t="str">
        <f>VLOOKUP(C393,花名册!C:D,2,0)</f>
        <v>在职</v>
      </c>
      <c r="H393" t="str">
        <f>VLOOKUP(C393,花名册!C:E,3,0)</f>
        <v>正式员工</v>
      </c>
      <c r="I393" t="str">
        <f>VLOOKUP(C393,花名册!C:J,8,0)</f>
        <v>职能</v>
      </c>
      <c r="J393" t="str">
        <f>VLOOKUP(C393,花名册!C:I,7,0)</f>
        <v>2021-05-12</v>
      </c>
      <c r="K393" t="str">
        <f>VLOOKUP(C393,花名册!C:L,9,0)</f>
        <v/>
      </c>
      <c r="L393" t="str">
        <f>VLOOKUP(C393,花名册!C:L,10,0)</f>
        <v/>
      </c>
      <c r="M393" t="str">
        <f>VLOOKUP(C393,花名册!C:N,12,0)</f>
        <v>P2</v>
      </c>
      <c r="N393">
        <f>VLOOKUP(C393,出勤日期!A:I,9,0)</f>
        <v>184</v>
      </c>
      <c r="O393">
        <f>VLOOKUP(C393,出勤日期!A:J,10,0)</f>
        <v>184</v>
      </c>
      <c r="P393">
        <f>VLOOKUP(C393,出勤日期!A:L,12,0)</f>
        <v>0</v>
      </c>
      <c r="Q393">
        <f>VLOOKUP(C393,出勤日期!A:M,13,0)</f>
        <v>184</v>
      </c>
      <c r="S393">
        <f>VLOOKUP(C393,'考勤原始数据（增加育儿、独生子女陪护假）'!C:X,16,0)</f>
        <v>0</v>
      </c>
      <c r="U393">
        <f>VLOOKUP(C393,'考勤原始数据（增加育儿、独生子女陪护假）'!C:Z,17,0)</f>
        <v>0</v>
      </c>
      <c r="W393">
        <f>VLOOKUP(C393,'考勤原始数据（增加育儿、独生子女陪护假）'!C:AB,18,0)</f>
        <v>0</v>
      </c>
      <c r="Y393">
        <f>VLOOKUP(C393,'考勤原始数据（增加育儿、独生子女陪护假）'!C:AD,19,0)</f>
        <v>0</v>
      </c>
      <c r="Z393">
        <f>VLOOKUP(C393,'考勤原始数据（增加育儿、独生子女陪护假）'!C:AE,20,0)</f>
        <v>0</v>
      </c>
      <c r="AB393">
        <f>VLOOKUP(C393,'考勤原始数据（增加育儿、独生子女陪护假）'!C:AG,22,0)</f>
        <v>0</v>
      </c>
      <c r="AC393">
        <f>VLOOKUP(C393,'考勤原始数据（增加育儿、独生子女陪护假）'!C:Y,23,0)</f>
        <v>0</v>
      </c>
      <c r="AD393">
        <f>VLOOKUP(C393,'考勤原始数据（增加育儿、独生子女陪护假）'!C:Z,24,0)</f>
        <v>0</v>
      </c>
      <c r="AE393">
        <v>0</v>
      </c>
      <c r="AF393">
        <f>VLOOKUP(C393,'考勤原始数据（增加育儿、独生子女陪护假）'!C:AB,26,0)</f>
        <v>0</v>
      </c>
      <c r="AG393">
        <f>VLOOKUP(C393:C394,'考勤原始数据（增加育儿、独生子女陪护假）'!C:AC,27,0)</f>
        <v>0</v>
      </c>
      <c r="AH393">
        <f>VLOOKUP(C393,'考勤原始数据（增加育儿、独生子女陪护假）'!C:AD,28,0)</f>
        <v>0</v>
      </c>
      <c r="AI393">
        <f>VLOOKUP(C393,'考勤原始数据（增加育儿、独生子女陪护假）'!C:AE,29,0)</f>
        <v>0</v>
      </c>
      <c r="AJ393">
        <f>VLOOKUP(C393,'考勤原始数据（增加育儿、独生子女陪护假）'!C:AF,30,0)</f>
        <v>0</v>
      </c>
      <c r="AL393">
        <f t="shared" si="25"/>
        <v>0</v>
      </c>
      <c r="AM393">
        <f t="shared" si="27"/>
        <v>200</v>
      </c>
      <c r="AN393">
        <f>VLOOKUP(C393,工龄计算!B:F,5,0)</f>
        <v>50</v>
      </c>
      <c r="AS393">
        <f t="shared" si="26"/>
        <v>0</v>
      </c>
      <c r="BB393">
        <f t="shared" si="28"/>
        <v>0</v>
      </c>
    </row>
    <row r="394" spans="2:55">
      <c r="B394" t="str">
        <f>VLOOKUP(C394,花名册!C:O,13,0)</f>
        <v>11052</v>
      </c>
      <c r="C394" t="s">
        <v>675</v>
      </c>
      <c r="D394" t="str">
        <f>VLOOKUP(C394,花名册!C:F,4,0)</f>
        <v>百诚医药</v>
      </c>
      <c r="E394" t="str">
        <f>VLOOKUP(C394,花名册!C:G,5,0)</f>
        <v>原料药二部</v>
      </c>
      <c r="F394" t="str">
        <f>VLOOKUP(C394,花名册!C:H,6,0)</f>
        <v>高级合成研究员</v>
      </c>
      <c r="G394" t="str">
        <f>VLOOKUP(C394,花名册!C:D,2,0)</f>
        <v>在职</v>
      </c>
      <c r="H394" t="str">
        <f>VLOOKUP(C394,花名册!C:E,3,0)</f>
        <v>正式员工</v>
      </c>
      <c r="I394" t="str">
        <f>VLOOKUP(C394,花名册!C:J,8,0)</f>
        <v>研发</v>
      </c>
      <c r="J394" t="str">
        <f>VLOOKUP(C394,花名册!C:I,7,0)</f>
        <v>2021-05-14</v>
      </c>
      <c r="K394" t="str">
        <f>VLOOKUP(C394,花名册!C:L,9,0)</f>
        <v/>
      </c>
      <c r="L394" t="str">
        <f>VLOOKUP(C394,花名册!C:L,10,0)</f>
        <v/>
      </c>
      <c r="M394" t="str">
        <f>VLOOKUP(C394,花名册!C:N,12,0)</f>
        <v>P3</v>
      </c>
      <c r="N394">
        <f>VLOOKUP(C394,出勤日期!A:I,9,0)</f>
        <v>172.5</v>
      </c>
      <c r="O394">
        <f>VLOOKUP(C394,出勤日期!A:J,10,0)</f>
        <v>172.5</v>
      </c>
      <c r="P394">
        <f>VLOOKUP(C394,出勤日期!A:L,12,0)</f>
        <v>0</v>
      </c>
      <c r="Q394">
        <f>VLOOKUP(C394,出勤日期!A:M,13,0)</f>
        <v>172.5</v>
      </c>
      <c r="S394">
        <f>VLOOKUP(C394,'考勤原始数据（增加育儿、独生子女陪护假）'!C:X,16,0)</f>
        <v>0</v>
      </c>
      <c r="U394">
        <f>VLOOKUP(C394,'考勤原始数据（增加育儿、独生子女陪护假）'!C:Z,17,0)</f>
        <v>0</v>
      </c>
      <c r="W394">
        <f>VLOOKUP(C394,'考勤原始数据（增加育儿、独生子女陪护假）'!C:AB,18,0)</f>
        <v>0</v>
      </c>
      <c r="Y394">
        <f>VLOOKUP(C394,'考勤原始数据（增加育儿、独生子女陪护假）'!C:AD,19,0)</f>
        <v>0</v>
      </c>
      <c r="Z394">
        <f>VLOOKUP(C394,'考勤原始数据（增加育儿、独生子女陪护假）'!C:AE,20,0)</f>
        <v>0</v>
      </c>
      <c r="AB394">
        <f>VLOOKUP(C394,'考勤原始数据（增加育儿、独生子女陪护假）'!C:AG,22,0)</f>
        <v>0</v>
      </c>
      <c r="AC394">
        <f>VLOOKUP(C394,'考勤原始数据（增加育儿、独生子女陪护假）'!C:Y,23,0)</f>
        <v>0</v>
      </c>
      <c r="AD394">
        <f>VLOOKUP(C394,'考勤原始数据（增加育儿、独生子女陪护假）'!C:Z,24,0)</f>
        <v>0</v>
      </c>
      <c r="AE394">
        <v>0</v>
      </c>
      <c r="AF394">
        <f>VLOOKUP(C394,'考勤原始数据（增加育儿、独生子女陪护假）'!C:AB,26,0)</f>
        <v>0</v>
      </c>
      <c r="AG394">
        <f>VLOOKUP(C394:C395,'考勤原始数据（增加育儿、独生子女陪护假）'!C:AC,27,0)</f>
        <v>0</v>
      </c>
      <c r="AH394">
        <f>VLOOKUP(C394,'考勤原始数据（增加育儿、独生子女陪护假）'!C:AD,28,0)</f>
        <v>0</v>
      </c>
      <c r="AI394">
        <f>VLOOKUP(C394,'考勤原始数据（增加育儿、独生子女陪护假）'!C:AE,29,0)</f>
        <v>0</v>
      </c>
      <c r="AJ394">
        <f>VLOOKUP(C394,'考勤原始数据（增加育儿、独生子女陪护假）'!C:AF,30,0)</f>
        <v>0</v>
      </c>
      <c r="AL394">
        <f t="shared" si="25"/>
        <v>0</v>
      </c>
      <c r="AM394">
        <f t="shared" si="27"/>
        <v>200</v>
      </c>
      <c r="AN394">
        <f>VLOOKUP(C394,工龄计算!B:F,5,0)</f>
        <v>50</v>
      </c>
      <c r="AS394">
        <f t="shared" si="26"/>
        <v>0</v>
      </c>
      <c r="BB394">
        <f t="shared" si="28"/>
        <v>0</v>
      </c>
    </row>
    <row r="395" spans="2:55">
      <c r="B395" t="str">
        <f>VLOOKUP(C395,花名册!C:O,13,0)</f>
        <v>11053</v>
      </c>
      <c r="C395" t="s">
        <v>1093</v>
      </c>
      <c r="D395" t="str">
        <f>VLOOKUP(C395,花名册!C:F,4,0)</f>
        <v>百诚医药</v>
      </c>
      <c r="E395" t="str">
        <f>VLOOKUP(C395,花名册!C:G,5,0)</f>
        <v>质量保证部</v>
      </c>
      <c r="F395" t="str">
        <f>VLOOKUP(C395,花名册!C:H,6,0)</f>
        <v>QA</v>
      </c>
      <c r="G395" t="str">
        <f>VLOOKUP(C395,花名册!C:D,2,0)</f>
        <v>在职</v>
      </c>
      <c r="H395" t="str">
        <f>VLOOKUP(C395,花名册!C:E,3,0)</f>
        <v>正式员工</v>
      </c>
      <c r="I395" t="str">
        <f>VLOOKUP(C395,花名册!C:J,8,0)</f>
        <v>职能</v>
      </c>
      <c r="J395" t="str">
        <f>VLOOKUP(C395,花名册!C:I,7,0)</f>
        <v>2021-05-14</v>
      </c>
      <c r="K395" t="str">
        <f>VLOOKUP(C395,花名册!C:L,9,0)</f>
        <v/>
      </c>
      <c r="L395" t="str">
        <f>VLOOKUP(C395,花名册!C:L,10,0)</f>
        <v/>
      </c>
      <c r="M395" t="str">
        <f>VLOOKUP(C395,花名册!C:N,12,0)</f>
        <v>P1</v>
      </c>
      <c r="N395">
        <f>VLOOKUP(C395,出勤日期!A:I,9,0)</f>
        <v>184</v>
      </c>
      <c r="O395">
        <f>VLOOKUP(C395,出勤日期!A:J,10,0)</f>
        <v>184</v>
      </c>
      <c r="P395">
        <f>VLOOKUP(C395,出勤日期!A:L,12,0)</f>
        <v>0</v>
      </c>
      <c r="Q395">
        <f>VLOOKUP(C395,出勤日期!A:M,13,0)</f>
        <v>184</v>
      </c>
      <c r="S395">
        <f>VLOOKUP(C395,'考勤原始数据（增加育儿、独生子女陪护假）'!C:X,16,0)</f>
        <v>8</v>
      </c>
      <c r="U395">
        <f>VLOOKUP(C395,'考勤原始数据（增加育儿、独生子女陪护假）'!C:Z,17,0)</f>
        <v>0</v>
      </c>
      <c r="W395">
        <f>VLOOKUP(C395,'考勤原始数据（增加育儿、独生子女陪护假）'!C:AB,18,0)</f>
        <v>0</v>
      </c>
      <c r="Y395">
        <f>VLOOKUP(C395,'考勤原始数据（增加育儿、独生子女陪护假）'!C:AD,19,0)</f>
        <v>0</v>
      </c>
      <c r="Z395">
        <f>VLOOKUP(C395,'考勤原始数据（增加育儿、独生子女陪护假）'!C:AE,20,0)</f>
        <v>0</v>
      </c>
      <c r="AB395">
        <f>VLOOKUP(C395,'考勤原始数据（增加育儿、独生子女陪护假）'!C:AG,22,0)</f>
        <v>0</v>
      </c>
      <c r="AC395">
        <f>VLOOKUP(C395,'考勤原始数据（增加育儿、独生子女陪护假）'!C:Y,23,0)</f>
        <v>5.5</v>
      </c>
      <c r="AD395">
        <f>VLOOKUP(C395,'考勤原始数据（增加育儿、独生子女陪护假）'!C:Z,24,0)</f>
        <v>5.5</v>
      </c>
      <c r="AE395">
        <v>0</v>
      </c>
      <c r="AF395">
        <f>VLOOKUP(C395,'考勤原始数据（增加育儿、独生子女陪护假）'!C:AB,26,0)</f>
        <v>0</v>
      </c>
      <c r="AG395">
        <f>VLOOKUP(C395:C396,'考勤原始数据（增加育儿、独生子女陪护假）'!C:AC,27,0)</f>
        <v>0</v>
      </c>
      <c r="AH395">
        <f>VLOOKUP(C395,'考勤原始数据（增加育儿、独生子女陪护假）'!C:AD,28,0)</f>
        <v>0</v>
      </c>
      <c r="AI395">
        <f>VLOOKUP(C395,'考勤原始数据（增加育儿、独生子女陪护假）'!C:AE,29,0)</f>
        <v>0</v>
      </c>
      <c r="AJ395">
        <f>VLOOKUP(C395,'考勤原始数据（增加育儿、独生子女陪护假）'!C:AF,30,0)</f>
        <v>0</v>
      </c>
      <c r="AL395">
        <f t="shared" si="25"/>
        <v>0</v>
      </c>
      <c r="AM395">
        <f t="shared" si="27"/>
        <v>191.3</v>
      </c>
      <c r="AN395">
        <f>VLOOKUP(C395,工龄计算!B:F,5,0)</f>
        <v>50</v>
      </c>
      <c r="AS395">
        <f t="shared" si="26"/>
        <v>0</v>
      </c>
      <c r="BB395">
        <f t="shared" si="28"/>
        <v>0</v>
      </c>
    </row>
    <row r="396" spans="2:55">
      <c r="B396" t="str">
        <f>VLOOKUP(C396,花名册!C:O,13,0)</f>
        <v>11043</v>
      </c>
      <c r="C396" t="s">
        <v>677</v>
      </c>
      <c r="D396" t="str">
        <f>VLOOKUP(C396,花名册!C:F,4,0)</f>
        <v>百诚医药</v>
      </c>
      <c r="E396" t="str">
        <f>VLOOKUP(C396,花名册!C:G,5,0)</f>
        <v>原料药分析部</v>
      </c>
      <c r="F396" t="str">
        <f>VLOOKUP(C396,花名册!C:H,6,0)</f>
        <v>分析研究员</v>
      </c>
      <c r="G396" t="str">
        <f>VLOOKUP(C396,花名册!C:D,2,0)</f>
        <v>在职</v>
      </c>
      <c r="H396" t="str">
        <f>VLOOKUP(C396,花名册!C:E,3,0)</f>
        <v>正式员工</v>
      </c>
      <c r="I396" t="str">
        <f>VLOOKUP(C396,花名册!C:J,8,0)</f>
        <v>研发</v>
      </c>
      <c r="J396" t="str">
        <f>VLOOKUP(C396,花名册!C:I,7,0)</f>
        <v>2021-05-14</v>
      </c>
      <c r="K396" t="str">
        <f>VLOOKUP(C396,花名册!C:L,9,0)</f>
        <v/>
      </c>
      <c r="L396" t="str">
        <f>VLOOKUP(C396,花名册!C:L,10,0)</f>
        <v/>
      </c>
      <c r="M396" t="str">
        <f>VLOOKUP(C396,花名册!C:N,12,0)</f>
        <v>P2</v>
      </c>
      <c r="N396">
        <f>VLOOKUP(C396,出勤日期!A:I,9,0)</f>
        <v>172.5</v>
      </c>
      <c r="O396">
        <f>VLOOKUP(C396,出勤日期!A:J,10,0)</f>
        <v>172.5</v>
      </c>
      <c r="P396">
        <f>VLOOKUP(C396,出勤日期!A:L,12,0)</f>
        <v>0</v>
      </c>
      <c r="Q396">
        <f>VLOOKUP(C396,出勤日期!A:M,13,0)</f>
        <v>172.5</v>
      </c>
      <c r="S396">
        <f>VLOOKUP(C396,'考勤原始数据（增加育儿、独生子女陪护假）'!C:X,16,0)</f>
        <v>0</v>
      </c>
      <c r="U396">
        <f>VLOOKUP(C396,'考勤原始数据（增加育儿、独生子女陪护假）'!C:Z,17,0)</f>
        <v>0</v>
      </c>
      <c r="W396">
        <f>VLOOKUP(C396,'考勤原始数据（增加育儿、独生子女陪护假）'!C:AB,18,0)</f>
        <v>0</v>
      </c>
      <c r="Y396">
        <f>VLOOKUP(C396,'考勤原始数据（增加育儿、独生子女陪护假）'!C:AD,19,0)</f>
        <v>0</v>
      </c>
      <c r="Z396">
        <f>VLOOKUP(C396,'考勤原始数据（增加育儿、独生子女陪护假）'!C:AE,20,0)</f>
        <v>0</v>
      </c>
      <c r="AB396">
        <f>VLOOKUP(C396,'考勤原始数据（增加育儿、独生子女陪护假）'!C:AG,22,0)</f>
        <v>0</v>
      </c>
      <c r="AC396">
        <f>VLOOKUP(C396,'考勤原始数据（增加育儿、独生子女陪护假）'!C:Y,23,0)</f>
        <v>1.5</v>
      </c>
      <c r="AD396">
        <f>VLOOKUP(C396,'考勤原始数据（增加育儿、独生子女陪护假）'!C:Z,24,0)</f>
        <v>0</v>
      </c>
      <c r="AE396">
        <v>0</v>
      </c>
      <c r="AF396">
        <f>VLOOKUP(C396,'考勤原始数据（增加育儿、独生子女陪护假）'!C:AB,26,0)</f>
        <v>1.5</v>
      </c>
      <c r="AG396">
        <f>VLOOKUP(C396:C397,'考勤原始数据（增加育儿、独生子女陪护假）'!C:AC,27,0)</f>
        <v>0</v>
      </c>
      <c r="AH396">
        <f>VLOOKUP(C396,'考勤原始数据（增加育儿、独生子女陪护假）'!C:AD,28,0)</f>
        <v>0</v>
      </c>
      <c r="AI396">
        <f>VLOOKUP(C396,'考勤原始数据（增加育儿、独生子女陪护假）'!C:AE,29,0)</f>
        <v>0</v>
      </c>
      <c r="AJ396">
        <f>VLOOKUP(C396,'考勤原始数据（增加育儿、独生子女陪护假）'!C:AF,30,0)</f>
        <v>60</v>
      </c>
      <c r="AL396">
        <f t="shared" si="25"/>
        <v>0</v>
      </c>
      <c r="AM396">
        <f t="shared" si="27"/>
        <v>200</v>
      </c>
      <c r="AN396">
        <f>VLOOKUP(C396,工龄计算!B:F,5,0)</f>
        <v>50</v>
      </c>
      <c r="AS396">
        <f t="shared" si="26"/>
        <v>0</v>
      </c>
      <c r="BB396">
        <f t="shared" si="28"/>
        <v>0</v>
      </c>
    </row>
    <row r="397" spans="2:55">
      <c r="B397" t="str">
        <f>VLOOKUP(C397,花名册!C:O,13,0)</f>
        <v>11048</v>
      </c>
      <c r="C397" t="s">
        <v>556</v>
      </c>
      <c r="D397" t="str">
        <f>VLOOKUP(C397,花名册!C:F,4,0)</f>
        <v>勤思医药</v>
      </c>
      <c r="E397" t="str">
        <f>VLOOKUP(C397,花名册!C:G,5,0)</f>
        <v>勤思医药</v>
      </c>
      <c r="F397" t="str">
        <f>VLOOKUP(C397,花名册!C:H,6,0)</f>
        <v>CRC-2</v>
      </c>
      <c r="G397" t="str">
        <f>VLOOKUP(C397,花名册!C:D,2,0)</f>
        <v>在职</v>
      </c>
      <c r="H397" t="str">
        <f>VLOOKUP(C397,花名册!C:E,3,0)</f>
        <v>正式员工</v>
      </c>
      <c r="I397" t="str">
        <f>VLOOKUP(C397,花名册!C:J,8,0)</f>
        <v>研发</v>
      </c>
      <c r="J397" t="str">
        <f>VLOOKUP(C397,花名册!C:I,7,0)</f>
        <v>2021-05-17</v>
      </c>
      <c r="K397" t="str">
        <f>VLOOKUP(C397,花名册!C:L,9,0)</f>
        <v/>
      </c>
      <c r="L397" t="str">
        <f>VLOOKUP(C397,花名册!C:L,10,0)</f>
        <v/>
      </c>
      <c r="M397" t="str">
        <f>VLOOKUP(C397,花名册!C:N,12,0)</f>
        <v>P2</v>
      </c>
      <c r="N397">
        <f>VLOOKUP(C397,出勤日期!A:I,9,0)</f>
        <v>172.5</v>
      </c>
      <c r="O397">
        <f>VLOOKUP(C397,出勤日期!A:J,10,0)</f>
        <v>172.5</v>
      </c>
      <c r="P397">
        <f>VLOOKUP(C397,出勤日期!A:L,12,0)</f>
        <v>0</v>
      </c>
      <c r="Q397">
        <f>VLOOKUP(C397,出勤日期!A:M,13,0)</f>
        <v>172.5</v>
      </c>
      <c r="S397">
        <f>VLOOKUP(C397,'考勤原始数据（增加育儿、独生子女陪护假）'!C:X,16,0)</f>
        <v>0</v>
      </c>
      <c r="U397">
        <f>VLOOKUP(C397,'考勤原始数据（增加育儿、独生子女陪护假）'!C:Z,17,0)</f>
        <v>0</v>
      </c>
      <c r="W397">
        <f>VLOOKUP(C397,'考勤原始数据（增加育儿、独生子女陪护假）'!C:AB,18,0)</f>
        <v>0</v>
      </c>
      <c r="Y397">
        <f>VLOOKUP(C397,'考勤原始数据（增加育儿、独生子女陪护假）'!C:AD,19,0)</f>
        <v>0</v>
      </c>
      <c r="Z397">
        <f>VLOOKUP(C397,'考勤原始数据（增加育儿、独生子女陪护假）'!C:AE,20,0)</f>
        <v>0</v>
      </c>
      <c r="AB397">
        <f>VLOOKUP(C397,'考勤原始数据（增加育儿、独生子女陪护假）'!C:AG,22,0)</f>
        <v>0</v>
      </c>
      <c r="AC397">
        <f>VLOOKUP(C397,'考勤原始数据（增加育儿、独生子女陪护假）'!C:Y,23,0)</f>
        <v>15</v>
      </c>
      <c r="AD397">
        <f>VLOOKUP(C397,'考勤原始数据（增加育儿、独生子女陪护假）'!C:Z,24,0)</f>
        <v>6.5</v>
      </c>
      <c r="AE397">
        <v>0</v>
      </c>
      <c r="AF397">
        <f>VLOOKUP(C397,'考勤原始数据（增加育儿、独生子女陪护假）'!C:AB,26,0)</f>
        <v>0</v>
      </c>
      <c r="AG397">
        <f>VLOOKUP(C397:C398,'考勤原始数据（增加育儿、独生子女陪护假）'!C:AC,27,0)</f>
        <v>8.5</v>
      </c>
      <c r="AH397">
        <f>VLOOKUP(C397,'考勤原始数据（增加育儿、独生子女陪护假）'!C:AD,28,0)</f>
        <v>0</v>
      </c>
      <c r="AI397">
        <f>VLOOKUP(C397,'考勤原始数据（增加育儿、独生子女陪护假）'!C:AE,29,0)</f>
        <v>0</v>
      </c>
      <c r="AJ397">
        <f>VLOOKUP(C397,'考勤原始数据（增加育儿、独生子女陪护假）'!C:AF,30,0)</f>
        <v>340</v>
      </c>
      <c r="AK397">
        <v>28</v>
      </c>
      <c r="AL397">
        <f t="shared" si="25"/>
        <v>420</v>
      </c>
      <c r="AM397">
        <f t="shared" si="27"/>
        <v>200</v>
      </c>
      <c r="AN397">
        <f>VLOOKUP(C397,工龄计算!B:F,5,0)</f>
        <v>50</v>
      </c>
      <c r="AQ397">
        <v>1000</v>
      </c>
      <c r="AS397">
        <f t="shared" si="26"/>
        <v>1000</v>
      </c>
      <c r="BB397">
        <f t="shared" si="28"/>
        <v>0</v>
      </c>
    </row>
    <row r="398" spans="2:55">
      <c r="B398" t="str">
        <f>VLOOKUP(C398,花名册!C:O,13,0)</f>
        <v>11060</v>
      </c>
      <c r="C398" t="s">
        <v>558</v>
      </c>
      <c r="D398" t="str">
        <f>VLOOKUP(C398,花名册!C:F,4,0)</f>
        <v>百诚医药</v>
      </c>
      <c r="E398" t="str">
        <f>VLOOKUP(C398,花名册!C:G,5,0)</f>
        <v>液体制剂一部</v>
      </c>
      <c r="F398" t="str">
        <f>VLOOKUP(C398,花名册!C:H,6,0)</f>
        <v>制剂研究员</v>
      </c>
      <c r="G398" t="str">
        <f>VLOOKUP(C398,花名册!C:D,2,0)</f>
        <v>在职</v>
      </c>
      <c r="H398" t="str">
        <f>VLOOKUP(C398,花名册!C:E,3,0)</f>
        <v>正式员工</v>
      </c>
      <c r="I398" t="str">
        <f>VLOOKUP(C398,花名册!C:J,8,0)</f>
        <v>研发</v>
      </c>
      <c r="J398" t="str">
        <f>VLOOKUP(C398,花名册!C:I,7,0)</f>
        <v>2021-05-21</v>
      </c>
      <c r="K398" t="str">
        <f>VLOOKUP(C398,花名册!C:L,9,0)</f>
        <v/>
      </c>
      <c r="L398" t="str">
        <f>VLOOKUP(C398,花名册!C:L,10,0)</f>
        <v/>
      </c>
      <c r="M398" t="str">
        <f>VLOOKUP(C398,花名册!C:N,12,0)</f>
        <v>P2</v>
      </c>
      <c r="N398">
        <f>VLOOKUP(C398,出勤日期!A:I,9,0)</f>
        <v>172.5</v>
      </c>
      <c r="O398">
        <f>VLOOKUP(C398,出勤日期!A:J,10,0)</f>
        <v>172.5</v>
      </c>
      <c r="P398">
        <f>VLOOKUP(C398,出勤日期!A:L,12,0)</f>
        <v>0</v>
      </c>
      <c r="Q398">
        <f>VLOOKUP(C398,出勤日期!A:M,13,0)</f>
        <v>172.5</v>
      </c>
      <c r="S398">
        <f>VLOOKUP(C398,'考勤原始数据（增加育儿、独生子女陪护假）'!C:X,16,0)</f>
        <v>0</v>
      </c>
      <c r="U398">
        <f>VLOOKUP(C398,'考勤原始数据（增加育儿、独生子女陪护假）'!C:Z,17,0)</f>
        <v>0</v>
      </c>
      <c r="W398">
        <f>VLOOKUP(C398,'考勤原始数据（增加育儿、独生子女陪护假）'!C:AB,18,0)</f>
        <v>0</v>
      </c>
      <c r="Y398">
        <f>VLOOKUP(C398,'考勤原始数据（增加育儿、独生子女陪护假）'!C:AD,19,0)</f>
        <v>0</v>
      </c>
      <c r="Z398">
        <f>VLOOKUP(C398,'考勤原始数据（增加育儿、独生子女陪护假）'!C:AE,20,0)</f>
        <v>0</v>
      </c>
      <c r="AB398">
        <f>VLOOKUP(C398,'考勤原始数据（增加育儿、独生子女陪护假）'!C:AG,22,0)</f>
        <v>0</v>
      </c>
      <c r="AC398">
        <f>VLOOKUP(C398,'考勤原始数据（增加育儿、独生子女陪护假）'!C:Y,23,0)</f>
        <v>6.5</v>
      </c>
      <c r="AD398">
        <f>VLOOKUP(C398,'考勤原始数据（增加育儿、独生子女陪护假）'!C:Z,24,0)</f>
        <v>6.5</v>
      </c>
      <c r="AE398">
        <v>0</v>
      </c>
      <c r="AF398">
        <f>VLOOKUP(C398,'考勤原始数据（增加育儿、独生子女陪护假）'!C:AB,26,0)</f>
        <v>0</v>
      </c>
      <c r="AG398">
        <f>VLOOKUP(C398:C399,'考勤原始数据（增加育儿、独生子女陪护假）'!C:AC,27,0)</f>
        <v>0</v>
      </c>
      <c r="AH398">
        <f>VLOOKUP(C398,'考勤原始数据（增加育儿、独生子女陪护假）'!C:AD,28,0)</f>
        <v>0</v>
      </c>
      <c r="AI398">
        <f>VLOOKUP(C398,'考勤原始数据（增加育儿、独生子女陪护假）'!C:AE,29,0)</f>
        <v>0</v>
      </c>
      <c r="AJ398">
        <f>VLOOKUP(C398,'考勤原始数据（增加育儿、独生子女陪护假）'!C:AF,30,0)</f>
        <v>0</v>
      </c>
      <c r="AK398">
        <v>1</v>
      </c>
      <c r="AL398">
        <f t="shared" si="25"/>
        <v>15</v>
      </c>
      <c r="AM398">
        <f t="shared" si="27"/>
        <v>200</v>
      </c>
      <c r="AN398">
        <f>VLOOKUP(C398,工龄计算!B:F,5,0)</f>
        <v>50</v>
      </c>
      <c r="AS398">
        <f t="shared" si="26"/>
        <v>0</v>
      </c>
      <c r="BB398">
        <f t="shared" si="28"/>
        <v>0</v>
      </c>
    </row>
    <row r="399" spans="2:55">
      <c r="B399" t="str">
        <f>VLOOKUP(C399,花名册!C:O,13,0)</f>
        <v>11061</v>
      </c>
      <c r="C399" t="s">
        <v>824</v>
      </c>
      <c r="D399" t="str">
        <f>VLOOKUP(C399,花名册!C:F,4,0)</f>
        <v>百诚医药</v>
      </c>
      <c r="E399" t="str">
        <f>VLOOKUP(C399,花名册!C:G,5,0)</f>
        <v>固体制剂一部</v>
      </c>
      <c r="F399" t="str">
        <f>VLOOKUP(C399,花名册!C:H,6,0)</f>
        <v>高级制剂研究员</v>
      </c>
      <c r="G399" t="str">
        <f>VLOOKUP(C399,花名册!C:D,2,0)</f>
        <v>在职</v>
      </c>
      <c r="H399" t="str">
        <f>VLOOKUP(C399,花名册!C:E,3,0)</f>
        <v>正式员工</v>
      </c>
      <c r="I399" t="str">
        <f>VLOOKUP(C399,花名册!C:J,8,0)</f>
        <v>研发</v>
      </c>
      <c r="J399" t="str">
        <f>VLOOKUP(C399,花名册!C:I,7,0)</f>
        <v>2021-05-24</v>
      </c>
      <c r="K399" t="str">
        <f>VLOOKUP(C399,花名册!C:L,9,0)</f>
        <v/>
      </c>
      <c r="L399" t="str">
        <f>VLOOKUP(C399,花名册!C:L,10,0)</f>
        <v/>
      </c>
      <c r="M399" t="str">
        <f>VLOOKUP(C399,花名册!C:N,12,0)</f>
        <v>P3</v>
      </c>
      <c r="N399">
        <f>VLOOKUP(C399,出勤日期!A:I,9,0)</f>
        <v>172.5</v>
      </c>
      <c r="O399">
        <f>VLOOKUP(C399,出勤日期!A:J,10,0)</f>
        <v>172.5</v>
      </c>
      <c r="P399">
        <f>VLOOKUP(C399,出勤日期!A:L,12,0)</f>
        <v>0</v>
      </c>
      <c r="Q399">
        <f>VLOOKUP(C399,出勤日期!A:M,13,0)</f>
        <v>172.5</v>
      </c>
      <c r="S399">
        <f>VLOOKUP(C399,'考勤原始数据（增加育儿、独生子女陪护假）'!C:X,16,0)</f>
        <v>3</v>
      </c>
      <c r="U399">
        <f>VLOOKUP(C399,'考勤原始数据（增加育儿、独生子女陪护假）'!C:Z,17,0)</f>
        <v>6.5</v>
      </c>
      <c r="W399">
        <f>VLOOKUP(C399,'考勤原始数据（增加育儿、独生子女陪护假）'!C:AB,18,0)</f>
        <v>0</v>
      </c>
      <c r="Y399">
        <f>VLOOKUP(C399,'考勤原始数据（增加育儿、独生子女陪护假）'!C:AD,19,0)</f>
        <v>0</v>
      </c>
      <c r="Z399">
        <f>VLOOKUP(C399,'考勤原始数据（增加育儿、独生子女陪护假）'!C:AE,20,0)</f>
        <v>0</v>
      </c>
      <c r="AB399">
        <f>VLOOKUP(C399,'考勤原始数据（增加育儿、独生子女陪护假）'!C:AG,22,0)</f>
        <v>0</v>
      </c>
      <c r="AC399">
        <f>VLOOKUP(C399,'考勤原始数据（增加育儿、独生子女陪护假）'!C:Y,23,0)</f>
        <v>0</v>
      </c>
      <c r="AD399">
        <f>VLOOKUP(C399,'考勤原始数据（增加育儿、独生子女陪护假）'!C:Z,24,0)</f>
        <v>0</v>
      </c>
      <c r="AE399">
        <v>0</v>
      </c>
      <c r="AF399">
        <f>VLOOKUP(C399,'考勤原始数据（增加育儿、独生子女陪护假）'!C:AB,26,0)</f>
        <v>0</v>
      </c>
      <c r="AG399">
        <f>VLOOKUP(C399:C400,'考勤原始数据（增加育儿、独生子女陪护假）'!C:AC,27,0)</f>
        <v>0</v>
      </c>
      <c r="AH399">
        <f>VLOOKUP(C399,'考勤原始数据（增加育儿、独生子女陪护假）'!C:AD,28,0)</f>
        <v>0</v>
      </c>
      <c r="AI399">
        <f>VLOOKUP(C399,'考勤原始数据（增加育儿、独生子女陪护假）'!C:AE,29,0)</f>
        <v>0</v>
      </c>
      <c r="AJ399">
        <f>VLOOKUP(C399,'考勤原始数据（增加育儿、独生子女陪护假）'!C:AF,30,0)</f>
        <v>0</v>
      </c>
      <c r="AL399">
        <f t="shared" si="25"/>
        <v>0</v>
      </c>
      <c r="AM399">
        <f t="shared" si="27"/>
        <v>188.99</v>
      </c>
      <c r="AN399">
        <f>VLOOKUP(C399,工龄计算!B:F,5,0)</f>
        <v>50</v>
      </c>
      <c r="AS399">
        <f t="shared" si="26"/>
        <v>0</v>
      </c>
      <c r="BB399">
        <f t="shared" si="28"/>
        <v>0</v>
      </c>
    </row>
    <row r="400" spans="2:55">
      <c r="B400" t="str">
        <f>VLOOKUP(C400,花名册!C:O,13,0)</f>
        <v>11064</v>
      </c>
      <c r="C400" t="s">
        <v>678</v>
      </c>
      <c r="D400" t="str">
        <f>VLOOKUP(C400,花名册!C:F,4,0)</f>
        <v>百诚医药</v>
      </c>
      <c r="E400" t="str">
        <f>VLOOKUP(C400,花名册!C:G,5,0)</f>
        <v>实验室管理部</v>
      </c>
      <c r="F400" t="str">
        <f>VLOOKUP(C400,花名册!C:H,6,0)</f>
        <v>设备工程师</v>
      </c>
      <c r="G400" t="str">
        <f>VLOOKUP(C400,花名册!C:D,2,0)</f>
        <v>在职</v>
      </c>
      <c r="H400" t="str">
        <f>VLOOKUP(C400,花名册!C:E,3,0)</f>
        <v>正式员工</v>
      </c>
      <c r="I400" t="str">
        <f>VLOOKUP(C400,花名册!C:J,8,0)</f>
        <v>职能</v>
      </c>
      <c r="J400" t="str">
        <f>VLOOKUP(C400,花名册!C:I,7,0)</f>
        <v>2021-05-26</v>
      </c>
      <c r="K400" t="str">
        <f>VLOOKUP(C400,花名册!C:L,9,0)</f>
        <v/>
      </c>
      <c r="L400" t="str">
        <f>VLOOKUP(C400,花名册!C:L,10,0)</f>
        <v/>
      </c>
      <c r="M400" t="str">
        <f>VLOOKUP(C400,花名册!C:N,12,0)</f>
        <v>P2</v>
      </c>
      <c r="N400">
        <f>VLOOKUP(C400,出勤日期!A:I,9,0)</f>
        <v>184</v>
      </c>
      <c r="O400">
        <f>VLOOKUP(C400,出勤日期!A:J,10,0)</f>
        <v>184</v>
      </c>
      <c r="P400">
        <f>VLOOKUP(C400,出勤日期!A:L,12,0)</f>
        <v>0</v>
      </c>
      <c r="Q400">
        <f>VLOOKUP(C400,出勤日期!A:M,13,0)</f>
        <v>184</v>
      </c>
      <c r="S400">
        <f>VLOOKUP(C400,'考勤原始数据（增加育儿、独生子女陪护假）'!C:X,16,0)</f>
        <v>0</v>
      </c>
      <c r="U400">
        <f>VLOOKUP(C400,'考勤原始数据（增加育儿、独生子女陪护假）'!C:Z,17,0)</f>
        <v>0</v>
      </c>
      <c r="W400">
        <f>VLOOKUP(C400,'考勤原始数据（增加育儿、独生子女陪护假）'!C:AB,18,0)</f>
        <v>0</v>
      </c>
      <c r="Y400">
        <f>VLOOKUP(C400,'考勤原始数据（增加育儿、独生子女陪护假）'!C:AD,19,0)</f>
        <v>0</v>
      </c>
      <c r="Z400">
        <f>VLOOKUP(C400,'考勤原始数据（增加育儿、独生子女陪护假）'!C:AE,20,0)</f>
        <v>0</v>
      </c>
      <c r="AB400">
        <f>VLOOKUP(C400,'考勤原始数据（增加育儿、独生子女陪护假）'!C:AG,22,0)</f>
        <v>0</v>
      </c>
      <c r="AC400">
        <f>VLOOKUP(C400,'考勤原始数据（增加育儿、独生子女陪护假）'!C:Y,23,0)</f>
        <v>14</v>
      </c>
      <c r="AD400">
        <f>VLOOKUP(C400,'考勤原始数据（增加育儿、独生子女陪护假）'!C:Z,24,0)</f>
        <v>7.5</v>
      </c>
      <c r="AE400">
        <v>0</v>
      </c>
      <c r="AF400">
        <f>VLOOKUP(C400,'考勤原始数据（增加育儿、独生子女陪护假）'!C:AB,26,0)</f>
        <v>0</v>
      </c>
      <c r="AG400">
        <f>VLOOKUP(C400:C401,'考勤原始数据（增加育儿、独生子女陪护假）'!C:AC,27,0)</f>
        <v>6.5</v>
      </c>
      <c r="AH400">
        <f>VLOOKUP(C400,'考勤原始数据（增加育儿、独生子女陪护假）'!C:AD,28,0)</f>
        <v>0</v>
      </c>
      <c r="AI400">
        <f>VLOOKUP(C400,'考勤原始数据（增加育儿、独生子女陪护假）'!C:AE,29,0)</f>
        <v>0</v>
      </c>
      <c r="AJ400">
        <f>VLOOKUP(C400,'考勤原始数据（增加育儿、独生子女陪护假）'!C:AF,30,0)</f>
        <v>243.75</v>
      </c>
      <c r="AL400">
        <f t="shared" si="25"/>
        <v>0</v>
      </c>
      <c r="AM400">
        <f t="shared" si="27"/>
        <v>200</v>
      </c>
      <c r="AN400">
        <f>VLOOKUP(C400,工龄计算!B:F,5,0)</f>
        <v>50</v>
      </c>
      <c r="AS400">
        <f t="shared" si="26"/>
        <v>0</v>
      </c>
      <c r="BB400">
        <f t="shared" si="28"/>
        <v>0</v>
      </c>
    </row>
    <row r="401" spans="2:54">
      <c r="B401" t="str">
        <f>VLOOKUP(C401,花名册!C:O,13,0)</f>
        <v>11075</v>
      </c>
      <c r="C401" t="s">
        <v>1036</v>
      </c>
      <c r="D401" t="str">
        <f>VLOOKUP(C401,花名册!C:F,4,0)</f>
        <v>百诚医药</v>
      </c>
      <c r="E401" t="str">
        <f>VLOOKUP(C401,花名册!C:G,5,0)</f>
        <v>液体制剂二部</v>
      </c>
      <c r="F401" t="str">
        <f>VLOOKUP(C401,花名册!C:H,6,0)</f>
        <v>分析研究员</v>
      </c>
      <c r="G401" t="str">
        <f>VLOOKUP(C401,花名册!C:D,2,0)</f>
        <v>在职</v>
      </c>
      <c r="H401" t="str">
        <f>VLOOKUP(C401,花名册!C:E,3,0)</f>
        <v>正式员工</v>
      </c>
      <c r="I401" t="str">
        <f>VLOOKUP(C401,花名册!C:J,8,0)</f>
        <v>研发</v>
      </c>
      <c r="J401" t="str">
        <f>VLOOKUP(C401,花名册!C:I,7,0)</f>
        <v>2021-05-31</v>
      </c>
      <c r="K401" t="str">
        <f>VLOOKUP(C401,花名册!C:L,9,0)</f>
        <v/>
      </c>
      <c r="L401" t="str">
        <f>VLOOKUP(C401,花名册!C:L,10,0)</f>
        <v/>
      </c>
      <c r="M401" t="str">
        <f>VLOOKUP(C401,花名册!C:N,12,0)</f>
        <v>P2</v>
      </c>
      <c r="N401">
        <f>VLOOKUP(C401,出勤日期!A:I,9,0)</f>
        <v>172.5</v>
      </c>
      <c r="O401">
        <f>VLOOKUP(C401,出勤日期!A:J,10,0)</f>
        <v>172.5</v>
      </c>
      <c r="P401">
        <f>VLOOKUP(C401,出勤日期!A:L,12,0)</f>
        <v>0</v>
      </c>
      <c r="Q401">
        <f>VLOOKUP(C401,出勤日期!A:M,13,0)</f>
        <v>172.5</v>
      </c>
      <c r="S401">
        <f>VLOOKUP(C401,'考勤原始数据（增加育儿、独生子女陪护假）'!C:X,16,0)</f>
        <v>0</v>
      </c>
      <c r="U401">
        <f>VLOOKUP(C401,'考勤原始数据（增加育儿、独生子女陪护假）'!C:Z,17,0)</f>
        <v>0</v>
      </c>
      <c r="W401">
        <f>VLOOKUP(C401,'考勤原始数据（增加育儿、独生子女陪护假）'!C:AB,18,0)</f>
        <v>0</v>
      </c>
      <c r="Y401">
        <f>VLOOKUP(C401,'考勤原始数据（增加育儿、独生子女陪护假）'!C:AD,19,0)</f>
        <v>0</v>
      </c>
      <c r="Z401">
        <f>VLOOKUP(C401,'考勤原始数据（增加育儿、独生子女陪护假）'!C:AE,20,0)</f>
        <v>0</v>
      </c>
      <c r="AB401">
        <f>VLOOKUP(C401,'考勤原始数据（增加育儿、独生子女陪护假）'!C:AG,22,0)</f>
        <v>0</v>
      </c>
      <c r="AC401">
        <f>VLOOKUP(C401,'考勤原始数据（增加育儿、独生子女陪护假）'!C:Y,23,0)</f>
        <v>50.5</v>
      </c>
      <c r="AD401">
        <f>VLOOKUP(C401,'考勤原始数据（增加育儿、独生子女陪护假）'!C:Z,24,0)</f>
        <v>18.5</v>
      </c>
      <c r="AE401">
        <v>0</v>
      </c>
      <c r="AF401">
        <f>VLOOKUP(C401,'考勤原始数据（增加育儿、独生子女陪护假）'!C:AB,26,0)</f>
        <v>32</v>
      </c>
      <c r="AG401">
        <f>VLOOKUP(C401:C402,'考勤原始数据（增加育儿、独生子女陪护假）'!C:AC,27,0)</f>
        <v>0</v>
      </c>
      <c r="AH401">
        <f>VLOOKUP(C401,'考勤原始数据（增加育儿、独生子女陪护假）'!C:AD,28,0)</f>
        <v>0</v>
      </c>
      <c r="AI401">
        <f>VLOOKUP(C401,'考勤原始数据（增加育儿、独生子女陪护假）'!C:AE,29,0)</f>
        <v>0</v>
      </c>
      <c r="AJ401">
        <f>VLOOKUP(C401,'考勤原始数据（增加育儿、独生子女陪护假）'!C:AF,30,0)</f>
        <v>1280</v>
      </c>
      <c r="AL401">
        <f t="shared" si="25"/>
        <v>0</v>
      </c>
      <c r="AM401">
        <f t="shared" si="27"/>
        <v>200</v>
      </c>
      <c r="AN401">
        <f>VLOOKUP(C401,工龄计算!B:F,5,0)</f>
        <v>50</v>
      </c>
      <c r="AS401">
        <f t="shared" si="26"/>
        <v>0</v>
      </c>
      <c r="BB401">
        <f t="shared" si="28"/>
        <v>0</v>
      </c>
    </row>
    <row r="402" spans="2:54">
      <c r="B402" t="str">
        <f>VLOOKUP(C402,花名册!C:O,13,0)</f>
        <v>11071</v>
      </c>
      <c r="C402" t="s">
        <v>1005</v>
      </c>
      <c r="D402" t="str">
        <f>VLOOKUP(C402,花名册!C:F,4,0)</f>
        <v>百诚医药</v>
      </c>
      <c r="E402" t="str">
        <f>VLOOKUP(C402,花名册!C:G,5,0)</f>
        <v>杂质研究中心</v>
      </c>
      <c r="F402" t="str">
        <f>VLOOKUP(C402,花名册!C:H,6,0)</f>
        <v>合成研究员</v>
      </c>
      <c r="G402" t="str">
        <f>VLOOKUP(C402,花名册!C:D,2,0)</f>
        <v>在职</v>
      </c>
      <c r="H402" t="str">
        <f>VLOOKUP(C402,花名册!C:E,3,0)</f>
        <v>正式员工</v>
      </c>
      <c r="I402" t="str">
        <f>VLOOKUP(C402,花名册!C:J,8,0)</f>
        <v>研发</v>
      </c>
      <c r="J402" t="str">
        <f>VLOOKUP(C402,花名册!C:I,7,0)</f>
        <v>2021-05-31</v>
      </c>
      <c r="K402" t="str">
        <f>VLOOKUP(C402,花名册!C:L,9,0)</f>
        <v/>
      </c>
      <c r="L402" t="str">
        <f>VLOOKUP(C402,花名册!C:L,10,0)</f>
        <v/>
      </c>
      <c r="M402" t="str">
        <f>VLOOKUP(C402,花名册!C:N,12,0)</f>
        <v>P2</v>
      </c>
      <c r="N402">
        <f>VLOOKUP(C402,出勤日期!A:I,9,0)</f>
        <v>172.5</v>
      </c>
      <c r="O402">
        <f>VLOOKUP(C402,出勤日期!A:J,10,0)</f>
        <v>172.5</v>
      </c>
      <c r="P402">
        <f>VLOOKUP(C402,出勤日期!A:L,12,0)</f>
        <v>0</v>
      </c>
      <c r="Q402">
        <f>VLOOKUP(C402,出勤日期!A:M,13,0)</f>
        <v>172.5</v>
      </c>
      <c r="S402">
        <f>VLOOKUP(C402,'考勤原始数据（增加育儿、独生子女陪护假）'!C:X,16,0)</f>
        <v>0</v>
      </c>
      <c r="U402">
        <f>VLOOKUP(C402,'考勤原始数据（增加育儿、独生子女陪护假）'!C:Z,17,0)</f>
        <v>0</v>
      </c>
      <c r="W402">
        <f>VLOOKUP(C402,'考勤原始数据（增加育儿、独生子女陪护假）'!C:AB,18,0)</f>
        <v>0</v>
      </c>
      <c r="Y402">
        <f>VLOOKUP(C402,'考勤原始数据（增加育儿、独生子女陪护假）'!C:AD,19,0)</f>
        <v>0</v>
      </c>
      <c r="Z402">
        <f>VLOOKUP(C402,'考勤原始数据（增加育儿、独生子女陪护假）'!C:AE,20,0)</f>
        <v>0</v>
      </c>
      <c r="AB402">
        <f>VLOOKUP(C402,'考勤原始数据（增加育儿、独生子女陪护假）'!C:AG,22,0)</f>
        <v>0</v>
      </c>
      <c r="AC402">
        <f>VLOOKUP(C402,'考勤原始数据（增加育儿、独生子女陪护假）'!C:Y,23,0)</f>
        <v>10.5</v>
      </c>
      <c r="AD402">
        <f>VLOOKUP(C402,'考勤原始数据（增加育儿、独生子女陪护假）'!C:Z,24,0)</f>
        <v>10.5</v>
      </c>
      <c r="AE402">
        <v>0</v>
      </c>
      <c r="AF402">
        <f>VLOOKUP(C402,'考勤原始数据（增加育儿、独生子女陪护假）'!C:AB,26,0)</f>
        <v>0</v>
      </c>
      <c r="AG402">
        <f>VLOOKUP(C402:C403,'考勤原始数据（增加育儿、独生子女陪护假）'!C:AC,27,0)</f>
        <v>0</v>
      </c>
      <c r="AH402">
        <f>VLOOKUP(C402,'考勤原始数据（增加育儿、独生子女陪护假）'!C:AD,28,0)</f>
        <v>0</v>
      </c>
      <c r="AI402">
        <f>VLOOKUP(C402,'考勤原始数据（增加育儿、独生子女陪护假）'!C:AE,29,0)</f>
        <v>0</v>
      </c>
      <c r="AJ402">
        <f>VLOOKUP(C402,'考勤原始数据（增加育儿、独生子女陪护假）'!C:AF,30,0)</f>
        <v>0</v>
      </c>
      <c r="AL402">
        <f t="shared" si="25"/>
        <v>0</v>
      </c>
      <c r="AM402">
        <f t="shared" si="27"/>
        <v>200</v>
      </c>
      <c r="AN402">
        <f>VLOOKUP(C402,工龄计算!B:F,5,0)</f>
        <v>50</v>
      </c>
      <c r="AS402">
        <f t="shared" si="26"/>
        <v>0</v>
      </c>
      <c r="BB402">
        <f t="shared" si="28"/>
        <v>0</v>
      </c>
    </row>
    <row r="403" spans="2:54">
      <c r="B403" t="str">
        <f>VLOOKUP(C403,花名册!C:O,13,0)</f>
        <v>11078</v>
      </c>
      <c r="C403" t="s">
        <v>1037</v>
      </c>
      <c r="D403" t="str">
        <f>VLOOKUP(C403,花名册!C:F,4,0)</f>
        <v>百诚医药</v>
      </c>
      <c r="E403" t="str">
        <f>VLOOKUP(C403,花名册!C:G,5,0)</f>
        <v>液体制剂一部</v>
      </c>
      <c r="F403" t="str">
        <f>VLOOKUP(C403,花名册!C:H,6,0)</f>
        <v>分析研究员</v>
      </c>
      <c r="G403" t="str">
        <f>VLOOKUP(C403,花名册!C:D,2,0)</f>
        <v>在职</v>
      </c>
      <c r="H403" t="str">
        <f>VLOOKUP(C403,花名册!C:E,3,0)</f>
        <v>正式员工</v>
      </c>
      <c r="I403" t="str">
        <f>VLOOKUP(C403,花名册!C:J,8,0)</f>
        <v>研发</v>
      </c>
      <c r="J403" t="str">
        <f>VLOOKUP(C403,花名册!C:I,7,0)</f>
        <v>2021-06-07</v>
      </c>
      <c r="K403" t="str">
        <f>VLOOKUP(C403,花名册!C:L,9,0)</f>
        <v/>
      </c>
      <c r="L403" t="str">
        <f>VLOOKUP(C403,花名册!C:L,10,0)</f>
        <v/>
      </c>
      <c r="M403" t="str">
        <f>VLOOKUP(C403,花名册!C:N,12,0)</f>
        <v>P2</v>
      </c>
      <c r="N403">
        <f>VLOOKUP(C403,出勤日期!A:I,9,0)</f>
        <v>172.5</v>
      </c>
      <c r="O403">
        <f>VLOOKUP(C403,出勤日期!A:J,10,0)</f>
        <v>172.5</v>
      </c>
      <c r="P403">
        <f>VLOOKUP(C403,出勤日期!A:L,12,0)</f>
        <v>0</v>
      </c>
      <c r="Q403">
        <f>VLOOKUP(C403,出勤日期!A:M,13,0)</f>
        <v>172.5</v>
      </c>
      <c r="S403">
        <f>VLOOKUP(C403,'考勤原始数据（增加育儿、独生子女陪护假）'!C:X,16,0)</f>
        <v>0</v>
      </c>
      <c r="U403">
        <f>VLOOKUP(C403,'考勤原始数据（增加育儿、独生子女陪护假）'!C:Z,17,0)</f>
        <v>0</v>
      </c>
      <c r="W403">
        <f>VLOOKUP(C403,'考勤原始数据（增加育儿、独生子女陪护假）'!C:AB,18,0)</f>
        <v>0</v>
      </c>
      <c r="Y403">
        <f>VLOOKUP(C403,'考勤原始数据（增加育儿、独生子女陪护假）'!C:AD,19,0)</f>
        <v>0</v>
      </c>
      <c r="Z403">
        <f>VLOOKUP(C403,'考勤原始数据（增加育儿、独生子女陪护假）'!C:AE,20,0)</f>
        <v>0</v>
      </c>
      <c r="AB403">
        <f>VLOOKUP(C403,'考勤原始数据（增加育儿、独生子女陪护假）'!C:AG,22,0)</f>
        <v>0</v>
      </c>
      <c r="AC403">
        <f>VLOOKUP(C403,'考勤原始数据（增加育儿、独生子女陪护假）'!C:Y,23,0)</f>
        <v>65.5</v>
      </c>
      <c r="AD403">
        <f>VLOOKUP(C403,'考勤原始数据（增加育儿、独生子女陪护假）'!C:Z,24,0)</f>
        <v>0</v>
      </c>
      <c r="AE403">
        <v>0</v>
      </c>
      <c r="AF403">
        <f>VLOOKUP(C403,'考勤原始数据（增加育儿、独生子女陪护假）'!C:AB,26,0)</f>
        <v>48.5</v>
      </c>
      <c r="AG403">
        <f>VLOOKUP(C403:C404,'考勤原始数据（增加育儿、独生子女陪护假）'!C:AC,27,0)</f>
        <v>17</v>
      </c>
      <c r="AH403">
        <f>VLOOKUP(C403,'考勤原始数据（增加育儿、独生子女陪护假）'!C:AD,28,0)</f>
        <v>0</v>
      </c>
      <c r="AI403">
        <f>VLOOKUP(C403,'考勤原始数据（增加育儿、独生子女陪护假）'!C:AE,29,0)</f>
        <v>0</v>
      </c>
      <c r="AJ403">
        <f>VLOOKUP(C403,'考勤原始数据（增加育儿、独生子女陪护假）'!C:AF,30,0)</f>
        <v>2620</v>
      </c>
      <c r="AL403">
        <f t="shared" si="25"/>
        <v>0</v>
      </c>
      <c r="AM403">
        <f t="shared" si="27"/>
        <v>200</v>
      </c>
      <c r="AN403">
        <f>VLOOKUP(C403,工龄计算!B:F,5,0)</f>
        <v>50</v>
      </c>
      <c r="AS403">
        <f t="shared" si="26"/>
        <v>0</v>
      </c>
      <c r="BB403">
        <f t="shared" si="28"/>
        <v>0</v>
      </c>
    </row>
    <row r="404" spans="2:54">
      <c r="B404" t="str">
        <f>VLOOKUP(C404,花名册!C:O,13,0)</f>
        <v>11089</v>
      </c>
      <c r="C404" t="s">
        <v>561</v>
      </c>
      <c r="D404" t="str">
        <f>VLOOKUP(C404,花名册!C:F,4,0)</f>
        <v>勤思医药</v>
      </c>
      <c r="E404" t="str">
        <f>VLOOKUP(C404,花名册!C:G,5,0)</f>
        <v>勤思医药</v>
      </c>
      <c r="F404" t="str">
        <f>VLOOKUP(C404,花名册!C:H,6,0)</f>
        <v>CRC-2</v>
      </c>
      <c r="G404" t="str">
        <f>VLOOKUP(C404,花名册!C:D,2,0)</f>
        <v>在职</v>
      </c>
      <c r="H404" t="str">
        <f>VLOOKUP(C404,花名册!C:E,3,0)</f>
        <v>正式员工</v>
      </c>
      <c r="I404" t="str">
        <f>VLOOKUP(C404,花名册!C:J,8,0)</f>
        <v>研发</v>
      </c>
      <c r="J404" t="str">
        <f>VLOOKUP(C404,花名册!C:I,7,0)</f>
        <v>2021-06-09</v>
      </c>
      <c r="K404" t="str">
        <f>VLOOKUP(C404,花名册!C:L,9,0)</f>
        <v/>
      </c>
      <c r="L404" t="str">
        <f>VLOOKUP(C404,花名册!C:L,10,0)</f>
        <v/>
      </c>
      <c r="M404" t="str">
        <f>VLOOKUP(C404,花名册!C:N,12,0)</f>
        <v>P1</v>
      </c>
      <c r="N404">
        <f>VLOOKUP(C404,出勤日期!A:I,9,0)</f>
        <v>172.5</v>
      </c>
      <c r="O404">
        <f>VLOOKUP(C404,出勤日期!A:J,10,0)</f>
        <v>172.5</v>
      </c>
      <c r="P404">
        <f>VLOOKUP(C404,出勤日期!A:L,12,0)</f>
        <v>0</v>
      </c>
      <c r="Q404">
        <f>VLOOKUP(C404,出勤日期!A:M,13,0)</f>
        <v>172.5</v>
      </c>
      <c r="S404">
        <f>VLOOKUP(C404,'考勤原始数据（增加育儿、独生子女陪护假）'!C:X,16,0)</f>
        <v>0</v>
      </c>
      <c r="U404">
        <f>VLOOKUP(C404,'考勤原始数据（增加育儿、独生子女陪护假）'!C:Z,17,0)</f>
        <v>0</v>
      </c>
      <c r="W404">
        <f>VLOOKUP(C404,'考勤原始数据（增加育儿、独生子女陪护假）'!C:AB,18,0)</f>
        <v>0</v>
      </c>
      <c r="Y404">
        <f>VLOOKUP(C404,'考勤原始数据（增加育儿、独生子女陪护假）'!C:AD,19,0)</f>
        <v>0</v>
      </c>
      <c r="Z404">
        <f>VLOOKUP(C404,'考勤原始数据（增加育儿、独生子女陪护假）'!C:AE,20,0)</f>
        <v>0</v>
      </c>
      <c r="AB404">
        <f>VLOOKUP(C404,'考勤原始数据（增加育儿、独生子女陪护假）'!C:AG,22,0)</f>
        <v>0</v>
      </c>
      <c r="AC404">
        <f>VLOOKUP(C404,'考勤原始数据（增加育儿、独生子女陪护假）'!C:Y,23,0)</f>
        <v>42.5</v>
      </c>
      <c r="AD404">
        <f>VLOOKUP(C404,'考勤原始数据（增加育儿、独生子女陪护假）'!C:Z,24,0)</f>
        <v>42.5</v>
      </c>
      <c r="AE404">
        <v>0</v>
      </c>
      <c r="AF404">
        <f>VLOOKUP(C404,'考勤原始数据（增加育儿、独生子女陪护假）'!C:AB,26,0)</f>
        <v>0</v>
      </c>
      <c r="AG404">
        <f>VLOOKUP(C404:C405,'考勤原始数据（增加育儿、独生子女陪护假）'!C:AC,27,0)</f>
        <v>0</v>
      </c>
      <c r="AH404">
        <f>VLOOKUP(C404,'考勤原始数据（增加育儿、独生子女陪护假）'!C:AD,28,0)</f>
        <v>0</v>
      </c>
      <c r="AI404">
        <f>VLOOKUP(C404,'考勤原始数据（增加育儿、独生子女陪护假）'!C:AE,29,0)</f>
        <v>0</v>
      </c>
      <c r="AJ404">
        <f>VLOOKUP(C404,'考勤原始数据（增加育儿、独生子女陪护假）'!C:AF,30,0)</f>
        <v>0</v>
      </c>
      <c r="AK404">
        <v>29</v>
      </c>
      <c r="AL404">
        <f t="shared" si="25"/>
        <v>435</v>
      </c>
      <c r="AM404">
        <f t="shared" si="27"/>
        <v>200</v>
      </c>
      <c r="AN404">
        <f>VLOOKUP(C404,工龄计算!B:F,5,0)</f>
        <v>50</v>
      </c>
      <c r="AQ404">
        <v>1000</v>
      </c>
      <c r="AS404">
        <f t="shared" si="26"/>
        <v>1000</v>
      </c>
      <c r="BB404">
        <f t="shared" si="28"/>
        <v>0</v>
      </c>
    </row>
    <row r="405" spans="2:54">
      <c r="B405" t="str">
        <f>VLOOKUP(C405,花名册!C:O,13,0)</f>
        <v>11093</v>
      </c>
      <c r="C405" t="s">
        <v>1007</v>
      </c>
      <c r="D405" t="str">
        <f>VLOOKUP(C405,花名册!C:F,4,0)</f>
        <v>百诚医药</v>
      </c>
      <c r="E405" t="str">
        <f>VLOOKUP(C405,花名册!C:G,5,0)</f>
        <v>外用制剂部</v>
      </c>
      <c r="F405" t="str">
        <f>VLOOKUP(C405,花名册!C:H,6,0)</f>
        <v>高级注册专员</v>
      </c>
      <c r="G405" t="str">
        <f>VLOOKUP(C405,花名册!C:D,2,0)</f>
        <v>在职</v>
      </c>
      <c r="H405" t="str">
        <f>VLOOKUP(C405,花名册!C:E,3,0)</f>
        <v>正式员工</v>
      </c>
      <c r="I405" t="str">
        <f>VLOOKUP(C405,花名册!C:J,8,0)</f>
        <v>研发</v>
      </c>
      <c r="J405" t="str">
        <f>VLOOKUP(C405,花名册!C:I,7,0)</f>
        <v>2021-06-11</v>
      </c>
      <c r="K405" t="str">
        <f>VLOOKUP(C405,花名册!C:L,9,0)</f>
        <v/>
      </c>
      <c r="L405" t="str">
        <f>VLOOKUP(C405,花名册!C:L,10,0)</f>
        <v/>
      </c>
      <c r="M405" t="str">
        <f>VLOOKUP(C405,花名册!C:N,12,0)</f>
        <v>P3</v>
      </c>
      <c r="N405">
        <f>VLOOKUP(C405,出勤日期!A:I,9,0)</f>
        <v>172.5</v>
      </c>
      <c r="O405">
        <f>VLOOKUP(C405,出勤日期!A:J,10,0)</f>
        <v>172.5</v>
      </c>
      <c r="P405">
        <f>VLOOKUP(C405,出勤日期!A:L,12,0)</f>
        <v>0</v>
      </c>
      <c r="Q405">
        <f>VLOOKUP(C405,出勤日期!A:M,13,0)</f>
        <v>172.5</v>
      </c>
      <c r="S405">
        <f>VLOOKUP(C405,'考勤原始数据（增加育儿、独生子女陪护假）'!C:X,16,0)</f>
        <v>0</v>
      </c>
      <c r="U405">
        <f>VLOOKUP(C405,'考勤原始数据（增加育儿、独生子女陪护假）'!C:Z,17,0)</f>
        <v>0</v>
      </c>
      <c r="W405">
        <f>VLOOKUP(C405,'考勤原始数据（增加育儿、独生子女陪护假）'!C:AB,18,0)</f>
        <v>0</v>
      </c>
      <c r="Y405">
        <f>VLOOKUP(C405,'考勤原始数据（增加育儿、独生子女陪护假）'!C:AD,19,0)</f>
        <v>0</v>
      </c>
      <c r="Z405">
        <f>VLOOKUP(C405,'考勤原始数据（增加育儿、独生子女陪护假）'!C:AE,20,0)</f>
        <v>0</v>
      </c>
      <c r="AB405">
        <f>VLOOKUP(C405,'考勤原始数据（增加育儿、独生子女陪护假）'!C:AG,22,0)</f>
        <v>0</v>
      </c>
      <c r="AC405">
        <f>VLOOKUP(C405,'考勤原始数据（增加育儿、独生子女陪护假）'!C:Y,23,0)</f>
        <v>7</v>
      </c>
      <c r="AD405">
        <f>VLOOKUP(C405,'考勤原始数据（增加育儿、独生子女陪护假）'!C:Z,24,0)</f>
        <v>7</v>
      </c>
      <c r="AE405">
        <v>0</v>
      </c>
      <c r="AF405">
        <f>VLOOKUP(C405,'考勤原始数据（增加育儿、独生子女陪护假）'!C:AB,26,0)</f>
        <v>0</v>
      </c>
      <c r="AG405">
        <f>VLOOKUP(C405:C406,'考勤原始数据（增加育儿、独生子女陪护假）'!C:AC,27,0)</f>
        <v>0</v>
      </c>
      <c r="AH405">
        <f>VLOOKUP(C405,'考勤原始数据（增加育儿、独生子女陪护假）'!C:AD,28,0)</f>
        <v>0</v>
      </c>
      <c r="AI405">
        <f>VLOOKUP(C405,'考勤原始数据（增加育儿、独生子女陪护假）'!C:AE,29,0)</f>
        <v>0</v>
      </c>
      <c r="AJ405">
        <f>VLOOKUP(C405,'考勤原始数据（增加育儿、独生子女陪护假）'!C:AF,30,0)</f>
        <v>0</v>
      </c>
      <c r="AL405">
        <f t="shared" si="25"/>
        <v>0</v>
      </c>
      <c r="AM405">
        <f t="shared" si="27"/>
        <v>200</v>
      </c>
      <c r="AN405">
        <f>VLOOKUP(C405,工龄计算!B:F,5,0)</f>
        <v>50</v>
      </c>
      <c r="AS405">
        <f t="shared" si="26"/>
        <v>0</v>
      </c>
      <c r="BB405">
        <f t="shared" si="28"/>
        <v>0</v>
      </c>
    </row>
    <row r="406" spans="2:54">
      <c r="B406" t="str">
        <f>VLOOKUP(C406,花名册!C:O,13,0)</f>
        <v>11091</v>
      </c>
      <c r="C406" t="s">
        <v>826</v>
      </c>
      <c r="D406" t="str">
        <f>VLOOKUP(C406,花名册!C:F,4,0)</f>
        <v>百杏生物</v>
      </c>
      <c r="E406" t="str">
        <f>VLOOKUP(C406,花名册!C:G,5,0)</f>
        <v>样品管理部</v>
      </c>
      <c r="F406" t="str">
        <f>VLOOKUP(C406,花名册!C:H,6,0)</f>
        <v>样品管理员</v>
      </c>
      <c r="G406" t="str">
        <f>VLOOKUP(C406,花名册!C:D,2,0)</f>
        <v>在职</v>
      </c>
      <c r="H406" t="str">
        <f>VLOOKUP(C406,花名册!C:E,3,0)</f>
        <v>正式员工</v>
      </c>
      <c r="I406" t="str">
        <f>VLOOKUP(C406,花名册!C:J,8,0)</f>
        <v>研发</v>
      </c>
      <c r="J406" t="str">
        <f>VLOOKUP(C406,花名册!C:I,7,0)</f>
        <v>2021-06-15</v>
      </c>
      <c r="K406" t="str">
        <f>VLOOKUP(C406,花名册!C:L,9,0)</f>
        <v/>
      </c>
      <c r="L406" t="str">
        <f>VLOOKUP(C406,花名册!C:L,10,0)</f>
        <v/>
      </c>
      <c r="M406" t="str">
        <f>VLOOKUP(C406,花名册!C:N,12,0)</f>
        <v>P1</v>
      </c>
      <c r="N406">
        <f>VLOOKUP(C406,出勤日期!A:I,9,0)</f>
        <v>172.5</v>
      </c>
      <c r="O406">
        <f>VLOOKUP(C406,出勤日期!A:J,10,0)</f>
        <v>172.5</v>
      </c>
      <c r="P406">
        <f>VLOOKUP(C406,出勤日期!A:L,12,0)</f>
        <v>0</v>
      </c>
      <c r="Q406">
        <f>VLOOKUP(C406,出勤日期!A:M,13,0)</f>
        <v>172.5</v>
      </c>
      <c r="S406">
        <f>VLOOKUP(C406,'考勤原始数据（增加育儿、独生子女陪护假）'!C:X,16,0)</f>
        <v>0</v>
      </c>
      <c r="U406">
        <f>VLOOKUP(C406,'考勤原始数据（增加育儿、独生子女陪护假）'!C:Z,17,0)</f>
        <v>0</v>
      </c>
      <c r="W406">
        <f>VLOOKUP(C406,'考勤原始数据（增加育儿、独生子女陪护假）'!C:AB,18,0)</f>
        <v>0</v>
      </c>
      <c r="Y406">
        <f>VLOOKUP(C406,'考勤原始数据（增加育儿、独生子女陪护假）'!C:AD,19,0)</f>
        <v>0</v>
      </c>
      <c r="Z406">
        <f>VLOOKUP(C406,'考勤原始数据（增加育儿、独生子女陪护假）'!C:AE,20,0)</f>
        <v>0</v>
      </c>
      <c r="AB406">
        <f>VLOOKUP(C406,'考勤原始数据（增加育儿、独生子女陪护假）'!C:AG,22,0)</f>
        <v>0</v>
      </c>
      <c r="AC406">
        <f>VLOOKUP(C406,'考勤原始数据（增加育儿、独生子女陪护假）'!C:Y,23,0)</f>
        <v>7</v>
      </c>
      <c r="AD406">
        <f>VLOOKUP(C406,'考勤原始数据（增加育儿、独生子女陪护假）'!C:Z,24,0)</f>
        <v>7</v>
      </c>
      <c r="AE406">
        <v>0</v>
      </c>
      <c r="AF406">
        <f>VLOOKUP(C406,'考勤原始数据（增加育儿、独生子女陪护假）'!C:AB,26,0)</f>
        <v>0</v>
      </c>
      <c r="AG406">
        <f>VLOOKUP(C406:C407,'考勤原始数据（增加育儿、独生子女陪护假）'!C:AC,27,0)</f>
        <v>0</v>
      </c>
      <c r="AH406">
        <f>VLOOKUP(C406,'考勤原始数据（增加育儿、独生子女陪护假）'!C:AD,28,0)</f>
        <v>0</v>
      </c>
      <c r="AI406">
        <f>VLOOKUP(C406,'考勤原始数据（增加育儿、独生子女陪护假）'!C:AE,29,0)</f>
        <v>0</v>
      </c>
      <c r="AJ406">
        <f>VLOOKUP(C406,'考勤原始数据（增加育儿、独生子女陪护假）'!C:AF,30,0)</f>
        <v>0</v>
      </c>
      <c r="AK406">
        <v>23</v>
      </c>
      <c r="AL406">
        <f t="shared" si="25"/>
        <v>345</v>
      </c>
      <c r="AM406">
        <f t="shared" si="27"/>
        <v>200</v>
      </c>
      <c r="AN406">
        <f>VLOOKUP(C406,工龄计算!B:F,5,0)</f>
        <v>50</v>
      </c>
      <c r="AS406">
        <f t="shared" si="26"/>
        <v>0</v>
      </c>
      <c r="BB406">
        <f t="shared" si="28"/>
        <v>0</v>
      </c>
    </row>
    <row r="407" spans="2:54">
      <c r="B407" t="str">
        <f>VLOOKUP(C407,花名册!C:O,13,0)</f>
        <v>11094</v>
      </c>
      <c r="C407" t="s">
        <v>827</v>
      </c>
      <c r="D407" t="str">
        <f>VLOOKUP(C407,花名册!C:F,4,0)</f>
        <v>百伦检测</v>
      </c>
      <c r="E407" t="str">
        <f>VLOOKUP(C407,花名册!C:G,5,0)</f>
        <v>检测三部</v>
      </c>
      <c r="F407" t="str">
        <f>VLOOKUP(C407,花名册!C:H,6,0)</f>
        <v>检测员</v>
      </c>
      <c r="G407" t="str">
        <f>VLOOKUP(C407,花名册!C:D,2,0)</f>
        <v>在职</v>
      </c>
      <c r="H407" t="str">
        <f>VLOOKUP(C407,花名册!C:E,3,0)</f>
        <v>正式员工</v>
      </c>
      <c r="I407" t="str">
        <f>VLOOKUP(C407,花名册!C:J,8,0)</f>
        <v>研发</v>
      </c>
      <c r="J407" t="str">
        <f>VLOOKUP(C407,花名册!C:I,7,0)</f>
        <v>2021-06-16</v>
      </c>
      <c r="K407" t="str">
        <f>VLOOKUP(C407,花名册!C:L,9,0)</f>
        <v/>
      </c>
      <c r="L407" t="str">
        <f>VLOOKUP(C407,花名册!C:L,10,0)</f>
        <v/>
      </c>
      <c r="M407" t="str">
        <f>VLOOKUP(C407,花名册!C:N,12,0)</f>
        <v>P1</v>
      </c>
      <c r="N407">
        <f>VLOOKUP(C407,出勤日期!A:I,9,0)</f>
        <v>172.5</v>
      </c>
      <c r="O407">
        <f>VLOOKUP(C407,出勤日期!A:J,10,0)</f>
        <v>172.5</v>
      </c>
      <c r="P407">
        <f>VLOOKUP(C407,出勤日期!A:L,12,0)</f>
        <v>0</v>
      </c>
      <c r="Q407">
        <f>VLOOKUP(C407,出勤日期!A:M,13,0)</f>
        <v>172.5</v>
      </c>
      <c r="S407">
        <f>VLOOKUP(C407,'考勤原始数据（增加育儿、独生子女陪护假）'!C:X,16,0)</f>
        <v>7.5</v>
      </c>
      <c r="U407">
        <f>VLOOKUP(C407,'考勤原始数据（增加育儿、独生子女陪护假）'!C:Z,17,0)</f>
        <v>0</v>
      </c>
      <c r="W407">
        <f>VLOOKUP(C407,'考勤原始数据（增加育儿、独生子女陪护假）'!C:AB,18,0)</f>
        <v>0</v>
      </c>
      <c r="Y407">
        <f>VLOOKUP(C407,'考勤原始数据（增加育儿、独生子女陪护假）'!C:AD,19,0)</f>
        <v>0</v>
      </c>
      <c r="Z407">
        <f>VLOOKUP(C407,'考勤原始数据（增加育儿、独生子女陪护假）'!C:AE,20,0)</f>
        <v>0</v>
      </c>
      <c r="AB407">
        <f>VLOOKUP(C407,'考勤原始数据（增加育儿、独生子女陪护假）'!C:AG,22,0)</f>
        <v>0</v>
      </c>
      <c r="AC407">
        <f>VLOOKUP(C407,'考勤原始数据（增加育儿、独生子女陪护假）'!C:Y,23,0)</f>
        <v>6</v>
      </c>
      <c r="AD407">
        <f>VLOOKUP(C407,'考勤原始数据（增加育儿、独生子女陪护假）'!C:Z,24,0)</f>
        <v>6</v>
      </c>
      <c r="AE407">
        <v>0</v>
      </c>
      <c r="AF407">
        <f>VLOOKUP(C407,'考勤原始数据（增加育儿、独生子女陪护假）'!C:AB,26,0)</f>
        <v>0</v>
      </c>
      <c r="AG407">
        <f>VLOOKUP(C407:C408,'考勤原始数据（增加育儿、独生子女陪护假）'!C:AC,27,0)</f>
        <v>0</v>
      </c>
      <c r="AH407">
        <f>VLOOKUP(C407,'考勤原始数据（增加育儿、独生子女陪护假）'!C:AD,28,0)</f>
        <v>0</v>
      </c>
      <c r="AI407">
        <f>VLOOKUP(C407,'考勤原始数据（增加育儿、独生子女陪护假）'!C:AE,29,0)</f>
        <v>0</v>
      </c>
      <c r="AJ407">
        <f>VLOOKUP(C407,'考勤原始数据（增加育儿、独生子女陪护假）'!C:AF,30,0)</f>
        <v>0</v>
      </c>
      <c r="AL407">
        <f t="shared" si="25"/>
        <v>0</v>
      </c>
      <c r="AM407">
        <f t="shared" si="27"/>
        <v>191.3</v>
      </c>
      <c r="AN407">
        <f>VLOOKUP(C407,工龄计算!B:F,5,0)</f>
        <v>50</v>
      </c>
      <c r="AS407">
        <f t="shared" si="26"/>
        <v>0</v>
      </c>
      <c r="BB407">
        <f t="shared" si="28"/>
        <v>0</v>
      </c>
    </row>
    <row r="408" spans="2:54">
      <c r="B408" t="str">
        <f>VLOOKUP(C408,花名册!C:O,13,0)</f>
        <v>11127</v>
      </c>
      <c r="C408" t="s">
        <v>681</v>
      </c>
      <c r="D408" t="str">
        <f>VLOOKUP(C408,花名册!C:F,4,0)</f>
        <v>百诚医药</v>
      </c>
      <c r="E408" t="str">
        <f>VLOOKUP(C408,花名册!C:G,5,0)</f>
        <v>行政事务部</v>
      </c>
      <c r="F408" t="str">
        <f>VLOOKUP(C408,花名册!C:H,6,0)</f>
        <v>前台</v>
      </c>
      <c r="G408" t="str">
        <f>VLOOKUP(C408,花名册!C:D,2,0)</f>
        <v>在职</v>
      </c>
      <c r="H408" t="str">
        <f>VLOOKUP(C408,花名册!C:E,3,0)</f>
        <v>正式员工</v>
      </c>
      <c r="I408" t="str">
        <f>VLOOKUP(C408,花名册!C:J,8,0)</f>
        <v>职能</v>
      </c>
      <c r="J408" t="str">
        <f>VLOOKUP(C408,花名册!C:I,7,0)</f>
        <v>2021-06-18</v>
      </c>
      <c r="K408" t="str">
        <f>VLOOKUP(C408,花名册!C:L,9,0)</f>
        <v/>
      </c>
      <c r="L408" t="str">
        <f>VLOOKUP(C408,花名册!C:L,10,0)</f>
        <v/>
      </c>
      <c r="M408" t="str">
        <f>VLOOKUP(C408,花名册!C:N,12,0)</f>
        <v>P2</v>
      </c>
      <c r="N408">
        <f>VLOOKUP(C408,出勤日期!A:I,9,0)</f>
        <v>184</v>
      </c>
      <c r="O408">
        <f>VLOOKUP(C408,出勤日期!A:J,10,0)</f>
        <v>184</v>
      </c>
      <c r="P408">
        <f>VLOOKUP(C408,出勤日期!A:L,12,0)</f>
        <v>0</v>
      </c>
      <c r="Q408">
        <f>VLOOKUP(C408,出勤日期!A:M,13,0)</f>
        <v>184</v>
      </c>
      <c r="S408">
        <f>VLOOKUP(C408,'考勤原始数据（增加育儿、独生子女陪护假）'!C:X,16,0)</f>
        <v>0</v>
      </c>
      <c r="U408">
        <f>VLOOKUP(C408,'考勤原始数据（增加育儿、独生子女陪护假）'!C:Z,17,0)</f>
        <v>0</v>
      </c>
      <c r="W408">
        <f>VLOOKUP(C408,'考勤原始数据（增加育儿、独生子女陪护假）'!C:AB,18,0)</f>
        <v>0</v>
      </c>
      <c r="Y408">
        <f>VLOOKUP(C408,'考勤原始数据（增加育儿、独生子女陪护假）'!C:AD,19,0)</f>
        <v>0</v>
      </c>
      <c r="Z408">
        <f>VLOOKUP(C408,'考勤原始数据（增加育儿、独生子女陪护假）'!C:AE,20,0)</f>
        <v>0</v>
      </c>
      <c r="AB408">
        <f>VLOOKUP(C408,'考勤原始数据（增加育儿、独生子女陪护假）'!C:AG,22,0)</f>
        <v>0</v>
      </c>
      <c r="AC408">
        <f>VLOOKUP(C408,'考勤原始数据（增加育儿、独生子女陪护假）'!C:Y,23,0)</f>
        <v>16</v>
      </c>
      <c r="AD408">
        <f>VLOOKUP(C408,'考勤原始数据（增加育儿、独生子女陪护假）'!C:Z,24,0)</f>
        <v>8</v>
      </c>
      <c r="AE408">
        <v>0</v>
      </c>
      <c r="AF408">
        <f>VLOOKUP(C408,'考勤原始数据（增加育儿、独生子女陪护假）'!C:AB,26,0)</f>
        <v>0</v>
      </c>
      <c r="AG408">
        <f>VLOOKUP(C408:C409,'考勤原始数据（增加育儿、独生子女陪护假）'!C:AC,27,0)</f>
        <v>8</v>
      </c>
      <c r="AH408">
        <f>VLOOKUP(C408,'考勤原始数据（增加育儿、独生子女陪护假）'!C:AD,28,0)</f>
        <v>0</v>
      </c>
      <c r="AI408">
        <f>VLOOKUP(C408,'考勤原始数据（增加育儿、独生子女陪护假）'!C:AE,29,0)</f>
        <v>0</v>
      </c>
      <c r="AJ408">
        <f>VLOOKUP(C408,'考勤原始数据（增加育儿、独生子女陪护假）'!C:AF,30,0)</f>
        <v>300</v>
      </c>
      <c r="AL408">
        <f t="shared" si="25"/>
        <v>0</v>
      </c>
      <c r="AM408">
        <f t="shared" si="27"/>
        <v>200</v>
      </c>
      <c r="AN408">
        <f>VLOOKUP(C408,工龄计算!B:F,5,0)</f>
        <v>50</v>
      </c>
      <c r="AS408">
        <f t="shared" si="26"/>
        <v>0</v>
      </c>
      <c r="BB408">
        <f t="shared" si="28"/>
        <v>0</v>
      </c>
    </row>
    <row r="409" spans="2:54">
      <c r="B409" t="str">
        <f>VLOOKUP(C409,花名册!C:O,13,0)</f>
        <v>11158</v>
      </c>
      <c r="C409" t="s">
        <v>1038</v>
      </c>
      <c r="D409" t="str">
        <f>VLOOKUP(C409,花名册!C:F,4,0)</f>
        <v>百诚医药</v>
      </c>
      <c r="E409" t="str">
        <f>VLOOKUP(C409,花名册!C:G,5,0)</f>
        <v>液体制剂三部</v>
      </c>
      <c r="F409" t="str">
        <f>VLOOKUP(C409,花名册!C:H,6,0)</f>
        <v>见习项目经理(分析)</v>
      </c>
      <c r="G409" t="str">
        <f>VLOOKUP(C409,花名册!C:D,2,0)</f>
        <v>在职</v>
      </c>
      <c r="H409" t="str">
        <f>VLOOKUP(C409,花名册!C:E,3,0)</f>
        <v>正式员工</v>
      </c>
      <c r="I409" t="str">
        <f>VLOOKUP(C409,花名册!C:J,8,0)</f>
        <v>研发</v>
      </c>
      <c r="J409" t="str">
        <f>VLOOKUP(C409,花名册!C:I,7,0)</f>
        <v>2021-06-23</v>
      </c>
      <c r="K409" t="str">
        <f>VLOOKUP(C409,花名册!C:L,9,0)</f>
        <v/>
      </c>
      <c r="L409" t="str">
        <f>VLOOKUP(C409,花名册!C:L,10,0)</f>
        <v/>
      </c>
      <c r="M409" t="str">
        <f>VLOOKUP(C409,花名册!C:N,12,0)</f>
        <v>P3</v>
      </c>
      <c r="N409">
        <f>VLOOKUP(C409,出勤日期!A:I,9,0)</f>
        <v>172.5</v>
      </c>
      <c r="O409">
        <f>VLOOKUP(C409,出勤日期!A:J,10,0)</f>
        <v>172.5</v>
      </c>
      <c r="P409">
        <f>VLOOKUP(C409,出勤日期!A:L,12,0)</f>
        <v>0</v>
      </c>
      <c r="Q409">
        <f>VLOOKUP(C409,出勤日期!A:M,13,0)</f>
        <v>172.5</v>
      </c>
      <c r="S409">
        <f>VLOOKUP(C409,'考勤原始数据（增加育儿、独生子女陪护假）'!C:X,16,0)</f>
        <v>0</v>
      </c>
      <c r="U409">
        <f>VLOOKUP(C409,'考勤原始数据（增加育儿、独生子女陪护假）'!C:Z,17,0)</f>
        <v>0</v>
      </c>
      <c r="W409">
        <f>VLOOKUP(C409,'考勤原始数据（增加育儿、独生子女陪护假）'!C:AB,18,0)</f>
        <v>0</v>
      </c>
      <c r="Y409">
        <f>VLOOKUP(C409,'考勤原始数据（增加育儿、独生子女陪护假）'!C:AD,19,0)</f>
        <v>0</v>
      </c>
      <c r="Z409">
        <f>VLOOKUP(C409,'考勤原始数据（增加育儿、独生子女陪护假）'!C:AE,20,0)</f>
        <v>0</v>
      </c>
      <c r="AB409">
        <f>VLOOKUP(C409,'考勤原始数据（增加育儿、独生子女陪护假）'!C:AG,22,0)</f>
        <v>0</v>
      </c>
      <c r="AC409">
        <f>VLOOKUP(C409,'考勤原始数据（增加育儿、独生子女陪护假）'!C:Y,23,0)</f>
        <v>17.5</v>
      </c>
      <c r="AD409">
        <f>VLOOKUP(C409,'考勤原始数据（增加育儿、独生子女陪护假）'!C:Z,24,0)</f>
        <v>17.5</v>
      </c>
      <c r="AE409">
        <v>0</v>
      </c>
      <c r="AF409">
        <f>VLOOKUP(C409,'考勤原始数据（增加育儿、独生子女陪护假）'!C:AB,26,0)</f>
        <v>0</v>
      </c>
      <c r="AG409">
        <f>VLOOKUP(C409:C410,'考勤原始数据（增加育儿、独生子女陪护假）'!C:AC,27,0)</f>
        <v>0</v>
      </c>
      <c r="AH409">
        <f>VLOOKUP(C409,'考勤原始数据（增加育儿、独生子女陪护假）'!C:AD,28,0)</f>
        <v>0</v>
      </c>
      <c r="AI409">
        <f>VLOOKUP(C409,'考勤原始数据（增加育儿、独生子女陪护假）'!C:AE,29,0)</f>
        <v>0</v>
      </c>
      <c r="AJ409">
        <f>VLOOKUP(C409,'考勤原始数据（增加育儿、独生子女陪护假）'!C:AF,30,0)</f>
        <v>0</v>
      </c>
      <c r="AL409">
        <f t="shared" si="25"/>
        <v>0</v>
      </c>
      <c r="AM409">
        <f t="shared" si="27"/>
        <v>200</v>
      </c>
      <c r="AN409">
        <f>VLOOKUP(C409,工龄计算!B:F,5,0)</f>
        <v>50</v>
      </c>
      <c r="AS409">
        <f t="shared" si="26"/>
        <v>0</v>
      </c>
      <c r="BB409">
        <f t="shared" si="28"/>
        <v>0</v>
      </c>
    </row>
    <row r="410" spans="2:54">
      <c r="B410" t="str">
        <f>VLOOKUP(C410,花名册!C:O,13,0)</f>
        <v>11126</v>
      </c>
      <c r="C410" t="s">
        <v>829</v>
      </c>
      <c r="D410" t="str">
        <f>VLOOKUP(C410,花名册!C:F,4,0)</f>
        <v>百诚医药</v>
      </c>
      <c r="E410" t="str">
        <f>VLOOKUP(C410,花名册!C:G,5,0)</f>
        <v>药理部</v>
      </c>
      <c r="F410" t="str">
        <f>VLOOKUP(C410,花名册!C:H,6,0)</f>
        <v>药代研究员</v>
      </c>
      <c r="G410" t="str">
        <f>VLOOKUP(C410,花名册!C:D,2,0)</f>
        <v>在职</v>
      </c>
      <c r="H410" t="str">
        <f>VLOOKUP(C410,花名册!C:E,3,0)</f>
        <v>正式员工</v>
      </c>
      <c r="I410" t="str">
        <f>VLOOKUP(C410,花名册!C:J,8,0)</f>
        <v>研发</v>
      </c>
      <c r="J410" t="str">
        <f>VLOOKUP(C410,花名册!C:I,7,0)</f>
        <v>2021-06-25</v>
      </c>
      <c r="K410" t="str">
        <f>VLOOKUP(C410,花名册!C:L,9,0)</f>
        <v/>
      </c>
      <c r="L410" t="str">
        <f>VLOOKUP(C410,花名册!C:L,10,0)</f>
        <v/>
      </c>
      <c r="M410" t="str">
        <f>VLOOKUP(C410,花名册!C:N,12,0)</f>
        <v>P2</v>
      </c>
      <c r="N410">
        <f>VLOOKUP(C410,出勤日期!A:I,9,0)</f>
        <v>172.5</v>
      </c>
      <c r="O410">
        <f>VLOOKUP(C410,出勤日期!A:J,10,0)</f>
        <v>172.5</v>
      </c>
      <c r="P410">
        <f>VLOOKUP(C410,出勤日期!A:L,12,0)</f>
        <v>0</v>
      </c>
      <c r="Q410">
        <f>VLOOKUP(C410,出勤日期!A:M,13,0)</f>
        <v>172.5</v>
      </c>
      <c r="S410">
        <f>VLOOKUP(C410,'考勤原始数据（增加育儿、独生子女陪护假）'!C:X,16,0)</f>
        <v>0</v>
      </c>
      <c r="U410">
        <f>VLOOKUP(C410,'考勤原始数据（增加育儿、独生子女陪护假）'!C:Z,17,0)</f>
        <v>0</v>
      </c>
      <c r="W410">
        <f>VLOOKUP(C410,'考勤原始数据（增加育儿、独生子女陪护假）'!C:AB,18,0)</f>
        <v>0</v>
      </c>
      <c r="Y410">
        <f>VLOOKUP(C410,'考勤原始数据（增加育儿、独生子女陪护假）'!C:AD,19,0)</f>
        <v>0</v>
      </c>
      <c r="Z410">
        <f>VLOOKUP(C410,'考勤原始数据（增加育儿、独生子女陪护假）'!C:AE,20,0)</f>
        <v>0</v>
      </c>
      <c r="AB410">
        <f>VLOOKUP(C410,'考勤原始数据（增加育儿、独生子女陪护假）'!C:AG,22,0)</f>
        <v>0</v>
      </c>
      <c r="AC410">
        <f>VLOOKUP(C410,'考勤原始数据（增加育儿、独生子女陪护假）'!C:Y,23,0)</f>
        <v>4.5</v>
      </c>
      <c r="AD410">
        <f>VLOOKUP(C410,'考勤原始数据（增加育儿、独生子女陪护假）'!C:Z,24,0)</f>
        <v>4.5</v>
      </c>
      <c r="AE410">
        <v>0</v>
      </c>
      <c r="AF410">
        <f>VLOOKUP(C410,'考勤原始数据（增加育儿、独生子女陪护假）'!C:AB,26,0)</f>
        <v>0</v>
      </c>
      <c r="AG410">
        <f>VLOOKUP(C410:C411,'考勤原始数据（增加育儿、独生子女陪护假）'!C:AC,27,0)</f>
        <v>0</v>
      </c>
      <c r="AH410">
        <f>VLOOKUP(C410,'考勤原始数据（增加育儿、独生子女陪护假）'!C:AD,28,0)</f>
        <v>0</v>
      </c>
      <c r="AI410">
        <f>VLOOKUP(C410,'考勤原始数据（增加育儿、独生子女陪护假）'!C:AE,29,0)</f>
        <v>0</v>
      </c>
      <c r="AJ410">
        <f>VLOOKUP(C410,'考勤原始数据（增加育儿、独生子女陪护假）'!C:AF,30,0)</f>
        <v>0</v>
      </c>
      <c r="AL410">
        <f t="shared" si="25"/>
        <v>0</v>
      </c>
      <c r="AM410">
        <f t="shared" si="27"/>
        <v>200</v>
      </c>
      <c r="AN410">
        <f>VLOOKUP(C410,工龄计算!B:F,5,0)</f>
        <v>50</v>
      </c>
      <c r="AS410">
        <f t="shared" si="26"/>
        <v>0</v>
      </c>
      <c r="BB410">
        <f t="shared" si="28"/>
        <v>0</v>
      </c>
    </row>
    <row r="411" spans="2:54">
      <c r="B411" t="str">
        <f>VLOOKUP(C411,花名册!C:O,13,0)</f>
        <v>11160</v>
      </c>
      <c r="C411" t="s">
        <v>1009</v>
      </c>
      <c r="D411" t="str">
        <f>VLOOKUP(C411,花名册!C:F,4,0)</f>
        <v>百诚医药</v>
      </c>
      <c r="E411" t="str">
        <f>VLOOKUP(C411,花名册!C:G,5,0)</f>
        <v>原料药分析部</v>
      </c>
      <c r="F411" t="str">
        <f>VLOOKUP(C411,花名册!C:H,6,0)</f>
        <v>中级项目经理(分析)</v>
      </c>
      <c r="G411" t="str">
        <f>VLOOKUP(C411,花名册!C:D,2,0)</f>
        <v>在职</v>
      </c>
      <c r="H411" t="str">
        <f>VLOOKUP(C411,花名册!C:E,3,0)</f>
        <v>正式员工</v>
      </c>
      <c r="I411" t="str">
        <f>VLOOKUP(C411,花名册!C:J,8,0)</f>
        <v>研发</v>
      </c>
      <c r="J411" t="str">
        <f>VLOOKUP(C411,花名册!C:I,7,0)</f>
        <v>2021-06-28</v>
      </c>
      <c r="K411" t="str">
        <f>VLOOKUP(C411,花名册!C:L,9,0)</f>
        <v/>
      </c>
      <c r="L411" t="str">
        <f>VLOOKUP(C411,花名册!C:L,10,0)</f>
        <v/>
      </c>
      <c r="M411" t="str">
        <f>VLOOKUP(C411,花名册!C:N,12,0)</f>
        <v>M2</v>
      </c>
      <c r="N411">
        <f>VLOOKUP(C411,出勤日期!A:I,9,0)</f>
        <v>172.5</v>
      </c>
      <c r="O411">
        <f>VLOOKUP(C411,出勤日期!A:J,10,0)</f>
        <v>172.5</v>
      </c>
      <c r="P411">
        <f>VLOOKUP(C411,出勤日期!A:L,12,0)</f>
        <v>0</v>
      </c>
      <c r="Q411">
        <f>VLOOKUP(C411,出勤日期!A:M,13,0)</f>
        <v>172.5</v>
      </c>
      <c r="S411">
        <f>VLOOKUP(C411,'考勤原始数据（增加育儿、独生子女陪护假）'!C:X,16,0)</f>
        <v>0</v>
      </c>
      <c r="U411">
        <f>VLOOKUP(C411,'考勤原始数据（增加育儿、独生子女陪护假）'!C:Z,17,0)</f>
        <v>0</v>
      </c>
      <c r="W411">
        <f>VLOOKUP(C411,'考勤原始数据（增加育儿、独生子女陪护假）'!C:AB,18,0)</f>
        <v>0</v>
      </c>
      <c r="Y411">
        <f>VLOOKUP(C411,'考勤原始数据（增加育儿、独生子女陪护假）'!C:AD,19,0)</f>
        <v>0</v>
      </c>
      <c r="Z411">
        <f>VLOOKUP(C411,'考勤原始数据（增加育儿、独生子女陪护假）'!C:AE,20,0)</f>
        <v>0</v>
      </c>
      <c r="AB411">
        <f>VLOOKUP(C411,'考勤原始数据（增加育儿、独生子女陪护假）'!C:AG,22,0)</f>
        <v>0</v>
      </c>
      <c r="AC411">
        <f>VLOOKUP(C411,'考勤原始数据（增加育儿、独生子女陪护假）'!C:Y,23,0)</f>
        <v>0</v>
      </c>
      <c r="AD411">
        <f>VLOOKUP(C411,'考勤原始数据（增加育儿、独生子女陪护假）'!C:Z,24,0)</f>
        <v>0</v>
      </c>
      <c r="AE411">
        <v>0</v>
      </c>
      <c r="AF411">
        <f>VLOOKUP(C411,'考勤原始数据（增加育儿、独生子女陪护假）'!C:AB,26,0)</f>
        <v>0</v>
      </c>
      <c r="AG411">
        <f>VLOOKUP(C411:C412,'考勤原始数据（增加育儿、独生子女陪护假）'!C:AC,27,0)</f>
        <v>0</v>
      </c>
      <c r="AH411">
        <f>VLOOKUP(C411,'考勤原始数据（增加育儿、独生子女陪护假）'!C:AD,28,0)</f>
        <v>0</v>
      </c>
      <c r="AI411">
        <f>VLOOKUP(C411,'考勤原始数据（增加育儿、独生子女陪护假）'!C:AE,29,0)</f>
        <v>0</v>
      </c>
      <c r="AJ411">
        <f>VLOOKUP(C411,'考勤原始数据（增加育儿、独生子女陪护假）'!C:AF,30,0)</f>
        <v>0</v>
      </c>
      <c r="AL411">
        <f t="shared" si="25"/>
        <v>0</v>
      </c>
      <c r="AM411">
        <f t="shared" si="27"/>
        <v>200</v>
      </c>
      <c r="AN411">
        <f>VLOOKUP(C411,工龄计算!B:F,5,0)</f>
        <v>50</v>
      </c>
      <c r="AS411">
        <f t="shared" si="26"/>
        <v>0</v>
      </c>
      <c r="BB411">
        <f t="shared" si="28"/>
        <v>0</v>
      </c>
    </row>
    <row r="412" spans="2:54">
      <c r="B412" t="str">
        <f>VLOOKUP(C412,花名册!C:O,13,0)</f>
        <v>11119</v>
      </c>
      <c r="C412" t="s">
        <v>832</v>
      </c>
      <c r="D412" t="str">
        <f>VLOOKUP(C412,花名册!C:F,4,0)</f>
        <v>百诚医药</v>
      </c>
      <c r="E412" t="str">
        <f>VLOOKUP(C412,花名册!C:G,5,0)</f>
        <v>杂质研究中心</v>
      </c>
      <c r="F412" t="str">
        <f>VLOOKUP(C412,花名册!C:H,6,0)</f>
        <v>合成研究员</v>
      </c>
      <c r="G412" t="str">
        <f>VLOOKUP(C412,花名册!C:D,2,0)</f>
        <v>在职</v>
      </c>
      <c r="H412" t="str">
        <f>VLOOKUP(C412,花名册!C:E,3,0)</f>
        <v>正式员工</v>
      </c>
      <c r="I412" t="str">
        <f>VLOOKUP(C412,花名册!C:J,8,0)</f>
        <v>研发</v>
      </c>
      <c r="J412" t="str">
        <f>VLOOKUP(C412,花名册!C:I,7,0)</f>
        <v>2021-06-28</v>
      </c>
      <c r="K412" t="str">
        <f>VLOOKUP(C412,花名册!C:L,9,0)</f>
        <v/>
      </c>
      <c r="L412" t="str">
        <f>VLOOKUP(C412,花名册!C:L,10,0)</f>
        <v/>
      </c>
      <c r="M412" t="str">
        <f>VLOOKUP(C412,花名册!C:N,12,0)</f>
        <v>P2</v>
      </c>
      <c r="N412">
        <f>VLOOKUP(C412,出勤日期!A:I,9,0)</f>
        <v>172.5</v>
      </c>
      <c r="O412">
        <f>VLOOKUP(C412,出勤日期!A:J,10,0)</f>
        <v>172.5</v>
      </c>
      <c r="P412">
        <f>VLOOKUP(C412,出勤日期!A:L,12,0)</f>
        <v>0</v>
      </c>
      <c r="Q412">
        <f>VLOOKUP(C412,出勤日期!A:M,13,0)</f>
        <v>172.5</v>
      </c>
      <c r="S412">
        <f>VLOOKUP(C412,'考勤原始数据（增加育儿、独生子女陪护假）'!C:X,16,0)</f>
        <v>7.5</v>
      </c>
      <c r="U412">
        <f>VLOOKUP(C412,'考勤原始数据（增加育儿、独生子女陪护假）'!C:Z,17,0)</f>
        <v>0</v>
      </c>
      <c r="W412">
        <f>VLOOKUP(C412,'考勤原始数据（增加育儿、独生子女陪护假）'!C:AB,18,0)</f>
        <v>0</v>
      </c>
      <c r="Y412">
        <f>VLOOKUP(C412,'考勤原始数据（增加育儿、独生子女陪护假）'!C:AD,19,0)</f>
        <v>0</v>
      </c>
      <c r="Z412">
        <f>VLOOKUP(C412,'考勤原始数据（增加育儿、独生子女陪护假）'!C:AE,20,0)</f>
        <v>0</v>
      </c>
      <c r="AB412">
        <f>VLOOKUP(C412,'考勤原始数据（增加育儿、独生子女陪护假）'!C:AG,22,0)</f>
        <v>0</v>
      </c>
      <c r="AC412">
        <f>VLOOKUP(C412,'考勤原始数据（增加育儿、独生子女陪护假）'!C:Y,23,0)</f>
        <v>18.5</v>
      </c>
      <c r="AD412">
        <f>VLOOKUP(C412,'考勤原始数据（增加育儿、独生子女陪护假）'!C:Z,24,0)</f>
        <v>18.5</v>
      </c>
      <c r="AE412">
        <v>0</v>
      </c>
      <c r="AF412">
        <f>VLOOKUP(C412,'考勤原始数据（增加育儿、独生子女陪护假）'!C:AB,26,0)</f>
        <v>0</v>
      </c>
      <c r="AG412">
        <f>VLOOKUP(C412:C413,'考勤原始数据（增加育儿、独生子女陪护假）'!C:AC,27,0)</f>
        <v>0</v>
      </c>
      <c r="AH412">
        <f>VLOOKUP(C412,'考勤原始数据（增加育儿、独生子女陪护假）'!C:AD,28,0)</f>
        <v>0</v>
      </c>
      <c r="AI412">
        <f>VLOOKUP(C412,'考勤原始数据（增加育儿、独生子女陪护假）'!C:AE,29,0)</f>
        <v>0</v>
      </c>
      <c r="AJ412">
        <f>VLOOKUP(C412,'考勤原始数据（增加育儿、独生子女陪护假）'!C:AF,30,0)</f>
        <v>0</v>
      </c>
      <c r="AL412">
        <f t="shared" si="25"/>
        <v>0</v>
      </c>
      <c r="AM412">
        <f t="shared" si="27"/>
        <v>191.3</v>
      </c>
      <c r="AN412">
        <f>VLOOKUP(C412,工龄计算!B:F,5,0)</f>
        <v>50</v>
      </c>
      <c r="AS412">
        <f t="shared" si="26"/>
        <v>0</v>
      </c>
      <c r="BB412">
        <f t="shared" si="28"/>
        <v>0</v>
      </c>
    </row>
    <row r="413" spans="2:54">
      <c r="B413" t="str">
        <f>VLOOKUP(C413,花名册!C:O,13,0)</f>
        <v>11168</v>
      </c>
      <c r="C413" t="s">
        <v>684</v>
      </c>
      <c r="D413" t="str">
        <f>VLOOKUP(C413,花名册!C:F,4,0)</f>
        <v>百诚医药</v>
      </c>
      <c r="E413" t="str">
        <f>VLOOKUP(C413,花名册!C:G,5,0)</f>
        <v>药理部</v>
      </c>
      <c r="F413" t="str">
        <f>VLOOKUP(C413,花名册!C:H,6,0)</f>
        <v>药理研究员</v>
      </c>
      <c r="G413" t="str">
        <f>VLOOKUP(C413,花名册!C:D,2,0)</f>
        <v>在职</v>
      </c>
      <c r="H413" t="str">
        <f>VLOOKUP(C413,花名册!C:E,3,0)</f>
        <v>正式员工</v>
      </c>
      <c r="I413" t="str">
        <f>VLOOKUP(C413,花名册!C:J,8,0)</f>
        <v>研发</v>
      </c>
      <c r="J413" t="str">
        <f>VLOOKUP(C413,花名册!C:I,7,0)</f>
        <v>2021-07-05</v>
      </c>
      <c r="K413" t="str">
        <f>VLOOKUP(C413,花名册!C:L,9,0)</f>
        <v/>
      </c>
      <c r="L413" t="str">
        <f>VLOOKUP(C413,花名册!C:L,10,0)</f>
        <v/>
      </c>
      <c r="M413" t="str">
        <f>VLOOKUP(C413,花名册!C:N,12,0)</f>
        <v>P2</v>
      </c>
      <c r="N413">
        <f>VLOOKUP(C413,出勤日期!A:I,9,0)</f>
        <v>172.5</v>
      </c>
      <c r="O413">
        <f>VLOOKUP(C413,出勤日期!A:J,10,0)</f>
        <v>172.5</v>
      </c>
      <c r="P413">
        <f>VLOOKUP(C413,出勤日期!A:L,12,0)</f>
        <v>0</v>
      </c>
      <c r="Q413">
        <f>VLOOKUP(C413,出勤日期!A:M,13,0)</f>
        <v>172.5</v>
      </c>
      <c r="S413">
        <f>VLOOKUP(C413,'考勤原始数据（增加育儿、独生子女陪护假）'!C:X,16,0)</f>
        <v>5.5</v>
      </c>
      <c r="U413">
        <f>VLOOKUP(C413,'考勤原始数据（增加育儿、独生子女陪护假）'!C:Z,17,0)</f>
        <v>0</v>
      </c>
      <c r="W413">
        <f>VLOOKUP(C413,'考勤原始数据（增加育儿、独生子女陪护假）'!C:AB,18,0)</f>
        <v>0</v>
      </c>
      <c r="Y413">
        <f>VLOOKUP(C413,'考勤原始数据（增加育儿、独生子女陪护假）'!C:AD,19,0)</f>
        <v>0</v>
      </c>
      <c r="Z413">
        <f>VLOOKUP(C413,'考勤原始数据（增加育儿、独生子女陪护假）'!C:AE,20,0)</f>
        <v>0</v>
      </c>
      <c r="AB413">
        <f>VLOOKUP(C413,'考勤原始数据（增加育儿、独生子女陪护假）'!C:AG,22,0)</f>
        <v>0</v>
      </c>
      <c r="AC413">
        <f>VLOOKUP(C413,'考勤原始数据（增加育儿、独生子女陪护假）'!C:Y,23,0)</f>
        <v>0.5</v>
      </c>
      <c r="AD413">
        <f>VLOOKUP(C413,'考勤原始数据（增加育儿、独生子女陪护假）'!C:Z,24,0)</f>
        <v>0.5</v>
      </c>
      <c r="AE413">
        <v>0</v>
      </c>
      <c r="AF413">
        <f>VLOOKUP(C413,'考勤原始数据（增加育儿、独生子女陪护假）'!C:AB,26,0)</f>
        <v>0</v>
      </c>
      <c r="AG413">
        <f>VLOOKUP(C413:C414,'考勤原始数据（增加育儿、独生子女陪护假）'!C:AC,27,0)</f>
        <v>0</v>
      </c>
      <c r="AH413">
        <f>VLOOKUP(C413,'考勤原始数据（增加育儿、独生子女陪护假）'!C:AD,28,0)</f>
        <v>0</v>
      </c>
      <c r="AI413">
        <f>VLOOKUP(C413,'考勤原始数据（增加育儿、独生子女陪护假）'!C:AE,29,0)</f>
        <v>0</v>
      </c>
      <c r="AJ413">
        <f>VLOOKUP(C413,'考勤原始数据（增加育儿、独生子女陪护假）'!C:AF,30,0)</f>
        <v>0</v>
      </c>
      <c r="AL413">
        <f t="shared" si="25"/>
        <v>0</v>
      </c>
      <c r="AM413">
        <f t="shared" si="27"/>
        <v>193.62</v>
      </c>
      <c r="AN413">
        <f>VLOOKUP(C413,工龄计算!B:F,5,0)</f>
        <v>50</v>
      </c>
      <c r="AS413">
        <f t="shared" si="26"/>
        <v>0</v>
      </c>
      <c r="BB413">
        <f t="shared" si="28"/>
        <v>0</v>
      </c>
    </row>
    <row r="414" spans="2:54">
      <c r="B414" t="str">
        <f>VLOOKUP(C414,花名册!C:O,13,0)</f>
        <v>11171</v>
      </c>
      <c r="C414" t="s">
        <v>1040</v>
      </c>
      <c r="D414" t="str">
        <f>VLOOKUP(C414,花名册!C:F,4,0)</f>
        <v>百诚医药</v>
      </c>
      <c r="E414" t="str">
        <f>VLOOKUP(C414,花名册!C:G,5,0)</f>
        <v>固体制剂二部</v>
      </c>
      <c r="F414" t="str">
        <f>VLOOKUP(C414,花名册!C:H,6,0)</f>
        <v>助理分析研究员</v>
      </c>
      <c r="G414" t="str">
        <f>VLOOKUP(C414,花名册!C:D,2,0)</f>
        <v>在职</v>
      </c>
      <c r="H414" t="str">
        <f>VLOOKUP(C414,花名册!C:E,3,0)</f>
        <v>正式员工</v>
      </c>
      <c r="I414" t="str">
        <f>VLOOKUP(C414,花名册!C:J,8,0)</f>
        <v>研发</v>
      </c>
      <c r="J414" t="str">
        <f>VLOOKUP(C414,花名册!C:I,7,0)</f>
        <v>2021-07-05</v>
      </c>
      <c r="K414" t="str">
        <f>VLOOKUP(C414,花名册!C:L,9,0)</f>
        <v/>
      </c>
      <c r="L414" t="str">
        <f>VLOOKUP(C414,花名册!C:L,10,0)</f>
        <v/>
      </c>
      <c r="M414" t="str">
        <f>VLOOKUP(C414,花名册!C:N,12,0)</f>
        <v>P1</v>
      </c>
      <c r="N414">
        <f>VLOOKUP(C414,出勤日期!A:I,9,0)</f>
        <v>172.5</v>
      </c>
      <c r="O414">
        <f>VLOOKUP(C414,出勤日期!A:J,10,0)</f>
        <v>172.5</v>
      </c>
      <c r="P414">
        <f>VLOOKUP(C414,出勤日期!A:L,12,0)</f>
        <v>0</v>
      </c>
      <c r="Q414">
        <f>VLOOKUP(C414,出勤日期!A:M,13,0)</f>
        <v>172.5</v>
      </c>
      <c r="S414">
        <f>VLOOKUP(C414,'考勤原始数据（增加育儿、独生子女陪护假）'!C:X,16,0)</f>
        <v>0</v>
      </c>
      <c r="U414">
        <f>VLOOKUP(C414,'考勤原始数据（增加育儿、独生子女陪护假）'!C:Z,17,0)</f>
        <v>0</v>
      </c>
      <c r="W414">
        <f>VLOOKUP(C414,'考勤原始数据（增加育儿、独生子女陪护假）'!C:AB,18,0)</f>
        <v>0</v>
      </c>
      <c r="Y414">
        <f>VLOOKUP(C414,'考勤原始数据（增加育儿、独生子女陪护假）'!C:AD,19,0)</f>
        <v>0</v>
      </c>
      <c r="Z414">
        <f>VLOOKUP(C414,'考勤原始数据（增加育儿、独生子女陪护假）'!C:AE,20,0)</f>
        <v>0</v>
      </c>
      <c r="AB414">
        <f>VLOOKUP(C414,'考勤原始数据（增加育儿、独生子女陪护假）'!C:AG,22,0)</f>
        <v>0</v>
      </c>
      <c r="AC414">
        <f>VLOOKUP(C414,'考勤原始数据（增加育儿、独生子女陪护假）'!C:Y,23,0)</f>
        <v>15</v>
      </c>
      <c r="AD414">
        <f>VLOOKUP(C414,'考勤原始数据（增加育儿、独生子女陪护假）'!C:Z,24,0)</f>
        <v>15</v>
      </c>
      <c r="AE414">
        <v>0</v>
      </c>
      <c r="AF414">
        <f>VLOOKUP(C414,'考勤原始数据（增加育儿、独生子女陪护假）'!C:AB,26,0)</f>
        <v>0</v>
      </c>
      <c r="AG414">
        <f>VLOOKUP(C414:C415,'考勤原始数据（增加育儿、独生子女陪护假）'!C:AC,27,0)</f>
        <v>0</v>
      </c>
      <c r="AH414">
        <f>VLOOKUP(C414,'考勤原始数据（增加育儿、独生子女陪护假）'!C:AD,28,0)</f>
        <v>0</v>
      </c>
      <c r="AI414">
        <f>VLOOKUP(C414,'考勤原始数据（增加育儿、独生子女陪护假）'!C:AE,29,0)</f>
        <v>0</v>
      </c>
      <c r="AJ414">
        <f>VLOOKUP(C414,'考勤原始数据（增加育儿、独生子女陪护假）'!C:AF,30,0)</f>
        <v>0</v>
      </c>
      <c r="AL414">
        <f t="shared" si="25"/>
        <v>0</v>
      </c>
      <c r="AM414">
        <f t="shared" si="27"/>
        <v>200</v>
      </c>
      <c r="AN414">
        <f>VLOOKUP(C414,工龄计算!B:F,5,0)</f>
        <v>50</v>
      </c>
      <c r="AS414">
        <f t="shared" si="26"/>
        <v>0</v>
      </c>
      <c r="BB414">
        <f t="shared" si="28"/>
        <v>0</v>
      </c>
    </row>
    <row r="415" spans="2:54">
      <c r="B415" t="str">
        <f>VLOOKUP(C415,花名册!C:O,13,0)</f>
        <v>11104</v>
      </c>
      <c r="C415" t="s">
        <v>834</v>
      </c>
      <c r="D415" t="str">
        <f>VLOOKUP(C415,花名册!C:F,4,0)</f>
        <v>百诚医药</v>
      </c>
      <c r="E415" t="str">
        <f>VLOOKUP(C415,花名册!C:G,5,0)</f>
        <v>液体制剂三部</v>
      </c>
      <c r="F415" t="str">
        <f>VLOOKUP(C415,花名册!C:H,6,0)</f>
        <v>助理分析研究员</v>
      </c>
      <c r="G415" t="str">
        <f>VLOOKUP(C415,花名册!C:D,2,0)</f>
        <v>在职</v>
      </c>
      <c r="H415" t="str">
        <f>VLOOKUP(C415,花名册!C:E,3,0)</f>
        <v>正式员工</v>
      </c>
      <c r="I415" t="str">
        <f>VLOOKUP(C415,花名册!C:J,8,0)</f>
        <v>研发</v>
      </c>
      <c r="J415" t="str">
        <f>VLOOKUP(C415,花名册!C:I,7,0)</f>
        <v>2021-07-05</v>
      </c>
      <c r="K415" t="str">
        <f>VLOOKUP(C415,花名册!C:L,9,0)</f>
        <v/>
      </c>
      <c r="L415" t="str">
        <f>VLOOKUP(C415,花名册!C:L,10,0)</f>
        <v/>
      </c>
      <c r="M415" t="str">
        <f>VLOOKUP(C415,花名册!C:N,12,0)</f>
        <v>P1</v>
      </c>
      <c r="N415">
        <f>VLOOKUP(C415,出勤日期!A:I,9,0)</f>
        <v>172.5</v>
      </c>
      <c r="O415">
        <f>VLOOKUP(C415,出勤日期!A:J,10,0)</f>
        <v>172.5</v>
      </c>
      <c r="P415">
        <f>VLOOKUP(C415,出勤日期!A:L,12,0)</f>
        <v>0</v>
      </c>
      <c r="Q415">
        <f>VLOOKUP(C415,出勤日期!A:M,13,0)</f>
        <v>172.5</v>
      </c>
      <c r="S415">
        <f>VLOOKUP(C415,'考勤原始数据（增加育儿、独生子女陪护假）'!C:X,16,0)</f>
        <v>0</v>
      </c>
      <c r="U415">
        <f>VLOOKUP(C415,'考勤原始数据（增加育儿、独生子女陪护假）'!C:Z,17,0)</f>
        <v>0</v>
      </c>
      <c r="W415">
        <f>VLOOKUP(C415,'考勤原始数据（增加育儿、独生子女陪护假）'!C:AB,18,0)</f>
        <v>0</v>
      </c>
      <c r="Y415">
        <f>VLOOKUP(C415,'考勤原始数据（增加育儿、独生子女陪护假）'!C:AD,19,0)</f>
        <v>0</v>
      </c>
      <c r="Z415">
        <f>VLOOKUP(C415,'考勤原始数据（增加育儿、独生子女陪护假）'!C:AE,20,0)</f>
        <v>0</v>
      </c>
      <c r="AB415">
        <f>VLOOKUP(C415,'考勤原始数据（增加育儿、独生子女陪护假）'!C:AG,22,0)</f>
        <v>0</v>
      </c>
      <c r="AC415">
        <f>VLOOKUP(C415,'考勤原始数据（增加育儿、独生子女陪护假）'!C:Y,23,0)</f>
        <v>28.5</v>
      </c>
      <c r="AD415">
        <f>VLOOKUP(C415,'考勤原始数据（增加育儿、独生子女陪护假）'!C:Z,24,0)</f>
        <v>10</v>
      </c>
      <c r="AE415">
        <v>0</v>
      </c>
      <c r="AF415">
        <f>VLOOKUP(C415,'考勤原始数据（增加育儿、独生子女陪护假）'!C:AB,26,0)</f>
        <v>5</v>
      </c>
      <c r="AG415">
        <f>VLOOKUP(C415:C416,'考勤原始数据（增加育儿、独生子女陪护假）'!C:AC,27,0)</f>
        <v>13.5</v>
      </c>
      <c r="AH415">
        <f>VLOOKUP(C415,'考勤原始数据（增加育儿、独生子女陪护假）'!C:AD,28,0)</f>
        <v>0</v>
      </c>
      <c r="AI415">
        <f>VLOOKUP(C415,'考勤原始数据（增加育儿、独生子女陪护假）'!C:AE,29,0)</f>
        <v>0</v>
      </c>
      <c r="AJ415">
        <f>VLOOKUP(C415,'考勤原始数据（增加育儿、独生子女陪护假）'!C:AF,30,0)</f>
        <v>740</v>
      </c>
      <c r="AK415">
        <v>1</v>
      </c>
      <c r="AL415">
        <f t="shared" si="25"/>
        <v>15</v>
      </c>
      <c r="AM415">
        <f t="shared" si="27"/>
        <v>200</v>
      </c>
      <c r="AN415">
        <f>VLOOKUP(C415,工龄计算!B:F,5,0)</f>
        <v>50</v>
      </c>
      <c r="AS415">
        <f t="shared" si="26"/>
        <v>0</v>
      </c>
      <c r="BB415">
        <f t="shared" si="28"/>
        <v>0</v>
      </c>
    </row>
    <row r="416" spans="2:54">
      <c r="B416" t="str">
        <f>VLOOKUP(C416,花名册!C:O,13,0)</f>
        <v>11794</v>
      </c>
      <c r="C416" t="s">
        <v>960</v>
      </c>
      <c r="D416" t="str">
        <f>VLOOKUP(C416,花名册!C:F,4,0)</f>
        <v>百诚医药</v>
      </c>
      <c r="E416" t="str">
        <f>VLOOKUP(C416,花名册!C:G,5,0)</f>
        <v>质量保证部</v>
      </c>
      <c r="F416" t="str">
        <f>VLOOKUP(C416,花名册!C:H,6,0)</f>
        <v>QA</v>
      </c>
      <c r="G416" t="str">
        <f>VLOOKUP(C416,花名册!C:D,2,0)</f>
        <v>在职</v>
      </c>
      <c r="H416" t="str">
        <f>VLOOKUP(C416,花名册!C:E,3,0)</f>
        <v>正式员工</v>
      </c>
      <c r="I416" t="str">
        <f>VLOOKUP(C416,花名册!C:J,8,0)</f>
        <v>职能</v>
      </c>
      <c r="J416" t="str">
        <f>VLOOKUP(C416,花名册!C:I,7,0)</f>
        <v>2022-05-27</v>
      </c>
      <c r="K416" t="str">
        <f>VLOOKUP(C416,花名册!C:L,9,0)</f>
        <v/>
      </c>
      <c r="L416" t="str">
        <f>VLOOKUP(C416,花名册!C:L,10,0)</f>
        <v/>
      </c>
      <c r="M416" t="str">
        <f>VLOOKUP(C416,花名册!C:N,12,0)</f>
        <v>P2</v>
      </c>
      <c r="N416">
        <f>VLOOKUP(C416,出勤日期!A:I,9,0)</f>
        <v>184</v>
      </c>
      <c r="O416">
        <f>VLOOKUP(C416,出勤日期!A:J,10,0)</f>
        <v>184</v>
      </c>
      <c r="P416">
        <f>VLOOKUP(C416,出勤日期!A:L,12,0)</f>
        <v>0</v>
      </c>
      <c r="Q416">
        <f>VLOOKUP(C416,出勤日期!A:M,13,0)</f>
        <v>184</v>
      </c>
      <c r="S416">
        <f>VLOOKUP(C416,'考勤原始数据（增加育儿、独生子女陪护假）'!C:X,16,0)</f>
        <v>0</v>
      </c>
      <c r="U416">
        <f>VLOOKUP(C416,'考勤原始数据（增加育儿、独生子女陪护假）'!C:Z,17,0)</f>
        <v>0</v>
      </c>
      <c r="W416">
        <f>VLOOKUP(C416,'考勤原始数据（增加育儿、独生子女陪护假）'!C:AB,18,0)</f>
        <v>0</v>
      </c>
      <c r="Y416">
        <f>VLOOKUP(C416,'考勤原始数据（增加育儿、独生子女陪护假）'!C:AD,19,0)</f>
        <v>0</v>
      </c>
      <c r="Z416">
        <f>VLOOKUP(C416,'考勤原始数据（增加育儿、独生子女陪护假）'!C:AE,20,0)</f>
        <v>0</v>
      </c>
      <c r="AB416">
        <f>VLOOKUP(C416,'考勤原始数据（增加育儿、独生子女陪护假）'!C:AG,22,0)</f>
        <v>0</v>
      </c>
      <c r="AC416">
        <f>VLOOKUP(C416,'考勤原始数据（增加育儿、独生子女陪护假）'!C:Y,23,0)</f>
        <v>4.5</v>
      </c>
      <c r="AD416">
        <f>VLOOKUP(C416,'考勤原始数据（增加育儿、独生子女陪护假）'!C:Z,24,0)</f>
        <v>4.5</v>
      </c>
      <c r="AE416">
        <v>0</v>
      </c>
      <c r="AF416">
        <f>VLOOKUP(C416,'考勤原始数据（增加育儿、独生子女陪护假）'!C:AB,26,0)</f>
        <v>0</v>
      </c>
      <c r="AG416">
        <f>VLOOKUP(C416:C417,'考勤原始数据（增加育儿、独生子女陪护假）'!C:AC,27,0)</f>
        <v>0</v>
      </c>
      <c r="AH416">
        <f>VLOOKUP(C416,'考勤原始数据（增加育儿、独生子女陪护假）'!C:AD,28,0)</f>
        <v>0</v>
      </c>
      <c r="AI416">
        <f>VLOOKUP(C416,'考勤原始数据（增加育儿、独生子女陪护假）'!C:AE,29,0)</f>
        <v>0</v>
      </c>
      <c r="AJ416">
        <f>VLOOKUP(C416,'考勤原始数据（增加育儿、独生子女陪护假）'!C:AF,30,0)</f>
        <v>0</v>
      </c>
      <c r="AL416">
        <f t="shared" si="25"/>
        <v>0</v>
      </c>
      <c r="AM416">
        <f t="shared" si="27"/>
        <v>200</v>
      </c>
      <c r="AN416">
        <f>VLOOKUP(C416,工龄计算!B:F,5,0)</f>
        <v>0</v>
      </c>
      <c r="AS416">
        <f t="shared" si="26"/>
        <v>0</v>
      </c>
      <c r="BB416">
        <f t="shared" si="28"/>
        <v>0</v>
      </c>
    </row>
    <row r="417" spans="2:55">
      <c r="B417" t="str">
        <f>VLOOKUP(C417,花名册!C:O,13,0)</f>
        <v>12548</v>
      </c>
      <c r="C417" t="s">
        <v>1206</v>
      </c>
      <c r="D417" t="str">
        <f>VLOOKUP(C417,花名册!C:F,4,0)</f>
        <v>百诚医药</v>
      </c>
      <c r="E417" t="str">
        <f>VLOOKUP(C417,花名册!C:G,5,0)</f>
        <v>医学部</v>
      </c>
      <c r="F417" t="str">
        <f>VLOOKUP(C417,花名册!C:H,6,0)</f>
        <v>CRA</v>
      </c>
      <c r="G417" t="str">
        <f>VLOOKUP(C417,花名册!C:D,2,0)</f>
        <v>在职</v>
      </c>
      <c r="H417" t="str">
        <f>VLOOKUP(C417,花名册!C:E,3,0)</f>
        <v>正式员工</v>
      </c>
      <c r="I417" t="str">
        <f>VLOOKUP(C417,花名册!C:J,8,0)</f>
        <v>研发</v>
      </c>
      <c r="J417" t="str">
        <f>VLOOKUP(C417,花名册!C:I,7,0)</f>
        <v>2022-07-04</v>
      </c>
      <c r="K417" t="str">
        <f>VLOOKUP(C417,花名册!C:L,9,0)</f>
        <v/>
      </c>
      <c r="L417" t="str">
        <f>VLOOKUP(C417,花名册!C:L,10,0)</f>
        <v/>
      </c>
      <c r="M417" t="str">
        <f>VLOOKUP(C417,花名册!C:N,12,0)</f>
        <v>P2</v>
      </c>
      <c r="N417">
        <f>VLOOKUP(C417,出勤日期!A:I,9,0)</f>
        <v>172.5</v>
      </c>
      <c r="O417">
        <f>VLOOKUP(C417,出勤日期!A:J,10,0)</f>
        <v>172.5</v>
      </c>
      <c r="P417">
        <f>VLOOKUP(C417,出勤日期!A:L,12,0)</f>
        <v>0</v>
      </c>
      <c r="Q417">
        <f>VLOOKUP(C417,出勤日期!A:M,13,0)</f>
        <v>172.5</v>
      </c>
      <c r="S417">
        <f>VLOOKUP(C417,'考勤原始数据（增加育儿、独生子女陪护假）'!C:X,16,0)</f>
        <v>0</v>
      </c>
      <c r="U417">
        <f>VLOOKUP(C417,'考勤原始数据（增加育儿、独生子女陪护假）'!C:Z,17,0)</f>
        <v>0</v>
      </c>
      <c r="W417">
        <f>VLOOKUP(C417,'考勤原始数据（增加育儿、独生子女陪护假）'!C:AB,18,0)</f>
        <v>0</v>
      </c>
      <c r="Y417">
        <f>VLOOKUP(C417,'考勤原始数据（增加育儿、独生子女陪护假）'!C:AD,19,0)</f>
        <v>0</v>
      </c>
      <c r="Z417">
        <f>VLOOKUP(C417,'考勤原始数据（增加育儿、独生子女陪护假）'!C:AE,20,0)</f>
        <v>0</v>
      </c>
      <c r="AB417">
        <f>VLOOKUP(C417,'考勤原始数据（增加育儿、独生子女陪护假）'!C:AG,22,0)</f>
        <v>0</v>
      </c>
      <c r="AC417">
        <f>VLOOKUP(C417,'考勤原始数据（增加育儿、独生子女陪护假）'!C:Y,23,0)</f>
        <v>64</v>
      </c>
      <c r="AD417">
        <f>VLOOKUP(C417,'考勤原始数据（增加育儿、独生子女陪护假）'!C:Z,24,0)</f>
        <v>64</v>
      </c>
      <c r="AE417">
        <v>0</v>
      </c>
      <c r="AF417">
        <f>VLOOKUP(C417,'考勤原始数据（增加育儿、独生子女陪护假）'!C:AB,26,0)</f>
        <v>0</v>
      </c>
      <c r="AG417">
        <f>VLOOKUP(C417:C418,'考勤原始数据（增加育儿、独生子女陪护假）'!C:AC,27,0)</f>
        <v>0</v>
      </c>
      <c r="AH417">
        <f>VLOOKUP(C417,'考勤原始数据（增加育儿、独生子女陪护假）'!C:AD,28,0)</f>
        <v>0</v>
      </c>
      <c r="AI417">
        <f>VLOOKUP(C417,'考勤原始数据（增加育儿、独生子女陪护假）'!C:AE,29,0)</f>
        <v>0</v>
      </c>
      <c r="AJ417">
        <f>VLOOKUP(C417,'考勤原始数据（增加育儿、独生子女陪护假）'!C:AF,30,0)</f>
        <v>0</v>
      </c>
      <c r="AK417">
        <v>5</v>
      </c>
      <c r="AL417">
        <f t="shared" si="25"/>
        <v>75</v>
      </c>
      <c r="AM417">
        <f t="shared" si="27"/>
        <v>200</v>
      </c>
      <c r="AN417">
        <f>VLOOKUP(C417,工龄计算!B:F,5,0)</f>
        <v>0</v>
      </c>
      <c r="AS417">
        <f t="shared" si="26"/>
        <v>0</v>
      </c>
      <c r="BB417">
        <f t="shared" si="28"/>
        <v>0</v>
      </c>
    </row>
    <row r="418" spans="2:55">
      <c r="B418" t="str">
        <f>VLOOKUP(C418,花名册!C:O,13,0)</f>
        <v>11107</v>
      </c>
      <c r="C418" t="s">
        <v>1043</v>
      </c>
      <c r="D418" t="str">
        <f>VLOOKUP(C418,花名册!C:F,4,0)</f>
        <v>百诚医药</v>
      </c>
      <c r="E418" t="str">
        <f>VLOOKUP(C418,花名册!C:G,5,0)</f>
        <v>药化部</v>
      </c>
      <c r="F418" t="str">
        <f>VLOOKUP(C418,花名册!C:H,6,0)</f>
        <v>合成研究员</v>
      </c>
      <c r="G418" t="str">
        <f>VLOOKUP(C418,花名册!C:D,2,0)</f>
        <v>在职</v>
      </c>
      <c r="H418" t="str">
        <f>VLOOKUP(C418,花名册!C:E,3,0)</f>
        <v>正式员工</v>
      </c>
      <c r="I418" t="str">
        <f>VLOOKUP(C418,花名册!C:J,8,0)</f>
        <v>研发</v>
      </c>
      <c r="J418" t="str">
        <f>VLOOKUP(C418,花名册!C:I,7,0)</f>
        <v>2021-07-05</v>
      </c>
      <c r="K418" t="str">
        <f>VLOOKUP(C418,花名册!C:L,9,0)</f>
        <v/>
      </c>
      <c r="L418" t="str">
        <f>VLOOKUP(C418,花名册!C:L,10,0)</f>
        <v/>
      </c>
      <c r="M418" t="str">
        <f>VLOOKUP(C418,花名册!C:N,12,0)</f>
        <v>P2</v>
      </c>
      <c r="N418">
        <f>VLOOKUP(C418,出勤日期!A:I,9,0)</f>
        <v>172.5</v>
      </c>
      <c r="O418">
        <f>VLOOKUP(C418,出勤日期!A:J,10,0)</f>
        <v>172.5</v>
      </c>
      <c r="P418">
        <f>VLOOKUP(C418,出勤日期!A:L,12,0)</f>
        <v>0</v>
      </c>
      <c r="Q418">
        <f>VLOOKUP(C418,出勤日期!A:M,13,0)</f>
        <v>172.5</v>
      </c>
      <c r="S418">
        <f>VLOOKUP(C418,'考勤原始数据（增加育儿、独生子女陪护假）'!C:X,16,0)</f>
        <v>0</v>
      </c>
      <c r="U418">
        <f>VLOOKUP(C418,'考勤原始数据（增加育儿、独生子女陪护假）'!C:Z,17,0)</f>
        <v>0</v>
      </c>
      <c r="W418">
        <f>VLOOKUP(C418,'考勤原始数据（增加育儿、独生子女陪护假）'!C:AB,18,0)</f>
        <v>0</v>
      </c>
      <c r="Y418">
        <f>VLOOKUP(C418,'考勤原始数据（增加育儿、独生子女陪护假）'!C:AD,19,0)</f>
        <v>0</v>
      </c>
      <c r="Z418">
        <f>VLOOKUP(C418,'考勤原始数据（增加育儿、独生子女陪护假）'!C:AE,20,0)</f>
        <v>0</v>
      </c>
      <c r="AB418">
        <f>VLOOKUP(C418,'考勤原始数据（增加育儿、独生子女陪护假）'!C:AG,22,0)</f>
        <v>0</v>
      </c>
      <c r="AC418">
        <f>VLOOKUP(C418,'考勤原始数据（增加育儿、独生子女陪护假）'!C:Y,23,0)</f>
        <v>41.5</v>
      </c>
      <c r="AD418">
        <f>VLOOKUP(C418,'考勤原始数据（增加育儿、独生子女陪护假）'!C:Z,24,0)</f>
        <v>17.5</v>
      </c>
      <c r="AE418">
        <v>0</v>
      </c>
      <c r="AF418">
        <f>VLOOKUP(C418,'考勤原始数据（增加育儿、独生子女陪护假）'!C:AB,26,0)</f>
        <v>0</v>
      </c>
      <c r="AG418">
        <f>VLOOKUP(C418:C419,'考勤原始数据（增加育儿、独生子女陪护假）'!C:AC,27,0)</f>
        <v>24</v>
      </c>
      <c r="AH418">
        <f>VLOOKUP(C418,'考勤原始数据（增加育儿、独生子女陪护假）'!C:AD,28,0)</f>
        <v>0</v>
      </c>
      <c r="AI418">
        <f>VLOOKUP(C418,'考勤原始数据（增加育儿、独生子女陪护假）'!C:AE,29,0)</f>
        <v>0</v>
      </c>
      <c r="AJ418">
        <f>VLOOKUP(C418,'考勤原始数据（增加育儿、独生子女陪护假）'!C:AF,30,0)</f>
        <v>960</v>
      </c>
      <c r="AL418">
        <f t="shared" si="25"/>
        <v>0</v>
      </c>
      <c r="AM418">
        <f t="shared" si="27"/>
        <v>200</v>
      </c>
      <c r="AN418">
        <f>VLOOKUP(C418,工龄计算!B:F,5,0)</f>
        <v>50</v>
      </c>
      <c r="AS418">
        <f t="shared" si="26"/>
        <v>0</v>
      </c>
      <c r="BB418">
        <f t="shared" si="28"/>
        <v>0</v>
      </c>
    </row>
    <row r="419" spans="2:55">
      <c r="B419" t="str">
        <f>VLOOKUP(C419,花名册!C:O,13,0)</f>
        <v>11100</v>
      </c>
      <c r="C419" t="s">
        <v>564</v>
      </c>
      <c r="D419" t="str">
        <f>VLOOKUP(C419,花名册!C:F,4,0)</f>
        <v>百诚医药</v>
      </c>
      <c r="E419" t="str">
        <f>VLOOKUP(C419,花名册!C:G,5,0)</f>
        <v>固体制剂二部</v>
      </c>
      <c r="F419" t="str">
        <f>VLOOKUP(C419,花名册!C:H,6,0)</f>
        <v>制剂研究员</v>
      </c>
      <c r="G419" t="str">
        <f>VLOOKUP(C419,花名册!C:D,2,0)</f>
        <v>在职</v>
      </c>
      <c r="H419" t="str">
        <f>VLOOKUP(C419,花名册!C:E,3,0)</f>
        <v>正式员工</v>
      </c>
      <c r="I419" t="str">
        <f>VLOOKUP(C419,花名册!C:J,8,0)</f>
        <v>研发</v>
      </c>
      <c r="J419" t="str">
        <f>VLOOKUP(C419,花名册!C:I,7,0)</f>
        <v>2021-07-05</v>
      </c>
      <c r="K419" t="str">
        <f>VLOOKUP(C419,花名册!C:L,9,0)</f>
        <v/>
      </c>
      <c r="L419" t="str">
        <f>VLOOKUP(C419,花名册!C:L,10,0)</f>
        <v/>
      </c>
      <c r="M419" t="str">
        <f>VLOOKUP(C419,花名册!C:N,12,0)</f>
        <v>P2</v>
      </c>
      <c r="N419">
        <f>VLOOKUP(C419,出勤日期!A:I,9,0)</f>
        <v>172.5</v>
      </c>
      <c r="O419">
        <f>VLOOKUP(C419,出勤日期!A:J,10,0)</f>
        <v>172.5</v>
      </c>
      <c r="P419">
        <f>VLOOKUP(C419,出勤日期!A:L,12,0)</f>
        <v>0</v>
      </c>
      <c r="Q419">
        <f>VLOOKUP(C419,出勤日期!A:M,13,0)</f>
        <v>172.5</v>
      </c>
      <c r="S419">
        <f>VLOOKUP(C419,'考勤原始数据（增加育儿、独生子女陪护假）'!C:X,16,0)</f>
        <v>0</v>
      </c>
      <c r="U419">
        <f>VLOOKUP(C419,'考勤原始数据（增加育儿、独生子女陪护假）'!C:Z,17,0)</f>
        <v>0</v>
      </c>
      <c r="W419">
        <f>VLOOKUP(C419,'考勤原始数据（增加育儿、独生子女陪护假）'!C:AB,18,0)</f>
        <v>0</v>
      </c>
      <c r="Y419">
        <f>VLOOKUP(C419,'考勤原始数据（增加育儿、独生子女陪护假）'!C:AD,19,0)</f>
        <v>0</v>
      </c>
      <c r="Z419">
        <f>VLOOKUP(C419,'考勤原始数据（增加育儿、独生子女陪护假）'!C:AE,20,0)</f>
        <v>0</v>
      </c>
      <c r="AB419">
        <f>VLOOKUP(C419,'考勤原始数据（增加育儿、独生子女陪护假）'!C:AG,22,0)</f>
        <v>0</v>
      </c>
      <c r="AC419">
        <f>VLOOKUP(C419,'考勤原始数据（增加育儿、独生子女陪护假）'!C:Y,23,0)</f>
        <v>1.5</v>
      </c>
      <c r="AD419">
        <f>VLOOKUP(C419,'考勤原始数据（增加育儿、独生子女陪护假）'!C:Z,24,0)</f>
        <v>1.5</v>
      </c>
      <c r="AE419">
        <v>0</v>
      </c>
      <c r="AF419">
        <f>VLOOKUP(C419,'考勤原始数据（增加育儿、独生子女陪护假）'!C:AB,26,0)</f>
        <v>0</v>
      </c>
      <c r="AG419">
        <f>VLOOKUP(C419:C420,'考勤原始数据（增加育儿、独生子女陪护假）'!C:AC,27,0)</f>
        <v>0</v>
      </c>
      <c r="AH419">
        <f>VLOOKUP(C419,'考勤原始数据（增加育儿、独生子女陪护假）'!C:AD,28,0)</f>
        <v>0</v>
      </c>
      <c r="AI419">
        <f>VLOOKUP(C419,'考勤原始数据（增加育儿、独生子女陪护假）'!C:AE,29,0)</f>
        <v>0</v>
      </c>
      <c r="AJ419">
        <f>VLOOKUP(C419,'考勤原始数据（增加育儿、独生子女陪护假）'!C:AF,30,0)</f>
        <v>0</v>
      </c>
      <c r="AL419">
        <f t="shared" si="25"/>
        <v>0</v>
      </c>
      <c r="AM419">
        <f t="shared" si="27"/>
        <v>200</v>
      </c>
      <c r="AN419">
        <f>VLOOKUP(C419,工龄计算!B:F,5,0)</f>
        <v>50</v>
      </c>
      <c r="AS419">
        <f t="shared" si="26"/>
        <v>0</v>
      </c>
      <c r="BB419">
        <f t="shared" si="28"/>
        <v>0</v>
      </c>
    </row>
    <row r="420" spans="2:55">
      <c r="B420" t="str">
        <f>VLOOKUP(C420,花名册!C:O,13,0)</f>
        <v>11116</v>
      </c>
      <c r="C420" t="s">
        <v>686</v>
      </c>
      <c r="D420" t="str">
        <f>VLOOKUP(C420,花名册!C:F,4,0)</f>
        <v>百诚医药</v>
      </c>
      <c r="E420" t="str">
        <f>VLOOKUP(C420,花名册!C:G,5,0)</f>
        <v>杂质研究中心</v>
      </c>
      <c r="F420" t="str">
        <f>VLOOKUP(C420,花名册!C:H,6,0)</f>
        <v>分析研究员</v>
      </c>
      <c r="G420" t="str">
        <f>VLOOKUP(C420,花名册!C:D,2,0)</f>
        <v>在职</v>
      </c>
      <c r="H420" t="str">
        <f>VLOOKUP(C420,花名册!C:E,3,0)</f>
        <v>正式员工</v>
      </c>
      <c r="I420" t="str">
        <f>VLOOKUP(C420,花名册!C:J,8,0)</f>
        <v>研发</v>
      </c>
      <c r="J420" t="str">
        <f>VLOOKUP(C420,花名册!C:I,7,0)</f>
        <v>2021-07-05</v>
      </c>
      <c r="K420" t="str">
        <f>VLOOKUP(C420,花名册!C:L,9,0)</f>
        <v/>
      </c>
      <c r="L420" t="str">
        <f>VLOOKUP(C420,花名册!C:L,10,0)</f>
        <v/>
      </c>
      <c r="M420" t="str">
        <f>VLOOKUP(C420,花名册!C:N,12,0)</f>
        <v>P2</v>
      </c>
      <c r="N420">
        <f>VLOOKUP(C420,出勤日期!A:I,9,0)</f>
        <v>172.5</v>
      </c>
      <c r="O420">
        <f>VLOOKUP(C420,出勤日期!A:J,10,0)</f>
        <v>172.5</v>
      </c>
      <c r="P420">
        <f>VLOOKUP(C420,出勤日期!A:L,12,0)</f>
        <v>0</v>
      </c>
      <c r="Q420">
        <f>VLOOKUP(C420,出勤日期!A:M,13,0)</f>
        <v>172.5</v>
      </c>
      <c r="S420">
        <f>VLOOKUP(C420,'考勤原始数据（增加育儿、独生子女陪护假）'!C:X,16,0)</f>
        <v>0</v>
      </c>
      <c r="U420">
        <f>VLOOKUP(C420,'考勤原始数据（增加育儿、独生子女陪护假）'!C:Z,17,0)</f>
        <v>7.5</v>
      </c>
      <c r="W420">
        <f>VLOOKUP(C420,'考勤原始数据（增加育儿、独生子女陪护假）'!C:AB,18,0)</f>
        <v>0</v>
      </c>
      <c r="Y420">
        <f>VLOOKUP(C420,'考勤原始数据（增加育儿、独生子女陪护假）'!C:AD,19,0)</f>
        <v>0</v>
      </c>
      <c r="Z420">
        <f>VLOOKUP(C420,'考勤原始数据（增加育儿、独生子女陪护假）'!C:AE,20,0)</f>
        <v>0</v>
      </c>
      <c r="AB420">
        <f>VLOOKUP(C420,'考勤原始数据（增加育儿、独生子女陪护假）'!C:AG,22,0)</f>
        <v>0</v>
      </c>
      <c r="AC420">
        <f>VLOOKUP(C420,'考勤原始数据（增加育儿、独生子女陪护假）'!C:Y,23,0)</f>
        <v>15.5</v>
      </c>
      <c r="AD420">
        <f>VLOOKUP(C420,'考勤原始数据（增加育儿、独生子女陪护假）'!C:Z,24,0)</f>
        <v>15.5</v>
      </c>
      <c r="AE420">
        <v>0</v>
      </c>
      <c r="AF420">
        <f>VLOOKUP(C420,'考勤原始数据（增加育儿、独生子女陪护假）'!C:AB,26,0)</f>
        <v>0</v>
      </c>
      <c r="AG420">
        <f>VLOOKUP(C420:C421,'考勤原始数据（增加育儿、独生子女陪护假）'!C:AC,27,0)</f>
        <v>0</v>
      </c>
      <c r="AH420">
        <f>VLOOKUP(C420,'考勤原始数据（增加育儿、独生子女陪护假）'!C:AD,28,0)</f>
        <v>0</v>
      </c>
      <c r="AI420">
        <f>VLOOKUP(C420,'考勤原始数据（增加育儿、独生子女陪护假）'!C:AE,29,0)</f>
        <v>0</v>
      </c>
      <c r="AJ420">
        <f>VLOOKUP(C420,'考勤原始数据（增加育儿、独生子女陪护假）'!C:AF,30,0)</f>
        <v>0</v>
      </c>
      <c r="AL420">
        <f t="shared" si="25"/>
        <v>0</v>
      </c>
      <c r="AM420">
        <f t="shared" si="27"/>
        <v>191.3</v>
      </c>
      <c r="AN420">
        <f>VLOOKUP(C420,工龄计算!B:F,5,0)</f>
        <v>50</v>
      </c>
      <c r="AS420">
        <f t="shared" si="26"/>
        <v>0</v>
      </c>
      <c r="BB420">
        <f t="shared" si="28"/>
        <v>0</v>
      </c>
    </row>
    <row r="421" spans="2:55">
      <c r="B421" t="str">
        <f>VLOOKUP(C421,花名册!C:O,13,0)</f>
        <v>11125</v>
      </c>
      <c r="C421" t="s">
        <v>1044</v>
      </c>
      <c r="D421" t="str">
        <f>VLOOKUP(C421,花名册!C:F,4,0)</f>
        <v>百诚医药</v>
      </c>
      <c r="E421" t="str">
        <f>VLOOKUP(C421,花名册!C:G,5,0)</f>
        <v>知识产权部</v>
      </c>
      <c r="F421" t="str">
        <f>VLOOKUP(C421,花名册!C:H,6,0)</f>
        <v>知识产权专员</v>
      </c>
      <c r="G421" t="str">
        <f>VLOOKUP(C421,花名册!C:D,2,0)</f>
        <v>在职</v>
      </c>
      <c r="H421" t="str">
        <f>VLOOKUP(C421,花名册!C:E,3,0)</f>
        <v>正式员工</v>
      </c>
      <c r="I421" t="str">
        <f>VLOOKUP(C421,花名册!C:J,8,0)</f>
        <v>职能</v>
      </c>
      <c r="J421" t="str">
        <f>VLOOKUP(C421,花名册!C:I,7,0)</f>
        <v>2021-07-05</v>
      </c>
      <c r="K421" t="str">
        <f>VLOOKUP(C421,花名册!C:L,9,0)</f>
        <v/>
      </c>
      <c r="L421" t="str">
        <f>VLOOKUP(C421,花名册!C:L,10,0)</f>
        <v/>
      </c>
      <c r="M421" t="str">
        <f>VLOOKUP(C421,花名册!C:N,12,0)</f>
        <v>P2</v>
      </c>
      <c r="N421">
        <f>VLOOKUP(C421,出勤日期!A:I,9,0)</f>
        <v>184</v>
      </c>
      <c r="O421">
        <f>VLOOKUP(C421,出勤日期!A:J,10,0)</f>
        <v>184</v>
      </c>
      <c r="P421">
        <f>VLOOKUP(C421,出勤日期!A:L,12,0)</f>
        <v>0</v>
      </c>
      <c r="Q421">
        <f>VLOOKUP(C421,出勤日期!A:M,13,0)</f>
        <v>184</v>
      </c>
      <c r="S421">
        <f>VLOOKUP(C421,'考勤原始数据（增加育儿、独生子女陪护假）'!C:X,16,0)</f>
        <v>0</v>
      </c>
      <c r="U421">
        <f>VLOOKUP(C421,'考勤原始数据（增加育儿、独生子女陪护假）'!C:Z,17,0)</f>
        <v>0</v>
      </c>
      <c r="W421">
        <f>VLOOKUP(C421,'考勤原始数据（增加育儿、独生子女陪护假）'!C:AB,18,0)</f>
        <v>0</v>
      </c>
      <c r="Y421">
        <f>VLOOKUP(C421,'考勤原始数据（增加育儿、独生子女陪护假）'!C:AD,19,0)</f>
        <v>0</v>
      </c>
      <c r="Z421">
        <f>VLOOKUP(C421,'考勤原始数据（增加育儿、独生子女陪护假）'!C:AE,20,0)</f>
        <v>0</v>
      </c>
      <c r="AB421">
        <f>VLOOKUP(C421,'考勤原始数据（增加育儿、独生子女陪护假）'!C:AG,22,0)</f>
        <v>0</v>
      </c>
      <c r="AC421">
        <f>VLOOKUP(C421,'考勤原始数据（增加育儿、独生子女陪护假）'!C:Y,23,0)</f>
        <v>5.5</v>
      </c>
      <c r="AD421">
        <f>VLOOKUP(C421,'考勤原始数据（增加育儿、独生子女陪护假）'!C:Z,24,0)</f>
        <v>5.5</v>
      </c>
      <c r="AE421">
        <v>0</v>
      </c>
      <c r="AF421">
        <f>VLOOKUP(C421,'考勤原始数据（增加育儿、独生子女陪护假）'!C:AB,26,0)</f>
        <v>0</v>
      </c>
      <c r="AG421">
        <f>VLOOKUP(C421:C422,'考勤原始数据（增加育儿、独生子女陪护假）'!C:AC,27,0)</f>
        <v>0</v>
      </c>
      <c r="AH421">
        <f>VLOOKUP(C421,'考勤原始数据（增加育儿、独生子女陪护假）'!C:AD,28,0)</f>
        <v>0</v>
      </c>
      <c r="AI421">
        <f>VLOOKUP(C421,'考勤原始数据（增加育儿、独生子女陪护假）'!C:AE,29,0)</f>
        <v>0</v>
      </c>
      <c r="AJ421">
        <f>VLOOKUP(C421,'考勤原始数据（增加育儿、独生子女陪护假）'!C:AF,30,0)</f>
        <v>0</v>
      </c>
      <c r="AL421">
        <f t="shared" si="25"/>
        <v>0</v>
      </c>
      <c r="AM421">
        <f t="shared" si="27"/>
        <v>200</v>
      </c>
      <c r="AN421">
        <f>VLOOKUP(C421,工龄计算!B:F,5,0)</f>
        <v>50</v>
      </c>
      <c r="AS421">
        <f t="shared" si="26"/>
        <v>0</v>
      </c>
      <c r="BB421">
        <f t="shared" si="28"/>
        <v>0</v>
      </c>
    </row>
    <row r="422" spans="2:55">
      <c r="B422" t="str">
        <f>VLOOKUP(C422,花名册!C:O,13,0)</f>
        <v>11121</v>
      </c>
      <c r="C422" t="s">
        <v>687</v>
      </c>
      <c r="D422" t="str">
        <f>VLOOKUP(C422,花名册!C:F,4,0)</f>
        <v>百诚医药</v>
      </c>
      <c r="E422" t="str">
        <f>VLOOKUP(C422,花名册!C:G,5,0)</f>
        <v>注册部</v>
      </c>
      <c r="F422" t="str">
        <f>VLOOKUP(C422,花名册!C:H,6,0)</f>
        <v>高级注册专员</v>
      </c>
      <c r="G422" t="str">
        <f>VLOOKUP(C422,花名册!C:D,2,0)</f>
        <v>在职</v>
      </c>
      <c r="H422" t="str">
        <f>VLOOKUP(C422,花名册!C:E,3,0)</f>
        <v>正式员工</v>
      </c>
      <c r="I422" t="str">
        <f>VLOOKUP(C422,花名册!C:J,8,0)</f>
        <v>研发</v>
      </c>
      <c r="J422" t="str">
        <f>VLOOKUP(C422,花名册!C:I,7,0)</f>
        <v>2021-07-05</v>
      </c>
      <c r="K422" t="str">
        <f>VLOOKUP(C422,花名册!C:L,9,0)</f>
        <v/>
      </c>
      <c r="L422" t="str">
        <f>VLOOKUP(C422,花名册!C:L,10,0)</f>
        <v/>
      </c>
      <c r="M422" t="str">
        <f>VLOOKUP(C422,花名册!C:N,12,0)</f>
        <v>P3</v>
      </c>
      <c r="N422">
        <f>VLOOKUP(C422,出勤日期!A:I,9,0)</f>
        <v>172.5</v>
      </c>
      <c r="O422">
        <f>VLOOKUP(C422,出勤日期!A:J,10,0)</f>
        <v>172.5</v>
      </c>
      <c r="P422">
        <f>VLOOKUP(C422,出勤日期!A:L,12,0)</f>
        <v>0</v>
      </c>
      <c r="Q422">
        <f>VLOOKUP(C422,出勤日期!A:M,13,0)</f>
        <v>172.5</v>
      </c>
      <c r="S422">
        <f>VLOOKUP(C422,'考勤原始数据（增加育儿、独生子女陪护假）'!C:X,16,0)</f>
        <v>0</v>
      </c>
      <c r="U422">
        <f>VLOOKUP(C422,'考勤原始数据（增加育儿、独生子女陪护假）'!C:Z,17,0)</f>
        <v>0</v>
      </c>
      <c r="W422">
        <f>VLOOKUP(C422,'考勤原始数据（增加育儿、独生子女陪护假）'!C:AB,18,0)</f>
        <v>0</v>
      </c>
      <c r="Y422">
        <f>VLOOKUP(C422,'考勤原始数据（增加育儿、独生子女陪护假）'!C:AD,19,0)</f>
        <v>0</v>
      </c>
      <c r="Z422">
        <f>VLOOKUP(C422,'考勤原始数据（增加育儿、独生子女陪护假）'!C:AE,20,0)</f>
        <v>0</v>
      </c>
      <c r="AB422">
        <f>VLOOKUP(C422,'考勤原始数据（增加育儿、独生子女陪护假）'!C:AG,22,0)</f>
        <v>0</v>
      </c>
      <c r="AC422">
        <f>VLOOKUP(C422,'考勤原始数据（增加育儿、独生子女陪护假）'!C:Y,23,0)</f>
        <v>17.5</v>
      </c>
      <c r="AD422">
        <f>VLOOKUP(C422,'考勤原始数据（增加育儿、独生子女陪护假）'!C:Z,24,0)</f>
        <v>17.5</v>
      </c>
      <c r="AE422">
        <v>0</v>
      </c>
      <c r="AF422">
        <f>VLOOKUP(C422,'考勤原始数据（增加育儿、独生子女陪护假）'!C:AB,26,0)</f>
        <v>0</v>
      </c>
      <c r="AG422">
        <f>VLOOKUP(C422:C423,'考勤原始数据（增加育儿、独生子女陪护假）'!C:AC,27,0)</f>
        <v>0</v>
      </c>
      <c r="AH422">
        <f>VLOOKUP(C422,'考勤原始数据（增加育儿、独生子女陪护假）'!C:AD,28,0)</f>
        <v>0</v>
      </c>
      <c r="AI422">
        <f>VLOOKUP(C422,'考勤原始数据（增加育儿、独生子女陪护假）'!C:AE,29,0)</f>
        <v>0</v>
      </c>
      <c r="AJ422">
        <f>VLOOKUP(C422,'考勤原始数据（增加育儿、独生子女陪护假）'!C:AF,30,0)</f>
        <v>0</v>
      </c>
      <c r="AL422">
        <f t="shared" si="25"/>
        <v>0</v>
      </c>
      <c r="AM422">
        <f t="shared" si="27"/>
        <v>200</v>
      </c>
      <c r="AN422">
        <f>VLOOKUP(C422,工龄计算!B:F,5,0)</f>
        <v>50</v>
      </c>
      <c r="AS422">
        <f t="shared" si="26"/>
        <v>0</v>
      </c>
      <c r="BB422">
        <f t="shared" si="28"/>
        <v>0</v>
      </c>
    </row>
    <row r="423" spans="2:55">
      <c r="B423" t="str">
        <f>VLOOKUP(C423,花名册!C:O,13,0)</f>
        <v>11115</v>
      </c>
      <c r="C423" t="s">
        <v>1046</v>
      </c>
      <c r="D423" t="str">
        <f>VLOOKUP(C423,花名册!C:F,4,0)</f>
        <v>百诚医药</v>
      </c>
      <c r="E423" t="str">
        <f>VLOOKUP(C423,花名册!C:G,5,0)</f>
        <v>杂质研究中心</v>
      </c>
      <c r="F423" t="str">
        <f>VLOOKUP(C423,花名册!C:H,6,0)</f>
        <v>分析研究员</v>
      </c>
      <c r="G423" t="str">
        <f>VLOOKUP(C423,花名册!C:D,2,0)</f>
        <v>在职</v>
      </c>
      <c r="H423" t="str">
        <f>VLOOKUP(C423,花名册!C:E,3,0)</f>
        <v>正式员工</v>
      </c>
      <c r="I423" t="str">
        <f>VLOOKUP(C423,花名册!C:J,8,0)</f>
        <v>研发</v>
      </c>
      <c r="J423" t="str">
        <f>VLOOKUP(C423,花名册!C:I,7,0)</f>
        <v>2021-07-05</v>
      </c>
      <c r="K423" t="str">
        <f>VLOOKUP(C423,花名册!C:L,9,0)</f>
        <v/>
      </c>
      <c r="L423" t="str">
        <f>VLOOKUP(C423,花名册!C:L,10,0)</f>
        <v/>
      </c>
      <c r="M423" t="str">
        <f>VLOOKUP(C423,花名册!C:N,12,0)</f>
        <v>P2</v>
      </c>
      <c r="N423">
        <f>VLOOKUP(C423,出勤日期!A:I,9,0)</f>
        <v>172.5</v>
      </c>
      <c r="O423">
        <f>VLOOKUP(C423,出勤日期!A:J,10,0)</f>
        <v>172.5</v>
      </c>
      <c r="P423">
        <f>VLOOKUP(C423,出勤日期!A:L,12,0)</f>
        <v>0</v>
      </c>
      <c r="Q423">
        <f>VLOOKUP(C423,出勤日期!A:M,13,0)</f>
        <v>172.5</v>
      </c>
      <c r="S423">
        <f>VLOOKUP(C423,'考勤原始数据（增加育儿、独生子女陪护假）'!C:X,16,0)</f>
        <v>0</v>
      </c>
      <c r="U423">
        <f>VLOOKUP(C423,'考勤原始数据（增加育儿、独生子女陪护假）'!C:Z,17,0)</f>
        <v>0</v>
      </c>
      <c r="W423">
        <f>VLOOKUP(C423,'考勤原始数据（增加育儿、独生子女陪护假）'!C:AB,18,0)</f>
        <v>0</v>
      </c>
      <c r="Y423">
        <f>VLOOKUP(C423,'考勤原始数据（增加育儿、独生子女陪护假）'!C:AD,19,0)</f>
        <v>0</v>
      </c>
      <c r="Z423">
        <f>VLOOKUP(C423,'考勤原始数据（增加育儿、独生子女陪护假）'!C:AE,20,0)</f>
        <v>0</v>
      </c>
      <c r="AB423">
        <f>VLOOKUP(C423,'考勤原始数据（增加育儿、独生子女陪护假）'!C:AG,22,0)</f>
        <v>0</v>
      </c>
      <c r="AC423">
        <f>VLOOKUP(C423,'考勤原始数据（增加育儿、独生子女陪护假）'!C:Y,23,0)</f>
        <v>11.5</v>
      </c>
      <c r="AD423">
        <f>VLOOKUP(C423,'考勤原始数据（增加育儿、独生子女陪护假）'!C:Z,24,0)</f>
        <v>11.5</v>
      </c>
      <c r="AE423">
        <v>0</v>
      </c>
      <c r="AF423">
        <f>VLOOKUP(C423,'考勤原始数据（增加育儿、独生子女陪护假）'!C:AB,26,0)</f>
        <v>0</v>
      </c>
      <c r="AG423">
        <f>VLOOKUP(C423:C424,'考勤原始数据（增加育儿、独生子女陪护假）'!C:AC,27,0)</f>
        <v>0</v>
      </c>
      <c r="AH423">
        <f>VLOOKUP(C423,'考勤原始数据（增加育儿、独生子女陪护假）'!C:AD,28,0)</f>
        <v>0</v>
      </c>
      <c r="AI423">
        <f>VLOOKUP(C423,'考勤原始数据（增加育儿、独生子女陪护假）'!C:AE,29,0)</f>
        <v>0</v>
      </c>
      <c r="AJ423">
        <f>VLOOKUP(C423,'考勤原始数据（增加育儿、独生子女陪护假）'!C:AF,30,0)</f>
        <v>0</v>
      </c>
      <c r="AL423">
        <f t="shared" si="25"/>
        <v>0</v>
      </c>
      <c r="AM423">
        <f t="shared" si="27"/>
        <v>200</v>
      </c>
      <c r="AN423">
        <f>VLOOKUP(C423,工龄计算!B:F,5,0)</f>
        <v>50</v>
      </c>
      <c r="AS423">
        <f t="shared" si="26"/>
        <v>0</v>
      </c>
      <c r="BB423">
        <f t="shared" si="28"/>
        <v>0</v>
      </c>
    </row>
    <row r="424" spans="2:55">
      <c r="B424" t="str">
        <f>VLOOKUP(C424,花名册!C:O,13,0)</f>
        <v>11117</v>
      </c>
      <c r="C424" t="s">
        <v>1094</v>
      </c>
      <c r="D424" t="str">
        <f>VLOOKUP(C424,花名册!C:F,4,0)</f>
        <v>百诚医药</v>
      </c>
      <c r="E424" t="str">
        <f>VLOOKUP(C424,花名册!C:G,5,0)</f>
        <v>杂质研究中心</v>
      </c>
      <c r="F424" t="str">
        <f>VLOOKUP(C424,花名册!C:H,6,0)</f>
        <v>合成研究员</v>
      </c>
      <c r="G424" t="str">
        <f>VLOOKUP(C424,花名册!C:D,2,0)</f>
        <v>在职</v>
      </c>
      <c r="H424" t="str">
        <f>VLOOKUP(C424,花名册!C:E,3,0)</f>
        <v>正式员工</v>
      </c>
      <c r="I424" t="str">
        <f>VLOOKUP(C424,花名册!C:J,8,0)</f>
        <v>研发</v>
      </c>
      <c r="J424" t="str">
        <f>VLOOKUP(C424,花名册!C:I,7,0)</f>
        <v>2021-07-05</v>
      </c>
      <c r="K424" t="str">
        <f>VLOOKUP(C424,花名册!C:L,9,0)</f>
        <v/>
      </c>
      <c r="L424" t="str">
        <f>VLOOKUP(C424,花名册!C:L,10,0)</f>
        <v/>
      </c>
      <c r="M424" t="str">
        <f>VLOOKUP(C424,花名册!C:N,12,0)</f>
        <v>P2</v>
      </c>
      <c r="N424">
        <f>VLOOKUP(C424,出勤日期!A:I,9,0)</f>
        <v>172.5</v>
      </c>
      <c r="O424">
        <f>VLOOKUP(C424,出勤日期!A:J,10,0)</f>
        <v>172.5</v>
      </c>
      <c r="P424">
        <f>VLOOKUP(C424,出勤日期!A:L,12,0)</f>
        <v>0</v>
      </c>
      <c r="Q424">
        <f>VLOOKUP(C424,出勤日期!A:M,13,0)</f>
        <v>172.5</v>
      </c>
      <c r="S424">
        <f>VLOOKUP(C424,'考勤原始数据（增加育儿、独生子女陪护假）'!C:X,16,0)</f>
        <v>0</v>
      </c>
      <c r="U424">
        <f>VLOOKUP(C424,'考勤原始数据（增加育儿、独生子女陪护假）'!C:Z,17,0)</f>
        <v>0</v>
      </c>
      <c r="W424">
        <f>VLOOKUP(C424,'考勤原始数据（增加育儿、独生子女陪护假）'!C:AB,18,0)</f>
        <v>0</v>
      </c>
      <c r="Y424">
        <f>VLOOKUP(C424,'考勤原始数据（增加育儿、独生子女陪护假）'!C:AD,19,0)</f>
        <v>0</v>
      </c>
      <c r="Z424">
        <f>VLOOKUP(C424,'考勤原始数据（增加育儿、独生子女陪护假）'!C:AE,20,0)</f>
        <v>0</v>
      </c>
      <c r="AB424">
        <f>VLOOKUP(C424,'考勤原始数据（增加育儿、独生子女陪护假）'!C:AG,22,0)</f>
        <v>0</v>
      </c>
      <c r="AC424">
        <f>VLOOKUP(C424,'考勤原始数据（增加育儿、独生子女陪护假）'!C:Y,23,0)</f>
        <v>4.5</v>
      </c>
      <c r="AD424">
        <f>VLOOKUP(C424,'考勤原始数据（增加育儿、独生子女陪护假）'!C:Z,24,0)</f>
        <v>4.5</v>
      </c>
      <c r="AE424">
        <v>0</v>
      </c>
      <c r="AF424">
        <f>VLOOKUP(C424,'考勤原始数据（增加育儿、独生子女陪护假）'!C:AB,26,0)</f>
        <v>0</v>
      </c>
      <c r="AG424">
        <f>VLOOKUP(C424:C425,'考勤原始数据（增加育儿、独生子女陪护假）'!C:AC,27,0)</f>
        <v>0</v>
      </c>
      <c r="AH424">
        <f>VLOOKUP(C424,'考勤原始数据（增加育儿、独生子女陪护假）'!C:AD,28,0)</f>
        <v>0</v>
      </c>
      <c r="AI424">
        <f>VLOOKUP(C424,'考勤原始数据（增加育儿、独生子女陪护假）'!C:AE,29,0)</f>
        <v>0</v>
      </c>
      <c r="AJ424">
        <f>VLOOKUP(C424,'考勤原始数据（增加育儿、独生子女陪护假）'!C:AF,30,0)</f>
        <v>0</v>
      </c>
      <c r="AL424">
        <f t="shared" si="25"/>
        <v>0</v>
      </c>
      <c r="AM424">
        <f t="shared" si="27"/>
        <v>200</v>
      </c>
      <c r="AN424">
        <f>VLOOKUP(C424,工龄计算!B:F,5,0)</f>
        <v>50</v>
      </c>
      <c r="AS424">
        <f t="shared" si="26"/>
        <v>0</v>
      </c>
      <c r="BB424">
        <f t="shared" si="28"/>
        <v>0</v>
      </c>
    </row>
    <row r="425" spans="2:55">
      <c r="B425" t="str">
        <f>VLOOKUP(C425,花名册!C:O,13,0)</f>
        <v>11102</v>
      </c>
      <c r="C425" t="s">
        <v>845</v>
      </c>
      <c r="D425" t="str">
        <f>VLOOKUP(C425,花名册!C:F,4,0)</f>
        <v>百诚医药</v>
      </c>
      <c r="E425" t="str">
        <f>VLOOKUP(C425,花名册!C:G,5,0)</f>
        <v>固体制剂三部</v>
      </c>
      <c r="F425" t="str">
        <f>VLOOKUP(C425,花名册!C:H,6,0)</f>
        <v>分析研究员</v>
      </c>
      <c r="G425" t="str">
        <f>VLOOKUP(C425,花名册!C:D,2,0)</f>
        <v>在职</v>
      </c>
      <c r="H425" t="str">
        <f>VLOOKUP(C425,花名册!C:E,3,0)</f>
        <v>正式员工</v>
      </c>
      <c r="I425" t="str">
        <f>VLOOKUP(C425,花名册!C:J,8,0)</f>
        <v>研发</v>
      </c>
      <c r="J425" t="str">
        <f>VLOOKUP(C425,花名册!C:I,7,0)</f>
        <v>2021-07-05</v>
      </c>
      <c r="K425" t="str">
        <f>VLOOKUP(C425,花名册!C:L,9,0)</f>
        <v/>
      </c>
      <c r="L425" t="str">
        <f>VLOOKUP(C425,花名册!C:L,10,0)</f>
        <v/>
      </c>
      <c r="M425" t="str">
        <f>VLOOKUP(C425,花名册!C:N,12,0)</f>
        <v>P2</v>
      </c>
      <c r="N425">
        <f>VLOOKUP(C425,出勤日期!A:I,9,0)</f>
        <v>172.5</v>
      </c>
      <c r="O425">
        <f>VLOOKUP(C425,出勤日期!A:J,10,0)</f>
        <v>172.5</v>
      </c>
      <c r="P425">
        <f>VLOOKUP(C425,出勤日期!A:L,12,0)</f>
        <v>0</v>
      </c>
      <c r="Q425">
        <f>VLOOKUP(C425,出勤日期!A:M,13,0)</f>
        <v>172.5</v>
      </c>
      <c r="S425">
        <f>VLOOKUP(C425,'考勤原始数据（增加育儿、独生子女陪护假）'!C:X,16,0)</f>
        <v>0</v>
      </c>
      <c r="U425">
        <f>VLOOKUP(C425,'考勤原始数据（增加育儿、独生子女陪护假）'!C:Z,17,0)</f>
        <v>0</v>
      </c>
      <c r="W425">
        <f>VLOOKUP(C425,'考勤原始数据（增加育儿、独生子女陪护假）'!C:AB,18,0)</f>
        <v>0</v>
      </c>
      <c r="Y425">
        <f>VLOOKUP(C425,'考勤原始数据（增加育儿、独生子女陪护假）'!C:AD,19,0)</f>
        <v>0</v>
      </c>
      <c r="Z425">
        <f>VLOOKUP(C425,'考勤原始数据（增加育儿、独生子女陪护假）'!C:AE,20,0)</f>
        <v>0</v>
      </c>
      <c r="AB425">
        <f>VLOOKUP(C425,'考勤原始数据（增加育儿、独生子女陪护假）'!C:AG,22,0)</f>
        <v>0</v>
      </c>
      <c r="AC425">
        <f>VLOOKUP(C425,'考勤原始数据（增加育儿、独生子女陪护假）'!C:Y,23,0)</f>
        <v>50</v>
      </c>
      <c r="AD425">
        <f>VLOOKUP(C425,'考勤原始数据（增加育儿、独生子女陪护假）'!C:Z,24,0)</f>
        <v>34</v>
      </c>
      <c r="AE425">
        <v>0</v>
      </c>
      <c r="AF425">
        <f>VLOOKUP(C425,'考勤原始数据（增加育儿、独生子女陪护假）'!C:AB,26,0)</f>
        <v>16</v>
      </c>
      <c r="AG425">
        <f>VLOOKUP(C425:C426,'考勤原始数据（增加育儿、独生子女陪护假）'!C:AC,27,0)</f>
        <v>0</v>
      </c>
      <c r="AH425">
        <f>VLOOKUP(C425,'考勤原始数据（增加育儿、独生子女陪护假）'!C:AD,28,0)</f>
        <v>0</v>
      </c>
      <c r="AI425">
        <f>VLOOKUP(C425,'考勤原始数据（增加育儿、独生子女陪护假）'!C:AE,29,0)</f>
        <v>0</v>
      </c>
      <c r="AJ425">
        <f>VLOOKUP(C425,'考勤原始数据（增加育儿、独生子女陪护假）'!C:AF,30,0)</f>
        <v>640</v>
      </c>
      <c r="AL425">
        <f t="shared" si="25"/>
        <v>0</v>
      </c>
      <c r="AM425">
        <f t="shared" si="27"/>
        <v>200</v>
      </c>
      <c r="AN425">
        <f>VLOOKUP(C425,工龄计算!B:F,5,0)</f>
        <v>50</v>
      </c>
      <c r="AS425">
        <f t="shared" si="26"/>
        <v>0</v>
      </c>
      <c r="BB425">
        <f t="shared" si="28"/>
        <v>0</v>
      </c>
    </row>
    <row r="426" spans="2:55">
      <c r="B426" t="str">
        <f>VLOOKUP(C426,花名册!C:O,13,0)</f>
        <v>11113</v>
      </c>
      <c r="C426" t="s">
        <v>688</v>
      </c>
      <c r="D426" t="str">
        <f>VLOOKUP(C426,花名册!C:F,4,0)</f>
        <v>百诚医药</v>
      </c>
      <c r="E426" t="str">
        <f>VLOOKUP(C426,花名册!C:G,5,0)</f>
        <v>原料药分析部</v>
      </c>
      <c r="F426" t="str">
        <f>VLOOKUP(C426,花名册!C:H,6,0)</f>
        <v>分析研究员</v>
      </c>
      <c r="G426" t="str">
        <f>VLOOKUP(C426,花名册!C:D,2,0)</f>
        <v>在职</v>
      </c>
      <c r="H426" t="str">
        <f>VLOOKUP(C426,花名册!C:E,3,0)</f>
        <v>正式员工</v>
      </c>
      <c r="I426" t="str">
        <f>VLOOKUP(C426,花名册!C:J,8,0)</f>
        <v>研发</v>
      </c>
      <c r="J426" t="str">
        <f>VLOOKUP(C426,花名册!C:I,7,0)</f>
        <v>2021-07-05</v>
      </c>
      <c r="K426" t="str">
        <f>VLOOKUP(C426,花名册!C:L,9,0)</f>
        <v/>
      </c>
      <c r="L426" t="str">
        <f>VLOOKUP(C426,花名册!C:L,10,0)</f>
        <v/>
      </c>
      <c r="M426" t="str">
        <f>VLOOKUP(C426,花名册!C:N,12,0)</f>
        <v>P2</v>
      </c>
      <c r="N426">
        <f>VLOOKUP(C426,出勤日期!A:I,9,0)</f>
        <v>172.5</v>
      </c>
      <c r="O426">
        <f>VLOOKUP(C426,出勤日期!A:J,10,0)</f>
        <v>172.5</v>
      </c>
      <c r="P426">
        <f>VLOOKUP(C426,出勤日期!A:L,12,0)</f>
        <v>0</v>
      </c>
      <c r="Q426">
        <f>VLOOKUP(C426,出勤日期!A:M,13,0)</f>
        <v>172.5</v>
      </c>
      <c r="S426">
        <f>VLOOKUP(C426,'考勤原始数据（增加育儿、独生子女陪护假）'!C:X,16,0)</f>
        <v>0</v>
      </c>
      <c r="U426">
        <f>VLOOKUP(C426,'考勤原始数据（增加育儿、独生子女陪护假）'!C:Z,17,0)</f>
        <v>0</v>
      </c>
      <c r="W426">
        <f>VLOOKUP(C426,'考勤原始数据（增加育儿、独生子女陪护假）'!C:AB,18,0)</f>
        <v>0</v>
      </c>
      <c r="Y426">
        <f>VLOOKUP(C426,'考勤原始数据（增加育儿、独生子女陪护假）'!C:AD,19,0)</f>
        <v>0</v>
      </c>
      <c r="Z426">
        <f>VLOOKUP(C426,'考勤原始数据（增加育儿、独生子女陪护假）'!C:AE,20,0)</f>
        <v>22.5</v>
      </c>
      <c r="AB426">
        <f>VLOOKUP(C426,'考勤原始数据（增加育儿、独生子女陪护假）'!C:AG,22,0)</f>
        <v>0</v>
      </c>
      <c r="AC426">
        <f>VLOOKUP(C426,'考勤原始数据（增加育儿、独生子女陪护假）'!C:Y,23,0)</f>
        <v>0.5</v>
      </c>
      <c r="AD426">
        <f>VLOOKUP(C426,'考勤原始数据（增加育儿、独生子女陪护假）'!C:Z,24,0)</f>
        <v>0.5</v>
      </c>
      <c r="AE426">
        <v>0</v>
      </c>
      <c r="AF426">
        <f>VLOOKUP(C426,'考勤原始数据（增加育儿、独生子女陪护假）'!C:AB,26,0)</f>
        <v>0</v>
      </c>
      <c r="AG426">
        <f>VLOOKUP(C426:C427,'考勤原始数据（增加育儿、独生子女陪护假）'!C:AC,27,0)</f>
        <v>0</v>
      </c>
      <c r="AH426">
        <f>VLOOKUP(C426,'考勤原始数据（增加育儿、独生子女陪护假）'!C:AD,28,0)</f>
        <v>0</v>
      </c>
      <c r="AI426">
        <f>VLOOKUP(C426,'考勤原始数据（增加育儿、独生子女陪护假）'!C:AE,29,0)</f>
        <v>0</v>
      </c>
      <c r="AJ426">
        <f>VLOOKUP(C426,'考勤原始数据（增加育儿、独生子女陪护假）'!C:AF,30,0)</f>
        <v>0</v>
      </c>
      <c r="AL426">
        <f t="shared" si="25"/>
        <v>0</v>
      </c>
      <c r="AM426">
        <f t="shared" si="27"/>
        <v>173.91</v>
      </c>
      <c r="AN426">
        <f>VLOOKUP(C426,工龄计算!B:F,5,0)</f>
        <v>50</v>
      </c>
      <c r="AS426">
        <f t="shared" si="26"/>
        <v>0</v>
      </c>
      <c r="AT426">
        <v>1000</v>
      </c>
      <c r="BB426">
        <f t="shared" si="28"/>
        <v>0</v>
      </c>
      <c r="BC426" t="s">
        <v>7813</v>
      </c>
    </row>
    <row r="427" spans="2:55">
      <c r="B427" t="str">
        <f>VLOOKUP(C427,花名册!C:O,13,0)</f>
        <v>11111</v>
      </c>
      <c r="C427" t="s">
        <v>1047</v>
      </c>
      <c r="D427" t="str">
        <f>VLOOKUP(C427,花名册!C:F,4,0)</f>
        <v>百诚医药</v>
      </c>
      <c r="E427" t="str">
        <f>VLOOKUP(C427,花名册!C:G,5,0)</f>
        <v>原料药分析部</v>
      </c>
      <c r="F427" t="str">
        <f>VLOOKUP(C427,花名册!C:H,6,0)</f>
        <v>分析研究员</v>
      </c>
      <c r="G427" t="str">
        <f>VLOOKUP(C427,花名册!C:D,2,0)</f>
        <v>在职</v>
      </c>
      <c r="H427" t="str">
        <f>VLOOKUP(C427,花名册!C:E,3,0)</f>
        <v>正式员工</v>
      </c>
      <c r="I427" t="str">
        <f>VLOOKUP(C427,花名册!C:J,8,0)</f>
        <v>研发</v>
      </c>
      <c r="J427" t="str">
        <f>VLOOKUP(C427,花名册!C:I,7,0)</f>
        <v>2021-07-05</v>
      </c>
      <c r="K427" t="str">
        <f>VLOOKUP(C427,花名册!C:L,9,0)</f>
        <v/>
      </c>
      <c r="L427" t="str">
        <f>VLOOKUP(C427,花名册!C:L,10,0)</f>
        <v/>
      </c>
      <c r="M427" t="str">
        <f>VLOOKUP(C427,花名册!C:N,12,0)</f>
        <v>P2</v>
      </c>
      <c r="N427">
        <f>VLOOKUP(C427,出勤日期!A:I,9,0)</f>
        <v>172.5</v>
      </c>
      <c r="O427">
        <f>VLOOKUP(C427,出勤日期!A:J,10,0)</f>
        <v>172.5</v>
      </c>
      <c r="P427">
        <f>VLOOKUP(C427,出勤日期!A:L,12,0)</f>
        <v>0</v>
      </c>
      <c r="Q427">
        <f>VLOOKUP(C427,出勤日期!A:M,13,0)</f>
        <v>172.5</v>
      </c>
      <c r="S427">
        <f>VLOOKUP(C427,'考勤原始数据（增加育儿、独生子女陪护假）'!C:X,16,0)</f>
        <v>0</v>
      </c>
      <c r="U427">
        <f>VLOOKUP(C427,'考勤原始数据（增加育儿、独生子女陪护假）'!C:Z,17,0)</f>
        <v>0</v>
      </c>
      <c r="W427">
        <f>VLOOKUP(C427,'考勤原始数据（增加育儿、独生子女陪护假）'!C:AB,18,0)</f>
        <v>0</v>
      </c>
      <c r="Y427">
        <f>VLOOKUP(C427,'考勤原始数据（增加育儿、独生子女陪护假）'!C:AD,19,0)</f>
        <v>0</v>
      </c>
      <c r="Z427">
        <f>VLOOKUP(C427,'考勤原始数据（增加育儿、独生子女陪护假）'!C:AE,20,0)</f>
        <v>0</v>
      </c>
      <c r="AB427">
        <f>VLOOKUP(C427,'考勤原始数据（增加育儿、独生子女陪护假）'!C:AG,22,0)</f>
        <v>0</v>
      </c>
      <c r="AC427">
        <f>VLOOKUP(C427,'考勤原始数据（增加育儿、独生子女陪护假）'!C:Y,23,0)</f>
        <v>8.5</v>
      </c>
      <c r="AD427">
        <f>VLOOKUP(C427,'考勤原始数据（增加育儿、独生子女陪护假）'!C:Z,24,0)</f>
        <v>8.5</v>
      </c>
      <c r="AE427">
        <v>0</v>
      </c>
      <c r="AF427">
        <f>VLOOKUP(C427,'考勤原始数据（增加育儿、独生子女陪护假）'!C:AB,26,0)</f>
        <v>0</v>
      </c>
      <c r="AG427">
        <f>VLOOKUP(C427:C428,'考勤原始数据（增加育儿、独生子女陪护假）'!C:AC,27,0)</f>
        <v>0</v>
      </c>
      <c r="AH427">
        <f>VLOOKUP(C427,'考勤原始数据（增加育儿、独生子女陪护假）'!C:AD,28,0)</f>
        <v>0</v>
      </c>
      <c r="AI427">
        <f>VLOOKUP(C427,'考勤原始数据（增加育儿、独生子女陪护假）'!C:AE,29,0)</f>
        <v>0</v>
      </c>
      <c r="AJ427">
        <f>VLOOKUP(C427,'考勤原始数据（增加育儿、独生子女陪护假）'!C:AF,30,0)</f>
        <v>0</v>
      </c>
      <c r="AL427">
        <f t="shared" si="25"/>
        <v>0</v>
      </c>
      <c r="AM427">
        <f t="shared" si="27"/>
        <v>200</v>
      </c>
      <c r="AN427">
        <f>VLOOKUP(C427,工龄计算!B:F,5,0)</f>
        <v>50</v>
      </c>
      <c r="AS427">
        <f t="shared" si="26"/>
        <v>0</v>
      </c>
      <c r="BB427">
        <f t="shared" si="28"/>
        <v>0</v>
      </c>
    </row>
    <row r="428" spans="2:55">
      <c r="B428" t="str">
        <f>VLOOKUP(C428,花名册!C:O,13,0)</f>
        <v>11129</v>
      </c>
      <c r="C428" t="s">
        <v>1095</v>
      </c>
      <c r="D428" t="str">
        <f>VLOOKUP(C428,花名册!C:F,4,0)</f>
        <v>百诚医药</v>
      </c>
      <c r="E428" t="str">
        <f>VLOOKUP(C428,花名册!C:G,5,0)</f>
        <v>药理部</v>
      </c>
      <c r="F428" t="str">
        <f>VLOOKUP(C428,花名册!C:H,6,0)</f>
        <v>药理研究员</v>
      </c>
      <c r="G428" t="str">
        <f>VLOOKUP(C428,花名册!C:D,2,0)</f>
        <v>在职</v>
      </c>
      <c r="H428" t="str">
        <f>VLOOKUP(C428,花名册!C:E,3,0)</f>
        <v>正式员工</v>
      </c>
      <c r="I428" t="str">
        <f>VLOOKUP(C428,花名册!C:J,8,0)</f>
        <v>研发</v>
      </c>
      <c r="J428" t="str">
        <f>VLOOKUP(C428,花名册!C:I,7,0)</f>
        <v>2021-07-05</v>
      </c>
      <c r="K428" t="str">
        <f>VLOOKUP(C428,花名册!C:L,9,0)</f>
        <v/>
      </c>
      <c r="L428" t="str">
        <f>VLOOKUP(C428,花名册!C:L,10,0)</f>
        <v/>
      </c>
      <c r="M428" t="str">
        <f>VLOOKUP(C428,花名册!C:N,12,0)</f>
        <v>P2</v>
      </c>
      <c r="N428">
        <f>VLOOKUP(C428,出勤日期!A:I,9,0)</f>
        <v>172.5</v>
      </c>
      <c r="O428">
        <f>VLOOKUP(C428,出勤日期!A:J,10,0)</f>
        <v>172.5</v>
      </c>
      <c r="P428">
        <f>VLOOKUP(C428,出勤日期!A:L,12,0)</f>
        <v>0</v>
      </c>
      <c r="Q428">
        <f>VLOOKUP(C428,出勤日期!A:M,13,0)</f>
        <v>172.5</v>
      </c>
      <c r="S428">
        <f>VLOOKUP(C428,'考勤原始数据（增加育儿、独生子女陪护假）'!C:X,16,0)</f>
        <v>0</v>
      </c>
      <c r="U428">
        <f>VLOOKUP(C428,'考勤原始数据（增加育儿、独生子女陪护假）'!C:Z,17,0)</f>
        <v>0</v>
      </c>
      <c r="W428">
        <f>VLOOKUP(C428,'考勤原始数据（增加育儿、独生子女陪护假）'!C:AB,18,0)</f>
        <v>0</v>
      </c>
      <c r="Y428">
        <f>VLOOKUP(C428,'考勤原始数据（增加育儿、独生子女陪护假）'!C:AD,19,0)</f>
        <v>0</v>
      </c>
      <c r="Z428">
        <f>VLOOKUP(C428,'考勤原始数据（增加育儿、独生子女陪护假）'!C:AE,20,0)</f>
        <v>0</v>
      </c>
      <c r="AB428">
        <f>VLOOKUP(C428,'考勤原始数据（增加育儿、独生子女陪护假）'!C:AG,22,0)</f>
        <v>0</v>
      </c>
      <c r="AC428">
        <f>VLOOKUP(C428,'考勤原始数据（增加育儿、独生子女陪护假）'!C:Y,23,0)</f>
        <v>2.5</v>
      </c>
      <c r="AD428">
        <f>VLOOKUP(C428,'考勤原始数据（增加育儿、独生子女陪护假）'!C:Z,24,0)</f>
        <v>2.5</v>
      </c>
      <c r="AE428">
        <v>0</v>
      </c>
      <c r="AF428">
        <f>VLOOKUP(C428,'考勤原始数据（增加育儿、独生子女陪护假）'!C:AB,26,0)</f>
        <v>0</v>
      </c>
      <c r="AG428">
        <f>VLOOKUP(C428:C429,'考勤原始数据（增加育儿、独生子女陪护假）'!C:AC,27,0)</f>
        <v>0</v>
      </c>
      <c r="AH428">
        <f>VLOOKUP(C428,'考勤原始数据（增加育儿、独生子女陪护假）'!C:AD,28,0)</f>
        <v>0</v>
      </c>
      <c r="AI428">
        <f>VLOOKUP(C428,'考勤原始数据（增加育儿、独生子女陪护假）'!C:AE,29,0)</f>
        <v>0</v>
      </c>
      <c r="AJ428">
        <f>VLOOKUP(C428,'考勤原始数据（增加育儿、独生子女陪护假）'!C:AF,30,0)</f>
        <v>0</v>
      </c>
      <c r="AL428">
        <f t="shared" si="25"/>
        <v>0</v>
      </c>
      <c r="AM428">
        <f t="shared" si="27"/>
        <v>200</v>
      </c>
      <c r="AN428">
        <f>VLOOKUP(C428,工龄计算!B:F,5,0)</f>
        <v>50</v>
      </c>
      <c r="AS428">
        <f t="shared" si="26"/>
        <v>0</v>
      </c>
      <c r="BB428">
        <f t="shared" si="28"/>
        <v>0</v>
      </c>
    </row>
    <row r="429" spans="2:55">
      <c r="B429" t="str">
        <f>VLOOKUP(C429,花名册!C:O,13,0)</f>
        <v>11133</v>
      </c>
      <c r="C429" t="s">
        <v>1011</v>
      </c>
      <c r="D429" t="str">
        <f>VLOOKUP(C429,花名册!C:F,4,0)</f>
        <v>百杏生物</v>
      </c>
      <c r="E429" t="str">
        <f>VLOOKUP(C429,花名册!C:G,5,0)</f>
        <v>生物分析部</v>
      </c>
      <c r="F429" t="str">
        <f>VLOOKUP(C429,花名册!C:H,6,0)</f>
        <v>生物分析研究员</v>
      </c>
      <c r="G429" t="str">
        <f>VLOOKUP(C429,花名册!C:D,2,0)</f>
        <v>在职</v>
      </c>
      <c r="H429" t="str">
        <f>VLOOKUP(C429,花名册!C:E,3,0)</f>
        <v>正式员工</v>
      </c>
      <c r="I429" t="str">
        <f>VLOOKUP(C429,花名册!C:J,8,0)</f>
        <v>研发</v>
      </c>
      <c r="J429" t="str">
        <f>VLOOKUP(C429,花名册!C:I,7,0)</f>
        <v>2021-07-05</v>
      </c>
      <c r="K429" t="str">
        <f>VLOOKUP(C429,花名册!C:L,9,0)</f>
        <v/>
      </c>
      <c r="L429" t="str">
        <f>VLOOKUP(C429,花名册!C:L,10,0)</f>
        <v/>
      </c>
      <c r="M429" t="str">
        <f>VLOOKUP(C429,花名册!C:N,12,0)</f>
        <v>P2</v>
      </c>
      <c r="N429">
        <f>VLOOKUP(C429,出勤日期!A:I,9,0)</f>
        <v>172.5</v>
      </c>
      <c r="O429">
        <f>VLOOKUP(C429,出勤日期!A:J,10,0)</f>
        <v>172.5</v>
      </c>
      <c r="P429">
        <f>VLOOKUP(C429,出勤日期!A:L,12,0)</f>
        <v>0</v>
      </c>
      <c r="Q429">
        <f>VLOOKUP(C429,出勤日期!A:M,13,0)</f>
        <v>172.5</v>
      </c>
      <c r="S429">
        <f>VLOOKUP(C429,'考勤原始数据（增加育儿、独生子女陪护假）'!C:X,16,0)</f>
        <v>0</v>
      </c>
      <c r="U429">
        <f>VLOOKUP(C429,'考勤原始数据（增加育儿、独生子女陪护假）'!C:Z,17,0)</f>
        <v>0</v>
      </c>
      <c r="W429">
        <f>VLOOKUP(C429,'考勤原始数据（增加育儿、独生子女陪护假）'!C:AB,18,0)</f>
        <v>0</v>
      </c>
      <c r="Y429">
        <f>VLOOKUP(C429,'考勤原始数据（增加育儿、独生子女陪护假）'!C:AD,19,0)</f>
        <v>0</v>
      </c>
      <c r="Z429">
        <f>VLOOKUP(C429,'考勤原始数据（增加育儿、独生子女陪护假）'!C:AE,20,0)</f>
        <v>0</v>
      </c>
      <c r="AB429">
        <f>VLOOKUP(C429,'考勤原始数据（增加育儿、独生子女陪护假）'!C:AG,22,0)</f>
        <v>0</v>
      </c>
      <c r="AC429">
        <f>VLOOKUP(C429,'考勤原始数据（增加育儿、独生子女陪护假）'!C:Y,23,0)</f>
        <v>1.5</v>
      </c>
      <c r="AD429">
        <f>VLOOKUP(C429,'考勤原始数据（增加育儿、独生子女陪护假）'!C:Z,24,0)</f>
        <v>1.5</v>
      </c>
      <c r="AE429">
        <v>0</v>
      </c>
      <c r="AF429">
        <f>VLOOKUP(C429,'考勤原始数据（增加育儿、独生子女陪护假）'!C:AB,26,0)</f>
        <v>0</v>
      </c>
      <c r="AG429">
        <f>VLOOKUP(C429:C430,'考勤原始数据（增加育儿、独生子女陪护假）'!C:AC,27,0)</f>
        <v>0</v>
      </c>
      <c r="AH429">
        <f>VLOOKUP(C429,'考勤原始数据（增加育儿、独生子女陪护假）'!C:AD,28,0)</f>
        <v>0</v>
      </c>
      <c r="AI429">
        <f>VLOOKUP(C429,'考勤原始数据（增加育儿、独生子女陪护假）'!C:AE,29,0)</f>
        <v>0</v>
      </c>
      <c r="AJ429">
        <f>VLOOKUP(C429,'考勤原始数据（增加育儿、独生子女陪护假）'!C:AF,30,0)</f>
        <v>0</v>
      </c>
      <c r="AK429">
        <v>23</v>
      </c>
      <c r="AL429">
        <f t="shared" si="25"/>
        <v>345</v>
      </c>
      <c r="AM429">
        <f t="shared" si="27"/>
        <v>200</v>
      </c>
      <c r="AN429">
        <f>VLOOKUP(C429,工龄计算!B:F,5,0)</f>
        <v>50</v>
      </c>
      <c r="AS429">
        <f t="shared" si="26"/>
        <v>0</v>
      </c>
      <c r="BB429">
        <f t="shared" si="28"/>
        <v>0</v>
      </c>
    </row>
    <row r="430" spans="2:55">
      <c r="B430" t="str">
        <f>VLOOKUP(C430,花名册!C:O,13,0)</f>
        <v>11122</v>
      </c>
      <c r="C430" t="s">
        <v>1256</v>
      </c>
      <c r="D430" t="str">
        <f>VLOOKUP(C430,花名册!C:F,4,0)</f>
        <v>百诚医药</v>
      </c>
      <c r="E430" t="str">
        <f>VLOOKUP(C430,花名册!C:G,5,0)</f>
        <v>固体制剂一部</v>
      </c>
      <c r="F430" t="str">
        <f>VLOOKUP(C430,花名册!C:H,6,0)</f>
        <v>注册专员</v>
      </c>
      <c r="G430" t="str">
        <f>VLOOKUP(C430,花名册!C:D,2,0)</f>
        <v>在职</v>
      </c>
      <c r="H430" t="str">
        <f>VLOOKUP(C430,花名册!C:E,3,0)</f>
        <v>正式员工</v>
      </c>
      <c r="I430" t="str">
        <f>VLOOKUP(C430,花名册!C:J,8,0)</f>
        <v>研发</v>
      </c>
      <c r="J430" t="str">
        <f>VLOOKUP(C430,花名册!C:I,7,0)</f>
        <v>2021-07-05</v>
      </c>
      <c r="K430" t="str">
        <f>VLOOKUP(C430,花名册!C:L,9,0)</f>
        <v/>
      </c>
      <c r="L430" t="str">
        <f>VLOOKUP(C430,花名册!C:L,10,0)</f>
        <v/>
      </c>
      <c r="M430" t="str">
        <f>VLOOKUP(C430,花名册!C:N,12,0)</f>
        <v>P2</v>
      </c>
      <c r="N430">
        <f>VLOOKUP(C430,出勤日期!A:I,9,0)</f>
        <v>172.5</v>
      </c>
      <c r="O430">
        <f>VLOOKUP(C430,出勤日期!A:J,10,0)</f>
        <v>172.5</v>
      </c>
      <c r="P430">
        <f>VLOOKUP(C430,出勤日期!A:L,12,0)</f>
        <v>0</v>
      </c>
      <c r="Q430">
        <f>VLOOKUP(C430,出勤日期!A:M,13,0)</f>
        <v>172.5</v>
      </c>
      <c r="S430">
        <f>VLOOKUP(C430,'考勤原始数据（增加育儿、独生子女陪护假）'!C:X,16,0)</f>
        <v>0</v>
      </c>
      <c r="U430">
        <f>VLOOKUP(C430,'考勤原始数据（增加育儿、独生子女陪护假）'!C:Z,17,0)</f>
        <v>0</v>
      </c>
      <c r="W430">
        <f>VLOOKUP(C430,'考勤原始数据（增加育儿、独生子女陪护假）'!C:AB,18,0)</f>
        <v>0</v>
      </c>
      <c r="Y430">
        <f>VLOOKUP(C430,'考勤原始数据（增加育儿、独生子女陪护假）'!C:AD,19,0)</f>
        <v>0</v>
      </c>
      <c r="Z430">
        <f>VLOOKUP(C430,'考勤原始数据（增加育儿、独生子女陪护假）'!C:AE,20,0)</f>
        <v>0</v>
      </c>
      <c r="AB430">
        <f>VLOOKUP(C430,'考勤原始数据（增加育儿、独生子女陪护假）'!C:AG,22,0)</f>
        <v>0</v>
      </c>
      <c r="AC430">
        <f>VLOOKUP(C430,'考勤原始数据（增加育儿、独生子女陪护假）'!C:Y,23,0)</f>
        <v>4.5</v>
      </c>
      <c r="AD430">
        <f>VLOOKUP(C430,'考勤原始数据（增加育儿、独生子女陪护假）'!C:Z,24,0)</f>
        <v>4.5</v>
      </c>
      <c r="AE430">
        <v>0</v>
      </c>
      <c r="AF430">
        <f>VLOOKUP(C430,'考勤原始数据（增加育儿、独生子女陪护假）'!C:AB,26,0)</f>
        <v>0</v>
      </c>
      <c r="AG430">
        <f>VLOOKUP(C430:C431,'考勤原始数据（增加育儿、独生子女陪护假）'!C:AC,27,0)</f>
        <v>0</v>
      </c>
      <c r="AH430">
        <f>VLOOKUP(C430,'考勤原始数据（增加育儿、独生子女陪护假）'!C:AD,28,0)</f>
        <v>0</v>
      </c>
      <c r="AI430">
        <f>VLOOKUP(C430,'考勤原始数据（增加育儿、独生子女陪护假）'!C:AE,29,0)</f>
        <v>0</v>
      </c>
      <c r="AJ430">
        <f>VLOOKUP(C430,'考勤原始数据（增加育儿、独生子女陪护假）'!C:AF,30,0)</f>
        <v>0</v>
      </c>
      <c r="AL430">
        <f t="shared" si="25"/>
        <v>0</v>
      </c>
      <c r="AM430">
        <f t="shared" si="27"/>
        <v>200</v>
      </c>
      <c r="AN430">
        <f>VLOOKUP(C430,工龄计算!B:F,5,0)</f>
        <v>50</v>
      </c>
      <c r="AS430">
        <f t="shared" si="26"/>
        <v>0</v>
      </c>
      <c r="BB430">
        <f t="shared" si="28"/>
        <v>0</v>
      </c>
    </row>
    <row r="431" spans="2:55">
      <c r="B431" t="str">
        <f>VLOOKUP(C431,花名册!C:O,13,0)</f>
        <v>11132</v>
      </c>
      <c r="C431" t="s">
        <v>689</v>
      </c>
      <c r="D431" t="str">
        <f>VLOOKUP(C431,花名册!C:F,4,0)</f>
        <v>百伦检测</v>
      </c>
      <c r="E431" t="str">
        <f>VLOOKUP(C431,花名册!C:G,5,0)</f>
        <v>检测一部</v>
      </c>
      <c r="F431" t="str">
        <f>VLOOKUP(C431,花名册!C:H,6,0)</f>
        <v>检测员</v>
      </c>
      <c r="G431" t="str">
        <f>VLOOKUP(C431,花名册!C:D,2,0)</f>
        <v>在职</v>
      </c>
      <c r="H431" t="str">
        <f>VLOOKUP(C431,花名册!C:E,3,0)</f>
        <v>正式员工</v>
      </c>
      <c r="I431" t="str">
        <f>VLOOKUP(C431,花名册!C:J,8,0)</f>
        <v>研发</v>
      </c>
      <c r="J431" t="str">
        <f>VLOOKUP(C431,花名册!C:I,7,0)</f>
        <v>2021-07-05</v>
      </c>
      <c r="K431" t="str">
        <f>VLOOKUP(C431,花名册!C:L,9,0)</f>
        <v/>
      </c>
      <c r="L431" t="str">
        <f>VLOOKUP(C431,花名册!C:L,10,0)</f>
        <v/>
      </c>
      <c r="M431" t="str">
        <f>VLOOKUP(C431,花名册!C:N,12,0)</f>
        <v>P1</v>
      </c>
      <c r="N431">
        <f>VLOOKUP(C431,出勤日期!A:I,9,0)</f>
        <v>172.5</v>
      </c>
      <c r="O431">
        <f>VLOOKUP(C431,出勤日期!A:J,10,0)</f>
        <v>172.5</v>
      </c>
      <c r="P431">
        <f>VLOOKUP(C431,出勤日期!A:L,12,0)</f>
        <v>0</v>
      </c>
      <c r="Q431">
        <f>VLOOKUP(C431,出勤日期!A:M,13,0)</f>
        <v>172.5</v>
      </c>
      <c r="S431">
        <f>VLOOKUP(C431,'考勤原始数据（增加育儿、独生子女陪护假）'!C:X,16,0)</f>
        <v>0</v>
      </c>
      <c r="U431">
        <f>VLOOKUP(C431,'考勤原始数据（增加育儿、独生子女陪护假）'!C:Z,17,0)</f>
        <v>0</v>
      </c>
      <c r="W431">
        <f>VLOOKUP(C431,'考勤原始数据（增加育儿、独生子女陪护假）'!C:AB,18,0)</f>
        <v>0</v>
      </c>
      <c r="Y431">
        <f>VLOOKUP(C431,'考勤原始数据（增加育儿、独生子女陪护假）'!C:AD,19,0)</f>
        <v>0</v>
      </c>
      <c r="Z431">
        <f>VLOOKUP(C431,'考勤原始数据（增加育儿、独生子女陪护假）'!C:AE,20,0)</f>
        <v>0</v>
      </c>
      <c r="AB431">
        <f>VLOOKUP(C431,'考勤原始数据（增加育儿、独生子女陪护假）'!C:AG,22,0)</f>
        <v>0</v>
      </c>
      <c r="AC431">
        <f>VLOOKUP(C431,'考勤原始数据（增加育儿、独生子女陪护假）'!C:Y,23,0)</f>
        <v>0</v>
      </c>
      <c r="AD431">
        <f>VLOOKUP(C431,'考勤原始数据（增加育儿、独生子女陪护假）'!C:Z,24,0)</f>
        <v>0</v>
      </c>
      <c r="AE431">
        <v>0</v>
      </c>
      <c r="AF431">
        <f>VLOOKUP(C431,'考勤原始数据（增加育儿、独生子女陪护假）'!C:AB,26,0)</f>
        <v>0</v>
      </c>
      <c r="AG431">
        <f>VLOOKUP(C431:C432,'考勤原始数据（增加育儿、独生子女陪护假）'!C:AC,27,0)</f>
        <v>0</v>
      </c>
      <c r="AH431">
        <f>VLOOKUP(C431,'考勤原始数据（增加育儿、独生子女陪护假）'!C:AD,28,0)</f>
        <v>0</v>
      </c>
      <c r="AI431">
        <f>VLOOKUP(C431,'考勤原始数据（增加育儿、独生子女陪护假）'!C:AE,29,0)</f>
        <v>0</v>
      </c>
      <c r="AJ431">
        <f>VLOOKUP(C431,'考勤原始数据（增加育儿、独生子女陪护假）'!C:AF,30,0)</f>
        <v>0</v>
      </c>
      <c r="AK431">
        <v>0</v>
      </c>
      <c r="AL431">
        <f t="shared" si="25"/>
        <v>0</v>
      </c>
      <c r="AM431">
        <f t="shared" si="27"/>
        <v>200</v>
      </c>
      <c r="AN431">
        <f>VLOOKUP(C431,工龄计算!B:F,5,0)</f>
        <v>50</v>
      </c>
      <c r="AS431">
        <f t="shared" si="26"/>
        <v>0</v>
      </c>
      <c r="BB431">
        <f t="shared" si="28"/>
        <v>0</v>
      </c>
    </row>
    <row r="432" spans="2:55">
      <c r="B432" t="str">
        <f>VLOOKUP(C432,花名册!C:O,13,0)</f>
        <v>11131</v>
      </c>
      <c r="C432" t="s">
        <v>847</v>
      </c>
      <c r="D432" t="str">
        <f>VLOOKUP(C432,花名册!C:F,4,0)</f>
        <v>百伦检测</v>
      </c>
      <c r="E432" t="str">
        <f>VLOOKUP(C432,花名册!C:G,5,0)</f>
        <v>检测三部</v>
      </c>
      <c r="F432" t="str">
        <f>VLOOKUP(C432,花名册!C:H,6,0)</f>
        <v>检测员</v>
      </c>
      <c r="G432" t="str">
        <f>VLOOKUP(C432,花名册!C:D,2,0)</f>
        <v>在职</v>
      </c>
      <c r="H432" t="str">
        <f>VLOOKUP(C432,花名册!C:E,3,0)</f>
        <v>正式员工</v>
      </c>
      <c r="I432" t="str">
        <f>VLOOKUP(C432,花名册!C:J,8,0)</f>
        <v>研发</v>
      </c>
      <c r="J432" t="str">
        <f>VLOOKUP(C432,花名册!C:I,7,0)</f>
        <v>2021-07-05</v>
      </c>
      <c r="K432" t="str">
        <f>VLOOKUP(C432,花名册!C:L,9,0)</f>
        <v/>
      </c>
      <c r="L432" t="str">
        <f>VLOOKUP(C432,花名册!C:L,10,0)</f>
        <v/>
      </c>
      <c r="M432" t="str">
        <f>VLOOKUP(C432,花名册!C:N,12,0)</f>
        <v>P1</v>
      </c>
      <c r="N432">
        <f>VLOOKUP(C432,出勤日期!A:I,9,0)</f>
        <v>172.5</v>
      </c>
      <c r="O432">
        <f>VLOOKUP(C432,出勤日期!A:J,10,0)</f>
        <v>172.5</v>
      </c>
      <c r="P432">
        <f>VLOOKUP(C432,出勤日期!A:L,12,0)</f>
        <v>0</v>
      </c>
      <c r="Q432">
        <f>VLOOKUP(C432,出勤日期!A:M,13,0)</f>
        <v>172.5</v>
      </c>
      <c r="S432">
        <f>VLOOKUP(C432,'考勤原始数据（增加育儿、独生子女陪护假）'!C:X,16,0)</f>
        <v>0</v>
      </c>
      <c r="U432">
        <f>VLOOKUP(C432,'考勤原始数据（增加育儿、独生子女陪护假）'!C:Z,17,0)</f>
        <v>0</v>
      </c>
      <c r="W432">
        <f>VLOOKUP(C432,'考勤原始数据（增加育儿、独生子女陪护假）'!C:AB,18,0)</f>
        <v>0</v>
      </c>
      <c r="Y432">
        <f>VLOOKUP(C432,'考勤原始数据（增加育儿、独生子女陪护假）'!C:AD,19,0)</f>
        <v>0</v>
      </c>
      <c r="Z432">
        <f>VLOOKUP(C432,'考勤原始数据（增加育儿、独生子女陪护假）'!C:AE,20,0)</f>
        <v>0</v>
      </c>
      <c r="AB432">
        <f>VLOOKUP(C432,'考勤原始数据（增加育儿、独生子女陪护假）'!C:AG,22,0)</f>
        <v>0</v>
      </c>
      <c r="AC432">
        <f>VLOOKUP(C432,'考勤原始数据（增加育儿、独生子女陪护假）'!C:Y,23,0)</f>
        <v>5.5</v>
      </c>
      <c r="AD432">
        <f>VLOOKUP(C432,'考勤原始数据（增加育儿、独生子女陪护假）'!C:Z,24,0)</f>
        <v>5.5</v>
      </c>
      <c r="AE432">
        <v>0</v>
      </c>
      <c r="AF432">
        <f>VLOOKUP(C432,'考勤原始数据（增加育儿、独生子女陪护假）'!C:AB,26,0)</f>
        <v>0</v>
      </c>
      <c r="AG432">
        <f>VLOOKUP(C432:C433,'考勤原始数据（增加育儿、独生子女陪护假）'!C:AC,27,0)</f>
        <v>0</v>
      </c>
      <c r="AH432">
        <f>VLOOKUP(C432,'考勤原始数据（增加育儿、独生子女陪护假）'!C:AD,28,0)</f>
        <v>0</v>
      </c>
      <c r="AI432">
        <f>VLOOKUP(C432,'考勤原始数据（增加育儿、独生子女陪护假）'!C:AE,29,0)</f>
        <v>0</v>
      </c>
      <c r="AJ432">
        <f>VLOOKUP(C432,'考勤原始数据（增加育儿、独生子女陪护假）'!C:AF,30,0)</f>
        <v>0</v>
      </c>
      <c r="AL432">
        <f t="shared" si="25"/>
        <v>0</v>
      </c>
      <c r="AM432">
        <f t="shared" si="27"/>
        <v>200</v>
      </c>
      <c r="AN432">
        <f>VLOOKUP(C432,工龄计算!B:F,5,0)</f>
        <v>50</v>
      </c>
      <c r="AS432">
        <f t="shared" si="26"/>
        <v>0</v>
      </c>
      <c r="BB432">
        <f t="shared" si="28"/>
        <v>0</v>
      </c>
    </row>
    <row r="433" spans="2:54">
      <c r="B433" t="str">
        <f>VLOOKUP(C433,花名册!C:O,13,0)</f>
        <v>11141</v>
      </c>
      <c r="C433" t="s">
        <v>1048</v>
      </c>
      <c r="D433" t="str">
        <f>VLOOKUP(C433,花名册!C:F,4,0)</f>
        <v>百诚医药</v>
      </c>
      <c r="E433" t="str">
        <f>VLOOKUP(C433,花名册!C:G,5,0)</f>
        <v>液体制剂二部</v>
      </c>
      <c r="F433" t="str">
        <f>VLOOKUP(C433,花名册!C:H,6,0)</f>
        <v>见习项目经理(制剂)</v>
      </c>
      <c r="G433" t="str">
        <f>VLOOKUP(C433,花名册!C:D,2,0)</f>
        <v>在职</v>
      </c>
      <c r="H433" t="str">
        <f>VLOOKUP(C433,花名册!C:E,3,0)</f>
        <v>正式员工</v>
      </c>
      <c r="I433" t="str">
        <f>VLOOKUP(C433,花名册!C:J,8,0)</f>
        <v>研发</v>
      </c>
      <c r="J433" t="str">
        <f>VLOOKUP(C433,花名册!C:I,7,0)</f>
        <v>2021-07-05</v>
      </c>
      <c r="K433" t="str">
        <f>VLOOKUP(C433,花名册!C:L,9,0)</f>
        <v/>
      </c>
      <c r="L433" t="str">
        <f>VLOOKUP(C433,花名册!C:L,10,0)</f>
        <v/>
      </c>
      <c r="M433" t="str">
        <f>VLOOKUP(C433,花名册!C:N,12,0)</f>
        <v>P3</v>
      </c>
      <c r="N433">
        <f>VLOOKUP(C433,出勤日期!A:I,9,0)</f>
        <v>172.5</v>
      </c>
      <c r="O433">
        <f>VLOOKUP(C433,出勤日期!A:J,10,0)</f>
        <v>172.5</v>
      </c>
      <c r="P433">
        <f>VLOOKUP(C433,出勤日期!A:L,12,0)</f>
        <v>0</v>
      </c>
      <c r="Q433">
        <f>VLOOKUP(C433,出勤日期!A:M,13,0)</f>
        <v>172.5</v>
      </c>
      <c r="S433">
        <f>VLOOKUP(C433,'考勤原始数据（增加育儿、独生子女陪护假）'!C:X,16,0)</f>
        <v>0</v>
      </c>
      <c r="U433">
        <f>VLOOKUP(C433,'考勤原始数据（增加育儿、独生子女陪护假）'!C:Z,17,0)</f>
        <v>0</v>
      </c>
      <c r="W433">
        <f>VLOOKUP(C433,'考勤原始数据（增加育儿、独生子女陪护假）'!C:AB,18,0)</f>
        <v>0</v>
      </c>
      <c r="Y433">
        <f>VLOOKUP(C433,'考勤原始数据（增加育儿、独生子女陪护假）'!C:AD,19,0)</f>
        <v>0</v>
      </c>
      <c r="Z433">
        <f>VLOOKUP(C433,'考勤原始数据（增加育儿、独生子女陪护假）'!C:AE,20,0)</f>
        <v>0</v>
      </c>
      <c r="AB433">
        <f>VLOOKUP(C433,'考勤原始数据（增加育儿、独生子女陪护假）'!C:AG,22,0)</f>
        <v>0</v>
      </c>
      <c r="AC433">
        <f>VLOOKUP(C433,'考勤原始数据（增加育儿、独生子女陪护假）'!C:Y,23,0)</f>
        <v>11.5</v>
      </c>
      <c r="AD433">
        <f>VLOOKUP(C433,'考勤原始数据（增加育儿、独生子女陪护假）'!C:Z,24,0)</f>
        <v>11.5</v>
      </c>
      <c r="AE433">
        <v>0</v>
      </c>
      <c r="AF433">
        <f>VLOOKUP(C433,'考勤原始数据（增加育儿、独生子女陪护假）'!C:AB,26,0)</f>
        <v>0</v>
      </c>
      <c r="AG433">
        <f>VLOOKUP(C433:C434,'考勤原始数据（增加育儿、独生子女陪护假）'!C:AC,27,0)</f>
        <v>0</v>
      </c>
      <c r="AH433">
        <f>VLOOKUP(C433,'考勤原始数据（增加育儿、独生子女陪护假）'!C:AD,28,0)</f>
        <v>0</v>
      </c>
      <c r="AI433">
        <f>VLOOKUP(C433,'考勤原始数据（增加育儿、独生子女陪护假）'!C:AE,29,0)</f>
        <v>0</v>
      </c>
      <c r="AJ433">
        <f>VLOOKUP(C433,'考勤原始数据（增加育儿、独生子女陪护假）'!C:AF,30,0)</f>
        <v>0</v>
      </c>
      <c r="AL433">
        <f t="shared" si="25"/>
        <v>0</v>
      </c>
      <c r="AM433">
        <f t="shared" si="27"/>
        <v>200</v>
      </c>
      <c r="AN433">
        <f>VLOOKUP(C433,工龄计算!B:F,5,0)</f>
        <v>50</v>
      </c>
      <c r="AS433">
        <f t="shared" si="26"/>
        <v>0</v>
      </c>
      <c r="BB433">
        <f t="shared" si="28"/>
        <v>0</v>
      </c>
    </row>
    <row r="434" spans="2:54">
      <c r="B434" t="str">
        <f>VLOOKUP(C434,花名册!C:O,13,0)</f>
        <v>11138</v>
      </c>
      <c r="C434" t="s">
        <v>1012</v>
      </c>
      <c r="D434" t="str">
        <f>VLOOKUP(C434,花名册!C:F,4,0)</f>
        <v>百诚医药</v>
      </c>
      <c r="E434" t="str">
        <f>VLOOKUP(C434,花名册!C:G,5,0)</f>
        <v>原料药四部</v>
      </c>
      <c r="F434" t="str">
        <f>VLOOKUP(C434,花名册!C:H,6,0)</f>
        <v>合成研究员</v>
      </c>
      <c r="G434" t="str">
        <f>VLOOKUP(C434,花名册!C:D,2,0)</f>
        <v>在职</v>
      </c>
      <c r="H434" t="str">
        <f>VLOOKUP(C434,花名册!C:E,3,0)</f>
        <v>正式员工</v>
      </c>
      <c r="I434" t="str">
        <f>VLOOKUP(C434,花名册!C:J,8,0)</f>
        <v>研发</v>
      </c>
      <c r="J434" t="str">
        <f>VLOOKUP(C434,花名册!C:I,7,0)</f>
        <v>2021-07-05</v>
      </c>
      <c r="K434" t="str">
        <f>VLOOKUP(C434,花名册!C:L,9,0)</f>
        <v/>
      </c>
      <c r="L434" t="str">
        <f>VLOOKUP(C434,花名册!C:L,10,0)</f>
        <v/>
      </c>
      <c r="M434" t="str">
        <f>VLOOKUP(C434,花名册!C:N,12,0)</f>
        <v>P2</v>
      </c>
      <c r="N434">
        <f>VLOOKUP(C434,出勤日期!A:I,9,0)</f>
        <v>172.5</v>
      </c>
      <c r="O434">
        <f>VLOOKUP(C434,出勤日期!A:J,10,0)</f>
        <v>172.5</v>
      </c>
      <c r="P434">
        <f>VLOOKUP(C434,出勤日期!A:L,12,0)</f>
        <v>0</v>
      </c>
      <c r="Q434">
        <f>VLOOKUP(C434,出勤日期!A:M,13,0)</f>
        <v>172.5</v>
      </c>
      <c r="S434">
        <f>VLOOKUP(C434,'考勤原始数据（增加育儿、独生子女陪护假）'!C:X,16,0)</f>
        <v>0</v>
      </c>
      <c r="U434">
        <f>VLOOKUP(C434,'考勤原始数据（增加育儿、独生子女陪护假）'!C:Z,17,0)</f>
        <v>0</v>
      </c>
      <c r="W434">
        <f>VLOOKUP(C434,'考勤原始数据（增加育儿、独生子女陪护假）'!C:AB,18,0)</f>
        <v>0</v>
      </c>
      <c r="Y434">
        <f>VLOOKUP(C434,'考勤原始数据（增加育儿、独生子女陪护假）'!C:AD,19,0)</f>
        <v>0</v>
      </c>
      <c r="Z434">
        <f>VLOOKUP(C434,'考勤原始数据（增加育儿、独生子女陪护假）'!C:AE,20,0)</f>
        <v>0</v>
      </c>
      <c r="AB434">
        <f>VLOOKUP(C434,'考勤原始数据（增加育儿、独生子女陪护假）'!C:AG,22,0)</f>
        <v>0</v>
      </c>
      <c r="AC434">
        <f>VLOOKUP(C434,'考勤原始数据（增加育儿、独生子女陪护假）'!C:Y,23,0)</f>
        <v>6</v>
      </c>
      <c r="AD434">
        <f>VLOOKUP(C434,'考勤原始数据（增加育儿、独生子女陪护假）'!C:Z,24,0)</f>
        <v>0</v>
      </c>
      <c r="AE434">
        <v>0</v>
      </c>
      <c r="AF434">
        <f>VLOOKUP(C434,'考勤原始数据（增加育儿、独生子女陪护假）'!C:AB,26,0)</f>
        <v>6</v>
      </c>
      <c r="AG434">
        <f>VLOOKUP(C434:C435,'考勤原始数据（增加育儿、独生子女陪护假）'!C:AC,27,0)</f>
        <v>0</v>
      </c>
      <c r="AH434">
        <f>VLOOKUP(C434,'考勤原始数据（增加育儿、独生子女陪护假）'!C:AD,28,0)</f>
        <v>0</v>
      </c>
      <c r="AI434">
        <f>VLOOKUP(C434,'考勤原始数据（增加育儿、独生子女陪护假）'!C:AE,29,0)</f>
        <v>0</v>
      </c>
      <c r="AJ434">
        <f>VLOOKUP(C434,'考勤原始数据（增加育儿、独生子女陪护假）'!C:AF,30,0)</f>
        <v>240</v>
      </c>
      <c r="AL434">
        <f t="shared" si="25"/>
        <v>0</v>
      </c>
      <c r="AM434">
        <f t="shared" si="27"/>
        <v>200</v>
      </c>
      <c r="AN434">
        <f>VLOOKUP(C434,工龄计算!B:F,5,0)</f>
        <v>50</v>
      </c>
      <c r="AS434">
        <f t="shared" si="26"/>
        <v>0</v>
      </c>
      <c r="BB434">
        <f t="shared" si="28"/>
        <v>0</v>
      </c>
    </row>
    <row r="435" spans="2:54">
      <c r="B435" t="str">
        <f>VLOOKUP(C435,花名册!C:O,13,0)</f>
        <v>11145</v>
      </c>
      <c r="C435" t="s">
        <v>1049</v>
      </c>
      <c r="D435" t="str">
        <f>VLOOKUP(C435,花名册!C:F,4,0)</f>
        <v>百诚医药</v>
      </c>
      <c r="E435" t="str">
        <f>VLOOKUP(C435,花名册!C:G,5,0)</f>
        <v>杂质研究中心</v>
      </c>
      <c r="F435" t="str">
        <f>VLOOKUP(C435,花名册!C:H,6,0)</f>
        <v>分析研究员</v>
      </c>
      <c r="G435" t="str">
        <f>VLOOKUP(C435,花名册!C:D,2,0)</f>
        <v>在职</v>
      </c>
      <c r="H435" t="str">
        <f>VLOOKUP(C435,花名册!C:E,3,0)</f>
        <v>正式员工</v>
      </c>
      <c r="I435" t="str">
        <f>VLOOKUP(C435,花名册!C:J,8,0)</f>
        <v>研发</v>
      </c>
      <c r="J435" t="str">
        <f>VLOOKUP(C435,花名册!C:I,7,0)</f>
        <v>2021-07-05</v>
      </c>
      <c r="K435" t="str">
        <f>VLOOKUP(C435,花名册!C:L,9,0)</f>
        <v/>
      </c>
      <c r="L435" t="str">
        <f>VLOOKUP(C435,花名册!C:L,10,0)</f>
        <v/>
      </c>
      <c r="M435" t="str">
        <f>VLOOKUP(C435,花名册!C:N,12,0)</f>
        <v>P2</v>
      </c>
      <c r="N435">
        <f>VLOOKUP(C435,出勤日期!A:I,9,0)</f>
        <v>172.5</v>
      </c>
      <c r="O435">
        <f>VLOOKUP(C435,出勤日期!A:J,10,0)</f>
        <v>172.5</v>
      </c>
      <c r="P435">
        <f>VLOOKUP(C435,出勤日期!A:L,12,0)</f>
        <v>0</v>
      </c>
      <c r="Q435">
        <f>VLOOKUP(C435,出勤日期!A:M,13,0)</f>
        <v>172.5</v>
      </c>
      <c r="S435">
        <f>VLOOKUP(C435,'考勤原始数据（增加育儿、独生子女陪护假）'!C:X,16,0)</f>
        <v>0</v>
      </c>
      <c r="U435">
        <f>VLOOKUP(C435,'考勤原始数据（增加育儿、独生子女陪护假）'!C:Z,17,0)</f>
        <v>0</v>
      </c>
      <c r="W435">
        <f>VLOOKUP(C435,'考勤原始数据（增加育儿、独生子女陪护假）'!C:AB,18,0)</f>
        <v>0</v>
      </c>
      <c r="Y435">
        <f>VLOOKUP(C435,'考勤原始数据（增加育儿、独生子女陪护假）'!C:AD,19,0)</f>
        <v>0</v>
      </c>
      <c r="Z435">
        <f>VLOOKUP(C435,'考勤原始数据（增加育儿、独生子女陪护假）'!C:AE,20,0)</f>
        <v>0</v>
      </c>
      <c r="AB435">
        <f>VLOOKUP(C435,'考勤原始数据（增加育儿、独生子女陪护假）'!C:AG,22,0)</f>
        <v>0</v>
      </c>
      <c r="AC435">
        <f>VLOOKUP(C435,'考勤原始数据（增加育儿、独生子女陪护假）'!C:Y,23,0)</f>
        <v>14.5</v>
      </c>
      <c r="AD435">
        <f>VLOOKUP(C435,'考勤原始数据（增加育儿、独生子女陪护假）'!C:Z,24,0)</f>
        <v>14.5</v>
      </c>
      <c r="AE435">
        <v>0</v>
      </c>
      <c r="AF435">
        <f>VLOOKUP(C435,'考勤原始数据（增加育儿、独生子女陪护假）'!C:AB,26,0)</f>
        <v>0</v>
      </c>
      <c r="AG435">
        <f>VLOOKUP(C435:C436,'考勤原始数据（增加育儿、独生子女陪护假）'!C:AC,27,0)</f>
        <v>0</v>
      </c>
      <c r="AH435">
        <f>VLOOKUP(C435,'考勤原始数据（增加育儿、独生子女陪护假）'!C:AD,28,0)</f>
        <v>0</v>
      </c>
      <c r="AI435">
        <f>VLOOKUP(C435,'考勤原始数据（增加育儿、独生子女陪护假）'!C:AE,29,0)</f>
        <v>0</v>
      </c>
      <c r="AJ435">
        <f>VLOOKUP(C435,'考勤原始数据（增加育儿、独生子女陪护假）'!C:AF,30,0)</f>
        <v>0</v>
      </c>
      <c r="AL435">
        <f t="shared" si="25"/>
        <v>0</v>
      </c>
      <c r="AM435">
        <f t="shared" si="27"/>
        <v>200</v>
      </c>
      <c r="AN435">
        <f>VLOOKUP(C435,工龄计算!B:F,5,0)</f>
        <v>50</v>
      </c>
      <c r="AS435">
        <f t="shared" si="26"/>
        <v>0</v>
      </c>
      <c r="BB435">
        <f t="shared" si="28"/>
        <v>0</v>
      </c>
    </row>
    <row r="436" spans="2:54">
      <c r="B436" t="str">
        <f>VLOOKUP(C436,花名册!C:O,13,0)</f>
        <v>11149</v>
      </c>
      <c r="C436" t="s">
        <v>1050</v>
      </c>
      <c r="D436" t="str">
        <f>VLOOKUP(C436,花名册!C:F,4,0)</f>
        <v>百诚医药</v>
      </c>
      <c r="E436" t="str">
        <f>VLOOKUP(C436,花名册!C:G,5,0)</f>
        <v>原料药四部</v>
      </c>
      <c r="F436" t="str">
        <f>VLOOKUP(C436,花名册!C:H,6,0)</f>
        <v>合成研究员</v>
      </c>
      <c r="G436" t="str">
        <f>VLOOKUP(C436,花名册!C:D,2,0)</f>
        <v>在职</v>
      </c>
      <c r="H436" t="str">
        <f>VLOOKUP(C436,花名册!C:E,3,0)</f>
        <v>正式员工</v>
      </c>
      <c r="I436" t="str">
        <f>VLOOKUP(C436,花名册!C:J,8,0)</f>
        <v>研发</v>
      </c>
      <c r="J436" t="str">
        <f>VLOOKUP(C436,花名册!C:I,7,0)</f>
        <v>2021-07-05</v>
      </c>
      <c r="K436" t="str">
        <f>VLOOKUP(C436,花名册!C:L,9,0)</f>
        <v/>
      </c>
      <c r="L436" t="str">
        <f>VLOOKUP(C436,花名册!C:L,10,0)</f>
        <v/>
      </c>
      <c r="M436" t="str">
        <f>VLOOKUP(C436,花名册!C:N,12,0)</f>
        <v>P2</v>
      </c>
      <c r="N436">
        <f>VLOOKUP(C436,出勤日期!A:I,9,0)</f>
        <v>172.5</v>
      </c>
      <c r="O436">
        <f>VLOOKUP(C436,出勤日期!A:J,10,0)</f>
        <v>172.5</v>
      </c>
      <c r="P436">
        <f>VLOOKUP(C436,出勤日期!A:L,12,0)</f>
        <v>0</v>
      </c>
      <c r="Q436">
        <f>VLOOKUP(C436,出勤日期!A:M,13,0)</f>
        <v>172.5</v>
      </c>
      <c r="S436">
        <f>VLOOKUP(C436,'考勤原始数据（增加育儿、独生子女陪护假）'!C:X,16,0)</f>
        <v>0</v>
      </c>
      <c r="U436">
        <f>VLOOKUP(C436,'考勤原始数据（增加育儿、独生子女陪护假）'!C:Z,17,0)</f>
        <v>0</v>
      </c>
      <c r="W436">
        <f>VLOOKUP(C436,'考勤原始数据（增加育儿、独生子女陪护假）'!C:AB,18,0)</f>
        <v>0</v>
      </c>
      <c r="Y436">
        <f>VLOOKUP(C436,'考勤原始数据（增加育儿、独生子女陪护假）'!C:AD,19,0)</f>
        <v>0</v>
      </c>
      <c r="Z436">
        <f>VLOOKUP(C436,'考勤原始数据（增加育儿、独生子女陪护假）'!C:AE,20,0)</f>
        <v>0</v>
      </c>
      <c r="AB436">
        <f>VLOOKUP(C436,'考勤原始数据（增加育儿、独生子女陪护假）'!C:AG,22,0)</f>
        <v>0</v>
      </c>
      <c r="AC436">
        <f>VLOOKUP(C436,'考勤原始数据（增加育儿、独生子女陪护假）'!C:Y,23,0)</f>
        <v>0</v>
      </c>
      <c r="AD436">
        <f>VLOOKUP(C436,'考勤原始数据（增加育儿、独生子女陪护假）'!C:Z,24,0)</f>
        <v>0</v>
      </c>
      <c r="AE436">
        <v>0</v>
      </c>
      <c r="AF436">
        <f>VLOOKUP(C436,'考勤原始数据（增加育儿、独生子女陪护假）'!C:AB,26,0)</f>
        <v>0</v>
      </c>
      <c r="AG436">
        <f>VLOOKUP(C436:C437,'考勤原始数据（增加育儿、独生子女陪护假）'!C:AC,27,0)</f>
        <v>0</v>
      </c>
      <c r="AH436">
        <f>VLOOKUP(C436,'考勤原始数据（增加育儿、独生子女陪护假）'!C:AD,28,0)</f>
        <v>0</v>
      </c>
      <c r="AI436">
        <f>VLOOKUP(C436,'考勤原始数据（增加育儿、独生子女陪护假）'!C:AE,29,0)</f>
        <v>0</v>
      </c>
      <c r="AJ436">
        <f>VLOOKUP(C436,'考勤原始数据（增加育儿、独生子女陪护假）'!C:AF,30,0)</f>
        <v>0</v>
      </c>
      <c r="AL436">
        <f t="shared" si="25"/>
        <v>0</v>
      </c>
      <c r="AM436">
        <f t="shared" si="27"/>
        <v>200</v>
      </c>
      <c r="AN436">
        <f>VLOOKUP(C436,工龄计算!B:F,5,0)</f>
        <v>50</v>
      </c>
      <c r="AS436">
        <f t="shared" si="26"/>
        <v>0</v>
      </c>
      <c r="BB436">
        <f t="shared" si="28"/>
        <v>0</v>
      </c>
    </row>
    <row r="437" spans="2:54">
      <c r="B437" t="str">
        <f>VLOOKUP(C437,花名册!C:O,13,0)</f>
        <v>11143</v>
      </c>
      <c r="C437" t="s">
        <v>690</v>
      </c>
      <c r="D437" t="str">
        <f>VLOOKUP(C437,花名册!C:F,4,0)</f>
        <v>百诚医药</v>
      </c>
      <c r="E437" t="str">
        <f>VLOOKUP(C437,花名册!C:G,5,0)</f>
        <v>外用制剂部</v>
      </c>
      <c r="F437" t="str">
        <f>VLOOKUP(C437,花名册!C:H,6,0)</f>
        <v>见习项目经理(分析)</v>
      </c>
      <c r="G437" t="str">
        <f>VLOOKUP(C437,花名册!C:D,2,0)</f>
        <v>在职</v>
      </c>
      <c r="H437" t="str">
        <f>VLOOKUP(C437,花名册!C:E,3,0)</f>
        <v>正式员工</v>
      </c>
      <c r="I437" t="str">
        <f>VLOOKUP(C437,花名册!C:J,8,0)</f>
        <v>研发</v>
      </c>
      <c r="J437" t="str">
        <f>VLOOKUP(C437,花名册!C:I,7,0)</f>
        <v>2021-07-05</v>
      </c>
      <c r="K437" t="str">
        <f>VLOOKUP(C437,花名册!C:L,9,0)</f>
        <v/>
      </c>
      <c r="L437" t="str">
        <f>VLOOKUP(C437,花名册!C:L,10,0)</f>
        <v/>
      </c>
      <c r="M437" t="str">
        <f>VLOOKUP(C437,花名册!C:N,12,0)</f>
        <v>P2</v>
      </c>
      <c r="N437">
        <f>VLOOKUP(C437,出勤日期!A:I,9,0)</f>
        <v>172.5</v>
      </c>
      <c r="O437">
        <f>VLOOKUP(C437,出勤日期!A:J,10,0)</f>
        <v>172.5</v>
      </c>
      <c r="P437">
        <f>VLOOKUP(C437,出勤日期!A:L,12,0)</f>
        <v>0</v>
      </c>
      <c r="Q437">
        <f>VLOOKUP(C437,出勤日期!A:M,13,0)</f>
        <v>172.5</v>
      </c>
      <c r="S437">
        <f>VLOOKUP(C437,'考勤原始数据（增加育儿、独生子女陪护假）'!C:X,16,0)</f>
        <v>0</v>
      </c>
      <c r="U437">
        <f>VLOOKUP(C437,'考勤原始数据（增加育儿、独生子女陪护假）'!C:Z,17,0)</f>
        <v>0</v>
      </c>
      <c r="W437">
        <f>VLOOKUP(C437,'考勤原始数据（增加育儿、独生子女陪护假）'!C:AB,18,0)</f>
        <v>0</v>
      </c>
      <c r="Y437">
        <f>VLOOKUP(C437,'考勤原始数据（增加育儿、独生子女陪护假）'!C:AD,19,0)</f>
        <v>0</v>
      </c>
      <c r="Z437">
        <f>VLOOKUP(C437,'考勤原始数据（增加育儿、独生子女陪护假）'!C:AE,20,0)</f>
        <v>0</v>
      </c>
      <c r="AB437">
        <f>VLOOKUP(C437,'考勤原始数据（增加育儿、独生子女陪护假）'!C:AG,22,0)</f>
        <v>0</v>
      </c>
      <c r="AC437">
        <f>VLOOKUP(C437,'考勤原始数据（增加育儿、独生子女陪护假）'!C:Y,23,0)</f>
        <v>38.5</v>
      </c>
      <c r="AD437">
        <f>VLOOKUP(C437,'考勤原始数据（增加育儿、独生子女陪护假）'!C:Z,24,0)</f>
        <v>3.5</v>
      </c>
      <c r="AE437">
        <v>0</v>
      </c>
      <c r="AF437">
        <f>VLOOKUP(C437,'考勤原始数据（增加育儿、独生子女陪护假）'!C:AB,26,0)</f>
        <v>35</v>
      </c>
      <c r="AG437">
        <f>VLOOKUP(C437:C438,'考勤原始数据（增加育儿、独生子女陪护假）'!C:AC,27,0)</f>
        <v>0</v>
      </c>
      <c r="AH437">
        <f>VLOOKUP(C437,'考勤原始数据（增加育儿、独生子女陪护假）'!C:AD,28,0)</f>
        <v>0</v>
      </c>
      <c r="AI437">
        <f>VLOOKUP(C437,'考勤原始数据（增加育儿、独生子女陪护假）'!C:AE,29,0)</f>
        <v>0</v>
      </c>
      <c r="AJ437">
        <f>VLOOKUP(C437,'考勤原始数据（增加育儿、独生子女陪护假）'!C:AF,30,0)</f>
        <v>1400</v>
      </c>
      <c r="AL437">
        <f t="shared" si="25"/>
        <v>0</v>
      </c>
      <c r="AM437">
        <f t="shared" si="27"/>
        <v>200</v>
      </c>
      <c r="AN437">
        <f>VLOOKUP(C437,工龄计算!B:F,5,0)</f>
        <v>50</v>
      </c>
      <c r="AS437">
        <f t="shared" si="26"/>
        <v>0</v>
      </c>
      <c r="BB437">
        <f t="shared" si="28"/>
        <v>0</v>
      </c>
    </row>
    <row r="438" spans="2:54">
      <c r="B438" t="str">
        <f>VLOOKUP(C438,花名册!C:O,13,0)</f>
        <v>11151</v>
      </c>
      <c r="C438" t="s">
        <v>1257</v>
      </c>
      <c r="D438" t="str">
        <f>VLOOKUP(C438,花名册!C:F,4,0)</f>
        <v>百诚医药</v>
      </c>
      <c r="E438" t="str">
        <f>VLOOKUP(C438,花名册!C:G,5,0)</f>
        <v>杂质研究中心</v>
      </c>
      <c r="F438" t="str">
        <f>VLOOKUP(C438,花名册!C:H,6,0)</f>
        <v>合成研究员</v>
      </c>
      <c r="G438" t="str">
        <f>VLOOKUP(C438,花名册!C:D,2,0)</f>
        <v>在职</v>
      </c>
      <c r="H438" t="str">
        <f>VLOOKUP(C438,花名册!C:E,3,0)</f>
        <v>正式员工</v>
      </c>
      <c r="I438" t="str">
        <f>VLOOKUP(C438,花名册!C:J,8,0)</f>
        <v>研发</v>
      </c>
      <c r="J438" t="str">
        <f>VLOOKUP(C438,花名册!C:I,7,0)</f>
        <v>2021-07-05</v>
      </c>
      <c r="K438" t="str">
        <f>VLOOKUP(C438,花名册!C:L,9,0)</f>
        <v/>
      </c>
      <c r="L438" t="str">
        <f>VLOOKUP(C438,花名册!C:L,10,0)</f>
        <v/>
      </c>
      <c r="M438" t="str">
        <f>VLOOKUP(C438,花名册!C:N,12,0)</f>
        <v>P2</v>
      </c>
      <c r="N438">
        <f>VLOOKUP(C438,出勤日期!A:I,9,0)</f>
        <v>172.5</v>
      </c>
      <c r="O438">
        <f>VLOOKUP(C438,出勤日期!A:J,10,0)</f>
        <v>172.5</v>
      </c>
      <c r="P438">
        <f>VLOOKUP(C438,出勤日期!A:L,12,0)</f>
        <v>0</v>
      </c>
      <c r="Q438">
        <f>VLOOKUP(C438,出勤日期!A:M,13,0)</f>
        <v>172.5</v>
      </c>
      <c r="S438">
        <f>VLOOKUP(C438,'考勤原始数据（增加育儿、独生子女陪护假）'!C:X,16,0)</f>
        <v>0</v>
      </c>
      <c r="U438">
        <f>VLOOKUP(C438,'考勤原始数据（增加育儿、独生子女陪护假）'!C:Z,17,0)</f>
        <v>0</v>
      </c>
      <c r="W438">
        <f>VLOOKUP(C438,'考勤原始数据（增加育儿、独生子女陪护假）'!C:AB,18,0)</f>
        <v>0</v>
      </c>
      <c r="Y438">
        <f>VLOOKUP(C438,'考勤原始数据（增加育儿、独生子女陪护假）'!C:AD,19,0)</f>
        <v>0</v>
      </c>
      <c r="Z438">
        <f>VLOOKUP(C438,'考勤原始数据（增加育儿、独生子女陪护假）'!C:AE,20,0)</f>
        <v>0</v>
      </c>
      <c r="AB438">
        <f>VLOOKUP(C438,'考勤原始数据（增加育儿、独生子女陪护假）'!C:AG,22,0)</f>
        <v>0</v>
      </c>
      <c r="AC438">
        <f>VLOOKUP(C438,'考勤原始数据（增加育儿、独生子女陪护假）'!C:Y,23,0)</f>
        <v>13</v>
      </c>
      <c r="AD438">
        <f>VLOOKUP(C438,'考勤原始数据（增加育儿、独生子女陪护假）'!C:Z,24,0)</f>
        <v>13</v>
      </c>
      <c r="AE438">
        <v>0</v>
      </c>
      <c r="AF438">
        <f>VLOOKUP(C438,'考勤原始数据（增加育儿、独生子女陪护假）'!C:AB,26,0)</f>
        <v>0</v>
      </c>
      <c r="AG438">
        <f>VLOOKUP(C438:C439,'考勤原始数据（增加育儿、独生子女陪护假）'!C:AC,27,0)</f>
        <v>0</v>
      </c>
      <c r="AH438">
        <f>VLOOKUP(C438,'考勤原始数据（增加育儿、独生子女陪护假）'!C:AD,28,0)</f>
        <v>0</v>
      </c>
      <c r="AI438">
        <f>VLOOKUP(C438,'考勤原始数据（增加育儿、独生子女陪护假）'!C:AE,29,0)</f>
        <v>0</v>
      </c>
      <c r="AJ438">
        <f>VLOOKUP(C438,'考勤原始数据（增加育儿、独生子女陪护假）'!C:AF,30,0)</f>
        <v>0</v>
      </c>
      <c r="AL438">
        <f t="shared" si="25"/>
        <v>0</v>
      </c>
      <c r="AM438">
        <f t="shared" si="27"/>
        <v>200</v>
      </c>
      <c r="AN438">
        <f>VLOOKUP(C438,工龄计算!B:F,5,0)</f>
        <v>50</v>
      </c>
      <c r="AS438">
        <f t="shared" si="26"/>
        <v>0</v>
      </c>
      <c r="BB438">
        <f t="shared" si="28"/>
        <v>0</v>
      </c>
    </row>
    <row r="439" spans="2:54">
      <c r="B439" t="str">
        <f>VLOOKUP(C439,花名册!C:O,13,0)</f>
        <v>11164</v>
      </c>
      <c r="C439" t="s">
        <v>1051</v>
      </c>
      <c r="D439" t="str">
        <f>VLOOKUP(C439,花名册!C:F,4,0)</f>
        <v>百诚医药</v>
      </c>
      <c r="E439" t="str">
        <f>VLOOKUP(C439,花名册!C:G,5,0)</f>
        <v>原料药二部</v>
      </c>
      <c r="F439" t="str">
        <f>VLOOKUP(C439,花名册!C:H,6,0)</f>
        <v>高级合成研究员</v>
      </c>
      <c r="G439" t="str">
        <f>VLOOKUP(C439,花名册!C:D,2,0)</f>
        <v>在职</v>
      </c>
      <c r="H439" t="str">
        <f>VLOOKUP(C439,花名册!C:E,3,0)</f>
        <v>正式员工</v>
      </c>
      <c r="I439" t="str">
        <f>VLOOKUP(C439,花名册!C:J,8,0)</f>
        <v>研发</v>
      </c>
      <c r="J439" t="str">
        <f>VLOOKUP(C439,花名册!C:I,7,0)</f>
        <v>2021-07-12</v>
      </c>
      <c r="K439" t="str">
        <f>VLOOKUP(C439,花名册!C:L,9,0)</f>
        <v/>
      </c>
      <c r="L439" t="str">
        <f>VLOOKUP(C439,花名册!C:L,10,0)</f>
        <v/>
      </c>
      <c r="M439" t="str">
        <f>VLOOKUP(C439,花名册!C:N,12,0)</f>
        <v>P3</v>
      </c>
      <c r="N439">
        <f>VLOOKUP(C439,出勤日期!A:I,9,0)</f>
        <v>172.5</v>
      </c>
      <c r="O439">
        <f>VLOOKUP(C439,出勤日期!A:J,10,0)</f>
        <v>172.5</v>
      </c>
      <c r="P439">
        <f>VLOOKUP(C439,出勤日期!A:L,12,0)</f>
        <v>0</v>
      </c>
      <c r="Q439">
        <f>VLOOKUP(C439,出勤日期!A:M,13,0)</f>
        <v>172.5</v>
      </c>
      <c r="S439">
        <f>VLOOKUP(C439,'考勤原始数据（增加育儿、独生子女陪护假）'!C:X,16,0)</f>
        <v>0</v>
      </c>
      <c r="U439">
        <f>VLOOKUP(C439,'考勤原始数据（增加育儿、独生子女陪护假）'!C:Z,17,0)</f>
        <v>0</v>
      </c>
      <c r="W439">
        <f>VLOOKUP(C439,'考勤原始数据（增加育儿、独生子女陪护假）'!C:AB,18,0)</f>
        <v>0</v>
      </c>
      <c r="Y439">
        <f>VLOOKUP(C439,'考勤原始数据（增加育儿、独生子女陪护假）'!C:AD,19,0)</f>
        <v>0</v>
      </c>
      <c r="Z439">
        <f>VLOOKUP(C439,'考勤原始数据（增加育儿、独生子女陪护假）'!C:AE,20,0)</f>
        <v>0</v>
      </c>
      <c r="AB439">
        <f>VLOOKUP(C439,'考勤原始数据（增加育儿、独生子女陪护假）'!C:AG,22,0)</f>
        <v>0</v>
      </c>
      <c r="AC439">
        <f>VLOOKUP(C439,'考勤原始数据（增加育儿、独生子女陪护假）'!C:Y,23,0)</f>
        <v>0</v>
      </c>
      <c r="AD439">
        <f>VLOOKUP(C439,'考勤原始数据（增加育儿、独生子女陪护假）'!C:Z,24,0)</f>
        <v>0</v>
      </c>
      <c r="AE439">
        <v>0</v>
      </c>
      <c r="AF439">
        <f>VLOOKUP(C439,'考勤原始数据（增加育儿、独生子女陪护假）'!C:AB,26,0)</f>
        <v>0</v>
      </c>
      <c r="AG439">
        <f>VLOOKUP(C439:C440,'考勤原始数据（增加育儿、独生子女陪护假）'!C:AC,27,0)</f>
        <v>0</v>
      </c>
      <c r="AH439">
        <f>VLOOKUP(C439,'考勤原始数据（增加育儿、独生子女陪护假）'!C:AD,28,0)</f>
        <v>0</v>
      </c>
      <c r="AI439">
        <f>VLOOKUP(C439,'考勤原始数据（增加育儿、独生子女陪护假）'!C:AE,29,0)</f>
        <v>0</v>
      </c>
      <c r="AJ439">
        <f>VLOOKUP(C439,'考勤原始数据（增加育儿、独生子女陪护假）'!C:AF,30,0)</f>
        <v>0</v>
      </c>
      <c r="AL439">
        <f t="shared" si="25"/>
        <v>0</v>
      </c>
      <c r="AM439">
        <f t="shared" si="27"/>
        <v>200</v>
      </c>
      <c r="AN439">
        <f>VLOOKUP(C439,工龄计算!B:F,5,0)</f>
        <v>50</v>
      </c>
      <c r="AS439">
        <f t="shared" si="26"/>
        <v>0</v>
      </c>
      <c r="BB439">
        <f t="shared" si="28"/>
        <v>0</v>
      </c>
    </row>
    <row r="440" spans="2:54">
      <c r="B440" t="str">
        <f>VLOOKUP(C440,花名册!C:O,13,0)</f>
        <v>12382</v>
      </c>
      <c r="C440" t="s">
        <v>1391</v>
      </c>
      <c r="D440" t="str">
        <f>VLOOKUP(C440,花名册!C:F,4,0)</f>
        <v>百诚医药</v>
      </c>
      <c r="E440" t="str">
        <f>VLOOKUP(C440,花名册!C:G,5,0)</f>
        <v>原料药分析部</v>
      </c>
      <c r="F440" t="str">
        <f>VLOOKUP(C440,花名册!C:H,6,0)</f>
        <v>分析研究员</v>
      </c>
      <c r="G440" t="str">
        <f>VLOOKUP(C440,花名册!C:D,2,0)</f>
        <v>在职</v>
      </c>
      <c r="H440" t="str">
        <f>VLOOKUP(C440,花名册!C:E,3,0)</f>
        <v>试用员工</v>
      </c>
      <c r="I440" t="str">
        <f>VLOOKUP(C440,花名册!C:J,8,0)</f>
        <v>研发</v>
      </c>
      <c r="J440" t="str">
        <f>VLOOKUP(C440,花名册!C:I,7,0)</f>
        <v>2023-02-10</v>
      </c>
      <c r="K440" t="str">
        <f>VLOOKUP(C440,花名册!C:L,9,0)</f>
        <v/>
      </c>
      <c r="L440" t="str">
        <f>VLOOKUP(C440,花名册!C:L,10,0)</f>
        <v/>
      </c>
      <c r="M440" t="str">
        <f>VLOOKUP(C440,花名册!C:N,12,0)</f>
        <v>P2</v>
      </c>
      <c r="N440">
        <f>VLOOKUP(C440,出勤日期!A:I,9,0)</f>
        <v>172.5</v>
      </c>
      <c r="O440">
        <f>VLOOKUP(C440,出勤日期!A:J,10,0)</f>
        <v>172.5</v>
      </c>
      <c r="P440">
        <f>VLOOKUP(C440,出勤日期!A:L,12,0)</f>
        <v>0</v>
      </c>
      <c r="Q440">
        <f>VLOOKUP(C440,出勤日期!A:M,13,0)</f>
        <v>172.5</v>
      </c>
      <c r="S440">
        <f>VLOOKUP(C440,'考勤原始数据（增加育儿、独生子女陪护假）'!C:X,16,0)</f>
        <v>0</v>
      </c>
      <c r="U440">
        <f>VLOOKUP(C440,'考勤原始数据（增加育儿、独生子女陪护假）'!C:Z,17,0)</f>
        <v>0</v>
      </c>
      <c r="W440">
        <f>VLOOKUP(C440,'考勤原始数据（增加育儿、独生子女陪护假）'!C:AB,18,0)</f>
        <v>0</v>
      </c>
      <c r="Y440">
        <f>VLOOKUP(C440,'考勤原始数据（增加育儿、独生子女陪护假）'!C:AD,19,0)</f>
        <v>0</v>
      </c>
      <c r="Z440">
        <f>VLOOKUP(C440,'考勤原始数据（增加育儿、独生子女陪护假）'!C:AE,20,0)</f>
        <v>0</v>
      </c>
      <c r="AB440">
        <f>VLOOKUP(C440,'考勤原始数据（增加育儿、独生子女陪护假）'!C:AG,22,0)</f>
        <v>0</v>
      </c>
      <c r="AC440">
        <f>VLOOKUP(C440,'考勤原始数据（增加育儿、独生子女陪护假）'!C:Y,23,0)</f>
        <v>26</v>
      </c>
      <c r="AD440">
        <f>VLOOKUP(C440,'考勤原始数据（增加育儿、独生子女陪护假）'!C:Z,24,0)</f>
        <v>10</v>
      </c>
      <c r="AE440">
        <v>0</v>
      </c>
      <c r="AF440">
        <f>VLOOKUP(C440,'考勤原始数据（增加育儿、独生子女陪护假）'!C:AB,26,0)</f>
        <v>16</v>
      </c>
      <c r="AG440">
        <f>VLOOKUP(C440:C441,'考勤原始数据（增加育儿、独生子女陪护假）'!C:AC,27,0)</f>
        <v>0</v>
      </c>
      <c r="AH440">
        <f>VLOOKUP(C440,'考勤原始数据（增加育儿、独生子女陪护假）'!C:AD,28,0)</f>
        <v>0</v>
      </c>
      <c r="AI440">
        <f>VLOOKUP(C440,'考勤原始数据（增加育儿、独生子女陪护假）'!C:AE,29,0)</f>
        <v>0</v>
      </c>
      <c r="AJ440">
        <f>VLOOKUP(C440,'考勤原始数据（增加育儿、独生子女陪护假）'!C:AF,30,0)</f>
        <v>640</v>
      </c>
      <c r="AL440">
        <f t="shared" si="25"/>
        <v>0</v>
      </c>
      <c r="AM440">
        <f t="shared" si="27"/>
        <v>200</v>
      </c>
      <c r="AN440">
        <f>VLOOKUP(C440,工龄计算!B:F,5,0)</f>
        <v>0</v>
      </c>
      <c r="AS440">
        <f t="shared" si="26"/>
        <v>0</v>
      </c>
      <c r="BB440">
        <f t="shared" si="28"/>
        <v>0</v>
      </c>
    </row>
    <row r="441" spans="2:54">
      <c r="B441" t="str">
        <f>VLOOKUP(C441,花名册!C:O,13,0)</f>
        <v>11179</v>
      </c>
      <c r="C441" t="s">
        <v>1259</v>
      </c>
      <c r="D441" t="str">
        <f>VLOOKUP(C441,花名册!C:F,4,0)</f>
        <v>百诚医药</v>
      </c>
      <c r="E441" t="str">
        <f>VLOOKUP(C441,花名册!C:G,5,0)</f>
        <v>液体制剂二部</v>
      </c>
      <c r="F441" t="str">
        <f>VLOOKUP(C441,花名册!C:H,6,0)</f>
        <v>分析研究员</v>
      </c>
      <c r="G441" t="str">
        <f>VLOOKUP(C441,花名册!C:D,2,0)</f>
        <v>在职</v>
      </c>
      <c r="H441" t="str">
        <f>VLOOKUP(C441,花名册!C:E,3,0)</f>
        <v>正式员工</v>
      </c>
      <c r="I441" t="str">
        <f>VLOOKUP(C441,花名册!C:J,8,0)</f>
        <v>研发</v>
      </c>
      <c r="J441" t="str">
        <f>VLOOKUP(C441,花名册!C:I,7,0)</f>
        <v>2021-07-07</v>
      </c>
      <c r="K441" t="str">
        <f>VLOOKUP(C441,花名册!C:L,9,0)</f>
        <v/>
      </c>
      <c r="L441" t="str">
        <f>VLOOKUP(C441,花名册!C:L,10,0)</f>
        <v/>
      </c>
      <c r="M441" t="str">
        <f>VLOOKUP(C441,花名册!C:N,12,0)</f>
        <v>P2</v>
      </c>
      <c r="N441">
        <f>VLOOKUP(C441,出勤日期!A:I,9,0)</f>
        <v>172.5</v>
      </c>
      <c r="O441">
        <f>VLOOKUP(C441,出勤日期!A:J,10,0)</f>
        <v>172.5</v>
      </c>
      <c r="P441">
        <f>VLOOKUP(C441,出勤日期!A:L,12,0)</f>
        <v>0</v>
      </c>
      <c r="Q441">
        <f>VLOOKUP(C441,出勤日期!A:M,13,0)</f>
        <v>172.5</v>
      </c>
      <c r="S441">
        <f>VLOOKUP(C441,'考勤原始数据（增加育儿、独生子女陪护假）'!C:X,16,0)</f>
        <v>0</v>
      </c>
      <c r="U441">
        <f>VLOOKUP(C441,'考勤原始数据（增加育儿、独生子女陪护假）'!C:Z,17,0)</f>
        <v>0</v>
      </c>
      <c r="W441">
        <f>VLOOKUP(C441,'考勤原始数据（增加育儿、独生子女陪护假）'!C:AB,18,0)</f>
        <v>0</v>
      </c>
      <c r="Y441">
        <f>VLOOKUP(C441,'考勤原始数据（增加育儿、独生子女陪护假）'!C:AD,19,0)</f>
        <v>0</v>
      </c>
      <c r="Z441">
        <f>VLOOKUP(C441,'考勤原始数据（增加育儿、独生子女陪护假）'!C:AE,20,0)</f>
        <v>0</v>
      </c>
      <c r="AB441">
        <f>VLOOKUP(C441,'考勤原始数据（增加育儿、独生子女陪护假）'!C:AG,22,0)</f>
        <v>0</v>
      </c>
      <c r="AC441">
        <f>VLOOKUP(C441,'考勤原始数据（增加育儿、独生子女陪护假）'!C:Y,23,0)</f>
        <v>45</v>
      </c>
      <c r="AD441">
        <f>VLOOKUP(C441,'考勤原始数据（增加育儿、独生子女陪护假）'!C:Z,24,0)</f>
        <v>0</v>
      </c>
      <c r="AE441">
        <v>0</v>
      </c>
      <c r="AF441">
        <f>VLOOKUP(C441,'考勤原始数据（增加育儿、独生子女陪护假）'!C:AB,26,0)</f>
        <v>26.5</v>
      </c>
      <c r="AG441">
        <f>VLOOKUP(C441:C442,'考勤原始数据（增加育儿、独生子女陪护假）'!C:AC,27,0)</f>
        <v>18.5</v>
      </c>
      <c r="AH441">
        <f>VLOOKUP(C441,'考勤原始数据（增加育儿、独生子女陪护假）'!C:AD,28,0)</f>
        <v>0</v>
      </c>
      <c r="AI441">
        <f>VLOOKUP(C441,'考勤原始数据（增加育儿、独生子女陪护假）'!C:AE,29,0)</f>
        <v>0</v>
      </c>
      <c r="AJ441">
        <f>VLOOKUP(C441,'考勤原始数据（增加育儿、独生子女陪护假）'!C:AF,30,0)</f>
        <v>1800</v>
      </c>
      <c r="AL441">
        <f t="shared" si="25"/>
        <v>0</v>
      </c>
      <c r="AM441">
        <f t="shared" si="27"/>
        <v>200</v>
      </c>
      <c r="AN441">
        <f>VLOOKUP(C441,工龄计算!B:F,5,0)</f>
        <v>50</v>
      </c>
      <c r="AS441">
        <f t="shared" si="26"/>
        <v>0</v>
      </c>
      <c r="BB441">
        <f t="shared" si="28"/>
        <v>0</v>
      </c>
    </row>
    <row r="442" spans="2:54">
      <c r="B442" t="str">
        <f>VLOOKUP(C442,花名册!C:O,13,0)</f>
        <v>11203</v>
      </c>
      <c r="C442" t="s">
        <v>1052</v>
      </c>
      <c r="D442" t="str">
        <f>VLOOKUP(C442,花名册!C:F,4,0)</f>
        <v>百诚医药</v>
      </c>
      <c r="E442" t="str">
        <f>VLOOKUP(C442,花名册!C:G,5,0)</f>
        <v>质量保证部</v>
      </c>
      <c r="F442" t="str">
        <f>VLOOKUP(C442,花名册!C:H,6,0)</f>
        <v>QA</v>
      </c>
      <c r="G442" t="str">
        <f>VLOOKUP(C442,花名册!C:D,2,0)</f>
        <v>在职</v>
      </c>
      <c r="H442" t="str">
        <f>VLOOKUP(C442,花名册!C:E,3,0)</f>
        <v>正式员工</v>
      </c>
      <c r="I442" t="str">
        <f>VLOOKUP(C442,花名册!C:J,8,0)</f>
        <v>职能</v>
      </c>
      <c r="J442" t="str">
        <f>VLOOKUP(C442,花名册!C:I,7,0)</f>
        <v>2021-07-16</v>
      </c>
      <c r="K442" t="str">
        <f>VLOOKUP(C442,花名册!C:L,9,0)</f>
        <v/>
      </c>
      <c r="L442" t="str">
        <f>VLOOKUP(C442,花名册!C:L,10,0)</f>
        <v/>
      </c>
      <c r="M442" t="str">
        <f>VLOOKUP(C442,花名册!C:N,12,0)</f>
        <v>P1</v>
      </c>
      <c r="N442">
        <f>VLOOKUP(C442,出勤日期!A:I,9,0)</f>
        <v>184</v>
      </c>
      <c r="O442">
        <f>VLOOKUP(C442,出勤日期!A:J,10,0)</f>
        <v>184</v>
      </c>
      <c r="P442">
        <f>VLOOKUP(C442,出勤日期!A:L,12,0)</f>
        <v>0</v>
      </c>
      <c r="Q442">
        <f>VLOOKUP(C442,出勤日期!A:M,13,0)</f>
        <v>184</v>
      </c>
      <c r="S442">
        <f>VLOOKUP(C442,'考勤原始数据（增加育儿、独生子女陪护假）'!C:X,16,0)</f>
        <v>0</v>
      </c>
      <c r="U442">
        <f>VLOOKUP(C442,'考勤原始数据（增加育儿、独生子女陪护假）'!C:Z,17,0)</f>
        <v>0</v>
      </c>
      <c r="W442">
        <f>VLOOKUP(C442,'考勤原始数据（增加育儿、独生子女陪护假）'!C:AB,18,0)</f>
        <v>0</v>
      </c>
      <c r="Y442">
        <f>VLOOKUP(C442,'考勤原始数据（增加育儿、独生子女陪护假）'!C:AD,19,0)</f>
        <v>0</v>
      </c>
      <c r="Z442">
        <f>VLOOKUP(C442,'考勤原始数据（增加育儿、独生子女陪护假）'!C:AE,20,0)</f>
        <v>0</v>
      </c>
      <c r="AB442">
        <f>VLOOKUP(C442,'考勤原始数据（增加育儿、独生子女陪护假）'!C:AG,22,0)</f>
        <v>0</v>
      </c>
      <c r="AC442">
        <f>VLOOKUP(C442,'考勤原始数据（增加育儿、独生子女陪护假）'!C:Y,23,0)</f>
        <v>18.5</v>
      </c>
      <c r="AD442">
        <f>VLOOKUP(C442,'考勤原始数据（增加育儿、独生子女陪护假）'!C:Z,24,0)</f>
        <v>14.5</v>
      </c>
      <c r="AE442">
        <v>0</v>
      </c>
      <c r="AF442">
        <f>VLOOKUP(C442,'考勤原始数据（增加育儿、独生子女陪护假）'!C:AB,26,0)</f>
        <v>4</v>
      </c>
      <c r="AG442">
        <f>VLOOKUP(C442:C443,'考勤原始数据（增加育儿、独生子女陪护假）'!C:AC,27,0)</f>
        <v>0</v>
      </c>
      <c r="AH442">
        <f>VLOOKUP(C442,'考勤原始数据（增加育儿、独生子女陪护假）'!C:AD,28,0)</f>
        <v>0</v>
      </c>
      <c r="AI442">
        <f>VLOOKUP(C442,'考勤原始数据（增加育儿、独生子女陪护假）'!C:AE,29,0)</f>
        <v>0</v>
      </c>
      <c r="AJ442">
        <f>VLOOKUP(C442,'考勤原始数据（增加育儿、独生子女陪护假）'!C:AF,30,0)</f>
        <v>150</v>
      </c>
      <c r="AL442">
        <f t="shared" si="25"/>
        <v>0</v>
      </c>
      <c r="AM442">
        <f t="shared" si="27"/>
        <v>200</v>
      </c>
      <c r="AN442">
        <f>VLOOKUP(C442,工龄计算!B:F,5,0)</f>
        <v>50</v>
      </c>
      <c r="AS442">
        <f t="shared" si="26"/>
        <v>0</v>
      </c>
      <c r="BB442">
        <f t="shared" si="28"/>
        <v>0</v>
      </c>
    </row>
    <row r="443" spans="2:54">
      <c r="B443" t="str">
        <f>VLOOKUP(C443,花名册!C:O,13,0)</f>
        <v>10020</v>
      </c>
      <c r="C443" t="s">
        <v>246</v>
      </c>
      <c r="D443" t="str">
        <f>VLOOKUP(C443,花名册!C:F,4,0)</f>
        <v>百诚医药</v>
      </c>
      <c r="E443" t="str">
        <f>VLOOKUP(C443,花名册!C:G,5,0)</f>
        <v>原料药分析部</v>
      </c>
      <c r="F443" t="str">
        <f>VLOOKUP(C443,花名册!C:H,6,0)</f>
        <v>见习项目经理(分析)</v>
      </c>
      <c r="G443" t="str">
        <f>VLOOKUP(C443,花名册!C:D,2,0)</f>
        <v>在职</v>
      </c>
      <c r="H443" t="str">
        <f>VLOOKUP(C443,花名册!C:E,3,0)</f>
        <v>正式员工</v>
      </c>
      <c r="I443" t="str">
        <f>VLOOKUP(C443,花名册!C:J,8,0)</f>
        <v>研发</v>
      </c>
      <c r="J443" t="str">
        <f>VLOOKUP(C443,花名册!C:I,7,0)</f>
        <v>2015-04-07</v>
      </c>
      <c r="K443" t="str">
        <f>VLOOKUP(C443,花名册!C:L,9,0)</f>
        <v/>
      </c>
      <c r="L443" t="str">
        <f>VLOOKUP(C443,花名册!C:L,10,0)</f>
        <v/>
      </c>
      <c r="M443" t="str">
        <f>VLOOKUP(C443,花名册!C:N,12,0)</f>
        <v>P3</v>
      </c>
      <c r="N443">
        <f>VLOOKUP(C443,出勤日期!A:I,9,0)</f>
        <v>172.5</v>
      </c>
      <c r="O443">
        <f>VLOOKUP(C443,出勤日期!A:J,10,0)</f>
        <v>172.5</v>
      </c>
      <c r="P443">
        <f>VLOOKUP(C443,出勤日期!A:L,12,0)</f>
        <v>0</v>
      </c>
      <c r="Q443">
        <f>VLOOKUP(C443,出勤日期!A:M,13,0)</f>
        <v>172.5</v>
      </c>
      <c r="S443">
        <f>VLOOKUP(C443,'考勤原始数据（增加育儿、独生子女陪护假）'!C:X,16,0)</f>
        <v>0</v>
      </c>
      <c r="U443">
        <f>VLOOKUP(C443,'考勤原始数据（增加育儿、独生子女陪护假）'!C:Z,17,0)</f>
        <v>0</v>
      </c>
      <c r="W443">
        <f>VLOOKUP(C443,'考勤原始数据（增加育儿、独生子女陪护假）'!C:AB,18,0)</f>
        <v>0</v>
      </c>
      <c r="Y443">
        <f>VLOOKUP(C443,'考勤原始数据（增加育儿、独生子女陪护假）'!C:AD,19,0)</f>
        <v>0</v>
      </c>
      <c r="Z443">
        <f>VLOOKUP(C443,'考勤原始数据（增加育儿、独生子女陪护假）'!C:AE,20,0)</f>
        <v>0</v>
      </c>
      <c r="AB443">
        <f>VLOOKUP(C443,'考勤原始数据（增加育儿、独生子女陪护假）'!C:AG,22,0)</f>
        <v>0</v>
      </c>
      <c r="AC443">
        <f>VLOOKUP(C443,'考勤原始数据（增加育儿、独生子女陪护假）'!C:Y,23,0)</f>
        <v>0</v>
      </c>
      <c r="AD443">
        <f>VLOOKUP(C443,'考勤原始数据（增加育儿、独生子女陪护假）'!C:Z,24,0)</f>
        <v>0</v>
      </c>
      <c r="AE443">
        <v>0</v>
      </c>
      <c r="AF443">
        <f>VLOOKUP(C443,'考勤原始数据（增加育儿、独生子女陪护假）'!C:AB,26,0)</f>
        <v>0</v>
      </c>
      <c r="AG443">
        <f>VLOOKUP(C443:C444,'考勤原始数据（增加育儿、独生子女陪护假）'!C:AC,27,0)</f>
        <v>0</v>
      </c>
      <c r="AH443">
        <f>VLOOKUP(C443,'考勤原始数据（增加育儿、独生子女陪护假）'!C:AD,28,0)</f>
        <v>0</v>
      </c>
      <c r="AI443">
        <f>VLOOKUP(C443,'考勤原始数据（增加育儿、独生子女陪护假）'!C:AE,29,0)</f>
        <v>0</v>
      </c>
      <c r="AJ443">
        <f>VLOOKUP(C443,'考勤原始数据（增加育儿、独生子女陪护假）'!C:AF,30,0)</f>
        <v>0</v>
      </c>
      <c r="AL443">
        <f t="shared" si="25"/>
        <v>0</v>
      </c>
      <c r="AM443">
        <f t="shared" si="27"/>
        <v>200</v>
      </c>
      <c r="AN443">
        <f>VLOOKUP(C443,工龄计算!B:F,5,0)</f>
        <v>450</v>
      </c>
      <c r="AS443">
        <f t="shared" si="26"/>
        <v>0</v>
      </c>
      <c r="BB443">
        <f t="shared" si="28"/>
        <v>0</v>
      </c>
    </row>
    <row r="444" spans="2:54">
      <c r="B444" t="str">
        <f>VLOOKUP(C444,花名册!C:O,13,0)</f>
        <v>11199</v>
      </c>
      <c r="C444" t="s">
        <v>1262</v>
      </c>
      <c r="D444" t="str">
        <f>VLOOKUP(C444,花名册!C:F,4,0)</f>
        <v>百诚医药</v>
      </c>
      <c r="E444" t="str">
        <f>VLOOKUP(C444,花名册!C:G,5,0)</f>
        <v>原料药四部</v>
      </c>
      <c r="F444" t="str">
        <f>VLOOKUP(C444,花名册!C:H,6,0)</f>
        <v>初级项目经理(合成)</v>
      </c>
      <c r="G444" t="str">
        <f>VLOOKUP(C444,花名册!C:D,2,0)</f>
        <v>在职</v>
      </c>
      <c r="H444" t="str">
        <f>VLOOKUP(C444,花名册!C:E,3,0)</f>
        <v>正式员工</v>
      </c>
      <c r="I444" t="str">
        <f>VLOOKUP(C444,花名册!C:J,8,0)</f>
        <v>研发</v>
      </c>
      <c r="J444" t="str">
        <f>VLOOKUP(C444,花名册!C:I,7,0)</f>
        <v>2021-07-21</v>
      </c>
      <c r="K444" t="str">
        <f>VLOOKUP(C444,花名册!C:L,9,0)</f>
        <v/>
      </c>
      <c r="L444" t="str">
        <f>VLOOKUP(C444,花名册!C:L,10,0)</f>
        <v/>
      </c>
      <c r="M444" t="str">
        <f>VLOOKUP(C444,花名册!C:N,12,0)</f>
        <v>M1</v>
      </c>
      <c r="N444">
        <f>VLOOKUP(C444,出勤日期!A:I,9,0)</f>
        <v>172.5</v>
      </c>
      <c r="O444">
        <f>VLOOKUP(C444,出勤日期!A:J,10,0)</f>
        <v>172.5</v>
      </c>
      <c r="P444">
        <f>VLOOKUP(C444,出勤日期!A:L,12,0)</f>
        <v>0</v>
      </c>
      <c r="Q444">
        <f>VLOOKUP(C444,出勤日期!A:M,13,0)</f>
        <v>172.5</v>
      </c>
      <c r="S444">
        <f>VLOOKUP(C444,'考勤原始数据（增加育儿、独生子女陪护假）'!C:X,16,0)</f>
        <v>0</v>
      </c>
      <c r="U444">
        <f>VLOOKUP(C444,'考勤原始数据（增加育儿、独生子女陪护假）'!C:Z,17,0)</f>
        <v>0</v>
      </c>
      <c r="W444">
        <f>VLOOKUP(C444,'考勤原始数据（增加育儿、独生子女陪护假）'!C:AB,18,0)</f>
        <v>0</v>
      </c>
      <c r="Y444">
        <f>VLOOKUP(C444,'考勤原始数据（增加育儿、独生子女陪护假）'!C:AD,19,0)</f>
        <v>0</v>
      </c>
      <c r="Z444">
        <f>VLOOKUP(C444,'考勤原始数据（增加育儿、独生子女陪护假）'!C:AE,20,0)</f>
        <v>0</v>
      </c>
      <c r="AB444">
        <f>VLOOKUP(C444,'考勤原始数据（增加育儿、独生子女陪护假）'!C:AG,22,0)</f>
        <v>0</v>
      </c>
      <c r="AC444">
        <f>VLOOKUP(C444,'考勤原始数据（增加育儿、独生子女陪护假）'!C:Y,23,0)</f>
        <v>0</v>
      </c>
      <c r="AD444">
        <f>VLOOKUP(C444,'考勤原始数据（增加育儿、独生子女陪护假）'!C:Z,24,0)</f>
        <v>0</v>
      </c>
      <c r="AE444">
        <v>0</v>
      </c>
      <c r="AF444">
        <f>VLOOKUP(C444,'考勤原始数据（增加育儿、独生子女陪护假）'!C:AB,26,0)</f>
        <v>0</v>
      </c>
      <c r="AG444">
        <f>VLOOKUP(C444:C445,'考勤原始数据（增加育儿、独生子女陪护假）'!C:AC,27,0)</f>
        <v>0</v>
      </c>
      <c r="AH444">
        <f>VLOOKUP(C444,'考勤原始数据（增加育儿、独生子女陪护假）'!C:AD,28,0)</f>
        <v>0</v>
      </c>
      <c r="AI444">
        <f>VLOOKUP(C444,'考勤原始数据（增加育儿、独生子女陪护假）'!C:AE,29,0)</f>
        <v>0</v>
      </c>
      <c r="AJ444">
        <f>VLOOKUP(C444,'考勤原始数据（增加育儿、独生子女陪护假）'!C:AF,30,0)</f>
        <v>0</v>
      </c>
      <c r="AL444">
        <f t="shared" si="25"/>
        <v>0</v>
      </c>
      <c r="AM444">
        <f t="shared" si="27"/>
        <v>200</v>
      </c>
      <c r="AN444">
        <f>VLOOKUP(C444,工龄计算!B:F,5,0)</f>
        <v>50</v>
      </c>
      <c r="AS444">
        <f t="shared" si="26"/>
        <v>0</v>
      </c>
      <c r="BB444">
        <f t="shared" si="28"/>
        <v>0</v>
      </c>
    </row>
    <row r="445" spans="2:54">
      <c r="B445" t="str">
        <f>VLOOKUP(C445,花名册!C:O,13,0)</f>
        <v>11215</v>
      </c>
      <c r="C445" t="s">
        <v>840</v>
      </c>
      <c r="D445" t="str">
        <f>VLOOKUP(C445,花名册!C:F,4,0)</f>
        <v>勤思医药</v>
      </c>
      <c r="E445" t="str">
        <f>VLOOKUP(C445,花名册!C:G,5,0)</f>
        <v>勤思医药</v>
      </c>
      <c r="F445" t="str">
        <f>VLOOKUP(C445,花名册!C:H,6,0)</f>
        <v>CRC-2</v>
      </c>
      <c r="G445" t="str">
        <f>VLOOKUP(C445,花名册!C:D,2,0)</f>
        <v>在职</v>
      </c>
      <c r="H445" t="str">
        <f>VLOOKUP(C445,花名册!C:E,3,0)</f>
        <v>正式员工</v>
      </c>
      <c r="I445" t="str">
        <f>VLOOKUP(C445,花名册!C:J,8,0)</f>
        <v>研发</v>
      </c>
      <c r="J445" t="str">
        <f>VLOOKUP(C445,花名册!C:I,7,0)</f>
        <v>2021-07-28</v>
      </c>
      <c r="K445" t="str">
        <f>VLOOKUP(C445,花名册!C:L,9,0)</f>
        <v/>
      </c>
      <c r="L445" t="str">
        <f>VLOOKUP(C445,花名册!C:L,10,0)</f>
        <v/>
      </c>
      <c r="M445" t="str">
        <f>VLOOKUP(C445,花名册!C:N,12,0)</f>
        <v>P2</v>
      </c>
      <c r="N445">
        <f>VLOOKUP(C445,出勤日期!A:I,9,0)</f>
        <v>172.5</v>
      </c>
      <c r="O445">
        <f>VLOOKUP(C445,出勤日期!A:J,10,0)</f>
        <v>172.5</v>
      </c>
      <c r="P445">
        <f>VLOOKUP(C445,出勤日期!A:L,12,0)</f>
        <v>0</v>
      </c>
      <c r="Q445">
        <f>VLOOKUP(C445,出勤日期!A:M,13,0)</f>
        <v>172.5</v>
      </c>
      <c r="S445">
        <f>VLOOKUP(C445,'考勤原始数据（增加育儿、独生子女陪护假）'!C:X,16,0)</f>
        <v>0</v>
      </c>
      <c r="U445">
        <f>VLOOKUP(C445,'考勤原始数据（增加育儿、独生子女陪护假）'!C:Z,17,0)</f>
        <v>0</v>
      </c>
      <c r="W445">
        <f>VLOOKUP(C445,'考勤原始数据（增加育儿、独生子女陪护假）'!C:AB,18,0)</f>
        <v>0</v>
      </c>
      <c r="Y445">
        <f>VLOOKUP(C445,'考勤原始数据（增加育儿、独生子女陪护假）'!C:AD,19,0)</f>
        <v>0</v>
      </c>
      <c r="Z445">
        <f>VLOOKUP(C445,'考勤原始数据（增加育儿、独生子女陪护假）'!C:AE,20,0)</f>
        <v>0</v>
      </c>
      <c r="AB445">
        <f>VLOOKUP(C445,'考勤原始数据（增加育儿、独生子女陪护假）'!C:AG,22,0)</f>
        <v>0</v>
      </c>
      <c r="AC445">
        <f>VLOOKUP(C445,'考勤原始数据（增加育儿、独生子女陪护假）'!C:Y,23,0)</f>
        <v>95.5</v>
      </c>
      <c r="AD445">
        <f>VLOOKUP(C445,'考勤原始数据（增加育儿、独生子女陪护假）'!C:Z,24,0)</f>
        <v>35</v>
      </c>
      <c r="AE445">
        <v>0</v>
      </c>
      <c r="AF445">
        <f>VLOOKUP(C445,'考勤原始数据（增加育儿、独生子女陪护假）'!C:AB,26,0)</f>
        <v>14</v>
      </c>
      <c r="AG445">
        <f>VLOOKUP(C445:C446,'考勤原始数据（增加育儿、独生子女陪护假）'!C:AC,27,0)</f>
        <v>46.5</v>
      </c>
      <c r="AH445">
        <f>VLOOKUP(C445,'考勤原始数据（增加育儿、独生子女陪护假）'!C:AD,28,0)</f>
        <v>0</v>
      </c>
      <c r="AI445">
        <f>VLOOKUP(C445,'考勤原始数据（增加育儿、独生子女陪护假）'!C:AE,29,0)</f>
        <v>0</v>
      </c>
      <c r="AJ445">
        <f>VLOOKUP(C445,'考勤原始数据（增加育儿、独生子女陪护假）'!C:AF,30,0)</f>
        <v>2420</v>
      </c>
      <c r="AK445">
        <v>9</v>
      </c>
      <c r="AL445">
        <f t="shared" si="25"/>
        <v>135</v>
      </c>
      <c r="AM445">
        <f t="shared" si="27"/>
        <v>200</v>
      </c>
      <c r="AN445">
        <f>VLOOKUP(C445,工龄计算!B:F,5,0)</f>
        <v>50</v>
      </c>
      <c r="AS445">
        <f t="shared" si="26"/>
        <v>0</v>
      </c>
      <c r="BB445">
        <f t="shared" si="28"/>
        <v>0</v>
      </c>
    </row>
    <row r="446" spans="2:54">
      <c r="B446" t="str">
        <f>VLOOKUP(C446,花名册!C:O,13,0)</f>
        <v>11214</v>
      </c>
      <c r="C446" t="s">
        <v>1263</v>
      </c>
      <c r="D446" t="str">
        <f>VLOOKUP(C446,花名册!C:F,4,0)</f>
        <v>百诚医药</v>
      </c>
      <c r="E446" t="str">
        <f>VLOOKUP(C446,花名册!C:G,5,0)</f>
        <v>固体制剂三部</v>
      </c>
      <c r="F446" t="str">
        <f>VLOOKUP(C446,花名册!C:H,6,0)</f>
        <v>分析研究员</v>
      </c>
      <c r="G446" t="str">
        <f>VLOOKUP(C446,花名册!C:D,2,0)</f>
        <v>在职</v>
      </c>
      <c r="H446" t="str">
        <f>VLOOKUP(C446,花名册!C:E,3,0)</f>
        <v>正式员工</v>
      </c>
      <c r="I446" t="str">
        <f>VLOOKUP(C446,花名册!C:J,8,0)</f>
        <v>研发</v>
      </c>
      <c r="J446" t="str">
        <f>VLOOKUP(C446,花名册!C:I,7,0)</f>
        <v>2021-07-28</v>
      </c>
      <c r="K446" t="str">
        <f>VLOOKUP(C446,花名册!C:L,9,0)</f>
        <v/>
      </c>
      <c r="L446" t="str">
        <f>VLOOKUP(C446,花名册!C:L,10,0)</f>
        <v/>
      </c>
      <c r="M446" t="str">
        <f>VLOOKUP(C446,花名册!C:N,12,0)</f>
        <v>P2</v>
      </c>
      <c r="N446">
        <f>VLOOKUP(C446,出勤日期!A:I,9,0)</f>
        <v>172.5</v>
      </c>
      <c r="O446">
        <f>VLOOKUP(C446,出勤日期!A:J,10,0)</f>
        <v>172.5</v>
      </c>
      <c r="P446">
        <f>VLOOKUP(C446,出勤日期!A:L,12,0)</f>
        <v>0</v>
      </c>
      <c r="Q446">
        <f>VLOOKUP(C446,出勤日期!A:M,13,0)</f>
        <v>172.5</v>
      </c>
      <c r="S446">
        <f>VLOOKUP(C446,'考勤原始数据（增加育儿、独生子女陪护假）'!C:X,16,0)</f>
        <v>0</v>
      </c>
      <c r="U446">
        <f>VLOOKUP(C446,'考勤原始数据（增加育儿、独生子女陪护假）'!C:Z,17,0)</f>
        <v>0</v>
      </c>
      <c r="W446">
        <f>VLOOKUP(C446,'考勤原始数据（增加育儿、独生子女陪护假）'!C:AB,18,0)</f>
        <v>0</v>
      </c>
      <c r="Y446">
        <f>VLOOKUP(C446,'考勤原始数据（增加育儿、独生子女陪护假）'!C:AD,19,0)</f>
        <v>0</v>
      </c>
      <c r="Z446">
        <f>VLOOKUP(C446,'考勤原始数据（增加育儿、独生子女陪护假）'!C:AE,20,0)</f>
        <v>0</v>
      </c>
      <c r="AB446">
        <f>VLOOKUP(C446,'考勤原始数据（增加育儿、独生子女陪护假）'!C:AG,22,0)</f>
        <v>0</v>
      </c>
      <c r="AC446">
        <f>VLOOKUP(C446,'考勤原始数据（增加育儿、独生子女陪护假）'!C:Y,23,0)</f>
        <v>49.5</v>
      </c>
      <c r="AD446">
        <f>VLOOKUP(C446,'考勤原始数据（增加育儿、独生子女陪护假）'!C:Z,24,0)</f>
        <v>41.5</v>
      </c>
      <c r="AE446">
        <v>0</v>
      </c>
      <c r="AF446">
        <f>VLOOKUP(C446,'考勤原始数据（增加育儿、独生子女陪护假）'!C:AB,26,0)</f>
        <v>8</v>
      </c>
      <c r="AG446">
        <f>VLOOKUP(C446:C447,'考勤原始数据（增加育儿、独生子女陪护假）'!C:AC,27,0)</f>
        <v>0</v>
      </c>
      <c r="AH446">
        <f>VLOOKUP(C446,'考勤原始数据（增加育儿、独生子女陪护假）'!C:AD,28,0)</f>
        <v>0</v>
      </c>
      <c r="AI446">
        <f>VLOOKUP(C446,'考勤原始数据（增加育儿、独生子女陪护假）'!C:AE,29,0)</f>
        <v>0</v>
      </c>
      <c r="AJ446">
        <f>VLOOKUP(C446,'考勤原始数据（增加育儿、独生子女陪护假）'!C:AF,30,0)</f>
        <v>320</v>
      </c>
      <c r="AL446">
        <f t="shared" si="25"/>
        <v>0</v>
      </c>
      <c r="AM446">
        <f t="shared" si="27"/>
        <v>200</v>
      </c>
      <c r="AN446">
        <f>VLOOKUP(C446,工龄计算!B:F,5,0)</f>
        <v>50</v>
      </c>
      <c r="AS446">
        <f t="shared" si="26"/>
        <v>0</v>
      </c>
      <c r="BB446">
        <f t="shared" si="28"/>
        <v>0</v>
      </c>
    </row>
    <row r="447" spans="2:54">
      <c r="B447" t="str">
        <f>VLOOKUP(C447,花名册!C:O,13,0)</f>
        <v>10412</v>
      </c>
      <c r="C447" t="s">
        <v>456</v>
      </c>
      <c r="D447" t="str">
        <f>VLOOKUP(C447,花名册!C:F,4,0)</f>
        <v>百诚医药</v>
      </c>
      <c r="E447" t="str">
        <f>VLOOKUP(C447,花名册!C:G,5,0)</f>
        <v>人力资源部</v>
      </c>
      <c r="F447" t="str">
        <f>VLOOKUP(C447,花名册!C:H,6,0)</f>
        <v>人力资源副总监</v>
      </c>
      <c r="G447" t="str">
        <f>VLOOKUP(C447,花名册!C:D,2,0)</f>
        <v>在职</v>
      </c>
      <c r="H447" t="str">
        <f>VLOOKUP(C447,花名册!C:E,3,0)</f>
        <v>正式员工</v>
      </c>
      <c r="I447" t="str">
        <f>VLOOKUP(C447,花名册!C:J,8,0)</f>
        <v>职能</v>
      </c>
      <c r="J447" t="str">
        <f>VLOOKUP(C447,花名册!C:I,7,0)</f>
        <v>2019-07-16</v>
      </c>
      <c r="K447" t="str">
        <f>VLOOKUP(C447,花名册!C:L,9,0)</f>
        <v/>
      </c>
      <c r="L447" t="str">
        <f>VLOOKUP(C447,花名册!C:L,10,0)</f>
        <v/>
      </c>
      <c r="M447" t="str">
        <f>VLOOKUP(C447,花名册!C:N,12,0)</f>
        <v>M4</v>
      </c>
      <c r="N447">
        <f>VLOOKUP(C447,出勤日期!A:I,9,0)</f>
        <v>184</v>
      </c>
      <c r="O447">
        <f>VLOOKUP(C447,出勤日期!A:J,10,0)</f>
        <v>184</v>
      </c>
      <c r="P447">
        <f>VLOOKUP(C447,出勤日期!A:L,12,0)</f>
        <v>0</v>
      </c>
      <c r="Q447">
        <f>VLOOKUP(C447,出勤日期!A:M,13,0)</f>
        <v>184</v>
      </c>
      <c r="S447">
        <f>VLOOKUP(C447,'考勤原始数据（增加育儿、独生子女陪护假）'!C:X,16,0)</f>
        <v>0</v>
      </c>
      <c r="U447">
        <f>VLOOKUP(C447,'考勤原始数据（增加育儿、独生子女陪护假）'!C:Z,17,0)</f>
        <v>0</v>
      </c>
      <c r="W447">
        <f>VLOOKUP(C447,'考勤原始数据（增加育儿、独生子女陪护假）'!C:AB,18,0)</f>
        <v>0</v>
      </c>
      <c r="Y447">
        <f>VLOOKUP(C447,'考勤原始数据（增加育儿、独生子女陪护假）'!C:AD,19,0)</f>
        <v>0</v>
      </c>
      <c r="Z447">
        <f>VLOOKUP(C447,'考勤原始数据（增加育儿、独生子女陪护假）'!C:AE,20,0)</f>
        <v>0</v>
      </c>
      <c r="AB447">
        <f>VLOOKUP(C447,'考勤原始数据（增加育儿、独生子女陪护假）'!C:AG,22,0)</f>
        <v>0</v>
      </c>
      <c r="AC447">
        <f>VLOOKUP(C447,'考勤原始数据（增加育儿、独生子女陪护假）'!C:Y,23,0)</f>
        <v>0</v>
      </c>
      <c r="AD447">
        <f>VLOOKUP(C447,'考勤原始数据（增加育儿、独生子女陪护假）'!C:Z,24,0)</f>
        <v>0</v>
      </c>
      <c r="AE447">
        <v>0</v>
      </c>
      <c r="AF447">
        <f>VLOOKUP(C447,'考勤原始数据（增加育儿、独生子女陪护假）'!C:AB,26,0)</f>
        <v>0</v>
      </c>
      <c r="AG447">
        <f>VLOOKUP(C447:C448,'考勤原始数据（增加育儿、独生子女陪护假）'!C:AC,27,0)</f>
        <v>0</v>
      </c>
      <c r="AH447">
        <f>VLOOKUP(C447,'考勤原始数据（增加育儿、独生子女陪护假）'!C:AD,28,0)</f>
        <v>0</v>
      </c>
      <c r="AI447">
        <f>VLOOKUP(C447,'考勤原始数据（增加育儿、独生子女陪护假）'!C:AE,29,0)</f>
        <v>0</v>
      </c>
      <c r="AJ447">
        <f>VLOOKUP(C447,'考勤原始数据（增加育儿、独生子女陪护假）'!C:AF,30,0)</f>
        <v>0</v>
      </c>
      <c r="AK447">
        <v>1</v>
      </c>
      <c r="AL447">
        <f t="shared" si="25"/>
        <v>15</v>
      </c>
      <c r="AM447">
        <f t="shared" si="27"/>
        <v>200</v>
      </c>
      <c r="AN447">
        <f>VLOOKUP(C447,工龄计算!B:F,5,0)</f>
        <v>150</v>
      </c>
      <c r="AS447">
        <f t="shared" si="26"/>
        <v>0</v>
      </c>
      <c r="BB447">
        <f t="shared" si="28"/>
        <v>0</v>
      </c>
    </row>
    <row r="448" spans="2:54">
      <c r="B448" t="str">
        <f>VLOOKUP(C448,花名册!C:O,13,0)</f>
        <v>11220</v>
      </c>
      <c r="C448" t="s">
        <v>842</v>
      </c>
      <c r="D448" t="str">
        <f>VLOOKUP(C448,花名册!C:F,4,0)</f>
        <v>百诚医药</v>
      </c>
      <c r="E448" t="str">
        <f>VLOOKUP(C448,花名册!C:G,5,0)</f>
        <v>企划部</v>
      </c>
      <c r="F448" t="str">
        <f>VLOOKUP(C448,花名册!C:H,6,0)</f>
        <v>品牌策划专员</v>
      </c>
      <c r="G448" t="str">
        <f>VLOOKUP(C448,花名册!C:D,2,0)</f>
        <v>在职</v>
      </c>
      <c r="H448" t="str">
        <f>VLOOKUP(C448,花名册!C:E,3,0)</f>
        <v>正式员工</v>
      </c>
      <c r="I448" t="str">
        <f>VLOOKUP(C448,花名册!C:J,8,0)</f>
        <v>职能</v>
      </c>
      <c r="J448" t="str">
        <f>VLOOKUP(C448,花名册!C:I,7,0)</f>
        <v>2021-08-02</v>
      </c>
      <c r="K448" t="str">
        <f>VLOOKUP(C448,花名册!C:L,9,0)</f>
        <v/>
      </c>
      <c r="L448" t="str">
        <f>VLOOKUP(C448,花名册!C:L,10,0)</f>
        <v/>
      </c>
      <c r="M448" t="str">
        <f>VLOOKUP(C448,花名册!C:N,12,0)</f>
        <v>P2</v>
      </c>
      <c r="N448">
        <f>VLOOKUP(C448,出勤日期!A:I,9,0)</f>
        <v>184</v>
      </c>
      <c r="O448">
        <f>VLOOKUP(C448,出勤日期!A:J,10,0)</f>
        <v>184</v>
      </c>
      <c r="P448">
        <f>VLOOKUP(C448,出勤日期!A:L,12,0)</f>
        <v>0</v>
      </c>
      <c r="Q448">
        <f>VLOOKUP(C448,出勤日期!A:M,13,0)</f>
        <v>184</v>
      </c>
      <c r="S448">
        <f>VLOOKUP(C448,'考勤原始数据（增加育儿、独生子女陪护假）'!C:X,16,0)</f>
        <v>4</v>
      </c>
      <c r="U448">
        <f>VLOOKUP(C448,'考勤原始数据（增加育儿、独生子女陪护假）'!C:Z,17,0)</f>
        <v>0</v>
      </c>
      <c r="W448">
        <f>VLOOKUP(C448,'考勤原始数据（增加育儿、独生子女陪护假）'!C:AB,18,0)</f>
        <v>0</v>
      </c>
      <c r="Y448">
        <f>VLOOKUP(C448,'考勤原始数据（增加育儿、独生子女陪护假）'!C:AD,19,0)</f>
        <v>0</v>
      </c>
      <c r="Z448">
        <f>VLOOKUP(C448,'考勤原始数据（增加育儿、独生子女陪护假）'!C:AE,20,0)</f>
        <v>0</v>
      </c>
      <c r="AB448">
        <f>VLOOKUP(C448,'考勤原始数据（增加育儿、独生子女陪护假）'!C:AG,22,0)</f>
        <v>0</v>
      </c>
      <c r="AC448">
        <f>VLOOKUP(C448,'考勤原始数据（增加育儿、独生子女陪护假）'!C:Y,23,0)</f>
        <v>0</v>
      </c>
      <c r="AD448">
        <f>VLOOKUP(C448,'考勤原始数据（增加育儿、独生子女陪护假）'!C:Z,24,0)</f>
        <v>0</v>
      </c>
      <c r="AE448">
        <v>0</v>
      </c>
      <c r="AF448">
        <f>VLOOKUP(C448,'考勤原始数据（增加育儿、独生子女陪护假）'!C:AB,26,0)</f>
        <v>0</v>
      </c>
      <c r="AG448">
        <f>VLOOKUP(C448:C449,'考勤原始数据（增加育儿、独生子女陪护假）'!C:AC,27,0)</f>
        <v>0</v>
      </c>
      <c r="AH448">
        <f>VLOOKUP(C448,'考勤原始数据（增加育儿、独生子女陪护假）'!C:AD,28,0)</f>
        <v>0</v>
      </c>
      <c r="AI448">
        <f>VLOOKUP(C448,'考勤原始数据（增加育儿、独生子女陪护假）'!C:AE,29,0)</f>
        <v>0</v>
      </c>
      <c r="AJ448">
        <f>VLOOKUP(C448,'考勤原始数据（增加育儿、独生子女陪护假）'!C:AF,30,0)</f>
        <v>0</v>
      </c>
      <c r="AL448">
        <f t="shared" si="25"/>
        <v>0</v>
      </c>
      <c r="AM448">
        <f t="shared" si="27"/>
        <v>195.65</v>
      </c>
      <c r="AN448">
        <f>VLOOKUP(C448,工龄计算!B:F,5,0)</f>
        <v>50</v>
      </c>
      <c r="AS448">
        <f t="shared" si="26"/>
        <v>0</v>
      </c>
      <c r="BB448">
        <f t="shared" si="28"/>
        <v>0</v>
      </c>
    </row>
    <row r="449" spans="2:54">
      <c r="B449" t="str">
        <f>VLOOKUP(C449,花名册!C:O,13,0)</f>
        <v>11227</v>
      </c>
      <c r="C449" t="s">
        <v>849</v>
      </c>
      <c r="D449" t="str">
        <f>VLOOKUP(C449,花名册!C:F,4,0)</f>
        <v>百诚医药</v>
      </c>
      <c r="E449" t="str">
        <f>VLOOKUP(C449,花名册!C:G,5,0)</f>
        <v>外用制剂部</v>
      </c>
      <c r="F449" t="str">
        <f>VLOOKUP(C449,花名册!C:H,6,0)</f>
        <v>分析研究员</v>
      </c>
      <c r="G449" t="str">
        <f>VLOOKUP(C449,花名册!C:D,2,0)</f>
        <v>在职</v>
      </c>
      <c r="H449" t="str">
        <f>VLOOKUP(C449,花名册!C:E,3,0)</f>
        <v>正式员工</v>
      </c>
      <c r="I449" t="str">
        <f>VLOOKUP(C449,花名册!C:J,8,0)</f>
        <v>研发</v>
      </c>
      <c r="J449" t="str">
        <f>VLOOKUP(C449,花名册!C:I,7,0)</f>
        <v>2021-08-09</v>
      </c>
      <c r="K449" t="str">
        <f>VLOOKUP(C449,花名册!C:L,9,0)</f>
        <v/>
      </c>
      <c r="L449" t="str">
        <f>VLOOKUP(C449,花名册!C:L,10,0)</f>
        <v/>
      </c>
      <c r="M449" t="str">
        <f>VLOOKUP(C449,花名册!C:N,12,0)</f>
        <v>P2</v>
      </c>
      <c r="N449">
        <f>VLOOKUP(C449,出勤日期!A:I,9,0)</f>
        <v>172.5</v>
      </c>
      <c r="O449">
        <f>VLOOKUP(C449,出勤日期!A:J,10,0)</f>
        <v>172.5</v>
      </c>
      <c r="P449">
        <f>VLOOKUP(C449,出勤日期!A:L,12,0)</f>
        <v>0</v>
      </c>
      <c r="Q449">
        <f>VLOOKUP(C449,出勤日期!A:M,13,0)</f>
        <v>172.5</v>
      </c>
      <c r="S449">
        <f>VLOOKUP(C449,'考勤原始数据（增加育儿、独生子女陪护假）'!C:X,16,0)</f>
        <v>0</v>
      </c>
      <c r="U449">
        <f>VLOOKUP(C449,'考勤原始数据（增加育儿、独生子女陪护假）'!C:Z,17,0)</f>
        <v>0</v>
      </c>
      <c r="W449">
        <f>VLOOKUP(C449,'考勤原始数据（增加育儿、独生子女陪护假）'!C:AB,18,0)</f>
        <v>0</v>
      </c>
      <c r="Y449">
        <f>VLOOKUP(C449,'考勤原始数据（增加育儿、独生子女陪护假）'!C:AD,19,0)</f>
        <v>0</v>
      </c>
      <c r="Z449">
        <f>VLOOKUP(C449,'考勤原始数据（增加育儿、独生子女陪护假）'!C:AE,20,0)</f>
        <v>0</v>
      </c>
      <c r="AB449">
        <f>VLOOKUP(C449,'考勤原始数据（增加育儿、独生子女陪护假）'!C:AG,22,0)</f>
        <v>0</v>
      </c>
      <c r="AC449">
        <f>VLOOKUP(C449,'考勤原始数据（增加育儿、独生子女陪护假）'!C:Y,23,0)</f>
        <v>35.5</v>
      </c>
      <c r="AD449">
        <f>VLOOKUP(C449,'考勤原始数据（增加育儿、独生子女陪护假）'!C:Z,24,0)</f>
        <v>0</v>
      </c>
      <c r="AE449">
        <v>0</v>
      </c>
      <c r="AF449">
        <f>VLOOKUP(C449,'考勤原始数据（增加育儿、独生子女陪护假）'!C:AB,26,0)</f>
        <v>32</v>
      </c>
      <c r="AG449">
        <f>VLOOKUP(C449:C450,'考勤原始数据（增加育儿、独生子女陪护假）'!C:AC,27,0)</f>
        <v>3.5</v>
      </c>
      <c r="AH449">
        <f>VLOOKUP(C449,'考勤原始数据（增加育儿、独生子女陪护假）'!C:AD,28,0)</f>
        <v>0</v>
      </c>
      <c r="AI449">
        <f>VLOOKUP(C449,'考勤原始数据（增加育儿、独生子女陪护假）'!C:AE,29,0)</f>
        <v>0</v>
      </c>
      <c r="AJ449">
        <f>VLOOKUP(C449,'考勤原始数据（增加育儿、独生子女陪护假）'!C:AF,30,0)</f>
        <v>1420</v>
      </c>
      <c r="AL449">
        <f t="shared" si="25"/>
        <v>0</v>
      </c>
      <c r="AM449">
        <f t="shared" si="27"/>
        <v>200</v>
      </c>
      <c r="AN449">
        <f>VLOOKUP(C449,工龄计算!B:F,5,0)</f>
        <v>50</v>
      </c>
      <c r="AS449">
        <f t="shared" si="26"/>
        <v>0</v>
      </c>
      <c r="BB449">
        <f t="shared" si="28"/>
        <v>0</v>
      </c>
    </row>
    <row r="450" spans="2:54">
      <c r="B450" t="str">
        <f>VLOOKUP(C450,花名册!C:O,13,0)</f>
        <v>11236</v>
      </c>
      <c r="C450" t="s">
        <v>1013</v>
      </c>
      <c r="D450" t="str">
        <f>VLOOKUP(C450,花名册!C:F,4,0)</f>
        <v>勤思医药</v>
      </c>
      <c r="E450" t="str">
        <f>VLOOKUP(C450,花名册!C:G,5,0)</f>
        <v>勤思医药</v>
      </c>
      <c r="F450" t="str">
        <f>VLOOKUP(C450,花名册!C:H,6,0)</f>
        <v>CRC-2</v>
      </c>
      <c r="G450" t="str">
        <f>VLOOKUP(C450,花名册!C:D,2,0)</f>
        <v>在职</v>
      </c>
      <c r="H450" t="str">
        <f>VLOOKUP(C450,花名册!C:E,3,0)</f>
        <v>正式员工</v>
      </c>
      <c r="I450" t="str">
        <f>VLOOKUP(C450,花名册!C:J,8,0)</f>
        <v>研发</v>
      </c>
      <c r="J450" t="str">
        <f>VLOOKUP(C450,花名册!C:I,7,0)</f>
        <v>2021-08-11</v>
      </c>
      <c r="K450" t="str">
        <f>VLOOKUP(C450,花名册!C:L,9,0)</f>
        <v/>
      </c>
      <c r="L450" t="str">
        <f>VLOOKUP(C450,花名册!C:L,10,0)</f>
        <v/>
      </c>
      <c r="M450" t="str">
        <f>VLOOKUP(C450,花名册!C:N,12,0)</f>
        <v>P2</v>
      </c>
      <c r="N450">
        <f>VLOOKUP(C450,出勤日期!A:I,9,0)</f>
        <v>172.5</v>
      </c>
      <c r="O450">
        <f>VLOOKUP(C450,出勤日期!A:J,10,0)</f>
        <v>172.5</v>
      </c>
      <c r="P450">
        <f>VLOOKUP(C450,出勤日期!A:L,12,0)</f>
        <v>0</v>
      </c>
      <c r="Q450">
        <f>VLOOKUP(C450,出勤日期!A:M,13,0)</f>
        <v>172.5</v>
      </c>
      <c r="S450">
        <f>VLOOKUP(C450,'考勤原始数据（增加育儿、独生子女陪护假）'!C:X,16,0)</f>
        <v>0</v>
      </c>
      <c r="U450">
        <f>VLOOKUP(C450,'考勤原始数据（增加育儿、独生子女陪护假）'!C:Z,17,0)</f>
        <v>0</v>
      </c>
      <c r="W450">
        <f>VLOOKUP(C450,'考勤原始数据（增加育儿、独生子女陪护假）'!C:AB,18,0)</f>
        <v>0</v>
      </c>
      <c r="Y450">
        <f>VLOOKUP(C450,'考勤原始数据（增加育儿、独生子女陪护假）'!C:AD,19,0)</f>
        <v>0</v>
      </c>
      <c r="Z450">
        <f>VLOOKUP(C450,'考勤原始数据（增加育儿、独生子女陪护假）'!C:AE,20,0)</f>
        <v>0</v>
      </c>
      <c r="AB450">
        <f>VLOOKUP(C450,'考勤原始数据（增加育儿、独生子女陪护假）'!C:AG,22,0)</f>
        <v>0</v>
      </c>
      <c r="AC450">
        <f>VLOOKUP(C450,'考勤原始数据（增加育儿、独生子女陪护假）'!C:Y,23,0)</f>
        <v>13</v>
      </c>
      <c r="AD450">
        <f>VLOOKUP(C450,'考勤原始数据（增加育儿、独生子女陪护假）'!C:Z,24,0)</f>
        <v>13</v>
      </c>
      <c r="AE450">
        <v>0</v>
      </c>
      <c r="AF450">
        <f>VLOOKUP(C450,'考勤原始数据（增加育儿、独生子女陪护假）'!C:AB,26,0)</f>
        <v>0</v>
      </c>
      <c r="AG450">
        <f>VLOOKUP(C450:C451,'考勤原始数据（增加育儿、独生子女陪护假）'!C:AC,27,0)</f>
        <v>0</v>
      </c>
      <c r="AH450">
        <f>VLOOKUP(C450,'考勤原始数据（增加育儿、独生子女陪护假）'!C:AD,28,0)</f>
        <v>0</v>
      </c>
      <c r="AI450">
        <f>VLOOKUP(C450,'考勤原始数据（增加育儿、独生子女陪护假）'!C:AE,29,0)</f>
        <v>0</v>
      </c>
      <c r="AJ450">
        <f>VLOOKUP(C450,'考勤原始数据（增加育儿、独生子女陪护假）'!C:AF,30,0)</f>
        <v>0</v>
      </c>
      <c r="AK450">
        <v>22</v>
      </c>
      <c r="AL450">
        <f t="shared" ref="AL450:AL513" si="29">AK450*15</f>
        <v>330</v>
      </c>
      <c r="AM450">
        <f t="shared" si="27"/>
        <v>200</v>
      </c>
      <c r="AN450">
        <f>VLOOKUP(C450,工龄计算!B:F,5,0)</f>
        <v>50</v>
      </c>
      <c r="AQ450">
        <v>1000</v>
      </c>
      <c r="AS450">
        <f t="shared" ref="AS450:AS513" si="30">AO450+AP450+AQ450+AR450</f>
        <v>1000</v>
      </c>
      <c r="BB450">
        <f t="shared" si="28"/>
        <v>0</v>
      </c>
    </row>
    <row r="451" spans="2:54">
      <c r="B451" t="str">
        <f>VLOOKUP(C451,花名册!C:O,13,0)</f>
        <v>11233</v>
      </c>
      <c r="C451" t="s">
        <v>1054</v>
      </c>
      <c r="D451" t="str">
        <f>VLOOKUP(C451,花名册!C:F,4,0)</f>
        <v>百诚医药</v>
      </c>
      <c r="E451" t="str">
        <f>VLOOKUP(C451,花名册!C:G,5,0)</f>
        <v>原料药四部</v>
      </c>
      <c r="F451" t="str">
        <f>VLOOKUP(C451,花名册!C:H,6,0)</f>
        <v>合成研究员</v>
      </c>
      <c r="G451" t="str">
        <f>VLOOKUP(C451,花名册!C:D,2,0)</f>
        <v>在职</v>
      </c>
      <c r="H451" t="str">
        <f>VLOOKUP(C451,花名册!C:E,3,0)</f>
        <v>正式员工</v>
      </c>
      <c r="I451" t="str">
        <f>VLOOKUP(C451,花名册!C:J,8,0)</f>
        <v>研发</v>
      </c>
      <c r="J451" t="str">
        <f>VLOOKUP(C451,花名册!C:I,7,0)</f>
        <v>2021-08-13</v>
      </c>
      <c r="K451" t="str">
        <f>VLOOKUP(C451,花名册!C:L,9,0)</f>
        <v/>
      </c>
      <c r="L451" t="str">
        <f>VLOOKUP(C451,花名册!C:L,10,0)</f>
        <v/>
      </c>
      <c r="M451" t="str">
        <f>VLOOKUP(C451,花名册!C:N,12,0)</f>
        <v>P2</v>
      </c>
      <c r="N451">
        <f>VLOOKUP(C451,出勤日期!A:I,9,0)</f>
        <v>172.5</v>
      </c>
      <c r="O451">
        <f>VLOOKUP(C451,出勤日期!A:J,10,0)</f>
        <v>172.5</v>
      </c>
      <c r="P451">
        <f>VLOOKUP(C451,出勤日期!A:L,12,0)</f>
        <v>0</v>
      </c>
      <c r="Q451">
        <f>VLOOKUP(C451,出勤日期!A:M,13,0)</f>
        <v>172.5</v>
      </c>
      <c r="S451">
        <f>VLOOKUP(C451,'考勤原始数据（增加育儿、独生子女陪护假）'!C:X,16,0)</f>
        <v>0</v>
      </c>
      <c r="U451">
        <f>VLOOKUP(C451,'考勤原始数据（增加育儿、独生子女陪护假）'!C:Z,17,0)</f>
        <v>0</v>
      </c>
      <c r="W451">
        <f>VLOOKUP(C451,'考勤原始数据（增加育儿、独生子女陪护假）'!C:AB,18,0)</f>
        <v>0</v>
      </c>
      <c r="Y451">
        <f>VLOOKUP(C451,'考勤原始数据（增加育儿、独生子女陪护假）'!C:AD,19,0)</f>
        <v>0</v>
      </c>
      <c r="Z451">
        <f>VLOOKUP(C451,'考勤原始数据（增加育儿、独生子女陪护假）'!C:AE,20,0)</f>
        <v>0</v>
      </c>
      <c r="AB451">
        <f>VLOOKUP(C451,'考勤原始数据（增加育儿、独生子女陪护假）'!C:AG,22,0)</f>
        <v>0</v>
      </c>
      <c r="AC451">
        <f>VLOOKUP(C451,'考勤原始数据（增加育儿、独生子女陪护假）'!C:Y,23,0)</f>
        <v>2</v>
      </c>
      <c r="AD451">
        <f>VLOOKUP(C451,'考勤原始数据（增加育儿、独生子女陪护假）'!C:Z,24,0)</f>
        <v>2</v>
      </c>
      <c r="AE451">
        <v>0</v>
      </c>
      <c r="AF451">
        <f>VLOOKUP(C451,'考勤原始数据（增加育儿、独生子女陪护假）'!C:AB,26,0)</f>
        <v>0</v>
      </c>
      <c r="AG451">
        <f>VLOOKUP(C451:C452,'考勤原始数据（增加育儿、独生子女陪护假）'!C:AC,27,0)</f>
        <v>0</v>
      </c>
      <c r="AH451">
        <f>VLOOKUP(C451,'考勤原始数据（增加育儿、独生子女陪护假）'!C:AD,28,0)</f>
        <v>0</v>
      </c>
      <c r="AI451">
        <f>VLOOKUP(C451,'考勤原始数据（增加育儿、独生子女陪护假）'!C:AE,29,0)</f>
        <v>0</v>
      </c>
      <c r="AJ451">
        <f>VLOOKUP(C451,'考勤原始数据（增加育儿、独生子女陪护假）'!C:AF,30,0)</f>
        <v>0</v>
      </c>
      <c r="AL451">
        <f t="shared" si="29"/>
        <v>0</v>
      </c>
      <c r="AM451">
        <f t="shared" ref="AM451:AM514" si="31">ROUND(200/N451*(O451-R451-S451-T451-U451-V451-W451-X451-Y451-Z451-AA451-AB451),2)</f>
        <v>200</v>
      </c>
      <c r="AN451">
        <f>VLOOKUP(C451,工龄计算!B:F,5,0)</f>
        <v>50</v>
      </c>
      <c r="AS451">
        <f t="shared" si="30"/>
        <v>0</v>
      </c>
      <c r="BB451">
        <f t="shared" ref="BB451:BB514" si="32">AU451+AY451+AZ451+BA451</f>
        <v>0</v>
      </c>
    </row>
    <row r="452" spans="2:54">
      <c r="B452" t="str">
        <f>VLOOKUP(C452,花名册!C:O,13,0)</f>
        <v>11239</v>
      </c>
      <c r="C452" t="s">
        <v>1479</v>
      </c>
      <c r="D452" t="str">
        <f>VLOOKUP(C452,花名册!C:F,4,0)</f>
        <v>百诚医药</v>
      </c>
      <c r="E452" t="str">
        <f>VLOOKUP(C452,花名册!C:G,5,0)</f>
        <v>药化部</v>
      </c>
      <c r="F452" t="str">
        <f>VLOOKUP(C452,花名册!C:H,6,0)</f>
        <v>合成研究员</v>
      </c>
      <c r="G452" t="str">
        <f>VLOOKUP(C452,花名册!C:D,2,0)</f>
        <v>在职</v>
      </c>
      <c r="H452" t="str">
        <f>VLOOKUP(C452,花名册!C:E,3,0)</f>
        <v>正式员工</v>
      </c>
      <c r="I452" t="str">
        <f>VLOOKUP(C452,花名册!C:J,8,0)</f>
        <v>研发</v>
      </c>
      <c r="J452" t="str">
        <f>VLOOKUP(C452,花名册!C:I,7,0)</f>
        <v>2021-08-16</v>
      </c>
      <c r="K452" t="str">
        <f>VLOOKUP(C452,花名册!C:L,9,0)</f>
        <v/>
      </c>
      <c r="L452" t="str">
        <f>VLOOKUP(C452,花名册!C:L,10,0)</f>
        <v/>
      </c>
      <c r="M452" t="str">
        <f>VLOOKUP(C452,花名册!C:N,12,0)</f>
        <v>P2</v>
      </c>
      <c r="N452">
        <f>VLOOKUP(C452,出勤日期!A:I,9,0)</f>
        <v>172.5</v>
      </c>
      <c r="O452">
        <f>VLOOKUP(C452,出勤日期!A:J,10,0)</f>
        <v>172.5</v>
      </c>
      <c r="P452">
        <f>VLOOKUP(C452,出勤日期!A:L,12,0)</f>
        <v>0</v>
      </c>
      <c r="Q452">
        <f>VLOOKUP(C452,出勤日期!A:M,13,0)</f>
        <v>172.5</v>
      </c>
      <c r="S452">
        <f>VLOOKUP(C452,'考勤原始数据（增加育儿、独生子女陪护假）'!C:X,16,0)</f>
        <v>0</v>
      </c>
      <c r="U452">
        <f>VLOOKUP(C452,'考勤原始数据（增加育儿、独生子女陪护假）'!C:Z,17,0)</f>
        <v>0</v>
      </c>
      <c r="W452">
        <f>VLOOKUP(C452,'考勤原始数据（增加育儿、独生子女陪护假）'!C:AB,18,0)</f>
        <v>0</v>
      </c>
      <c r="Y452">
        <f>VLOOKUP(C452,'考勤原始数据（增加育儿、独生子女陪护假）'!C:AD,19,0)</f>
        <v>0</v>
      </c>
      <c r="Z452">
        <f>VLOOKUP(C452,'考勤原始数据（增加育儿、独生子女陪护假）'!C:AE,20,0)</f>
        <v>0</v>
      </c>
      <c r="AB452">
        <f>VLOOKUP(C452,'考勤原始数据（增加育儿、独生子女陪护假）'!C:AG,22,0)</f>
        <v>0</v>
      </c>
      <c r="AC452">
        <f>VLOOKUP(C452,'考勤原始数据（增加育儿、独生子女陪护假）'!C:Y,23,0)</f>
        <v>0</v>
      </c>
      <c r="AD452">
        <f>VLOOKUP(C452,'考勤原始数据（增加育儿、独生子女陪护假）'!C:Z,24,0)</f>
        <v>0</v>
      </c>
      <c r="AE452">
        <v>0</v>
      </c>
      <c r="AF452">
        <f>VLOOKUP(C452,'考勤原始数据（增加育儿、独生子女陪护假）'!C:AB,26,0)</f>
        <v>0</v>
      </c>
      <c r="AG452">
        <f>VLOOKUP(C452:C453,'考勤原始数据（增加育儿、独生子女陪护假）'!C:AC,27,0)</f>
        <v>0</v>
      </c>
      <c r="AH452">
        <f>VLOOKUP(C452,'考勤原始数据（增加育儿、独生子女陪护假）'!C:AD,28,0)</f>
        <v>0</v>
      </c>
      <c r="AI452">
        <f>VLOOKUP(C452,'考勤原始数据（增加育儿、独生子女陪护假）'!C:AE,29,0)</f>
        <v>0</v>
      </c>
      <c r="AJ452">
        <f>VLOOKUP(C452,'考勤原始数据（增加育儿、独生子女陪护假）'!C:AF,30,0)</f>
        <v>0</v>
      </c>
      <c r="AL452">
        <f t="shared" si="29"/>
        <v>0</v>
      </c>
      <c r="AM452">
        <f t="shared" si="31"/>
        <v>200</v>
      </c>
      <c r="AN452">
        <f>VLOOKUP(C452,工龄计算!B:F,5,0)</f>
        <v>50</v>
      </c>
      <c r="AS452">
        <f t="shared" si="30"/>
        <v>0</v>
      </c>
      <c r="BB452">
        <f t="shared" si="32"/>
        <v>0</v>
      </c>
    </row>
    <row r="453" spans="2:54">
      <c r="B453" t="str">
        <f>VLOOKUP(C453,花名册!C:O,13,0)</f>
        <v>11247</v>
      </c>
      <c r="C453" t="s">
        <v>1265</v>
      </c>
      <c r="D453" t="str">
        <f>VLOOKUP(C453,花名册!C:F,4,0)</f>
        <v>百诚医药</v>
      </c>
      <c r="E453" t="str">
        <f>VLOOKUP(C453,花名册!C:G,5,0)</f>
        <v>药化部</v>
      </c>
      <c r="F453" t="str">
        <f>VLOOKUP(C453,花名册!C:H,6,0)</f>
        <v>中级项目经理(合成)</v>
      </c>
      <c r="G453" t="str">
        <f>VLOOKUP(C453,花名册!C:D,2,0)</f>
        <v>在职</v>
      </c>
      <c r="H453" t="str">
        <f>VLOOKUP(C453,花名册!C:E,3,0)</f>
        <v>正式员工</v>
      </c>
      <c r="I453" t="str">
        <f>VLOOKUP(C453,花名册!C:J,8,0)</f>
        <v>研发</v>
      </c>
      <c r="J453" t="str">
        <f>VLOOKUP(C453,花名册!C:I,7,0)</f>
        <v>2021-08-23</v>
      </c>
      <c r="K453" t="str">
        <f>VLOOKUP(C453,花名册!C:L,9,0)</f>
        <v/>
      </c>
      <c r="L453" t="str">
        <f>VLOOKUP(C453,花名册!C:L,10,0)</f>
        <v/>
      </c>
      <c r="M453" t="str">
        <f>VLOOKUP(C453,花名册!C:N,12,0)</f>
        <v>M1</v>
      </c>
      <c r="N453">
        <f>VLOOKUP(C453,出勤日期!A:I,9,0)</f>
        <v>172.5</v>
      </c>
      <c r="O453">
        <f>VLOOKUP(C453,出勤日期!A:J,10,0)</f>
        <v>172.5</v>
      </c>
      <c r="P453">
        <f>VLOOKUP(C453,出勤日期!A:L,12,0)</f>
        <v>0</v>
      </c>
      <c r="Q453">
        <f>VLOOKUP(C453,出勤日期!A:M,13,0)</f>
        <v>172.5</v>
      </c>
      <c r="S453">
        <f>VLOOKUP(C453,'考勤原始数据（增加育儿、独生子女陪护假）'!C:X,16,0)</f>
        <v>0</v>
      </c>
      <c r="U453">
        <f>VLOOKUP(C453,'考勤原始数据（增加育儿、独生子女陪护假）'!C:Z,17,0)</f>
        <v>0</v>
      </c>
      <c r="W453">
        <f>VLOOKUP(C453,'考勤原始数据（增加育儿、独生子女陪护假）'!C:AB,18,0)</f>
        <v>0</v>
      </c>
      <c r="Y453">
        <f>VLOOKUP(C453,'考勤原始数据（增加育儿、独生子女陪护假）'!C:AD,19,0)</f>
        <v>0</v>
      </c>
      <c r="Z453">
        <f>VLOOKUP(C453,'考勤原始数据（增加育儿、独生子女陪护假）'!C:AE,20,0)</f>
        <v>0</v>
      </c>
      <c r="AB453">
        <f>VLOOKUP(C453,'考勤原始数据（增加育儿、独生子女陪护假）'!C:AG,22,0)</f>
        <v>0</v>
      </c>
      <c r="AC453">
        <f>VLOOKUP(C453,'考勤原始数据（增加育儿、独生子女陪护假）'!C:Y,23,0)</f>
        <v>0</v>
      </c>
      <c r="AD453">
        <f>VLOOKUP(C453,'考勤原始数据（增加育儿、独生子女陪护假）'!C:Z,24,0)</f>
        <v>0</v>
      </c>
      <c r="AE453">
        <v>0</v>
      </c>
      <c r="AF453">
        <f>VLOOKUP(C453,'考勤原始数据（增加育儿、独生子女陪护假）'!C:AB,26,0)</f>
        <v>0</v>
      </c>
      <c r="AG453">
        <f>VLOOKUP(C453:C454,'考勤原始数据（增加育儿、独生子女陪护假）'!C:AC,27,0)</f>
        <v>0</v>
      </c>
      <c r="AH453">
        <f>VLOOKUP(C453,'考勤原始数据（增加育儿、独生子女陪护假）'!C:AD,28,0)</f>
        <v>0</v>
      </c>
      <c r="AI453">
        <f>VLOOKUP(C453,'考勤原始数据（增加育儿、独生子女陪护假）'!C:AE,29,0)</f>
        <v>0</v>
      </c>
      <c r="AJ453">
        <f>VLOOKUP(C453,'考勤原始数据（增加育儿、独生子女陪护假）'!C:AF,30,0)</f>
        <v>0</v>
      </c>
      <c r="AL453">
        <f t="shared" si="29"/>
        <v>0</v>
      </c>
      <c r="AM453">
        <f t="shared" si="31"/>
        <v>200</v>
      </c>
      <c r="AN453">
        <f>VLOOKUP(C453,工龄计算!B:F,5,0)</f>
        <v>50</v>
      </c>
      <c r="AS453">
        <f t="shared" si="30"/>
        <v>0</v>
      </c>
      <c r="BB453">
        <f t="shared" si="32"/>
        <v>0</v>
      </c>
    </row>
    <row r="454" spans="2:54">
      <c r="B454" t="str">
        <f>VLOOKUP(C454,花名册!C:O,13,0)</f>
        <v>11243</v>
      </c>
      <c r="C454" t="s">
        <v>1481</v>
      </c>
      <c r="D454" t="str">
        <f>VLOOKUP(C454,花名册!C:F,4,0)</f>
        <v>勤思医药</v>
      </c>
      <c r="E454" t="str">
        <f>VLOOKUP(C454,花名册!C:G,5,0)</f>
        <v>勤思医药</v>
      </c>
      <c r="F454" t="str">
        <f>VLOOKUP(C454,花名册!C:H,6,0)</f>
        <v>CRC-1</v>
      </c>
      <c r="G454" t="str">
        <f>VLOOKUP(C454,花名册!C:D,2,0)</f>
        <v>在职</v>
      </c>
      <c r="H454" t="str">
        <f>VLOOKUP(C454,花名册!C:E,3,0)</f>
        <v>正式员工</v>
      </c>
      <c r="I454" t="str">
        <f>VLOOKUP(C454,花名册!C:J,8,0)</f>
        <v>研发</v>
      </c>
      <c r="J454" t="str">
        <f>VLOOKUP(C454,花名册!C:I,7,0)</f>
        <v>2021-08-23</v>
      </c>
      <c r="K454" t="str">
        <f>VLOOKUP(C454,花名册!C:L,9,0)</f>
        <v/>
      </c>
      <c r="L454" t="str">
        <f>VLOOKUP(C454,花名册!C:L,10,0)</f>
        <v/>
      </c>
      <c r="M454" t="str">
        <f>VLOOKUP(C454,花名册!C:N,12,0)</f>
        <v>P1</v>
      </c>
      <c r="N454">
        <f>VLOOKUP(C454,出勤日期!A:I,9,0)</f>
        <v>172.5</v>
      </c>
      <c r="O454">
        <f>VLOOKUP(C454,出勤日期!A:J,10,0)</f>
        <v>172.5</v>
      </c>
      <c r="P454">
        <f>VLOOKUP(C454,出勤日期!A:L,12,0)</f>
        <v>0</v>
      </c>
      <c r="Q454">
        <f>VLOOKUP(C454,出勤日期!A:M,13,0)</f>
        <v>172.5</v>
      </c>
      <c r="S454">
        <f>VLOOKUP(C454,'考勤原始数据（增加育儿、独生子女陪护假）'!C:X,16,0)</f>
        <v>0</v>
      </c>
      <c r="U454">
        <f>VLOOKUP(C454,'考勤原始数据（增加育儿、独生子女陪护假）'!C:Z,17,0)</f>
        <v>0</v>
      </c>
      <c r="W454">
        <f>VLOOKUP(C454,'考勤原始数据（增加育儿、独生子女陪护假）'!C:AB,18,0)</f>
        <v>7.5</v>
      </c>
      <c r="Y454">
        <f>VLOOKUP(C454,'考勤原始数据（增加育儿、独生子女陪护假）'!C:AD,19,0)</f>
        <v>0</v>
      </c>
      <c r="Z454">
        <f>VLOOKUP(C454,'考勤原始数据（增加育儿、独生子女陪护假）'!C:AE,20,0)</f>
        <v>0</v>
      </c>
      <c r="AB454">
        <f>VLOOKUP(C454,'考勤原始数据（增加育儿、独生子女陪护假）'!C:AG,22,0)</f>
        <v>0</v>
      </c>
      <c r="AC454">
        <f>VLOOKUP(C454,'考勤原始数据（增加育儿、独生子女陪护假）'!C:Y,23,0)</f>
        <v>20.5</v>
      </c>
      <c r="AD454">
        <f>VLOOKUP(C454,'考勤原始数据（增加育儿、独生子女陪护假）'!C:Z,24,0)</f>
        <v>20.5</v>
      </c>
      <c r="AE454">
        <v>0</v>
      </c>
      <c r="AF454">
        <f>VLOOKUP(C454,'考勤原始数据（增加育儿、独生子女陪护假）'!C:AB,26,0)</f>
        <v>0</v>
      </c>
      <c r="AG454">
        <f>VLOOKUP(C454:C455,'考勤原始数据（增加育儿、独生子女陪护假）'!C:AC,27,0)</f>
        <v>0</v>
      </c>
      <c r="AH454">
        <f>VLOOKUP(C454,'考勤原始数据（增加育儿、独生子女陪护假）'!C:AD,28,0)</f>
        <v>0</v>
      </c>
      <c r="AI454">
        <f>VLOOKUP(C454,'考勤原始数据（增加育儿、独生子女陪护假）'!C:AE,29,0)</f>
        <v>0</v>
      </c>
      <c r="AJ454">
        <f>VLOOKUP(C454,'考勤原始数据（增加育儿、独生子女陪护假）'!C:AF,30,0)</f>
        <v>0</v>
      </c>
      <c r="AK454">
        <v>24</v>
      </c>
      <c r="AL454">
        <f t="shared" si="29"/>
        <v>360</v>
      </c>
      <c r="AM454">
        <f t="shared" si="31"/>
        <v>191.3</v>
      </c>
      <c r="AN454">
        <f>VLOOKUP(C454,工龄计算!B:F,5,0)</f>
        <v>50</v>
      </c>
      <c r="AQ454">
        <v>956.52</v>
      </c>
      <c r="AS454">
        <f t="shared" si="30"/>
        <v>956.52</v>
      </c>
      <c r="BB454">
        <f t="shared" si="32"/>
        <v>0</v>
      </c>
    </row>
    <row r="455" spans="2:54">
      <c r="B455" t="str">
        <f>VLOOKUP(C455,花名册!C:O,13,0)</f>
        <v>11251</v>
      </c>
      <c r="C455" t="s">
        <v>694</v>
      </c>
      <c r="D455" t="str">
        <f>VLOOKUP(C455,花名册!C:F,4,0)</f>
        <v>百诚医药</v>
      </c>
      <c r="E455" t="str">
        <f>VLOOKUP(C455,花名册!C:G,5,0)</f>
        <v>行政事务部</v>
      </c>
      <c r="F455" t="str">
        <f>VLOOKUP(C455,花名册!C:H,6,0)</f>
        <v>电工</v>
      </c>
      <c r="G455" t="str">
        <f>VLOOKUP(C455,花名册!C:D,2,0)</f>
        <v>在职</v>
      </c>
      <c r="H455" t="str">
        <f>VLOOKUP(C455,花名册!C:E,3,0)</f>
        <v>正式员工</v>
      </c>
      <c r="I455" t="str">
        <f>VLOOKUP(C455,花名册!C:J,8,0)</f>
        <v>职能</v>
      </c>
      <c r="J455" t="str">
        <f>VLOOKUP(C455,花名册!C:I,7,0)</f>
        <v>2021-08-27</v>
      </c>
      <c r="K455" t="str">
        <f>VLOOKUP(C455,花名册!C:L,9,0)</f>
        <v/>
      </c>
      <c r="L455" t="str">
        <f>VLOOKUP(C455,花名册!C:L,10,0)</f>
        <v/>
      </c>
      <c r="M455" t="str">
        <f>VLOOKUP(C455,花名册!C:N,12,0)</f>
        <v>P2</v>
      </c>
      <c r="N455">
        <f>VLOOKUP(C455,出勤日期!A:I,9,0)</f>
        <v>184</v>
      </c>
      <c r="O455">
        <f>VLOOKUP(C455,出勤日期!A:J,10,0)</f>
        <v>184</v>
      </c>
      <c r="P455">
        <f>VLOOKUP(C455,出勤日期!A:L,12,0)</f>
        <v>0</v>
      </c>
      <c r="Q455">
        <f>VLOOKUP(C455,出勤日期!A:M,13,0)</f>
        <v>184</v>
      </c>
      <c r="S455">
        <f>VLOOKUP(C455,'考勤原始数据（增加育儿、独生子女陪护假）'!C:X,16,0)</f>
        <v>0</v>
      </c>
      <c r="U455">
        <f>VLOOKUP(C455,'考勤原始数据（增加育儿、独生子女陪护假）'!C:Z,17,0)</f>
        <v>0</v>
      </c>
      <c r="W455">
        <f>VLOOKUP(C455,'考勤原始数据（增加育儿、独生子女陪护假）'!C:AB,18,0)</f>
        <v>0</v>
      </c>
      <c r="Y455">
        <f>VLOOKUP(C455,'考勤原始数据（增加育儿、独生子女陪护假）'!C:AD,19,0)</f>
        <v>0</v>
      </c>
      <c r="Z455">
        <f>VLOOKUP(C455,'考勤原始数据（增加育儿、独生子女陪护假）'!C:AE,20,0)</f>
        <v>0</v>
      </c>
      <c r="AB455">
        <f>VLOOKUP(C455,'考勤原始数据（增加育儿、独生子女陪护假）'!C:AG,22,0)</f>
        <v>0</v>
      </c>
      <c r="AC455">
        <f>VLOOKUP(C455,'考勤原始数据（增加育儿、独生子女陪护假）'!C:Y,23,0)</f>
        <v>16</v>
      </c>
      <c r="AD455">
        <f>VLOOKUP(C455,'考勤原始数据（增加育儿、独生子女陪护假）'!C:Z,24,0)</f>
        <v>0</v>
      </c>
      <c r="AE455">
        <v>0</v>
      </c>
      <c r="AF455">
        <f>VLOOKUP(C455,'考勤原始数据（增加育儿、独生子女陪护假）'!C:AB,26,0)</f>
        <v>0</v>
      </c>
      <c r="AG455">
        <f>VLOOKUP(C455:C456,'考勤原始数据（增加育儿、独生子女陪护假）'!C:AC,27,0)</f>
        <v>16</v>
      </c>
      <c r="AH455">
        <f>VLOOKUP(C455,'考勤原始数据（增加育儿、独生子女陪护假）'!C:AD,28,0)</f>
        <v>0</v>
      </c>
      <c r="AI455">
        <f>VLOOKUP(C455,'考勤原始数据（增加育儿、独生子女陪护假）'!C:AE,29,0)</f>
        <v>0</v>
      </c>
      <c r="AJ455">
        <f>VLOOKUP(C455,'考勤原始数据（增加育儿、独生子女陪护假）'!C:AF,30,0)</f>
        <v>600</v>
      </c>
      <c r="AK455">
        <v>1</v>
      </c>
      <c r="AL455">
        <f t="shared" si="29"/>
        <v>15</v>
      </c>
      <c r="AM455">
        <f t="shared" si="31"/>
        <v>200</v>
      </c>
      <c r="AN455">
        <f>VLOOKUP(C455,工龄计算!B:F,5,0)</f>
        <v>50</v>
      </c>
      <c r="AS455">
        <f t="shared" si="30"/>
        <v>0</v>
      </c>
      <c r="AZ455">
        <v>1200</v>
      </c>
      <c r="BB455">
        <f t="shared" si="32"/>
        <v>1200</v>
      </c>
    </row>
    <row r="456" spans="2:54">
      <c r="B456" t="str">
        <f>VLOOKUP(C456,花名册!C:O,13,0)</f>
        <v>11246</v>
      </c>
      <c r="C456" t="s">
        <v>1482</v>
      </c>
      <c r="D456" t="str">
        <f>VLOOKUP(C456,花名册!C:F,4,0)</f>
        <v>百诚医药</v>
      </c>
      <c r="E456" t="str">
        <f>VLOOKUP(C456,花名册!C:G,5,0)</f>
        <v>液体制剂三部</v>
      </c>
      <c r="F456" t="str">
        <f>VLOOKUP(C456,花名册!C:H,6,0)</f>
        <v>注册专员</v>
      </c>
      <c r="G456" t="str">
        <f>VLOOKUP(C456,花名册!C:D,2,0)</f>
        <v>在职</v>
      </c>
      <c r="H456" t="str">
        <f>VLOOKUP(C456,花名册!C:E,3,0)</f>
        <v>正式员工</v>
      </c>
      <c r="I456" t="str">
        <f>VLOOKUP(C456,花名册!C:J,8,0)</f>
        <v>研发</v>
      </c>
      <c r="J456" t="str">
        <f>VLOOKUP(C456,花名册!C:I,7,0)</f>
        <v>2021-08-27</v>
      </c>
      <c r="K456" t="str">
        <f>VLOOKUP(C456,花名册!C:L,9,0)</f>
        <v/>
      </c>
      <c r="L456" t="str">
        <f>VLOOKUP(C456,花名册!C:L,10,0)</f>
        <v/>
      </c>
      <c r="M456" t="str">
        <f>VLOOKUP(C456,花名册!C:N,12,0)</f>
        <v>P2</v>
      </c>
      <c r="N456">
        <f>VLOOKUP(C456,出勤日期!A:I,9,0)</f>
        <v>172.5</v>
      </c>
      <c r="O456">
        <f>VLOOKUP(C456,出勤日期!A:J,10,0)</f>
        <v>172.5</v>
      </c>
      <c r="P456">
        <f>VLOOKUP(C456,出勤日期!A:L,12,0)</f>
        <v>0</v>
      </c>
      <c r="Q456">
        <f>VLOOKUP(C456,出勤日期!A:M,13,0)</f>
        <v>172.5</v>
      </c>
      <c r="S456">
        <f>VLOOKUP(C456,'考勤原始数据（增加育儿、独生子女陪护假）'!C:X,16,0)</f>
        <v>0</v>
      </c>
      <c r="U456">
        <f>VLOOKUP(C456,'考勤原始数据（增加育儿、独生子女陪护假）'!C:Z,17,0)</f>
        <v>0</v>
      </c>
      <c r="W456">
        <f>VLOOKUP(C456,'考勤原始数据（增加育儿、独生子女陪护假）'!C:AB,18,0)</f>
        <v>0</v>
      </c>
      <c r="Y456">
        <f>VLOOKUP(C456,'考勤原始数据（增加育儿、独生子女陪护假）'!C:AD,19,0)</f>
        <v>0</v>
      </c>
      <c r="Z456">
        <f>VLOOKUP(C456,'考勤原始数据（增加育儿、独生子女陪护假）'!C:AE,20,0)</f>
        <v>0</v>
      </c>
      <c r="AB456">
        <f>VLOOKUP(C456,'考勤原始数据（增加育儿、独生子女陪护假）'!C:AG,22,0)</f>
        <v>0</v>
      </c>
      <c r="AC456">
        <f>VLOOKUP(C456,'考勤原始数据（增加育儿、独生子女陪护假）'!C:Y,23,0)</f>
        <v>27.5</v>
      </c>
      <c r="AD456">
        <f>VLOOKUP(C456,'考勤原始数据（增加育儿、独生子女陪护假）'!C:Z,24,0)</f>
        <v>27.5</v>
      </c>
      <c r="AE456">
        <v>0</v>
      </c>
      <c r="AF456">
        <f>VLOOKUP(C456,'考勤原始数据（增加育儿、独生子女陪护假）'!C:AB,26,0)</f>
        <v>0</v>
      </c>
      <c r="AG456">
        <f>VLOOKUP(C456:C457,'考勤原始数据（增加育儿、独生子女陪护假）'!C:AC,27,0)</f>
        <v>0</v>
      </c>
      <c r="AH456">
        <f>VLOOKUP(C456,'考勤原始数据（增加育儿、独生子女陪护假）'!C:AD,28,0)</f>
        <v>0</v>
      </c>
      <c r="AI456">
        <f>VLOOKUP(C456,'考勤原始数据（增加育儿、独生子女陪护假）'!C:AE,29,0)</f>
        <v>0</v>
      </c>
      <c r="AJ456">
        <f>VLOOKUP(C456,'考勤原始数据（增加育儿、独生子女陪护假）'!C:AF,30,0)</f>
        <v>0</v>
      </c>
      <c r="AL456">
        <f t="shared" si="29"/>
        <v>0</v>
      </c>
      <c r="AM456">
        <f t="shared" si="31"/>
        <v>200</v>
      </c>
      <c r="AN456">
        <f>VLOOKUP(C456,工龄计算!B:F,5,0)</f>
        <v>50</v>
      </c>
      <c r="AS456">
        <f t="shared" si="30"/>
        <v>0</v>
      </c>
      <c r="BB456">
        <f t="shared" si="32"/>
        <v>0</v>
      </c>
    </row>
    <row r="457" spans="2:54">
      <c r="B457" t="str">
        <f>VLOOKUP(C457,花名册!C:O,13,0)</f>
        <v>11265</v>
      </c>
      <c r="C457" t="s">
        <v>1097</v>
      </c>
      <c r="D457" t="str">
        <f>VLOOKUP(C457,花名册!C:F,4,0)</f>
        <v>百诚医药</v>
      </c>
      <c r="E457" t="str">
        <f>VLOOKUP(C457,花名册!C:G,5,0)</f>
        <v>原料药三部</v>
      </c>
      <c r="F457" t="str">
        <f>VLOOKUP(C457,花名册!C:H,6,0)</f>
        <v>合成研究员</v>
      </c>
      <c r="G457" t="str">
        <f>VLOOKUP(C457,花名册!C:D,2,0)</f>
        <v>在职</v>
      </c>
      <c r="H457" t="str">
        <f>VLOOKUP(C457,花名册!C:E,3,0)</f>
        <v>正式员工</v>
      </c>
      <c r="I457" t="str">
        <f>VLOOKUP(C457,花名册!C:J,8,0)</f>
        <v>研发</v>
      </c>
      <c r="J457" t="str">
        <f>VLOOKUP(C457,花名册!C:I,7,0)</f>
        <v>2021-08-30</v>
      </c>
      <c r="K457" t="str">
        <f>VLOOKUP(C457,花名册!C:L,9,0)</f>
        <v/>
      </c>
      <c r="L457" t="str">
        <f>VLOOKUP(C457,花名册!C:L,10,0)</f>
        <v/>
      </c>
      <c r="M457" t="str">
        <f>VLOOKUP(C457,花名册!C:N,12,0)</f>
        <v>P2</v>
      </c>
      <c r="N457">
        <f>VLOOKUP(C457,出勤日期!A:I,9,0)</f>
        <v>172.5</v>
      </c>
      <c r="O457">
        <f>VLOOKUP(C457,出勤日期!A:J,10,0)</f>
        <v>172.5</v>
      </c>
      <c r="P457">
        <f>VLOOKUP(C457,出勤日期!A:L,12,0)</f>
        <v>0</v>
      </c>
      <c r="Q457">
        <f>VLOOKUP(C457,出勤日期!A:M,13,0)</f>
        <v>172.5</v>
      </c>
      <c r="S457">
        <f>VLOOKUP(C457,'考勤原始数据（增加育儿、独生子女陪护假）'!C:X,16,0)</f>
        <v>11.5</v>
      </c>
      <c r="U457">
        <f>VLOOKUP(C457,'考勤原始数据（增加育儿、独生子女陪护假）'!C:Z,17,0)</f>
        <v>0</v>
      </c>
      <c r="W457">
        <f>VLOOKUP(C457,'考勤原始数据（增加育儿、独生子女陪护假）'!C:AB,18,0)</f>
        <v>0</v>
      </c>
      <c r="Y457">
        <f>VLOOKUP(C457,'考勤原始数据（增加育儿、独生子女陪护假）'!C:AD,19,0)</f>
        <v>0</v>
      </c>
      <c r="Z457">
        <f>VLOOKUP(C457,'考勤原始数据（增加育儿、独生子女陪护假）'!C:AE,20,0)</f>
        <v>0</v>
      </c>
      <c r="AB457">
        <f>VLOOKUP(C457,'考勤原始数据（增加育儿、独生子女陪护假）'!C:AG,22,0)</f>
        <v>0</v>
      </c>
      <c r="AC457">
        <f>VLOOKUP(C457,'考勤原始数据（增加育儿、独生子女陪护假）'!C:Y,23,0)</f>
        <v>0</v>
      </c>
      <c r="AD457">
        <f>VLOOKUP(C457,'考勤原始数据（增加育儿、独生子女陪护假）'!C:Z,24,0)</f>
        <v>0</v>
      </c>
      <c r="AE457">
        <v>0</v>
      </c>
      <c r="AF457">
        <f>VLOOKUP(C457,'考勤原始数据（增加育儿、独生子女陪护假）'!C:AB,26,0)</f>
        <v>0</v>
      </c>
      <c r="AG457">
        <f>VLOOKUP(C457:C458,'考勤原始数据（增加育儿、独生子女陪护假）'!C:AC,27,0)</f>
        <v>0</v>
      </c>
      <c r="AH457">
        <f>VLOOKUP(C457,'考勤原始数据（增加育儿、独生子女陪护假）'!C:AD,28,0)</f>
        <v>0</v>
      </c>
      <c r="AI457">
        <f>VLOOKUP(C457,'考勤原始数据（增加育儿、独生子女陪护假）'!C:AE,29,0)</f>
        <v>0</v>
      </c>
      <c r="AJ457">
        <f>VLOOKUP(C457,'考勤原始数据（增加育儿、独生子女陪护假）'!C:AF,30,0)</f>
        <v>0</v>
      </c>
      <c r="AL457">
        <f t="shared" si="29"/>
        <v>0</v>
      </c>
      <c r="AM457">
        <f t="shared" si="31"/>
        <v>186.67</v>
      </c>
      <c r="AN457">
        <f>VLOOKUP(C457,工龄计算!B:F,5,0)</f>
        <v>50</v>
      </c>
      <c r="AS457">
        <f t="shared" si="30"/>
        <v>0</v>
      </c>
      <c r="BB457">
        <f t="shared" si="32"/>
        <v>0</v>
      </c>
    </row>
    <row r="458" spans="2:54">
      <c r="B458" t="str">
        <f>VLOOKUP(C458,花名册!C:O,13,0)</f>
        <v>11266</v>
      </c>
      <c r="C458" t="s">
        <v>696</v>
      </c>
      <c r="D458" t="str">
        <f>VLOOKUP(C458,花名册!C:F,4,0)</f>
        <v>百诚医药</v>
      </c>
      <c r="E458" t="str">
        <f>VLOOKUP(C458,花名册!C:G,5,0)</f>
        <v>原料药四部</v>
      </c>
      <c r="F458" t="str">
        <f>VLOOKUP(C458,花名册!C:H,6,0)</f>
        <v>高级合成研究员</v>
      </c>
      <c r="G458" t="str">
        <f>VLOOKUP(C458,花名册!C:D,2,0)</f>
        <v>在职</v>
      </c>
      <c r="H458" t="str">
        <f>VLOOKUP(C458,花名册!C:E,3,0)</f>
        <v>正式员工</v>
      </c>
      <c r="I458" t="str">
        <f>VLOOKUP(C458,花名册!C:J,8,0)</f>
        <v>研发</v>
      </c>
      <c r="J458" t="str">
        <f>VLOOKUP(C458,花名册!C:I,7,0)</f>
        <v>2021-09-01</v>
      </c>
      <c r="K458" t="str">
        <f>VLOOKUP(C458,花名册!C:L,9,0)</f>
        <v/>
      </c>
      <c r="L458" t="str">
        <f>VLOOKUP(C458,花名册!C:L,10,0)</f>
        <v/>
      </c>
      <c r="M458" t="str">
        <f>VLOOKUP(C458,花名册!C:N,12,0)</f>
        <v>P2</v>
      </c>
      <c r="N458">
        <f>VLOOKUP(C458,出勤日期!A:I,9,0)</f>
        <v>172.5</v>
      </c>
      <c r="O458">
        <f>VLOOKUP(C458,出勤日期!A:J,10,0)</f>
        <v>172.5</v>
      </c>
      <c r="P458">
        <f>VLOOKUP(C458,出勤日期!A:L,12,0)</f>
        <v>0</v>
      </c>
      <c r="Q458">
        <f>VLOOKUP(C458,出勤日期!A:M,13,0)</f>
        <v>172.5</v>
      </c>
      <c r="S458">
        <f>VLOOKUP(C458,'考勤原始数据（增加育儿、独生子女陪护假）'!C:X,16,0)</f>
        <v>0</v>
      </c>
      <c r="U458">
        <f>VLOOKUP(C458,'考勤原始数据（增加育儿、独生子女陪护假）'!C:Z,17,0)</f>
        <v>0</v>
      </c>
      <c r="W458">
        <f>VLOOKUP(C458,'考勤原始数据（增加育儿、独生子女陪护假）'!C:AB,18,0)</f>
        <v>0</v>
      </c>
      <c r="Y458">
        <f>VLOOKUP(C458,'考勤原始数据（增加育儿、独生子女陪护假）'!C:AD,19,0)</f>
        <v>0</v>
      </c>
      <c r="Z458">
        <f>VLOOKUP(C458,'考勤原始数据（增加育儿、独生子女陪护假）'!C:AE,20,0)</f>
        <v>0</v>
      </c>
      <c r="AB458">
        <f>VLOOKUP(C458,'考勤原始数据（增加育儿、独生子女陪护假）'!C:AG,22,0)</f>
        <v>0</v>
      </c>
      <c r="AC458">
        <f>VLOOKUP(C458,'考勤原始数据（增加育儿、独生子女陪护假）'!C:Y,23,0)</f>
        <v>17</v>
      </c>
      <c r="AD458">
        <f>VLOOKUP(C458,'考勤原始数据（增加育儿、独生子女陪护假）'!C:Z,24,0)</f>
        <v>6</v>
      </c>
      <c r="AE458">
        <v>0</v>
      </c>
      <c r="AF458">
        <f>VLOOKUP(C458,'考勤原始数据（增加育儿、独生子女陪护假）'!C:AB,26,0)</f>
        <v>6.5</v>
      </c>
      <c r="AG458">
        <f>VLOOKUP(C458:C459,'考勤原始数据（增加育儿、独生子女陪护假）'!C:AC,27,0)</f>
        <v>4.5</v>
      </c>
      <c r="AH458">
        <f>VLOOKUP(C458,'考勤原始数据（增加育儿、独生子女陪护假）'!C:AD,28,0)</f>
        <v>0</v>
      </c>
      <c r="AI458">
        <f>VLOOKUP(C458,'考勤原始数据（增加育儿、独生子女陪护假）'!C:AE,29,0)</f>
        <v>0</v>
      </c>
      <c r="AJ458">
        <f>VLOOKUP(C458,'考勤原始数据（增加育儿、独生子女陪护假）'!C:AF,30,0)</f>
        <v>440</v>
      </c>
      <c r="AL458">
        <f t="shared" si="29"/>
        <v>0</v>
      </c>
      <c r="AM458">
        <f t="shared" si="31"/>
        <v>200</v>
      </c>
      <c r="AN458">
        <f>VLOOKUP(C458,工龄计算!B:F,5,0)</f>
        <v>50</v>
      </c>
      <c r="AS458">
        <f t="shared" si="30"/>
        <v>0</v>
      </c>
      <c r="BB458">
        <f t="shared" si="32"/>
        <v>0</v>
      </c>
    </row>
    <row r="459" spans="2:54">
      <c r="B459" t="str">
        <f>VLOOKUP(C459,花名册!C:O,13,0)</f>
        <v>11264</v>
      </c>
      <c r="C459" t="s">
        <v>1483</v>
      </c>
      <c r="D459" t="str">
        <f>VLOOKUP(C459,花名册!C:F,4,0)</f>
        <v>勤思医药</v>
      </c>
      <c r="E459" t="str">
        <f>VLOOKUP(C459,花名册!C:G,5,0)</f>
        <v>勤思医药</v>
      </c>
      <c r="F459" t="str">
        <f>VLOOKUP(C459,花名册!C:H,6,0)</f>
        <v>CRC-1</v>
      </c>
      <c r="G459" t="str">
        <f>VLOOKUP(C459,花名册!C:D,2,0)</f>
        <v>在职</v>
      </c>
      <c r="H459" t="str">
        <f>VLOOKUP(C459,花名册!C:E,3,0)</f>
        <v>正式员工</v>
      </c>
      <c r="I459" t="str">
        <f>VLOOKUP(C459,花名册!C:J,8,0)</f>
        <v>研发</v>
      </c>
      <c r="J459" t="str">
        <f>VLOOKUP(C459,花名册!C:I,7,0)</f>
        <v>2021-09-01</v>
      </c>
      <c r="K459" t="str">
        <f>VLOOKUP(C459,花名册!C:L,9,0)</f>
        <v/>
      </c>
      <c r="L459" t="str">
        <f>VLOOKUP(C459,花名册!C:L,10,0)</f>
        <v/>
      </c>
      <c r="M459" t="str">
        <f>VLOOKUP(C459,花名册!C:N,12,0)</f>
        <v>P1</v>
      </c>
      <c r="N459">
        <f>VLOOKUP(C459,出勤日期!A:I,9,0)</f>
        <v>172.5</v>
      </c>
      <c r="O459">
        <f>VLOOKUP(C459,出勤日期!A:J,10,0)</f>
        <v>172.5</v>
      </c>
      <c r="P459">
        <f>VLOOKUP(C459,出勤日期!A:L,12,0)</f>
        <v>0</v>
      </c>
      <c r="Q459">
        <f>VLOOKUP(C459,出勤日期!A:M,13,0)</f>
        <v>172.5</v>
      </c>
      <c r="S459">
        <f>VLOOKUP(C459,'考勤原始数据（增加育儿、独生子女陪护假）'!C:X,16,0)</f>
        <v>0</v>
      </c>
      <c r="U459">
        <f>VLOOKUP(C459,'考勤原始数据（增加育儿、独生子女陪护假）'!C:Z,17,0)</f>
        <v>0</v>
      </c>
      <c r="W459">
        <f>VLOOKUP(C459,'考勤原始数据（增加育儿、独生子女陪护假）'!C:AB,18,0)</f>
        <v>0</v>
      </c>
      <c r="Y459">
        <f>VLOOKUP(C459,'考勤原始数据（增加育儿、独生子女陪护假）'!C:AD,19,0)</f>
        <v>0</v>
      </c>
      <c r="Z459">
        <f>VLOOKUP(C459,'考勤原始数据（增加育儿、独生子女陪护假）'!C:AE,20,0)</f>
        <v>0</v>
      </c>
      <c r="AB459">
        <f>VLOOKUP(C459,'考勤原始数据（增加育儿、独生子女陪护假）'!C:AG,22,0)</f>
        <v>0</v>
      </c>
      <c r="AC459">
        <f>VLOOKUP(C459,'考勤原始数据（增加育儿、独生子女陪护假）'!C:Y,23,0)</f>
        <v>9.5</v>
      </c>
      <c r="AD459">
        <f>VLOOKUP(C459,'考勤原始数据（增加育儿、独生子女陪护假）'!C:Z,24,0)</f>
        <v>9.5</v>
      </c>
      <c r="AE459">
        <v>0</v>
      </c>
      <c r="AF459">
        <f>VLOOKUP(C459,'考勤原始数据（增加育儿、独生子女陪护假）'!C:AB,26,0)</f>
        <v>0</v>
      </c>
      <c r="AG459">
        <f>VLOOKUP(C459:C460,'考勤原始数据（增加育儿、独生子女陪护假）'!C:AC,27,0)</f>
        <v>0</v>
      </c>
      <c r="AH459">
        <f>VLOOKUP(C459,'考勤原始数据（增加育儿、独生子女陪护假）'!C:AD,28,0)</f>
        <v>0</v>
      </c>
      <c r="AI459">
        <f>VLOOKUP(C459,'考勤原始数据（增加育儿、独生子女陪护假）'!C:AE,29,0)</f>
        <v>0</v>
      </c>
      <c r="AJ459">
        <f>VLOOKUP(C459,'考勤原始数据（增加育儿、独生子女陪护假）'!C:AF,30,0)</f>
        <v>0</v>
      </c>
      <c r="AK459">
        <v>29</v>
      </c>
      <c r="AL459">
        <f t="shared" si="29"/>
        <v>435</v>
      </c>
      <c r="AM459">
        <f t="shared" si="31"/>
        <v>200</v>
      </c>
      <c r="AN459">
        <f>VLOOKUP(C459,工龄计算!B:F,5,0)</f>
        <v>50</v>
      </c>
      <c r="AQ459">
        <v>782.61</v>
      </c>
      <c r="AS459">
        <f t="shared" si="30"/>
        <v>782.61</v>
      </c>
      <c r="BB459">
        <f t="shared" si="32"/>
        <v>0</v>
      </c>
    </row>
    <row r="460" spans="2:54">
      <c r="B460" t="str">
        <f>VLOOKUP(C460,花名册!C:O,13,0)</f>
        <v>11257</v>
      </c>
      <c r="C460" t="s">
        <v>1484</v>
      </c>
      <c r="D460" t="str">
        <f>VLOOKUP(C460,花名册!C:F,4,0)</f>
        <v>勤思医药</v>
      </c>
      <c r="E460" t="str">
        <f>VLOOKUP(C460,花名册!C:G,5,0)</f>
        <v>勤思医药</v>
      </c>
      <c r="F460" t="str">
        <f>VLOOKUP(C460,花名册!C:H,6,0)</f>
        <v>CRC-1</v>
      </c>
      <c r="G460" t="str">
        <f>VLOOKUP(C460,花名册!C:D,2,0)</f>
        <v>在职</v>
      </c>
      <c r="H460" t="str">
        <f>VLOOKUP(C460,花名册!C:E,3,0)</f>
        <v>正式员工</v>
      </c>
      <c r="I460" t="str">
        <f>VLOOKUP(C460,花名册!C:J,8,0)</f>
        <v>研发</v>
      </c>
      <c r="J460" t="str">
        <f>VLOOKUP(C460,花名册!C:I,7,0)</f>
        <v>2021-09-01</v>
      </c>
      <c r="K460" t="str">
        <f>VLOOKUP(C460,花名册!C:L,9,0)</f>
        <v/>
      </c>
      <c r="L460" t="str">
        <f>VLOOKUP(C460,花名册!C:L,10,0)</f>
        <v/>
      </c>
      <c r="M460" t="str">
        <f>VLOOKUP(C460,花名册!C:N,12,0)</f>
        <v>P1</v>
      </c>
      <c r="N460">
        <f>VLOOKUP(C460,出勤日期!A:I,9,0)</f>
        <v>172.5</v>
      </c>
      <c r="O460">
        <f>VLOOKUP(C460,出勤日期!A:J,10,0)</f>
        <v>172.5</v>
      </c>
      <c r="P460">
        <f>VLOOKUP(C460,出勤日期!A:L,12,0)</f>
        <v>0</v>
      </c>
      <c r="Q460">
        <f>VLOOKUP(C460,出勤日期!A:M,13,0)</f>
        <v>172.5</v>
      </c>
      <c r="S460">
        <f>VLOOKUP(C460,'考勤原始数据（增加育儿、独生子女陪护假）'!C:X,16,0)</f>
        <v>0</v>
      </c>
      <c r="U460">
        <f>VLOOKUP(C460,'考勤原始数据（增加育儿、独生子女陪护假）'!C:Z,17,0)</f>
        <v>0</v>
      </c>
      <c r="W460">
        <f>VLOOKUP(C460,'考勤原始数据（增加育儿、独生子女陪护假）'!C:AB,18,0)</f>
        <v>0</v>
      </c>
      <c r="Y460">
        <f>VLOOKUP(C460,'考勤原始数据（增加育儿、独生子女陪护假）'!C:AD,19,0)</f>
        <v>0</v>
      </c>
      <c r="Z460">
        <f>VLOOKUP(C460,'考勤原始数据（增加育儿、独生子女陪护假）'!C:AE,20,0)</f>
        <v>0</v>
      </c>
      <c r="AB460">
        <f>VLOOKUP(C460,'考勤原始数据（增加育儿、独生子女陪护假）'!C:AG,22,0)</f>
        <v>0</v>
      </c>
      <c r="AC460">
        <f>VLOOKUP(C460,'考勤原始数据（增加育儿、独生子女陪护假）'!C:Y,23,0)</f>
        <v>58.5</v>
      </c>
      <c r="AD460">
        <f>VLOOKUP(C460,'考勤原始数据（增加育儿、独生子女陪护假）'!C:Z,24,0)</f>
        <v>7</v>
      </c>
      <c r="AE460">
        <v>0</v>
      </c>
      <c r="AF460">
        <f>VLOOKUP(C460,'考勤原始数据（增加育儿、独生子女陪护假）'!C:AB,26,0)</f>
        <v>41.5</v>
      </c>
      <c r="AG460">
        <f>VLOOKUP(C460:C461,'考勤原始数据（增加育儿、独生子女陪护假）'!C:AC,27,0)</f>
        <v>10</v>
      </c>
      <c r="AH460">
        <f>VLOOKUP(C460,'考勤原始数据（增加育儿、独生子女陪护假）'!C:AD,28,0)</f>
        <v>0</v>
      </c>
      <c r="AI460">
        <f>VLOOKUP(C460,'考勤原始数据（增加育儿、独生子女陪护假）'!C:AE,29,0)</f>
        <v>0</v>
      </c>
      <c r="AJ460">
        <f>VLOOKUP(C460,'考勤原始数据（增加育儿、独生子女陪护假）'!C:AF,30,0)</f>
        <v>2060</v>
      </c>
      <c r="AK460">
        <v>38</v>
      </c>
      <c r="AL460">
        <f t="shared" si="29"/>
        <v>570</v>
      </c>
      <c r="AM460">
        <f t="shared" si="31"/>
        <v>200</v>
      </c>
      <c r="AN460">
        <f>VLOOKUP(C460,工龄计算!B:F,5,0)</f>
        <v>50</v>
      </c>
      <c r="AS460">
        <f t="shared" si="30"/>
        <v>0</v>
      </c>
      <c r="BB460">
        <f t="shared" si="32"/>
        <v>0</v>
      </c>
    </row>
    <row r="461" spans="2:54">
      <c r="B461" t="str">
        <f>VLOOKUP(C461,花名册!C:O,13,0)</f>
        <v>11262</v>
      </c>
      <c r="C461" t="s">
        <v>1099</v>
      </c>
      <c r="D461" t="str">
        <f>VLOOKUP(C461,花名册!C:F,4,0)</f>
        <v>百诚医药</v>
      </c>
      <c r="E461" t="str">
        <f>VLOOKUP(C461,花名册!C:G,5,0)</f>
        <v>公共事务部</v>
      </c>
      <c r="F461" t="str">
        <f>VLOOKUP(C461,花名册!C:H,6,0)</f>
        <v>项目申报专员</v>
      </c>
      <c r="G461" t="str">
        <f>VLOOKUP(C461,花名册!C:D,2,0)</f>
        <v>在职</v>
      </c>
      <c r="H461" t="str">
        <f>VLOOKUP(C461,花名册!C:E,3,0)</f>
        <v>正式员工</v>
      </c>
      <c r="I461" t="str">
        <f>VLOOKUP(C461,花名册!C:J,8,0)</f>
        <v>职能</v>
      </c>
      <c r="J461" t="str">
        <f>VLOOKUP(C461,花名册!C:I,7,0)</f>
        <v>2021-09-01</v>
      </c>
      <c r="K461" t="str">
        <f>VLOOKUP(C461,花名册!C:L,9,0)</f>
        <v/>
      </c>
      <c r="L461" t="str">
        <f>VLOOKUP(C461,花名册!C:L,10,0)</f>
        <v/>
      </c>
      <c r="M461" t="str">
        <f>VLOOKUP(C461,花名册!C:N,12,0)</f>
        <v>P2</v>
      </c>
      <c r="N461">
        <f>VLOOKUP(C461,出勤日期!A:I,9,0)</f>
        <v>184</v>
      </c>
      <c r="O461">
        <f>VLOOKUP(C461,出勤日期!A:J,10,0)</f>
        <v>184</v>
      </c>
      <c r="P461">
        <f>VLOOKUP(C461,出勤日期!A:L,12,0)</f>
        <v>0</v>
      </c>
      <c r="Q461">
        <f>VLOOKUP(C461,出勤日期!A:M,13,0)</f>
        <v>184</v>
      </c>
      <c r="S461">
        <f>VLOOKUP(C461,'考勤原始数据（增加育儿、独生子女陪护假）'!C:X,16,0)</f>
        <v>0</v>
      </c>
      <c r="U461">
        <f>VLOOKUP(C461,'考勤原始数据（增加育儿、独生子女陪护假）'!C:Z,17,0)</f>
        <v>0</v>
      </c>
      <c r="W461">
        <f>VLOOKUP(C461,'考勤原始数据（增加育儿、独生子女陪护假）'!C:AB,18,0)</f>
        <v>0</v>
      </c>
      <c r="Y461">
        <f>VLOOKUP(C461,'考勤原始数据（增加育儿、独生子女陪护假）'!C:AD,19,0)</f>
        <v>0</v>
      </c>
      <c r="Z461">
        <f>VLOOKUP(C461,'考勤原始数据（增加育儿、独生子女陪护假）'!C:AE,20,0)</f>
        <v>0</v>
      </c>
      <c r="AB461">
        <f>VLOOKUP(C461,'考勤原始数据（增加育儿、独生子女陪护假）'!C:AG,22,0)</f>
        <v>0</v>
      </c>
      <c r="AC461">
        <f>VLOOKUP(C461,'考勤原始数据（增加育儿、独生子女陪护假）'!C:Y,23,0)</f>
        <v>0</v>
      </c>
      <c r="AD461">
        <f>VLOOKUP(C461,'考勤原始数据（增加育儿、独生子女陪护假）'!C:Z,24,0)</f>
        <v>0</v>
      </c>
      <c r="AE461">
        <v>0</v>
      </c>
      <c r="AF461">
        <f>VLOOKUP(C461,'考勤原始数据（增加育儿、独生子女陪护假）'!C:AB,26,0)</f>
        <v>0</v>
      </c>
      <c r="AG461">
        <f>VLOOKUP(C461:C462,'考勤原始数据（增加育儿、独生子女陪护假）'!C:AC,27,0)</f>
        <v>0</v>
      </c>
      <c r="AH461">
        <f>VLOOKUP(C461,'考勤原始数据（增加育儿、独生子女陪护假）'!C:AD,28,0)</f>
        <v>0</v>
      </c>
      <c r="AI461">
        <f>VLOOKUP(C461,'考勤原始数据（增加育儿、独生子女陪护假）'!C:AE,29,0)</f>
        <v>0</v>
      </c>
      <c r="AJ461">
        <f>VLOOKUP(C461,'考勤原始数据（增加育儿、独生子女陪护假）'!C:AF,30,0)</f>
        <v>0</v>
      </c>
      <c r="AL461">
        <f t="shared" si="29"/>
        <v>0</v>
      </c>
      <c r="AM461">
        <f t="shared" si="31"/>
        <v>200</v>
      </c>
      <c r="AN461">
        <f>VLOOKUP(C461,工龄计算!B:F,5,0)</f>
        <v>50</v>
      </c>
      <c r="AS461">
        <f t="shared" si="30"/>
        <v>0</v>
      </c>
      <c r="BB461">
        <f t="shared" si="32"/>
        <v>0</v>
      </c>
    </row>
    <row r="462" spans="2:54">
      <c r="B462" t="str">
        <f>VLOOKUP(C462,花名册!C:O,13,0)</f>
        <v>11255</v>
      </c>
      <c r="C462" t="s">
        <v>856</v>
      </c>
      <c r="D462" t="str">
        <f>VLOOKUP(C462,花名册!C:F,4,0)</f>
        <v>百诚医药</v>
      </c>
      <c r="E462" t="str">
        <f>VLOOKUP(C462,花名册!C:G,5,0)</f>
        <v>原料药分析部</v>
      </c>
      <c r="F462" t="str">
        <f>VLOOKUP(C462,花名册!C:H,6,0)</f>
        <v>分析研究员</v>
      </c>
      <c r="G462" t="str">
        <f>VLOOKUP(C462,花名册!C:D,2,0)</f>
        <v>在职</v>
      </c>
      <c r="H462" t="str">
        <f>VLOOKUP(C462,花名册!C:E,3,0)</f>
        <v>正式员工</v>
      </c>
      <c r="I462" t="str">
        <f>VLOOKUP(C462,花名册!C:J,8,0)</f>
        <v>研发</v>
      </c>
      <c r="J462" t="str">
        <f>VLOOKUP(C462,花名册!C:I,7,0)</f>
        <v>2021-09-01</v>
      </c>
      <c r="K462" t="str">
        <f>VLOOKUP(C462,花名册!C:L,9,0)</f>
        <v/>
      </c>
      <c r="L462" t="str">
        <f>VLOOKUP(C462,花名册!C:L,10,0)</f>
        <v/>
      </c>
      <c r="M462" t="str">
        <f>VLOOKUP(C462,花名册!C:N,12,0)</f>
        <v>P2</v>
      </c>
      <c r="N462">
        <f>VLOOKUP(C462,出勤日期!A:I,9,0)</f>
        <v>172.5</v>
      </c>
      <c r="O462">
        <f>VLOOKUP(C462,出勤日期!A:J,10,0)</f>
        <v>172.5</v>
      </c>
      <c r="P462">
        <f>VLOOKUP(C462,出勤日期!A:L,12,0)</f>
        <v>0</v>
      </c>
      <c r="Q462">
        <f>VLOOKUP(C462,出勤日期!A:M,13,0)</f>
        <v>172.5</v>
      </c>
      <c r="S462">
        <f>VLOOKUP(C462,'考勤原始数据（增加育儿、独生子女陪护假）'!C:X,16,0)</f>
        <v>0</v>
      </c>
      <c r="U462">
        <f>VLOOKUP(C462,'考勤原始数据（增加育儿、独生子女陪护假）'!C:Z,17,0)</f>
        <v>2</v>
      </c>
      <c r="W462">
        <f>VLOOKUP(C462,'考勤原始数据（增加育儿、独生子女陪护假）'!C:AB,18,0)</f>
        <v>0</v>
      </c>
      <c r="Y462">
        <f>VLOOKUP(C462,'考勤原始数据（增加育儿、独生子女陪护假）'!C:AD,19,0)</f>
        <v>0</v>
      </c>
      <c r="Z462">
        <f>VLOOKUP(C462,'考勤原始数据（增加育儿、独生子女陪护假）'!C:AE,20,0)</f>
        <v>0</v>
      </c>
      <c r="AB462">
        <f>VLOOKUP(C462,'考勤原始数据（增加育儿、独生子女陪护假）'!C:AG,22,0)</f>
        <v>0</v>
      </c>
      <c r="AC462">
        <f>VLOOKUP(C462,'考勤原始数据（增加育儿、独生子女陪护假）'!C:Y,23,0)</f>
        <v>0</v>
      </c>
      <c r="AD462">
        <f>VLOOKUP(C462,'考勤原始数据（增加育儿、独生子女陪护假）'!C:Z,24,0)</f>
        <v>0</v>
      </c>
      <c r="AE462">
        <v>0</v>
      </c>
      <c r="AF462">
        <f>VLOOKUP(C462,'考勤原始数据（增加育儿、独生子女陪护假）'!C:AB,26,0)</f>
        <v>0</v>
      </c>
      <c r="AG462">
        <f>VLOOKUP(C462:C463,'考勤原始数据（增加育儿、独生子女陪护假）'!C:AC,27,0)</f>
        <v>0</v>
      </c>
      <c r="AH462">
        <f>VLOOKUP(C462,'考勤原始数据（增加育儿、独生子女陪护假）'!C:AD,28,0)</f>
        <v>0</v>
      </c>
      <c r="AI462">
        <f>VLOOKUP(C462,'考勤原始数据（增加育儿、独生子女陪护假）'!C:AE,29,0)</f>
        <v>0</v>
      </c>
      <c r="AJ462">
        <f>VLOOKUP(C462,'考勤原始数据（增加育儿、独生子女陪护假）'!C:AF,30,0)</f>
        <v>0</v>
      </c>
      <c r="AL462">
        <f t="shared" si="29"/>
        <v>0</v>
      </c>
      <c r="AM462">
        <f t="shared" si="31"/>
        <v>197.68</v>
      </c>
      <c r="AN462">
        <f>VLOOKUP(C462,工龄计算!B:F,5,0)</f>
        <v>50</v>
      </c>
      <c r="AS462">
        <f t="shared" si="30"/>
        <v>0</v>
      </c>
      <c r="BB462">
        <f t="shared" si="32"/>
        <v>0</v>
      </c>
    </row>
    <row r="463" spans="2:54">
      <c r="B463" t="str">
        <f>VLOOKUP(C463,花名册!C:O,13,0)</f>
        <v>11280</v>
      </c>
      <c r="C463" t="s">
        <v>857</v>
      </c>
      <c r="D463" t="str">
        <f>VLOOKUP(C463,花名册!C:F,4,0)</f>
        <v>百诚医药</v>
      </c>
      <c r="E463" t="str">
        <f>VLOOKUP(C463,花名册!C:G,5,0)</f>
        <v>工程建设部</v>
      </c>
      <c r="F463" t="str">
        <f>VLOOKUP(C463,花名册!C:H,6,0)</f>
        <v>项目经理</v>
      </c>
      <c r="G463" t="str">
        <f>VLOOKUP(C463,花名册!C:D,2,0)</f>
        <v>在职</v>
      </c>
      <c r="H463" t="str">
        <f>VLOOKUP(C463,花名册!C:E,3,0)</f>
        <v>兼职劳务</v>
      </c>
      <c r="I463" t="str">
        <f>VLOOKUP(C463,花名册!C:J,8,0)</f>
        <v>职能</v>
      </c>
      <c r="J463" t="str">
        <f>VLOOKUP(C463,花名册!C:I,7,0)</f>
        <v>2021-09-01</v>
      </c>
      <c r="K463" t="str">
        <f>VLOOKUP(C463,花名册!C:L,9,0)</f>
        <v/>
      </c>
      <c r="L463" t="str">
        <f>VLOOKUP(C463,花名册!C:L,10,0)</f>
        <v/>
      </c>
      <c r="M463" t="str">
        <f>VLOOKUP(C463,花名册!C:N,12,0)</f>
        <v>M5</v>
      </c>
      <c r="N463">
        <f>VLOOKUP(C463,出勤日期!A:I,9,0)</f>
        <v>184</v>
      </c>
      <c r="O463">
        <f>VLOOKUP(C463,出勤日期!A:J,10,0)</f>
        <v>184</v>
      </c>
      <c r="P463">
        <f>VLOOKUP(C463,出勤日期!A:L,12,0)</f>
        <v>0</v>
      </c>
      <c r="Q463">
        <f>VLOOKUP(C463,出勤日期!A:M,13,0)</f>
        <v>184</v>
      </c>
      <c r="S463">
        <f>VLOOKUP(C463,'考勤原始数据（增加育儿、独生子女陪护假）'!C:X,16,0)</f>
        <v>0</v>
      </c>
      <c r="U463">
        <f>VLOOKUP(C463,'考勤原始数据（增加育儿、独生子女陪护假）'!C:Z,17,0)</f>
        <v>0</v>
      </c>
      <c r="W463">
        <f>VLOOKUP(C463,'考勤原始数据（增加育儿、独生子女陪护假）'!C:AB,18,0)</f>
        <v>0</v>
      </c>
      <c r="Y463">
        <f>VLOOKUP(C463,'考勤原始数据（增加育儿、独生子女陪护假）'!C:AD,19,0)</f>
        <v>0</v>
      </c>
      <c r="Z463">
        <f>VLOOKUP(C463,'考勤原始数据（增加育儿、独生子女陪护假）'!C:AE,20,0)</f>
        <v>0</v>
      </c>
      <c r="AB463">
        <f>VLOOKUP(C463,'考勤原始数据（增加育儿、独生子女陪护假）'!C:AG,22,0)</f>
        <v>0</v>
      </c>
      <c r="AC463">
        <f>VLOOKUP(C463,'考勤原始数据（增加育儿、独生子女陪护假）'!C:Y,23,0)</f>
        <v>0</v>
      </c>
      <c r="AD463">
        <f>VLOOKUP(C463,'考勤原始数据（增加育儿、独生子女陪护假）'!C:Z,24,0)</f>
        <v>0</v>
      </c>
      <c r="AE463">
        <v>0</v>
      </c>
      <c r="AF463">
        <f>VLOOKUP(C463,'考勤原始数据（增加育儿、独生子女陪护假）'!C:AB,26,0)</f>
        <v>0</v>
      </c>
      <c r="AG463">
        <f>VLOOKUP(C463:C464,'考勤原始数据（增加育儿、独生子女陪护假）'!C:AC,27,0)</f>
        <v>0</v>
      </c>
      <c r="AH463">
        <f>VLOOKUP(C463,'考勤原始数据（增加育儿、独生子女陪护假）'!C:AD,28,0)</f>
        <v>0</v>
      </c>
      <c r="AI463">
        <f>VLOOKUP(C463,'考勤原始数据（增加育儿、独生子女陪护假）'!C:AE,29,0)</f>
        <v>0</v>
      </c>
      <c r="AJ463">
        <f>VLOOKUP(C463,'考勤原始数据（增加育儿、独生子女陪护假）'!C:AF,30,0)</f>
        <v>0</v>
      </c>
      <c r="AK463">
        <v>0</v>
      </c>
      <c r="AL463">
        <f t="shared" si="29"/>
        <v>0</v>
      </c>
      <c r="AM463">
        <f t="shared" si="31"/>
        <v>200</v>
      </c>
      <c r="AN463">
        <f>VLOOKUP(C463,工龄计算!B:F,5,0)</f>
        <v>50</v>
      </c>
      <c r="AS463">
        <f t="shared" si="30"/>
        <v>0</v>
      </c>
      <c r="BB463">
        <f t="shared" si="32"/>
        <v>0</v>
      </c>
    </row>
    <row r="464" spans="2:54">
      <c r="B464" t="str">
        <f>VLOOKUP(C464,花名册!C:O,13,0)</f>
        <v>11269</v>
      </c>
      <c r="C464" t="s">
        <v>1101</v>
      </c>
      <c r="D464" t="str">
        <f>VLOOKUP(C464,花名册!C:F,4,0)</f>
        <v>百诚医药</v>
      </c>
      <c r="E464" t="str">
        <f>VLOOKUP(C464,花名册!C:G,5,0)</f>
        <v>外用制剂部</v>
      </c>
      <c r="F464" t="str">
        <f>VLOOKUP(C464,花名册!C:H,6,0)</f>
        <v>高级制剂研究员</v>
      </c>
      <c r="G464" t="str">
        <f>VLOOKUP(C464,花名册!C:D,2,0)</f>
        <v>在职</v>
      </c>
      <c r="H464" t="str">
        <f>VLOOKUP(C464,花名册!C:E,3,0)</f>
        <v>正式员工</v>
      </c>
      <c r="I464" t="str">
        <f>VLOOKUP(C464,花名册!C:J,8,0)</f>
        <v>研发</v>
      </c>
      <c r="J464" t="str">
        <f>VLOOKUP(C464,花名册!C:I,7,0)</f>
        <v>2021-09-03</v>
      </c>
      <c r="K464" t="str">
        <f>VLOOKUP(C464,花名册!C:L,9,0)</f>
        <v/>
      </c>
      <c r="L464" t="str">
        <f>VLOOKUP(C464,花名册!C:L,10,0)</f>
        <v/>
      </c>
      <c r="M464" t="str">
        <f>VLOOKUP(C464,花名册!C:N,12,0)</f>
        <v>P3</v>
      </c>
      <c r="N464">
        <f>VLOOKUP(C464,出勤日期!A:I,9,0)</f>
        <v>172.5</v>
      </c>
      <c r="O464">
        <f>VLOOKUP(C464,出勤日期!A:J,10,0)</f>
        <v>172.5</v>
      </c>
      <c r="P464">
        <f>VLOOKUP(C464,出勤日期!A:L,12,0)</f>
        <v>0</v>
      </c>
      <c r="Q464">
        <f>VLOOKUP(C464,出勤日期!A:M,13,0)</f>
        <v>172.5</v>
      </c>
      <c r="S464">
        <f>VLOOKUP(C464,'考勤原始数据（增加育儿、独生子女陪护假）'!C:X,16,0)</f>
        <v>0</v>
      </c>
      <c r="U464">
        <f>VLOOKUP(C464,'考勤原始数据（增加育儿、独生子女陪护假）'!C:Z,17,0)</f>
        <v>0</v>
      </c>
      <c r="W464">
        <f>VLOOKUP(C464,'考勤原始数据（增加育儿、独生子女陪护假）'!C:AB,18,0)</f>
        <v>0</v>
      </c>
      <c r="Y464">
        <f>VLOOKUP(C464,'考勤原始数据（增加育儿、独生子女陪护假）'!C:AD,19,0)</f>
        <v>0</v>
      </c>
      <c r="Z464">
        <f>VLOOKUP(C464,'考勤原始数据（增加育儿、独生子女陪护假）'!C:AE,20,0)</f>
        <v>0</v>
      </c>
      <c r="AB464">
        <f>VLOOKUP(C464,'考勤原始数据（增加育儿、独生子女陪护假）'!C:AG,22,0)</f>
        <v>0</v>
      </c>
      <c r="AC464">
        <f>VLOOKUP(C464,'考勤原始数据（增加育儿、独生子女陪护假）'!C:Y,23,0)</f>
        <v>5</v>
      </c>
      <c r="AD464">
        <f>VLOOKUP(C464,'考勤原始数据（增加育儿、独生子女陪护假）'!C:Z,24,0)</f>
        <v>5</v>
      </c>
      <c r="AE464">
        <v>0</v>
      </c>
      <c r="AF464">
        <f>VLOOKUP(C464,'考勤原始数据（增加育儿、独生子女陪护假）'!C:AB,26,0)</f>
        <v>0</v>
      </c>
      <c r="AG464">
        <f>VLOOKUP(C464:C465,'考勤原始数据（增加育儿、独生子女陪护假）'!C:AC,27,0)</f>
        <v>0</v>
      </c>
      <c r="AH464">
        <f>VLOOKUP(C464,'考勤原始数据（增加育儿、独生子女陪护假）'!C:AD,28,0)</f>
        <v>0</v>
      </c>
      <c r="AI464">
        <f>VLOOKUP(C464,'考勤原始数据（增加育儿、独生子女陪护假）'!C:AE,29,0)</f>
        <v>0</v>
      </c>
      <c r="AJ464">
        <f>VLOOKUP(C464,'考勤原始数据（增加育儿、独生子女陪护假）'!C:AF,30,0)</f>
        <v>0</v>
      </c>
      <c r="AL464">
        <f t="shared" si="29"/>
        <v>0</v>
      </c>
      <c r="AM464">
        <f t="shared" si="31"/>
        <v>200</v>
      </c>
      <c r="AN464">
        <f>VLOOKUP(C464,工龄计算!B:F,5,0)</f>
        <v>50</v>
      </c>
      <c r="AS464">
        <f t="shared" si="30"/>
        <v>0</v>
      </c>
      <c r="BB464">
        <f t="shared" si="32"/>
        <v>0</v>
      </c>
    </row>
    <row r="465" spans="2:54">
      <c r="B465" t="str">
        <f>VLOOKUP(C465,花名册!C:O,13,0)</f>
        <v>11276</v>
      </c>
      <c r="C465" t="s">
        <v>1485</v>
      </c>
      <c r="D465" t="str">
        <f>VLOOKUP(C465,花名册!C:F,4,0)</f>
        <v>百诚医药</v>
      </c>
      <c r="E465" t="str">
        <f>VLOOKUP(C465,花名册!C:G,5,0)</f>
        <v>固体制剂三部</v>
      </c>
      <c r="F465" t="str">
        <f>VLOOKUP(C465,花名册!C:H,6,0)</f>
        <v>制剂研究员</v>
      </c>
      <c r="G465" t="str">
        <f>VLOOKUP(C465,花名册!C:D,2,0)</f>
        <v>在职</v>
      </c>
      <c r="H465" t="str">
        <f>VLOOKUP(C465,花名册!C:E,3,0)</f>
        <v>正式员工</v>
      </c>
      <c r="I465" t="str">
        <f>VLOOKUP(C465,花名册!C:J,8,0)</f>
        <v>研发</v>
      </c>
      <c r="J465" t="str">
        <f>VLOOKUP(C465,花名册!C:I,7,0)</f>
        <v>2021-09-03</v>
      </c>
      <c r="K465" t="str">
        <f>VLOOKUP(C465,花名册!C:L,9,0)</f>
        <v/>
      </c>
      <c r="L465" t="str">
        <f>VLOOKUP(C465,花名册!C:L,10,0)</f>
        <v/>
      </c>
      <c r="M465" t="str">
        <f>VLOOKUP(C465,花名册!C:N,12,0)</f>
        <v>P2</v>
      </c>
      <c r="N465">
        <f>VLOOKUP(C465,出勤日期!A:I,9,0)</f>
        <v>172.5</v>
      </c>
      <c r="O465">
        <f>VLOOKUP(C465,出勤日期!A:J,10,0)</f>
        <v>172.5</v>
      </c>
      <c r="P465">
        <f>VLOOKUP(C465,出勤日期!A:L,12,0)</f>
        <v>0</v>
      </c>
      <c r="Q465">
        <f>VLOOKUP(C465,出勤日期!A:M,13,0)</f>
        <v>172.5</v>
      </c>
      <c r="S465">
        <f>VLOOKUP(C465,'考勤原始数据（增加育儿、独生子女陪护假）'!C:X,16,0)</f>
        <v>0</v>
      </c>
      <c r="U465">
        <f>VLOOKUP(C465,'考勤原始数据（增加育儿、独生子女陪护假）'!C:Z,17,0)</f>
        <v>0</v>
      </c>
      <c r="W465">
        <f>VLOOKUP(C465,'考勤原始数据（增加育儿、独生子女陪护假）'!C:AB,18,0)</f>
        <v>0</v>
      </c>
      <c r="Y465">
        <f>VLOOKUP(C465,'考勤原始数据（增加育儿、独生子女陪护假）'!C:AD,19,0)</f>
        <v>0</v>
      </c>
      <c r="Z465">
        <f>VLOOKUP(C465,'考勤原始数据（增加育儿、独生子女陪护假）'!C:AE,20,0)</f>
        <v>0</v>
      </c>
      <c r="AB465">
        <f>VLOOKUP(C465,'考勤原始数据（增加育儿、独生子女陪护假）'!C:AG,22,0)</f>
        <v>0</v>
      </c>
      <c r="AC465">
        <f>VLOOKUP(C465,'考勤原始数据（增加育儿、独生子女陪护假）'!C:Y,23,0)</f>
        <v>19.5</v>
      </c>
      <c r="AD465">
        <f>VLOOKUP(C465,'考勤原始数据（增加育儿、独生子女陪护假）'!C:Z,24,0)</f>
        <v>8.5</v>
      </c>
      <c r="AE465">
        <v>0</v>
      </c>
      <c r="AF465">
        <f>VLOOKUP(C465,'考勤原始数据（增加育儿、独生子女陪护假）'!C:AB,26,0)</f>
        <v>2</v>
      </c>
      <c r="AG465">
        <f>VLOOKUP(C465:C466,'考勤原始数据（增加育儿、独生子女陪护假）'!C:AC,27,0)</f>
        <v>9</v>
      </c>
      <c r="AH465">
        <f>VLOOKUP(C465,'考勤原始数据（增加育儿、独生子女陪护假）'!C:AD,28,0)</f>
        <v>0</v>
      </c>
      <c r="AI465">
        <f>VLOOKUP(C465,'考勤原始数据（增加育儿、独生子女陪护假）'!C:AE,29,0)</f>
        <v>0</v>
      </c>
      <c r="AJ465">
        <f>VLOOKUP(C465,'考勤原始数据（增加育儿、独生子女陪护假）'!C:AF,30,0)</f>
        <v>440</v>
      </c>
      <c r="AL465">
        <f t="shared" si="29"/>
        <v>0</v>
      </c>
      <c r="AM465">
        <f t="shared" si="31"/>
        <v>200</v>
      </c>
      <c r="AN465">
        <f>VLOOKUP(C465,工龄计算!B:F,5,0)</f>
        <v>50</v>
      </c>
      <c r="AS465">
        <f t="shared" si="30"/>
        <v>0</v>
      </c>
      <c r="BB465">
        <f t="shared" si="32"/>
        <v>0</v>
      </c>
    </row>
    <row r="466" spans="2:54">
      <c r="B466" t="str">
        <f>VLOOKUP(C466,花名册!C:O,13,0)</f>
        <v>11273</v>
      </c>
      <c r="C466" t="s">
        <v>1486</v>
      </c>
      <c r="D466" t="str">
        <f>VLOOKUP(C466,花名册!C:F,4,0)</f>
        <v>百诚医药</v>
      </c>
      <c r="E466" t="str">
        <f>VLOOKUP(C466,花名册!C:G,5,0)</f>
        <v>液体制剂二部</v>
      </c>
      <c r="F466" t="str">
        <f>VLOOKUP(C466,花名册!C:H,6,0)</f>
        <v>制剂研究员</v>
      </c>
      <c r="G466" t="str">
        <f>VLOOKUP(C466,花名册!C:D,2,0)</f>
        <v>在职</v>
      </c>
      <c r="H466" t="str">
        <f>VLOOKUP(C466,花名册!C:E,3,0)</f>
        <v>正式员工</v>
      </c>
      <c r="I466" t="str">
        <f>VLOOKUP(C466,花名册!C:J,8,0)</f>
        <v>研发</v>
      </c>
      <c r="J466" t="str">
        <f>VLOOKUP(C466,花名册!C:I,7,0)</f>
        <v>2021-09-06</v>
      </c>
      <c r="K466" t="str">
        <f>VLOOKUP(C466,花名册!C:L,9,0)</f>
        <v/>
      </c>
      <c r="L466" t="str">
        <f>VLOOKUP(C466,花名册!C:L,10,0)</f>
        <v/>
      </c>
      <c r="M466" t="str">
        <f>VLOOKUP(C466,花名册!C:N,12,0)</f>
        <v>P2</v>
      </c>
      <c r="N466">
        <f>VLOOKUP(C466,出勤日期!A:I,9,0)</f>
        <v>172.5</v>
      </c>
      <c r="O466">
        <f>VLOOKUP(C466,出勤日期!A:J,10,0)</f>
        <v>172.5</v>
      </c>
      <c r="P466">
        <f>VLOOKUP(C466,出勤日期!A:L,12,0)</f>
        <v>0</v>
      </c>
      <c r="Q466">
        <f>VLOOKUP(C466,出勤日期!A:M,13,0)</f>
        <v>172.5</v>
      </c>
      <c r="S466">
        <f>VLOOKUP(C466,'考勤原始数据（增加育儿、独生子女陪护假）'!C:X,16,0)</f>
        <v>0</v>
      </c>
      <c r="U466">
        <f>VLOOKUP(C466,'考勤原始数据（增加育儿、独生子女陪护假）'!C:Z,17,0)</f>
        <v>0</v>
      </c>
      <c r="W466">
        <f>VLOOKUP(C466,'考勤原始数据（增加育儿、独生子女陪护假）'!C:AB,18,0)</f>
        <v>0</v>
      </c>
      <c r="Y466">
        <f>VLOOKUP(C466,'考勤原始数据（增加育儿、独生子女陪护假）'!C:AD,19,0)</f>
        <v>0</v>
      </c>
      <c r="Z466">
        <f>VLOOKUP(C466,'考勤原始数据（增加育儿、独生子女陪护假）'!C:AE,20,0)</f>
        <v>0</v>
      </c>
      <c r="AB466">
        <f>VLOOKUP(C466,'考勤原始数据（增加育儿、独生子女陪护假）'!C:AG,22,0)</f>
        <v>0</v>
      </c>
      <c r="AC466">
        <f>VLOOKUP(C466,'考勤原始数据（增加育儿、独生子女陪护假）'!C:Y,23,0)</f>
        <v>40</v>
      </c>
      <c r="AD466">
        <f>VLOOKUP(C466,'考勤原始数据（增加育儿、独生子女陪护假）'!C:Z,24,0)</f>
        <v>4.5</v>
      </c>
      <c r="AE466">
        <v>0</v>
      </c>
      <c r="AF466">
        <f>VLOOKUP(C466,'考勤原始数据（增加育儿、独生子女陪护假）'!C:AB,26,0)</f>
        <v>10.5</v>
      </c>
      <c r="AG466">
        <f>VLOOKUP(C466:C467,'考勤原始数据（增加育儿、独生子女陪护假）'!C:AC,27,0)</f>
        <v>23</v>
      </c>
      <c r="AH466">
        <f>VLOOKUP(C466,'考勤原始数据（增加育儿、独生子女陪护假）'!C:AD,28,0)</f>
        <v>0</v>
      </c>
      <c r="AI466">
        <f>VLOOKUP(C466,'考勤原始数据（增加育儿、独生子女陪护假）'!C:AE,29,0)</f>
        <v>2</v>
      </c>
      <c r="AJ466">
        <f>VLOOKUP(C466,'考勤原始数据（增加育儿、独生子女陪护假）'!C:AF,30,0)</f>
        <v>1500</v>
      </c>
      <c r="AL466">
        <f t="shared" si="29"/>
        <v>0</v>
      </c>
      <c r="AM466">
        <f t="shared" si="31"/>
        <v>200</v>
      </c>
      <c r="AN466">
        <f>VLOOKUP(C466,工龄计算!B:F,5,0)</f>
        <v>50</v>
      </c>
      <c r="AS466">
        <f t="shared" si="30"/>
        <v>0</v>
      </c>
      <c r="BB466">
        <f t="shared" si="32"/>
        <v>0</v>
      </c>
    </row>
    <row r="467" spans="2:54">
      <c r="B467" t="str">
        <f>VLOOKUP(C467,花名册!C:O,13,0)</f>
        <v>11275</v>
      </c>
      <c r="C467" t="s">
        <v>860</v>
      </c>
      <c r="D467" t="str">
        <f>VLOOKUP(C467,花名册!C:F,4,0)</f>
        <v>百诚医药</v>
      </c>
      <c r="E467" t="str">
        <f>VLOOKUP(C467,花名册!C:G,5,0)</f>
        <v>原料药一部</v>
      </c>
      <c r="F467" t="str">
        <f>VLOOKUP(C467,花名册!C:H,6,0)</f>
        <v>合成研究员</v>
      </c>
      <c r="G467" t="str">
        <f>VLOOKUP(C467,花名册!C:D,2,0)</f>
        <v>在职</v>
      </c>
      <c r="H467" t="str">
        <f>VLOOKUP(C467,花名册!C:E,3,0)</f>
        <v>正式员工</v>
      </c>
      <c r="I467" t="str">
        <f>VLOOKUP(C467,花名册!C:J,8,0)</f>
        <v>研发</v>
      </c>
      <c r="J467" t="str">
        <f>VLOOKUP(C467,花名册!C:I,7,0)</f>
        <v>2021-09-06</v>
      </c>
      <c r="K467" t="str">
        <f>VLOOKUP(C467,花名册!C:L,9,0)</f>
        <v/>
      </c>
      <c r="L467" t="str">
        <f>VLOOKUP(C467,花名册!C:L,10,0)</f>
        <v/>
      </c>
      <c r="M467" t="str">
        <f>VLOOKUP(C467,花名册!C:N,12,0)</f>
        <v>P2</v>
      </c>
      <c r="N467">
        <f>VLOOKUP(C467,出勤日期!A:I,9,0)</f>
        <v>172.5</v>
      </c>
      <c r="O467">
        <f>VLOOKUP(C467,出勤日期!A:J,10,0)</f>
        <v>172.5</v>
      </c>
      <c r="P467">
        <f>VLOOKUP(C467,出勤日期!A:L,12,0)</f>
        <v>0</v>
      </c>
      <c r="Q467">
        <f>VLOOKUP(C467,出勤日期!A:M,13,0)</f>
        <v>172.5</v>
      </c>
      <c r="S467">
        <f>VLOOKUP(C467,'考勤原始数据（增加育儿、独生子女陪护假）'!C:X,16,0)</f>
        <v>0</v>
      </c>
      <c r="U467">
        <f>VLOOKUP(C467,'考勤原始数据（增加育儿、独生子女陪护假）'!C:Z,17,0)</f>
        <v>0</v>
      </c>
      <c r="W467">
        <f>VLOOKUP(C467,'考勤原始数据（增加育儿、独生子女陪护假）'!C:AB,18,0)</f>
        <v>0</v>
      </c>
      <c r="Y467">
        <f>VLOOKUP(C467,'考勤原始数据（增加育儿、独生子女陪护假）'!C:AD,19,0)</f>
        <v>0</v>
      </c>
      <c r="Z467">
        <f>VLOOKUP(C467,'考勤原始数据（增加育儿、独生子女陪护假）'!C:AE,20,0)</f>
        <v>0</v>
      </c>
      <c r="AB467">
        <f>VLOOKUP(C467,'考勤原始数据（增加育儿、独生子女陪护假）'!C:AG,22,0)</f>
        <v>0</v>
      </c>
      <c r="AC467">
        <f>VLOOKUP(C467,'考勤原始数据（增加育儿、独生子女陪护假）'!C:Y,23,0)</f>
        <v>0</v>
      </c>
      <c r="AD467">
        <f>VLOOKUP(C467,'考勤原始数据（增加育儿、独生子女陪护假）'!C:Z,24,0)</f>
        <v>0</v>
      </c>
      <c r="AE467">
        <v>0</v>
      </c>
      <c r="AF467">
        <f>VLOOKUP(C467,'考勤原始数据（增加育儿、独生子女陪护假）'!C:AB,26,0)</f>
        <v>0</v>
      </c>
      <c r="AG467">
        <f>VLOOKUP(C467:C468,'考勤原始数据（增加育儿、独生子女陪护假）'!C:AC,27,0)</f>
        <v>0</v>
      </c>
      <c r="AH467">
        <f>VLOOKUP(C467,'考勤原始数据（增加育儿、独生子女陪护假）'!C:AD,28,0)</f>
        <v>0</v>
      </c>
      <c r="AI467">
        <f>VLOOKUP(C467,'考勤原始数据（增加育儿、独生子女陪护假）'!C:AE,29,0)</f>
        <v>0</v>
      </c>
      <c r="AJ467">
        <f>VLOOKUP(C467,'考勤原始数据（增加育儿、独生子女陪护假）'!C:AF,30,0)</f>
        <v>0</v>
      </c>
      <c r="AL467">
        <f t="shared" si="29"/>
        <v>0</v>
      </c>
      <c r="AM467">
        <f t="shared" si="31"/>
        <v>200</v>
      </c>
      <c r="AN467">
        <f>VLOOKUP(C467,工龄计算!B:F,5,0)</f>
        <v>50</v>
      </c>
      <c r="AS467">
        <f t="shared" si="30"/>
        <v>0</v>
      </c>
      <c r="BB467">
        <f t="shared" si="32"/>
        <v>0</v>
      </c>
    </row>
    <row r="468" spans="2:54">
      <c r="B468" t="str">
        <f>VLOOKUP(C468,花名册!C:O,13,0)</f>
        <v>11274</v>
      </c>
      <c r="C468" t="s">
        <v>1266</v>
      </c>
      <c r="D468" t="str">
        <f>VLOOKUP(C468,花名册!C:F,4,0)</f>
        <v>百诚医药</v>
      </c>
      <c r="E468" t="str">
        <f>VLOOKUP(C468,花名册!C:G,5,0)</f>
        <v>原料药分析部</v>
      </c>
      <c r="F468" t="str">
        <f>VLOOKUP(C468,花名册!C:H,6,0)</f>
        <v>中级项目经理(分析)</v>
      </c>
      <c r="G468" t="str">
        <f>VLOOKUP(C468,花名册!C:D,2,0)</f>
        <v>在职</v>
      </c>
      <c r="H468" t="str">
        <f>VLOOKUP(C468,花名册!C:E,3,0)</f>
        <v>正式员工</v>
      </c>
      <c r="I468" t="str">
        <f>VLOOKUP(C468,花名册!C:J,8,0)</f>
        <v>研发</v>
      </c>
      <c r="J468" t="str">
        <f>VLOOKUP(C468,花名册!C:I,7,0)</f>
        <v>2021-09-08</v>
      </c>
      <c r="K468" t="str">
        <f>VLOOKUP(C468,花名册!C:L,9,0)</f>
        <v/>
      </c>
      <c r="L468" t="str">
        <f>VLOOKUP(C468,花名册!C:L,10,0)</f>
        <v/>
      </c>
      <c r="M468" t="str">
        <f>VLOOKUP(C468,花名册!C:N,12,0)</f>
        <v>M2</v>
      </c>
      <c r="N468">
        <f>VLOOKUP(C468,出勤日期!A:I,9,0)</f>
        <v>172.5</v>
      </c>
      <c r="O468">
        <f>VLOOKUP(C468,出勤日期!A:J,10,0)</f>
        <v>172.5</v>
      </c>
      <c r="P468">
        <f>VLOOKUP(C468,出勤日期!A:L,12,0)</f>
        <v>0</v>
      </c>
      <c r="Q468">
        <f>VLOOKUP(C468,出勤日期!A:M,13,0)</f>
        <v>172.5</v>
      </c>
      <c r="S468">
        <f>VLOOKUP(C468,'考勤原始数据（增加育儿、独生子女陪护假）'!C:X,16,0)</f>
        <v>0</v>
      </c>
      <c r="U468">
        <f>VLOOKUP(C468,'考勤原始数据（增加育儿、独生子女陪护假）'!C:Z,17,0)</f>
        <v>0</v>
      </c>
      <c r="W468">
        <f>VLOOKUP(C468,'考勤原始数据（增加育儿、独生子女陪护假）'!C:AB,18,0)</f>
        <v>0</v>
      </c>
      <c r="Y468">
        <f>VLOOKUP(C468,'考勤原始数据（增加育儿、独生子女陪护假）'!C:AD,19,0)</f>
        <v>0</v>
      </c>
      <c r="Z468">
        <f>VLOOKUP(C468,'考勤原始数据（增加育儿、独生子女陪护假）'!C:AE,20,0)</f>
        <v>0</v>
      </c>
      <c r="AB468">
        <f>VLOOKUP(C468,'考勤原始数据（增加育儿、独生子女陪护假）'!C:AG,22,0)</f>
        <v>0</v>
      </c>
      <c r="AC468">
        <f>VLOOKUP(C468,'考勤原始数据（增加育儿、独生子女陪护假）'!C:Y,23,0)</f>
        <v>0</v>
      </c>
      <c r="AD468">
        <f>VLOOKUP(C468,'考勤原始数据（增加育儿、独生子女陪护假）'!C:Z,24,0)</f>
        <v>0</v>
      </c>
      <c r="AE468">
        <v>0</v>
      </c>
      <c r="AF468">
        <f>VLOOKUP(C468,'考勤原始数据（增加育儿、独生子女陪护假）'!C:AB,26,0)</f>
        <v>0</v>
      </c>
      <c r="AG468">
        <f>VLOOKUP(C468:C469,'考勤原始数据（增加育儿、独生子女陪护假）'!C:AC,27,0)</f>
        <v>0</v>
      </c>
      <c r="AH468">
        <f>VLOOKUP(C468,'考勤原始数据（增加育儿、独生子女陪护假）'!C:AD,28,0)</f>
        <v>0</v>
      </c>
      <c r="AI468">
        <f>VLOOKUP(C468,'考勤原始数据（增加育儿、独生子女陪护假）'!C:AE,29,0)</f>
        <v>0</v>
      </c>
      <c r="AJ468">
        <f>VLOOKUP(C468,'考勤原始数据（增加育儿、独生子女陪护假）'!C:AF,30,0)</f>
        <v>0</v>
      </c>
      <c r="AL468">
        <f t="shared" si="29"/>
        <v>0</v>
      </c>
      <c r="AM468">
        <f t="shared" si="31"/>
        <v>200</v>
      </c>
      <c r="AN468">
        <f>VLOOKUP(C468,工龄计算!B:F,5,0)</f>
        <v>50</v>
      </c>
      <c r="AS468">
        <f t="shared" si="30"/>
        <v>0</v>
      </c>
      <c r="BB468">
        <f t="shared" si="32"/>
        <v>0</v>
      </c>
    </row>
    <row r="469" spans="2:54">
      <c r="B469" t="str">
        <f>VLOOKUP(C469,花名册!C:O,13,0)</f>
        <v>11278</v>
      </c>
      <c r="C469" t="s">
        <v>1103</v>
      </c>
      <c r="D469" t="str">
        <f>VLOOKUP(C469,花名册!C:F,4,0)</f>
        <v>百诚医药</v>
      </c>
      <c r="E469" t="str">
        <f>VLOOKUP(C469,花名册!C:G,5,0)</f>
        <v>质量保证部</v>
      </c>
      <c r="F469" t="str">
        <f>VLOOKUP(C469,花名册!C:H,6,0)</f>
        <v>QA</v>
      </c>
      <c r="G469" t="str">
        <f>VLOOKUP(C469,花名册!C:D,2,0)</f>
        <v>在职</v>
      </c>
      <c r="H469" t="str">
        <f>VLOOKUP(C469,花名册!C:E,3,0)</f>
        <v>正式员工</v>
      </c>
      <c r="I469" t="str">
        <f>VLOOKUP(C469,花名册!C:J,8,0)</f>
        <v>职能</v>
      </c>
      <c r="J469" t="str">
        <f>VLOOKUP(C469,花名册!C:I,7,0)</f>
        <v>2021-09-08</v>
      </c>
      <c r="K469" t="str">
        <f>VLOOKUP(C469,花名册!C:L,9,0)</f>
        <v/>
      </c>
      <c r="L469" t="str">
        <f>VLOOKUP(C469,花名册!C:L,10,0)</f>
        <v/>
      </c>
      <c r="M469" t="str">
        <f>VLOOKUP(C469,花名册!C:N,12,0)</f>
        <v>P2</v>
      </c>
      <c r="N469">
        <f>VLOOKUP(C469,出勤日期!A:I,9,0)</f>
        <v>184</v>
      </c>
      <c r="O469">
        <f>VLOOKUP(C469,出勤日期!A:J,10,0)</f>
        <v>184</v>
      </c>
      <c r="P469">
        <f>VLOOKUP(C469,出勤日期!A:L,12,0)</f>
        <v>0</v>
      </c>
      <c r="Q469">
        <f>VLOOKUP(C469,出勤日期!A:M,13,0)</f>
        <v>184</v>
      </c>
      <c r="S469">
        <f>VLOOKUP(C469,'考勤原始数据（增加育儿、独生子女陪护假）'!C:X,16,0)</f>
        <v>0</v>
      </c>
      <c r="U469">
        <f>VLOOKUP(C469,'考勤原始数据（增加育儿、独生子女陪护假）'!C:Z,17,0)</f>
        <v>0</v>
      </c>
      <c r="W469">
        <f>VLOOKUP(C469,'考勤原始数据（增加育儿、独生子女陪护假）'!C:AB,18,0)</f>
        <v>10.5</v>
      </c>
      <c r="Y469">
        <f>VLOOKUP(C469,'考勤原始数据（增加育儿、独生子女陪护假）'!C:AD,19,0)</f>
        <v>0</v>
      </c>
      <c r="Z469">
        <f>VLOOKUP(C469,'考勤原始数据（增加育儿、独生子女陪护假）'!C:AE,20,0)</f>
        <v>0</v>
      </c>
      <c r="AB469">
        <f>VLOOKUP(C469,'考勤原始数据（增加育儿、独生子女陪护假）'!C:AG,22,0)</f>
        <v>0</v>
      </c>
      <c r="AC469">
        <f>VLOOKUP(C469,'考勤原始数据（增加育儿、独生子女陪护假）'!C:Y,23,0)</f>
        <v>3</v>
      </c>
      <c r="AD469">
        <f>VLOOKUP(C469,'考勤原始数据（增加育儿、独生子女陪护假）'!C:Z,24,0)</f>
        <v>3</v>
      </c>
      <c r="AE469">
        <v>0</v>
      </c>
      <c r="AF469">
        <f>VLOOKUP(C469,'考勤原始数据（增加育儿、独生子女陪护假）'!C:AB,26,0)</f>
        <v>0</v>
      </c>
      <c r="AG469">
        <f>VLOOKUP(C469:C470,'考勤原始数据（增加育儿、独生子女陪护假）'!C:AC,27,0)</f>
        <v>0</v>
      </c>
      <c r="AH469">
        <f>VLOOKUP(C469,'考勤原始数据（增加育儿、独生子女陪护假）'!C:AD,28,0)</f>
        <v>0</v>
      </c>
      <c r="AI469">
        <f>VLOOKUP(C469,'考勤原始数据（增加育儿、独生子女陪护假）'!C:AE,29,0)</f>
        <v>0</v>
      </c>
      <c r="AJ469">
        <f>VLOOKUP(C469,'考勤原始数据（增加育儿、独生子女陪护假）'!C:AF,30,0)</f>
        <v>0</v>
      </c>
      <c r="AL469">
        <f t="shared" si="29"/>
        <v>0</v>
      </c>
      <c r="AM469">
        <f t="shared" si="31"/>
        <v>188.59</v>
      </c>
      <c r="AN469">
        <f>VLOOKUP(C469,工龄计算!B:F,5,0)</f>
        <v>50</v>
      </c>
      <c r="AS469">
        <f t="shared" si="30"/>
        <v>0</v>
      </c>
      <c r="BB469">
        <f t="shared" si="32"/>
        <v>0</v>
      </c>
    </row>
    <row r="470" spans="2:54">
      <c r="B470" t="str">
        <f>VLOOKUP(C470,花名册!C:O,13,0)</f>
        <v>11277</v>
      </c>
      <c r="C470" t="s">
        <v>1015</v>
      </c>
      <c r="D470" t="str">
        <f>VLOOKUP(C470,花名册!C:F,4,0)</f>
        <v>百诚医药</v>
      </c>
      <c r="E470" t="str">
        <f>VLOOKUP(C470,花名册!C:G,5,0)</f>
        <v>原料药分析部</v>
      </c>
      <c r="F470" t="str">
        <f>VLOOKUP(C470,花名册!C:H,6,0)</f>
        <v>分析研究员</v>
      </c>
      <c r="G470" t="str">
        <f>VLOOKUP(C470,花名册!C:D,2,0)</f>
        <v>在职</v>
      </c>
      <c r="H470" t="str">
        <f>VLOOKUP(C470,花名册!C:E,3,0)</f>
        <v>正式员工</v>
      </c>
      <c r="I470" t="str">
        <f>VLOOKUP(C470,花名册!C:J,8,0)</f>
        <v>研发</v>
      </c>
      <c r="J470" t="str">
        <f>VLOOKUP(C470,花名册!C:I,7,0)</f>
        <v>2021-09-09</v>
      </c>
      <c r="K470" t="str">
        <f>VLOOKUP(C470,花名册!C:L,9,0)</f>
        <v/>
      </c>
      <c r="L470" t="str">
        <f>VLOOKUP(C470,花名册!C:L,10,0)</f>
        <v/>
      </c>
      <c r="M470" t="str">
        <f>VLOOKUP(C470,花名册!C:N,12,0)</f>
        <v>P2</v>
      </c>
      <c r="N470">
        <f>VLOOKUP(C470,出勤日期!A:I,9,0)</f>
        <v>172.5</v>
      </c>
      <c r="O470">
        <f>VLOOKUP(C470,出勤日期!A:J,10,0)</f>
        <v>172.5</v>
      </c>
      <c r="P470">
        <f>VLOOKUP(C470,出勤日期!A:L,12,0)</f>
        <v>0</v>
      </c>
      <c r="Q470">
        <f>VLOOKUP(C470,出勤日期!A:M,13,0)</f>
        <v>172.5</v>
      </c>
      <c r="S470">
        <f>VLOOKUP(C470,'考勤原始数据（增加育儿、独生子女陪护假）'!C:X,16,0)</f>
        <v>0</v>
      </c>
      <c r="U470">
        <f>VLOOKUP(C470,'考勤原始数据（增加育儿、独生子女陪护假）'!C:Z,17,0)</f>
        <v>0</v>
      </c>
      <c r="W470">
        <f>VLOOKUP(C470,'考勤原始数据（增加育儿、独生子女陪护假）'!C:AB,18,0)</f>
        <v>0</v>
      </c>
      <c r="Y470">
        <f>VLOOKUP(C470,'考勤原始数据（增加育儿、独生子女陪护假）'!C:AD,19,0)</f>
        <v>0</v>
      </c>
      <c r="Z470">
        <f>VLOOKUP(C470,'考勤原始数据（增加育儿、独生子女陪护假）'!C:AE,20,0)</f>
        <v>0</v>
      </c>
      <c r="AB470">
        <f>VLOOKUP(C470,'考勤原始数据（增加育儿、独生子女陪护假）'!C:AG,22,0)</f>
        <v>0</v>
      </c>
      <c r="AC470">
        <f>VLOOKUP(C470,'考勤原始数据（增加育儿、独生子女陪护假）'!C:Y,23,0)</f>
        <v>20.5</v>
      </c>
      <c r="AD470">
        <f>VLOOKUP(C470,'考勤原始数据（增加育儿、独生子女陪护假）'!C:Z,24,0)</f>
        <v>0</v>
      </c>
      <c r="AE470">
        <v>0</v>
      </c>
      <c r="AF470">
        <f>VLOOKUP(C470,'考勤原始数据（增加育儿、独生子女陪护假）'!C:AB,26,0)</f>
        <v>20.5</v>
      </c>
      <c r="AG470">
        <f>VLOOKUP(C470:C471,'考勤原始数据（增加育儿、独生子女陪护假）'!C:AC,27,0)</f>
        <v>0</v>
      </c>
      <c r="AH470">
        <f>VLOOKUP(C470,'考勤原始数据（增加育儿、独生子女陪护假）'!C:AD,28,0)</f>
        <v>0</v>
      </c>
      <c r="AI470">
        <f>VLOOKUP(C470,'考勤原始数据（增加育儿、独生子女陪护假）'!C:AE,29,0)</f>
        <v>0</v>
      </c>
      <c r="AJ470">
        <f>VLOOKUP(C470,'考勤原始数据（增加育儿、独生子女陪护假）'!C:AF,30,0)</f>
        <v>820</v>
      </c>
      <c r="AK470">
        <v>2</v>
      </c>
      <c r="AL470">
        <f t="shared" si="29"/>
        <v>30</v>
      </c>
      <c r="AM470">
        <f t="shared" si="31"/>
        <v>200</v>
      </c>
      <c r="AN470">
        <f>VLOOKUP(C470,工龄计算!B:F,5,0)</f>
        <v>50</v>
      </c>
      <c r="AS470">
        <f t="shared" si="30"/>
        <v>0</v>
      </c>
      <c r="BB470">
        <f t="shared" si="32"/>
        <v>0</v>
      </c>
    </row>
    <row r="471" spans="2:54">
      <c r="B471" t="str">
        <f>VLOOKUP(C471,花名册!C:O,13,0)</f>
        <v>11291</v>
      </c>
      <c r="C471" t="s">
        <v>1267</v>
      </c>
      <c r="D471" t="str">
        <f>VLOOKUP(C471,花名册!C:F,4,0)</f>
        <v>百诚医药</v>
      </c>
      <c r="E471" t="str">
        <f>VLOOKUP(C471,花名册!C:G,5,0)</f>
        <v>原料药分析部</v>
      </c>
      <c r="F471" t="str">
        <f>VLOOKUP(C471,花名册!C:H,6,0)</f>
        <v>分析研究员</v>
      </c>
      <c r="G471" t="str">
        <f>VLOOKUP(C471,花名册!C:D,2,0)</f>
        <v>在职</v>
      </c>
      <c r="H471" t="str">
        <f>VLOOKUP(C471,花名册!C:E,3,0)</f>
        <v>正式员工</v>
      </c>
      <c r="I471" t="str">
        <f>VLOOKUP(C471,花名册!C:J,8,0)</f>
        <v>研发</v>
      </c>
      <c r="J471" t="str">
        <f>VLOOKUP(C471,花名册!C:I,7,0)</f>
        <v>2021-09-15</v>
      </c>
      <c r="K471" t="str">
        <f>VLOOKUP(C471,花名册!C:L,9,0)</f>
        <v/>
      </c>
      <c r="L471" t="str">
        <f>VLOOKUP(C471,花名册!C:L,10,0)</f>
        <v/>
      </c>
      <c r="M471" t="str">
        <f>VLOOKUP(C471,花名册!C:N,12,0)</f>
        <v>P1</v>
      </c>
      <c r="N471">
        <f>VLOOKUP(C471,出勤日期!A:I,9,0)</f>
        <v>172.5</v>
      </c>
      <c r="O471">
        <f>VLOOKUP(C471,出勤日期!A:J,10,0)</f>
        <v>172.5</v>
      </c>
      <c r="P471">
        <f>VLOOKUP(C471,出勤日期!A:L,12,0)</f>
        <v>0</v>
      </c>
      <c r="Q471">
        <f>VLOOKUP(C471,出勤日期!A:M,13,0)</f>
        <v>172.5</v>
      </c>
      <c r="S471">
        <f>VLOOKUP(C471,'考勤原始数据（增加育儿、独生子女陪护假）'!C:X,16,0)</f>
        <v>0</v>
      </c>
      <c r="U471">
        <f>VLOOKUP(C471,'考勤原始数据（增加育儿、独生子女陪护假）'!C:Z,17,0)</f>
        <v>0</v>
      </c>
      <c r="W471">
        <f>VLOOKUP(C471,'考勤原始数据（增加育儿、独生子女陪护假）'!C:AB,18,0)</f>
        <v>0</v>
      </c>
      <c r="Y471">
        <f>VLOOKUP(C471,'考勤原始数据（增加育儿、独生子女陪护假）'!C:AD,19,0)</f>
        <v>0</v>
      </c>
      <c r="Z471">
        <f>VLOOKUP(C471,'考勤原始数据（增加育儿、独生子女陪护假）'!C:AE,20,0)</f>
        <v>0</v>
      </c>
      <c r="AB471">
        <f>VLOOKUP(C471,'考勤原始数据（增加育儿、独生子女陪护假）'!C:AG,22,0)</f>
        <v>0</v>
      </c>
      <c r="AC471">
        <f>VLOOKUP(C471,'考勤原始数据（增加育儿、独生子女陪护假）'!C:Y,23,0)</f>
        <v>2.5</v>
      </c>
      <c r="AD471">
        <f>VLOOKUP(C471,'考勤原始数据（增加育儿、独生子女陪护假）'!C:Z,24,0)</f>
        <v>2.5</v>
      </c>
      <c r="AE471">
        <v>0</v>
      </c>
      <c r="AF471">
        <f>VLOOKUP(C471,'考勤原始数据（增加育儿、独生子女陪护假）'!C:AB,26,0)</f>
        <v>0</v>
      </c>
      <c r="AG471">
        <f>VLOOKUP(C471:C472,'考勤原始数据（增加育儿、独生子女陪护假）'!C:AC,27,0)</f>
        <v>0</v>
      </c>
      <c r="AH471">
        <f>VLOOKUP(C471,'考勤原始数据（增加育儿、独生子女陪护假）'!C:AD,28,0)</f>
        <v>0</v>
      </c>
      <c r="AI471">
        <f>VLOOKUP(C471,'考勤原始数据（增加育儿、独生子女陪护假）'!C:AE,29,0)</f>
        <v>0</v>
      </c>
      <c r="AJ471">
        <f>VLOOKUP(C471,'考勤原始数据（增加育儿、独生子女陪护假）'!C:AF,30,0)</f>
        <v>0</v>
      </c>
      <c r="AL471">
        <f t="shared" si="29"/>
        <v>0</v>
      </c>
      <c r="AM471">
        <f t="shared" si="31"/>
        <v>200</v>
      </c>
      <c r="AN471">
        <f>VLOOKUP(C471,工龄计算!B:F,5,0)</f>
        <v>50</v>
      </c>
      <c r="AS471">
        <f t="shared" si="30"/>
        <v>0</v>
      </c>
      <c r="BB471">
        <f t="shared" si="32"/>
        <v>0</v>
      </c>
    </row>
    <row r="472" spans="2:54">
      <c r="B472" t="str">
        <f>VLOOKUP(C472,花名册!C:O,13,0)</f>
        <v>11289</v>
      </c>
      <c r="C472" t="s">
        <v>1017</v>
      </c>
      <c r="D472" t="str">
        <f>VLOOKUP(C472,花名册!C:F,4,0)</f>
        <v>百诚医药</v>
      </c>
      <c r="E472" t="str">
        <f>VLOOKUP(C472,花名册!C:G,5,0)</f>
        <v>固体制剂三部</v>
      </c>
      <c r="F472" t="str">
        <f>VLOOKUP(C472,花名册!C:H,6,0)</f>
        <v>分析研究员</v>
      </c>
      <c r="G472" t="str">
        <f>VLOOKUP(C472,花名册!C:D,2,0)</f>
        <v>在职</v>
      </c>
      <c r="H472" t="str">
        <f>VLOOKUP(C472,花名册!C:E,3,0)</f>
        <v>正式员工</v>
      </c>
      <c r="I472" t="str">
        <f>VLOOKUP(C472,花名册!C:J,8,0)</f>
        <v>研发</v>
      </c>
      <c r="J472" t="str">
        <f>VLOOKUP(C472,花名册!C:I,7,0)</f>
        <v>2021-09-15</v>
      </c>
      <c r="K472" t="str">
        <f>VLOOKUP(C472,花名册!C:L,9,0)</f>
        <v/>
      </c>
      <c r="L472" t="str">
        <f>VLOOKUP(C472,花名册!C:L,10,0)</f>
        <v/>
      </c>
      <c r="M472" t="str">
        <f>VLOOKUP(C472,花名册!C:N,12,0)</f>
        <v>P2</v>
      </c>
      <c r="N472">
        <f>VLOOKUP(C472,出勤日期!A:I,9,0)</f>
        <v>172.5</v>
      </c>
      <c r="O472">
        <f>VLOOKUP(C472,出勤日期!A:J,10,0)</f>
        <v>172.5</v>
      </c>
      <c r="P472">
        <f>VLOOKUP(C472,出勤日期!A:L,12,0)</f>
        <v>0</v>
      </c>
      <c r="Q472">
        <f>VLOOKUP(C472,出勤日期!A:M,13,0)</f>
        <v>172.5</v>
      </c>
      <c r="S472">
        <f>VLOOKUP(C472,'考勤原始数据（增加育儿、独生子女陪护假）'!C:X,16,0)</f>
        <v>0</v>
      </c>
      <c r="U472">
        <f>VLOOKUP(C472,'考勤原始数据（增加育儿、独生子女陪护假）'!C:Z,17,0)</f>
        <v>0</v>
      </c>
      <c r="W472">
        <f>VLOOKUP(C472,'考勤原始数据（增加育儿、独生子女陪护假）'!C:AB,18,0)</f>
        <v>0</v>
      </c>
      <c r="Y472">
        <f>VLOOKUP(C472,'考勤原始数据（增加育儿、独生子女陪护假）'!C:AD,19,0)</f>
        <v>0</v>
      </c>
      <c r="Z472">
        <f>VLOOKUP(C472,'考勤原始数据（增加育儿、独生子女陪护假）'!C:AE,20,0)</f>
        <v>0</v>
      </c>
      <c r="AB472">
        <f>VLOOKUP(C472,'考勤原始数据（增加育儿、独生子女陪护假）'!C:AG,22,0)</f>
        <v>0</v>
      </c>
      <c r="AC472">
        <f>VLOOKUP(C472,'考勤原始数据（增加育儿、独生子女陪护假）'!C:Y,23,0)</f>
        <v>11.5</v>
      </c>
      <c r="AD472">
        <f>VLOOKUP(C472,'考勤原始数据（增加育儿、独生子女陪护假）'!C:Z,24,0)</f>
        <v>11.5</v>
      </c>
      <c r="AE472">
        <v>0</v>
      </c>
      <c r="AF472">
        <f>VLOOKUP(C472,'考勤原始数据（增加育儿、独生子女陪护假）'!C:AB,26,0)</f>
        <v>0</v>
      </c>
      <c r="AG472">
        <f>VLOOKUP(C472:C473,'考勤原始数据（增加育儿、独生子女陪护假）'!C:AC,27,0)</f>
        <v>0</v>
      </c>
      <c r="AH472">
        <f>VLOOKUP(C472,'考勤原始数据（增加育儿、独生子女陪护假）'!C:AD,28,0)</f>
        <v>0</v>
      </c>
      <c r="AI472">
        <f>VLOOKUP(C472,'考勤原始数据（增加育儿、独生子女陪护假）'!C:AE,29,0)</f>
        <v>0</v>
      </c>
      <c r="AJ472">
        <f>VLOOKUP(C472,'考勤原始数据（增加育儿、独生子女陪护假）'!C:AF,30,0)</f>
        <v>0</v>
      </c>
      <c r="AL472">
        <f t="shared" si="29"/>
        <v>0</v>
      </c>
      <c r="AM472">
        <f t="shared" si="31"/>
        <v>200</v>
      </c>
      <c r="AN472">
        <f>VLOOKUP(C472,工龄计算!B:F,5,0)</f>
        <v>50</v>
      </c>
      <c r="AS472">
        <f t="shared" si="30"/>
        <v>0</v>
      </c>
      <c r="BB472">
        <f t="shared" si="32"/>
        <v>0</v>
      </c>
    </row>
    <row r="473" spans="2:54">
      <c r="B473" t="str">
        <f>VLOOKUP(C473,花名册!C:O,13,0)</f>
        <v>11298</v>
      </c>
      <c r="C473" t="s">
        <v>1398</v>
      </c>
      <c r="D473" t="str">
        <f>VLOOKUP(C473,花名册!C:F,4,0)</f>
        <v>百杏生物</v>
      </c>
      <c r="E473" t="str">
        <f>VLOOKUP(C473,花名册!C:G,5,0)</f>
        <v>生物分析部</v>
      </c>
      <c r="F473" t="str">
        <f>VLOOKUP(C473,花名册!C:H,6,0)</f>
        <v>生物分析研究员</v>
      </c>
      <c r="G473" t="str">
        <f>VLOOKUP(C473,花名册!C:D,2,0)</f>
        <v>在职</v>
      </c>
      <c r="H473" t="str">
        <f>VLOOKUP(C473,花名册!C:E,3,0)</f>
        <v>正式员工</v>
      </c>
      <c r="I473" t="str">
        <f>VLOOKUP(C473,花名册!C:J,8,0)</f>
        <v>研发</v>
      </c>
      <c r="J473" t="str">
        <f>VLOOKUP(C473,花名册!C:I,7,0)</f>
        <v>2021-09-24</v>
      </c>
      <c r="K473" t="str">
        <f>VLOOKUP(C473,花名册!C:L,9,0)</f>
        <v/>
      </c>
      <c r="L473" t="str">
        <f>VLOOKUP(C473,花名册!C:L,10,0)</f>
        <v/>
      </c>
      <c r="M473" t="str">
        <f>VLOOKUP(C473,花名册!C:N,12,0)</f>
        <v>P2</v>
      </c>
      <c r="N473">
        <f>VLOOKUP(C473,出勤日期!A:I,9,0)</f>
        <v>172.5</v>
      </c>
      <c r="O473">
        <f>VLOOKUP(C473,出勤日期!A:J,10,0)</f>
        <v>172.5</v>
      </c>
      <c r="P473">
        <f>VLOOKUP(C473,出勤日期!A:L,12,0)</f>
        <v>0</v>
      </c>
      <c r="Q473">
        <f>VLOOKUP(C473,出勤日期!A:M,13,0)</f>
        <v>172.5</v>
      </c>
      <c r="S473">
        <f>VLOOKUP(C473,'考勤原始数据（增加育儿、独生子女陪护假）'!C:X,16,0)</f>
        <v>0</v>
      </c>
      <c r="U473">
        <f>VLOOKUP(C473,'考勤原始数据（增加育儿、独生子女陪护假）'!C:Z,17,0)</f>
        <v>0</v>
      </c>
      <c r="W473">
        <f>VLOOKUP(C473,'考勤原始数据（增加育儿、独生子女陪护假）'!C:AB,18,0)</f>
        <v>0</v>
      </c>
      <c r="Y473">
        <f>VLOOKUP(C473,'考勤原始数据（增加育儿、独生子女陪护假）'!C:AD,19,0)</f>
        <v>0</v>
      </c>
      <c r="Z473">
        <f>VLOOKUP(C473,'考勤原始数据（增加育儿、独生子女陪护假）'!C:AE,20,0)</f>
        <v>0</v>
      </c>
      <c r="AB473">
        <f>VLOOKUP(C473,'考勤原始数据（增加育儿、独生子女陪护假）'!C:AG,22,0)</f>
        <v>0</v>
      </c>
      <c r="AC473">
        <f>VLOOKUP(C473,'考勤原始数据（增加育儿、独生子女陪护假）'!C:Y,23,0)</f>
        <v>2</v>
      </c>
      <c r="AD473">
        <f>VLOOKUP(C473,'考勤原始数据（增加育儿、独生子女陪护假）'!C:Z,24,0)</f>
        <v>2</v>
      </c>
      <c r="AE473">
        <v>0</v>
      </c>
      <c r="AF473">
        <f>VLOOKUP(C473,'考勤原始数据（增加育儿、独生子女陪护假）'!C:AB,26,0)</f>
        <v>0</v>
      </c>
      <c r="AG473">
        <f>VLOOKUP(C473:C474,'考勤原始数据（增加育儿、独生子女陪护假）'!C:AC,27,0)</f>
        <v>0</v>
      </c>
      <c r="AH473">
        <f>VLOOKUP(C473,'考勤原始数据（增加育儿、独生子女陪护假）'!C:AD,28,0)</f>
        <v>0</v>
      </c>
      <c r="AI473">
        <f>VLOOKUP(C473,'考勤原始数据（增加育儿、独生子女陪护假）'!C:AE,29,0)</f>
        <v>0</v>
      </c>
      <c r="AJ473">
        <f>VLOOKUP(C473,'考勤原始数据（增加育儿、独生子女陪护假）'!C:AF,30,0)</f>
        <v>0</v>
      </c>
      <c r="AK473">
        <v>24</v>
      </c>
      <c r="AL473">
        <f t="shared" si="29"/>
        <v>360</v>
      </c>
      <c r="AM473">
        <f t="shared" si="31"/>
        <v>200</v>
      </c>
      <c r="AN473">
        <f>VLOOKUP(C473,工龄计算!B:F,5,0)</f>
        <v>50</v>
      </c>
      <c r="AS473">
        <f t="shared" si="30"/>
        <v>0</v>
      </c>
      <c r="BB473">
        <f t="shared" si="32"/>
        <v>0</v>
      </c>
    </row>
    <row r="474" spans="2:54">
      <c r="B474" t="str">
        <f>VLOOKUP(C474,花名册!C:O,13,0)</f>
        <v>10322</v>
      </c>
      <c r="C474" t="s">
        <v>734</v>
      </c>
      <c r="D474" t="str">
        <f>VLOOKUP(C474,花名册!C:F,4,0)</f>
        <v>百诚医药</v>
      </c>
      <c r="E474" t="str">
        <f>VLOOKUP(C474,花名册!C:G,5,0)</f>
        <v>液体制剂一部</v>
      </c>
      <c r="F474" t="str">
        <f>VLOOKUP(C474,花名册!C:H,6,0)</f>
        <v>见习项目经理(分析)</v>
      </c>
      <c r="G474" t="str">
        <f>VLOOKUP(C474,花名册!C:D,2,0)</f>
        <v>在职</v>
      </c>
      <c r="H474" t="str">
        <f>VLOOKUP(C474,花名册!C:E,3,0)</f>
        <v>正式员工</v>
      </c>
      <c r="I474" t="str">
        <f>VLOOKUP(C474,花名册!C:J,8,0)</f>
        <v>研发</v>
      </c>
      <c r="J474" t="str">
        <f>VLOOKUP(C474,花名册!C:I,7,0)</f>
        <v>2019-04-02</v>
      </c>
      <c r="K474" t="str">
        <f>VLOOKUP(C474,花名册!C:L,9,0)</f>
        <v/>
      </c>
      <c r="L474" t="str">
        <f>VLOOKUP(C474,花名册!C:L,10,0)</f>
        <v/>
      </c>
      <c r="M474" t="str">
        <f>VLOOKUP(C474,花名册!C:N,12,0)</f>
        <v>P3</v>
      </c>
      <c r="N474">
        <f>VLOOKUP(C474,出勤日期!A:I,9,0)</f>
        <v>172.5</v>
      </c>
      <c r="O474">
        <f>VLOOKUP(C474,出勤日期!A:J,10,0)</f>
        <v>172.5</v>
      </c>
      <c r="P474">
        <f>VLOOKUP(C474,出勤日期!A:L,12,0)</f>
        <v>0</v>
      </c>
      <c r="Q474">
        <f>VLOOKUP(C474,出勤日期!A:M,13,0)</f>
        <v>172.5</v>
      </c>
      <c r="S474">
        <f>VLOOKUP(C474,'考勤原始数据（增加育儿、独生子女陪护假）'!C:X,16,0)</f>
        <v>0</v>
      </c>
      <c r="U474">
        <f>VLOOKUP(C474,'考勤原始数据（增加育儿、独生子女陪护假）'!C:Z,17,0)</f>
        <v>0</v>
      </c>
      <c r="W474">
        <f>VLOOKUP(C474,'考勤原始数据（增加育儿、独生子女陪护假）'!C:AB,18,0)</f>
        <v>0</v>
      </c>
      <c r="Y474">
        <f>VLOOKUP(C474,'考勤原始数据（增加育儿、独生子女陪护假）'!C:AD,19,0)</f>
        <v>0</v>
      </c>
      <c r="Z474">
        <f>VLOOKUP(C474,'考勤原始数据（增加育儿、独生子女陪护假）'!C:AE,20,0)</f>
        <v>0</v>
      </c>
      <c r="AB474">
        <f>VLOOKUP(C474,'考勤原始数据（增加育儿、独生子女陪护假）'!C:AG,22,0)</f>
        <v>0</v>
      </c>
      <c r="AC474">
        <f>VLOOKUP(C474,'考勤原始数据（增加育儿、独生子女陪护假）'!C:Y,23,0)</f>
        <v>20.5</v>
      </c>
      <c r="AD474">
        <f>VLOOKUP(C474,'考勤原始数据（增加育儿、独生子女陪护假）'!C:Z,24,0)</f>
        <v>20.5</v>
      </c>
      <c r="AE474">
        <v>0</v>
      </c>
      <c r="AF474">
        <f>VLOOKUP(C474,'考勤原始数据（增加育儿、独生子女陪护假）'!C:AB,26,0)</f>
        <v>0</v>
      </c>
      <c r="AG474">
        <f>VLOOKUP(C474:C475,'考勤原始数据（增加育儿、独生子女陪护假）'!C:AC,27,0)</f>
        <v>0</v>
      </c>
      <c r="AH474">
        <f>VLOOKUP(C474,'考勤原始数据（增加育儿、独生子女陪护假）'!C:AD,28,0)</f>
        <v>0</v>
      </c>
      <c r="AI474">
        <f>VLOOKUP(C474,'考勤原始数据（增加育儿、独生子女陪护假）'!C:AE,29,0)</f>
        <v>0</v>
      </c>
      <c r="AJ474">
        <f>VLOOKUP(C474,'考勤原始数据（增加育儿、独生子女陪护假）'!C:AF,30,0)</f>
        <v>0</v>
      </c>
      <c r="AL474">
        <f t="shared" si="29"/>
        <v>0</v>
      </c>
      <c r="AM474">
        <f t="shared" si="31"/>
        <v>200</v>
      </c>
      <c r="AN474">
        <f>VLOOKUP(C474,工龄计算!B:F,5,0)</f>
        <v>150</v>
      </c>
      <c r="AS474">
        <f t="shared" si="30"/>
        <v>0</v>
      </c>
      <c r="BB474">
        <f t="shared" si="32"/>
        <v>0</v>
      </c>
    </row>
    <row r="475" spans="2:54">
      <c r="B475" t="str">
        <f>VLOOKUP(C475,花名册!C:O,13,0)</f>
        <v>11300</v>
      </c>
      <c r="C475" t="s">
        <v>698</v>
      </c>
      <c r="D475" t="str">
        <f>VLOOKUP(C475,花名册!C:F,4,0)</f>
        <v>百诚医药</v>
      </c>
      <c r="E475" t="str">
        <f>VLOOKUP(C475,花名册!C:G,5,0)</f>
        <v>原料药分析部</v>
      </c>
      <c r="F475" t="str">
        <f>VLOOKUP(C475,花名册!C:H,6,0)</f>
        <v>高级分析研究员</v>
      </c>
      <c r="G475" t="str">
        <f>VLOOKUP(C475,花名册!C:D,2,0)</f>
        <v>在职</v>
      </c>
      <c r="H475" t="str">
        <f>VLOOKUP(C475,花名册!C:E,3,0)</f>
        <v>正式员工</v>
      </c>
      <c r="I475" t="str">
        <f>VLOOKUP(C475,花名册!C:J,8,0)</f>
        <v>研发</v>
      </c>
      <c r="J475" t="str">
        <f>VLOOKUP(C475,花名册!C:I,7,0)</f>
        <v>2021-09-27</v>
      </c>
      <c r="K475" t="str">
        <f>VLOOKUP(C475,花名册!C:L,9,0)</f>
        <v/>
      </c>
      <c r="L475" t="str">
        <f>VLOOKUP(C475,花名册!C:L,10,0)</f>
        <v/>
      </c>
      <c r="M475" t="str">
        <f>VLOOKUP(C475,花名册!C:N,12,0)</f>
        <v>P3</v>
      </c>
      <c r="N475">
        <f>VLOOKUP(C475,出勤日期!A:I,9,0)</f>
        <v>172.5</v>
      </c>
      <c r="O475">
        <f>VLOOKUP(C475,出勤日期!A:J,10,0)</f>
        <v>172.5</v>
      </c>
      <c r="P475">
        <f>VLOOKUP(C475,出勤日期!A:L,12,0)</f>
        <v>0</v>
      </c>
      <c r="Q475">
        <f>VLOOKUP(C475,出勤日期!A:M,13,0)</f>
        <v>172.5</v>
      </c>
      <c r="S475">
        <f>VLOOKUP(C475,'考勤原始数据（增加育儿、独生子女陪护假）'!C:X,16,0)</f>
        <v>0</v>
      </c>
      <c r="U475">
        <f>VLOOKUP(C475,'考勤原始数据（增加育儿、独生子女陪护假）'!C:Z,17,0)</f>
        <v>0</v>
      </c>
      <c r="W475">
        <f>VLOOKUP(C475,'考勤原始数据（增加育儿、独生子女陪护假）'!C:AB,18,0)</f>
        <v>0</v>
      </c>
      <c r="Y475">
        <f>VLOOKUP(C475,'考勤原始数据（增加育儿、独生子女陪护假）'!C:AD,19,0)</f>
        <v>0</v>
      </c>
      <c r="Z475">
        <f>VLOOKUP(C475,'考勤原始数据（增加育儿、独生子女陪护假）'!C:AE,20,0)</f>
        <v>0</v>
      </c>
      <c r="AB475">
        <f>VLOOKUP(C475,'考勤原始数据（增加育儿、独生子女陪护假）'!C:AG,22,0)</f>
        <v>0</v>
      </c>
      <c r="AC475">
        <f>VLOOKUP(C475,'考勤原始数据（增加育儿、独生子女陪护假）'!C:Y,23,0)</f>
        <v>7.5</v>
      </c>
      <c r="AD475">
        <f>VLOOKUP(C475,'考勤原始数据（增加育儿、独生子女陪护假）'!C:Z,24,0)</f>
        <v>7.5</v>
      </c>
      <c r="AE475">
        <v>0</v>
      </c>
      <c r="AF475">
        <f>VLOOKUP(C475,'考勤原始数据（增加育儿、独生子女陪护假）'!C:AB,26,0)</f>
        <v>0</v>
      </c>
      <c r="AG475">
        <f>VLOOKUP(C475:C476,'考勤原始数据（增加育儿、独生子女陪护假）'!C:AC,27,0)</f>
        <v>0</v>
      </c>
      <c r="AH475">
        <f>VLOOKUP(C475,'考勤原始数据（增加育儿、独生子女陪护假）'!C:AD,28,0)</f>
        <v>0</v>
      </c>
      <c r="AI475">
        <f>VLOOKUP(C475,'考勤原始数据（增加育儿、独生子女陪护假）'!C:AE,29,0)</f>
        <v>0</v>
      </c>
      <c r="AJ475">
        <f>VLOOKUP(C475,'考勤原始数据（增加育儿、独生子女陪护假）'!C:AF,30,0)</f>
        <v>0</v>
      </c>
      <c r="AK475">
        <v>4</v>
      </c>
      <c r="AL475">
        <f t="shared" si="29"/>
        <v>60</v>
      </c>
      <c r="AM475">
        <f t="shared" si="31"/>
        <v>200</v>
      </c>
      <c r="AN475">
        <f>VLOOKUP(C475,工龄计算!B:F,5,0)</f>
        <v>50</v>
      </c>
      <c r="AS475">
        <f t="shared" si="30"/>
        <v>0</v>
      </c>
      <c r="BB475">
        <f t="shared" si="32"/>
        <v>0</v>
      </c>
    </row>
    <row r="476" spans="2:54">
      <c r="B476" t="str">
        <f>VLOOKUP(C476,花名册!C:O,13,0)</f>
        <v>11301</v>
      </c>
      <c r="C476" t="s">
        <v>1402</v>
      </c>
      <c r="D476" t="str">
        <f>VLOOKUP(C476,花名册!C:F,4,0)</f>
        <v>百诚医药</v>
      </c>
      <c r="E476" t="str">
        <f>VLOOKUP(C476,花名册!C:G,5,0)</f>
        <v>固体制剂三部</v>
      </c>
      <c r="F476" t="str">
        <f>VLOOKUP(C476,花名册!C:H,6,0)</f>
        <v>分析研究员</v>
      </c>
      <c r="G476" t="str">
        <f>VLOOKUP(C476,花名册!C:D,2,0)</f>
        <v>在职</v>
      </c>
      <c r="H476" t="str">
        <f>VLOOKUP(C476,花名册!C:E,3,0)</f>
        <v>正式员工</v>
      </c>
      <c r="I476" t="str">
        <f>VLOOKUP(C476,花名册!C:J,8,0)</f>
        <v>研发</v>
      </c>
      <c r="J476" t="str">
        <f>VLOOKUP(C476,花名册!C:I,7,0)</f>
        <v>2021-10-08</v>
      </c>
      <c r="K476" t="str">
        <f>VLOOKUP(C476,花名册!C:L,9,0)</f>
        <v/>
      </c>
      <c r="L476" t="str">
        <f>VLOOKUP(C476,花名册!C:L,10,0)</f>
        <v/>
      </c>
      <c r="M476" t="str">
        <f>VLOOKUP(C476,花名册!C:N,12,0)</f>
        <v>P1</v>
      </c>
      <c r="N476">
        <f>VLOOKUP(C476,出勤日期!A:I,9,0)</f>
        <v>172.5</v>
      </c>
      <c r="O476">
        <f>VLOOKUP(C476,出勤日期!A:J,10,0)</f>
        <v>172.5</v>
      </c>
      <c r="P476">
        <f>VLOOKUP(C476,出勤日期!A:L,12,0)</f>
        <v>0</v>
      </c>
      <c r="Q476">
        <f>VLOOKUP(C476,出勤日期!A:M,13,0)</f>
        <v>172.5</v>
      </c>
      <c r="S476">
        <f>VLOOKUP(C476,'考勤原始数据（增加育儿、独生子女陪护假）'!C:X,16,0)</f>
        <v>0</v>
      </c>
      <c r="U476">
        <f>VLOOKUP(C476,'考勤原始数据（增加育儿、独生子女陪护假）'!C:Z,17,0)</f>
        <v>0</v>
      </c>
      <c r="W476">
        <f>VLOOKUP(C476,'考勤原始数据（增加育儿、独生子女陪护假）'!C:AB,18,0)</f>
        <v>0</v>
      </c>
      <c r="Y476">
        <f>VLOOKUP(C476,'考勤原始数据（增加育儿、独生子女陪护假）'!C:AD,19,0)</f>
        <v>0</v>
      </c>
      <c r="Z476">
        <f>VLOOKUP(C476,'考勤原始数据（增加育儿、独生子女陪护假）'!C:AE,20,0)</f>
        <v>0</v>
      </c>
      <c r="AB476">
        <f>VLOOKUP(C476,'考勤原始数据（增加育儿、独生子女陪护假）'!C:AG,22,0)</f>
        <v>0</v>
      </c>
      <c r="AC476">
        <f>VLOOKUP(C476,'考勤原始数据（增加育儿、独生子女陪护假）'!C:Y,23,0)</f>
        <v>55</v>
      </c>
      <c r="AD476">
        <f>VLOOKUP(C476,'考勤原始数据（增加育儿、独生子女陪护假）'!C:Z,24,0)</f>
        <v>55</v>
      </c>
      <c r="AE476">
        <v>0</v>
      </c>
      <c r="AF476">
        <f>VLOOKUP(C476,'考勤原始数据（增加育儿、独生子女陪护假）'!C:AB,26,0)</f>
        <v>0</v>
      </c>
      <c r="AG476">
        <f>VLOOKUP(C476:C477,'考勤原始数据（增加育儿、独生子女陪护假）'!C:AC,27,0)</f>
        <v>0</v>
      </c>
      <c r="AH476">
        <f>VLOOKUP(C476,'考勤原始数据（增加育儿、独生子女陪护假）'!C:AD,28,0)</f>
        <v>0</v>
      </c>
      <c r="AI476">
        <f>VLOOKUP(C476,'考勤原始数据（增加育儿、独生子女陪护假）'!C:AE,29,0)</f>
        <v>0</v>
      </c>
      <c r="AJ476">
        <f>VLOOKUP(C476,'考勤原始数据（增加育儿、独生子女陪护假）'!C:AF,30,0)</f>
        <v>0</v>
      </c>
      <c r="AL476">
        <f t="shared" si="29"/>
        <v>0</v>
      </c>
      <c r="AM476">
        <f t="shared" si="31"/>
        <v>200</v>
      </c>
      <c r="AN476">
        <f>VLOOKUP(C476,工龄计算!B:F,5,0)</f>
        <v>50</v>
      </c>
      <c r="AS476">
        <f t="shared" si="30"/>
        <v>0</v>
      </c>
      <c r="BB476">
        <f t="shared" si="32"/>
        <v>0</v>
      </c>
    </row>
    <row r="477" spans="2:54">
      <c r="B477" t="str">
        <f>VLOOKUP(C477,花名册!C:O,13,0)</f>
        <v>11318</v>
      </c>
      <c r="C477" t="s">
        <v>700</v>
      </c>
      <c r="D477" t="str">
        <f>VLOOKUP(C477,花名册!C:F,4,0)</f>
        <v>百诚医药</v>
      </c>
      <c r="E477" t="str">
        <f>VLOOKUP(C477,花名册!C:G,5,0)</f>
        <v>销售管理部</v>
      </c>
      <c r="F477" t="str">
        <f>VLOOKUP(C477,花名册!C:H,6,0)</f>
        <v>销售管理部总经理</v>
      </c>
      <c r="G477" t="str">
        <f>VLOOKUP(C477,花名册!C:D,2,0)</f>
        <v>在职</v>
      </c>
      <c r="H477" t="str">
        <f>VLOOKUP(C477,花名册!C:E,3,0)</f>
        <v>正式员工</v>
      </c>
      <c r="I477" t="str">
        <f>VLOOKUP(C477,花名册!C:J,8,0)</f>
        <v>职能</v>
      </c>
      <c r="J477" t="str">
        <f>VLOOKUP(C477,花名册!C:I,7,0)</f>
        <v>2021-10-18</v>
      </c>
      <c r="K477" t="str">
        <f>VLOOKUP(C477,花名册!C:L,9,0)</f>
        <v/>
      </c>
      <c r="L477" t="str">
        <f>VLOOKUP(C477,花名册!C:L,10,0)</f>
        <v/>
      </c>
      <c r="M477" t="str">
        <f>VLOOKUP(C477,花名册!C:N,12,0)</f>
        <v>M6</v>
      </c>
      <c r="N477">
        <f>VLOOKUP(C477,出勤日期!A:I,9,0)</f>
        <v>184</v>
      </c>
      <c r="O477">
        <f>VLOOKUP(C477,出勤日期!A:J,10,0)</f>
        <v>184</v>
      </c>
      <c r="P477">
        <f>VLOOKUP(C477,出勤日期!A:L,12,0)</f>
        <v>0</v>
      </c>
      <c r="Q477">
        <f>VLOOKUP(C477,出勤日期!A:M,13,0)</f>
        <v>184</v>
      </c>
      <c r="S477">
        <f>VLOOKUP(C477,'考勤原始数据（增加育儿、独生子女陪护假）'!C:X,16,0)</f>
        <v>0</v>
      </c>
      <c r="U477">
        <f>VLOOKUP(C477,'考勤原始数据（增加育儿、独生子女陪护假）'!C:Z,17,0)</f>
        <v>0</v>
      </c>
      <c r="W477">
        <f>VLOOKUP(C477,'考勤原始数据（增加育儿、独生子女陪护假）'!C:AB,18,0)</f>
        <v>0</v>
      </c>
      <c r="Y477">
        <f>VLOOKUP(C477,'考勤原始数据（增加育儿、独生子女陪护假）'!C:AD,19,0)</f>
        <v>0</v>
      </c>
      <c r="Z477">
        <f>VLOOKUP(C477,'考勤原始数据（增加育儿、独生子女陪护假）'!C:AE,20,0)</f>
        <v>0</v>
      </c>
      <c r="AB477">
        <f>VLOOKUP(C477,'考勤原始数据（增加育儿、独生子女陪护假）'!C:AG,22,0)</f>
        <v>0</v>
      </c>
      <c r="AC477">
        <f>VLOOKUP(C477,'考勤原始数据（增加育儿、独生子女陪护假）'!C:Y,23,0)</f>
        <v>0</v>
      </c>
      <c r="AD477">
        <f>VLOOKUP(C477,'考勤原始数据（增加育儿、独生子女陪护假）'!C:Z,24,0)</f>
        <v>0</v>
      </c>
      <c r="AE477">
        <v>0</v>
      </c>
      <c r="AF477">
        <f>VLOOKUP(C477,'考勤原始数据（增加育儿、独生子女陪护假）'!C:AB,26,0)</f>
        <v>0</v>
      </c>
      <c r="AG477">
        <f>VLOOKUP(C477:C478,'考勤原始数据（增加育儿、独生子女陪护假）'!C:AC,27,0)</f>
        <v>0</v>
      </c>
      <c r="AH477">
        <f>VLOOKUP(C477,'考勤原始数据（增加育儿、独生子女陪护假）'!C:AD,28,0)</f>
        <v>0</v>
      </c>
      <c r="AI477">
        <f>VLOOKUP(C477,'考勤原始数据（增加育儿、独生子女陪护假）'!C:AE,29,0)</f>
        <v>0</v>
      </c>
      <c r="AJ477">
        <f>VLOOKUP(C477,'考勤原始数据（增加育儿、独生子女陪护假）'!C:AF,30,0)</f>
        <v>0</v>
      </c>
      <c r="AL477">
        <f t="shared" si="29"/>
        <v>0</v>
      </c>
      <c r="AM477">
        <f t="shared" si="31"/>
        <v>200</v>
      </c>
      <c r="AN477">
        <f>VLOOKUP(C477,工龄计算!B:F,5,0)</f>
        <v>50</v>
      </c>
      <c r="AS477">
        <f t="shared" si="30"/>
        <v>0</v>
      </c>
      <c r="BB477">
        <f t="shared" si="32"/>
        <v>0</v>
      </c>
    </row>
    <row r="478" spans="2:54">
      <c r="B478" t="str">
        <f>VLOOKUP(C478,花名册!C:O,13,0)</f>
        <v>11320</v>
      </c>
      <c r="C478" t="s">
        <v>1487</v>
      </c>
      <c r="D478" t="str">
        <f>VLOOKUP(C478,花名册!C:F,4,0)</f>
        <v>百诚医药</v>
      </c>
      <c r="E478" t="str">
        <f>VLOOKUP(C478,花名册!C:G,5,0)</f>
        <v>液体制剂一部</v>
      </c>
      <c r="F478" t="str">
        <f>VLOOKUP(C478,花名册!C:H,6,0)</f>
        <v>高级分析研究员</v>
      </c>
      <c r="G478" t="str">
        <f>VLOOKUP(C478,花名册!C:D,2,0)</f>
        <v>在职</v>
      </c>
      <c r="H478" t="str">
        <f>VLOOKUP(C478,花名册!C:E,3,0)</f>
        <v>正式员工</v>
      </c>
      <c r="I478" t="str">
        <f>VLOOKUP(C478,花名册!C:J,8,0)</f>
        <v>研发</v>
      </c>
      <c r="J478" t="str">
        <f>VLOOKUP(C478,花名册!C:I,7,0)</f>
        <v>2021-10-18</v>
      </c>
      <c r="K478" t="str">
        <f>VLOOKUP(C478,花名册!C:L,9,0)</f>
        <v/>
      </c>
      <c r="L478" t="str">
        <f>VLOOKUP(C478,花名册!C:L,10,0)</f>
        <v/>
      </c>
      <c r="M478" t="str">
        <f>VLOOKUP(C478,花名册!C:N,12,0)</f>
        <v>P2</v>
      </c>
      <c r="N478">
        <f>VLOOKUP(C478,出勤日期!A:I,9,0)</f>
        <v>172.5</v>
      </c>
      <c r="O478">
        <f>VLOOKUP(C478,出勤日期!A:J,10,0)</f>
        <v>172.5</v>
      </c>
      <c r="P478">
        <f>VLOOKUP(C478,出勤日期!A:L,12,0)</f>
        <v>0</v>
      </c>
      <c r="Q478">
        <f>VLOOKUP(C478,出勤日期!A:M,13,0)</f>
        <v>172.5</v>
      </c>
      <c r="S478">
        <f>VLOOKUP(C478,'考勤原始数据（增加育儿、独生子女陪护假）'!C:X,16,0)</f>
        <v>0</v>
      </c>
      <c r="U478">
        <f>VLOOKUP(C478,'考勤原始数据（增加育儿、独生子女陪护假）'!C:Z,17,0)</f>
        <v>0</v>
      </c>
      <c r="W478">
        <f>VLOOKUP(C478,'考勤原始数据（增加育儿、独生子女陪护假）'!C:AB,18,0)</f>
        <v>0</v>
      </c>
      <c r="Y478">
        <f>VLOOKUP(C478,'考勤原始数据（增加育儿、独生子女陪护假）'!C:AD,19,0)</f>
        <v>0</v>
      </c>
      <c r="Z478">
        <f>VLOOKUP(C478,'考勤原始数据（增加育儿、独生子女陪护假）'!C:AE,20,0)</f>
        <v>0</v>
      </c>
      <c r="AB478">
        <f>VLOOKUP(C478,'考勤原始数据（增加育儿、独生子女陪护假）'!C:AG,22,0)</f>
        <v>0</v>
      </c>
      <c r="AC478">
        <f>VLOOKUP(C478,'考勤原始数据（增加育儿、独生子女陪护假）'!C:Y,23,0)</f>
        <v>24</v>
      </c>
      <c r="AD478">
        <f>VLOOKUP(C478,'考勤原始数据（增加育儿、独生子女陪护假）'!C:Z,24,0)</f>
        <v>24</v>
      </c>
      <c r="AE478">
        <v>0</v>
      </c>
      <c r="AF478">
        <f>VLOOKUP(C478,'考勤原始数据（增加育儿、独生子女陪护假）'!C:AB,26,0)</f>
        <v>0</v>
      </c>
      <c r="AG478">
        <f>VLOOKUP(C478:C479,'考勤原始数据（增加育儿、独生子女陪护假）'!C:AC,27,0)</f>
        <v>0</v>
      </c>
      <c r="AH478">
        <f>VLOOKUP(C478,'考勤原始数据（增加育儿、独生子女陪护假）'!C:AD,28,0)</f>
        <v>0</v>
      </c>
      <c r="AI478">
        <f>VLOOKUP(C478,'考勤原始数据（增加育儿、独生子女陪护假）'!C:AE,29,0)</f>
        <v>0</v>
      </c>
      <c r="AJ478">
        <f>VLOOKUP(C478,'考勤原始数据（增加育儿、独生子女陪护假）'!C:AF,30,0)</f>
        <v>0</v>
      </c>
      <c r="AL478">
        <f t="shared" si="29"/>
        <v>0</v>
      </c>
      <c r="AM478">
        <f t="shared" si="31"/>
        <v>200</v>
      </c>
      <c r="AN478">
        <f>VLOOKUP(C478,工龄计算!B:F,5,0)</f>
        <v>50</v>
      </c>
      <c r="AS478">
        <f t="shared" si="30"/>
        <v>0</v>
      </c>
      <c r="BB478">
        <f t="shared" si="32"/>
        <v>0</v>
      </c>
    </row>
    <row r="479" spans="2:54">
      <c r="B479" t="str">
        <f>VLOOKUP(C479,花名册!C:O,13,0)</f>
        <v>11321</v>
      </c>
      <c r="C479" t="s">
        <v>1488</v>
      </c>
      <c r="D479" t="str">
        <f>VLOOKUP(C479,花名册!C:F,4,0)</f>
        <v>百诚医药</v>
      </c>
      <c r="E479" t="str">
        <f>VLOOKUP(C479,花名册!C:G,5,0)</f>
        <v>液体制剂一部</v>
      </c>
      <c r="F479" t="str">
        <f>VLOOKUP(C479,花名册!C:H,6,0)</f>
        <v>高级分析研究员</v>
      </c>
      <c r="G479" t="str">
        <f>VLOOKUP(C479,花名册!C:D,2,0)</f>
        <v>在职</v>
      </c>
      <c r="H479" t="str">
        <f>VLOOKUP(C479,花名册!C:E,3,0)</f>
        <v>正式员工</v>
      </c>
      <c r="I479" t="str">
        <f>VLOOKUP(C479,花名册!C:J,8,0)</f>
        <v>研发</v>
      </c>
      <c r="J479" t="str">
        <f>VLOOKUP(C479,花名册!C:I,7,0)</f>
        <v>2021-10-18</v>
      </c>
      <c r="K479" t="str">
        <f>VLOOKUP(C479,花名册!C:L,9,0)</f>
        <v/>
      </c>
      <c r="L479" t="str">
        <f>VLOOKUP(C479,花名册!C:L,10,0)</f>
        <v/>
      </c>
      <c r="M479" t="str">
        <f>VLOOKUP(C479,花名册!C:N,12,0)</f>
        <v>P3</v>
      </c>
      <c r="N479">
        <f>VLOOKUP(C479,出勤日期!A:I,9,0)</f>
        <v>172.5</v>
      </c>
      <c r="O479">
        <f>VLOOKUP(C479,出勤日期!A:J,10,0)</f>
        <v>172.5</v>
      </c>
      <c r="P479">
        <f>VLOOKUP(C479,出勤日期!A:L,12,0)</f>
        <v>0</v>
      </c>
      <c r="Q479">
        <f>VLOOKUP(C479,出勤日期!A:M,13,0)</f>
        <v>172.5</v>
      </c>
      <c r="S479">
        <f>VLOOKUP(C479,'考勤原始数据（增加育儿、独生子女陪护假）'!C:X,16,0)</f>
        <v>0</v>
      </c>
      <c r="U479">
        <f>VLOOKUP(C479,'考勤原始数据（增加育儿、独生子女陪护假）'!C:Z,17,0)</f>
        <v>0</v>
      </c>
      <c r="W479">
        <f>VLOOKUP(C479,'考勤原始数据（增加育儿、独生子女陪护假）'!C:AB,18,0)</f>
        <v>0</v>
      </c>
      <c r="Y479">
        <f>VLOOKUP(C479,'考勤原始数据（增加育儿、独生子女陪护假）'!C:AD,19,0)</f>
        <v>0</v>
      </c>
      <c r="Z479">
        <f>VLOOKUP(C479,'考勤原始数据（增加育儿、独生子女陪护假）'!C:AE,20,0)</f>
        <v>0</v>
      </c>
      <c r="AB479">
        <f>VLOOKUP(C479,'考勤原始数据（增加育儿、独生子女陪护假）'!C:AG,22,0)</f>
        <v>0</v>
      </c>
      <c r="AC479">
        <f>VLOOKUP(C479,'考勤原始数据（增加育儿、独生子女陪护假）'!C:Y,23,0)</f>
        <v>50</v>
      </c>
      <c r="AD479">
        <f>VLOOKUP(C479,'考勤原始数据（增加育儿、独生子女陪护假）'!C:Z,24,0)</f>
        <v>3.5</v>
      </c>
      <c r="AE479">
        <v>0</v>
      </c>
      <c r="AF479">
        <f>VLOOKUP(C479,'考勤原始数据（增加育儿、独生子女陪护假）'!C:AB,26,0)</f>
        <v>46.5</v>
      </c>
      <c r="AG479">
        <f>VLOOKUP(C479:C480,'考勤原始数据（增加育儿、独生子女陪护假）'!C:AC,27,0)</f>
        <v>0</v>
      </c>
      <c r="AH479">
        <f>VLOOKUP(C479,'考勤原始数据（增加育儿、独生子女陪护假）'!C:AD,28,0)</f>
        <v>0</v>
      </c>
      <c r="AI479">
        <f>VLOOKUP(C479,'考勤原始数据（增加育儿、独生子女陪护假）'!C:AE,29,0)</f>
        <v>0</v>
      </c>
      <c r="AJ479">
        <f>VLOOKUP(C479,'考勤原始数据（增加育儿、独生子女陪护假）'!C:AF,30,0)</f>
        <v>1860</v>
      </c>
      <c r="AL479">
        <f t="shared" si="29"/>
        <v>0</v>
      </c>
      <c r="AM479">
        <f t="shared" si="31"/>
        <v>200</v>
      </c>
      <c r="AN479">
        <f>VLOOKUP(C479,工龄计算!B:F,5,0)</f>
        <v>50</v>
      </c>
      <c r="AS479">
        <f t="shared" si="30"/>
        <v>0</v>
      </c>
      <c r="BB479">
        <f t="shared" si="32"/>
        <v>0</v>
      </c>
    </row>
    <row r="480" spans="2:54">
      <c r="B480" t="str">
        <f>VLOOKUP(C480,花名册!C:O,13,0)</f>
        <v>11328</v>
      </c>
      <c r="C480" t="s">
        <v>1403</v>
      </c>
      <c r="D480" t="str">
        <f>VLOOKUP(C480,花名册!C:F,4,0)</f>
        <v>百诚医药</v>
      </c>
      <c r="E480" t="str">
        <f>VLOOKUP(C480,花名册!C:G,5,0)</f>
        <v>综合管理中心</v>
      </c>
      <c r="F480" t="str">
        <f>VLOOKUP(C480,花名册!C:H,6,0)</f>
        <v>部门总经理</v>
      </c>
      <c r="G480" t="str">
        <f>VLOOKUP(C480,花名册!C:D,2,0)</f>
        <v>在职</v>
      </c>
      <c r="H480" t="str">
        <f>VLOOKUP(C480,花名册!C:E,3,0)</f>
        <v>正式员工</v>
      </c>
      <c r="I480" t="str">
        <f>VLOOKUP(C480,花名册!C:J,8,0)</f>
        <v>职能</v>
      </c>
      <c r="J480" t="str">
        <f>VLOOKUP(C480,花名册!C:I,7,0)</f>
        <v>2021-12-01</v>
      </c>
      <c r="K480" t="str">
        <f>VLOOKUP(C480,花名册!C:L,9,0)</f>
        <v/>
      </c>
      <c r="L480" t="str">
        <f>VLOOKUP(C480,花名册!C:L,10,0)</f>
        <v/>
      </c>
      <c r="M480" t="str">
        <f>VLOOKUP(C480,花名册!C:N,12,0)</f>
        <v>M7</v>
      </c>
      <c r="N480">
        <f>VLOOKUP(C480,出勤日期!A:I,9,0)</f>
        <v>184</v>
      </c>
      <c r="O480">
        <f>VLOOKUP(C480,出勤日期!A:J,10,0)</f>
        <v>184</v>
      </c>
      <c r="P480">
        <f>VLOOKUP(C480,出勤日期!A:L,12,0)</f>
        <v>0</v>
      </c>
      <c r="Q480">
        <f>VLOOKUP(C480,出勤日期!A:M,13,0)</f>
        <v>184</v>
      </c>
      <c r="S480">
        <f>VLOOKUP(C480,'考勤原始数据（增加育儿、独生子女陪护假）'!C:X,16,0)</f>
        <v>0</v>
      </c>
      <c r="U480">
        <f>VLOOKUP(C480,'考勤原始数据（增加育儿、独生子女陪护假）'!C:Z,17,0)</f>
        <v>0</v>
      </c>
      <c r="W480">
        <f>VLOOKUP(C480,'考勤原始数据（增加育儿、独生子女陪护假）'!C:AB,18,0)</f>
        <v>0</v>
      </c>
      <c r="Y480">
        <f>VLOOKUP(C480,'考勤原始数据（增加育儿、独生子女陪护假）'!C:AD,19,0)</f>
        <v>0</v>
      </c>
      <c r="Z480">
        <f>VLOOKUP(C480,'考勤原始数据（增加育儿、独生子女陪护假）'!C:AE,20,0)</f>
        <v>0</v>
      </c>
      <c r="AB480">
        <f>VLOOKUP(C480,'考勤原始数据（增加育儿、独生子女陪护假）'!C:AG,22,0)</f>
        <v>0</v>
      </c>
      <c r="AC480">
        <f>VLOOKUP(C480,'考勤原始数据（增加育儿、独生子女陪护假）'!C:Y,23,0)</f>
        <v>0</v>
      </c>
      <c r="AD480">
        <f>VLOOKUP(C480,'考勤原始数据（增加育儿、独生子女陪护假）'!C:Z,24,0)</f>
        <v>0</v>
      </c>
      <c r="AE480">
        <v>0</v>
      </c>
      <c r="AF480">
        <f>VLOOKUP(C480,'考勤原始数据（增加育儿、独生子女陪护假）'!C:AB,26,0)</f>
        <v>0</v>
      </c>
      <c r="AG480">
        <f>VLOOKUP(C480:C481,'考勤原始数据（增加育儿、独生子女陪护假）'!C:AC,27,0)</f>
        <v>0</v>
      </c>
      <c r="AH480">
        <f>VLOOKUP(C480,'考勤原始数据（增加育儿、独生子女陪护假）'!C:AD,28,0)</f>
        <v>0</v>
      </c>
      <c r="AI480">
        <f>VLOOKUP(C480,'考勤原始数据（增加育儿、独生子女陪护假）'!C:AE,29,0)</f>
        <v>0</v>
      </c>
      <c r="AJ480">
        <f>VLOOKUP(C480,'考勤原始数据（增加育儿、独生子女陪护假）'!C:AF,30,0)</f>
        <v>0</v>
      </c>
      <c r="AL480">
        <f t="shared" si="29"/>
        <v>0</v>
      </c>
      <c r="AM480">
        <f t="shared" si="31"/>
        <v>200</v>
      </c>
      <c r="AN480">
        <f>VLOOKUP(C480,工龄计算!B:F,5,0)</f>
        <v>50</v>
      </c>
      <c r="AS480">
        <f t="shared" si="30"/>
        <v>0</v>
      </c>
      <c r="BB480">
        <f t="shared" si="32"/>
        <v>0</v>
      </c>
    </row>
    <row r="481" spans="2:54">
      <c r="B481" t="str">
        <f>VLOOKUP(C481,花名册!C:O,13,0)</f>
        <v>11333</v>
      </c>
      <c r="C481" t="s">
        <v>1108</v>
      </c>
      <c r="D481" t="str">
        <f>VLOOKUP(C481,花名册!C:F,4,0)</f>
        <v>百诚医药</v>
      </c>
      <c r="E481" t="str">
        <f>VLOOKUP(C481,花名册!C:G,5,0)</f>
        <v>财务部</v>
      </c>
      <c r="F481" t="str">
        <f>VLOOKUP(C481,花名册!C:H,6,0)</f>
        <v>会计</v>
      </c>
      <c r="G481" t="str">
        <f>VLOOKUP(C481,花名册!C:D,2,0)</f>
        <v>在职</v>
      </c>
      <c r="H481" t="str">
        <f>VLOOKUP(C481,花名册!C:E,3,0)</f>
        <v>正式员工</v>
      </c>
      <c r="I481" t="str">
        <f>VLOOKUP(C481,花名册!C:J,8,0)</f>
        <v>职能</v>
      </c>
      <c r="J481" t="str">
        <f>VLOOKUP(C481,花名册!C:I,7,0)</f>
        <v>2021-10-25</v>
      </c>
      <c r="K481" t="str">
        <f>VLOOKUP(C481,花名册!C:L,9,0)</f>
        <v/>
      </c>
      <c r="L481" t="str">
        <f>VLOOKUP(C481,花名册!C:L,10,0)</f>
        <v/>
      </c>
      <c r="M481" t="str">
        <f>VLOOKUP(C481,花名册!C:N,12,0)</f>
        <v>P3</v>
      </c>
      <c r="N481">
        <f>VLOOKUP(C481,出勤日期!A:I,9,0)</f>
        <v>184</v>
      </c>
      <c r="O481">
        <f>VLOOKUP(C481,出勤日期!A:J,10,0)</f>
        <v>184</v>
      </c>
      <c r="P481">
        <f>VLOOKUP(C481,出勤日期!A:L,12,0)</f>
        <v>0</v>
      </c>
      <c r="Q481">
        <f>VLOOKUP(C481,出勤日期!A:M,13,0)</f>
        <v>184</v>
      </c>
      <c r="S481">
        <f>VLOOKUP(C481,'考勤原始数据（增加育儿、独生子女陪护假）'!C:X,16,0)</f>
        <v>16</v>
      </c>
      <c r="U481">
        <f>VLOOKUP(C481,'考勤原始数据（增加育儿、独生子女陪护假）'!C:Z,17,0)</f>
        <v>0</v>
      </c>
      <c r="W481">
        <f>VLOOKUP(C481,'考勤原始数据（增加育儿、独生子女陪护假）'!C:AB,18,0)</f>
        <v>0</v>
      </c>
      <c r="Y481">
        <f>VLOOKUP(C481,'考勤原始数据（增加育儿、独生子女陪护假）'!C:AD,19,0)</f>
        <v>0</v>
      </c>
      <c r="Z481">
        <f>VLOOKUP(C481,'考勤原始数据（增加育儿、独生子女陪护假）'!C:AE,20,0)</f>
        <v>0</v>
      </c>
      <c r="AB481">
        <f>VLOOKUP(C481,'考勤原始数据（增加育儿、独生子女陪护假）'!C:AG,22,0)</f>
        <v>0</v>
      </c>
      <c r="AC481">
        <f>VLOOKUP(C481,'考勤原始数据（增加育儿、独生子女陪护假）'!C:Y,23,0)</f>
        <v>0</v>
      </c>
      <c r="AD481">
        <f>VLOOKUP(C481,'考勤原始数据（增加育儿、独生子女陪护假）'!C:Z,24,0)</f>
        <v>0</v>
      </c>
      <c r="AE481">
        <v>0</v>
      </c>
      <c r="AF481">
        <f>VLOOKUP(C481,'考勤原始数据（增加育儿、独生子女陪护假）'!C:AB,26,0)</f>
        <v>0</v>
      </c>
      <c r="AG481">
        <f>VLOOKUP(C481:C482,'考勤原始数据（增加育儿、独生子女陪护假）'!C:AC,27,0)</f>
        <v>0</v>
      </c>
      <c r="AH481">
        <f>VLOOKUP(C481,'考勤原始数据（增加育儿、独生子女陪护假）'!C:AD,28,0)</f>
        <v>0</v>
      </c>
      <c r="AI481">
        <f>VLOOKUP(C481,'考勤原始数据（增加育儿、独生子女陪护假）'!C:AE,29,0)</f>
        <v>0</v>
      </c>
      <c r="AJ481">
        <f>VLOOKUP(C481,'考勤原始数据（增加育儿、独生子女陪护假）'!C:AF,30,0)</f>
        <v>0</v>
      </c>
      <c r="AL481">
        <f t="shared" si="29"/>
        <v>0</v>
      </c>
      <c r="AM481">
        <f t="shared" si="31"/>
        <v>182.61</v>
      </c>
      <c r="AN481">
        <f>VLOOKUP(C481,工龄计算!B:F,5,0)</f>
        <v>50</v>
      </c>
      <c r="AS481">
        <f t="shared" si="30"/>
        <v>0</v>
      </c>
      <c r="BB481">
        <f t="shared" si="32"/>
        <v>0</v>
      </c>
    </row>
    <row r="482" spans="2:54">
      <c r="B482" t="str">
        <f>VLOOKUP(C482,花名册!C:O,13,0)</f>
        <v>60036</v>
      </c>
      <c r="C482" t="s">
        <v>186</v>
      </c>
      <c r="D482" t="str">
        <f>VLOOKUP(C482,花名册!C:F,4,0)</f>
        <v>勤思医药</v>
      </c>
      <c r="E482" t="str">
        <f>VLOOKUP(C482,花名册!C:G,5,0)</f>
        <v>勤思医药</v>
      </c>
      <c r="F482" t="str">
        <f>VLOOKUP(C482,花名册!C:H,6,0)</f>
        <v>CRC-2</v>
      </c>
      <c r="G482" t="str">
        <f>VLOOKUP(C482,花名册!C:D,2,0)</f>
        <v>在职</v>
      </c>
      <c r="H482" t="str">
        <f>VLOOKUP(C482,花名册!C:E,3,0)</f>
        <v>正式员工</v>
      </c>
      <c r="I482" t="str">
        <f>VLOOKUP(C482,花名册!C:J,8,0)</f>
        <v>研发</v>
      </c>
      <c r="J482" t="str">
        <f>VLOOKUP(C482,花名册!C:I,7,0)</f>
        <v>2019-08-21</v>
      </c>
      <c r="K482" t="str">
        <f>VLOOKUP(C482,花名册!C:L,9,0)</f>
        <v/>
      </c>
      <c r="L482" t="str">
        <f>VLOOKUP(C482,花名册!C:L,10,0)</f>
        <v/>
      </c>
      <c r="M482" t="str">
        <f>VLOOKUP(C482,花名册!C:N,12,0)</f>
        <v>P2</v>
      </c>
      <c r="N482">
        <f>VLOOKUP(C482,出勤日期!A:I,9,0)</f>
        <v>172.5</v>
      </c>
      <c r="O482">
        <f>VLOOKUP(C482,出勤日期!A:J,10,0)</f>
        <v>172.5</v>
      </c>
      <c r="P482">
        <f>VLOOKUP(C482,出勤日期!A:L,12,0)</f>
        <v>0</v>
      </c>
      <c r="Q482">
        <f>VLOOKUP(C482,出勤日期!A:M,13,0)</f>
        <v>172.5</v>
      </c>
      <c r="S482">
        <f>VLOOKUP(C482,'考勤原始数据（增加育儿、独生子女陪护假）'!C:X,16,0)</f>
        <v>0</v>
      </c>
      <c r="U482">
        <f>VLOOKUP(C482,'考勤原始数据（增加育儿、独生子女陪护假）'!C:Z,17,0)</f>
        <v>0</v>
      </c>
      <c r="W482">
        <f>VLOOKUP(C482,'考勤原始数据（增加育儿、独生子女陪护假）'!C:AB,18,0)</f>
        <v>0</v>
      </c>
      <c r="Y482">
        <f>VLOOKUP(C482,'考勤原始数据（增加育儿、独生子女陪护假）'!C:AD,19,0)</f>
        <v>0</v>
      </c>
      <c r="Z482">
        <f>VLOOKUP(C482,'考勤原始数据（增加育儿、独生子女陪护假）'!C:AE,20,0)</f>
        <v>0</v>
      </c>
      <c r="AB482">
        <f>VLOOKUP(C482,'考勤原始数据（增加育儿、独生子女陪护假）'!C:AG,22,0)</f>
        <v>0</v>
      </c>
      <c r="AC482">
        <f>VLOOKUP(C482,'考勤原始数据（增加育儿、独生子女陪护假）'!C:Y,23,0)</f>
        <v>12.5</v>
      </c>
      <c r="AD482">
        <f>VLOOKUP(C482,'考勤原始数据（增加育儿、独生子女陪护假）'!C:Z,24,0)</f>
        <v>12.5</v>
      </c>
      <c r="AE482">
        <v>0</v>
      </c>
      <c r="AF482">
        <f>VLOOKUP(C482,'考勤原始数据（增加育儿、独生子女陪护假）'!C:AB,26,0)</f>
        <v>0</v>
      </c>
      <c r="AG482">
        <f>VLOOKUP(C482:C483,'考勤原始数据（增加育儿、独生子女陪护假）'!C:AC,27,0)</f>
        <v>0</v>
      </c>
      <c r="AH482">
        <f>VLOOKUP(C482,'考勤原始数据（增加育儿、独生子女陪护假）'!C:AD,28,0)</f>
        <v>0</v>
      </c>
      <c r="AI482">
        <f>VLOOKUP(C482,'考勤原始数据（增加育儿、独生子女陪护假）'!C:AE,29,0)</f>
        <v>0</v>
      </c>
      <c r="AJ482">
        <f>VLOOKUP(C482,'考勤原始数据（增加育儿、独生子女陪护假）'!C:AF,30,0)</f>
        <v>0</v>
      </c>
      <c r="AK482">
        <v>29</v>
      </c>
      <c r="AL482">
        <f t="shared" si="29"/>
        <v>435</v>
      </c>
      <c r="AM482">
        <f t="shared" si="31"/>
        <v>200</v>
      </c>
      <c r="AN482">
        <f>VLOOKUP(C482,工龄计算!B:F,5,0)</f>
        <v>150</v>
      </c>
      <c r="AS482">
        <f t="shared" si="30"/>
        <v>0</v>
      </c>
      <c r="BB482">
        <f t="shared" si="32"/>
        <v>0</v>
      </c>
    </row>
    <row r="483" spans="2:54">
      <c r="B483" t="str">
        <f>VLOOKUP(C483,花名册!C:O,13,0)</f>
        <v>11346</v>
      </c>
      <c r="C483" t="s">
        <v>1268</v>
      </c>
      <c r="D483" t="str">
        <f>VLOOKUP(C483,花名册!C:F,4,0)</f>
        <v>勤思医药</v>
      </c>
      <c r="E483" t="str">
        <f>VLOOKUP(C483,花名册!C:G,5,0)</f>
        <v>勤思医药</v>
      </c>
      <c r="F483" t="str">
        <f>VLOOKUP(C483,花名册!C:H,6,0)</f>
        <v>CRC-1</v>
      </c>
      <c r="G483" t="str">
        <f>VLOOKUP(C483,花名册!C:D,2,0)</f>
        <v>在职</v>
      </c>
      <c r="H483" t="str">
        <f>VLOOKUP(C483,花名册!C:E,3,0)</f>
        <v>正式员工</v>
      </c>
      <c r="I483" t="str">
        <f>VLOOKUP(C483,花名册!C:J,8,0)</f>
        <v>研发</v>
      </c>
      <c r="J483" t="str">
        <f>VLOOKUP(C483,花名册!C:I,7,0)</f>
        <v>2021-11-01</v>
      </c>
      <c r="K483" t="str">
        <f>VLOOKUP(C483,花名册!C:L,9,0)</f>
        <v/>
      </c>
      <c r="L483" t="str">
        <f>VLOOKUP(C483,花名册!C:L,10,0)</f>
        <v/>
      </c>
      <c r="M483" t="str">
        <f>VLOOKUP(C483,花名册!C:N,12,0)</f>
        <v>P1</v>
      </c>
      <c r="N483">
        <f>VLOOKUP(C483,出勤日期!A:I,9,0)</f>
        <v>172.5</v>
      </c>
      <c r="O483">
        <f>VLOOKUP(C483,出勤日期!A:J,10,0)</f>
        <v>172.5</v>
      </c>
      <c r="P483">
        <f>VLOOKUP(C483,出勤日期!A:L,12,0)</f>
        <v>0</v>
      </c>
      <c r="Q483">
        <f>VLOOKUP(C483,出勤日期!A:M,13,0)</f>
        <v>172.5</v>
      </c>
      <c r="S483">
        <f>VLOOKUP(C483,'考勤原始数据（增加育儿、独生子女陪护假）'!C:X,16,0)</f>
        <v>0</v>
      </c>
      <c r="U483">
        <f>VLOOKUP(C483,'考勤原始数据（增加育儿、独生子女陪护假）'!C:Z,17,0)</f>
        <v>0</v>
      </c>
      <c r="W483">
        <f>VLOOKUP(C483,'考勤原始数据（增加育儿、独生子女陪护假）'!C:AB,18,0)</f>
        <v>0</v>
      </c>
      <c r="Y483">
        <f>VLOOKUP(C483,'考勤原始数据（增加育儿、独生子女陪护假）'!C:AD,19,0)</f>
        <v>0</v>
      </c>
      <c r="Z483">
        <f>VLOOKUP(C483,'考勤原始数据（增加育儿、独生子女陪护假）'!C:AE,20,0)</f>
        <v>22.5</v>
      </c>
      <c r="AB483">
        <f>VLOOKUP(C483,'考勤原始数据（增加育儿、独生子女陪护假）'!C:AG,22,0)</f>
        <v>0</v>
      </c>
      <c r="AC483">
        <f>VLOOKUP(C483,'考勤原始数据（增加育儿、独生子女陪护假）'!C:Y,23,0)</f>
        <v>8.5</v>
      </c>
      <c r="AD483">
        <f>VLOOKUP(C483,'考勤原始数据（增加育儿、独生子女陪护假）'!C:Z,24,0)</f>
        <v>8.5</v>
      </c>
      <c r="AE483">
        <v>0</v>
      </c>
      <c r="AF483">
        <f>VLOOKUP(C483,'考勤原始数据（增加育儿、独生子女陪护假）'!C:AB,26,0)</f>
        <v>0</v>
      </c>
      <c r="AG483">
        <f>VLOOKUP(C483:C484,'考勤原始数据（增加育儿、独生子女陪护假）'!C:AC,27,0)</f>
        <v>0</v>
      </c>
      <c r="AH483">
        <f>VLOOKUP(C483,'考勤原始数据（增加育儿、独生子女陪护假）'!C:AD,28,0)</f>
        <v>0</v>
      </c>
      <c r="AI483">
        <f>VLOOKUP(C483,'考勤原始数据（增加育儿、独生子女陪护假）'!C:AE,29,0)</f>
        <v>0</v>
      </c>
      <c r="AJ483">
        <f>VLOOKUP(C483,'考勤原始数据（增加育儿、独生子女陪护假）'!C:AF,30,0)</f>
        <v>0</v>
      </c>
      <c r="AK483">
        <v>22</v>
      </c>
      <c r="AL483">
        <f t="shared" si="29"/>
        <v>330</v>
      </c>
      <c r="AM483">
        <f t="shared" si="31"/>
        <v>173.91</v>
      </c>
      <c r="AN483">
        <f>VLOOKUP(C483,工龄计算!B:F,5,0)</f>
        <v>50</v>
      </c>
      <c r="AQ483">
        <v>652.16999999999996</v>
      </c>
      <c r="AS483">
        <f t="shared" si="30"/>
        <v>652.16999999999996</v>
      </c>
      <c r="BB483">
        <f t="shared" si="32"/>
        <v>0</v>
      </c>
    </row>
    <row r="484" spans="2:54">
      <c r="B484" t="str">
        <f>VLOOKUP(C484,花名册!C:O,13,0)</f>
        <v>11345</v>
      </c>
      <c r="C484" t="s">
        <v>1489</v>
      </c>
      <c r="D484" t="str">
        <f>VLOOKUP(C484,花名册!C:F,4,0)</f>
        <v>勤思医药</v>
      </c>
      <c r="E484" t="str">
        <f>VLOOKUP(C484,花名册!C:G,5,0)</f>
        <v>勤思医药</v>
      </c>
      <c r="F484" t="str">
        <f>VLOOKUP(C484,花名册!C:H,6,0)</f>
        <v>CRC-1</v>
      </c>
      <c r="G484" t="str">
        <f>VLOOKUP(C484,花名册!C:D,2,0)</f>
        <v>在职</v>
      </c>
      <c r="H484" t="str">
        <f>VLOOKUP(C484,花名册!C:E,3,0)</f>
        <v>正式员工</v>
      </c>
      <c r="I484" t="str">
        <f>VLOOKUP(C484,花名册!C:J,8,0)</f>
        <v>研发</v>
      </c>
      <c r="J484" t="str">
        <f>VLOOKUP(C484,花名册!C:I,7,0)</f>
        <v>2021-11-01</v>
      </c>
      <c r="K484" t="str">
        <f>VLOOKUP(C484,花名册!C:L,9,0)</f>
        <v/>
      </c>
      <c r="L484" t="str">
        <f>VLOOKUP(C484,花名册!C:L,10,0)</f>
        <v/>
      </c>
      <c r="M484" t="str">
        <f>VLOOKUP(C484,花名册!C:N,12,0)</f>
        <v>P1</v>
      </c>
      <c r="N484">
        <f>VLOOKUP(C484,出勤日期!A:I,9,0)</f>
        <v>172.5</v>
      </c>
      <c r="O484">
        <f>VLOOKUP(C484,出勤日期!A:J,10,0)</f>
        <v>172.5</v>
      </c>
      <c r="P484">
        <f>VLOOKUP(C484,出勤日期!A:L,12,0)</f>
        <v>0</v>
      </c>
      <c r="Q484">
        <f>VLOOKUP(C484,出勤日期!A:M,13,0)</f>
        <v>172.5</v>
      </c>
      <c r="S484">
        <f>VLOOKUP(C484,'考勤原始数据（增加育儿、独生子女陪护假）'!C:X,16,0)</f>
        <v>0</v>
      </c>
      <c r="U484">
        <f>VLOOKUP(C484,'考勤原始数据（增加育儿、独生子女陪护假）'!C:Z,17,0)</f>
        <v>3</v>
      </c>
      <c r="W484">
        <f>VLOOKUP(C484,'考勤原始数据（增加育儿、独生子女陪护假）'!C:AB,18,0)</f>
        <v>0</v>
      </c>
      <c r="Y484">
        <f>VLOOKUP(C484,'考勤原始数据（增加育儿、独生子女陪护假）'!C:AD,19,0)</f>
        <v>0</v>
      </c>
      <c r="Z484">
        <f>VLOOKUP(C484,'考勤原始数据（增加育儿、独生子女陪护假）'!C:AE,20,0)</f>
        <v>0</v>
      </c>
      <c r="AB484">
        <f>VLOOKUP(C484,'考勤原始数据（增加育儿、独生子女陪护假）'!C:AG,22,0)</f>
        <v>0</v>
      </c>
      <c r="AC484">
        <f>VLOOKUP(C484,'考勤原始数据（增加育儿、独生子女陪护假）'!C:Y,23,0)</f>
        <v>17.5</v>
      </c>
      <c r="AD484">
        <f>VLOOKUP(C484,'考勤原始数据（增加育儿、独生子女陪护假）'!C:Z,24,0)</f>
        <v>17.5</v>
      </c>
      <c r="AE484">
        <v>0</v>
      </c>
      <c r="AF484">
        <f>VLOOKUP(C484,'考勤原始数据（增加育儿、独生子女陪护假）'!C:AB,26,0)</f>
        <v>0</v>
      </c>
      <c r="AG484">
        <f>VLOOKUP(C484:C485,'考勤原始数据（增加育儿、独生子女陪护假）'!C:AC,27,0)</f>
        <v>0</v>
      </c>
      <c r="AH484">
        <f>VLOOKUP(C484,'考勤原始数据（增加育儿、独生子女陪护假）'!C:AD,28,0)</f>
        <v>0</v>
      </c>
      <c r="AI484">
        <f>VLOOKUP(C484,'考勤原始数据（增加育儿、独生子女陪护假）'!C:AE,29,0)</f>
        <v>0</v>
      </c>
      <c r="AJ484">
        <f>VLOOKUP(C484,'考勤原始数据（增加育儿、独生子女陪护假）'!C:AF,30,0)</f>
        <v>0</v>
      </c>
      <c r="AK484">
        <v>30</v>
      </c>
      <c r="AL484">
        <f t="shared" si="29"/>
        <v>450</v>
      </c>
      <c r="AM484">
        <f t="shared" si="31"/>
        <v>196.52</v>
      </c>
      <c r="AN484">
        <f>VLOOKUP(C484,工龄计算!B:F,5,0)</f>
        <v>50</v>
      </c>
      <c r="AQ484">
        <v>982.61</v>
      </c>
      <c r="AS484">
        <f t="shared" si="30"/>
        <v>982.61</v>
      </c>
      <c r="BB484">
        <f t="shared" si="32"/>
        <v>0</v>
      </c>
    </row>
    <row r="485" spans="2:54">
      <c r="B485" t="str">
        <f>VLOOKUP(C485,花名册!C:O,13,0)</f>
        <v>11348</v>
      </c>
      <c r="C485" t="s">
        <v>1404</v>
      </c>
      <c r="D485" t="str">
        <f>VLOOKUP(C485,花名册!C:F,4,0)</f>
        <v>百诚医药</v>
      </c>
      <c r="E485" t="str">
        <f>VLOOKUP(C485,花名册!C:G,5,0)</f>
        <v>质量保证部</v>
      </c>
      <c r="F485" t="str">
        <f>VLOOKUP(C485,花名册!C:H,6,0)</f>
        <v>QA</v>
      </c>
      <c r="G485" t="str">
        <f>VLOOKUP(C485,花名册!C:D,2,0)</f>
        <v>在职</v>
      </c>
      <c r="H485" t="str">
        <f>VLOOKUP(C485,花名册!C:E,3,0)</f>
        <v>正式员工</v>
      </c>
      <c r="I485" t="str">
        <f>VLOOKUP(C485,花名册!C:J,8,0)</f>
        <v>职能</v>
      </c>
      <c r="J485" t="str">
        <f>VLOOKUP(C485,花名册!C:I,7,0)</f>
        <v>2021-11-01</v>
      </c>
      <c r="K485" t="str">
        <f>VLOOKUP(C485,花名册!C:L,9,0)</f>
        <v/>
      </c>
      <c r="L485" t="str">
        <f>VLOOKUP(C485,花名册!C:L,10,0)</f>
        <v/>
      </c>
      <c r="M485" t="str">
        <f>VLOOKUP(C485,花名册!C:N,12,0)</f>
        <v>P1</v>
      </c>
      <c r="N485">
        <f>VLOOKUP(C485,出勤日期!A:I,9,0)</f>
        <v>184</v>
      </c>
      <c r="O485">
        <f>VLOOKUP(C485,出勤日期!A:J,10,0)</f>
        <v>184</v>
      </c>
      <c r="P485">
        <f>VLOOKUP(C485,出勤日期!A:L,12,0)</f>
        <v>0</v>
      </c>
      <c r="Q485">
        <f>VLOOKUP(C485,出勤日期!A:M,13,0)</f>
        <v>184</v>
      </c>
      <c r="S485">
        <f>VLOOKUP(C485,'考勤原始数据（增加育儿、独生子女陪护假）'!C:X,16,0)</f>
        <v>0</v>
      </c>
      <c r="U485">
        <f>VLOOKUP(C485,'考勤原始数据（增加育儿、独生子女陪护假）'!C:Z,17,0)</f>
        <v>0</v>
      </c>
      <c r="W485">
        <f>VLOOKUP(C485,'考勤原始数据（增加育儿、独生子女陪护假）'!C:AB,18,0)</f>
        <v>0</v>
      </c>
      <c r="Y485">
        <f>VLOOKUP(C485,'考勤原始数据（增加育儿、独生子女陪护假）'!C:AD,19,0)</f>
        <v>0</v>
      </c>
      <c r="Z485">
        <f>VLOOKUP(C485,'考勤原始数据（增加育儿、独生子女陪护假）'!C:AE,20,0)</f>
        <v>0</v>
      </c>
      <c r="AB485">
        <f>VLOOKUP(C485,'考勤原始数据（增加育儿、独生子女陪护假）'!C:AG,22,0)</f>
        <v>0</v>
      </c>
      <c r="AC485">
        <f>VLOOKUP(C485,'考勤原始数据（增加育儿、独生子女陪护假）'!C:Y,23,0)</f>
        <v>13.5</v>
      </c>
      <c r="AD485">
        <f>VLOOKUP(C485,'考勤原始数据（增加育儿、独生子女陪护假）'!C:Z,24,0)</f>
        <v>13.5</v>
      </c>
      <c r="AE485">
        <v>0</v>
      </c>
      <c r="AF485">
        <f>VLOOKUP(C485,'考勤原始数据（增加育儿、独生子女陪护假）'!C:AB,26,0)</f>
        <v>0</v>
      </c>
      <c r="AG485">
        <f>VLOOKUP(C485:C486,'考勤原始数据（增加育儿、独生子女陪护假）'!C:AC,27,0)</f>
        <v>0</v>
      </c>
      <c r="AH485">
        <f>VLOOKUP(C485,'考勤原始数据（增加育儿、独生子女陪护假）'!C:AD,28,0)</f>
        <v>0</v>
      </c>
      <c r="AI485">
        <f>VLOOKUP(C485,'考勤原始数据（增加育儿、独生子女陪护假）'!C:AE,29,0)</f>
        <v>0</v>
      </c>
      <c r="AJ485">
        <f>VLOOKUP(C485,'考勤原始数据（增加育儿、独生子女陪护假）'!C:AF,30,0)</f>
        <v>0</v>
      </c>
      <c r="AL485">
        <f t="shared" si="29"/>
        <v>0</v>
      </c>
      <c r="AM485">
        <f t="shared" si="31"/>
        <v>200</v>
      </c>
      <c r="AN485">
        <f>VLOOKUP(C485,工龄计算!B:F,5,0)</f>
        <v>50</v>
      </c>
      <c r="AS485">
        <f t="shared" si="30"/>
        <v>0</v>
      </c>
      <c r="BB485">
        <f t="shared" si="32"/>
        <v>0</v>
      </c>
    </row>
    <row r="486" spans="2:54">
      <c r="B486" t="str">
        <f>VLOOKUP(C486,花名册!C:O,13,0)</f>
        <v>11349</v>
      </c>
      <c r="C486" t="s">
        <v>867</v>
      </c>
      <c r="D486" t="str">
        <f>VLOOKUP(C486,花名册!C:F,4,0)</f>
        <v>百诚医药</v>
      </c>
      <c r="E486" t="str">
        <f>VLOOKUP(C486,花名册!C:G,5,0)</f>
        <v>人力资源部</v>
      </c>
      <c r="F486" t="str">
        <f>VLOOKUP(C486,花名册!C:H,6,0)</f>
        <v>高级招聘专员</v>
      </c>
      <c r="G486" t="str">
        <f>VLOOKUP(C486,花名册!C:D,2,0)</f>
        <v>在职</v>
      </c>
      <c r="H486" t="str">
        <f>VLOOKUP(C486,花名册!C:E,3,0)</f>
        <v>正式员工</v>
      </c>
      <c r="I486" t="str">
        <f>VLOOKUP(C486,花名册!C:J,8,0)</f>
        <v>职能</v>
      </c>
      <c r="J486" t="str">
        <f>VLOOKUP(C486,花名册!C:I,7,0)</f>
        <v>2021-11-02</v>
      </c>
      <c r="K486" t="str">
        <f>VLOOKUP(C486,花名册!C:L,9,0)</f>
        <v/>
      </c>
      <c r="L486" t="str">
        <f>VLOOKUP(C486,花名册!C:L,10,0)</f>
        <v/>
      </c>
      <c r="M486" t="str">
        <f>VLOOKUP(C486,花名册!C:N,12,0)</f>
        <v>P3</v>
      </c>
      <c r="N486">
        <f>VLOOKUP(C486,出勤日期!A:I,9,0)</f>
        <v>184</v>
      </c>
      <c r="O486">
        <f>VLOOKUP(C486,出勤日期!A:J,10,0)</f>
        <v>184</v>
      </c>
      <c r="P486">
        <f>VLOOKUP(C486,出勤日期!A:L,12,0)</f>
        <v>0</v>
      </c>
      <c r="Q486">
        <f>VLOOKUP(C486,出勤日期!A:M,13,0)</f>
        <v>184</v>
      </c>
      <c r="S486">
        <f>VLOOKUP(C486,'考勤原始数据（增加育儿、独生子女陪护假）'!C:X,16,0)</f>
        <v>0</v>
      </c>
      <c r="U486">
        <f>VLOOKUP(C486,'考勤原始数据（增加育儿、独生子女陪护假）'!C:Z,17,0)</f>
        <v>0</v>
      </c>
      <c r="W486">
        <f>VLOOKUP(C486,'考勤原始数据（增加育儿、独生子女陪护假）'!C:AB,18,0)</f>
        <v>0</v>
      </c>
      <c r="Y486">
        <f>VLOOKUP(C486,'考勤原始数据（增加育儿、独生子女陪护假）'!C:AD,19,0)</f>
        <v>0</v>
      </c>
      <c r="Z486">
        <f>VLOOKUP(C486,'考勤原始数据（增加育儿、独生子女陪护假）'!C:AE,20,0)</f>
        <v>0</v>
      </c>
      <c r="AB486">
        <f>VLOOKUP(C486,'考勤原始数据（增加育儿、独生子女陪护假）'!C:AG,22,0)</f>
        <v>0</v>
      </c>
      <c r="AC486">
        <f>VLOOKUP(C486,'考勤原始数据（增加育儿、独生子女陪护假）'!C:Y,23,0)</f>
        <v>11.5</v>
      </c>
      <c r="AD486">
        <f>VLOOKUP(C486,'考勤原始数据（增加育儿、独生子女陪护假）'!C:Z,24,0)</f>
        <v>11.5</v>
      </c>
      <c r="AE486">
        <v>0</v>
      </c>
      <c r="AF486">
        <f>VLOOKUP(C486,'考勤原始数据（增加育儿、独生子女陪护假）'!C:AB,26,0)</f>
        <v>0</v>
      </c>
      <c r="AG486">
        <f>VLOOKUP(C486:C487,'考勤原始数据（增加育儿、独生子女陪护假）'!C:AC,27,0)</f>
        <v>0</v>
      </c>
      <c r="AH486">
        <f>VLOOKUP(C486,'考勤原始数据（增加育儿、独生子女陪护假）'!C:AD,28,0)</f>
        <v>0</v>
      </c>
      <c r="AI486">
        <f>VLOOKUP(C486,'考勤原始数据（增加育儿、独生子女陪护假）'!C:AE,29,0)</f>
        <v>0</v>
      </c>
      <c r="AJ486">
        <f>VLOOKUP(C486,'考勤原始数据（增加育儿、独生子女陪护假）'!C:AF,30,0)</f>
        <v>0</v>
      </c>
      <c r="AL486">
        <f t="shared" si="29"/>
        <v>0</v>
      </c>
      <c r="AM486">
        <f t="shared" si="31"/>
        <v>200</v>
      </c>
      <c r="AN486">
        <f>VLOOKUP(C486,工龄计算!B:F,5,0)</f>
        <v>50</v>
      </c>
      <c r="AS486">
        <f t="shared" si="30"/>
        <v>0</v>
      </c>
      <c r="BB486">
        <f t="shared" si="32"/>
        <v>0</v>
      </c>
    </row>
    <row r="487" spans="2:54">
      <c r="B487" t="str">
        <f>VLOOKUP(C487,花名册!C:O,13,0)</f>
        <v>11342</v>
      </c>
      <c r="C487" t="s">
        <v>869</v>
      </c>
      <c r="D487" t="str">
        <f>VLOOKUP(C487,花名册!C:F,4,0)</f>
        <v>百杏生物</v>
      </c>
      <c r="E487" t="str">
        <f>VLOOKUP(C487,花名册!C:G,5,0)</f>
        <v>生物分析部</v>
      </c>
      <c r="F487" t="str">
        <f>VLOOKUP(C487,花名册!C:H,6,0)</f>
        <v>生物分析研究员</v>
      </c>
      <c r="G487" t="str">
        <f>VLOOKUP(C487,花名册!C:D,2,0)</f>
        <v>在职</v>
      </c>
      <c r="H487" t="str">
        <f>VLOOKUP(C487,花名册!C:E,3,0)</f>
        <v>正式员工</v>
      </c>
      <c r="I487" t="str">
        <f>VLOOKUP(C487,花名册!C:J,8,0)</f>
        <v>研发</v>
      </c>
      <c r="J487" t="str">
        <f>VLOOKUP(C487,花名册!C:I,7,0)</f>
        <v>2021-11-03</v>
      </c>
      <c r="K487" t="str">
        <f>VLOOKUP(C487,花名册!C:L,9,0)</f>
        <v/>
      </c>
      <c r="L487" t="str">
        <f>VLOOKUP(C487,花名册!C:L,10,0)</f>
        <v/>
      </c>
      <c r="M487" t="str">
        <f>VLOOKUP(C487,花名册!C:N,12,0)</f>
        <v>P2</v>
      </c>
      <c r="N487">
        <f>VLOOKUP(C487,出勤日期!A:I,9,0)</f>
        <v>172.5</v>
      </c>
      <c r="O487">
        <f>VLOOKUP(C487,出勤日期!A:J,10,0)</f>
        <v>172.5</v>
      </c>
      <c r="P487">
        <f>VLOOKUP(C487,出勤日期!A:L,12,0)</f>
        <v>0</v>
      </c>
      <c r="Q487">
        <f>VLOOKUP(C487,出勤日期!A:M,13,0)</f>
        <v>172.5</v>
      </c>
      <c r="S487">
        <f>VLOOKUP(C487,'考勤原始数据（增加育儿、独生子女陪护假）'!C:X,16,0)</f>
        <v>0</v>
      </c>
      <c r="U487">
        <f>VLOOKUP(C487,'考勤原始数据（增加育儿、独生子女陪护假）'!C:Z,17,0)</f>
        <v>0</v>
      </c>
      <c r="W487">
        <f>VLOOKUP(C487,'考勤原始数据（增加育儿、独生子女陪护假）'!C:AB,18,0)</f>
        <v>0</v>
      </c>
      <c r="Y487">
        <f>VLOOKUP(C487,'考勤原始数据（增加育儿、独生子女陪护假）'!C:AD,19,0)</f>
        <v>172.5</v>
      </c>
      <c r="Z487">
        <f>VLOOKUP(C487,'考勤原始数据（增加育儿、独生子女陪护假）'!C:AE,20,0)</f>
        <v>0</v>
      </c>
      <c r="AB487">
        <f>VLOOKUP(C487,'考勤原始数据（增加育儿、独生子女陪护假）'!C:AG,22,0)</f>
        <v>0</v>
      </c>
      <c r="AC487">
        <f>VLOOKUP(C487,'考勤原始数据（增加育儿、独生子女陪护假）'!C:Y,23,0)</f>
        <v>0</v>
      </c>
      <c r="AD487">
        <f>VLOOKUP(C487,'考勤原始数据（增加育儿、独生子女陪护假）'!C:Z,24,0)</f>
        <v>0</v>
      </c>
      <c r="AE487">
        <v>0</v>
      </c>
      <c r="AF487">
        <f>VLOOKUP(C487,'考勤原始数据（增加育儿、独生子女陪护假）'!C:AB,26,0)</f>
        <v>0</v>
      </c>
      <c r="AG487">
        <f>VLOOKUP(C487:C488,'考勤原始数据（增加育儿、独生子女陪护假）'!C:AC,27,0)</f>
        <v>0</v>
      </c>
      <c r="AH487">
        <f>VLOOKUP(C487,'考勤原始数据（增加育儿、独生子女陪护假）'!C:AD,28,0)</f>
        <v>0</v>
      </c>
      <c r="AI487">
        <f>VLOOKUP(C487,'考勤原始数据（增加育儿、独生子女陪护假）'!C:AE,29,0)</f>
        <v>0</v>
      </c>
      <c r="AJ487">
        <f>VLOOKUP(C487,'考勤原始数据（增加育儿、独生子女陪护假）'!C:AF,30,0)</f>
        <v>0</v>
      </c>
      <c r="AK487">
        <v>0</v>
      </c>
      <c r="AL487">
        <f t="shared" si="29"/>
        <v>0</v>
      </c>
      <c r="AM487">
        <f t="shared" si="31"/>
        <v>0</v>
      </c>
      <c r="AN487">
        <f>VLOOKUP(C487,工龄计算!B:F,5,0)</f>
        <v>50</v>
      </c>
      <c r="AS487">
        <f t="shared" si="30"/>
        <v>0</v>
      </c>
      <c r="BB487">
        <f t="shared" si="32"/>
        <v>0</v>
      </c>
    </row>
    <row r="488" spans="2:54">
      <c r="B488" t="str">
        <f>VLOOKUP(C488,花名册!C:O,13,0)</f>
        <v>11343</v>
      </c>
      <c r="C488" t="s">
        <v>1405</v>
      </c>
      <c r="D488" t="str">
        <f>VLOOKUP(C488,花名册!C:F,4,0)</f>
        <v>百诚医药</v>
      </c>
      <c r="E488" t="str">
        <f>VLOOKUP(C488,花名册!C:G,5,0)</f>
        <v>液体制剂二部</v>
      </c>
      <c r="F488" t="str">
        <f>VLOOKUP(C488,花名册!C:H,6,0)</f>
        <v>分析研究员</v>
      </c>
      <c r="G488" t="str">
        <f>VLOOKUP(C488,花名册!C:D,2,0)</f>
        <v>在职</v>
      </c>
      <c r="H488" t="str">
        <f>VLOOKUP(C488,花名册!C:E,3,0)</f>
        <v>正式员工</v>
      </c>
      <c r="I488" t="str">
        <f>VLOOKUP(C488,花名册!C:J,8,0)</f>
        <v>研发</v>
      </c>
      <c r="J488" t="str">
        <f>VLOOKUP(C488,花名册!C:I,7,0)</f>
        <v>2021-11-08</v>
      </c>
      <c r="K488" t="str">
        <f>VLOOKUP(C488,花名册!C:L,9,0)</f>
        <v/>
      </c>
      <c r="L488" t="str">
        <f>VLOOKUP(C488,花名册!C:L,10,0)</f>
        <v/>
      </c>
      <c r="M488" t="str">
        <f>VLOOKUP(C488,花名册!C:N,12,0)</f>
        <v>P2</v>
      </c>
      <c r="N488">
        <f>VLOOKUP(C488,出勤日期!A:I,9,0)</f>
        <v>172.5</v>
      </c>
      <c r="O488">
        <f>VLOOKUP(C488,出勤日期!A:J,10,0)</f>
        <v>172.5</v>
      </c>
      <c r="P488">
        <f>VLOOKUP(C488,出勤日期!A:L,12,0)</f>
        <v>0</v>
      </c>
      <c r="Q488">
        <f>VLOOKUP(C488,出勤日期!A:M,13,0)</f>
        <v>172.5</v>
      </c>
      <c r="S488">
        <f>VLOOKUP(C488,'考勤原始数据（增加育儿、独生子女陪护假）'!C:X,16,0)</f>
        <v>0</v>
      </c>
      <c r="U488">
        <f>VLOOKUP(C488,'考勤原始数据（增加育儿、独生子女陪护假）'!C:Z,17,0)</f>
        <v>0</v>
      </c>
      <c r="W488">
        <f>VLOOKUP(C488,'考勤原始数据（增加育儿、独生子女陪护假）'!C:AB,18,0)</f>
        <v>0</v>
      </c>
      <c r="Y488">
        <f>VLOOKUP(C488,'考勤原始数据（增加育儿、独生子女陪护假）'!C:AD,19,0)</f>
        <v>0</v>
      </c>
      <c r="Z488">
        <f>VLOOKUP(C488,'考勤原始数据（增加育儿、独生子女陪护假）'!C:AE,20,0)</f>
        <v>0</v>
      </c>
      <c r="AB488">
        <f>VLOOKUP(C488,'考勤原始数据（增加育儿、独生子女陪护假）'!C:AG,22,0)</f>
        <v>0</v>
      </c>
      <c r="AC488">
        <f>VLOOKUP(C488,'考勤原始数据（增加育儿、独生子女陪护假）'!C:Y,23,0)</f>
        <v>55</v>
      </c>
      <c r="AD488">
        <f>VLOOKUP(C488,'考勤原始数据（增加育儿、独生子女陪护假）'!C:Z,24,0)</f>
        <v>24.5</v>
      </c>
      <c r="AE488">
        <v>0</v>
      </c>
      <c r="AF488">
        <f>VLOOKUP(C488,'考勤原始数据（增加育儿、独生子女陪护假）'!C:AB,26,0)</f>
        <v>9.5</v>
      </c>
      <c r="AG488">
        <f>VLOOKUP(C488:C489,'考勤原始数据（增加育儿、独生子女陪护假）'!C:AC,27,0)</f>
        <v>21</v>
      </c>
      <c r="AH488">
        <f>VLOOKUP(C488,'考勤原始数据（增加育儿、独生子女陪护假）'!C:AD,28,0)</f>
        <v>0</v>
      </c>
      <c r="AI488">
        <f>VLOOKUP(C488,'考勤原始数据（增加育儿、独生子女陪护假）'!C:AE,29,0)</f>
        <v>0</v>
      </c>
      <c r="AJ488">
        <f>VLOOKUP(C488,'考勤原始数据（增加育儿、独生子女陪护假）'!C:AF,30,0)</f>
        <v>1220</v>
      </c>
      <c r="AL488">
        <f t="shared" si="29"/>
        <v>0</v>
      </c>
      <c r="AM488">
        <f t="shared" si="31"/>
        <v>200</v>
      </c>
      <c r="AN488">
        <f>VLOOKUP(C488,工龄计算!B:F,5,0)</f>
        <v>50</v>
      </c>
      <c r="AS488">
        <f t="shared" si="30"/>
        <v>0</v>
      </c>
      <c r="BB488">
        <f t="shared" si="32"/>
        <v>0</v>
      </c>
    </row>
    <row r="489" spans="2:54">
      <c r="B489" t="str">
        <f>VLOOKUP(C489,花名册!C:O,13,0)</f>
        <v>11355</v>
      </c>
      <c r="C489" t="s">
        <v>1111</v>
      </c>
      <c r="D489" t="str">
        <f>VLOOKUP(C489,花名册!C:F,4,0)</f>
        <v>百伦检测</v>
      </c>
      <c r="E489" t="str">
        <f>VLOOKUP(C489,花名册!C:G,5,0)</f>
        <v>检测一部</v>
      </c>
      <c r="F489" t="str">
        <f>VLOOKUP(C489,花名册!C:H,6,0)</f>
        <v>检测员</v>
      </c>
      <c r="G489" t="str">
        <f>VLOOKUP(C489,花名册!C:D,2,0)</f>
        <v>在职</v>
      </c>
      <c r="H489" t="str">
        <f>VLOOKUP(C489,花名册!C:E,3,0)</f>
        <v>正式员工</v>
      </c>
      <c r="I489" t="str">
        <f>VLOOKUP(C489,花名册!C:J,8,0)</f>
        <v>研发</v>
      </c>
      <c r="J489" t="str">
        <f>VLOOKUP(C489,花名册!C:I,7,0)</f>
        <v>2022-07-04</v>
      </c>
      <c r="K489" t="str">
        <f>VLOOKUP(C489,花名册!C:L,9,0)</f>
        <v/>
      </c>
      <c r="L489" t="str">
        <f>VLOOKUP(C489,花名册!C:L,10,0)</f>
        <v/>
      </c>
      <c r="M489" t="str">
        <f>VLOOKUP(C489,花名册!C:N,12,0)</f>
        <v>P1</v>
      </c>
      <c r="N489">
        <f>VLOOKUP(C489,出勤日期!A:I,9,0)</f>
        <v>172.5</v>
      </c>
      <c r="O489">
        <f>VLOOKUP(C489,出勤日期!A:J,10,0)</f>
        <v>172.5</v>
      </c>
      <c r="P489">
        <f>VLOOKUP(C489,出勤日期!A:L,12,0)</f>
        <v>0</v>
      </c>
      <c r="Q489">
        <f>VLOOKUP(C489,出勤日期!A:M,13,0)</f>
        <v>172.5</v>
      </c>
      <c r="S489">
        <f>VLOOKUP(C489,'考勤原始数据（增加育儿、独生子女陪护假）'!C:X,16,0)</f>
        <v>0</v>
      </c>
      <c r="U489">
        <f>VLOOKUP(C489,'考勤原始数据（增加育儿、独生子女陪护假）'!C:Z,17,0)</f>
        <v>0</v>
      </c>
      <c r="W489">
        <f>VLOOKUP(C489,'考勤原始数据（增加育儿、独生子女陪护假）'!C:AB,18,0)</f>
        <v>0</v>
      </c>
      <c r="Y489">
        <f>VLOOKUP(C489,'考勤原始数据（增加育儿、独生子女陪护假）'!C:AD,19,0)</f>
        <v>0</v>
      </c>
      <c r="Z489">
        <f>VLOOKUP(C489,'考勤原始数据（增加育儿、独生子女陪护假）'!C:AE,20,0)</f>
        <v>0</v>
      </c>
      <c r="AB489">
        <f>VLOOKUP(C489,'考勤原始数据（增加育儿、独生子女陪护假）'!C:AG,22,0)</f>
        <v>0</v>
      </c>
      <c r="AC489">
        <f>VLOOKUP(C489,'考勤原始数据（增加育儿、独生子女陪护假）'!C:Y,23,0)</f>
        <v>3.5</v>
      </c>
      <c r="AD489">
        <f>VLOOKUP(C489,'考勤原始数据（增加育儿、独生子女陪护假）'!C:Z,24,0)</f>
        <v>3.5</v>
      </c>
      <c r="AE489">
        <v>0</v>
      </c>
      <c r="AF489">
        <f>VLOOKUP(C489,'考勤原始数据（增加育儿、独生子女陪护假）'!C:AB,26,0)</f>
        <v>0</v>
      </c>
      <c r="AG489">
        <f>VLOOKUP(C489:C490,'考勤原始数据（增加育儿、独生子女陪护假）'!C:AC,27,0)</f>
        <v>0</v>
      </c>
      <c r="AH489">
        <f>VLOOKUP(C489,'考勤原始数据（增加育儿、独生子女陪护假）'!C:AD,28,0)</f>
        <v>0</v>
      </c>
      <c r="AI489">
        <f>VLOOKUP(C489,'考勤原始数据（增加育儿、独生子女陪护假）'!C:AE,29,0)</f>
        <v>0</v>
      </c>
      <c r="AJ489">
        <f>VLOOKUP(C489,'考勤原始数据（增加育儿、独生子女陪护假）'!C:AF,30,0)</f>
        <v>0</v>
      </c>
      <c r="AL489">
        <f t="shared" si="29"/>
        <v>0</v>
      </c>
      <c r="AM489">
        <f t="shared" si="31"/>
        <v>200</v>
      </c>
      <c r="AN489">
        <f>VLOOKUP(C489,工龄计算!B:F,5,0)</f>
        <v>0</v>
      </c>
      <c r="AS489">
        <f t="shared" si="30"/>
        <v>0</v>
      </c>
      <c r="BB489">
        <f t="shared" si="32"/>
        <v>0</v>
      </c>
    </row>
    <row r="490" spans="2:54">
      <c r="B490" t="str">
        <f>VLOOKUP(C490,花名册!C:O,13,0)</f>
        <v>11361</v>
      </c>
      <c r="C490" t="s">
        <v>1112</v>
      </c>
      <c r="D490" t="str">
        <f>VLOOKUP(C490,花名册!C:F,4,0)</f>
        <v>百诚医药</v>
      </c>
      <c r="E490" t="str">
        <f>VLOOKUP(C490,花名册!C:G,5,0)</f>
        <v>质量保证部</v>
      </c>
      <c r="F490" t="str">
        <f>VLOOKUP(C490,花名册!C:H,6,0)</f>
        <v>QA</v>
      </c>
      <c r="G490" t="str">
        <f>VLOOKUP(C490,花名册!C:D,2,0)</f>
        <v>在职</v>
      </c>
      <c r="H490" t="str">
        <f>VLOOKUP(C490,花名册!C:E,3,0)</f>
        <v>正式员工</v>
      </c>
      <c r="I490" t="str">
        <f>VLOOKUP(C490,花名册!C:J,8,0)</f>
        <v>职能</v>
      </c>
      <c r="J490" t="str">
        <f>VLOOKUP(C490,花名册!C:I,7,0)</f>
        <v>2021-11-15</v>
      </c>
      <c r="K490" t="str">
        <f>VLOOKUP(C490,花名册!C:L,9,0)</f>
        <v/>
      </c>
      <c r="L490" t="str">
        <f>VLOOKUP(C490,花名册!C:L,10,0)</f>
        <v/>
      </c>
      <c r="M490" t="str">
        <f>VLOOKUP(C490,花名册!C:N,12,0)</f>
        <v>P2</v>
      </c>
      <c r="N490">
        <f>VLOOKUP(C490,出勤日期!A:I,9,0)</f>
        <v>184</v>
      </c>
      <c r="O490">
        <f>VLOOKUP(C490,出勤日期!A:J,10,0)</f>
        <v>184</v>
      </c>
      <c r="P490">
        <f>VLOOKUP(C490,出勤日期!A:L,12,0)</f>
        <v>0</v>
      </c>
      <c r="Q490">
        <f>VLOOKUP(C490,出勤日期!A:M,13,0)</f>
        <v>184</v>
      </c>
      <c r="S490">
        <f>VLOOKUP(C490,'考勤原始数据（增加育儿、独生子女陪护假）'!C:X,16,0)</f>
        <v>0</v>
      </c>
      <c r="U490">
        <f>VLOOKUP(C490,'考勤原始数据（增加育儿、独生子女陪护假）'!C:Z,17,0)</f>
        <v>0</v>
      </c>
      <c r="W490">
        <f>VLOOKUP(C490,'考勤原始数据（增加育儿、独生子女陪护假）'!C:AB,18,0)</f>
        <v>0</v>
      </c>
      <c r="Y490">
        <f>VLOOKUP(C490,'考勤原始数据（增加育儿、独生子女陪护假）'!C:AD,19,0)</f>
        <v>0</v>
      </c>
      <c r="Z490">
        <f>VLOOKUP(C490,'考勤原始数据（增加育儿、独生子女陪护假）'!C:AE,20,0)</f>
        <v>0</v>
      </c>
      <c r="AB490">
        <f>VLOOKUP(C490,'考勤原始数据（增加育儿、独生子女陪护假）'!C:AG,22,0)</f>
        <v>0</v>
      </c>
      <c r="AC490">
        <f>VLOOKUP(C490,'考勤原始数据（增加育儿、独生子女陪护假）'!C:Y,23,0)</f>
        <v>12</v>
      </c>
      <c r="AD490">
        <f>VLOOKUP(C490,'考勤原始数据（增加育儿、独生子女陪护假）'!C:Z,24,0)</f>
        <v>2</v>
      </c>
      <c r="AE490">
        <v>0</v>
      </c>
      <c r="AF490">
        <f>VLOOKUP(C490,'考勤原始数据（增加育儿、独生子女陪护假）'!C:AB,26,0)</f>
        <v>10</v>
      </c>
      <c r="AG490">
        <f>VLOOKUP(C490:C491,'考勤原始数据（增加育儿、独生子女陪护假）'!C:AC,27,0)</f>
        <v>0</v>
      </c>
      <c r="AH490">
        <f>VLOOKUP(C490,'考勤原始数据（增加育儿、独生子女陪护假）'!C:AD,28,0)</f>
        <v>0</v>
      </c>
      <c r="AI490">
        <f>VLOOKUP(C490,'考勤原始数据（增加育儿、独生子女陪护假）'!C:AE,29,0)</f>
        <v>0</v>
      </c>
      <c r="AJ490">
        <f>VLOOKUP(C490,'考勤原始数据（增加育儿、独生子女陪护假）'!C:AF,30,0)</f>
        <v>375</v>
      </c>
      <c r="AL490">
        <f t="shared" si="29"/>
        <v>0</v>
      </c>
      <c r="AM490">
        <f t="shared" si="31"/>
        <v>200</v>
      </c>
      <c r="AN490">
        <f>VLOOKUP(C490,工龄计算!B:F,5,0)</f>
        <v>50</v>
      </c>
      <c r="AS490">
        <f t="shared" si="30"/>
        <v>0</v>
      </c>
      <c r="BB490">
        <f t="shared" si="32"/>
        <v>0</v>
      </c>
    </row>
    <row r="491" spans="2:54">
      <c r="B491" t="str">
        <f>VLOOKUP(C491,花名册!C:O,13,0)</f>
        <v>11356</v>
      </c>
      <c r="C491" t="s">
        <v>1490</v>
      </c>
      <c r="D491" t="str">
        <f>VLOOKUP(C491,花名册!C:F,4,0)</f>
        <v>百诚医药</v>
      </c>
      <c r="E491" t="str">
        <f>VLOOKUP(C491,花名册!C:G,5,0)</f>
        <v>工程建设部</v>
      </c>
      <c r="F491" t="str">
        <f>VLOOKUP(C491,花名册!C:H,6,0)</f>
        <v>基建经理</v>
      </c>
      <c r="G491" t="str">
        <f>VLOOKUP(C491,花名册!C:D,2,0)</f>
        <v>在职</v>
      </c>
      <c r="H491" t="str">
        <f>VLOOKUP(C491,花名册!C:E,3,0)</f>
        <v>正式员工</v>
      </c>
      <c r="I491" t="str">
        <f>VLOOKUP(C491,花名册!C:J,8,0)</f>
        <v>职能</v>
      </c>
      <c r="J491" t="str">
        <f>VLOOKUP(C491,花名册!C:I,7,0)</f>
        <v>2021-11-15</v>
      </c>
      <c r="K491" t="str">
        <f>VLOOKUP(C491,花名册!C:L,9,0)</f>
        <v/>
      </c>
      <c r="L491" t="str">
        <f>VLOOKUP(C491,花名册!C:L,10,0)</f>
        <v/>
      </c>
      <c r="M491" t="str">
        <f>VLOOKUP(C491,花名册!C:N,12,0)</f>
        <v>M3</v>
      </c>
      <c r="N491">
        <f>VLOOKUP(C491,出勤日期!A:I,9,0)</f>
        <v>184</v>
      </c>
      <c r="O491">
        <f>VLOOKUP(C491,出勤日期!A:J,10,0)</f>
        <v>184</v>
      </c>
      <c r="P491">
        <f>VLOOKUP(C491,出勤日期!A:L,12,0)</f>
        <v>0</v>
      </c>
      <c r="Q491">
        <f>VLOOKUP(C491,出勤日期!A:M,13,0)</f>
        <v>184</v>
      </c>
      <c r="S491">
        <f>VLOOKUP(C491,'考勤原始数据（增加育儿、独生子女陪护假）'!C:X,16,0)</f>
        <v>0</v>
      </c>
      <c r="U491">
        <f>VLOOKUP(C491,'考勤原始数据（增加育儿、独生子女陪护假）'!C:Z,17,0)</f>
        <v>0</v>
      </c>
      <c r="W491">
        <f>VLOOKUP(C491,'考勤原始数据（增加育儿、独生子女陪护假）'!C:AB,18,0)</f>
        <v>0</v>
      </c>
      <c r="Y491">
        <f>VLOOKUP(C491,'考勤原始数据（增加育儿、独生子女陪护假）'!C:AD,19,0)</f>
        <v>0</v>
      </c>
      <c r="Z491">
        <f>VLOOKUP(C491,'考勤原始数据（增加育儿、独生子女陪护假）'!C:AE,20,0)</f>
        <v>0</v>
      </c>
      <c r="AB491">
        <f>VLOOKUP(C491,'考勤原始数据（增加育儿、独生子女陪护假）'!C:AG,22,0)</f>
        <v>0</v>
      </c>
      <c r="AC491">
        <f>VLOOKUP(C491,'考勤原始数据（增加育儿、独生子女陪护假）'!C:Y,23,0)</f>
        <v>0</v>
      </c>
      <c r="AD491">
        <f>VLOOKUP(C491,'考勤原始数据（增加育儿、独生子女陪护假）'!C:Z,24,0)</f>
        <v>0</v>
      </c>
      <c r="AE491">
        <v>0</v>
      </c>
      <c r="AF491">
        <f>VLOOKUP(C491,'考勤原始数据（增加育儿、独生子女陪护假）'!C:AB,26,0)</f>
        <v>0</v>
      </c>
      <c r="AG491">
        <f>VLOOKUP(C491:C492,'考勤原始数据（增加育儿、独生子女陪护假）'!C:AC,27,0)</f>
        <v>0</v>
      </c>
      <c r="AH491">
        <f>VLOOKUP(C491,'考勤原始数据（增加育儿、独生子女陪护假）'!C:AD,28,0)</f>
        <v>0</v>
      </c>
      <c r="AI491">
        <f>VLOOKUP(C491,'考勤原始数据（增加育儿、独生子女陪护假）'!C:AE,29,0)</f>
        <v>0</v>
      </c>
      <c r="AJ491">
        <f>VLOOKUP(C491,'考勤原始数据（增加育儿、独生子女陪护假）'!C:AF,30,0)</f>
        <v>0</v>
      </c>
      <c r="AL491">
        <f t="shared" si="29"/>
        <v>0</v>
      </c>
      <c r="AM491">
        <f t="shared" si="31"/>
        <v>200</v>
      </c>
      <c r="AN491">
        <f>VLOOKUP(C491,工龄计算!B:F,5,0)</f>
        <v>50</v>
      </c>
      <c r="AS491">
        <f t="shared" si="30"/>
        <v>0</v>
      </c>
      <c r="BB491">
        <f t="shared" si="32"/>
        <v>0</v>
      </c>
    </row>
    <row r="492" spans="2:54">
      <c r="B492" t="str">
        <f>VLOOKUP(C492,花名册!C:O,13,0)</f>
        <v>10752</v>
      </c>
      <c r="C492" t="s">
        <v>1075</v>
      </c>
      <c r="D492" t="str">
        <f>VLOOKUP(C492,花名册!C:F,4,0)</f>
        <v>百诚医药</v>
      </c>
      <c r="E492" t="str">
        <f>VLOOKUP(C492,花名册!C:G,5,0)</f>
        <v>原料药四部</v>
      </c>
      <c r="F492" t="str">
        <f>VLOOKUP(C492,花名册!C:H,6,0)</f>
        <v>见习项目经理（合成）</v>
      </c>
      <c r="G492" t="str">
        <f>VLOOKUP(C492,花名册!C:D,2,0)</f>
        <v>在职</v>
      </c>
      <c r="H492" t="str">
        <f>VLOOKUP(C492,花名册!C:E,3,0)</f>
        <v>正式员工</v>
      </c>
      <c r="I492" t="str">
        <f>VLOOKUP(C492,花名册!C:J,8,0)</f>
        <v>研发</v>
      </c>
      <c r="J492" t="str">
        <f>VLOOKUP(C492,花名册!C:I,7,0)</f>
        <v>2020-09-14</v>
      </c>
      <c r="K492" t="str">
        <f>VLOOKUP(C492,花名册!C:L,9,0)</f>
        <v/>
      </c>
      <c r="L492" t="str">
        <f>VLOOKUP(C492,花名册!C:L,10,0)</f>
        <v/>
      </c>
      <c r="M492" t="str">
        <f>VLOOKUP(C492,花名册!C:N,12,0)</f>
        <v>P3</v>
      </c>
      <c r="N492">
        <f>VLOOKUP(C492,出勤日期!A:I,9,0)</f>
        <v>172.5</v>
      </c>
      <c r="O492">
        <f>VLOOKUP(C492,出勤日期!A:J,10,0)</f>
        <v>172.5</v>
      </c>
      <c r="P492">
        <f>VLOOKUP(C492,出勤日期!A:L,12,0)</f>
        <v>0</v>
      </c>
      <c r="Q492">
        <f>VLOOKUP(C492,出勤日期!A:M,13,0)</f>
        <v>172.5</v>
      </c>
      <c r="S492">
        <f>VLOOKUP(C492,'考勤原始数据（增加育儿、独生子女陪护假）'!C:X,16,0)</f>
        <v>0</v>
      </c>
      <c r="U492">
        <f>VLOOKUP(C492,'考勤原始数据（增加育儿、独生子女陪护假）'!C:Z,17,0)</f>
        <v>0</v>
      </c>
      <c r="W492">
        <f>VLOOKUP(C492,'考勤原始数据（增加育儿、独生子女陪护假）'!C:AB,18,0)</f>
        <v>0</v>
      </c>
      <c r="Y492">
        <f>VLOOKUP(C492,'考勤原始数据（增加育儿、独生子女陪护假）'!C:AD,19,0)</f>
        <v>0</v>
      </c>
      <c r="Z492">
        <f>VLOOKUP(C492,'考勤原始数据（增加育儿、独生子女陪护假）'!C:AE,20,0)</f>
        <v>0</v>
      </c>
      <c r="AB492">
        <f>VLOOKUP(C492,'考勤原始数据（增加育儿、独生子女陪护假）'!C:AG,22,0)</f>
        <v>0</v>
      </c>
      <c r="AC492">
        <f>VLOOKUP(C492,'考勤原始数据（增加育儿、独生子女陪护假）'!C:Y,23,0)</f>
        <v>41.5</v>
      </c>
      <c r="AD492">
        <f>VLOOKUP(C492,'考勤原始数据（增加育儿、独生子女陪护假）'!C:Z,24,0)</f>
        <v>37.5</v>
      </c>
      <c r="AE492">
        <v>0</v>
      </c>
      <c r="AF492">
        <f>VLOOKUP(C492,'考勤原始数据（增加育儿、独生子女陪护假）'!C:AB,26,0)</f>
        <v>4</v>
      </c>
      <c r="AG492">
        <f>VLOOKUP(C492:C493,'考勤原始数据（增加育儿、独生子女陪护假）'!C:AC,27,0)</f>
        <v>0</v>
      </c>
      <c r="AH492">
        <f>VLOOKUP(C492,'考勤原始数据（增加育儿、独生子女陪护假）'!C:AD,28,0)</f>
        <v>0</v>
      </c>
      <c r="AI492">
        <f>VLOOKUP(C492,'考勤原始数据（增加育儿、独生子女陪护假）'!C:AE,29,0)</f>
        <v>0</v>
      </c>
      <c r="AJ492">
        <f>VLOOKUP(C492,'考勤原始数据（增加育儿、独生子女陪护假）'!C:AF,30,0)</f>
        <v>160</v>
      </c>
      <c r="AL492">
        <f t="shared" si="29"/>
        <v>0</v>
      </c>
      <c r="AM492">
        <f t="shared" si="31"/>
        <v>200</v>
      </c>
      <c r="AN492">
        <f>VLOOKUP(C492,工龄计算!B:F,5,0)</f>
        <v>100</v>
      </c>
      <c r="AS492">
        <f t="shared" si="30"/>
        <v>0</v>
      </c>
      <c r="BB492">
        <f t="shared" si="32"/>
        <v>0</v>
      </c>
    </row>
    <row r="493" spans="2:54">
      <c r="B493" t="str">
        <f>VLOOKUP(C493,花名册!C:O,13,0)</f>
        <v>11357</v>
      </c>
      <c r="C493" t="s">
        <v>1492</v>
      </c>
      <c r="D493" t="str">
        <f>VLOOKUP(C493,花名册!C:F,4,0)</f>
        <v>百诚医药</v>
      </c>
      <c r="E493" t="str">
        <f>VLOOKUP(C493,花名册!C:G,5,0)</f>
        <v>质量保证部</v>
      </c>
      <c r="F493" t="str">
        <f>VLOOKUP(C493,花名册!C:H,6,0)</f>
        <v>QA</v>
      </c>
      <c r="G493" t="str">
        <f>VLOOKUP(C493,花名册!C:D,2,0)</f>
        <v>在职</v>
      </c>
      <c r="H493" t="str">
        <f>VLOOKUP(C493,花名册!C:E,3,0)</f>
        <v>正式员工</v>
      </c>
      <c r="I493" t="str">
        <f>VLOOKUP(C493,花名册!C:J,8,0)</f>
        <v>职能</v>
      </c>
      <c r="J493" t="str">
        <f>VLOOKUP(C493,花名册!C:I,7,0)</f>
        <v>2022-07-04</v>
      </c>
      <c r="K493" t="str">
        <f>VLOOKUP(C493,花名册!C:L,9,0)</f>
        <v/>
      </c>
      <c r="L493" t="str">
        <f>VLOOKUP(C493,花名册!C:L,10,0)</f>
        <v/>
      </c>
      <c r="M493" t="str">
        <f>VLOOKUP(C493,花名册!C:N,12,0)</f>
        <v>P1</v>
      </c>
      <c r="N493">
        <f>VLOOKUP(C493,出勤日期!A:I,9,0)</f>
        <v>184</v>
      </c>
      <c r="O493">
        <f>VLOOKUP(C493,出勤日期!A:J,10,0)</f>
        <v>184</v>
      </c>
      <c r="P493">
        <f>VLOOKUP(C493,出勤日期!A:L,12,0)</f>
        <v>0</v>
      </c>
      <c r="Q493">
        <f>VLOOKUP(C493,出勤日期!A:M,13,0)</f>
        <v>184</v>
      </c>
      <c r="S493">
        <f>VLOOKUP(C493,'考勤原始数据（增加育儿、独生子女陪护假）'!C:X,16,0)</f>
        <v>0</v>
      </c>
      <c r="U493">
        <f>VLOOKUP(C493,'考勤原始数据（增加育儿、独生子女陪护假）'!C:Z,17,0)</f>
        <v>0</v>
      </c>
      <c r="W493">
        <f>VLOOKUP(C493,'考勤原始数据（增加育儿、独生子女陪护假）'!C:AB,18,0)</f>
        <v>0</v>
      </c>
      <c r="Y493">
        <f>VLOOKUP(C493,'考勤原始数据（增加育儿、独生子女陪护假）'!C:AD,19,0)</f>
        <v>0</v>
      </c>
      <c r="Z493">
        <f>VLOOKUP(C493,'考勤原始数据（增加育儿、独生子女陪护假）'!C:AE,20,0)</f>
        <v>0</v>
      </c>
      <c r="AB493">
        <f>VLOOKUP(C493,'考勤原始数据（增加育儿、独生子女陪护假）'!C:AG,22,0)</f>
        <v>0</v>
      </c>
      <c r="AC493">
        <f>VLOOKUP(C493,'考勤原始数据（增加育儿、独生子女陪护假）'!C:Y,23,0)</f>
        <v>14</v>
      </c>
      <c r="AD493">
        <f>VLOOKUP(C493,'考勤原始数据（增加育儿、独生子女陪护假）'!C:Z,24,0)</f>
        <v>14</v>
      </c>
      <c r="AE493">
        <v>0</v>
      </c>
      <c r="AF493">
        <f>VLOOKUP(C493,'考勤原始数据（增加育儿、独生子女陪护假）'!C:AB,26,0)</f>
        <v>0</v>
      </c>
      <c r="AG493">
        <f>VLOOKUP(C493:C494,'考勤原始数据（增加育儿、独生子女陪护假）'!C:AC,27,0)</f>
        <v>0</v>
      </c>
      <c r="AH493">
        <f>VLOOKUP(C493,'考勤原始数据（增加育儿、独生子女陪护假）'!C:AD,28,0)</f>
        <v>0</v>
      </c>
      <c r="AI493">
        <f>VLOOKUP(C493,'考勤原始数据（增加育儿、独生子女陪护假）'!C:AE,29,0)</f>
        <v>0</v>
      </c>
      <c r="AJ493">
        <f>VLOOKUP(C493,'考勤原始数据（增加育儿、独生子女陪护假）'!C:AF,30,0)</f>
        <v>0</v>
      </c>
      <c r="AL493">
        <f t="shared" si="29"/>
        <v>0</v>
      </c>
      <c r="AM493">
        <f t="shared" si="31"/>
        <v>200</v>
      </c>
      <c r="AN493">
        <f>VLOOKUP(C493,工龄计算!B:F,5,0)</f>
        <v>0</v>
      </c>
      <c r="AS493">
        <f t="shared" si="30"/>
        <v>0</v>
      </c>
      <c r="BB493">
        <f t="shared" si="32"/>
        <v>0</v>
      </c>
    </row>
    <row r="494" spans="2:54">
      <c r="B494" t="str">
        <f>VLOOKUP(C494,花名册!C:O,13,0)</f>
        <v>11370</v>
      </c>
      <c r="C494" t="s">
        <v>871</v>
      </c>
      <c r="D494" t="str">
        <f>VLOOKUP(C494,花名册!C:F,4,0)</f>
        <v>百诚医药</v>
      </c>
      <c r="E494" t="str">
        <f>VLOOKUP(C494,花名册!C:G,5,0)</f>
        <v>原料药分析部</v>
      </c>
      <c r="F494" t="str">
        <f>VLOOKUP(C494,花名册!C:H,6,0)</f>
        <v>高级分析研究员</v>
      </c>
      <c r="G494" t="str">
        <f>VLOOKUP(C494,花名册!C:D,2,0)</f>
        <v>在职</v>
      </c>
      <c r="H494" t="str">
        <f>VLOOKUP(C494,花名册!C:E,3,0)</f>
        <v>正式员工</v>
      </c>
      <c r="I494" t="str">
        <f>VLOOKUP(C494,花名册!C:J,8,0)</f>
        <v>研发</v>
      </c>
      <c r="J494" t="str">
        <f>VLOOKUP(C494,花名册!C:I,7,0)</f>
        <v>2021-11-24</v>
      </c>
      <c r="K494" t="str">
        <f>VLOOKUP(C494,花名册!C:L,9,0)</f>
        <v/>
      </c>
      <c r="L494" t="str">
        <f>VLOOKUP(C494,花名册!C:L,10,0)</f>
        <v/>
      </c>
      <c r="M494" t="str">
        <f>VLOOKUP(C494,花名册!C:N,12,0)</f>
        <v>P2</v>
      </c>
      <c r="N494">
        <f>VLOOKUP(C494,出勤日期!A:I,9,0)</f>
        <v>172.5</v>
      </c>
      <c r="O494">
        <f>VLOOKUP(C494,出勤日期!A:J,10,0)</f>
        <v>172.5</v>
      </c>
      <c r="P494">
        <f>VLOOKUP(C494,出勤日期!A:L,12,0)</f>
        <v>0</v>
      </c>
      <c r="Q494">
        <f>VLOOKUP(C494,出勤日期!A:M,13,0)</f>
        <v>172.5</v>
      </c>
      <c r="S494">
        <f>VLOOKUP(C494,'考勤原始数据（增加育儿、独生子女陪护假）'!C:X,16,0)</f>
        <v>0</v>
      </c>
      <c r="U494">
        <f>VLOOKUP(C494,'考勤原始数据（增加育儿、独生子女陪护假）'!C:Z,17,0)</f>
        <v>0</v>
      </c>
      <c r="W494">
        <f>VLOOKUP(C494,'考勤原始数据（增加育儿、独生子女陪护假）'!C:AB,18,0)</f>
        <v>0</v>
      </c>
      <c r="Y494">
        <f>VLOOKUP(C494,'考勤原始数据（增加育儿、独生子女陪护假）'!C:AD,19,0)</f>
        <v>0</v>
      </c>
      <c r="Z494">
        <f>VLOOKUP(C494,'考勤原始数据（增加育儿、独生子女陪护假）'!C:AE,20,0)</f>
        <v>0</v>
      </c>
      <c r="AB494">
        <f>VLOOKUP(C494,'考勤原始数据（增加育儿、独生子女陪护假）'!C:AG,22,0)</f>
        <v>0</v>
      </c>
      <c r="AC494">
        <f>VLOOKUP(C494,'考勤原始数据（增加育儿、独生子女陪护假）'!C:Y,23,0)</f>
        <v>17.5</v>
      </c>
      <c r="AD494">
        <f>VLOOKUP(C494,'考勤原始数据（增加育儿、独生子女陪护假）'!C:Z,24,0)</f>
        <v>17.5</v>
      </c>
      <c r="AE494">
        <v>0</v>
      </c>
      <c r="AF494">
        <f>VLOOKUP(C494,'考勤原始数据（增加育儿、独生子女陪护假）'!C:AB,26,0)</f>
        <v>0</v>
      </c>
      <c r="AG494">
        <f>VLOOKUP(C494:C495,'考勤原始数据（增加育儿、独生子女陪护假）'!C:AC,27,0)</f>
        <v>0</v>
      </c>
      <c r="AH494">
        <f>VLOOKUP(C494,'考勤原始数据（增加育儿、独生子女陪护假）'!C:AD,28,0)</f>
        <v>0</v>
      </c>
      <c r="AI494">
        <f>VLOOKUP(C494,'考勤原始数据（增加育儿、独生子女陪护假）'!C:AE,29,0)</f>
        <v>0</v>
      </c>
      <c r="AJ494">
        <f>VLOOKUP(C494,'考勤原始数据（增加育儿、独生子女陪护假）'!C:AF,30,0)</f>
        <v>0</v>
      </c>
      <c r="AL494">
        <f t="shared" si="29"/>
        <v>0</v>
      </c>
      <c r="AM494">
        <f t="shared" si="31"/>
        <v>200</v>
      </c>
      <c r="AN494">
        <f>VLOOKUP(C494,工龄计算!B:F,5,0)</f>
        <v>50</v>
      </c>
      <c r="AS494">
        <f t="shared" si="30"/>
        <v>0</v>
      </c>
      <c r="BB494">
        <f t="shared" si="32"/>
        <v>0</v>
      </c>
    </row>
    <row r="495" spans="2:54">
      <c r="B495" t="str">
        <f>VLOOKUP(C495,花名册!C:O,13,0)</f>
        <v>11367</v>
      </c>
      <c r="C495" t="s">
        <v>873</v>
      </c>
      <c r="D495" t="str">
        <f>VLOOKUP(C495,花名册!C:F,4,0)</f>
        <v>百诚医药</v>
      </c>
      <c r="E495" t="str">
        <f>VLOOKUP(C495,花名册!C:G,5,0)</f>
        <v>原料药分析部</v>
      </c>
      <c r="F495" t="str">
        <f>VLOOKUP(C495,花名册!C:H,6,0)</f>
        <v>分析研究员</v>
      </c>
      <c r="G495" t="str">
        <f>VLOOKUP(C495,花名册!C:D,2,0)</f>
        <v>在职</v>
      </c>
      <c r="H495" t="str">
        <f>VLOOKUP(C495,花名册!C:E,3,0)</f>
        <v>正式员工</v>
      </c>
      <c r="I495" t="str">
        <f>VLOOKUP(C495,花名册!C:J,8,0)</f>
        <v>研发</v>
      </c>
      <c r="J495" t="str">
        <f>VLOOKUP(C495,花名册!C:I,7,0)</f>
        <v>2021-11-24</v>
      </c>
      <c r="K495" t="str">
        <f>VLOOKUP(C495,花名册!C:L,9,0)</f>
        <v/>
      </c>
      <c r="L495" t="str">
        <f>VLOOKUP(C495,花名册!C:L,10,0)</f>
        <v/>
      </c>
      <c r="M495" t="str">
        <f>VLOOKUP(C495,花名册!C:N,12,0)</f>
        <v>P2</v>
      </c>
      <c r="N495">
        <f>VLOOKUP(C495,出勤日期!A:I,9,0)</f>
        <v>172.5</v>
      </c>
      <c r="O495">
        <f>VLOOKUP(C495,出勤日期!A:J,10,0)</f>
        <v>172.5</v>
      </c>
      <c r="P495">
        <f>VLOOKUP(C495,出勤日期!A:L,12,0)</f>
        <v>0</v>
      </c>
      <c r="Q495">
        <f>VLOOKUP(C495,出勤日期!A:M,13,0)</f>
        <v>172.5</v>
      </c>
      <c r="S495">
        <f>VLOOKUP(C495,'考勤原始数据（增加育儿、独生子女陪护假）'!C:X,16,0)</f>
        <v>0</v>
      </c>
      <c r="U495">
        <f>VLOOKUP(C495,'考勤原始数据（增加育儿、独生子女陪护假）'!C:Z,17,0)</f>
        <v>0</v>
      </c>
      <c r="W495">
        <f>VLOOKUP(C495,'考勤原始数据（增加育儿、独生子女陪护假）'!C:AB,18,0)</f>
        <v>0</v>
      </c>
      <c r="Y495">
        <f>VLOOKUP(C495,'考勤原始数据（增加育儿、独生子女陪护假）'!C:AD,19,0)</f>
        <v>0</v>
      </c>
      <c r="Z495">
        <f>VLOOKUP(C495,'考勤原始数据（增加育儿、独生子女陪护假）'!C:AE,20,0)</f>
        <v>0</v>
      </c>
      <c r="AB495">
        <f>VLOOKUP(C495,'考勤原始数据（增加育儿、独生子女陪护假）'!C:AG,22,0)</f>
        <v>0</v>
      </c>
      <c r="AC495">
        <f>VLOOKUP(C495,'考勤原始数据（增加育儿、独生子女陪护假）'!C:Y,23,0)</f>
        <v>2.5</v>
      </c>
      <c r="AD495">
        <f>VLOOKUP(C495,'考勤原始数据（增加育儿、独生子女陪护假）'!C:Z,24,0)</f>
        <v>2.5</v>
      </c>
      <c r="AE495">
        <v>0</v>
      </c>
      <c r="AF495">
        <f>VLOOKUP(C495,'考勤原始数据（增加育儿、独生子女陪护假）'!C:AB,26,0)</f>
        <v>0</v>
      </c>
      <c r="AG495">
        <f>VLOOKUP(C495:C496,'考勤原始数据（增加育儿、独生子女陪护假）'!C:AC,27,0)</f>
        <v>0</v>
      </c>
      <c r="AH495">
        <f>VLOOKUP(C495,'考勤原始数据（增加育儿、独生子女陪护假）'!C:AD,28,0)</f>
        <v>0</v>
      </c>
      <c r="AI495">
        <f>VLOOKUP(C495,'考勤原始数据（增加育儿、独生子女陪护假）'!C:AE,29,0)</f>
        <v>0</v>
      </c>
      <c r="AJ495">
        <f>VLOOKUP(C495,'考勤原始数据（增加育儿、独生子女陪护假）'!C:AF,30,0)</f>
        <v>0</v>
      </c>
      <c r="AK495">
        <v>2</v>
      </c>
      <c r="AL495">
        <f t="shared" si="29"/>
        <v>30</v>
      </c>
      <c r="AM495">
        <f t="shared" si="31"/>
        <v>200</v>
      </c>
      <c r="AN495">
        <f>VLOOKUP(C495,工龄计算!B:F,5,0)</f>
        <v>50</v>
      </c>
      <c r="AS495">
        <f t="shared" si="30"/>
        <v>0</v>
      </c>
      <c r="BB495">
        <f t="shared" si="32"/>
        <v>0</v>
      </c>
    </row>
    <row r="496" spans="2:54">
      <c r="B496" t="str">
        <f>VLOOKUP(C496,花名册!C:O,13,0)</f>
        <v>11368</v>
      </c>
      <c r="C496" t="s">
        <v>707</v>
      </c>
      <c r="D496" t="str">
        <f>VLOOKUP(C496,花名册!C:F,4,0)</f>
        <v>百诚医药</v>
      </c>
      <c r="E496" t="str">
        <f>VLOOKUP(C496,花名册!C:G,5,0)</f>
        <v>人力资源部</v>
      </c>
      <c r="F496" t="str">
        <f>VLOOKUP(C496,花名册!C:H,6,0)</f>
        <v>培训专员</v>
      </c>
      <c r="G496" t="str">
        <f>VLOOKUP(C496,花名册!C:D,2,0)</f>
        <v>在职</v>
      </c>
      <c r="H496" t="str">
        <f>VLOOKUP(C496,花名册!C:E,3,0)</f>
        <v>正式员工</v>
      </c>
      <c r="I496" t="str">
        <f>VLOOKUP(C496,花名册!C:J,8,0)</f>
        <v>职能</v>
      </c>
      <c r="J496" t="str">
        <f>VLOOKUP(C496,花名册!C:I,7,0)</f>
        <v>2021-11-26</v>
      </c>
      <c r="K496" t="str">
        <f>VLOOKUP(C496,花名册!C:L,9,0)</f>
        <v/>
      </c>
      <c r="L496" t="str">
        <f>VLOOKUP(C496,花名册!C:L,10,0)</f>
        <v/>
      </c>
      <c r="M496" t="str">
        <f>VLOOKUP(C496,花名册!C:N,12,0)</f>
        <v>P1</v>
      </c>
      <c r="N496">
        <f>VLOOKUP(C496,出勤日期!A:I,9,0)</f>
        <v>184</v>
      </c>
      <c r="O496">
        <f>VLOOKUP(C496,出勤日期!A:J,10,0)</f>
        <v>184</v>
      </c>
      <c r="P496">
        <f>VLOOKUP(C496,出勤日期!A:L,12,0)</f>
        <v>0</v>
      </c>
      <c r="Q496">
        <f>VLOOKUP(C496,出勤日期!A:M,13,0)</f>
        <v>184</v>
      </c>
      <c r="S496">
        <f>VLOOKUP(C496,'考勤原始数据（增加育儿、独生子女陪护假）'!C:X,16,0)</f>
        <v>0</v>
      </c>
      <c r="U496">
        <f>VLOOKUP(C496,'考勤原始数据（增加育儿、独生子女陪护假）'!C:Z,17,0)</f>
        <v>0</v>
      </c>
      <c r="W496">
        <f>VLOOKUP(C496,'考勤原始数据（增加育儿、独生子女陪护假）'!C:AB,18,0)</f>
        <v>0</v>
      </c>
      <c r="Y496">
        <f>VLOOKUP(C496,'考勤原始数据（增加育儿、独生子女陪护假）'!C:AD,19,0)</f>
        <v>0</v>
      </c>
      <c r="Z496">
        <f>VLOOKUP(C496,'考勤原始数据（增加育儿、独生子女陪护假）'!C:AE,20,0)</f>
        <v>0</v>
      </c>
      <c r="AB496">
        <f>VLOOKUP(C496,'考勤原始数据（增加育儿、独生子女陪护假）'!C:AG,22,0)</f>
        <v>0</v>
      </c>
      <c r="AC496">
        <f>VLOOKUP(C496,'考勤原始数据（增加育儿、独生子女陪护假）'!C:Y,23,0)</f>
        <v>6.5</v>
      </c>
      <c r="AD496">
        <f>VLOOKUP(C496,'考勤原始数据（增加育儿、独生子女陪护假）'!C:Z,24,0)</f>
        <v>0</v>
      </c>
      <c r="AE496">
        <v>0</v>
      </c>
      <c r="AF496">
        <f>VLOOKUP(C496,'考勤原始数据（增加育儿、独生子女陪护假）'!C:AB,26,0)</f>
        <v>0</v>
      </c>
      <c r="AG496">
        <f>VLOOKUP(C496:C497,'考勤原始数据（增加育儿、独生子女陪护假）'!C:AC,27,0)</f>
        <v>6.5</v>
      </c>
      <c r="AH496">
        <f>VLOOKUP(C496,'考勤原始数据（增加育儿、独生子女陪护假）'!C:AD,28,0)</f>
        <v>0</v>
      </c>
      <c r="AI496">
        <f>VLOOKUP(C496,'考勤原始数据（增加育儿、独生子女陪护假）'!C:AE,29,0)</f>
        <v>0</v>
      </c>
      <c r="AJ496">
        <f>VLOOKUP(C496,'考勤原始数据（增加育儿、独生子女陪护假）'!C:AF,30,0)</f>
        <v>243.75</v>
      </c>
      <c r="AL496">
        <f t="shared" si="29"/>
        <v>0</v>
      </c>
      <c r="AM496">
        <f t="shared" si="31"/>
        <v>200</v>
      </c>
      <c r="AN496">
        <f>VLOOKUP(C496,工龄计算!B:F,5,0)</f>
        <v>50</v>
      </c>
      <c r="AS496">
        <f t="shared" si="30"/>
        <v>0</v>
      </c>
      <c r="BB496">
        <f t="shared" si="32"/>
        <v>0</v>
      </c>
    </row>
    <row r="497" spans="2:55">
      <c r="B497" t="str">
        <f>VLOOKUP(C497,花名册!C:O,13,0)</f>
        <v>11371</v>
      </c>
      <c r="C497" t="s">
        <v>1114</v>
      </c>
      <c r="D497" t="str">
        <f>VLOOKUP(C497,花名册!C:F,4,0)</f>
        <v>百诚医药</v>
      </c>
      <c r="E497" t="str">
        <f>VLOOKUP(C497,花名册!C:G,5,0)</f>
        <v>公共事务部</v>
      </c>
      <c r="F497" t="str">
        <f>VLOOKUP(C497,花名册!C:H,6,0)</f>
        <v>副经理</v>
      </c>
      <c r="G497" t="str">
        <f>VLOOKUP(C497,花名册!C:D,2,0)</f>
        <v>在职</v>
      </c>
      <c r="H497" t="str">
        <f>VLOOKUP(C497,花名册!C:E,3,0)</f>
        <v>正式员工</v>
      </c>
      <c r="I497" t="str">
        <f>VLOOKUP(C497,花名册!C:J,8,0)</f>
        <v>职能</v>
      </c>
      <c r="J497" t="str">
        <f>VLOOKUP(C497,花名册!C:I,7,0)</f>
        <v>2021-11-29</v>
      </c>
      <c r="K497" t="str">
        <f>VLOOKUP(C497,花名册!C:L,9,0)</f>
        <v/>
      </c>
      <c r="L497" t="str">
        <f>VLOOKUP(C497,花名册!C:L,10,0)</f>
        <v/>
      </c>
      <c r="M497" t="str">
        <f>VLOOKUP(C497,花名册!C:N,12,0)</f>
        <v>M3</v>
      </c>
      <c r="N497">
        <f>VLOOKUP(C497,出勤日期!A:I,9,0)</f>
        <v>184</v>
      </c>
      <c r="O497">
        <f>VLOOKUP(C497,出勤日期!A:J,10,0)</f>
        <v>184</v>
      </c>
      <c r="P497">
        <f>VLOOKUP(C497,出勤日期!A:L,12,0)</f>
        <v>0</v>
      </c>
      <c r="Q497">
        <f>VLOOKUP(C497,出勤日期!A:M,13,0)</f>
        <v>184</v>
      </c>
      <c r="S497">
        <f>VLOOKUP(C497,'考勤原始数据（增加育儿、独生子女陪护假）'!C:X,16,0)</f>
        <v>0</v>
      </c>
      <c r="U497">
        <f>VLOOKUP(C497,'考勤原始数据（增加育儿、独生子女陪护假）'!C:Z,17,0)</f>
        <v>0</v>
      </c>
      <c r="W497">
        <f>VLOOKUP(C497,'考勤原始数据（增加育儿、独生子女陪护假）'!C:AB,18,0)</f>
        <v>0</v>
      </c>
      <c r="Y497">
        <f>VLOOKUP(C497,'考勤原始数据（增加育儿、独生子女陪护假）'!C:AD,19,0)</f>
        <v>0</v>
      </c>
      <c r="Z497">
        <f>VLOOKUP(C497,'考勤原始数据（增加育儿、独生子女陪护假）'!C:AE,20,0)</f>
        <v>0</v>
      </c>
      <c r="AB497">
        <f>VLOOKUP(C497,'考勤原始数据（增加育儿、独生子女陪护假）'!C:AG,22,0)</f>
        <v>0</v>
      </c>
      <c r="AC497">
        <f>VLOOKUP(C497,'考勤原始数据（增加育儿、独生子女陪护假）'!C:Y,23,0)</f>
        <v>0</v>
      </c>
      <c r="AD497">
        <f>VLOOKUP(C497,'考勤原始数据（增加育儿、独生子女陪护假）'!C:Z,24,0)</f>
        <v>0</v>
      </c>
      <c r="AE497">
        <v>0</v>
      </c>
      <c r="AF497">
        <f>VLOOKUP(C497,'考勤原始数据（增加育儿、独生子女陪护假）'!C:AB,26,0)</f>
        <v>0</v>
      </c>
      <c r="AG497">
        <f>VLOOKUP(C497:C498,'考勤原始数据（增加育儿、独生子女陪护假）'!C:AC,27,0)</f>
        <v>0</v>
      </c>
      <c r="AH497">
        <f>VLOOKUP(C497,'考勤原始数据（增加育儿、独生子女陪护假）'!C:AD,28,0)</f>
        <v>0</v>
      </c>
      <c r="AI497">
        <f>VLOOKUP(C497,'考勤原始数据（增加育儿、独生子女陪护假）'!C:AE,29,0)</f>
        <v>0</v>
      </c>
      <c r="AJ497">
        <f>VLOOKUP(C497,'考勤原始数据（增加育儿、独生子女陪护假）'!C:AF,30,0)</f>
        <v>0</v>
      </c>
      <c r="AL497">
        <f t="shared" si="29"/>
        <v>0</v>
      </c>
      <c r="AM497">
        <f t="shared" si="31"/>
        <v>200</v>
      </c>
      <c r="AN497">
        <f>VLOOKUP(C497,工龄计算!B:F,5,0)</f>
        <v>50</v>
      </c>
      <c r="AS497">
        <f t="shared" si="30"/>
        <v>0</v>
      </c>
      <c r="BB497">
        <f t="shared" si="32"/>
        <v>0</v>
      </c>
    </row>
    <row r="498" spans="2:55">
      <c r="B498" t="str">
        <f>VLOOKUP(C498,花名册!C:O,13,0)</f>
        <v>11372</v>
      </c>
      <c r="C498" t="s">
        <v>710</v>
      </c>
      <c r="D498" t="str">
        <f>VLOOKUP(C498,花名册!C:F,4,0)</f>
        <v>百诚医药</v>
      </c>
      <c r="E498" t="str">
        <f>VLOOKUP(C498,花名册!C:G,5,0)</f>
        <v>原料药分析部</v>
      </c>
      <c r="F498" t="str">
        <f>VLOOKUP(C498,花名册!C:H,6,0)</f>
        <v>分析研究员</v>
      </c>
      <c r="G498" t="str">
        <f>VLOOKUP(C498,花名册!C:D,2,0)</f>
        <v>在职</v>
      </c>
      <c r="H498" t="str">
        <f>VLOOKUP(C498,花名册!C:E,3,0)</f>
        <v>正式员工</v>
      </c>
      <c r="I498" t="str">
        <f>VLOOKUP(C498,花名册!C:J,8,0)</f>
        <v>研发</v>
      </c>
      <c r="J498" t="str">
        <f>VLOOKUP(C498,花名册!C:I,7,0)</f>
        <v>2021-11-29</v>
      </c>
      <c r="K498" t="str">
        <f>VLOOKUP(C498,花名册!C:L,9,0)</f>
        <v/>
      </c>
      <c r="L498" t="str">
        <f>VLOOKUP(C498,花名册!C:L,10,0)</f>
        <v/>
      </c>
      <c r="M498" t="str">
        <f>VLOOKUP(C498,花名册!C:N,12,0)</f>
        <v>P1</v>
      </c>
      <c r="N498">
        <f>VLOOKUP(C498,出勤日期!A:I,9,0)</f>
        <v>172.5</v>
      </c>
      <c r="O498">
        <f>VLOOKUP(C498,出勤日期!A:J,10,0)</f>
        <v>172.5</v>
      </c>
      <c r="P498">
        <f>VLOOKUP(C498,出勤日期!A:L,12,0)</f>
        <v>0</v>
      </c>
      <c r="Q498">
        <f>VLOOKUP(C498,出勤日期!A:M,13,0)</f>
        <v>172.5</v>
      </c>
      <c r="S498">
        <f>VLOOKUP(C498,'考勤原始数据（增加育儿、独生子女陪护假）'!C:X,16,0)</f>
        <v>0</v>
      </c>
      <c r="U498">
        <f>VLOOKUP(C498,'考勤原始数据（增加育儿、独生子女陪护假）'!C:Z,17,0)</f>
        <v>0</v>
      </c>
      <c r="W498">
        <f>VLOOKUP(C498,'考勤原始数据（增加育儿、独生子女陪护假）'!C:AB,18,0)</f>
        <v>0</v>
      </c>
      <c r="Y498">
        <f>VLOOKUP(C498,'考勤原始数据（增加育儿、独生子女陪护假）'!C:AD,19,0)</f>
        <v>0</v>
      </c>
      <c r="Z498">
        <f>VLOOKUP(C498,'考勤原始数据（增加育儿、独生子女陪护假）'!C:AE,20,0)</f>
        <v>0</v>
      </c>
      <c r="AB498">
        <f>VLOOKUP(C498,'考勤原始数据（增加育儿、独生子女陪护假）'!C:AG,22,0)</f>
        <v>0</v>
      </c>
      <c r="AC498">
        <f>VLOOKUP(C498,'考勤原始数据（增加育儿、独生子女陪护假）'!C:Y,23,0)</f>
        <v>3.5</v>
      </c>
      <c r="AD498">
        <f>VLOOKUP(C498,'考勤原始数据（增加育儿、独生子女陪护假）'!C:Z,24,0)</f>
        <v>3.5</v>
      </c>
      <c r="AE498">
        <v>0</v>
      </c>
      <c r="AF498">
        <f>VLOOKUP(C498,'考勤原始数据（增加育儿、独生子女陪护假）'!C:AB,26,0)</f>
        <v>0</v>
      </c>
      <c r="AG498">
        <f>VLOOKUP(C498:C499,'考勤原始数据（增加育儿、独生子女陪护假）'!C:AC,27,0)</f>
        <v>0</v>
      </c>
      <c r="AH498">
        <f>VLOOKUP(C498,'考勤原始数据（增加育儿、独生子女陪护假）'!C:AD,28,0)</f>
        <v>0</v>
      </c>
      <c r="AI498">
        <f>VLOOKUP(C498,'考勤原始数据（增加育儿、独生子女陪护假）'!C:AE,29,0)</f>
        <v>0</v>
      </c>
      <c r="AJ498">
        <f>VLOOKUP(C498,'考勤原始数据（增加育儿、独生子女陪护假）'!C:AF,30,0)</f>
        <v>0</v>
      </c>
      <c r="AK498">
        <v>1</v>
      </c>
      <c r="AL498">
        <f t="shared" si="29"/>
        <v>15</v>
      </c>
      <c r="AM498">
        <f t="shared" si="31"/>
        <v>200</v>
      </c>
      <c r="AN498">
        <f>VLOOKUP(C498,工龄计算!B:F,5,0)</f>
        <v>50</v>
      </c>
      <c r="AS498">
        <f t="shared" si="30"/>
        <v>0</v>
      </c>
      <c r="BB498">
        <f t="shared" si="32"/>
        <v>0</v>
      </c>
    </row>
    <row r="499" spans="2:55">
      <c r="B499" t="str">
        <f>VLOOKUP(C499,花名册!C:O,13,0)</f>
        <v>11374</v>
      </c>
      <c r="C499" t="s">
        <v>874</v>
      </c>
      <c r="D499" t="str">
        <f>VLOOKUP(C499,花名册!C:F,4,0)</f>
        <v>百诚医药</v>
      </c>
      <c r="E499" t="str">
        <f>VLOOKUP(C499,花名册!C:G,5,0)</f>
        <v>人力资源部</v>
      </c>
      <c r="F499" t="str">
        <f>VLOOKUP(C499,花名册!C:H,6,0)</f>
        <v>高级招聘专员</v>
      </c>
      <c r="G499" t="str">
        <f>VLOOKUP(C499,花名册!C:D,2,0)</f>
        <v>在职</v>
      </c>
      <c r="H499" t="str">
        <f>VLOOKUP(C499,花名册!C:E,3,0)</f>
        <v>正式员工</v>
      </c>
      <c r="I499" t="str">
        <f>VLOOKUP(C499,花名册!C:J,8,0)</f>
        <v>职能</v>
      </c>
      <c r="J499" t="str">
        <f>VLOOKUP(C499,花名册!C:I,7,0)</f>
        <v>2021-12-01</v>
      </c>
      <c r="K499" t="str">
        <f>VLOOKUP(C499,花名册!C:L,9,0)</f>
        <v/>
      </c>
      <c r="L499" t="str">
        <f>VLOOKUP(C499,花名册!C:L,10,0)</f>
        <v/>
      </c>
      <c r="M499" t="str">
        <f>VLOOKUP(C499,花名册!C:N,12,0)</f>
        <v>P3</v>
      </c>
      <c r="N499">
        <f>VLOOKUP(C499,出勤日期!A:I,9,0)</f>
        <v>184</v>
      </c>
      <c r="O499">
        <f>VLOOKUP(C499,出勤日期!A:J,10,0)</f>
        <v>184</v>
      </c>
      <c r="P499">
        <f>VLOOKUP(C499,出勤日期!A:L,12,0)</f>
        <v>0</v>
      </c>
      <c r="Q499">
        <f>VLOOKUP(C499,出勤日期!A:M,13,0)</f>
        <v>184</v>
      </c>
      <c r="S499">
        <f>VLOOKUP(C499,'考勤原始数据（增加育儿、独生子女陪护假）'!C:X,16,0)</f>
        <v>0</v>
      </c>
      <c r="U499">
        <f>VLOOKUP(C499,'考勤原始数据（增加育儿、独生子女陪护假）'!C:Z,17,0)</f>
        <v>0</v>
      </c>
      <c r="W499">
        <f>VLOOKUP(C499,'考勤原始数据（增加育儿、独生子女陪护假）'!C:AB,18,0)</f>
        <v>0</v>
      </c>
      <c r="Y499">
        <f>VLOOKUP(C499,'考勤原始数据（增加育儿、独生子女陪护假）'!C:AD,19,0)</f>
        <v>0</v>
      </c>
      <c r="Z499">
        <f>VLOOKUP(C499,'考勤原始数据（增加育儿、独生子女陪护假）'!C:AE,20,0)</f>
        <v>0</v>
      </c>
      <c r="AB499">
        <f>VLOOKUP(C499,'考勤原始数据（增加育儿、独生子女陪护假）'!C:AG,22,0)</f>
        <v>0</v>
      </c>
      <c r="AC499">
        <f>VLOOKUP(C499,'考勤原始数据（增加育儿、独生子女陪护假）'!C:Y,23,0)</f>
        <v>8</v>
      </c>
      <c r="AD499">
        <f>VLOOKUP(C499,'考勤原始数据（增加育儿、独生子女陪护假）'!C:Z,24,0)</f>
        <v>8</v>
      </c>
      <c r="AE499">
        <v>0</v>
      </c>
      <c r="AF499">
        <f>VLOOKUP(C499,'考勤原始数据（增加育儿、独生子女陪护假）'!C:AB,26,0)</f>
        <v>0</v>
      </c>
      <c r="AG499">
        <f>VLOOKUP(C499:C500,'考勤原始数据（增加育儿、独生子女陪护假）'!C:AC,27,0)</f>
        <v>0</v>
      </c>
      <c r="AH499">
        <f>VLOOKUP(C499,'考勤原始数据（增加育儿、独生子女陪护假）'!C:AD,28,0)</f>
        <v>0</v>
      </c>
      <c r="AI499">
        <f>VLOOKUP(C499,'考勤原始数据（增加育儿、独生子女陪护假）'!C:AE,29,0)</f>
        <v>0</v>
      </c>
      <c r="AJ499">
        <f>VLOOKUP(C499,'考勤原始数据（增加育儿、独生子女陪护假）'!C:AF,30,0)</f>
        <v>0</v>
      </c>
      <c r="AL499">
        <f t="shared" si="29"/>
        <v>0</v>
      </c>
      <c r="AM499">
        <f t="shared" si="31"/>
        <v>200</v>
      </c>
      <c r="AN499">
        <f>VLOOKUP(C499,工龄计算!B:F,5,0)</f>
        <v>50</v>
      </c>
      <c r="AS499">
        <f t="shared" si="30"/>
        <v>0</v>
      </c>
      <c r="BB499">
        <f t="shared" si="32"/>
        <v>0</v>
      </c>
    </row>
    <row r="500" spans="2:55">
      <c r="B500" t="str">
        <f>VLOOKUP(C500,花名册!C:O,13,0)</f>
        <v>11381</v>
      </c>
      <c r="C500" t="s">
        <v>1116</v>
      </c>
      <c r="D500" t="str">
        <f>VLOOKUP(C500,花名册!C:F,4,0)</f>
        <v>百伦检测</v>
      </c>
      <c r="E500" t="str">
        <f>VLOOKUP(C500,花名册!C:G,5,0)</f>
        <v>检测一部</v>
      </c>
      <c r="F500" t="str">
        <f>VLOOKUP(C500,花名册!C:H,6,0)</f>
        <v>检测员</v>
      </c>
      <c r="G500" t="str">
        <f>VLOOKUP(C500,花名册!C:D,2,0)</f>
        <v>在职</v>
      </c>
      <c r="H500" t="str">
        <f>VLOOKUP(C500,花名册!C:E,3,0)</f>
        <v>正式员工</v>
      </c>
      <c r="I500" t="str">
        <f>VLOOKUP(C500,花名册!C:J,8,0)</f>
        <v>研发</v>
      </c>
      <c r="J500" t="str">
        <f>VLOOKUP(C500,花名册!C:I,7,0)</f>
        <v>2021-12-08</v>
      </c>
      <c r="K500" t="str">
        <f>VLOOKUP(C500,花名册!C:L,9,0)</f>
        <v/>
      </c>
      <c r="L500" t="str">
        <f>VLOOKUP(C500,花名册!C:L,10,0)</f>
        <v/>
      </c>
      <c r="M500" t="str">
        <f>VLOOKUP(C500,花名册!C:N,12,0)</f>
        <v>P1</v>
      </c>
      <c r="N500">
        <f>VLOOKUP(C500,出勤日期!A:I,9,0)</f>
        <v>172.5</v>
      </c>
      <c r="O500">
        <f>VLOOKUP(C500,出勤日期!A:J,10,0)</f>
        <v>172.5</v>
      </c>
      <c r="P500">
        <f>VLOOKUP(C500,出勤日期!A:L,12,0)</f>
        <v>0</v>
      </c>
      <c r="Q500">
        <f>VLOOKUP(C500,出勤日期!A:M,13,0)</f>
        <v>172.5</v>
      </c>
      <c r="S500">
        <f>VLOOKUP(C500,'考勤原始数据（增加育儿、独生子女陪护假）'!C:X,16,0)</f>
        <v>15</v>
      </c>
      <c r="U500">
        <f>VLOOKUP(C500,'考勤原始数据（增加育儿、独生子女陪护假）'!C:Z,17,0)</f>
        <v>7.5</v>
      </c>
      <c r="W500">
        <f>VLOOKUP(C500,'考勤原始数据（增加育儿、独生子女陪护假）'!C:AB,18,0)</f>
        <v>0</v>
      </c>
      <c r="Y500">
        <f>VLOOKUP(C500,'考勤原始数据（增加育儿、独生子女陪护假）'!C:AD,19,0)</f>
        <v>0</v>
      </c>
      <c r="Z500">
        <f>VLOOKUP(C500,'考勤原始数据（增加育儿、独生子女陪护假）'!C:AE,20,0)</f>
        <v>0</v>
      </c>
      <c r="AB500">
        <f>VLOOKUP(C500,'考勤原始数据（增加育儿、独生子女陪护假）'!C:AG,22,0)</f>
        <v>0</v>
      </c>
      <c r="AC500">
        <f>VLOOKUP(C500,'考勤原始数据（增加育儿、独生子女陪护假）'!C:Y,23,0)</f>
        <v>0</v>
      </c>
      <c r="AD500">
        <f>VLOOKUP(C500,'考勤原始数据（增加育儿、独生子女陪护假）'!C:Z,24,0)</f>
        <v>0</v>
      </c>
      <c r="AE500">
        <v>0</v>
      </c>
      <c r="AF500">
        <f>VLOOKUP(C500,'考勤原始数据（增加育儿、独生子女陪护假）'!C:AB,26,0)</f>
        <v>0</v>
      </c>
      <c r="AG500">
        <f>VLOOKUP(C500:C501,'考勤原始数据（增加育儿、独生子女陪护假）'!C:AC,27,0)</f>
        <v>0</v>
      </c>
      <c r="AH500">
        <f>VLOOKUP(C500,'考勤原始数据（增加育儿、独生子女陪护假）'!C:AD,28,0)</f>
        <v>0</v>
      </c>
      <c r="AI500">
        <f>VLOOKUP(C500,'考勤原始数据（增加育儿、独生子女陪护假）'!C:AE,29,0)</f>
        <v>0</v>
      </c>
      <c r="AJ500">
        <f>VLOOKUP(C500,'考勤原始数据（增加育儿、独生子女陪护假）'!C:AF,30,0)</f>
        <v>0</v>
      </c>
      <c r="AK500">
        <v>0</v>
      </c>
      <c r="AL500">
        <f t="shared" si="29"/>
        <v>0</v>
      </c>
      <c r="AM500">
        <f t="shared" si="31"/>
        <v>173.91</v>
      </c>
      <c r="AN500">
        <f>VLOOKUP(C500,工龄计算!B:F,5,0)</f>
        <v>50</v>
      </c>
      <c r="AS500">
        <f t="shared" si="30"/>
        <v>0</v>
      </c>
      <c r="BB500">
        <f t="shared" si="32"/>
        <v>0</v>
      </c>
    </row>
    <row r="501" spans="2:55">
      <c r="B501" t="str">
        <f>VLOOKUP(C501,花名册!C:O,13,0)</f>
        <v>11382</v>
      </c>
      <c r="C501" t="s">
        <v>1408</v>
      </c>
      <c r="D501" t="str">
        <f>VLOOKUP(C501,花名册!C:F,4,0)</f>
        <v>百诚医药</v>
      </c>
      <c r="E501" t="str">
        <f>VLOOKUP(C501,花名册!C:G,5,0)</f>
        <v>人力资源部</v>
      </c>
      <c r="F501" t="str">
        <f>VLOOKUP(C501,花名册!C:H,6,0)</f>
        <v>招聘专员</v>
      </c>
      <c r="G501" t="str">
        <f>VLOOKUP(C501,花名册!C:D,2,0)</f>
        <v>在职</v>
      </c>
      <c r="H501" t="str">
        <f>VLOOKUP(C501,花名册!C:E,3,0)</f>
        <v>正式员工</v>
      </c>
      <c r="I501" t="str">
        <f>VLOOKUP(C501,花名册!C:J,8,0)</f>
        <v>职能</v>
      </c>
      <c r="J501" t="str">
        <f>VLOOKUP(C501,花名册!C:I,7,0)</f>
        <v>2021-12-08</v>
      </c>
      <c r="K501" t="str">
        <f>VLOOKUP(C501,花名册!C:L,9,0)</f>
        <v/>
      </c>
      <c r="L501" t="str">
        <f>VLOOKUP(C501,花名册!C:L,10,0)</f>
        <v/>
      </c>
      <c r="M501" t="str">
        <f>VLOOKUP(C501,花名册!C:N,12,0)</f>
        <v>P2</v>
      </c>
      <c r="N501">
        <f>VLOOKUP(C501,出勤日期!A:I,9,0)</f>
        <v>184</v>
      </c>
      <c r="O501">
        <f>VLOOKUP(C501,出勤日期!A:J,10,0)</f>
        <v>184</v>
      </c>
      <c r="P501">
        <f>VLOOKUP(C501,出勤日期!A:L,12,0)</f>
        <v>0</v>
      </c>
      <c r="Q501">
        <f>VLOOKUP(C501,出勤日期!A:M,13,0)</f>
        <v>184</v>
      </c>
      <c r="S501">
        <f>VLOOKUP(C501,'考勤原始数据（增加育儿、独生子女陪护假）'!C:X,16,0)</f>
        <v>0</v>
      </c>
      <c r="U501">
        <f>VLOOKUP(C501,'考勤原始数据（增加育儿、独生子女陪护假）'!C:Z,17,0)</f>
        <v>0</v>
      </c>
      <c r="W501">
        <f>VLOOKUP(C501,'考勤原始数据（增加育儿、独生子女陪护假）'!C:AB,18,0)</f>
        <v>0</v>
      </c>
      <c r="Y501">
        <f>VLOOKUP(C501,'考勤原始数据（增加育儿、独生子女陪护假）'!C:AD,19,0)</f>
        <v>0</v>
      </c>
      <c r="Z501">
        <f>VLOOKUP(C501,'考勤原始数据（增加育儿、独生子女陪护假）'!C:AE,20,0)</f>
        <v>0</v>
      </c>
      <c r="AB501">
        <f>VLOOKUP(C501,'考勤原始数据（增加育儿、独生子女陪护假）'!C:AG,22,0)</f>
        <v>0</v>
      </c>
      <c r="AC501">
        <f>VLOOKUP(C501,'考勤原始数据（增加育儿、独生子女陪护假）'!C:Y,23,0)</f>
        <v>0.5</v>
      </c>
      <c r="AD501">
        <f>VLOOKUP(C501,'考勤原始数据（增加育儿、独生子女陪护假）'!C:Z,24,0)</f>
        <v>0</v>
      </c>
      <c r="AE501">
        <v>0</v>
      </c>
      <c r="AF501">
        <f>VLOOKUP(C501,'考勤原始数据（增加育儿、独生子女陪护假）'!C:AB,26,0)</f>
        <v>0.5</v>
      </c>
      <c r="AG501">
        <f>VLOOKUP(C501:C502,'考勤原始数据（增加育儿、独生子女陪护假）'!C:AC,27,0)</f>
        <v>0</v>
      </c>
      <c r="AH501">
        <f>VLOOKUP(C501,'考勤原始数据（增加育儿、独生子女陪护假）'!C:AD,28,0)</f>
        <v>0</v>
      </c>
      <c r="AI501">
        <f>VLOOKUP(C501,'考勤原始数据（增加育儿、独生子女陪护假）'!C:AE,29,0)</f>
        <v>0</v>
      </c>
      <c r="AJ501">
        <f>VLOOKUP(C501,'考勤原始数据（增加育儿、独生子女陪护假）'!C:AF,30,0)</f>
        <v>18.75</v>
      </c>
      <c r="AL501">
        <f t="shared" si="29"/>
        <v>0</v>
      </c>
      <c r="AM501">
        <f t="shared" si="31"/>
        <v>200</v>
      </c>
      <c r="AN501">
        <f>VLOOKUP(C501,工龄计算!B:F,5,0)</f>
        <v>50</v>
      </c>
      <c r="AS501">
        <f t="shared" si="30"/>
        <v>0</v>
      </c>
      <c r="BB501">
        <f t="shared" si="32"/>
        <v>0</v>
      </c>
    </row>
    <row r="502" spans="2:55">
      <c r="B502" t="str">
        <f>VLOOKUP(C502,花名册!C:O,13,0)</f>
        <v>11299</v>
      </c>
      <c r="C502" t="s">
        <v>1399</v>
      </c>
      <c r="D502" t="str">
        <f>VLOOKUP(C502,花名册!C:F,4,0)</f>
        <v>百代医药</v>
      </c>
      <c r="E502" t="str">
        <f>VLOOKUP(C502,花名册!C:G,5,0)</f>
        <v>生产部</v>
      </c>
      <c r="F502" t="str">
        <f>VLOOKUP(C502,花名册!C:H,6,0)</f>
        <v>生产部副经理</v>
      </c>
      <c r="G502" t="str">
        <f>VLOOKUP(C502,花名册!C:D,2,0)</f>
        <v>在职</v>
      </c>
      <c r="H502" t="str">
        <f>VLOOKUP(C502,花名册!C:E,3,0)</f>
        <v>正式员工</v>
      </c>
      <c r="I502" t="str">
        <f>VLOOKUP(C502,花名册!C:J,8,0)</f>
        <v>职能</v>
      </c>
      <c r="J502" t="str">
        <f>VLOOKUP(C502,花名册!C:I,7,0)</f>
        <v>2021-09-24</v>
      </c>
      <c r="K502" t="str">
        <f>VLOOKUP(C502,花名册!C:L,9,0)</f>
        <v/>
      </c>
      <c r="L502" t="str">
        <f>VLOOKUP(C502,花名册!C:L,10,0)</f>
        <v/>
      </c>
      <c r="M502" t="str">
        <f>VLOOKUP(C502,花名册!C:N,12,0)</f>
        <v>M1</v>
      </c>
      <c r="N502">
        <f>VLOOKUP(C502,出勤日期!A:I,9,0)</f>
        <v>184</v>
      </c>
      <c r="O502">
        <f>VLOOKUP(C502,出勤日期!A:J,10,0)</f>
        <v>184</v>
      </c>
      <c r="P502">
        <f>VLOOKUP(C502,出勤日期!A:L,12,0)</f>
        <v>0</v>
      </c>
      <c r="Q502">
        <f>VLOOKUP(C502,出勤日期!A:M,13,0)</f>
        <v>184</v>
      </c>
      <c r="S502">
        <f>VLOOKUP(C502,'考勤原始数据（增加育儿、独生子女陪护假）'!C:X,16,0)</f>
        <v>0</v>
      </c>
      <c r="U502">
        <f>VLOOKUP(C502,'考勤原始数据（增加育儿、独生子女陪护假）'!C:Z,17,0)</f>
        <v>0</v>
      </c>
      <c r="W502">
        <f>VLOOKUP(C502,'考勤原始数据（增加育儿、独生子女陪护假）'!C:AB,18,0)</f>
        <v>0</v>
      </c>
      <c r="Y502">
        <f>VLOOKUP(C502,'考勤原始数据（增加育儿、独生子女陪护假）'!C:AD,19,0)</f>
        <v>0</v>
      </c>
      <c r="Z502">
        <f>VLOOKUP(C502,'考勤原始数据（增加育儿、独生子女陪护假）'!C:AE,20,0)</f>
        <v>0</v>
      </c>
      <c r="AB502">
        <f>VLOOKUP(C502,'考勤原始数据（增加育儿、独生子女陪护假）'!C:AG,22,0)</f>
        <v>0</v>
      </c>
      <c r="AC502">
        <f>VLOOKUP(C502,'考勤原始数据（增加育儿、独生子女陪护假）'!C:Y,23,0)</f>
        <v>0</v>
      </c>
      <c r="AD502">
        <f>VLOOKUP(C502,'考勤原始数据（增加育儿、独生子女陪护假）'!C:Z,24,0)</f>
        <v>0</v>
      </c>
      <c r="AE502">
        <v>0</v>
      </c>
      <c r="AF502">
        <f>VLOOKUP(C502,'考勤原始数据（增加育儿、独生子女陪护假）'!C:AB,26,0)</f>
        <v>0</v>
      </c>
      <c r="AG502">
        <f>VLOOKUP(C502:C503,'考勤原始数据（增加育儿、独生子女陪护假）'!C:AC,27,0)</f>
        <v>0</v>
      </c>
      <c r="AH502">
        <f>VLOOKUP(C502,'考勤原始数据（增加育儿、独生子女陪护假）'!C:AD,28,0)</f>
        <v>0</v>
      </c>
      <c r="AI502">
        <f>VLOOKUP(C502,'考勤原始数据（增加育儿、独生子女陪护假）'!C:AE,29,0)</f>
        <v>0</v>
      </c>
      <c r="AJ502">
        <f>VLOOKUP(C502,'考勤原始数据（增加育儿、独生子女陪护假）'!C:AF,30,0)</f>
        <v>0</v>
      </c>
      <c r="AK502">
        <v>20</v>
      </c>
      <c r="AL502">
        <f t="shared" si="29"/>
        <v>300</v>
      </c>
      <c r="AM502">
        <f t="shared" si="31"/>
        <v>200</v>
      </c>
      <c r="AN502">
        <f>VLOOKUP(C502,工龄计算!B:F,5,0)</f>
        <v>50</v>
      </c>
      <c r="AS502">
        <f t="shared" si="30"/>
        <v>0</v>
      </c>
      <c r="BB502">
        <f t="shared" si="32"/>
        <v>0</v>
      </c>
    </row>
    <row r="503" spans="2:55">
      <c r="B503" t="str">
        <f>VLOOKUP(C503,花名册!C:O,13,0)</f>
        <v>11385</v>
      </c>
      <c r="C503" t="s">
        <v>878</v>
      </c>
      <c r="D503" t="str">
        <f>VLOOKUP(C503,花名册!C:F,4,0)</f>
        <v>百诚医药</v>
      </c>
      <c r="E503" t="str">
        <f>VLOOKUP(C503,花名册!C:G,5,0)</f>
        <v>人力资源部</v>
      </c>
      <c r="F503" t="str">
        <f>VLOOKUP(C503,花名册!C:H,6,0)</f>
        <v>招聘经理</v>
      </c>
      <c r="G503" t="str">
        <f>VLOOKUP(C503,花名册!C:D,2,0)</f>
        <v>在职</v>
      </c>
      <c r="H503" t="str">
        <f>VLOOKUP(C503,花名册!C:E,3,0)</f>
        <v>正式员工</v>
      </c>
      <c r="I503" t="str">
        <f>VLOOKUP(C503,花名册!C:J,8,0)</f>
        <v>职能</v>
      </c>
      <c r="J503" t="str">
        <f>VLOOKUP(C503,花名册!C:I,7,0)</f>
        <v>2021-12-15</v>
      </c>
      <c r="K503" t="str">
        <f>VLOOKUP(C503,花名册!C:L,9,0)</f>
        <v/>
      </c>
      <c r="L503" t="str">
        <f>VLOOKUP(C503,花名册!C:L,10,0)</f>
        <v/>
      </c>
      <c r="M503" t="str">
        <f>VLOOKUP(C503,花名册!C:N,12,0)</f>
        <v>M1</v>
      </c>
      <c r="N503">
        <f>VLOOKUP(C503,出勤日期!A:I,9,0)</f>
        <v>184</v>
      </c>
      <c r="O503">
        <f>VLOOKUP(C503,出勤日期!A:J,10,0)</f>
        <v>184</v>
      </c>
      <c r="P503">
        <f>VLOOKUP(C503,出勤日期!A:L,12,0)</f>
        <v>0</v>
      </c>
      <c r="Q503">
        <f>VLOOKUP(C503,出勤日期!A:M,13,0)</f>
        <v>184</v>
      </c>
      <c r="S503">
        <f>VLOOKUP(C503,'考勤原始数据（增加育儿、独生子女陪护假）'!C:X,16,0)</f>
        <v>0</v>
      </c>
      <c r="U503">
        <f>VLOOKUP(C503,'考勤原始数据（增加育儿、独生子女陪护假）'!C:Z,17,0)</f>
        <v>0</v>
      </c>
      <c r="W503">
        <f>VLOOKUP(C503,'考勤原始数据（增加育儿、独生子女陪护假）'!C:AB,18,0)</f>
        <v>0</v>
      </c>
      <c r="Y503">
        <f>VLOOKUP(C503,'考勤原始数据（增加育儿、独生子女陪护假）'!C:AD,19,0)</f>
        <v>0</v>
      </c>
      <c r="Z503">
        <f>VLOOKUP(C503,'考勤原始数据（增加育儿、独生子女陪护假）'!C:AE,20,0)</f>
        <v>0</v>
      </c>
      <c r="AB503">
        <f>VLOOKUP(C503,'考勤原始数据（增加育儿、独生子女陪护假）'!C:AG,22,0)</f>
        <v>0</v>
      </c>
      <c r="AC503">
        <f>VLOOKUP(C503,'考勤原始数据（增加育儿、独生子女陪护假）'!C:Y,23,0)</f>
        <v>0</v>
      </c>
      <c r="AD503">
        <f>VLOOKUP(C503,'考勤原始数据（增加育儿、独生子女陪护假）'!C:Z,24,0)</f>
        <v>0</v>
      </c>
      <c r="AE503">
        <v>0</v>
      </c>
      <c r="AF503">
        <f>VLOOKUP(C503,'考勤原始数据（增加育儿、独生子女陪护假）'!C:AB,26,0)</f>
        <v>0</v>
      </c>
      <c r="AG503">
        <f>VLOOKUP(C503:C504,'考勤原始数据（增加育儿、独生子女陪护假）'!C:AC,27,0)</f>
        <v>0</v>
      </c>
      <c r="AH503">
        <f>VLOOKUP(C503,'考勤原始数据（增加育儿、独生子女陪护假）'!C:AD,28,0)</f>
        <v>0</v>
      </c>
      <c r="AI503">
        <f>VLOOKUP(C503,'考勤原始数据（增加育儿、独生子女陪护假）'!C:AE,29,0)</f>
        <v>0</v>
      </c>
      <c r="AJ503">
        <f>VLOOKUP(C503,'考勤原始数据（增加育儿、独生子女陪护假）'!C:AF,30,0)</f>
        <v>0</v>
      </c>
      <c r="AK503">
        <v>1</v>
      </c>
      <c r="AL503">
        <f t="shared" si="29"/>
        <v>15</v>
      </c>
      <c r="AM503">
        <f t="shared" si="31"/>
        <v>200</v>
      </c>
      <c r="AN503">
        <f>VLOOKUP(C503,工龄计算!B:F,5,0)</f>
        <v>50</v>
      </c>
      <c r="AS503">
        <f t="shared" si="30"/>
        <v>0</v>
      </c>
      <c r="BB503">
        <f t="shared" si="32"/>
        <v>0</v>
      </c>
    </row>
    <row r="504" spans="2:55">
      <c r="B504" t="str">
        <f>VLOOKUP(C504,花名册!C:O,13,0)</f>
        <v>11387</v>
      </c>
      <c r="C504" t="s">
        <v>881</v>
      </c>
      <c r="D504" t="str">
        <f>VLOOKUP(C504,花名册!C:F,4,0)</f>
        <v>百诚医药</v>
      </c>
      <c r="E504" t="str">
        <f>VLOOKUP(C504,花名册!C:G,5,0)</f>
        <v>原料药分析部</v>
      </c>
      <c r="F504" t="str">
        <f>VLOOKUP(C504,花名册!C:H,6,0)</f>
        <v>助理分析研究员</v>
      </c>
      <c r="G504" t="str">
        <f>VLOOKUP(C504,花名册!C:D,2,0)</f>
        <v>在职</v>
      </c>
      <c r="H504" t="str">
        <f>VLOOKUP(C504,花名册!C:E,3,0)</f>
        <v>正式员工</v>
      </c>
      <c r="I504" t="str">
        <f>VLOOKUP(C504,花名册!C:J,8,0)</f>
        <v>研发</v>
      </c>
      <c r="J504" t="str">
        <f>VLOOKUP(C504,花名册!C:I,7,0)</f>
        <v>2021-12-20</v>
      </c>
      <c r="K504" t="str">
        <f>VLOOKUP(C504,花名册!C:L,9,0)</f>
        <v/>
      </c>
      <c r="L504" t="str">
        <f>VLOOKUP(C504,花名册!C:L,10,0)</f>
        <v/>
      </c>
      <c r="M504" t="str">
        <f>VLOOKUP(C504,花名册!C:N,12,0)</f>
        <v>P1</v>
      </c>
      <c r="N504">
        <f>VLOOKUP(C504,出勤日期!A:I,9,0)</f>
        <v>172.5</v>
      </c>
      <c r="O504">
        <f>VLOOKUP(C504,出勤日期!A:J,10,0)</f>
        <v>172.5</v>
      </c>
      <c r="P504">
        <f>VLOOKUP(C504,出勤日期!A:L,12,0)</f>
        <v>0</v>
      </c>
      <c r="Q504">
        <f>VLOOKUP(C504,出勤日期!A:M,13,0)</f>
        <v>172.5</v>
      </c>
      <c r="S504">
        <f>VLOOKUP(C504,'考勤原始数据（增加育儿、独生子女陪护假）'!C:X,16,0)</f>
        <v>0</v>
      </c>
      <c r="U504">
        <f>VLOOKUP(C504,'考勤原始数据（增加育儿、独生子女陪护假）'!C:Z,17,0)</f>
        <v>4</v>
      </c>
      <c r="W504">
        <f>VLOOKUP(C504,'考勤原始数据（增加育儿、独生子女陪护假）'!C:AB,18,0)</f>
        <v>0</v>
      </c>
      <c r="Y504">
        <f>VLOOKUP(C504,'考勤原始数据（增加育儿、独生子女陪护假）'!C:AD,19,0)</f>
        <v>0</v>
      </c>
      <c r="Z504">
        <f>VLOOKUP(C504,'考勤原始数据（增加育儿、独生子女陪护假）'!C:AE,20,0)</f>
        <v>0</v>
      </c>
      <c r="AB504">
        <f>VLOOKUP(C504,'考勤原始数据（增加育儿、独生子女陪护假）'!C:AG,22,0)</f>
        <v>0</v>
      </c>
      <c r="AC504">
        <f>VLOOKUP(C504,'考勤原始数据（增加育儿、独生子女陪护假）'!C:Y,23,0)</f>
        <v>20.5</v>
      </c>
      <c r="AD504">
        <f>VLOOKUP(C504,'考勤原始数据（增加育儿、独生子女陪护假）'!C:Z,24,0)</f>
        <v>0</v>
      </c>
      <c r="AE504">
        <v>0</v>
      </c>
      <c r="AF504">
        <f>VLOOKUP(C504,'考勤原始数据（增加育儿、独生子女陪护假）'!C:AB,26,0)</f>
        <v>17.5</v>
      </c>
      <c r="AG504">
        <f>VLOOKUP(C504:C505,'考勤原始数据（增加育儿、独生子女陪护假）'!C:AC,27,0)</f>
        <v>3</v>
      </c>
      <c r="AH504">
        <f>VLOOKUP(C504,'考勤原始数据（增加育儿、独生子女陪护假）'!C:AD,28,0)</f>
        <v>0</v>
      </c>
      <c r="AI504">
        <f>VLOOKUP(C504,'考勤原始数据（增加育儿、独生子女陪护假）'!C:AE,29,0)</f>
        <v>0</v>
      </c>
      <c r="AJ504">
        <f>VLOOKUP(C504,'考勤原始数据（增加育儿、独生子女陪护假）'!C:AF,30,0)</f>
        <v>820</v>
      </c>
      <c r="AL504">
        <f t="shared" si="29"/>
        <v>0</v>
      </c>
      <c r="AM504">
        <f t="shared" si="31"/>
        <v>195.36</v>
      </c>
      <c r="AN504">
        <f>VLOOKUP(C504,工龄计算!B:F,5,0)</f>
        <v>50</v>
      </c>
      <c r="AS504">
        <f t="shared" si="30"/>
        <v>0</v>
      </c>
      <c r="BB504">
        <f t="shared" si="32"/>
        <v>0</v>
      </c>
    </row>
    <row r="505" spans="2:55">
      <c r="B505" t="str">
        <f>VLOOKUP(C505,花名册!C:O,13,0)</f>
        <v>11424</v>
      </c>
      <c r="C505" t="s">
        <v>918</v>
      </c>
      <c r="D505" t="str">
        <f>VLOOKUP(C505,花名册!C:F,4,0)</f>
        <v>百诚医药</v>
      </c>
      <c r="E505" t="str">
        <f>VLOOKUP(C505,花名册!C:G,5,0)</f>
        <v>医学部</v>
      </c>
      <c r="F505" t="str">
        <f>VLOOKUP(C505,花名册!C:H,6,0)</f>
        <v>医学编辑</v>
      </c>
      <c r="G505" t="str">
        <f>VLOOKUP(C505,花名册!C:D,2,0)</f>
        <v>在职</v>
      </c>
      <c r="H505" t="str">
        <f>VLOOKUP(C505,花名册!C:E,3,0)</f>
        <v>正式员工</v>
      </c>
      <c r="I505" t="str">
        <f>VLOOKUP(C505,花名册!C:J,8,0)</f>
        <v>研发</v>
      </c>
      <c r="J505" t="str">
        <f>VLOOKUP(C505,花名册!C:I,7,0)</f>
        <v>2021-12-27</v>
      </c>
      <c r="K505" t="str">
        <f>VLOOKUP(C505,花名册!C:L,9,0)</f>
        <v/>
      </c>
      <c r="L505" t="str">
        <f>VLOOKUP(C505,花名册!C:L,10,0)</f>
        <v/>
      </c>
      <c r="M505" t="str">
        <f>VLOOKUP(C505,花名册!C:N,12,0)</f>
        <v>P2</v>
      </c>
      <c r="N505">
        <f>VLOOKUP(C505,出勤日期!A:I,9,0)</f>
        <v>172.5</v>
      </c>
      <c r="O505">
        <f>VLOOKUP(C505,出勤日期!A:J,10,0)</f>
        <v>172.5</v>
      </c>
      <c r="P505">
        <f>VLOOKUP(C505,出勤日期!A:L,12,0)</f>
        <v>0</v>
      </c>
      <c r="Q505">
        <f>VLOOKUP(C505,出勤日期!A:M,13,0)</f>
        <v>172.5</v>
      </c>
      <c r="S505">
        <f>VLOOKUP(C505,'考勤原始数据（增加育儿、独生子女陪护假）'!C:X,16,0)</f>
        <v>0</v>
      </c>
      <c r="U505">
        <f>VLOOKUP(C505,'考勤原始数据（增加育儿、独生子女陪护假）'!C:Z,17,0)</f>
        <v>0</v>
      </c>
      <c r="W505">
        <f>VLOOKUP(C505,'考勤原始数据（增加育儿、独生子女陪护假）'!C:AB,18,0)</f>
        <v>0</v>
      </c>
      <c r="Y505">
        <f>VLOOKUP(C505,'考勤原始数据（增加育儿、独生子女陪护假）'!C:AD,19,0)</f>
        <v>0</v>
      </c>
      <c r="Z505">
        <f>VLOOKUP(C505,'考勤原始数据（增加育儿、独生子女陪护假）'!C:AE,20,0)</f>
        <v>0</v>
      </c>
      <c r="AB505">
        <f>VLOOKUP(C505,'考勤原始数据（增加育儿、独生子女陪护假）'!C:AG,22,0)</f>
        <v>0</v>
      </c>
      <c r="AC505">
        <f>VLOOKUP(C505,'考勤原始数据（增加育儿、独生子女陪护假）'!C:Y,23,0)</f>
        <v>18</v>
      </c>
      <c r="AD505">
        <f>VLOOKUP(C505,'考勤原始数据（增加育儿、独生子女陪护假）'!C:Z,24,0)</f>
        <v>3.5</v>
      </c>
      <c r="AE505">
        <v>0</v>
      </c>
      <c r="AF505">
        <f>VLOOKUP(C505,'考勤原始数据（增加育儿、独生子女陪护假）'!C:AB,26,0)</f>
        <v>7.5</v>
      </c>
      <c r="AG505">
        <f>VLOOKUP(C505:C506,'考勤原始数据（增加育儿、独生子女陪护假）'!C:AC,27,0)</f>
        <v>7</v>
      </c>
      <c r="AH505">
        <f>VLOOKUP(C505,'考勤原始数据（增加育儿、独生子女陪护假）'!C:AD,28,0)</f>
        <v>0</v>
      </c>
      <c r="AI505">
        <f>VLOOKUP(C505,'考勤原始数据（增加育儿、独生子女陪护假）'!C:AE,29,0)</f>
        <v>0</v>
      </c>
      <c r="AJ505">
        <f>VLOOKUP(C505,'考勤原始数据（增加育儿、独生子女陪护假）'!C:AF,30,0)</f>
        <v>580</v>
      </c>
      <c r="AL505">
        <f t="shared" si="29"/>
        <v>0</v>
      </c>
      <c r="AM505">
        <f t="shared" si="31"/>
        <v>200</v>
      </c>
      <c r="AN505">
        <f>VLOOKUP(C505,工龄计算!B:F,5,0)</f>
        <v>50</v>
      </c>
      <c r="AS505">
        <f t="shared" si="30"/>
        <v>0</v>
      </c>
      <c r="BB505">
        <f t="shared" si="32"/>
        <v>0</v>
      </c>
    </row>
    <row r="506" spans="2:55">
      <c r="B506" t="str">
        <f>VLOOKUP(C506,花名册!C:O,13,0)</f>
        <v>11412</v>
      </c>
      <c r="C506" t="s">
        <v>920</v>
      </c>
      <c r="D506" t="str">
        <f>VLOOKUP(C506,花名册!C:F,4,0)</f>
        <v>百诚医药</v>
      </c>
      <c r="E506" t="str">
        <f>VLOOKUP(C506,花名册!C:G,5,0)</f>
        <v>质量保证部</v>
      </c>
      <c r="F506" t="str">
        <f>VLOOKUP(C506,花名册!C:H,6,0)</f>
        <v>QA</v>
      </c>
      <c r="G506" t="str">
        <f>VLOOKUP(C506,花名册!C:D,2,0)</f>
        <v>在职</v>
      </c>
      <c r="H506" t="str">
        <f>VLOOKUP(C506,花名册!C:E,3,0)</f>
        <v>正式员工</v>
      </c>
      <c r="I506" t="str">
        <f>VLOOKUP(C506,花名册!C:J,8,0)</f>
        <v>职能</v>
      </c>
      <c r="J506" t="str">
        <f>VLOOKUP(C506,花名册!C:I,7,0)</f>
        <v>2021-12-27</v>
      </c>
      <c r="K506" t="str">
        <f>VLOOKUP(C506,花名册!C:L,9,0)</f>
        <v/>
      </c>
      <c r="L506" t="str">
        <f>VLOOKUP(C506,花名册!C:L,10,0)</f>
        <v/>
      </c>
      <c r="M506" t="str">
        <f>VLOOKUP(C506,花名册!C:N,12,0)</f>
        <v>P1</v>
      </c>
      <c r="N506">
        <f>VLOOKUP(C506,出勤日期!A:I,9,0)</f>
        <v>184</v>
      </c>
      <c r="O506">
        <f>VLOOKUP(C506,出勤日期!A:J,10,0)</f>
        <v>184</v>
      </c>
      <c r="P506">
        <f>VLOOKUP(C506,出勤日期!A:L,12,0)</f>
        <v>0</v>
      </c>
      <c r="Q506">
        <f>VLOOKUP(C506,出勤日期!A:M,13,0)</f>
        <v>184</v>
      </c>
      <c r="S506">
        <f>VLOOKUP(C506,'考勤原始数据（增加育儿、独生子女陪护假）'!C:X,16,0)</f>
        <v>0</v>
      </c>
      <c r="U506">
        <f>VLOOKUP(C506,'考勤原始数据（增加育儿、独生子女陪护假）'!C:Z,17,0)</f>
        <v>0</v>
      </c>
      <c r="W506">
        <f>VLOOKUP(C506,'考勤原始数据（增加育儿、独生子女陪护假）'!C:AB,18,0)</f>
        <v>0</v>
      </c>
      <c r="Y506">
        <f>VLOOKUP(C506,'考勤原始数据（增加育儿、独生子女陪护假）'!C:AD,19,0)</f>
        <v>0</v>
      </c>
      <c r="Z506">
        <f>VLOOKUP(C506,'考勤原始数据（增加育儿、独生子女陪护假）'!C:AE,20,0)</f>
        <v>0</v>
      </c>
      <c r="AB506">
        <f>VLOOKUP(C506,'考勤原始数据（增加育儿、独生子女陪护假）'!C:AG,22,0)</f>
        <v>0</v>
      </c>
      <c r="AC506">
        <f>VLOOKUP(C506,'考勤原始数据（增加育儿、独生子女陪护假）'!C:Y,23,0)</f>
        <v>2</v>
      </c>
      <c r="AD506">
        <f>VLOOKUP(C506,'考勤原始数据（增加育儿、独生子女陪护假）'!C:Z,24,0)</f>
        <v>2</v>
      </c>
      <c r="AE506">
        <v>0</v>
      </c>
      <c r="AF506">
        <f>VLOOKUP(C506,'考勤原始数据（增加育儿、独生子女陪护假）'!C:AB,26,0)</f>
        <v>0</v>
      </c>
      <c r="AG506">
        <f>VLOOKUP(C506:C507,'考勤原始数据（增加育儿、独生子女陪护假）'!C:AC,27,0)</f>
        <v>0</v>
      </c>
      <c r="AH506">
        <f>VLOOKUP(C506,'考勤原始数据（增加育儿、独生子女陪护假）'!C:AD,28,0)</f>
        <v>0</v>
      </c>
      <c r="AI506">
        <f>VLOOKUP(C506,'考勤原始数据（增加育儿、独生子女陪护假）'!C:AE,29,0)</f>
        <v>0</v>
      </c>
      <c r="AJ506">
        <f>VLOOKUP(C506,'考勤原始数据（增加育儿、独生子女陪护假）'!C:AF,30,0)</f>
        <v>0</v>
      </c>
      <c r="AL506">
        <f t="shared" si="29"/>
        <v>0</v>
      </c>
      <c r="AM506">
        <f t="shared" si="31"/>
        <v>200</v>
      </c>
      <c r="AN506">
        <f>VLOOKUP(C506,工龄计算!B:F,5,0)</f>
        <v>50</v>
      </c>
      <c r="AS506">
        <f t="shared" si="30"/>
        <v>0</v>
      </c>
      <c r="BB506">
        <f t="shared" si="32"/>
        <v>0</v>
      </c>
    </row>
    <row r="507" spans="2:55">
      <c r="B507" t="str">
        <f>VLOOKUP(C507,花名册!C:O,13,0)</f>
        <v>11427</v>
      </c>
      <c r="C507" t="s">
        <v>1409</v>
      </c>
      <c r="D507" t="str">
        <f>VLOOKUP(C507,花名册!C:F,4,0)</f>
        <v>百伦检测</v>
      </c>
      <c r="E507" t="str">
        <f>VLOOKUP(C507,花名册!C:G,5,0)</f>
        <v>检测三部</v>
      </c>
      <c r="F507" t="str">
        <f>VLOOKUP(C507,花名册!C:H,6,0)</f>
        <v>检测员</v>
      </c>
      <c r="G507" t="str">
        <f>VLOOKUP(C507,花名册!C:D,2,0)</f>
        <v>在职</v>
      </c>
      <c r="H507" t="str">
        <f>VLOOKUP(C507,花名册!C:E,3,0)</f>
        <v>正式员工</v>
      </c>
      <c r="I507" t="str">
        <f>VLOOKUP(C507,花名册!C:J,8,0)</f>
        <v>研发</v>
      </c>
      <c r="J507" t="str">
        <f>VLOOKUP(C507,花名册!C:I,7,0)</f>
        <v>2021-12-27</v>
      </c>
      <c r="K507" t="str">
        <f>VLOOKUP(C507,花名册!C:L,9,0)</f>
        <v/>
      </c>
      <c r="L507" t="str">
        <f>VLOOKUP(C507,花名册!C:L,10,0)</f>
        <v/>
      </c>
      <c r="M507" t="str">
        <f>VLOOKUP(C507,花名册!C:N,12,0)</f>
        <v>P1</v>
      </c>
      <c r="N507">
        <f>VLOOKUP(C507,出勤日期!A:I,9,0)</f>
        <v>172.5</v>
      </c>
      <c r="O507">
        <f>VLOOKUP(C507,出勤日期!A:J,10,0)</f>
        <v>172.5</v>
      </c>
      <c r="P507">
        <f>VLOOKUP(C507,出勤日期!A:L,12,0)</f>
        <v>0</v>
      </c>
      <c r="Q507">
        <f>VLOOKUP(C507,出勤日期!A:M,13,0)</f>
        <v>172.5</v>
      </c>
      <c r="S507">
        <f>VLOOKUP(C507,'考勤原始数据（增加育儿、独生子女陪护假）'!C:X,16,0)</f>
        <v>0</v>
      </c>
      <c r="U507">
        <f>VLOOKUP(C507,'考勤原始数据（增加育儿、独生子女陪护假）'!C:Z,17,0)</f>
        <v>0</v>
      </c>
      <c r="W507">
        <f>VLOOKUP(C507,'考勤原始数据（增加育儿、独生子女陪护假）'!C:AB,18,0)</f>
        <v>0</v>
      </c>
      <c r="Y507">
        <f>VLOOKUP(C507,'考勤原始数据（增加育儿、独生子女陪护假）'!C:AD,19,0)</f>
        <v>0</v>
      </c>
      <c r="Z507">
        <f>VLOOKUP(C507,'考勤原始数据（增加育儿、独生子女陪护假）'!C:AE,20,0)</f>
        <v>0</v>
      </c>
      <c r="AB507">
        <f>VLOOKUP(C507,'考勤原始数据（增加育儿、独生子女陪护假）'!C:AG,22,0)</f>
        <v>0</v>
      </c>
      <c r="AC507">
        <f>VLOOKUP(C507,'考勤原始数据（增加育儿、独生子女陪护假）'!C:Y,23,0)</f>
        <v>16</v>
      </c>
      <c r="AD507">
        <f>VLOOKUP(C507,'考勤原始数据（增加育儿、独生子女陪护假）'!C:Z,24,0)</f>
        <v>0</v>
      </c>
      <c r="AE507">
        <v>0</v>
      </c>
      <c r="AF507">
        <f>VLOOKUP(C507,'考勤原始数据（增加育儿、独生子女陪护假）'!C:AB,26,0)</f>
        <v>0</v>
      </c>
      <c r="AG507">
        <f>VLOOKUP(C507:C508,'考勤原始数据（增加育儿、独生子女陪护假）'!C:AC,27,0)</f>
        <v>16</v>
      </c>
      <c r="AH507">
        <f>VLOOKUP(C507,'考勤原始数据（增加育儿、独生子女陪护假）'!C:AD,28,0)</f>
        <v>0</v>
      </c>
      <c r="AI507">
        <f>VLOOKUP(C507,'考勤原始数据（增加育儿、独生子女陪护假）'!C:AE,29,0)</f>
        <v>0</v>
      </c>
      <c r="AJ507">
        <f>VLOOKUP(C507,'考勤原始数据（增加育儿、独生子女陪护假）'!C:AF,30,0)</f>
        <v>640</v>
      </c>
      <c r="AL507">
        <f t="shared" si="29"/>
        <v>0</v>
      </c>
      <c r="AM507">
        <f t="shared" si="31"/>
        <v>200</v>
      </c>
      <c r="AN507">
        <f>VLOOKUP(C507,工龄计算!B:F,5,0)</f>
        <v>50</v>
      </c>
      <c r="AS507">
        <f t="shared" si="30"/>
        <v>0</v>
      </c>
      <c r="BB507">
        <f t="shared" si="32"/>
        <v>0</v>
      </c>
    </row>
    <row r="508" spans="2:55">
      <c r="B508" t="str">
        <f>VLOOKUP(C508,花名册!C:O,13,0)</f>
        <v>11393</v>
      </c>
      <c r="C508" t="s">
        <v>1494</v>
      </c>
      <c r="D508" t="str">
        <f>VLOOKUP(C508,花名册!C:F,4,0)</f>
        <v>百诚医药</v>
      </c>
      <c r="E508" t="str">
        <f>VLOOKUP(C508,花名册!C:G,5,0)</f>
        <v>液体制剂一部</v>
      </c>
      <c r="F508" t="str">
        <f>VLOOKUP(C508,花名册!C:H,6,0)</f>
        <v>助理分析研究员</v>
      </c>
      <c r="G508" t="str">
        <f>VLOOKUP(C508,花名册!C:D,2,0)</f>
        <v>在职</v>
      </c>
      <c r="H508" t="str">
        <f>VLOOKUP(C508,花名册!C:E,3,0)</f>
        <v>正式员工</v>
      </c>
      <c r="I508" t="str">
        <f>VLOOKUP(C508,花名册!C:J,8,0)</f>
        <v>研发</v>
      </c>
      <c r="J508" t="str">
        <f>VLOOKUP(C508,花名册!C:I,7,0)</f>
        <v>2021-12-27</v>
      </c>
      <c r="K508" t="str">
        <f>VLOOKUP(C508,花名册!C:L,9,0)</f>
        <v/>
      </c>
      <c r="L508" t="str">
        <f>VLOOKUP(C508,花名册!C:L,10,0)</f>
        <v/>
      </c>
      <c r="M508" t="str">
        <f>VLOOKUP(C508,花名册!C:N,12,0)</f>
        <v>P1</v>
      </c>
      <c r="N508">
        <f>VLOOKUP(C508,出勤日期!A:I,9,0)</f>
        <v>172.5</v>
      </c>
      <c r="O508">
        <f>VLOOKUP(C508,出勤日期!A:J,10,0)</f>
        <v>172.5</v>
      </c>
      <c r="P508">
        <f>VLOOKUP(C508,出勤日期!A:L,12,0)</f>
        <v>0</v>
      </c>
      <c r="Q508">
        <f>VLOOKUP(C508,出勤日期!A:M,13,0)</f>
        <v>172.5</v>
      </c>
      <c r="S508">
        <f>VLOOKUP(C508,'考勤原始数据（增加育儿、独生子女陪护假）'!C:X,16,0)</f>
        <v>0</v>
      </c>
      <c r="U508">
        <f>VLOOKUP(C508,'考勤原始数据（增加育儿、独生子女陪护假）'!C:Z,17,0)</f>
        <v>0</v>
      </c>
      <c r="W508">
        <f>VLOOKUP(C508,'考勤原始数据（增加育儿、独生子女陪护假）'!C:AB,18,0)</f>
        <v>0</v>
      </c>
      <c r="Y508">
        <f>VLOOKUP(C508,'考勤原始数据（增加育儿、独生子女陪护假）'!C:AD,19,0)</f>
        <v>0</v>
      </c>
      <c r="Z508">
        <f>VLOOKUP(C508,'考勤原始数据（增加育儿、独生子女陪护假）'!C:AE,20,0)</f>
        <v>0</v>
      </c>
      <c r="AB508">
        <f>VLOOKUP(C508,'考勤原始数据（增加育儿、独生子女陪护假）'!C:AG,22,0)</f>
        <v>0</v>
      </c>
      <c r="AC508">
        <f>VLOOKUP(C508,'考勤原始数据（增加育儿、独生子女陪护假）'!C:Y,23,0)</f>
        <v>56</v>
      </c>
      <c r="AD508">
        <f>VLOOKUP(C508,'考勤原始数据（增加育儿、独生子女陪护假）'!C:Z,24,0)</f>
        <v>3.5</v>
      </c>
      <c r="AE508">
        <v>0</v>
      </c>
      <c r="AF508">
        <f>VLOOKUP(C508,'考勤原始数据（增加育儿、独生子女陪护假）'!C:AB,26,0)</f>
        <v>52.5</v>
      </c>
      <c r="AG508">
        <f>VLOOKUP(C508:C509,'考勤原始数据（增加育儿、独生子女陪护假）'!C:AC,27,0)</f>
        <v>0</v>
      </c>
      <c r="AH508">
        <f>VLOOKUP(C508,'考勤原始数据（增加育儿、独生子女陪护假）'!C:AD,28,0)</f>
        <v>0</v>
      </c>
      <c r="AI508">
        <f>VLOOKUP(C508,'考勤原始数据（增加育儿、独生子女陪护假）'!C:AE,29,0)</f>
        <v>0</v>
      </c>
      <c r="AJ508">
        <f>VLOOKUP(C508,'考勤原始数据（增加育儿、独生子女陪护假）'!C:AF,30,0)</f>
        <v>2100</v>
      </c>
      <c r="AL508">
        <f t="shared" si="29"/>
        <v>0</v>
      </c>
      <c r="AM508">
        <f t="shared" si="31"/>
        <v>200</v>
      </c>
      <c r="AN508">
        <f>VLOOKUP(C508,工龄计算!B:F,5,0)</f>
        <v>50</v>
      </c>
      <c r="AS508">
        <f t="shared" si="30"/>
        <v>0</v>
      </c>
      <c r="BB508">
        <f t="shared" si="32"/>
        <v>0</v>
      </c>
    </row>
    <row r="509" spans="2:55">
      <c r="B509" t="str">
        <f>VLOOKUP(C509,花名册!C:O,13,0)</f>
        <v>11420</v>
      </c>
      <c r="C509" t="s">
        <v>1410</v>
      </c>
      <c r="D509" t="str">
        <f>VLOOKUP(C509,花名册!C:F,4,0)</f>
        <v>百诚医药</v>
      </c>
      <c r="E509" t="str">
        <f>VLOOKUP(C509,花名册!C:G,5,0)</f>
        <v>液体制剂一部</v>
      </c>
      <c r="F509" t="str">
        <f>VLOOKUP(C509,花名册!C:H,6,0)</f>
        <v>助理分析研究员</v>
      </c>
      <c r="G509" t="str">
        <f>VLOOKUP(C509,花名册!C:D,2,0)</f>
        <v>在职</v>
      </c>
      <c r="H509" t="str">
        <f>VLOOKUP(C509,花名册!C:E,3,0)</f>
        <v>正式员工</v>
      </c>
      <c r="I509" t="str">
        <f>VLOOKUP(C509,花名册!C:J,8,0)</f>
        <v>研发</v>
      </c>
      <c r="J509" t="str">
        <f>VLOOKUP(C509,花名册!C:I,7,0)</f>
        <v>2022-07-11</v>
      </c>
      <c r="K509" t="str">
        <f>VLOOKUP(C509,花名册!C:L,9,0)</f>
        <v/>
      </c>
      <c r="L509" t="str">
        <f>VLOOKUP(C509,花名册!C:L,10,0)</f>
        <v/>
      </c>
      <c r="M509" t="str">
        <f>VLOOKUP(C509,花名册!C:N,12,0)</f>
        <v>P1</v>
      </c>
      <c r="N509">
        <f>VLOOKUP(C509,出勤日期!A:I,9,0)</f>
        <v>172.5</v>
      </c>
      <c r="O509">
        <f>VLOOKUP(C509,出勤日期!A:J,10,0)</f>
        <v>172.5</v>
      </c>
      <c r="P509">
        <f>VLOOKUP(C509,出勤日期!A:L,12,0)</f>
        <v>0</v>
      </c>
      <c r="Q509">
        <f>VLOOKUP(C509,出勤日期!A:M,13,0)</f>
        <v>172.5</v>
      </c>
      <c r="S509">
        <f>VLOOKUP(C509,'考勤原始数据（增加育儿、独生子女陪护假）'!C:X,16,0)</f>
        <v>0</v>
      </c>
      <c r="U509">
        <f>VLOOKUP(C509,'考勤原始数据（增加育儿、独生子女陪护假）'!C:Z,17,0)</f>
        <v>0</v>
      </c>
      <c r="W509">
        <f>VLOOKUP(C509,'考勤原始数据（增加育儿、独生子女陪护假）'!C:AB,18,0)</f>
        <v>0</v>
      </c>
      <c r="Y509">
        <f>VLOOKUP(C509,'考勤原始数据（增加育儿、独生子女陪护假）'!C:AD,19,0)</f>
        <v>0</v>
      </c>
      <c r="Z509">
        <f>VLOOKUP(C509,'考勤原始数据（增加育儿、独生子女陪护假）'!C:AE,20,0)</f>
        <v>0</v>
      </c>
      <c r="AB509">
        <f>VLOOKUP(C509,'考勤原始数据（增加育儿、独生子女陪护假）'!C:AG,22,0)</f>
        <v>0</v>
      </c>
      <c r="AC509">
        <f>VLOOKUP(C509,'考勤原始数据（增加育儿、独生子女陪护假）'!C:Y,23,0)</f>
        <v>3</v>
      </c>
      <c r="AD509">
        <f>VLOOKUP(C509,'考勤原始数据（增加育儿、独生子女陪护假）'!C:Z,24,0)</f>
        <v>3</v>
      </c>
      <c r="AE509">
        <v>0</v>
      </c>
      <c r="AF509">
        <f>VLOOKUP(C509,'考勤原始数据（增加育儿、独生子女陪护假）'!C:AB,26,0)</f>
        <v>0</v>
      </c>
      <c r="AG509">
        <f>VLOOKUP(C509:C510,'考勤原始数据（增加育儿、独生子女陪护假）'!C:AC,27,0)</f>
        <v>0</v>
      </c>
      <c r="AH509">
        <f>VLOOKUP(C509,'考勤原始数据（增加育儿、独生子女陪护假）'!C:AD,28,0)</f>
        <v>0</v>
      </c>
      <c r="AI509">
        <f>VLOOKUP(C509,'考勤原始数据（增加育儿、独生子女陪护假）'!C:AE,29,0)</f>
        <v>0</v>
      </c>
      <c r="AJ509">
        <f>VLOOKUP(C509,'考勤原始数据（增加育儿、独生子女陪护假）'!C:AF,30,0)</f>
        <v>0</v>
      </c>
      <c r="AL509">
        <f t="shared" si="29"/>
        <v>0</v>
      </c>
      <c r="AM509">
        <f t="shared" si="31"/>
        <v>200</v>
      </c>
      <c r="AN509">
        <f>VLOOKUP(C509,工龄计算!B:F,5,0)</f>
        <v>0</v>
      </c>
      <c r="AS509">
        <f t="shared" si="30"/>
        <v>0</v>
      </c>
      <c r="BB509">
        <f t="shared" si="32"/>
        <v>0</v>
      </c>
    </row>
    <row r="510" spans="2:55">
      <c r="B510" t="str">
        <f>VLOOKUP(C510,花名册!C:O,13,0)</f>
        <v>11422</v>
      </c>
      <c r="C510" t="s">
        <v>1411</v>
      </c>
      <c r="D510" t="str">
        <f>VLOOKUP(C510,花名册!C:F,4,0)</f>
        <v>百诚医药</v>
      </c>
      <c r="E510" t="str">
        <f>VLOOKUP(C510,花名册!C:G,5,0)</f>
        <v>原料药分析部</v>
      </c>
      <c r="F510" t="str">
        <f>VLOOKUP(C510,花名册!C:H,6,0)</f>
        <v>助理分析研究员</v>
      </c>
      <c r="G510" t="str">
        <f>VLOOKUP(C510,花名册!C:D,2,0)</f>
        <v>在职</v>
      </c>
      <c r="H510" t="str">
        <f>VLOOKUP(C510,花名册!C:E,3,0)</f>
        <v>正式员工</v>
      </c>
      <c r="I510" t="str">
        <f>VLOOKUP(C510,花名册!C:J,8,0)</f>
        <v>研发</v>
      </c>
      <c r="J510" t="str">
        <f>VLOOKUP(C510,花名册!C:I,7,0)</f>
        <v>2022-07-04</v>
      </c>
      <c r="K510" t="str">
        <f>VLOOKUP(C510,花名册!C:L,9,0)</f>
        <v/>
      </c>
      <c r="L510" t="str">
        <f>VLOOKUP(C510,花名册!C:L,10,0)</f>
        <v/>
      </c>
      <c r="M510" t="str">
        <f>VLOOKUP(C510,花名册!C:N,12,0)</f>
        <v>P1</v>
      </c>
      <c r="N510">
        <f>VLOOKUP(C510,出勤日期!A:I,9,0)</f>
        <v>172.5</v>
      </c>
      <c r="O510">
        <f>VLOOKUP(C510,出勤日期!A:J,10,0)</f>
        <v>172.5</v>
      </c>
      <c r="P510">
        <f>VLOOKUP(C510,出勤日期!A:L,12,0)</f>
        <v>0</v>
      </c>
      <c r="Q510">
        <f>VLOOKUP(C510,出勤日期!A:M,13,0)</f>
        <v>172.5</v>
      </c>
      <c r="S510">
        <f>VLOOKUP(C510,'考勤原始数据（增加育儿、独生子女陪护假）'!C:X,16,0)</f>
        <v>0</v>
      </c>
      <c r="U510">
        <f>VLOOKUP(C510,'考勤原始数据（增加育儿、独生子女陪护假）'!C:Z,17,0)</f>
        <v>0</v>
      </c>
      <c r="W510">
        <f>VLOOKUP(C510,'考勤原始数据（增加育儿、独生子女陪护假）'!C:AB,18,0)</f>
        <v>0</v>
      </c>
      <c r="Y510">
        <f>VLOOKUP(C510,'考勤原始数据（增加育儿、独生子女陪护假）'!C:AD,19,0)</f>
        <v>0</v>
      </c>
      <c r="Z510">
        <f>VLOOKUP(C510,'考勤原始数据（增加育儿、独生子女陪护假）'!C:AE,20,0)</f>
        <v>0</v>
      </c>
      <c r="AB510">
        <f>VLOOKUP(C510,'考勤原始数据（增加育儿、独生子女陪护假）'!C:AG,22,0)</f>
        <v>0</v>
      </c>
      <c r="AC510">
        <f>VLOOKUP(C510,'考勤原始数据（增加育儿、独生子女陪护假）'!C:Y,23,0)</f>
        <v>10</v>
      </c>
      <c r="AD510">
        <f>VLOOKUP(C510,'考勤原始数据（增加育儿、独生子女陪护假）'!C:Z,24,0)</f>
        <v>10</v>
      </c>
      <c r="AE510">
        <v>0</v>
      </c>
      <c r="AF510">
        <f>VLOOKUP(C510,'考勤原始数据（增加育儿、独生子女陪护假）'!C:AB,26,0)</f>
        <v>0</v>
      </c>
      <c r="AG510">
        <f>VLOOKUP(C510:C511,'考勤原始数据（增加育儿、独生子女陪护假）'!C:AC,27,0)</f>
        <v>0</v>
      </c>
      <c r="AH510">
        <f>VLOOKUP(C510,'考勤原始数据（增加育儿、独生子女陪护假）'!C:AD,28,0)</f>
        <v>0</v>
      </c>
      <c r="AI510">
        <f>VLOOKUP(C510,'考勤原始数据（增加育儿、独生子女陪护假）'!C:AE,29,0)</f>
        <v>0</v>
      </c>
      <c r="AJ510">
        <f>VLOOKUP(C510,'考勤原始数据（增加育儿、独生子女陪护假）'!C:AF,30,0)</f>
        <v>0</v>
      </c>
      <c r="AK510">
        <v>3</v>
      </c>
      <c r="AL510">
        <f t="shared" si="29"/>
        <v>45</v>
      </c>
      <c r="AM510">
        <f t="shared" si="31"/>
        <v>200</v>
      </c>
      <c r="AN510">
        <f>VLOOKUP(C510,工龄计算!B:F,5,0)</f>
        <v>0</v>
      </c>
      <c r="AS510">
        <f t="shared" si="30"/>
        <v>0</v>
      </c>
      <c r="BB510">
        <f t="shared" si="32"/>
        <v>0</v>
      </c>
    </row>
    <row r="511" spans="2:55">
      <c r="B511" t="str">
        <f>VLOOKUP(C511,花名册!C:O,13,0)</f>
        <v>11421</v>
      </c>
      <c r="C511" t="s">
        <v>883</v>
      </c>
      <c r="D511" t="str">
        <f>VLOOKUP(C511,花名册!C:F,4,0)</f>
        <v>百诚医药</v>
      </c>
      <c r="E511" t="str">
        <f>VLOOKUP(C511,花名册!C:G,5,0)</f>
        <v>液体制剂三部</v>
      </c>
      <c r="F511" t="str">
        <f>VLOOKUP(C511,花名册!C:H,6,0)</f>
        <v>助理分析研究员</v>
      </c>
      <c r="G511" t="str">
        <f>VLOOKUP(C511,花名册!C:D,2,0)</f>
        <v>在职</v>
      </c>
      <c r="H511" t="str">
        <f>VLOOKUP(C511,花名册!C:E,3,0)</f>
        <v>正式员工</v>
      </c>
      <c r="I511" t="str">
        <f>VLOOKUP(C511,花名册!C:J,8,0)</f>
        <v>研发</v>
      </c>
      <c r="J511" t="str">
        <f>VLOOKUP(C511,花名册!C:I,7,0)</f>
        <v>2022-07-04</v>
      </c>
      <c r="K511" t="str">
        <f>VLOOKUP(C511,花名册!C:L,9,0)</f>
        <v/>
      </c>
      <c r="L511" t="str">
        <f>VLOOKUP(C511,花名册!C:L,10,0)</f>
        <v/>
      </c>
      <c r="M511" t="str">
        <f>VLOOKUP(C511,花名册!C:N,12,0)</f>
        <v>P1</v>
      </c>
      <c r="N511">
        <f>VLOOKUP(C511,出勤日期!A:I,9,0)</f>
        <v>172.5</v>
      </c>
      <c r="O511">
        <f>VLOOKUP(C511,出勤日期!A:J,10,0)</f>
        <v>172.5</v>
      </c>
      <c r="P511">
        <f>VLOOKUP(C511,出勤日期!A:L,12,0)</f>
        <v>0</v>
      </c>
      <c r="Q511">
        <f>VLOOKUP(C511,出勤日期!A:M,13,0)</f>
        <v>172.5</v>
      </c>
      <c r="S511">
        <f>VLOOKUP(C511,'考勤原始数据（增加育儿、独生子女陪护假）'!C:X,16,0)</f>
        <v>0</v>
      </c>
      <c r="U511">
        <f>VLOOKUP(C511,'考勤原始数据（增加育儿、独生子女陪护假）'!C:Z,17,0)</f>
        <v>0</v>
      </c>
      <c r="W511">
        <f>VLOOKUP(C511,'考勤原始数据（增加育儿、独生子女陪护假）'!C:AB,18,0)</f>
        <v>0</v>
      </c>
      <c r="Y511">
        <f>VLOOKUP(C511,'考勤原始数据（增加育儿、独生子女陪护假）'!C:AD,19,0)</f>
        <v>0</v>
      </c>
      <c r="Z511">
        <f>VLOOKUP(C511,'考勤原始数据（增加育儿、独生子女陪护假）'!C:AE,20,0)</f>
        <v>0</v>
      </c>
      <c r="AB511">
        <f>VLOOKUP(C511,'考勤原始数据（增加育儿、独生子女陪护假）'!C:AG,22,0)</f>
        <v>0</v>
      </c>
      <c r="AC511">
        <f>VLOOKUP(C511,'考勤原始数据（增加育儿、独生子女陪护假）'!C:Y,23,0)</f>
        <v>29</v>
      </c>
      <c r="AD511">
        <f>VLOOKUP(C511,'考勤原始数据（增加育儿、独生子女陪护假）'!C:Z,24,0)</f>
        <v>15</v>
      </c>
      <c r="AE511">
        <v>0</v>
      </c>
      <c r="AF511">
        <f>VLOOKUP(C511,'考勤原始数据（增加育儿、独生子女陪护假）'!C:AB,26,0)</f>
        <v>14</v>
      </c>
      <c r="AG511">
        <f>VLOOKUP(C511:C512,'考勤原始数据（增加育儿、独生子女陪护假）'!C:AC,27,0)</f>
        <v>0</v>
      </c>
      <c r="AH511">
        <f>VLOOKUP(C511,'考勤原始数据（增加育儿、独生子女陪护假）'!C:AD,28,0)</f>
        <v>0</v>
      </c>
      <c r="AI511">
        <f>VLOOKUP(C511,'考勤原始数据（增加育儿、独生子女陪护假）'!C:AE,29,0)</f>
        <v>0</v>
      </c>
      <c r="AJ511">
        <f>VLOOKUP(C511,'考勤原始数据（增加育儿、独生子女陪护假）'!C:AF,30,0)</f>
        <v>560</v>
      </c>
      <c r="AL511">
        <f t="shared" si="29"/>
        <v>0</v>
      </c>
      <c r="AM511">
        <f t="shared" si="31"/>
        <v>200</v>
      </c>
      <c r="AN511">
        <f>VLOOKUP(C511,工龄计算!B:F,5,0)</f>
        <v>0</v>
      </c>
      <c r="AS511">
        <f t="shared" si="30"/>
        <v>0</v>
      </c>
      <c r="BB511">
        <f t="shared" si="32"/>
        <v>0</v>
      </c>
    </row>
    <row r="512" spans="2:55">
      <c r="B512" t="str">
        <f>VLOOKUP(C512,花名册!C:O,13,0)</f>
        <v>11431</v>
      </c>
      <c r="C512" t="s">
        <v>1270</v>
      </c>
      <c r="D512" t="str">
        <f>VLOOKUP(C512,花名册!C:F,4,0)</f>
        <v>百诚医药</v>
      </c>
      <c r="E512" t="str">
        <f>VLOOKUP(C512,花名册!C:G,5,0)</f>
        <v>原料药分析部</v>
      </c>
      <c r="F512" t="str">
        <f>VLOOKUP(C512,花名册!C:H,6,0)</f>
        <v>初级项目经理(分析)</v>
      </c>
      <c r="G512" t="str">
        <f>VLOOKUP(C512,花名册!C:D,2,0)</f>
        <v>在职</v>
      </c>
      <c r="H512" t="str">
        <f>VLOOKUP(C512,花名册!C:E,3,0)</f>
        <v>正式员工</v>
      </c>
      <c r="I512" t="str">
        <f>VLOOKUP(C512,花名册!C:J,8,0)</f>
        <v>研发</v>
      </c>
      <c r="J512" t="str">
        <f>VLOOKUP(C512,花名册!C:I,7,0)</f>
        <v>2021-12-31</v>
      </c>
      <c r="K512" t="str">
        <f>VLOOKUP(C512,花名册!C:L,9,0)</f>
        <v/>
      </c>
      <c r="L512" t="str">
        <f>VLOOKUP(C512,花名册!C:L,10,0)</f>
        <v/>
      </c>
      <c r="M512" t="str">
        <f>VLOOKUP(C512,花名册!C:N,12,0)</f>
        <v>M1</v>
      </c>
      <c r="N512">
        <f>VLOOKUP(C512,出勤日期!A:I,9,0)</f>
        <v>172.5</v>
      </c>
      <c r="O512">
        <f>VLOOKUP(C512,出勤日期!A:J,10,0)</f>
        <v>172.5</v>
      </c>
      <c r="P512">
        <f>VLOOKUP(C512,出勤日期!A:L,12,0)</f>
        <v>0</v>
      </c>
      <c r="Q512">
        <f>VLOOKUP(C512,出勤日期!A:M,13,0)</f>
        <v>172.5</v>
      </c>
      <c r="S512">
        <f>VLOOKUP(C512,'考勤原始数据（增加育儿、独生子女陪护假）'!C:X,16,0)</f>
        <v>0</v>
      </c>
      <c r="U512">
        <f>VLOOKUP(C512,'考勤原始数据（增加育儿、独生子女陪护假）'!C:Z,17,0)</f>
        <v>0</v>
      </c>
      <c r="W512">
        <f>VLOOKUP(C512,'考勤原始数据（增加育儿、独生子女陪护假）'!C:AB,18,0)</f>
        <v>0</v>
      </c>
      <c r="Y512">
        <f>VLOOKUP(C512,'考勤原始数据（增加育儿、独生子女陪护假）'!C:AD,19,0)</f>
        <v>0</v>
      </c>
      <c r="Z512">
        <f>VLOOKUP(C512,'考勤原始数据（增加育儿、独生子女陪护假）'!C:AE,20,0)</f>
        <v>0</v>
      </c>
      <c r="AB512">
        <f>VLOOKUP(C512,'考勤原始数据（增加育儿、独生子女陪护假）'!C:AG,22,0)</f>
        <v>0</v>
      </c>
      <c r="AC512">
        <f>VLOOKUP(C512,'考勤原始数据（增加育儿、独生子女陪护假）'!C:Y,23,0)</f>
        <v>12</v>
      </c>
      <c r="AD512">
        <f>VLOOKUP(C512,'考勤原始数据（增加育儿、独生子女陪护假）'!C:Z,24,0)</f>
        <v>12</v>
      </c>
      <c r="AE512">
        <v>0</v>
      </c>
      <c r="AF512">
        <f>VLOOKUP(C512,'考勤原始数据（增加育儿、独生子女陪护假）'!C:AB,26,0)</f>
        <v>0</v>
      </c>
      <c r="AG512">
        <f>VLOOKUP(C512:C513,'考勤原始数据（增加育儿、独生子女陪护假）'!C:AC,27,0)</f>
        <v>0</v>
      </c>
      <c r="AH512">
        <f>VLOOKUP(C512,'考勤原始数据（增加育儿、独生子女陪护假）'!C:AD,28,0)</f>
        <v>0</v>
      </c>
      <c r="AI512">
        <f>VLOOKUP(C512,'考勤原始数据（增加育儿、独生子女陪护假）'!C:AE,29,0)</f>
        <v>0</v>
      </c>
      <c r="AJ512">
        <f>VLOOKUP(C512,'考勤原始数据（增加育儿、独生子女陪护假）'!C:AF,30,0)</f>
        <v>0</v>
      </c>
      <c r="AL512">
        <f t="shared" si="29"/>
        <v>0</v>
      </c>
      <c r="AM512">
        <f t="shared" si="31"/>
        <v>200</v>
      </c>
      <c r="AN512">
        <f>VLOOKUP(C512,工龄计算!B:F,5,0)</f>
        <v>50</v>
      </c>
      <c r="AS512">
        <f t="shared" si="30"/>
        <v>0</v>
      </c>
      <c r="AW512" s="66">
        <v>1000</v>
      </c>
      <c r="BB512">
        <f t="shared" si="32"/>
        <v>0</v>
      </c>
      <c r="BC512" t="s">
        <v>7819</v>
      </c>
    </row>
    <row r="513" spans="2:54">
      <c r="B513" t="str">
        <f>VLOOKUP(C513,花名册!C:O,13,0)</f>
        <v>11441</v>
      </c>
      <c r="C513" t="s">
        <v>1118</v>
      </c>
      <c r="D513" t="str">
        <f>VLOOKUP(C513,花名册!C:F,4,0)</f>
        <v>海度医药</v>
      </c>
      <c r="E513" t="str">
        <f>VLOOKUP(C513,花名册!C:G,5,0)</f>
        <v>医学部</v>
      </c>
      <c r="F513" t="str">
        <f>VLOOKUP(C513,花名册!C:H,6,0)</f>
        <v>统计分析员</v>
      </c>
      <c r="G513" t="str">
        <f>VLOOKUP(C513,花名册!C:D,2,0)</f>
        <v>在职</v>
      </c>
      <c r="H513" t="str">
        <f>VLOOKUP(C513,花名册!C:E,3,0)</f>
        <v>正式员工</v>
      </c>
      <c r="I513" t="str">
        <f>VLOOKUP(C513,花名册!C:J,8,0)</f>
        <v>研发</v>
      </c>
      <c r="J513" t="str">
        <f>VLOOKUP(C513,花名册!C:I,7,0)</f>
        <v>2022-01-05</v>
      </c>
      <c r="K513" t="str">
        <f>VLOOKUP(C513,花名册!C:L,9,0)</f>
        <v/>
      </c>
      <c r="L513" t="str">
        <f>VLOOKUP(C513,花名册!C:L,10,0)</f>
        <v/>
      </c>
      <c r="M513" t="str">
        <f>VLOOKUP(C513,花名册!C:N,12,0)</f>
        <v>P2</v>
      </c>
      <c r="N513">
        <f>VLOOKUP(C513,出勤日期!A:I,9,0)</f>
        <v>172.5</v>
      </c>
      <c r="O513">
        <f>VLOOKUP(C513,出勤日期!A:J,10,0)</f>
        <v>172.5</v>
      </c>
      <c r="P513">
        <f>VLOOKUP(C513,出勤日期!A:L,12,0)</f>
        <v>0</v>
      </c>
      <c r="Q513">
        <f>VLOOKUP(C513,出勤日期!A:M,13,0)</f>
        <v>172.5</v>
      </c>
      <c r="S513">
        <f>VLOOKUP(C513,'考勤原始数据（增加育儿、独生子女陪护假）'!C:X,16,0)</f>
        <v>0</v>
      </c>
      <c r="U513">
        <f>VLOOKUP(C513,'考勤原始数据（增加育儿、独生子女陪护假）'!C:Z,17,0)</f>
        <v>0</v>
      </c>
      <c r="W513">
        <f>VLOOKUP(C513,'考勤原始数据（增加育儿、独生子女陪护假）'!C:AB,18,0)</f>
        <v>0</v>
      </c>
      <c r="Y513">
        <f>VLOOKUP(C513,'考勤原始数据（增加育儿、独生子女陪护假）'!C:AD,19,0)</f>
        <v>0</v>
      </c>
      <c r="Z513">
        <f>VLOOKUP(C513,'考勤原始数据（增加育儿、独生子女陪护假）'!C:AE,20,0)</f>
        <v>0</v>
      </c>
      <c r="AB513">
        <f>VLOOKUP(C513,'考勤原始数据（增加育儿、独生子女陪护假）'!C:AG,22,0)</f>
        <v>0</v>
      </c>
      <c r="AC513">
        <f>VLOOKUP(C513,'考勤原始数据（增加育儿、独生子女陪护假）'!C:Y,23,0)</f>
        <v>15</v>
      </c>
      <c r="AD513">
        <f>VLOOKUP(C513,'考勤原始数据（增加育儿、独生子女陪护假）'!C:Z,24,0)</f>
        <v>15</v>
      </c>
      <c r="AE513">
        <v>0</v>
      </c>
      <c r="AF513">
        <f>VLOOKUP(C513,'考勤原始数据（增加育儿、独生子女陪护假）'!C:AB,26,0)</f>
        <v>0</v>
      </c>
      <c r="AG513">
        <f>VLOOKUP(C513:C514,'考勤原始数据（增加育儿、独生子女陪护假）'!C:AC,27,0)</f>
        <v>0</v>
      </c>
      <c r="AH513">
        <f>VLOOKUP(C513,'考勤原始数据（增加育儿、独生子女陪护假）'!C:AD,28,0)</f>
        <v>0</v>
      </c>
      <c r="AI513">
        <f>VLOOKUP(C513,'考勤原始数据（增加育儿、独生子女陪护假）'!C:AE,29,0)</f>
        <v>0</v>
      </c>
      <c r="AJ513">
        <f>VLOOKUP(C513,'考勤原始数据（增加育儿、独生子女陪护假）'!C:AF,30,0)</f>
        <v>0</v>
      </c>
      <c r="AL513">
        <f t="shared" si="29"/>
        <v>0</v>
      </c>
      <c r="AM513">
        <f t="shared" si="31"/>
        <v>200</v>
      </c>
      <c r="AN513">
        <f>VLOOKUP(C513,工龄计算!B:F,5,0)</f>
        <v>50</v>
      </c>
      <c r="AS513">
        <f t="shared" si="30"/>
        <v>0</v>
      </c>
      <c r="BB513">
        <f t="shared" si="32"/>
        <v>0</v>
      </c>
    </row>
    <row r="514" spans="2:54">
      <c r="B514" t="str">
        <f>VLOOKUP(C514,花名册!C:O,13,0)</f>
        <v>11437</v>
      </c>
      <c r="C514" t="s">
        <v>1272</v>
      </c>
      <c r="D514" t="str">
        <f>VLOOKUP(C514,花名册!C:F,4,0)</f>
        <v>百诚医药</v>
      </c>
      <c r="E514" t="str">
        <f>VLOOKUP(C514,花名册!C:G,5,0)</f>
        <v>固体制剂三部</v>
      </c>
      <c r="F514" t="str">
        <f>VLOOKUP(C514,花名册!C:H,6,0)</f>
        <v>助理分析研究员</v>
      </c>
      <c r="G514" t="str">
        <f>VLOOKUP(C514,花名册!C:D,2,0)</f>
        <v>在职</v>
      </c>
      <c r="H514" t="str">
        <f>VLOOKUP(C514,花名册!C:E,3,0)</f>
        <v>正式员工</v>
      </c>
      <c r="I514" t="str">
        <f>VLOOKUP(C514,花名册!C:J,8,0)</f>
        <v>研发</v>
      </c>
      <c r="J514" t="str">
        <f>VLOOKUP(C514,花名册!C:I,7,0)</f>
        <v>2022-07-04</v>
      </c>
      <c r="K514" t="str">
        <f>VLOOKUP(C514,花名册!C:L,9,0)</f>
        <v/>
      </c>
      <c r="L514" t="str">
        <f>VLOOKUP(C514,花名册!C:L,10,0)</f>
        <v/>
      </c>
      <c r="M514" t="str">
        <f>VLOOKUP(C514,花名册!C:N,12,0)</f>
        <v>P1</v>
      </c>
      <c r="N514">
        <f>VLOOKUP(C514,出勤日期!A:I,9,0)</f>
        <v>172.5</v>
      </c>
      <c r="O514">
        <f>VLOOKUP(C514,出勤日期!A:J,10,0)</f>
        <v>172.5</v>
      </c>
      <c r="P514">
        <f>VLOOKUP(C514,出勤日期!A:L,12,0)</f>
        <v>0</v>
      </c>
      <c r="Q514">
        <f>VLOOKUP(C514,出勤日期!A:M,13,0)</f>
        <v>172.5</v>
      </c>
      <c r="S514">
        <f>VLOOKUP(C514,'考勤原始数据（增加育儿、独生子女陪护假）'!C:X,16,0)</f>
        <v>0</v>
      </c>
      <c r="U514">
        <f>VLOOKUP(C514,'考勤原始数据（增加育儿、独生子女陪护假）'!C:Z,17,0)</f>
        <v>0</v>
      </c>
      <c r="W514">
        <f>VLOOKUP(C514,'考勤原始数据（增加育儿、独生子女陪护假）'!C:AB,18,0)</f>
        <v>0</v>
      </c>
      <c r="Y514">
        <f>VLOOKUP(C514,'考勤原始数据（增加育儿、独生子女陪护假）'!C:AD,19,0)</f>
        <v>0</v>
      </c>
      <c r="Z514">
        <f>VLOOKUP(C514,'考勤原始数据（增加育儿、独生子女陪护假）'!C:AE,20,0)</f>
        <v>0</v>
      </c>
      <c r="AB514">
        <f>VLOOKUP(C514,'考勤原始数据（增加育儿、独生子女陪护假）'!C:AG,22,0)</f>
        <v>0</v>
      </c>
      <c r="AC514">
        <f>VLOOKUP(C514,'考勤原始数据（增加育儿、独生子女陪护假）'!C:Y,23,0)</f>
        <v>11.5</v>
      </c>
      <c r="AD514">
        <f>VLOOKUP(C514,'考勤原始数据（增加育儿、独生子女陪护假）'!C:Z,24,0)</f>
        <v>3.5</v>
      </c>
      <c r="AE514">
        <v>0</v>
      </c>
      <c r="AF514">
        <f>VLOOKUP(C514,'考勤原始数据（增加育儿、独生子女陪护假）'!C:AB,26,0)</f>
        <v>8</v>
      </c>
      <c r="AG514">
        <f>VLOOKUP(C514:C515,'考勤原始数据（增加育儿、独生子女陪护假）'!C:AC,27,0)</f>
        <v>0</v>
      </c>
      <c r="AH514">
        <f>VLOOKUP(C514,'考勤原始数据（增加育儿、独生子女陪护假）'!C:AD,28,0)</f>
        <v>0</v>
      </c>
      <c r="AI514">
        <f>VLOOKUP(C514,'考勤原始数据（增加育儿、独生子女陪护假）'!C:AE,29,0)</f>
        <v>0</v>
      </c>
      <c r="AJ514">
        <f>VLOOKUP(C514,'考勤原始数据（增加育儿、独生子女陪护假）'!C:AF,30,0)</f>
        <v>320</v>
      </c>
      <c r="AL514">
        <f t="shared" ref="AL514:AL577" si="33">AK514*15</f>
        <v>0</v>
      </c>
      <c r="AM514">
        <f t="shared" si="31"/>
        <v>200</v>
      </c>
      <c r="AN514">
        <f>VLOOKUP(C514,工龄计算!B:F,5,0)</f>
        <v>0</v>
      </c>
      <c r="AS514">
        <f t="shared" ref="AS514:AS577" si="34">AO514+AP514+AQ514+AR514</f>
        <v>0</v>
      </c>
      <c r="BB514">
        <f t="shared" si="32"/>
        <v>0</v>
      </c>
    </row>
    <row r="515" spans="2:54">
      <c r="B515" t="str">
        <f>VLOOKUP(C515,花名册!C:O,13,0)</f>
        <v>11434</v>
      </c>
      <c r="C515" t="s">
        <v>884</v>
      </c>
      <c r="D515" t="str">
        <f>VLOOKUP(C515,花名册!C:F,4,0)</f>
        <v>百诚医药</v>
      </c>
      <c r="E515" t="str">
        <f>VLOOKUP(C515,花名册!C:G,5,0)</f>
        <v>液体制剂二部</v>
      </c>
      <c r="F515" t="str">
        <f>VLOOKUP(C515,花名册!C:H,6,0)</f>
        <v>分析研究员</v>
      </c>
      <c r="G515" t="str">
        <f>VLOOKUP(C515,花名册!C:D,2,0)</f>
        <v>在职</v>
      </c>
      <c r="H515" t="str">
        <f>VLOOKUP(C515,花名册!C:E,3,0)</f>
        <v>正式员工</v>
      </c>
      <c r="I515" t="str">
        <f>VLOOKUP(C515,花名册!C:J,8,0)</f>
        <v>研发</v>
      </c>
      <c r="J515" t="str">
        <f>VLOOKUP(C515,花名册!C:I,7,0)</f>
        <v>2022-01-07</v>
      </c>
      <c r="K515" t="str">
        <f>VLOOKUP(C515,花名册!C:L,9,0)</f>
        <v/>
      </c>
      <c r="L515" t="str">
        <f>VLOOKUP(C515,花名册!C:L,10,0)</f>
        <v/>
      </c>
      <c r="M515" t="str">
        <f>VLOOKUP(C515,花名册!C:N,12,0)</f>
        <v>P1</v>
      </c>
      <c r="N515">
        <f>VLOOKUP(C515,出勤日期!A:I,9,0)</f>
        <v>172.5</v>
      </c>
      <c r="O515">
        <f>VLOOKUP(C515,出勤日期!A:J,10,0)</f>
        <v>172.5</v>
      </c>
      <c r="P515">
        <f>VLOOKUP(C515,出勤日期!A:L,12,0)</f>
        <v>0</v>
      </c>
      <c r="Q515">
        <f>VLOOKUP(C515,出勤日期!A:M,13,0)</f>
        <v>172.5</v>
      </c>
      <c r="S515">
        <f>VLOOKUP(C515,'考勤原始数据（增加育儿、独生子女陪护假）'!C:X,16,0)</f>
        <v>3</v>
      </c>
      <c r="U515">
        <f>VLOOKUP(C515,'考勤原始数据（增加育儿、独生子女陪护假）'!C:Z,17,0)</f>
        <v>0</v>
      </c>
      <c r="W515">
        <f>VLOOKUP(C515,'考勤原始数据（增加育儿、独生子女陪护假）'!C:AB,18,0)</f>
        <v>0</v>
      </c>
      <c r="Y515">
        <f>VLOOKUP(C515,'考勤原始数据（增加育儿、独生子女陪护假）'!C:AD,19,0)</f>
        <v>0</v>
      </c>
      <c r="Z515">
        <f>VLOOKUP(C515,'考勤原始数据（增加育儿、独生子女陪护假）'!C:AE,20,0)</f>
        <v>0</v>
      </c>
      <c r="AB515">
        <f>VLOOKUP(C515,'考勤原始数据（增加育儿、独生子女陪护假）'!C:AG,22,0)</f>
        <v>0</v>
      </c>
      <c r="AC515">
        <f>VLOOKUP(C515,'考勤原始数据（增加育儿、独生子女陪护假）'!C:Y,23,0)</f>
        <v>53.5</v>
      </c>
      <c r="AD515">
        <f>VLOOKUP(C515,'考勤原始数据（增加育儿、独生子女陪护假）'!C:Z,24,0)</f>
        <v>0</v>
      </c>
      <c r="AE515">
        <v>0</v>
      </c>
      <c r="AF515">
        <f>VLOOKUP(C515,'考勤原始数据（增加育儿、独生子女陪护假）'!C:AB,26,0)</f>
        <v>44</v>
      </c>
      <c r="AG515">
        <f>VLOOKUP(C515:C516,'考勤原始数据（增加育儿、独生子女陪护假）'!C:AC,27,0)</f>
        <v>9.5</v>
      </c>
      <c r="AH515">
        <f>VLOOKUP(C515,'考勤原始数据（增加育儿、独生子女陪护假）'!C:AD,28,0)</f>
        <v>0</v>
      </c>
      <c r="AI515">
        <f>VLOOKUP(C515,'考勤原始数据（增加育儿、独生子女陪护假）'!C:AE,29,0)</f>
        <v>0</v>
      </c>
      <c r="AJ515">
        <f>VLOOKUP(C515,'考勤原始数据（增加育儿、独生子女陪护假）'!C:AF,30,0)</f>
        <v>2140</v>
      </c>
      <c r="AL515">
        <f t="shared" si="33"/>
        <v>0</v>
      </c>
      <c r="AM515">
        <f t="shared" ref="AM515:AM578" si="35">ROUND(200/N515*(O515-R515-S515-T515-U515-V515-W515-X515-Y515-Z515-AA515-AB515),2)</f>
        <v>196.52</v>
      </c>
      <c r="AN515">
        <f>VLOOKUP(C515,工龄计算!B:F,5,0)</f>
        <v>50</v>
      </c>
      <c r="AS515">
        <f t="shared" si="34"/>
        <v>0</v>
      </c>
      <c r="BB515">
        <f t="shared" ref="BB515:BB578" si="36">AU515+AY515+AZ515+BA515</f>
        <v>0</v>
      </c>
    </row>
    <row r="516" spans="2:54">
      <c r="B516" t="str">
        <f>VLOOKUP(C516,花名册!C:O,13,0)</f>
        <v>11433</v>
      </c>
      <c r="C516" t="s">
        <v>886</v>
      </c>
      <c r="D516" t="str">
        <f>VLOOKUP(C516,花名册!C:F,4,0)</f>
        <v>百诚医药</v>
      </c>
      <c r="E516" t="str">
        <f>VLOOKUP(C516,花名册!C:G,5,0)</f>
        <v>实验室管理部</v>
      </c>
      <c r="F516" t="str">
        <f>VLOOKUP(C516,花名册!C:H,6,0)</f>
        <v>安全员</v>
      </c>
      <c r="G516" t="str">
        <f>VLOOKUP(C516,花名册!C:D,2,0)</f>
        <v>在职</v>
      </c>
      <c r="H516" t="str">
        <f>VLOOKUP(C516,花名册!C:E,3,0)</f>
        <v>正式员工</v>
      </c>
      <c r="I516" t="str">
        <f>VLOOKUP(C516,花名册!C:J,8,0)</f>
        <v>职能</v>
      </c>
      <c r="J516" t="str">
        <f>VLOOKUP(C516,花名册!C:I,7,0)</f>
        <v>2022-01-07</v>
      </c>
      <c r="K516" t="str">
        <f>VLOOKUP(C516,花名册!C:L,9,0)</f>
        <v/>
      </c>
      <c r="L516" t="str">
        <f>VLOOKUP(C516,花名册!C:L,10,0)</f>
        <v/>
      </c>
      <c r="M516" t="str">
        <f>VLOOKUP(C516,花名册!C:N,12,0)</f>
        <v>P2</v>
      </c>
      <c r="N516">
        <f>VLOOKUP(C516,出勤日期!A:I,9,0)</f>
        <v>184</v>
      </c>
      <c r="O516">
        <f>VLOOKUP(C516,出勤日期!A:J,10,0)</f>
        <v>184</v>
      </c>
      <c r="P516">
        <f>VLOOKUP(C516,出勤日期!A:L,12,0)</f>
        <v>0</v>
      </c>
      <c r="Q516">
        <f>VLOOKUP(C516,出勤日期!A:M,13,0)</f>
        <v>184</v>
      </c>
      <c r="S516">
        <f>VLOOKUP(C516,'考勤原始数据（增加育儿、独生子女陪护假）'!C:X,16,0)</f>
        <v>0</v>
      </c>
      <c r="U516">
        <f>VLOOKUP(C516,'考勤原始数据（增加育儿、独生子女陪护假）'!C:Z,17,0)</f>
        <v>0</v>
      </c>
      <c r="W516">
        <f>VLOOKUP(C516,'考勤原始数据（增加育儿、独生子女陪护假）'!C:AB,18,0)</f>
        <v>0</v>
      </c>
      <c r="Y516">
        <f>VLOOKUP(C516,'考勤原始数据（增加育儿、独生子女陪护假）'!C:AD,19,0)</f>
        <v>0</v>
      </c>
      <c r="Z516">
        <f>VLOOKUP(C516,'考勤原始数据（增加育儿、独生子女陪护假）'!C:AE,20,0)</f>
        <v>0</v>
      </c>
      <c r="AB516">
        <f>VLOOKUP(C516,'考勤原始数据（增加育儿、独生子女陪护假）'!C:AG,22,0)</f>
        <v>0</v>
      </c>
      <c r="AC516">
        <f>VLOOKUP(C516,'考勤原始数据（增加育儿、独生子女陪护假）'!C:Y,23,0)</f>
        <v>0</v>
      </c>
      <c r="AD516">
        <f>VLOOKUP(C516,'考勤原始数据（增加育儿、独生子女陪护假）'!C:Z,24,0)</f>
        <v>0</v>
      </c>
      <c r="AE516">
        <v>0</v>
      </c>
      <c r="AF516">
        <f>VLOOKUP(C516,'考勤原始数据（增加育儿、独生子女陪护假）'!C:AB,26,0)</f>
        <v>0</v>
      </c>
      <c r="AG516">
        <f>VLOOKUP(C516:C517,'考勤原始数据（增加育儿、独生子女陪护假）'!C:AC,27,0)</f>
        <v>0</v>
      </c>
      <c r="AH516">
        <f>VLOOKUP(C516,'考勤原始数据（增加育儿、独生子女陪护假）'!C:AD,28,0)</f>
        <v>0</v>
      </c>
      <c r="AI516">
        <f>VLOOKUP(C516,'考勤原始数据（增加育儿、独生子女陪护假）'!C:AE,29,0)</f>
        <v>0</v>
      </c>
      <c r="AJ516">
        <f>VLOOKUP(C516,'考勤原始数据（增加育儿、独生子女陪护假）'!C:AF,30,0)</f>
        <v>0</v>
      </c>
      <c r="AL516">
        <f t="shared" si="33"/>
        <v>0</v>
      </c>
      <c r="AM516">
        <f t="shared" si="35"/>
        <v>200</v>
      </c>
      <c r="AN516">
        <f>VLOOKUP(C516,工龄计算!B:F,5,0)</f>
        <v>50</v>
      </c>
      <c r="AS516">
        <f t="shared" si="34"/>
        <v>0</v>
      </c>
      <c r="BB516">
        <f t="shared" si="36"/>
        <v>0</v>
      </c>
    </row>
    <row r="517" spans="2:54">
      <c r="B517" t="str">
        <f>VLOOKUP(C517,花名册!C:O,13,0)</f>
        <v>11429</v>
      </c>
      <c r="C517" t="s">
        <v>888</v>
      </c>
      <c r="D517" t="str">
        <f>VLOOKUP(C517,花名册!C:F,4,0)</f>
        <v>百诚医药</v>
      </c>
      <c r="E517" t="str">
        <f>VLOOKUP(C517,花名册!C:G,5,0)</f>
        <v>质量保证部</v>
      </c>
      <c r="F517" t="str">
        <f>VLOOKUP(C517,花名册!C:H,6,0)</f>
        <v>QA</v>
      </c>
      <c r="G517" t="str">
        <f>VLOOKUP(C517,花名册!C:D,2,0)</f>
        <v>在职</v>
      </c>
      <c r="H517" t="str">
        <f>VLOOKUP(C517,花名册!C:E,3,0)</f>
        <v>正式员工</v>
      </c>
      <c r="I517" t="str">
        <f>VLOOKUP(C517,花名册!C:J,8,0)</f>
        <v>职能</v>
      </c>
      <c r="J517" t="str">
        <f>VLOOKUP(C517,花名册!C:I,7,0)</f>
        <v>2022-07-04</v>
      </c>
      <c r="K517" t="str">
        <f>VLOOKUP(C517,花名册!C:L,9,0)</f>
        <v/>
      </c>
      <c r="L517" t="str">
        <f>VLOOKUP(C517,花名册!C:L,10,0)</f>
        <v/>
      </c>
      <c r="M517" t="str">
        <f>VLOOKUP(C517,花名册!C:N,12,0)</f>
        <v>P2</v>
      </c>
      <c r="N517">
        <f>VLOOKUP(C517,出勤日期!A:I,9,0)</f>
        <v>184</v>
      </c>
      <c r="O517">
        <f>VLOOKUP(C517,出勤日期!A:J,10,0)</f>
        <v>184</v>
      </c>
      <c r="P517">
        <f>VLOOKUP(C517,出勤日期!A:L,12,0)</f>
        <v>0</v>
      </c>
      <c r="Q517">
        <f>VLOOKUP(C517,出勤日期!A:M,13,0)</f>
        <v>184</v>
      </c>
      <c r="S517">
        <f>VLOOKUP(C517,'考勤原始数据（增加育儿、独生子女陪护假）'!C:X,16,0)</f>
        <v>0</v>
      </c>
      <c r="U517">
        <f>VLOOKUP(C517,'考勤原始数据（增加育儿、独生子女陪护假）'!C:Z,17,0)</f>
        <v>0</v>
      </c>
      <c r="W517">
        <f>VLOOKUP(C517,'考勤原始数据（增加育儿、独生子女陪护假）'!C:AB,18,0)</f>
        <v>0</v>
      </c>
      <c r="Y517">
        <f>VLOOKUP(C517,'考勤原始数据（增加育儿、独生子女陪护假）'!C:AD,19,0)</f>
        <v>0</v>
      </c>
      <c r="Z517">
        <f>VLOOKUP(C517,'考勤原始数据（增加育儿、独生子女陪护假）'!C:AE,20,0)</f>
        <v>0</v>
      </c>
      <c r="AB517">
        <f>VLOOKUP(C517,'考勤原始数据（增加育儿、独生子女陪护假）'!C:AG,22,0)</f>
        <v>0</v>
      </c>
      <c r="AC517">
        <f>VLOOKUP(C517,'考勤原始数据（增加育儿、独生子女陪护假）'!C:Y,23,0)</f>
        <v>8.5</v>
      </c>
      <c r="AD517">
        <f>VLOOKUP(C517,'考勤原始数据（增加育儿、独生子女陪护假）'!C:Z,24,0)</f>
        <v>1.5</v>
      </c>
      <c r="AE517">
        <v>0</v>
      </c>
      <c r="AF517">
        <f>VLOOKUP(C517,'考勤原始数据（增加育儿、独生子女陪护假）'!C:AB,26,0)</f>
        <v>7</v>
      </c>
      <c r="AG517">
        <f>VLOOKUP(C517:C518,'考勤原始数据（增加育儿、独生子女陪护假）'!C:AC,27,0)</f>
        <v>0</v>
      </c>
      <c r="AH517">
        <f>VLOOKUP(C517,'考勤原始数据（增加育儿、独生子女陪护假）'!C:AD,28,0)</f>
        <v>0</v>
      </c>
      <c r="AI517">
        <f>VLOOKUP(C517,'考勤原始数据（增加育儿、独生子女陪护假）'!C:AE,29,0)</f>
        <v>0</v>
      </c>
      <c r="AJ517">
        <f>VLOOKUP(C517,'考勤原始数据（增加育儿、独生子女陪护假）'!C:AF,30,0)</f>
        <v>262.5</v>
      </c>
      <c r="AL517">
        <f t="shared" si="33"/>
        <v>0</v>
      </c>
      <c r="AM517">
        <f t="shared" si="35"/>
        <v>200</v>
      </c>
      <c r="AN517">
        <f>VLOOKUP(C517,工龄计算!B:F,5,0)</f>
        <v>0</v>
      </c>
      <c r="AS517">
        <f t="shared" si="34"/>
        <v>0</v>
      </c>
      <c r="BB517">
        <f t="shared" si="36"/>
        <v>0</v>
      </c>
    </row>
    <row r="518" spans="2:54">
      <c r="B518" t="str">
        <f>VLOOKUP(C518,花名册!C:O,13,0)</f>
        <v>11448</v>
      </c>
      <c r="C518" t="s">
        <v>1412</v>
      </c>
      <c r="D518" t="str">
        <f>VLOOKUP(C518,花名册!C:F,4,0)</f>
        <v>百诚医药</v>
      </c>
      <c r="E518" t="str">
        <f>VLOOKUP(C518,花名册!C:G,5,0)</f>
        <v>实验室管理部</v>
      </c>
      <c r="F518" t="str">
        <f>VLOOKUP(C518,花名册!C:H,6,0)</f>
        <v>设备工程师</v>
      </c>
      <c r="G518" t="str">
        <f>VLOOKUP(C518,花名册!C:D,2,0)</f>
        <v>在职</v>
      </c>
      <c r="H518" t="str">
        <f>VLOOKUP(C518,花名册!C:E,3,0)</f>
        <v>正式员工</v>
      </c>
      <c r="I518" t="str">
        <f>VLOOKUP(C518,花名册!C:J,8,0)</f>
        <v>职能</v>
      </c>
      <c r="J518" t="str">
        <f>VLOOKUP(C518,花名册!C:I,7,0)</f>
        <v>2022-01-10</v>
      </c>
      <c r="K518" t="str">
        <f>VLOOKUP(C518,花名册!C:L,9,0)</f>
        <v/>
      </c>
      <c r="L518" t="str">
        <f>VLOOKUP(C518,花名册!C:L,10,0)</f>
        <v/>
      </c>
      <c r="M518" t="str">
        <f>VLOOKUP(C518,花名册!C:N,12,0)</f>
        <v>P3</v>
      </c>
      <c r="N518">
        <f>VLOOKUP(C518,出勤日期!A:I,9,0)</f>
        <v>184</v>
      </c>
      <c r="O518">
        <f>VLOOKUP(C518,出勤日期!A:J,10,0)</f>
        <v>184</v>
      </c>
      <c r="P518">
        <f>VLOOKUP(C518,出勤日期!A:L,12,0)</f>
        <v>0</v>
      </c>
      <c r="Q518">
        <f>VLOOKUP(C518,出勤日期!A:M,13,0)</f>
        <v>184</v>
      </c>
      <c r="S518">
        <f>VLOOKUP(C518,'考勤原始数据（增加育儿、独生子女陪护假）'!C:X,16,0)</f>
        <v>0</v>
      </c>
      <c r="U518">
        <f>VLOOKUP(C518,'考勤原始数据（增加育儿、独生子女陪护假）'!C:Z,17,0)</f>
        <v>0</v>
      </c>
      <c r="W518">
        <f>VLOOKUP(C518,'考勤原始数据（增加育儿、独生子女陪护假）'!C:AB,18,0)</f>
        <v>0</v>
      </c>
      <c r="Y518">
        <f>VLOOKUP(C518,'考勤原始数据（增加育儿、独生子女陪护假）'!C:AD,19,0)</f>
        <v>0</v>
      </c>
      <c r="Z518">
        <f>VLOOKUP(C518,'考勤原始数据（增加育儿、独生子女陪护假）'!C:AE,20,0)</f>
        <v>0</v>
      </c>
      <c r="AB518">
        <f>VLOOKUP(C518,'考勤原始数据（增加育儿、独生子女陪护假）'!C:AG,22,0)</f>
        <v>0</v>
      </c>
      <c r="AC518">
        <f>VLOOKUP(C518,'考勤原始数据（增加育儿、独生子女陪护假）'!C:Y,23,0)</f>
        <v>22</v>
      </c>
      <c r="AD518">
        <f>VLOOKUP(C518,'考勤原始数据（增加育儿、独生子女陪护假）'!C:Z,24,0)</f>
        <v>0</v>
      </c>
      <c r="AE518">
        <v>0</v>
      </c>
      <c r="AF518">
        <f>VLOOKUP(C518,'考勤原始数据（增加育儿、独生子女陪护假）'!C:AB,26,0)</f>
        <v>0</v>
      </c>
      <c r="AG518">
        <f>VLOOKUP(C518:C519,'考勤原始数据（增加育儿、独生子女陪护假）'!C:AC,27,0)</f>
        <v>22</v>
      </c>
      <c r="AH518">
        <f>VLOOKUP(C518,'考勤原始数据（增加育儿、独生子女陪护假）'!C:AD,28,0)</f>
        <v>0</v>
      </c>
      <c r="AI518">
        <f>VLOOKUP(C518,'考勤原始数据（增加育儿、独生子女陪护假）'!C:AE,29,0)</f>
        <v>0</v>
      </c>
      <c r="AJ518">
        <f>VLOOKUP(C518,'考勤原始数据（增加育儿、独生子女陪护假）'!C:AF,30,0)</f>
        <v>825</v>
      </c>
      <c r="AL518">
        <f t="shared" si="33"/>
        <v>0</v>
      </c>
      <c r="AM518">
        <f t="shared" si="35"/>
        <v>200</v>
      </c>
      <c r="AN518">
        <f>VLOOKUP(C518,工龄计算!B:F,5,0)</f>
        <v>50</v>
      </c>
      <c r="AS518">
        <f t="shared" si="34"/>
        <v>0</v>
      </c>
      <c r="BB518">
        <f t="shared" si="36"/>
        <v>0</v>
      </c>
    </row>
    <row r="519" spans="2:54">
      <c r="B519" t="str">
        <f>VLOOKUP(C519,花名册!C:O,13,0)</f>
        <v>11430</v>
      </c>
      <c r="C519" t="s">
        <v>925</v>
      </c>
      <c r="D519" t="str">
        <f>VLOOKUP(C519,花名册!C:F,4,0)</f>
        <v>百杏生物</v>
      </c>
      <c r="E519" t="str">
        <f>VLOOKUP(C519,花名册!C:G,5,0)</f>
        <v>生物分析部</v>
      </c>
      <c r="F519" t="str">
        <f>VLOOKUP(C519,花名册!C:H,6,0)</f>
        <v>生物分析研究员</v>
      </c>
      <c r="G519" t="str">
        <f>VLOOKUP(C519,花名册!C:D,2,0)</f>
        <v>在职</v>
      </c>
      <c r="H519" t="str">
        <f>VLOOKUP(C519,花名册!C:E,3,0)</f>
        <v>正式员工</v>
      </c>
      <c r="I519" t="str">
        <f>VLOOKUP(C519,花名册!C:J,8,0)</f>
        <v>研发</v>
      </c>
      <c r="J519" t="str">
        <f>VLOOKUP(C519,花名册!C:I,7,0)</f>
        <v>2022-01-10</v>
      </c>
      <c r="K519" t="str">
        <f>VLOOKUP(C519,花名册!C:L,9,0)</f>
        <v/>
      </c>
      <c r="L519" t="str">
        <f>VLOOKUP(C519,花名册!C:L,10,0)</f>
        <v/>
      </c>
      <c r="M519" t="str">
        <f>VLOOKUP(C519,花名册!C:N,12,0)</f>
        <v>P1</v>
      </c>
      <c r="N519">
        <f>VLOOKUP(C519,出勤日期!A:I,9,0)</f>
        <v>172.5</v>
      </c>
      <c r="O519">
        <f>VLOOKUP(C519,出勤日期!A:J,10,0)</f>
        <v>172.5</v>
      </c>
      <c r="P519">
        <f>VLOOKUP(C519,出勤日期!A:L,12,0)</f>
        <v>0</v>
      </c>
      <c r="Q519">
        <f>VLOOKUP(C519,出勤日期!A:M,13,0)</f>
        <v>172.5</v>
      </c>
      <c r="S519">
        <f>VLOOKUP(C519,'考勤原始数据（增加育儿、独生子女陪护假）'!C:X,16,0)</f>
        <v>0</v>
      </c>
      <c r="U519">
        <f>VLOOKUP(C519,'考勤原始数据（增加育儿、独生子女陪护假）'!C:Z,17,0)</f>
        <v>0</v>
      </c>
      <c r="W519">
        <f>VLOOKUP(C519,'考勤原始数据（增加育儿、独生子女陪护假）'!C:AB,18,0)</f>
        <v>0</v>
      </c>
      <c r="Y519">
        <f>VLOOKUP(C519,'考勤原始数据（增加育儿、独生子女陪护假）'!C:AD,19,0)</f>
        <v>0</v>
      </c>
      <c r="Z519">
        <f>VLOOKUP(C519,'考勤原始数据（增加育儿、独生子女陪护假）'!C:AE,20,0)</f>
        <v>0</v>
      </c>
      <c r="AB519">
        <f>VLOOKUP(C519,'考勤原始数据（增加育儿、独生子女陪护假）'!C:AG,22,0)</f>
        <v>0</v>
      </c>
      <c r="AC519">
        <f>VLOOKUP(C519,'考勤原始数据（增加育儿、独生子女陪护假）'!C:Y,23,0)</f>
        <v>23.5</v>
      </c>
      <c r="AD519">
        <f>VLOOKUP(C519,'考勤原始数据（增加育儿、独生子女陪护假）'!C:Z,24,0)</f>
        <v>23.5</v>
      </c>
      <c r="AE519">
        <v>0</v>
      </c>
      <c r="AF519">
        <f>VLOOKUP(C519,'考勤原始数据（增加育儿、独生子女陪护假）'!C:AB,26,0)</f>
        <v>0</v>
      </c>
      <c r="AG519">
        <f>VLOOKUP(C519:C520,'考勤原始数据（增加育儿、独生子女陪护假）'!C:AC,27,0)</f>
        <v>0</v>
      </c>
      <c r="AH519">
        <f>VLOOKUP(C519,'考勤原始数据（增加育儿、独生子女陪护假）'!C:AD,28,0)</f>
        <v>0</v>
      </c>
      <c r="AI519">
        <f>VLOOKUP(C519,'考勤原始数据（增加育儿、独生子女陪护假）'!C:AE,29,0)</f>
        <v>0</v>
      </c>
      <c r="AJ519">
        <f>VLOOKUP(C519,'考勤原始数据（增加育儿、独生子女陪护假）'!C:AF,30,0)</f>
        <v>0</v>
      </c>
      <c r="AK519">
        <v>29</v>
      </c>
      <c r="AL519">
        <f t="shared" si="33"/>
        <v>435</v>
      </c>
      <c r="AM519">
        <f t="shared" si="35"/>
        <v>200</v>
      </c>
      <c r="AN519">
        <f>VLOOKUP(C519,工龄计算!B:F,5,0)</f>
        <v>50</v>
      </c>
      <c r="AS519">
        <f t="shared" si="34"/>
        <v>0</v>
      </c>
      <c r="BB519">
        <f t="shared" si="36"/>
        <v>0</v>
      </c>
    </row>
    <row r="520" spans="2:54">
      <c r="B520" t="str">
        <f>VLOOKUP(C520,花名册!C:O,13,0)</f>
        <v>11388</v>
      </c>
      <c r="C520" t="s">
        <v>876</v>
      </c>
      <c r="D520" t="str">
        <f>VLOOKUP(C520,花名册!C:F,4,0)</f>
        <v>百伦检测</v>
      </c>
      <c r="E520" t="str">
        <f>VLOOKUP(C520,花名册!C:G,5,0)</f>
        <v>检测一部</v>
      </c>
      <c r="F520" t="str">
        <f>VLOOKUP(C520,花名册!C:H,6,0)</f>
        <v>检测员</v>
      </c>
      <c r="G520" t="str">
        <f>VLOOKUP(C520,花名册!C:D,2,0)</f>
        <v>在职</v>
      </c>
      <c r="H520" t="str">
        <f>VLOOKUP(C520,花名册!C:E,3,0)</f>
        <v>正式员工</v>
      </c>
      <c r="I520" t="str">
        <f>VLOOKUP(C520,花名册!C:J,8,0)</f>
        <v>研发</v>
      </c>
      <c r="J520" t="str">
        <f>VLOOKUP(C520,花名册!C:I,7,0)</f>
        <v>2021-12-15</v>
      </c>
      <c r="K520" t="str">
        <f>VLOOKUP(C520,花名册!C:L,9,0)</f>
        <v/>
      </c>
      <c r="L520" t="str">
        <f>VLOOKUP(C520,花名册!C:L,10,0)</f>
        <v/>
      </c>
      <c r="M520" t="str">
        <f>VLOOKUP(C520,花名册!C:N,12,0)</f>
        <v>P1</v>
      </c>
      <c r="N520">
        <f>VLOOKUP(C520,出勤日期!A:I,9,0)</f>
        <v>172.5</v>
      </c>
      <c r="O520">
        <f>VLOOKUP(C520,出勤日期!A:J,10,0)</f>
        <v>172.5</v>
      </c>
      <c r="P520">
        <f>VLOOKUP(C520,出勤日期!A:L,12,0)</f>
        <v>0</v>
      </c>
      <c r="Q520">
        <f>VLOOKUP(C520,出勤日期!A:M,13,0)</f>
        <v>172.5</v>
      </c>
      <c r="S520">
        <f>VLOOKUP(C520,'考勤原始数据（增加育儿、独生子女陪护假）'!C:X,16,0)</f>
        <v>0</v>
      </c>
      <c r="U520">
        <f>VLOOKUP(C520,'考勤原始数据（增加育儿、独生子女陪护假）'!C:Z,17,0)</f>
        <v>0</v>
      </c>
      <c r="W520">
        <f>VLOOKUP(C520,'考勤原始数据（增加育儿、独生子女陪护假）'!C:AB,18,0)</f>
        <v>0</v>
      </c>
      <c r="Y520">
        <f>VLOOKUP(C520,'考勤原始数据（增加育儿、独生子女陪护假）'!C:AD,19,0)</f>
        <v>0</v>
      </c>
      <c r="Z520">
        <f>VLOOKUP(C520,'考勤原始数据（增加育儿、独生子女陪护假）'!C:AE,20,0)</f>
        <v>0</v>
      </c>
      <c r="AB520">
        <f>VLOOKUP(C520,'考勤原始数据（增加育儿、独生子女陪护假）'!C:AG,22,0)</f>
        <v>0</v>
      </c>
      <c r="AC520">
        <f>VLOOKUP(C520,'考勤原始数据（增加育儿、独生子女陪护假）'!C:Y,23,0)</f>
        <v>0</v>
      </c>
      <c r="AD520">
        <f>VLOOKUP(C520,'考勤原始数据（增加育儿、独生子女陪护假）'!C:Z,24,0)</f>
        <v>0</v>
      </c>
      <c r="AE520">
        <v>0</v>
      </c>
      <c r="AF520">
        <f>VLOOKUP(C520,'考勤原始数据（增加育儿、独生子女陪护假）'!C:AB,26,0)</f>
        <v>0</v>
      </c>
      <c r="AG520">
        <f>VLOOKUP(C520:C521,'考勤原始数据（增加育儿、独生子女陪护假）'!C:AC,27,0)</f>
        <v>0</v>
      </c>
      <c r="AH520">
        <f>VLOOKUP(C520,'考勤原始数据（增加育儿、独生子女陪护假）'!C:AD,28,0)</f>
        <v>0</v>
      </c>
      <c r="AI520">
        <f>VLOOKUP(C520,'考勤原始数据（增加育儿、独生子女陪护假）'!C:AE,29,0)</f>
        <v>0</v>
      </c>
      <c r="AJ520">
        <f>VLOOKUP(C520,'考勤原始数据（增加育儿、独生子女陪护假）'!C:AF,30,0)</f>
        <v>0</v>
      </c>
      <c r="AL520">
        <f t="shared" si="33"/>
        <v>0</v>
      </c>
      <c r="AM520">
        <f t="shared" si="35"/>
        <v>200</v>
      </c>
      <c r="AN520">
        <f>VLOOKUP(C520,工龄计算!B:F,5,0)</f>
        <v>50</v>
      </c>
      <c r="AS520">
        <f t="shared" si="34"/>
        <v>0</v>
      </c>
      <c r="BB520">
        <f t="shared" si="36"/>
        <v>0</v>
      </c>
    </row>
    <row r="521" spans="2:54">
      <c r="B521" t="str">
        <f>VLOOKUP(C521,花名册!C:O,13,0)</f>
        <v>11456</v>
      </c>
      <c r="C521" t="s">
        <v>1495</v>
      </c>
      <c r="D521" t="str">
        <f>VLOOKUP(C521,花名册!C:F,4,0)</f>
        <v>百诚医药</v>
      </c>
      <c r="E521" t="str">
        <f>VLOOKUP(C521,花名册!C:G,5,0)</f>
        <v>项目管理部</v>
      </c>
      <c r="F521" t="str">
        <f>VLOOKUP(C521,花名册!C:H,6,0)</f>
        <v>项目管理专员</v>
      </c>
      <c r="G521" t="str">
        <f>VLOOKUP(C521,花名册!C:D,2,0)</f>
        <v>在职</v>
      </c>
      <c r="H521" t="str">
        <f>VLOOKUP(C521,花名册!C:E,3,0)</f>
        <v>正式员工</v>
      </c>
      <c r="I521" t="str">
        <f>VLOOKUP(C521,花名册!C:J,8,0)</f>
        <v>职能</v>
      </c>
      <c r="J521" t="str">
        <f>VLOOKUP(C521,花名册!C:I,7,0)</f>
        <v>2022-01-10</v>
      </c>
      <c r="K521" t="str">
        <f>VLOOKUP(C521,花名册!C:L,9,0)</f>
        <v/>
      </c>
      <c r="L521" t="str">
        <f>VLOOKUP(C521,花名册!C:L,10,0)</f>
        <v/>
      </c>
      <c r="M521" t="str">
        <f>VLOOKUP(C521,花名册!C:N,12,0)</f>
        <v>P2</v>
      </c>
      <c r="N521">
        <f>VLOOKUP(C521,出勤日期!A:I,9,0)</f>
        <v>184</v>
      </c>
      <c r="O521">
        <f>VLOOKUP(C521,出勤日期!A:J,10,0)</f>
        <v>184</v>
      </c>
      <c r="P521">
        <f>VLOOKUP(C521,出勤日期!A:L,12,0)</f>
        <v>0</v>
      </c>
      <c r="Q521">
        <f>VLOOKUP(C521,出勤日期!A:M,13,0)</f>
        <v>184</v>
      </c>
      <c r="S521">
        <f>VLOOKUP(C521,'考勤原始数据（增加育儿、独生子女陪护假）'!C:X,16,0)</f>
        <v>0</v>
      </c>
      <c r="U521">
        <f>VLOOKUP(C521,'考勤原始数据（增加育儿、独生子女陪护假）'!C:Z,17,0)</f>
        <v>0</v>
      </c>
      <c r="W521">
        <f>VLOOKUP(C521,'考勤原始数据（增加育儿、独生子女陪护假）'!C:AB,18,0)</f>
        <v>0</v>
      </c>
      <c r="Y521">
        <f>VLOOKUP(C521,'考勤原始数据（增加育儿、独生子女陪护假）'!C:AD,19,0)</f>
        <v>0</v>
      </c>
      <c r="Z521">
        <f>VLOOKUP(C521,'考勤原始数据（增加育儿、独生子女陪护假）'!C:AE,20,0)</f>
        <v>0</v>
      </c>
      <c r="AB521">
        <f>VLOOKUP(C521,'考勤原始数据（增加育儿、独生子女陪护假）'!C:AG,22,0)</f>
        <v>0</v>
      </c>
      <c r="AC521">
        <f>VLOOKUP(C521,'考勤原始数据（增加育儿、独生子女陪护假）'!C:Y,23,0)</f>
        <v>12</v>
      </c>
      <c r="AD521">
        <f>VLOOKUP(C521,'考勤原始数据（增加育儿、独生子女陪护假）'!C:Z,24,0)</f>
        <v>0</v>
      </c>
      <c r="AE521">
        <v>0</v>
      </c>
      <c r="AF521">
        <f>VLOOKUP(C521,'考勤原始数据（增加育儿、独生子女陪护假）'!C:AB,26,0)</f>
        <v>0</v>
      </c>
      <c r="AG521">
        <f>VLOOKUP(C521:C522,'考勤原始数据（增加育儿、独生子女陪护假）'!C:AC,27,0)</f>
        <v>12</v>
      </c>
      <c r="AH521">
        <f>VLOOKUP(C521,'考勤原始数据（增加育儿、独生子女陪护假）'!C:AD,28,0)</f>
        <v>0</v>
      </c>
      <c r="AI521">
        <f>VLOOKUP(C521,'考勤原始数据（增加育儿、独生子女陪护假）'!C:AE,29,0)</f>
        <v>0</v>
      </c>
      <c r="AJ521">
        <f>VLOOKUP(C521,'考勤原始数据（增加育儿、独生子女陪护假）'!C:AF,30,0)</f>
        <v>450</v>
      </c>
      <c r="AL521">
        <f t="shared" si="33"/>
        <v>0</v>
      </c>
      <c r="AM521">
        <f t="shared" si="35"/>
        <v>200</v>
      </c>
      <c r="AN521">
        <f>VLOOKUP(C521,工龄计算!B:F,5,0)</f>
        <v>50</v>
      </c>
      <c r="AS521">
        <f t="shared" si="34"/>
        <v>0</v>
      </c>
      <c r="BB521">
        <f t="shared" si="36"/>
        <v>0</v>
      </c>
    </row>
    <row r="522" spans="2:54">
      <c r="B522" t="str">
        <f>VLOOKUP(C522,花名册!C:O,13,0)</f>
        <v>11451</v>
      </c>
      <c r="C522" t="s">
        <v>1413</v>
      </c>
      <c r="D522" t="str">
        <f>VLOOKUP(C522,花名册!C:F,4,0)</f>
        <v>百伦检测</v>
      </c>
      <c r="E522" t="str">
        <f>VLOOKUP(C522,花名册!C:G,5,0)</f>
        <v>检测一部</v>
      </c>
      <c r="F522" t="str">
        <f>VLOOKUP(C522,花名册!C:H,6,0)</f>
        <v>分析研究员</v>
      </c>
      <c r="G522" t="str">
        <f>VLOOKUP(C522,花名册!C:D,2,0)</f>
        <v>在职</v>
      </c>
      <c r="H522" t="str">
        <f>VLOOKUP(C522,花名册!C:E,3,0)</f>
        <v>正式员工</v>
      </c>
      <c r="I522" t="str">
        <f>VLOOKUP(C522,花名册!C:J,8,0)</f>
        <v>研发</v>
      </c>
      <c r="J522" t="str">
        <f>VLOOKUP(C522,花名册!C:I,7,0)</f>
        <v>2022-01-10</v>
      </c>
      <c r="K522" t="str">
        <f>VLOOKUP(C522,花名册!C:L,9,0)</f>
        <v/>
      </c>
      <c r="L522" t="str">
        <f>VLOOKUP(C522,花名册!C:L,10,0)</f>
        <v/>
      </c>
      <c r="M522" t="str">
        <f>VLOOKUP(C522,花名册!C:N,12,0)</f>
        <v>P2</v>
      </c>
      <c r="N522">
        <f>VLOOKUP(C522,出勤日期!A:I,9,0)</f>
        <v>172.5</v>
      </c>
      <c r="O522">
        <f>VLOOKUP(C522,出勤日期!A:J,10,0)</f>
        <v>172.5</v>
      </c>
      <c r="P522">
        <f>VLOOKUP(C522,出勤日期!A:L,12,0)</f>
        <v>0</v>
      </c>
      <c r="Q522">
        <f>VLOOKUP(C522,出勤日期!A:M,13,0)</f>
        <v>172.5</v>
      </c>
      <c r="S522">
        <f>VLOOKUP(C522,'考勤原始数据（增加育儿、独生子女陪护假）'!C:X,16,0)</f>
        <v>15</v>
      </c>
      <c r="U522">
        <f>VLOOKUP(C522,'考勤原始数据（增加育儿、独生子女陪护假）'!C:Z,17,0)</f>
        <v>0</v>
      </c>
      <c r="W522">
        <f>VLOOKUP(C522,'考勤原始数据（增加育儿、独生子女陪护假）'!C:AB,18,0)</f>
        <v>0</v>
      </c>
      <c r="Y522">
        <f>VLOOKUP(C522,'考勤原始数据（增加育儿、独生子女陪护假）'!C:AD,19,0)</f>
        <v>0</v>
      </c>
      <c r="Z522">
        <f>VLOOKUP(C522,'考勤原始数据（增加育儿、独生子女陪护假）'!C:AE,20,0)</f>
        <v>0</v>
      </c>
      <c r="AB522">
        <f>VLOOKUP(C522,'考勤原始数据（增加育儿、独生子女陪护假）'!C:AG,22,0)</f>
        <v>22.5</v>
      </c>
      <c r="AC522">
        <f>VLOOKUP(C522,'考勤原始数据（增加育儿、独生子女陪护假）'!C:Y,23,0)</f>
        <v>0</v>
      </c>
      <c r="AD522">
        <f>VLOOKUP(C522,'考勤原始数据（增加育儿、独生子女陪护假）'!C:Z,24,0)</f>
        <v>0</v>
      </c>
      <c r="AE522">
        <v>0</v>
      </c>
      <c r="AF522">
        <f>VLOOKUP(C522,'考勤原始数据（增加育儿、独生子女陪护假）'!C:AB,26,0)</f>
        <v>0</v>
      </c>
      <c r="AG522">
        <f>VLOOKUP(C522:C523,'考勤原始数据（增加育儿、独生子女陪护假）'!C:AC,27,0)</f>
        <v>0</v>
      </c>
      <c r="AH522">
        <f>VLOOKUP(C522,'考勤原始数据（增加育儿、独生子女陪护假）'!C:AD,28,0)</f>
        <v>0</v>
      </c>
      <c r="AI522">
        <f>VLOOKUP(C522,'考勤原始数据（增加育儿、独生子女陪护假）'!C:AE,29,0)</f>
        <v>0</v>
      </c>
      <c r="AJ522">
        <f>VLOOKUP(C522,'考勤原始数据（增加育儿、独生子女陪护假）'!C:AF,30,0)</f>
        <v>0</v>
      </c>
      <c r="AL522">
        <f t="shared" si="33"/>
        <v>0</v>
      </c>
      <c r="AM522">
        <f t="shared" si="35"/>
        <v>156.52000000000001</v>
      </c>
      <c r="AN522">
        <f>VLOOKUP(C522,工龄计算!B:F,5,0)</f>
        <v>50</v>
      </c>
      <c r="AS522">
        <f t="shared" si="34"/>
        <v>0</v>
      </c>
      <c r="BB522">
        <f t="shared" si="36"/>
        <v>0</v>
      </c>
    </row>
    <row r="523" spans="2:54">
      <c r="B523" t="str">
        <f>VLOOKUP(C523,花名册!C:O,13,0)</f>
        <v>11461</v>
      </c>
      <c r="C523" t="s">
        <v>926</v>
      </c>
      <c r="D523" t="str">
        <f>VLOOKUP(C523,花名册!C:F,4,0)</f>
        <v>百诚医药</v>
      </c>
      <c r="E523" t="str">
        <f>VLOOKUP(C523,花名册!C:G,5,0)</f>
        <v>人力资源部</v>
      </c>
      <c r="F523" t="str">
        <f>VLOOKUP(C523,花名册!C:H,6,0)</f>
        <v>员工关系专员</v>
      </c>
      <c r="G523" t="str">
        <f>VLOOKUP(C523,花名册!C:D,2,0)</f>
        <v>在职</v>
      </c>
      <c r="H523" t="str">
        <f>VLOOKUP(C523,花名册!C:E,3,0)</f>
        <v>正式员工</v>
      </c>
      <c r="I523" t="str">
        <f>VLOOKUP(C523,花名册!C:J,8,0)</f>
        <v>职能</v>
      </c>
      <c r="J523" t="str">
        <f>VLOOKUP(C523,花名册!C:I,7,0)</f>
        <v>2022-01-14</v>
      </c>
      <c r="K523" t="str">
        <f>VLOOKUP(C523,花名册!C:L,9,0)</f>
        <v/>
      </c>
      <c r="L523" t="str">
        <f>VLOOKUP(C523,花名册!C:L,10,0)</f>
        <v/>
      </c>
      <c r="M523" t="str">
        <f>VLOOKUP(C523,花名册!C:N,12,0)</f>
        <v>P3</v>
      </c>
      <c r="N523">
        <f>VLOOKUP(C523,出勤日期!A:I,9,0)</f>
        <v>184</v>
      </c>
      <c r="O523">
        <f>VLOOKUP(C523,出勤日期!A:J,10,0)</f>
        <v>184</v>
      </c>
      <c r="P523">
        <f>VLOOKUP(C523,出勤日期!A:L,12,0)</f>
        <v>0</v>
      </c>
      <c r="Q523">
        <f>VLOOKUP(C523,出勤日期!A:M,13,0)</f>
        <v>184</v>
      </c>
      <c r="S523">
        <f>VLOOKUP(C523,'考勤原始数据（增加育儿、独生子女陪护假）'!C:X,16,0)</f>
        <v>0</v>
      </c>
      <c r="U523">
        <f>VLOOKUP(C523,'考勤原始数据（增加育儿、独生子女陪护假）'!C:Z,17,0)</f>
        <v>0</v>
      </c>
      <c r="W523">
        <f>VLOOKUP(C523,'考勤原始数据（增加育儿、独生子女陪护假）'!C:AB,18,0)</f>
        <v>0</v>
      </c>
      <c r="Y523">
        <f>VLOOKUP(C523,'考勤原始数据（增加育儿、独生子女陪护假）'!C:AD,19,0)</f>
        <v>184</v>
      </c>
      <c r="Z523">
        <f>VLOOKUP(C523,'考勤原始数据（增加育儿、独生子女陪护假）'!C:AE,20,0)</f>
        <v>0</v>
      </c>
      <c r="AB523">
        <f>VLOOKUP(C523,'考勤原始数据（增加育儿、独生子女陪护假）'!C:AG,22,0)</f>
        <v>0</v>
      </c>
      <c r="AC523">
        <f>VLOOKUP(C523,'考勤原始数据（增加育儿、独生子女陪护假）'!C:Y,23,0)</f>
        <v>0</v>
      </c>
      <c r="AD523">
        <f>VLOOKUP(C523,'考勤原始数据（增加育儿、独生子女陪护假）'!C:Z,24,0)</f>
        <v>0</v>
      </c>
      <c r="AE523">
        <v>0</v>
      </c>
      <c r="AF523">
        <f>VLOOKUP(C523,'考勤原始数据（增加育儿、独生子女陪护假）'!C:AB,26,0)</f>
        <v>0</v>
      </c>
      <c r="AG523">
        <f>VLOOKUP(C523:C524,'考勤原始数据（增加育儿、独生子女陪护假）'!C:AC,27,0)</f>
        <v>0</v>
      </c>
      <c r="AH523">
        <f>VLOOKUP(C523,'考勤原始数据（增加育儿、独生子女陪护假）'!C:AD,28,0)</f>
        <v>0</v>
      </c>
      <c r="AI523">
        <f>VLOOKUP(C523,'考勤原始数据（增加育儿、独生子女陪护假）'!C:AE,29,0)</f>
        <v>0</v>
      </c>
      <c r="AJ523">
        <f>VLOOKUP(C523,'考勤原始数据（增加育儿、独生子女陪护假）'!C:AF,30,0)</f>
        <v>0</v>
      </c>
      <c r="AL523">
        <f t="shared" si="33"/>
        <v>0</v>
      </c>
      <c r="AM523">
        <f t="shared" si="35"/>
        <v>0</v>
      </c>
      <c r="AN523">
        <f>VLOOKUP(C523,工龄计算!B:F,5,0)</f>
        <v>50</v>
      </c>
      <c r="AS523">
        <f t="shared" si="34"/>
        <v>0</v>
      </c>
      <c r="BB523">
        <f t="shared" si="36"/>
        <v>0</v>
      </c>
    </row>
    <row r="524" spans="2:54">
      <c r="B524" t="str">
        <f>VLOOKUP(C524,花名册!C:O,13,0)</f>
        <v>11458</v>
      </c>
      <c r="C524" t="s">
        <v>928</v>
      </c>
      <c r="D524" t="str">
        <f>VLOOKUP(C524,花名册!C:F,4,0)</f>
        <v>勤思医药</v>
      </c>
      <c r="E524" t="str">
        <f>VLOOKUP(C524,花名册!C:G,5,0)</f>
        <v>勤思医药</v>
      </c>
      <c r="F524" t="str">
        <f>VLOOKUP(C524,花名册!C:H,6,0)</f>
        <v>CRC-1</v>
      </c>
      <c r="G524" t="str">
        <f>VLOOKUP(C524,花名册!C:D,2,0)</f>
        <v>在职</v>
      </c>
      <c r="H524" t="str">
        <f>VLOOKUP(C524,花名册!C:E,3,0)</f>
        <v>正式员工</v>
      </c>
      <c r="I524" t="str">
        <f>VLOOKUP(C524,花名册!C:J,8,0)</f>
        <v>研发</v>
      </c>
      <c r="J524" t="str">
        <f>VLOOKUP(C524,花名册!C:I,7,0)</f>
        <v>2022-01-14</v>
      </c>
      <c r="K524" t="str">
        <f>VLOOKUP(C524,花名册!C:L,9,0)</f>
        <v/>
      </c>
      <c r="L524" t="str">
        <f>VLOOKUP(C524,花名册!C:L,10,0)</f>
        <v/>
      </c>
      <c r="M524" t="str">
        <f>VLOOKUP(C524,花名册!C:N,12,0)</f>
        <v>P1</v>
      </c>
      <c r="N524">
        <f>VLOOKUP(C524,出勤日期!A:I,9,0)</f>
        <v>172.5</v>
      </c>
      <c r="O524">
        <f>VLOOKUP(C524,出勤日期!A:J,10,0)</f>
        <v>172.5</v>
      </c>
      <c r="P524">
        <f>VLOOKUP(C524,出勤日期!A:L,12,0)</f>
        <v>0</v>
      </c>
      <c r="Q524">
        <f>VLOOKUP(C524,出勤日期!A:M,13,0)</f>
        <v>172.5</v>
      </c>
      <c r="S524">
        <f>VLOOKUP(C524,'考勤原始数据（增加育儿、独生子女陪护假）'!C:X,16,0)</f>
        <v>0</v>
      </c>
      <c r="U524">
        <f>VLOOKUP(C524,'考勤原始数据（增加育儿、独生子女陪护假）'!C:Z,17,0)</f>
        <v>0</v>
      </c>
      <c r="W524">
        <f>VLOOKUP(C524,'考勤原始数据（增加育儿、独生子女陪护假）'!C:AB,18,0)</f>
        <v>0</v>
      </c>
      <c r="Y524">
        <f>VLOOKUP(C524,'考勤原始数据（增加育儿、独生子女陪护假）'!C:AD,19,0)</f>
        <v>0</v>
      </c>
      <c r="Z524">
        <f>VLOOKUP(C524,'考勤原始数据（增加育儿、独生子女陪护假）'!C:AE,20,0)</f>
        <v>0</v>
      </c>
      <c r="AB524">
        <f>VLOOKUP(C524,'考勤原始数据（增加育儿、独生子女陪护假）'!C:AG,22,0)</f>
        <v>0</v>
      </c>
      <c r="AC524">
        <f>VLOOKUP(C524,'考勤原始数据（增加育儿、独生子女陪护假）'!C:Y,23,0)</f>
        <v>61.5</v>
      </c>
      <c r="AD524">
        <f>VLOOKUP(C524,'考勤原始数据（增加育儿、独生子女陪护假）'!C:Z,24,0)</f>
        <v>21</v>
      </c>
      <c r="AE524">
        <v>0</v>
      </c>
      <c r="AF524">
        <f>VLOOKUP(C524,'考勤原始数据（增加育儿、独生子女陪护假）'!C:AB,26,0)</f>
        <v>20.5</v>
      </c>
      <c r="AG524">
        <f>VLOOKUP(C524:C525,'考勤原始数据（增加育儿、独生子女陪护假）'!C:AC,27,0)</f>
        <v>20</v>
      </c>
      <c r="AH524">
        <f>VLOOKUP(C524,'考勤原始数据（增加育儿、独生子女陪护假）'!C:AD,28,0)</f>
        <v>0</v>
      </c>
      <c r="AI524">
        <f>VLOOKUP(C524,'考勤原始数据（增加育儿、独生子女陪护假）'!C:AE,29,0)</f>
        <v>0</v>
      </c>
      <c r="AJ524">
        <f>VLOOKUP(C524,'考勤原始数据（增加育儿、独生子女陪护假）'!C:AF,30,0)</f>
        <v>1620</v>
      </c>
      <c r="AK524">
        <v>37</v>
      </c>
      <c r="AL524">
        <f t="shared" si="33"/>
        <v>555</v>
      </c>
      <c r="AM524">
        <f t="shared" si="35"/>
        <v>200</v>
      </c>
      <c r="AN524">
        <f>VLOOKUP(C524,工龄计算!B:F,5,0)</f>
        <v>50</v>
      </c>
      <c r="AS524">
        <f t="shared" si="34"/>
        <v>0</v>
      </c>
      <c r="BB524">
        <f t="shared" si="36"/>
        <v>0</v>
      </c>
    </row>
    <row r="525" spans="2:54">
      <c r="B525" t="str">
        <f>VLOOKUP(C525,花名册!C:O,13,0)</f>
        <v>11459</v>
      </c>
      <c r="C525" t="s">
        <v>889</v>
      </c>
      <c r="D525" t="str">
        <f>VLOOKUP(C525,花名册!C:F,4,0)</f>
        <v>百诚医药</v>
      </c>
      <c r="E525" t="str">
        <f>VLOOKUP(C525,花名册!C:G,5,0)</f>
        <v>固体制剂二部</v>
      </c>
      <c r="F525" t="str">
        <f>VLOOKUP(C525,花名册!C:H,6,0)</f>
        <v>助理分析研究员</v>
      </c>
      <c r="G525" t="str">
        <f>VLOOKUP(C525,花名册!C:D,2,0)</f>
        <v>在职</v>
      </c>
      <c r="H525" t="str">
        <f>VLOOKUP(C525,花名册!C:E,3,0)</f>
        <v>正式员工</v>
      </c>
      <c r="I525" t="str">
        <f>VLOOKUP(C525,花名册!C:J,8,0)</f>
        <v>研发</v>
      </c>
      <c r="J525" t="str">
        <f>VLOOKUP(C525,花名册!C:I,7,0)</f>
        <v>2022-01-17</v>
      </c>
      <c r="K525" t="str">
        <f>VLOOKUP(C525,花名册!C:L,9,0)</f>
        <v/>
      </c>
      <c r="L525" t="str">
        <f>VLOOKUP(C525,花名册!C:L,10,0)</f>
        <v/>
      </c>
      <c r="M525" t="str">
        <f>VLOOKUP(C525,花名册!C:N,12,0)</f>
        <v>P1</v>
      </c>
      <c r="N525">
        <f>VLOOKUP(C525,出勤日期!A:I,9,0)</f>
        <v>172.5</v>
      </c>
      <c r="O525">
        <f>VLOOKUP(C525,出勤日期!A:J,10,0)</f>
        <v>172.5</v>
      </c>
      <c r="P525">
        <f>VLOOKUP(C525,出勤日期!A:L,12,0)</f>
        <v>0</v>
      </c>
      <c r="Q525">
        <f>VLOOKUP(C525,出勤日期!A:M,13,0)</f>
        <v>172.5</v>
      </c>
      <c r="S525">
        <f>VLOOKUP(C525,'考勤原始数据（增加育儿、独生子女陪护假）'!C:X,16,0)</f>
        <v>0</v>
      </c>
      <c r="U525">
        <f>VLOOKUP(C525,'考勤原始数据（增加育儿、独生子女陪护假）'!C:Z,17,0)</f>
        <v>0</v>
      </c>
      <c r="W525">
        <f>VLOOKUP(C525,'考勤原始数据（增加育儿、独生子女陪护假）'!C:AB,18,0)</f>
        <v>0</v>
      </c>
      <c r="Y525">
        <f>VLOOKUP(C525,'考勤原始数据（增加育儿、独生子女陪护假）'!C:AD,19,0)</f>
        <v>0</v>
      </c>
      <c r="Z525">
        <f>VLOOKUP(C525,'考勤原始数据（增加育儿、独生子女陪护假）'!C:AE,20,0)</f>
        <v>0</v>
      </c>
      <c r="AB525">
        <f>VLOOKUP(C525,'考勤原始数据（增加育儿、独生子女陪护假）'!C:AG,22,0)</f>
        <v>0</v>
      </c>
      <c r="AC525">
        <f>VLOOKUP(C525,'考勤原始数据（增加育儿、独生子女陪护假）'!C:Y,23,0)</f>
        <v>18.5</v>
      </c>
      <c r="AD525">
        <f>VLOOKUP(C525,'考勤原始数据（增加育儿、独生子女陪护假）'!C:Z,24,0)</f>
        <v>4</v>
      </c>
      <c r="AE525">
        <v>0</v>
      </c>
      <c r="AF525">
        <f>VLOOKUP(C525,'考勤原始数据（增加育儿、独生子女陪护假）'!C:AB,26,0)</f>
        <v>14.5</v>
      </c>
      <c r="AG525">
        <f>VLOOKUP(C525:C526,'考勤原始数据（增加育儿、独生子女陪护假）'!C:AC,27,0)</f>
        <v>0</v>
      </c>
      <c r="AH525">
        <f>VLOOKUP(C525,'考勤原始数据（增加育儿、独生子女陪护假）'!C:AD,28,0)</f>
        <v>0</v>
      </c>
      <c r="AI525">
        <f>VLOOKUP(C525,'考勤原始数据（增加育儿、独生子女陪护假）'!C:AE,29,0)</f>
        <v>0</v>
      </c>
      <c r="AJ525">
        <f>VLOOKUP(C525,'考勤原始数据（增加育儿、独生子女陪护假）'!C:AF,30,0)</f>
        <v>580</v>
      </c>
      <c r="AL525">
        <f t="shared" si="33"/>
        <v>0</v>
      </c>
      <c r="AM525">
        <f t="shared" si="35"/>
        <v>200</v>
      </c>
      <c r="AN525">
        <f>VLOOKUP(C525,工龄计算!B:F,5,0)</f>
        <v>50</v>
      </c>
      <c r="AS525">
        <f t="shared" si="34"/>
        <v>0</v>
      </c>
      <c r="BB525">
        <f t="shared" si="36"/>
        <v>0</v>
      </c>
    </row>
    <row r="526" spans="2:54">
      <c r="B526" t="str">
        <f>VLOOKUP(C526,花名册!C:O,13,0)</f>
        <v>11460</v>
      </c>
      <c r="C526" t="s">
        <v>1414</v>
      </c>
      <c r="D526" t="str">
        <f>VLOOKUP(C526,花名册!C:F,4,0)</f>
        <v>海度医药</v>
      </c>
      <c r="E526" t="str">
        <f>VLOOKUP(C526,花名册!C:G,5,0)</f>
        <v>医学部</v>
      </c>
      <c r="F526" t="str">
        <f>VLOOKUP(C526,花名册!C:H,6,0)</f>
        <v>统计分析员</v>
      </c>
      <c r="G526" t="str">
        <f>VLOOKUP(C526,花名册!C:D,2,0)</f>
        <v>在职</v>
      </c>
      <c r="H526" t="str">
        <f>VLOOKUP(C526,花名册!C:E,3,0)</f>
        <v>正式员工</v>
      </c>
      <c r="I526" t="str">
        <f>VLOOKUP(C526,花名册!C:J,8,0)</f>
        <v>研发</v>
      </c>
      <c r="J526" t="str">
        <f>VLOOKUP(C526,花名册!C:I,7,0)</f>
        <v>2022-01-19</v>
      </c>
      <c r="K526" t="str">
        <f>VLOOKUP(C526,花名册!C:L,9,0)</f>
        <v/>
      </c>
      <c r="L526" t="str">
        <f>VLOOKUP(C526,花名册!C:L,10,0)</f>
        <v/>
      </c>
      <c r="M526" t="str">
        <f>VLOOKUP(C526,花名册!C:N,12,0)</f>
        <v>P3</v>
      </c>
      <c r="N526">
        <f>VLOOKUP(C526,出勤日期!A:I,9,0)</f>
        <v>172.5</v>
      </c>
      <c r="O526">
        <f>VLOOKUP(C526,出勤日期!A:J,10,0)</f>
        <v>172.5</v>
      </c>
      <c r="P526">
        <f>VLOOKUP(C526,出勤日期!A:L,12,0)</f>
        <v>0</v>
      </c>
      <c r="Q526">
        <f>VLOOKUP(C526,出勤日期!A:M,13,0)</f>
        <v>172.5</v>
      </c>
      <c r="S526">
        <f>VLOOKUP(C526,'考勤原始数据（增加育儿、独生子女陪护假）'!C:X,16,0)</f>
        <v>0</v>
      </c>
      <c r="U526">
        <f>VLOOKUP(C526,'考勤原始数据（增加育儿、独生子女陪护假）'!C:Z,17,0)</f>
        <v>0</v>
      </c>
      <c r="W526">
        <f>VLOOKUP(C526,'考勤原始数据（增加育儿、独生子女陪护假）'!C:AB,18,0)</f>
        <v>0</v>
      </c>
      <c r="Y526">
        <f>VLOOKUP(C526,'考勤原始数据（增加育儿、独生子女陪护假）'!C:AD,19,0)</f>
        <v>0</v>
      </c>
      <c r="Z526">
        <f>VLOOKUP(C526,'考勤原始数据（增加育儿、独生子女陪护假）'!C:AE,20,0)</f>
        <v>0</v>
      </c>
      <c r="AB526">
        <f>VLOOKUP(C526,'考勤原始数据（增加育儿、独生子女陪护假）'!C:AG,22,0)</f>
        <v>0</v>
      </c>
      <c r="AC526">
        <f>VLOOKUP(C526,'考勤原始数据（增加育儿、独生子女陪护假）'!C:Y,23,0)</f>
        <v>10</v>
      </c>
      <c r="AD526">
        <f>VLOOKUP(C526,'考勤原始数据（增加育儿、独生子女陪护假）'!C:Z,24,0)</f>
        <v>10</v>
      </c>
      <c r="AE526">
        <v>0</v>
      </c>
      <c r="AF526">
        <f>VLOOKUP(C526,'考勤原始数据（增加育儿、独生子女陪护假）'!C:AB,26,0)</f>
        <v>0</v>
      </c>
      <c r="AG526">
        <f>VLOOKUP(C526:C527,'考勤原始数据（增加育儿、独生子女陪护假）'!C:AC,27,0)</f>
        <v>0</v>
      </c>
      <c r="AH526">
        <f>VLOOKUP(C526,'考勤原始数据（增加育儿、独生子女陪护假）'!C:AD,28,0)</f>
        <v>0</v>
      </c>
      <c r="AI526">
        <f>VLOOKUP(C526,'考勤原始数据（增加育儿、独生子女陪护假）'!C:AE,29,0)</f>
        <v>0</v>
      </c>
      <c r="AJ526">
        <f>VLOOKUP(C526,'考勤原始数据（增加育儿、独生子女陪护假）'!C:AF,30,0)</f>
        <v>0</v>
      </c>
      <c r="AL526">
        <f t="shared" si="33"/>
        <v>0</v>
      </c>
      <c r="AM526">
        <f t="shared" si="35"/>
        <v>200</v>
      </c>
      <c r="AN526">
        <f>VLOOKUP(C526,工龄计算!B:F,5,0)</f>
        <v>50</v>
      </c>
      <c r="AS526">
        <f t="shared" si="34"/>
        <v>0</v>
      </c>
      <c r="BB526">
        <f t="shared" si="36"/>
        <v>0</v>
      </c>
    </row>
    <row r="527" spans="2:54">
      <c r="B527" t="str">
        <f>VLOOKUP(C527,花名册!C:O,13,0)</f>
        <v>11464</v>
      </c>
      <c r="C527" t="s">
        <v>1123</v>
      </c>
      <c r="D527" t="str">
        <f>VLOOKUP(C527,花名册!C:F,4,0)</f>
        <v>百诚医药</v>
      </c>
      <c r="E527" t="str">
        <f>VLOOKUP(C527,花名册!C:G,5,0)</f>
        <v>实验室管理部</v>
      </c>
      <c r="F527" t="str">
        <f>VLOOKUP(C527,花名册!C:H,6,0)</f>
        <v>仪器工程师</v>
      </c>
      <c r="G527" t="str">
        <f>VLOOKUP(C527,花名册!C:D,2,0)</f>
        <v>在职</v>
      </c>
      <c r="H527" t="str">
        <f>VLOOKUP(C527,花名册!C:E,3,0)</f>
        <v>正式员工</v>
      </c>
      <c r="I527" t="str">
        <f>VLOOKUP(C527,花名册!C:J,8,0)</f>
        <v>职能</v>
      </c>
      <c r="J527" t="str">
        <f>VLOOKUP(C527,花名册!C:I,7,0)</f>
        <v>2022-01-21</v>
      </c>
      <c r="K527" t="str">
        <f>VLOOKUP(C527,花名册!C:L,9,0)</f>
        <v/>
      </c>
      <c r="L527" t="str">
        <f>VLOOKUP(C527,花名册!C:L,10,0)</f>
        <v/>
      </c>
      <c r="M527" t="str">
        <f>VLOOKUP(C527,花名册!C:N,12,0)</f>
        <v>P1</v>
      </c>
      <c r="N527">
        <f>VLOOKUP(C527,出勤日期!A:I,9,0)</f>
        <v>184</v>
      </c>
      <c r="O527">
        <f>VLOOKUP(C527,出勤日期!A:J,10,0)</f>
        <v>184</v>
      </c>
      <c r="P527">
        <f>VLOOKUP(C527,出勤日期!A:L,12,0)</f>
        <v>0</v>
      </c>
      <c r="Q527">
        <f>VLOOKUP(C527,出勤日期!A:M,13,0)</f>
        <v>184</v>
      </c>
      <c r="S527">
        <f>VLOOKUP(C527,'考勤原始数据（增加育儿、独生子女陪护假）'!C:X,16,0)</f>
        <v>0</v>
      </c>
      <c r="U527">
        <f>VLOOKUP(C527,'考勤原始数据（增加育儿、独生子女陪护假）'!C:Z,17,0)</f>
        <v>0</v>
      </c>
      <c r="W527">
        <f>VLOOKUP(C527,'考勤原始数据（增加育儿、独生子女陪护假）'!C:AB,18,0)</f>
        <v>0</v>
      </c>
      <c r="Y527">
        <f>VLOOKUP(C527,'考勤原始数据（增加育儿、独生子女陪护假）'!C:AD,19,0)</f>
        <v>0</v>
      </c>
      <c r="Z527">
        <f>VLOOKUP(C527,'考勤原始数据（增加育儿、独生子女陪护假）'!C:AE,20,0)</f>
        <v>0</v>
      </c>
      <c r="AB527">
        <f>VLOOKUP(C527,'考勤原始数据（增加育儿、独生子女陪护假）'!C:AG,22,0)</f>
        <v>0</v>
      </c>
      <c r="AC527">
        <f>VLOOKUP(C527,'考勤原始数据（增加育儿、独生子女陪护假）'!C:Y,23,0)</f>
        <v>10</v>
      </c>
      <c r="AD527">
        <f>VLOOKUP(C527,'考勤原始数据（增加育儿、独生子女陪护假）'!C:Z,24,0)</f>
        <v>10</v>
      </c>
      <c r="AE527">
        <v>0</v>
      </c>
      <c r="AF527">
        <f>VLOOKUP(C527,'考勤原始数据（增加育儿、独生子女陪护假）'!C:AB,26,0)</f>
        <v>0</v>
      </c>
      <c r="AG527">
        <f>VLOOKUP(C527:C528,'考勤原始数据（增加育儿、独生子女陪护假）'!C:AC,27,0)</f>
        <v>0</v>
      </c>
      <c r="AH527">
        <f>VLOOKUP(C527,'考勤原始数据（增加育儿、独生子女陪护假）'!C:AD,28,0)</f>
        <v>0</v>
      </c>
      <c r="AI527">
        <f>VLOOKUP(C527,'考勤原始数据（增加育儿、独生子女陪护假）'!C:AE,29,0)</f>
        <v>0</v>
      </c>
      <c r="AJ527">
        <f>VLOOKUP(C527,'考勤原始数据（增加育儿、独生子女陪护假）'!C:AF,30,0)</f>
        <v>0</v>
      </c>
      <c r="AL527">
        <f t="shared" si="33"/>
        <v>0</v>
      </c>
      <c r="AM527">
        <f t="shared" si="35"/>
        <v>200</v>
      </c>
      <c r="AN527">
        <f>VLOOKUP(C527,工龄计算!B:F,5,0)</f>
        <v>50</v>
      </c>
      <c r="AS527">
        <f t="shared" si="34"/>
        <v>0</v>
      </c>
      <c r="BB527">
        <f t="shared" si="36"/>
        <v>0</v>
      </c>
    </row>
    <row r="528" spans="2:54">
      <c r="B528" t="str">
        <f>VLOOKUP(C528,花名册!C:O,13,0)</f>
        <v>11442</v>
      </c>
      <c r="C528" t="s">
        <v>929</v>
      </c>
      <c r="D528" t="str">
        <f>VLOOKUP(C528,花名册!C:F,4,0)</f>
        <v>海度医药</v>
      </c>
      <c r="E528" t="str">
        <f>VLOOKUP(C528,花名册!C:G,5,0)</f>
        <v>医学部</v>
      </c>
      <c r="F528" t="str">
        <f>VLOOKUP(C528,花名册!C:H,6,0)</f>
        <v>数据管理员</v>
      </c>
      <c r="G528" t="str">
        <f>VLOOKUP(C528,花名册!C:D,2,0)</f>
        <v>在职</v>
      </c>
      <c r="H528" t="str">
        <f>VLOOKUP(C528,花名册!C:E,3,0)</f>
        <v>正式员工</v>
      </c>
      <c r="I528" t="str">
        <f>VLOOKUP(C528,花名册!C:J,8,0)</f>
        <v>研发</v>
      </c>
      <c r="J528" t="str">
        <f>VLOOKUP(C528,花名册!C:I,7,0)</f>
        <v>2022-01-21</v>
      </c>
      <c r="K528" t="str">
        <f>VLOOKUP(C528,花名册!C:L,9,0)</f>
        <v/>
      </c>
      <c r="L528" t="str">
        <f>VLOOKUP(C528,花名册!C:L,10,0)</f>
        <v/>
      </c>
      <c r="M528" t="str">
        <f>VLOOKUP(C528,花名册!C:N,12,0)</f>
        <v>P2</v>
      </c>
      <c r="N528">
        <f>VLOOKUP(C528,出勤日期!A:I,9,0)</f>
        <v>172.5</v>
      </c>
      <c r="O528">
        <f>VLOOKUP(C528,出勤日期!A:J,10,0)</f>
        <v>172.5</v>
      </c>
      <c r="P528">
        <f>VLOOKUP(C528,出勤日期!A:L,12,0)</f>
        <v>0</v>
      </c>
      <c r="Q528">
        <f>VLOOKUP(C528,出勤日期!A:M,13,0)</f>
        <v>172.5</v>
      </c>
      <c r="S528">
        <f>VLOOKUP(C528,'考勤原始数据（增加育儿、独生子女陪护假）'!C:X,16,0)</f>
        <v>2.5</v>
      </c>
      <c r="U528">
        <f>VLOOKUP(C528,'考勤原始数据（增加育儿、独生子女陪护假）'!C:Z,17,0)</f>
        <v>8.5</v>
      </c>
      <c r="W528">
        <f>VLOOKUP(C528,'考勤原始数据（增加育儿、独生子女陪护假）'!C:AB,18,0)</f>
        <v>0</v>
      </c>
      <c r="Y528">
        <f>VLOOKUP(C528,'考勤原始数据（增加育儿、独生子女陪护假）'!C:AD,19,0)</f>
        <v>0</v>
      </c>
      <c r="Z528">
        <f>VLOOKUP(C528,'考勤原始数据（增加育儿、独生子女陪护假）'!C:AE,20,0)</f>
        <v>0</v>
      </c>
      <c r="AB528">
        <f>VLOOKUP(C528,'考勤原始数据（增加育儿、独生子女陪护假）'!C:AG,22,0)</f>
        <v>0</v>
      </c>
      <c r="AC528">
        <f>VLOOKUP(C528,'考勤原始数据（增加育儿、独生子女陪护假）'!C:Y,23,0)</f>
        <v>2</v>
      </c>
      <c r="AD528">
        <f>VLOOKUP(C528,'考勤原始数据（增加育儿、独生子女陪护假）'!C:Z,24,0)</f>
        <v>2</v>
      </c>
      <c r="AE528">
        <v>0</v>
      </c>
      <c r="AF528">
        <f>VLOOKUP(C528,'考勤原始数据（增加育儿、独生子女陪护假）'!C:AB,26,0)</f>
        <v>0</v>
      </c>
      <c r="AG528">
        <f>VLOOKUP(C528:C529,'考勤原始数据（增加育儿、独生子女陪护假）'!C:AC,27,0)</f>
        <v>0</v>
      </c>
      <c r="AH528">
        <f>VLOOKUP(C528,'考勤原始数据（增加育儿、独生子女陪护假）'!C:AD,28,0)</f>
        <v>0</v>
      </c>
      <c r="AI528">
        <f>VLOOKUP(C528,'考勤原始数据（增加育儿、独生子女陪护假）'!C:AE,29,0)</f>
        <v>0</v>
      </c>
      <c r="AJ528">
        <f>VLOOKUP(C528,'考勤原始数据（增加育儿、独生子女陪护假）'!C:AF,30,0)</f>
        <v>0</v>
      </c>
      <c r="AL528">
        <f t="shared" si="33"/>
        <v>0</v>
      </c>
      <c r="AM528">
        <f t="shared" si="35"/>
        <v>187.25</v>
      </c>
      <c r="AN528">
        <f>VLOOKUP(C528,工龄计算!B:F,5,0)</f>
        <v>50</v>
      </c>
      <c r="AS528">
        <f t="shared" si="34"/>
        <v>0</v>
      </c>
      <c r="BB528">
        <f t="shared" si="36"/>
        <v>0</v>
      </c>
    </row>
    <row r="529" spans="2:54">
      <c r="B529" t="str">
        <f>VLOOKUP(C529,花名册!C:O,13,0)</f>
        <v>11466</v>
      </c>
      <c r="C529" t="s">
        <v>1124</v>
      </c>
      <c r="D529" t="str">
        <f>VLOOKUP(C529,花名册!C:F,4,0)</f>
        <v>百诚医药</v>
      </c>
      <c r="E529" t="str">
        <f>VLOOKUP(C529,花名册!C:G,5,0)</f>
        <v>原料药分析部</v>
      </c>
      <c r="F529" t="str">
        <f>VLOOKUP(C529,花名册!C:H,6,0)</f>
        <v>分析研究员</v>
      </c>
      <c r="G529" t="str">
        <f>VLOOKUP(C529,花名册!C:D,2,0)</f>
        <v>在职</v>
      </c>
      <c r="H529" t="str">
        <f>VLOOKUP(C529,花名册!C:E,3,0)</f>
        <v>正式员工</v>
      </c>
      <c r="I529" t="str">
        <f>VLOOKUP(C529,花名册!C:J,8,0)</f>
        <v>研发</v>
      </c>
      <c r="J529" t="str">
        <f>VLOOKUP(C529,花名册!C:I,7,0)</f>
        <v>2022-02-09</v>
      </c>
      <c r="K529" t="str">
        <f>VLOOKUP(C529,花名册!C:L,9,0)</f>
        <v/>
      </c>
      <c r="L529" t="str">
        <f>VLOOKUP(C529,花名册!C:L,10,0)</f>
        <v/>
      </c>
      <c r="M529" t="str">
        <f>VLOOKUP(C529,花名册!C:N,12,0)</f>
        <v>P2</v>
      </c>
      <c r="N529">
        <f>VLOOKUP(C529,出勤日期!A:I,9,0)</f>
        <v>172.5</v>
      </c>
      <c r="O529">
        <f>VLOOKUP(C529,出勤日期!A:J,10,0)</f>
        <v>172.5</v>
      </c>
      <c r="P529">
        <f>VLOOKUP(C529,出勤日期!A:L,12,0)</f>
        <v>0</v>
      </c>
      <c r="Q529">
        <f>VLOOKUP(C529,出勤日期!A:M,13,0)</f>
        <v>172.5</v>
      </c>
      <c r="S529">
        <f>VLOOKUP(C529,'考勤原始数据（增加育儿、独生子女陪护假）'!C:X,16,0)</f>
        <v>0</v>
      </c>
      <c r="U529">
        <f>VLOOKUP(C529,'考勤原始数据（增加育儿、独生子女陪护假）'!C:Z,17,0)</f>
        <v>0</v>
      </c>
      <c r="W529">
        <f>VLOOKUP(C529,'考勤原始数据（增加育儿、独生子女陪护假）'!C:AB,18,0)</f>
        <v>0</v>
      </c>
      <c r="Y529">
        <f>VLOOKUP(C529,'考勤原始数据（增加育儿、独生子女陪护假）'!C:AD,19,0)</f>
        <v>0</v>
      </c>
      <c r="Z529">
        <f>VLOOKUP(C529,'考勤原始数据（增加育儿、独生子女陪护假）'!C:AE,20,0)</f>
        <v>0</v>
      </c>
      <c r="AB529">
        <f>VLOOKUP(C529,'考勤原始数据（增加育儿、独生子女陪护假）'!C:AG,22,0)</f>
        <v>0</v>
      </c>
      <c r="AC529">
        <f>VLOOKUP(C529,'考勤原始数据（增加育儿、独生子女陪护假）'!C:Y,23,0)</f>
        <v>32</v>
      </c>
      <c r="AD529">
        <f>VLOOKUP(C529,'考勤原始数据（增加育儿、独生子女陪护假）'!C:Z,24,0)</f>
        <v>6</v>
      </c>
      <c r="AE529">
        <v>0</v>
      </c>
      <c r="AF529">
        <f>VLOOKUP(C529,'考勤原始数据（增加育儿、独生子女陪护假）'!C:AB,26,0)</f>
        <v>26</v>
      </c>
      <c r="AG529">
        <f>VLOOKUP(C529:C530,'考勤原始数据（增加育儿、独生子女陪护假）'!C:AC,27,0)</f>
        <v>0</v>
      </c>
      <c r="AH529">
        <f>VLOOKUP(C529,'考勤原始数据（增加育儿、独生子女陪护假）'!C:AD,28,0)</f>
        <v>0</v>
      </c>
      <c r="AI529">
        <f>VLOOKUP(C529,'考勤原始数据（增加育儿、独生子女陪护假）'!C:AE,29,0)</f>
        <v>0</v>
      </c>
      <c r="AJ529">
        <f>VLOOKUP(C529,'考勤原始数据（增加育儿、独生子女陪护假）'!C:AF,30,0)</f>
        <v>1040</v>
      </c>
      <c r="AL529">
        <f t="shared" si="33"/>
        <v>0</v>
      </c>
      <c r="AM529">
        <f t="shared" si="35"/>
        <v>200</v>
      </c>
      <c r="AN529">
        <f>VLOOKUP(C529,工龄计算!B:F,5,0)</f>
        <v>50</v>
      </c>
      <c r="AS529">
        <f t="shared" si="34"/>
        <v>0</v>
      </c>
      <c r="BB529">
        <f t="shared" si="36"/>
        <v>0</v>
      </c>
    </row>
    <row r="530" spans="2:54">
      <c r="B530" t="str">
        <f>VLOOKUP(C530,花名册!C:O,13,0)</f>
        <v>11477</v>
      </c>
      <c r="C530" t="s">
        <v>891</v>
      </c>
      <c r="D530" t="str">
        <f>VLOOKUP(C530,花名册!C:F,4,0)</f>
        <v>百诚医药</v>
      </c>
      <c r="E530" t="str">
        <f>VLOOKUP(C530,花名册!C:G,5,0)</f>
        <v>原料药分析部</v>
      </c>
      <c r="F530" t="str">
        <f>VLOOKUP(C530,花名册!C:H,6,0)</f>
        <v>分析研究员</v>
      </c>
      <c r="G530" t="str">
        <f>VLOOKUP(C530,花名册!C:D,2,0)</f>
        <v>在职</v>
      </c>
      <c r="H530" t="str">
        <f>VLOOKUP(C530,花名册!C:E,3,0)</f>
        <v>正式员工</v>
      </c>
      <c r="I530" t="str">
        <f>VLOOKUP(C530,花名册!C:J,8,0)</f>
        <v>研发</v>
      </c>
      <c r="J530" t="str">
        <f>VLOOKUP(C530,花名册!C:I,7,0)</f>
        <v>2022-02-09</v>
      </c>
      <c r="K530" t="str">
        <f>VLOOKUP(C530,花名册!C:L,9,0)</f>
        <v/>
      </c>
      <c r="L530" t="str">
        <f>VLOOKUP(C530,花名册!C:L,10,0)</f>
        <v/>
      </c>
      <c r="M530" t="str">
        <f>VLOOKUP(C530,花名册!C:N,12,0)</f>
        <v>P2</v>
      </c>
      <c r="N530">
        <f>VLOOKUP(C530,出勤日期!A:I,9,0)</f>
        <v>172.5</v>
      </c>
      <c r="O530">
        <f>VLOOKUP(C530,出勤日期!A:J,10,0)</f>
        <v>172.5</v>
      </c>
      <c r="P530">
        <f>VLOOKUP(C530,出勤日期!A:L,12,0)</f>
        <v>0</v>
      </c>
      <c r="Q530">
        <f>VLOOKUP(C530,出勤日期!A:M,13,0)</f>
        <v>172.5</v>
      </c>
      <c r="S530">
        <f>VLOOKUP(C530,'考勤原始数据（增加育儿、独生子女陪护假）'!C:X,16,0)</f>
        <v>0</v>
      </c>
      <c r="U530">
        <f>VLOOKUP(C530,'考勤原始数据（增加育儿、独生子女陪护假）'!C:Z,17,0)</f>
        <v>0</v>
      </c>
      <c r="W530">
        <f>VLOOKUP(C530,'考勤原始数据（增加育儿、独生子女陪护假）'!C:AB,18,0)</f>
        <v>0</v>
      </c>
      <c r="Y530">
        <f>VLOOKUP(C530,'考勤原始数据（增加育儿、独生子女陪护假）'!C:AD,19,0)</f>
        <v>0</v>
      </c>
      <c r="Z530">
        <f>VLOOKUP(C530,'考勤原始数据（增加育儿、独生子女陪护假）'!C:AE,20,0)</f>
        <v>0</v>
      </c>
      <c r="AB530">
        <f>VLOOKUP(C530,'考勤原始数据（增加育儿、独生子女陪护假）'!C:AG,22,0)</f>
        <v>0</v>
      </c>
      <c r="AC530">
        <f>VLOOKUP(C530,'考勤原始数据（增加育儿、独生子女陪护假）'!C:Y,23,0)</f>
        <v>4</v>
      </c>
      <c r="AD530">
        <f>VLOOKUP(C530,'考勤原始数据（增加育儿、独生子女陪护假）'!C:Z,24,0)</f>
        <v>4</v>
      </c>
      <c r="AE530">
        <v>0</v>
      </c>
      <c r="AF530">
        <f>VLOOKUP(C530,'考勤原始数据（增加育儿、独生子女陪护假）'!C:AB,26,0)</f>
        <v>0</v>
      </c>
      <c r="AG530">
        <f>VLOOKUP(C530:C531,'考勤原始数据（增加育儿、独生子女陪护假）'!C:AC,27,0)</f>
        <v>0</v>
      </c>
      <c r="AH530">
        <f>VLOOKUP(C530,'考勤原始数据（增加育儿、独生子女陪护假）'!C:AD,28,0)</f>
        <v>0</v>
      </c>
      <c r="AI530">
        <f>VLOOKUP(C530,'考勤原始数据（增加育儿、独生子女陪护假）'!C:AE,29,0)</f>
        <v>0</v>
      </c>
      <c r="AJ530">
        <f>VLOOKUP(C530,'考勤原始数据（增加育儿、独生子女陪护假）'!C:AF,30,0)</f>
        <v>0</v>
      </c>
      <c r="AL530">
        <f t="shared" si="33"/>
        <v>0</v>
      </c>
      <c r="AM530">
        <f t="shared" si="35"/>
        <v>200</v>
      </c>
      <c r="AN530">
        <f>VLOOKUP(C530,工龄计算!B:F,5,0)</f>
        <v>50</v>
      </c>
      <c r="AS530">
        <f t="shared" si="34"/>
        <v>0</v>
      </c>
      <c r="BB530">
        <f t="shared" si="36"/>
        <v>0</v>
      </c>
    </row>
    <row r="531" spans="2:54">
      <c r="B531" t="str">
        <f>VLOOKUP(C531,花名册!C:O,13,0)</f>
        <v>11487</v>
      </c>
      <c r="C531" t="s">
        <v>1274</v>
      </c>
      <c r="D531" t="str">
        <f>VLOOKUP(C531,花名册!C:F,4,0)</f>
        <v>百诚医药</v>
      </c>
      <c r="E531" t="str">
        <f>VLOOKUP(C531,花名册!C:G,5,0)</f>
        <v>固体制剂三部</v>
      </c>
      <c r="F531" t="str">
        <f>VLOOKUP(C531,花名册!C:H,6,0)</f>
        <v>高级分析研究员</v>
      </c>
      <c r="G531" t="str">
        <f>VLOOKUP(C531,花名册!C:D,2,0)</f>
        <v>在职</v>
      </c>
      <c r="H531" t="str">
        <f>VLOOKUP(C531,花名册!C:E,3,0)</f>
        <v>正式员工</v>
      </c>
      <c r="I531" t="str">
        <f>VLOOKUP(C531,花名册!C:J,8,0)</f>
        <v>研发</v>
      </c>
      <c r="J531" t="str">
        <f>VLOOKUP(C531,花名册!C:I,7,0)</f>
        <v>2022-02-09</v>
      </c>
      <c r="K531" t="str">
        <f>VLOOKUP(C531,花名册!C:L,9,0)</f>
        <v/>
      </c>
      <c r="L531" t="str">
        <f>VLOOKUP(C531,花名册!C:L,10,0)</f>
        <v/>
      </c>
      <c r="M531" t="str">
        <f>VLOOKUP(C531,花名册!C:N,12,0)</f>
        <v>P3</v>
      </c>
      <c r="N531">
        <f>VLOOKUP(C531,出勤日期!A:I,9,0)</f>
        <v>172.5</v>
      </c>
      <c r="O531">
        <f>VLOOKUP(C531,出勤日期!A:J,10,0)</f>
        <v>172.5</v>
      </c>
      <c r="P531">
        <f>VLOOKUP(C531,出勤日期!A:L,12,0)</f>
        <v>0</v>
      </c>
      <c r="Q531">
        <f>VLOOKUP(C531,出勤日期!A:M,13,0)</f>
        <v>172.5</v>
      </c>
      <c r="S531">
        <f>VLOOKUP(C531,'考勤原始数据（增加育儿、独生子女陪护假）'!C:X,16,0)</f>
        <v>0</v>
      </c>
      <c r="U531">
        <f>VLOOKUP(C531,'考勤原始数据（增加育儿、独生子女陪护假）'!C:Z,17,0)</f>
        <v>0</v>
      </c>
      <c r="W531">
        <f>VLOOKUP(C531,'考勤原始数据（增加育儿、独生子女陪护假）'!C:AB,18,0)</f>
        <v>0</v>
      </c>
      <c r="Y531">
        <f>VLOOKUP(C531,'考勤原始数据（增加育儿、独生子女陪护假）'!C:AD,19,0)</f>
        <v>0</v>
      </c>
      <c r="Z531">
        <f>VLOOKUP(C531,'考勤原始数据（增加育儿、独生子女陪护假）'!C:AE,20,0)</f>
        <v>0</v>
      </c>
      <c r="AB531">
        <f>VLOOKUP(C531,'考勤原始数据（增加育儿、独生子女陪护假）'!C:AG,22,0)</f>
        <v>0</v>
      </c>
      <c r="AC531">
        <f>VLOOKUP(C531,'考勤原始数据（增加育儿、独生子女陪护假）'!C:Y,23,0)</f>
        <v>50.5</v>
      </c>
      <c r="AD531">
        <f>VLOOKUP(C531,'考勤原始数据（增加育儿、独生子女陪护假）'!C:Z,24,0)</f>
        <v>50.5</v>
      </c>
      <c r="AE531">
        <v>0</v>
      </c>
      <c r="AF531">
        <f>VLOOKUP(C531,'考勤原始数据（增加育儿、独生子女陪护假）'!C:AB,26,0)</f>
        <v>0</v>
      </c>
      <c r="AG531">
        <f>VLOOKUP(C531:C532,'考勤原始数据（增加育儿、独生子女陪护假）'!C:AC,27,0)</f>
        <v>0</v>
      </c>
      <c r="AH531">
        <f>VLOOKUP(C531,'考勤原始数据（增加育儿、独生子女陪护假）'!C:AD,28,0)</f>
        <v>0</v>
      </c>
      <c r="AI531">
        <f>VLOOKUP(C531,'考勤原始数据（增加育儿、独生子女陪护假）'!C:AE,29,0)</f>
        <v>0</v>
      </c>
      <c r="AJ531">
        <f>VLOOKUP(C531,'考勤原始数据（增加育儿、独生子女陪护假）'!C:AF,30,0)</f>
        <v>0</v>
      </c>
      <c r="AL531">
        <f t="shared" si="33"/>
        <v>0</v>
      </c>
      <c r="AM531">
        <f t="shared" si="35"/>
        <v>200</v>
      </c>
      <c r="AN531">
        <f>VLOOKUP(C531,工龄计算!B:F,5,0)</f>
        <v>50</v>
      </c>
      <c r="AS531">
        <f t="shared" si="34"/>
        <v>0</v>
      </c>
      <c r="BB531">
        <f t="shared" si="36"/>
        <v>0</v>
      </c>
    </row>
    <row r="532" spans="2:54">
      <c r="B532" t="str">
        <f>VLOOKUP(C532,花名册!C:O,13,0)</f>
        <v>11475</v>
      </c>
      <c r="C532" t="s">
        <v>1417</v>
      </c>
      <c r="D532" t="str">
        <f>VLOOKUP(C532,花名册!C:F,4,0)</f>
        <v>百诚医药</v>
      </c>
      <c r="E532" t="str">
        <f>VLOOKUP(C532,花名册!C:G,5,0)</f>
        <v>实验室管理部</v>
      </c>
      <c r="F532" t="str">
        <f>VLOOKUP(C532,花名册!C:H,6,0)</f>
        <v>仪器工程师</v>
      </c>
      <c r="G532" t="str">
        <f>VLOOKUP(C532,花名册!C:D,2,0)</f>
        <v>在职</v>
      </c>
      <c r="H532" t="str">
        <f>VLOOKUP(C532,花名册!C:E,3,0)</f>
        <v>正式员工</v>
      </c>
      <c r="I532" t="str">
        <f>VLOOKUP(C532,花名册!C:J,8,0)</f>
        <v>职能</v>
      </c>
      <c r="J532" t="str">
        <f>VLOOKUP(C532,花名册!C:I,7,0)</f>
        <v>2022-02-09</v>
      </c>
      <c r="K532" t="str">
        <f>VLOOKUP(C532,花名册!C:L,9,0)</f>
        <v/>
      </c>
      <c r="L532" t="str">
        <f>VLOOKUP(C532,花名册!C:L,10,0)</f>
        <v/>
      </c>
      <c r="M532" t="str">
        <f>VLOOKUP(C532,花名册!C:N,12,0)</f>
        <v>P1</v>
      </c>
      <c r="N532">
        <f>VLOOKUP(C532,出勤日期!A:I,9,0)</f>
        <v>184</v>
      </c>
      <c r="O532">
        <f>VLOOKUP(C532,出勤日期!A:J,10,0)</f>
        <v>184</v>
      </c>
      <c r="P532">
        <f>VLOOKUP(C532,出勤日期!A:L,12,0)</f>
        <v>0</v>
      </c>
      <c r="Q532">
        <f>VLOOKUP(C532,出勤日期!A:M,13,0)</f>
        <v>184</v>
      </c>
      <c r="S532">
        <f>VLOOKUP(C532,'考勤原始数据（增加育儿、独生子女陪护假）'!C:X,16,0)</f>
        <v>0</v>
      </c>
      <c r="U532">
        <f>VLOOKUP(C532,'考勤原始数据（增加育儿、独生子女陪护假）'!C:Z,17,0)</f>
        <v>0</v>
      </c>
      <c r="W532">
        <f>VLOOKUP(C532,'考勤原始数据（增加育儿、独生子女陪护假）'!C:AB,18,0)</f>
        <v>0</v>
      </c>
      <c r="Y532">
        <f>VLOOKUP(C532,'考勤原始数据（增加育儿、独生子女陪护假）'!C:AD,19,0)</f>
        <v>0</v>
      </c>
      <c r="Z532">
        <f>VLOOKUP(C532,'考勤原始数据（增加育儿、独生子女陪护假）'!C:AE,20,0)</f>
        <v>0</v>
      </c>
      <c r="AB532">
        <f>VLOOKUP(C532,'考勤原始数据（增加育儿、独生子女陪护假）'!C:AG,22,0)</f>
        <v>0</v>
      </c>
      <c r="AC532">
        <f>VLOOKUP(C532,'考勤原始数据（增加育儿、独生子女陪护假）'!C:Y,23,0)</f>
        <v>2.5</v>
      </c>
      <c r="AD532">
        <f>VLOOKUP(C532,'考勤原始数据（增加育儿、独生子女陪护假）'!C:Z,24,0)</f>
        <v>0</v>
      </c>
      <c r="AE532">
        <v>0</v>
      </c>
      <c r="AF532">
        <f>VLOOKUP(C532,'考勤原始数据（增加育儿、独生子女陪护假）'!C:AB,26,0)</f>
        <v>2.5</v>
      </c>
      <c r="AG532">
        <f>VLOOKUP(C532:C533,'考勤原始数据（增加育儿、独生子女陪护假）'!C:AC,27,0)</f>
        <v>0</v>
      </c>
      <c r="AH532">
        <f>VLOOKUP(C532,'考勤原始数据（增加育儿、独生子女陪护假）'!C:AD,28,0)</f>
        <v>0</v>
      </c>
      <c r="AI532">
        <f>VLOOKUP(C532,'考勤原始数据（增加育儿、独生子女陪护假）'!C:AE,29,0)</f>
        <v>0</v>
      </c>
      <c r="AJ532">
        <f>VLOOKUP(C532,'考勤原始数据（增加育儿、独生子女陪护假）'!C:AF,30,0)</f>
        <v>93.75</v>
      </c>
      <c r="AL532">
        <f t="shared" si="33"/>
        <v>0</v>
      </c>
      <c r="AM532">
        <f t="shared" si="35"/>
        <v>200</v>
      </c>
      <c r="AN532">
        <f>VLOOKUP(C532,工龄计算!B:F,5,0)</f>
        <v>50</v>
      </c>
      <c r="AS532">
        <f t="shared" si="34"/>
        <v>0</v>
      </c>
      <c r="BB532">
        <f t="shared" si="36"/>
        <v>0</v>
      </c>
    </row>
    <row r="533" spans="2:54">
      <c r="B533" t="str">
        <f>VLOOKUP(C533,花名册!C:O,13,0)</f>
        <v>11484</v>
      </c>
      <c r="C533" t="s">
        <v>1275</v>
      </c>
      <c r="D533" t="str">
        <f>VLOOKUP(C533,花名册!C:F,4,0)</f>
        <v>百诚医药</v>
      </c>
      <c r="E533" t="str">
        <f>VLOOKUP(C533,花名册!C:G,5,0)</f>
        <v>大分子生物药部</v>
      </c>
      <c r="F533" t="str">
        <f>VLOOKUP(C533,花名册!C:H,6,0)</f>
        <v>分子生物研究员</v>
      </c>
      <c r="G533" t="str">
        <f>VLOOKUP(C533,花名册!C:D,2,0)</f>
        <v>在职</v>
      </c>
      <c r="H533" t="str">
        <f>VLOOKUP(C533,花名册!C:E,3,0)</f>
        <v>正式员工</v>
      </c>
      <c r="I533" t="str">
        <f>VLOOKUP(C533,花名册!C:J,8,0)</f>
        <v>研发</v>
      </c>
      <c r="J533" t="str">
        <f>VLOOKUP(C533,花名册!C:I,7,0)</f>
        <v>2022-02-09</v>
      </c>
      <c r="K533" t="str">
        <f>VLOOKUP(C533,花名册!C:L,9,0)</f>
        <v/>
      </c>
      <c r="L533" t="str">
        <f>VLOOKUP(C533,花名册!C:L,10,0)</f>
        <v/>
      </c>
      <c r="M533" t="str">
        <f>VLOOKUP(C533,花名册!C:N,12,0)</f>
        <v>P2</v>
      </c>
      <c r="N533">
        <f>VLOOKUP(C533,出勤日期!A:I,9,0)</f>
        <v>172.5</v>
      </c>
      <c r="O533">
        <f>VLOOKUP(C533,出勤日期!A:J,10,0)</f>
        <v>172.5</v>
      </c>
      <c r="P533">
        <f>VLOOKUP(C533,出勤日期!A:L,12,0)</f>
        <v>0</v>
      </c>
      <c r="Q533">
        <f>VLOOKUP(C533,出勤日期!A:M,13,0)</f>
        <v>172.5</v>
      </c>
      <c r="S533">
        <f>VLOOKUP(C533,'考勤原始数据（增加育儿、独生子女陪护假）'!C:X,16,0)</f>
        <v>0</v>
      </c>
      <c r="U533">
        <f>VLOOKUP(C533,'考勤原始数据（增加育儿、独生子女陪护假）'!C:Z,17,0)</f>
        <v>0</v>
      </c>
      <c r="W533">
        <f>VLOOKUP(C533,'考勤原始数据（增加育儿、独生子女陪护假）'!C:AB,18,0)</f>
        <v>0</v>
      </c>
      <c r="Y533">
        <f>VLOOKUP(C533,'考勤原始数据（增加育儿、独生子女陪护假）'!C:AD,19,0)</f>
        <v>0</v>
      </c>
      <c r="Z533">
        <f>VLOOKUP(C533,'考勤原始数据（增加育儿、独生子女陪护假）'!C:AE,20,0)</f>
        <v>0</v>
      </c>
      <c r="AB533">
        <f>VLOOKUP(C533,'考勤原始数据（增加育儿、独生子女陪护假）'!C:AG,22,0)</f>
        <v>0</v>
      </c>
      <c r="AC533">
        <f>VLOOKUP(C533,'考勤原始数据（增加育儿、独生子女陪护假）'!C:Y,23,0)</f>
        <v>0</v>
      </c>
      <c r="AD533">
        <f>VLOOKUP(C533,'考勤原始数据（增加育儿、独生子女陪护假）'!C:Z,24,0)</f>
        <v>0</v>
      </c>
      <c r="AE533">
        <v>0</v>
      </c>
      <c r="AF533">
        <f>VLOOKUP(C533,'考勤原始数据（增加育儿、独生子女陪护假）'!C:AB,26,0)</f>
        <v>0</v>
      </c>
      <c r="AG533">
        <f>VLOOKUP(C533:C534,'考勤原始数据（增加育儿、独生子女陪护假）'!C:AC,27,0)</f>
        <v>0</v>
      </c>
      <c r="AH533">
        <f>VLOOKUP(C533,'考勤原始数据（增加育儿、独生子女陪护假）'!C:AD,28,0)</f>
        <v>0</v>
      </c>
      <c r="AI533">
        <f>VLOOKUP(C533,'考勤原始数据（增加育儿、独生子女陪护假）'!C:AE,29,0)</f>
        <v>0</v>
      </c>
      <c r="AJ533">
        <f>VLOOKUP(C533,'考勤原始数据（增加育儿、独生子女陪护假）'!C:AF,30,0)</f>
        <v>0</v>
      </c>
      <c r="AL533">
        <f t="shared" si="33"/>
        <v>0</v>
      </c>
      <c r="AM533">
        <f t="shared" si="35"/>
        <v>200</v>
      </c>
      <c r="AN533">
        <f>VLOOKUP(C533,工龄计算!B:F,5,0)</f>
        <v>50</v>
      </c>
      <c r="AS533">
        <f t="shared" si="34"/>
        <v>0</v>
      </c>
      <c r="BB533">
        <f t="shared" si="36"/>
        <v>0</v>
      </c>
    </row>
    <row r="534" spans="2:54">
      <c r="B534" t="str">
        <f>VLOOKUP(C534,花名册!C:O,13,0)</f>
        <v>11497</v>
      </c>
      <c r="C534" t="s">
        <v>1496</v>
      </c>
      <c r="D534" t="str">
        <f>VLOOKUP(C534,花名册!C:F,4,0)</f>
        <v>海度医药</v>
      </c>
      <c r="E534" t="str">
        <f>VLOOKUP(C534,花名册!C:G,5,0)</f>
        <v>医学部</v>
      </c>
      <c r="F534" t="str">
        <f>VLOOKUP(C534,花名册!C:H,6,0)</f>
        <v>数据管理员</v>
      </c>
      <c r="G534" t="str">
        <f>VLOOKUP(C534,花名册!C:D,2,0)</f>
        <v>在职</v>
      </c>
      <c r="H534" t="str">
        <f>VLOOKUP(C534,花名册!C:E,3,0)</f>
        <v>正式员工</v>
      </c>
      <c r="I534" t="str">
        <f>VLOOKUP(C534,花名册!C:J,8,0)</f>
        <v>研发</v>
      </c>
      <c r="J534" t="str">
        <f>VLOOKUP(C534,花名册!C:I,7,0)</f>
        <v>2022-02-09</v>
      </c>
      <c r="K534" t="str">
        <f>VLOOKUP(C534,花名册!C:L,9,0)</f>
        <v/>
      </c>
      <c r="L534" t="str">
        <f>VLOOKUP(C534,花名册!C:L,10,0)</f>
        <v/>
      </c>
      <c r="M534" t="str">
        <f>VLOOKUP(C534,花名册!C:N,12,0)</f>
        <v>P2</v>
      </c>
      <c r="N534">
        <f>VLOOKUP(C534,出勤日期!A:I,9,0)</f>
        <v>172.5</v>
      </c>
      <c r="O534">
        <f>VLOOKUP(C534,出勤日期!A:J,10,0)</f>
        <v>172.5</v>
      </c>
      <c r="P534">
        <f>VLOOKUP(C534,出勤日期!A:L,12,0)</f>
        <v>0</v>
      </c>
      <c r="Q534">
        <f>VLOOKUP(C534,出勤日期!A:M,13,0)</f>
        <v>172.5</v>
      </c>
      <c r="S534">
        <f>VLOOKUP(C534,'考勤原始数据（增加育儿、独生子女陪护假）'!C:X,16,0)</f>
        <v>0</v>
      </c>
      <c r="U534">
        <f>VLOOKUP(C534,'考勤原始数据（增加育儿、独生子女陪护假）'!C:Z,17,0)</f>
        <v>0</v>
      </c>
      <c r="W534">
        <f>VLOOKUP(C534,'考勤原始数据（增加育儿、独生子女陪护假）'!C:AB,18,0)</f>
        <v>0</v>
      </c>
      <c r="Y534">
        <f>VLOOKUP(C534,'考勤原始数据（增加育儿、独生子女陪护假）'!C:AD,19,0)</f>
        <v>0</v>
      </c>
      <c r="Z534">
        <f>VLOOKUP(C534,'考勤原始数据（增加育儿、独生子女陪护假）'!C:AE,20,0)</f>
        <v>0</v>
      </c>
      <c r="AB534">
        <f>VLOOKUP(C534,'考勤原始数据（增加育儿、独生子女陪护假）'!C:AG,22,0)</f>
        <v>0</v>
      </c>
      <c r="AC534">
        <f>VLOOKUP(C534,'考勤原始数据（增加育儿、独生子女陪护假）'!C:Y,23,0)</f>
        <v>0</v>
      </c>
      <c r="AD534">
        <f>VLOOKUP(C534,'考勤原始数据（增加育儿、独生子女陪护假）'!C:Z,24,0)</f>
        <v>0</v>
      </c>
      <c r="AE534">
        <v>0</v>
      </c>
      <c r="AF534">
        <f>VLOOKUP(C534,'考勤原始数据（增加育儿、独生子女陪护假）'!C:AB,26,0)</f>
        <v>0</v>
      </c>
      <c r="AG534">
        <f>VLOOKUP(C534:C535,'考勤原始数据（增加育儿、独生子女陪护假）'!C:AC,27,0)</f>
        <v>0</v>
      </c>
      <c r="AH534">
        <f>VLOOKUP(C534,'考勤原始数据（增加育儿、独生子女陪护假）'!C:AD,28,0)</f>
        <v>0</v>
      </c>
      <c r="AI534">
        <f>VLOOKUP(C534,'考勤原始数据（增加育儿、独生子女陪护假）'!C:AE,29,0)</f>
        <v>0</v>
      </c>
      <c r="AJ534">
        <f>VLOOKUP(C534,'考勤原始数据（增加育儿、独生子女陪护假）'!C:AF,30,0)</f>
        <v>0</v>
      </c>
      <c r="AL534">
        <f t="shared" si="33"/>
        <v>0</v>
      </c>
      <c r="AM534">
        <f t="shared" si="35"/>
        <v>200</v>
      </c>
      <c r="AN534">
        <f>VLOOKUP(C534,工龄计算!B:F,5,0)</f>
        <v>50</v>
      </c>
      <c r="AS534">
        <f t="shared" si="34"/>
        <v>0</v>
      </c>
      <c r="BB534">
        <f t="shared" si="36"/>
        <v>0</v>
      </c>
    </row>
    <row r="535" spans="2:54">
      <c r="B535" t="str">
        <f>VLOOKUP(C535,花名册!C:O,13,0)</f>
        <v>11472</v>
      </c>
      <c r="C535" t="s">
        <v>1418</v>
      </c>
      <c r="D535" t="str">
        <f>VLOOKUP(C535,花名册!C:F,4,0)</f>
        <v>勤思医药</v>
      </c>
      <c r="E535" t="str">
        <f>VLOOKUP(C535,花名册!C:G,5,0)</f>
        <v>勤思医药</v>
      </c>
      <c r="F535" t="str">
        <f>VLOOKUP(C535,花名册!C:H,6,0)</f>
        <v>行政专员</v>
      </c>
      <c r="G535" t="str">
        <f>VLOOKUP(C535,花名册!C:D,2,0)</f>
        <v>在职</v>
      </c>
      <c r="H535" t="str">
        <f>VLOOKUP(C535,花名册!C:E,3,0)</f>
        <v>正式员工</v>
      </c>
      <c r="I535" t="str">
        <f>VLOOKUP(C535,花名册!C:J,8,0)</f>
        <v>研发</v>
      </c>
      <c r="J535" t="str">
        <f>VLOOKUP(C535,花名册!C:I,7,0)</f>
        <v>2022-02-09</v>
      </c>
      <c r="K535" t="str">
        <f>VLOOKUP(C535,花名册!C:L,9,0)</f>
        <v/>
      </c>
      <c r="L535" t="str">
        <f>VLOOKUP(C535,花名册!C:L,10,0)</f>
        <v/>
      </c>
      <c r="M535" t="str">
        <f>VLOOKUP(C535,花名册!C:N,12,0)</f>
        <v>P1</v>
      </c>
      <c r="N535">
        <f>VLOOKUP(C535,出勤日期!A:I,9,0)</f>
        <v>172.5</v>
      </c>
      <c r="O535">
        <f>VLOOKUP(C535,出勤日期!A:J,10,0)</f>
        <v>172.5</v>
      </c>
      <c r="P535">
        <f>VLOOKUP(C535,出勤日期!A:L,12,0)</f>
        <v>0</v>
      </c>
      <c r="Q535">
        <f>VLOOKUP(C535,出勤日期!A:M,13,0)</f>
        <v>172.5</v>
      </c>
      <c r="S535">
        <f>VLOOKUP(C535,'考勤原始数据（增加育儿、独生子女陪护假）'!C:X,16,0)</f>
        <v>1.5</v>
      </c>
      <c r="U535">
        <f>VLOOKUP(C535,'考勤原始数据（增加育儿、独生子女陪护假）'!C:Z,17,0)</f>
        <v>0</v>
      </c>
      <c r="W535">
        <f>VLOOKUP(C535,'考勤原始数据（增加育儿、独生子女陪护假）'!C:AB,18,0)</f>
        <v>0</v>
      </c>
      <c r="Y535">
        <f>VLOOKUP(C535,'考勤原始数据（增加育儿、独生子女陪护假）'!C:AD,19,0)</f>
        <v>0</v>
      </c>
      <c r="Z535">
        <f>VLOOKUP(C535,'考勤原始数据（增加育儿、独生子女陪护假）'!C:AE,20,0)</f>
        <v>0</v>
      </c>
      <c r="AB535">
        <f>VLOOKUP(C535,'考勤原始数据（增加育儿、独生子女陪护假）'!C:AG,22,0)</f>
        <v>0</v>
      </c>
      <c r="AC535">
        <f>VLOOKUP(C535,'考勤原始数据（增加育儿、独生子女陪护假）'!C:Y,23,0)</f>
        <v>0</v>
      </c>
      <c r="AD535">
        <f>VLOOKUP(C535,'考勤原始数据（增加育儿、独生子女陪护假）'!C:Z,24,0)</f>
        <v>0</v>
      </c>
      <c r="AE535">
        <v>0</v>
      </c>
      <c r="AF535">
        <f>VLOOKUP(C535,'考勤原始数据（增加育儿、独生子女陪护假）'!C:AB,26,0)</f>
        <v>0</v>
      </c>
      <c r="AG535">
        <f>VLOOKUP(C535:C536,'考勤原始数据（增加育儿、独生子女陪护假）'!C:AC,27,0)</f>
        <v>0</v>
      </c>
      <c r="AH535">
        <f>VLOOKUP(C535,'考勤原始数据（增加育儿、独生子女陪护假）'!C:AD,28,0)</f>
        <v>0</v>
      </c>
      <c r="AI535">
        <f>VLOOKUP(C535,'考勤原始数据（增加育儿、独生子女陪护假）'!C:AE,29,0)</f>
        <v>0</v>
      </c>
      <c r="AJ535">
        <f>VLOOKUP(C535,'考勤原始数据（增加育儿、独生子女陪护假）'!C:AF,30,0)</f>
        <v>0</v>
      </c>
      <c r="AK535">
        <v>27</v>
      </c>
      <c r="AL535">
        <f t="shared" si="33"/>
        <v>405</v>
      </c>
      <c r="AM535">
        <f t="shared" si="35"/>
        <v>198.26</v>
      </c>
      <c r="AN535">
        <f>VLOOKUP(C535,工龄计算!B:F,5,0)</f>
        <v>50</v>
      </c>
      <c r="AQ535">
        <v>991.3</v>
      </c>
      <c r="AS535">
        <f t="shared" si="34"/>
        <v>991.3</v>
      </c>
      <c r="BB535">
        <f t="shared" si="36"/>
        <v>0</v>
      </c>
    </row>
    <row r="536" spans="2:54">
      <c r="B536" t="str">
        <f>VLOOKUP(C536,花名册!C:O,13,0)</f>
        <v>11470</v>
      </c>
      <c r="C536" t="s">
        <v>1419</v>
      </c>
      <c r="D536" t="str">
        <f>VLOOKUP(C536,花名册!C:F,4,0)</f>
        <v>勤思医药</v>
      </c>
      <c r="E536" t="str">
        <f>VLOOKUP(C536,花名册!C:G,5,0)</f>
        <v>勤思医药</v>
      </c>
      <c r="F536" t="str">
        <f>VLOOKUP(C536,花名册!C:H,6,0)</f>
        <v>CRC-1</v>
      </c>
      <c r="G536" t="str">
        <f>VLOOKUP(C536,花名册!C:D,2,0)</f>
        <v>在职</v>
      </c>
      <c r="H536" t="str">
        <f>VLOOKUP(C536,花名册!C:E,3,0)</f>
        <v>正式员工</v>
      </c>
      <c r="I536" t="str">
        <f>VLOOKUP(C536,花名册!C:J,8,0)</f>
        <v>研发</v>
      </c>
      <c r="J536" t="str">
        <f>VLOOKUP(C536,花名册!C:I,7,0)</f>
        <v>2022-02-09</v>
      </c>
      <c r="K536" t="str">
        <f>VLOOKUP(C536,花名册!C:L,9,0)</f>
        <v/>
      </c>
      <c r="L536" t="str">
        <f>VLOOKUP(C536,花名册!C:L,10,0)</f>
        <v/>
      </c>
      <c r="M536" t="str">
        <f>VLOOKUP(C536,花名册!C:N,12,0)</f>
        <v>P1</v>
      </c>
      <c r="N536">
        <f>VLOOKUP(C536,出勤日期!A:I,9,0)</f>
        <v>172.5</v>
      </c>
      <c r="O536">
        <f>VLOOKUP(C536,出勤日期!A:J,10,0)</f>
        <v>172.5</v>
      </c>
      <c r="P536">
        <f>VLOOKUP(C536,出勤日期!A:L,12,0)</f>
        <v>0</v>
      </c>
      <c r="Q536">
        <f>VLOOKUP(C536,出勤日期!A:M,13,0)</f>
        <v>172.5</v>
      </c>
      <c r="S536">
        <f>VLOOKUP(C536,'考勤原始数据（增加育儿、独生子女陪护假）'!C:X,16,0)</f>
        <v>0</v>
      </c>
      <c r="U536">
        <f>VLOOKUP(C536,'考勤原始数据（增加育儿、独生子女陪护假）'!C:Z,17,0)</f>
        <v>3.5</v>
      </c>
      <c r="W536">
        <f>VLOOKUP(C536,'考勤原始数据（增加育儿、独生子女陪护假）'!C:AB,18,0)</f>
        <v>0</v>
      </c>
      <c r="Y536">
        <f>VLOOKUP(C536,'考勤原始数据（增加育儿、独生子女陪护假）'!C:AD,19,0)</f>
        <v>0</v>
      </c>
      <c r="Z536">
        <f>VLOOKUP(C536,'考勤原始数据（增加育儿、独生子女陪护假）'!C:AE,20,0)</f>
        <v>0</v>
      </c>
      <c r="AB536">
        <f>VLOOKUP(C536,'考勤原始数据（增加育儿、独生子女陪护假）'!C:AG,22,0)</f>
        <v>0</v>
      </c>
      <c r="AC536">
        <f>VLOOKUP(C536,'考勤原始数据（增加育儿、独生子女陪护假）'!C:Y,23,0)</f>
        <v>13.5</v>
      </c>
      <c r="AD536">
        <f>VLOOKUP(C536,'考勤原始数据（增加育儿、独生子女陪护假）'!C:Z,24,0)</f>
        <v>13.5</v>
      </c>
      <c r="AE536">
        <v>0</v>
      </c>
      <c r="AF536">
        <f>VLOOKUP(C536,'考勤原始数据（增加育儿、独生子女陪护假）'!C:AB,26,0)</f>
        <v>0</v>
      </c>
      <c r="AG536">
        <f>VLOOKUP(C536:C537,'考勤原始数据（增加育儿、独生子女陪护假）'!C:AC,27,0)</f>
        <v>0</v>
      </c>
      <c r="AH536">
        <f>VLOOKUP(C536,'考勤原始数据（增加育儿、独生子女陪护假）'!C:AD,28,0)</f>
        <v>0</v>
      </c>
      <c r="AI536">
        <f>VLOOKUP(C536,'考勤原始数据（增加育儿、独生子女陪护假）'!C:AE,29,0)</f>
        <v>0</v>
      </c>
      <c r="AJ536">
        <f>VLOOKUP(C536,'考勤原始数据（增加育儿、独生子女陪护假）'!C:AF,30,0)</f>
        <v>0</v>
      </c>
      <c r="AK536">
        <v>28</v>
      </c>
      <c r="AL536">
        <f t="shared" si="33"/>
        <v>420</v>
      </c>
      <c r="AM536">
        <f t="shared" si="35"/>
        <v>195.94</v>
      </c>
      <c r="AN536">
        <f>VLOOKUP(C536,工龄计算!B:F,5,0)</f>
        <v>50</v>
      </c>
      <c r="AQ536">
        <v>979.71</v>
      </c>
      <c r="AS536">
        <f t="shared" si="34"/>
        <v>979.71</v>
      </c>
      <c r="BB536">
        <f t="shared" si="36"/>
        <v>0</v>
      </c>
    </row>
    <row r="537" spans="2:54">
      <c r="B537" t="str">
        <f>VLOOKUP(C537,花名册!C:O,13,0)</f>
        <v>11467</v>
      </c>
      <c r="C537" t="s">
        <v>893</v>
      </c>
      <c r="D537" t="str">
        <f>VLOOKUP(C537,花名册!C:F,4,0)</f>
        <v>百诚医药</v>
      </c>
      <c r="E537" t="str">
        <f>VLOOKUP(C537,花名册!C:G,5,0)</f>
        <v>原料药分析部</v>
      </c>
      <c r="F537" t="str">
        <f>VLOOKUP(C537,花名册!C:H,6,0)</f>
        <v>分析研究员</v>
      </c>
      <c r="G537" t="str">
        <f>VLOOKUP(C537,花名册!C:D,2,0)</f>
        <v>在职</v>
      </c>
      <c r="H537" t="str">
        <f>VLOOKUP(C537,花名册!C:E,3,0)</f>
        <v>正式员工</v>
      </c>
      <c r="I537" t="str">
        <f>VLOOKUP(C537,花名册!C:J,8,0)</f>
        <v>研发</v>
      </c>
      <c r="J537" t="str">
        <f>VLOOKUP(C537,花名册!C:I,7,0)</f>
        <v>2022-02-09</v>
      </c>
      <c r="K537" t="str">
        <f>VLOOKUP(C537,花名册!C:L,9,0)</f>
        <v/>
      </c>
      <c r="L537" t="str">
        <f>VLOOKUP(C537,花名册!C:L,10,0)</f>
        <v/>
      </c>
      <c r="M537" t="str">
        <f>VLOOKUP(C537,花名册!C:N,12,0)</f>
        <v>P2</v>
      </c>
      <c r="N537">
        <f>VLOOKUP(C537,出勤日期!A:I,9,0)</f>
        <v>172.5</v>
      </c>
      <c r="O537">
        <f>VLOOKUP(C537,出勤日期!A:J,10,0)</f>
        <v>172.5</v>
      </c>
      <c r="P537">
        <f>VLOOKUP(C537,出勤日期!A:L,12,0)</f>
        <v>0</v>
      </c>
      <c r="Q537">
        <f>VLOOKUP(C537,出勤日期!A:M,13,0)</f>
        <v>172.5</v>
      </c>
      <c r="S537">
        <f>VLOOKUP(C537,'考勤原始数据（增加育儿、独生子女陪护假）'!C:X,16,0)</f>
        <v>0</v>
      </c>
      <c r="U537">
        <f>VLOOKUP(C537,'考勤原始数据（增加育儿、独生子女陪护假）'!C:Z,17,0)</f>
        <v>0</v>
      </c>
      <c r="W537">
        <f>VLOOKUP(C537,'考勤原始数据（增加育儿、独生子女陪护假）'!C:AB,18,0)</f>
        <v>0</v>
      </c>
      <c r="Y537">
        <f>VLOOKUP(C537,'考勤原始数据（增加育儿、独生子女陪护假）'!C:AD,19,0)</f>
        <v>0</v>
      </c>
      <c r="Z537">
        <f>VLOOKUP(C537,'考勤原始数据（增加育儿、独生子女陪护假）'!C:AE,20,0)</f>
        <v>0</v>
      </c>
      <c r="AB537">
        <f>VLOOKUP(C537,'考勤原始数据（增加育儿、独生子女陪护假）'!C:AG,22,0)</f>
        <v>0</v>
      </c>
      <c r="AC537">
        <f>VLOOKUP(C537,'考勤原始数据（增加育儿、独生子女陪护假）'!C:Y,23,0)</f>
        <v>35.5</v>
      </c>
      <c r="AD537">
        <f>VLOOKUP(C537,'考勤原始数据（增加育儿、独生子女陪护假）'!C:Z,24,0)</f>
        <v>6</v>
      </c>
      <c r="AE537">
        <v>0</v>
      </c>
      <c r="AF537">
        <f>VLOOKUP(C537,'考勤原始数据（增加育儿、独生子女陪护假）'!C:AB,26,0)</f>
        <v>29.5</v>
      </c>
      <c r="AG537">
        <f>VLOOKUP(C537:C538,'考勤原始数据（增加育儿、独生子女陪护假）'!C:AC,27,0)</f>
        <v>0</v>
      </c>
      <c r="AH537">
        <f>VLOOKUP(C537,'考勤原始数据（增加育儿、独生子女陪护假）'!C:AD,28,0)</f>
        <v>0</v>
      </c>
      <c r="AI537">
        <f>VLOOKUP(C537,'考勤原始数据（增加育儿、独生子女陪护假）'!C:AE,29,0)</f>
        <v>0</v>
      </c>
      <c r="AJ537">
        <f>VLOOKUP(C537,'考勤原始数据（增加育儿、独生子女陪护假）'!C:AF,30,0)</f>
        <v>1180</v>
      </c>
      <c r="AL537">
        <f t="shared" si="33"/>
        <v>0</v>
      </c>
      <c r="AM537">
        <f t="shared" si="35"/>
        <v>200</v>
      </c>
      <c r="AN537">
        <f>VLOOKUP(C537,工龄计算!B:F,5,0)</f>
        <v>50</v>
      </c>
      <c r="AS537">
        <f t="shared" si="34"/>
        <v>0</v>
      </c>
      <c r="BB537">
        <f t="shared" si="36"/>
        <v>0</v>
      </c>
    </row>
    <row r="538" spans="2:54">
      <c r="B538" t="str">
        <f>VLOOKUP(C538,花名册!C:O,13,0)</f>
        <v>11496</v>
      </c>
      <c r="C538" t="s">
        <v>931</v>
      </c>
      <c r="D538" t="str">
        <f>VLOOKUP(C538,花名册!C:F,4,0)</f>
        <v>百杏生物</v>
      </c>
      <c r="E538" t="str">
        <f>VLOOKUP(C538,花名册!C:G,5,0)</f>
        <v>质量保证部</v>
      </c>
      <c r="F538" t="str">
        <f>VLOOKUP(C538,花名册!C:H,6,0)</f>
        <v>QA</v>
      </c>
      <c r="G538" t="str">
        <f>VLOOKUP(C538,花名册!C:D,2,0)</f>
        <v>在职</v>
      </c>
      <c r="H538" t="str">
        <f>VLOOKUP(C538,花名册!C:E,3,0)</f>
        <v>正式员工</v>
      </c>
      <c r="I538" t="str">
        <f>VLOOKUP(C538,花名册!C:J,8,0)</f>
        <v>研发</v>
      </c>
      <c r="J538" t="str">
        <f>VLOOKUP(C538,花名册!C:I,7,0)</f>
        <v>2022-02-10</v>
      </c>
      <c r="K538" t="str">
        <f>VLOOKUP(C538,花名册!C:L,9,0)</f>
        <v/>
      </c>
      <c r="L538" t="str">
        <f>VLOOKUP(C538,花名册!C:L,10,0)</f>
        <v/>
      </c>
      <c r="M538" t="str">
        <f>VLOOKUP(C538,花名册!C:N,12,0)</f>
        <v>P1</v>
      </c>
      <c r="N538">
        <f>VLOOKUP(C538,出勤日期!A:I,9,0)</f>
        <v>172.5</v>
      </c>
      <c r="O538">
        <f>VLOOKUP(C538,出勤日期!A:J,10,0)</f>
        <v>172.5</v>
      </c>
      <c r="P538">
        <f>VLOOKUP(C538,出勤日期!A:L,12,0)</f>
        <v>0</v>
      </c>
      <c r="Q538">
        <f>VLOOKUP(C538,出勤日期!A:M,13,0)</f>
        <v>172.5</v>
      </c>
      <c r="S538">
        <f>VLOOKUP(C538,'考勤原始数据（增加育儿、独生子女陪护假）'!C:X,16,0)</f>
        <v>0</v>
      </c>
      <c r="U538">
        <f>VLOOKUP(C538,'考勤原始数据（增加育儿、独生子女陪护假）'!C:Z,17,0)</f>
        <v>0</v>
      </c>
      <c r="W538">
        <f>VLOOKUP(C538,'考勤原始数据（增加育儿、独生子女陪护假）'!C:AB,18,0)</f>
        <v>0</v>
      </c>
      <c r="Y538">
        <f>VLOOKUP(C538,'考勤原始数据（增加育儿、独生子女陪护假）'!C:AD,19,0)</f>
        <v>0</v>
      </c>
      <c r="Z538">
        <f>VLOOKUP(C538,'考勤原始数据（增加育儿、独生子女陪护假）'!C:AE,20,0)</f>
        <v>0</v>
      </c>
      <c r="AB538">
        <f>VLOOKUP(C538,'考勤原始数据（增加育儿、独生子女陪护假）'!C:AG,22,0)</f>
        <v>0</v>
      </c>
      <c r="AC538">
        <f>VLOOKUP(C538,'考勤原始数据（增加育儿、独生子女陪护假）'!C:Y,23,0)</f>
        <v>21</v>
      </c>
      <c r="AD538">
        <f>VLOOKUP(C538,'考勤原始数据（增加育儿、独生子女陪护假）'!C:Z,24,0)</f>
        <v>21</v>
      </c>
      <c r="AE538">
        <v>0</v>
      </c>
      <c r="AF538">
        <f>VLOOKUP(C538,'考勤原始数据（增加育儿、独生子女陪护假）'!C:AB,26,0)</f>
        <v>0</v>
      </c>
      <c r="AG538">
        <f>VLOOKUP(C538:C539,'考勤原始数据（增加育儿、独生子女陪护假）'!C:AC,27,0)</f>
        <v>0</v>
      </c>
      <c r="AH538">
        <f>VLOOKUP(C538,'考勤原始数据（增加育儿、独生子女陪护假）'!C:AD,28,0)</f>
        <v>0</v>
      </c>
      <c r="AI538">
        <f>VLOOKUP(C538,'考勤原始数据（增加育儿、独生子女陪护假）'!C:AE,29,0)</f>
        <v>0</v>
      </c>
      <c r="AJ538">
        <f>VLOOKUP(C538,'考勤原始数据（增加育儿、独生子女陪护假）'!C:AF,30,0)</f>
        <v>0</v>
      </c>
      <c r="AK538">
        <v>27</v>
      </c>
      <c r="AL538">
        <f t="shared" si="33"/>
        <v>405</v>
      </c>
      <c r="AM538">
        <f t="shared" si="35"/>
        <v>200</v>
      </c>
      <c r="AN538">
        <f>VLOOKUP(C538,工龄计算!B:F,5,0)</f>
        <v>50</v>
      </c>
      <c r="AS538">
        <f t="shared" si="34"/>
        <v>0</v>
      </c>
      <c r="BB538">
        <f t="shared" si="36"/>
        <v>0</v>
      </c>
    </row>
    <row r="539" spans="2:54">
      <c r="B539" t="str">
        <f>VLOOKUP(C539,花名册!C:O,13,0)</f>
        <v>10398</v>
      </c>
      <c r="C539" t="s">
        <v>245</v>
      </c>
      <c r="D539" t="str">
        <f>VLOOKUP(C539,花名册!C:F,4,0)</f>
        <v>百诚医药</v>
      </c>
      <c r="E539" t="str">
        <f>VLOOKUP(C539,花名册!C:G,5,0)</f>
        <v>原料药分析部</v>
      </c>
      <c r="F539" t="str">
        <f>VLOOKUP(C539,花名册!C:H,6,0)</f>
        <v>见习项目经理(分析)</v>
      </c>
      <c r="G539" t="str">
        <f>VLOOKUP(C539,花名册!C:D,2,0)</f>
        <v>在职</v>
      </c>
      <c r="H539" t="str">
        <f>VLOOKUP(C539,花名册!C:E,3,0)</f>
        <v>正式员工</v>
      </c>
      <c r="I539" t="str">
        <f>VLOOKUP(C539,花名册!C:J,8,0)</f>
        <v>研发</v>
      </c>
      <c r="J539" t="str">
        <f>VLOOKUP(C539,花名册!C:I,7,0)</f>
        <v>2019-07-08</v>
      </c>
      <c r="K539" t="str">
        <f>VLOOKUP(C539,花名册!C:L,9,0)</f>
        <v/>
      </c>
      <c r="L539" t="str">
        <f>VLOOKUP(C539,花名册!C:L,10,0)</f>
        <v/>
      </c>
      <c r="M539" t="str">
        <f>VLOOKUP(C539,花名册!C:N,12,0)</f>
        <v>P3</v>
      </c>
      <c r="N539">
        <f>VLOOKUP(C539,出勤日期!A:I,9,0)</f>
        <v>172.5</v>
      </c>
      <c r="O539">
        <f>VLOOKUP(C539,出勤日期!A:J,10,0)</f>
        <v>172.5</v>
      </c>
      <c r="P539">
        <f>VLOOKUP(C539,出勤日期!A:L,12,0)</f>
        <v>0</v>
      </c>
      <c r="Q539">
        <f>VLOOKUP(C539,出勤日期!A:M,13,0)</f>
        <v>172.5</v>
      </c>
      <c r="S539">
        <f>VLOOKUP(C539,'考勤原始数据（增加育儿、独生子女陪护假）'!C:X,16,0)</f>
        <v>0</v>
      </c>
      <c r="U539">
        <f>VLOOKUP(C539,'考勤原始数据（增加育儿、独生子女陪护假）'!C:Z,17,0)</f>
        <v>0</v>
      </c>
      <c r="W539">
        <f>VLOOKUP(C539,'考勤原始数据（增加育儿、独生子女陪护假）'!C:AB,18,0)</f>
        <v>0</v>
      </c>
      <c r="Y539">
        <f>VLOOKUP(C539,'考勤原始数据（增加育儿、独生子女陪护假）'!C:AD,19,0)</f>
        <v>0</v>
      </c>
      <c r="Z539">
        <f>VLOOKUP(C539,'考勤原始数据（增加育儿、独生子女陪护假）'!C:AE,20,0)</f>
        <v>0</v>
      </c>
      <c r="AB539">
        <f>VLOOKUP(C539,'考勤原始数据（增加育儿、独生子女陪护假）'!C:AG,22,0)</f>
        <v>0</v>
      </c>
      <c r="AC539">
        <f>VLOOKUP(C539,'考勤原始数据（增加育儿、独生子女陪护假）'!C:Y,23,0)</f>
        <v>8</v>
      </c>
      <c r="AD539">
        <f>VLOOKUP(C539,'考勤原始数据（增加育儿、独生子女陪护假）'!C:Z,24,0)</f>
        <v>8</v>
      </c>
      <c r="AE539">
        <v>0</v>
      </c>
      <c r="AF539">
        <f>VLOOKUP(C539,'考勤原始数据（增加育儿、独生子女陪护假）'!C:AB,26,0)</f>
        <v>0</v>
      </c>
      <c r="AG539">
        <f>VLOOKUP(C539:C540,'考勤原始数据（增加育儿、独生子女陪护假）'!C:AC,27,0)</f>
        <v>0</v>
      </c>
      <c r="AH539">
        <f>VLOOKUP(C539,'考勤原始数据（增加育儿、独生子女陪护假）'!C:AD,28,0)</f>
        <v>0</v>
      </c>
      <c r="AI539">
        <f>VLOOKUP(C539,'考勤原始数据（增加育儿、独生子女陪护假）'!C:AE,29,0)</f>
        <v>0</v>
      </c>
      <c r="AJ539">
        <f>VLOOKUP(C539,'考勤原始数据（增加育儿、独生子女陪护假）'!C:AF,30,0)</f>
        <v>0</v>
      </c>
      <c r="AL539">
        <f t="shared" si="33"/>
        <v>0</v>
      </c>
      <c r="AM539">
        <f t="shared" si="35"/>
        <v>200</v>
      </c>
      <c r="AN539">
        <f>VLOOKUP(C539,工龄计算!B:F,5,0)</f>
        <v>150</v>
      </c>
      <c r="AS539">
        <f t="shared" si="34"/>
        <v>0</v>
      </c>
      <c r="BB539">
        <f t="shared" si="36"/>
        <v>0</v>
      </c>
    </row>
    <row r="540" spans="2:54">
      <c r="B540" t="str">
        <f>VLOOKUP(C540,花名册!C:O,13,0)</f>
        <v>11479</v>
      </c>
      <c r="C540" t="s">
        <v>1276</v>
      </c>
      <c r="D540" t="str">
        <f>VLOOKUP(C540,花名册!C:F,4,0)</f>
        <v>百诚医药</v>
      </c>
      <c r="E540" t="str">
        <f>VLOOKUP(C540,花名册!C:G,5,0)</f>
        <v>外用制剂部</v>
      </c>
      <c r="F540" t="str">
        <f>VLOOKUP(C540,花名册!C:H,6,0)</f>
        <v>分析研究员</v>
      </c>
      <c r="G540" t="str">
        <f>VLOOKUP(C540,花名册!C:D,2,0)</f>
        <v>在职</v>
      </c>
      <c r="H540" t="str">
        <f>VLOOKUP(C540,花名册!C:E,3,0)</f>
        <v>正式员工</v>
      </c>
      <c r="I540" t="str">
        <f>VLOOKUP(C540,花名册!C:J,8,0)</f>
        <v>研发</v>
      </c>
      <c r="J540" t="str">
        <f>VLOOKUP(C540,花名册!C:I,7,0)</f>
        <v>2022-02-11</v>
      </c>
      <c r="K540" t="str">
        <f>VLOOKUP(C540,花名册!C:L,9,0)</f>
        <v/>
      </c>
      <c r="L540" t="str">
        <f>VLOOKUP(C540,花名册!C:L,10,0)</f>
        <v/>
      </c>
      <c r="M540" t="str">
        <f>VLOOKUP(C540,花名册!C:N,12,0)</f>
        <v>P2</v>
      </c>
      <c r="N540">
        <f>VLOOKUP(C540,出勤日期!A:I,9,0)</f>
        <v>172.5</v>
      </c>
      <c r="O540">
        <f>VLOOKUP(C540,出勤日期!A:J,10,0)</f>
        <v>172.5</v>
      </c>
      <c r="P540">
        <f>VLOOKUP(C540,出勤日期!A:L,12,0)</f>
        <v>0</v>
      </c>
      <c r="Q540">
        <f>VLOOKUP(C540,出勤日期!A:M,13,0)</f>
        <v>172.5</v>
      </c>
      <c r="S540">
        <f>VLOOKUP(C540,'考勤原始数据（增加育儿、独生子女陪护假）'!C:X,16,0)</f>
        <v>0</v>
      </c>
      <c r="U540">
        <f>VLOOKUP(C540,'考勤原始数据（增加育儿、独生子女陪护假）'!C:Z,17,0)</f>
        <v>2.5</v>
      </c>
      <c r="W540">
        <f>VLOOKUP(C540,'考勤原始数据（增加育儿、独生子女陪护假）'!C:AB,18,0)</f>
        <v>0</v>
      </c>
      <c r="Y540">
        <f>VLOOKUP(C540,'考勤原始数据（增加育儿、独生子女陪护假）'!C:AD,19,0)</f>
        <v>0</v>
      </c>
      <c r="Z540">
        <f>VLOOKUP(C540,'考勤原始数据（增加育儿、独生子女陪护假）'!C:AE,20,0)</f>
        <v>0</v>
      </c>
      <c r="AB540">
        <f>VLOOKUP(C540,'考勤原始数据（增加育儿、独生子女陪护假）'!C:AG,22,0)</f>
        <v>0</v>
      </c>
      <c r="AC540">
        <f>VLOOKUP(C540,'考勤原始数据（增加育儿、独生子女陪护假）'!C:Y,23,0)</f>
        <v>14</v>
      </c>
      <c r="AD540">
        <f>VLOOKUP(C540,'考勤原始数据（增加育儿、独生子女陪护假）'!C:Z,24,0)</f>
        <v>0</v>
      </c>
      <c r="AE540">
        <v>0</v>
      </c>
      <c r="AF540">
        <f>VLOOKUP(C540,'考勤原始数据（增加育儿、独生子女陪护假）'!C:AB,26,0)</f>
        <v>14</v>
      </c>
      <c r="AG540">
        <f>VLOOKUP(C540:C541,'考勤原始数据（增加育儿、独生子女陪护假）'!C:AC,27,0)</f>
        <v>0</v>
      </c>
      <c r="AH540">
        <f>VLOOKUP(C540,'考勤原始数据（增加育儿、独生子女陪护假）'!C:AD,28,0)</f>
        <v>0</v>
      </c>
      <c r="AI540">
        <f>VLOOKUP(C540,'考勤原始数据（增加育儿、独生子女陪护假）'!C:AE,29,0)</f>
        <v>0</v>
      </c>
      <c r="AJ540">
        <f>VLOOKUP(C540,'考勤原始数据（增加育儿、独生子女陪护假）'!C:AF,30,0)</f>
        <v>560</v>
      </c>
      <c r="AL540">
        <f t="shared" si="33"/>
        <v>0</v>
      </c>
      <c r="AM540">
        <f t="shared" si="35"/>
        <v>197.1</v>
      </c>
      <c r="AN540">
        <f>VLOOKUP(C540,工龄计算!B:F,5,0)</f>
        <v>50</v>
      </c>
      <c r="AS540">
        <f t="shared" si="34"/>
        <v>0</v>
      </c>
      <c r="BB540">
        <f t="shared" si="36"/>
        <v>0</v>
      </c>
    </row>
    <row r="541" spans="2:54">
      <c r="B541" t="str">
        <f>VLOOKUP(C541,花名册!C:O,13,0)</f>
        <v>11486</v>
      </c>
      <c r="C541" t="s">
        <v>1125</v>
      </c>
      <c r="D541" t="str">
        <f>VLOOKUP(C541,花名册!C:F,4,0)</f>
        <v>百诚医药</v>
      </c>
      <c r="E541" t="str">
        <f>VLOOKUP(C541,花名册!C:G,5,0)</f>
        <v>液体制剂二部</v>
      </c>
      <c r="F541" t="str">
        <f>VLOOKUP(C541,花名册!C:H,6,0)</f>
        <v>助理分析研究员</v>
      </c>
      <c r="G541" t="str">
        <f>VLOOKUP(C541,花名册!C:D,2,0)</f>
        <v>在职</v>
      </c>
      <c r="H541" t="str">
        <f>VLOOKUP(C541,花名册!C:E,3,0)</f>
        <v>正式员工</v>
      </c>
      <c r="I541" t="str">
        <f>VLOOKUP(C541,花名册!C:J,8,0)</f>
        <v>研发</v>
      </c>
      <c r="J541" t="str">
        <f>VLOOKUP(C541,花名册!C:I,7,0)</f>
        <v>2022-02-11</v>
      </c>
      <c r="K541" t="str">
        <f>VLOOKUP(C541,花名册!C:L,9,0)</f>
        <v/>
      </c>
      <c r="L541" t="str">
        <f>VLOOKUP(C541,花名册!C:L,10,0)</f>
        <v/>
      </c>
      <c r="M541" t="str">
        <f>VLOOKUP(C541,花名册!C:N,12,0)</f>
        <v>P1</v>
      </c>
      <c r="N541">
        <f>VLOOKUP(C541,出勤日期!A:I,9,0)</f>
        <v>172.5</v>
      </c>
      <c r="O541">
        <f>VLOOKUP(C541,出勤日期!A:J,10,0)</f>
        <v>172.5</v>
      </c>
      <c r="P541">
        <f>VLOOKUP(C541,出勤日期!A:L,12,0)</f>
        <v>0</v>
      </c>
      <c r="Q541">
        <f>VLOOKUP(C541,出勤日期!A:M,13,0)</f>
        <v>172.5</v>
      </c>
      <c r="S541">
        <f>VLOOKUP(C541,'考勤原始数据（增加育儿、独生子女陪护假）'!C:X,16,0)</f>
        <v>0</v>
      </c>
      <c r="U541">
        <f>VLOOKUP(C541,'考勤原始数据（增加育儿、独生子女陪护假）'!C:Z,17,0)</f>
        <v>0</v>
      </c>
      <c r="W541">
        <f>VLOOKUP(C541,'考勤原始数据（增加育儿、独生子女陪护假）'!C:AB,18,0)</f>
        <v>0</v>
      </c>
      <c r="Y541">
        <f>VLOOKUP(C541,'考勤原始数据（增加育儿、独生子女陪护假）'!C:AD,19,0)</f>
        <v>0</v>
      </c>
      <c r="Z541">
        <f>VLOOKUP(C541,'考勤原始数据（增加育儿、独生子女陪护假）'!C:AE,20,0)</f>
        <v>0</v>
      </c>
      <c r="AB541">
        <f>VLOOKUP(C541,'考勤原始数据（增加育儿、独生子女陪护假）'!C:AG,22,0)</f>
        <v>0</v>
      </c>
      <c r="AC541">
        <f>VLOOKUP(C541,'考勤原始数据（增加育儿、独生子女陪护假）'!C:Y,23,0)</f>
        <v>11.5</v>
      </c>
      <c r="AD541">
        <f>VLOOKUP(C541,'考勤原始数据（增加育儿、独生子女陪护假）'!C:Z,24,0)</f>
        <v>9</v>
      </c>
      <c r="AE541">
        <v>0</v>
      </c>
      <c r="AF541">
        <f>VLOOKUP(C541,'考勤原始数据（增加育儿、独生子女陪护假）'!C:AB,26,0)</f>
        <v>2.5</v>
      </c>
      <c r="AG541">
        <f>VLOOKUP(C541:C542,'考勤原始数据（增加育儿、独生子女陪护假）'!C:AC,27,0)</f>
        <v>0</v>
      </c>
      <c r="AH541">
        <f>VLOOKUP(C541,'考勤原始数据（增加育儿、独生子女陪护假）'!C:AD,28,0)</f>
        <v>0</v>
      </c>
      <c r="AI541">
        <f>VLOOKUP(C541,'考勤原始数据（增加育儿、独生子女陪护假）'!C:AE,29,0)</f>
        <v>0</v>
      </c>
      <c r="AJ541">
        <f>VLOOKUP(C541,'考勤原始数据（增加育儿、独生子女陪护假）'!C:AF,30,0)</f>
        <v>100</v>
      </c>
      <c r="AL541">
        <f t="shared" si="33"/>
        <v>0</v>
      </c>
      <c r="AM541">
        <f t="shared" si="35"/>
        <v>200</v>
      </c>
      <c r="AN541">
        <f>VLOOKUP(C541,工龄计算!B:F,5,0)</f>
        <v>50</v>
      </c>
      <c r="AS541">
        <f t="shared" si="34"/>
        <v>0</v>
      </c>
      <c r="BB541">
        <f t="shared" si="36"/>
        <v>0</v>
      </c>
    </row>
    <row r="542" spans="2:54">
      <c r="B542" t="str">
        <f>VLOOKUP(C542,花名册!C:O,13,0)</f>
        <v>11483</v>
      </c>
      <c r="C542" t="s">
        <v>1126</v>
      </c>
      <c r="D542" t="str">
        <f>VLOOKUP(C542,花名册!C:F,4,0)</f>
        <v>百诚医药</v>
      </c>
      <c r="E542" t="str">
        <f>VLOOKUP(C542,花名册!C:G,5,0)</f>
        <v>实验室管理部</v>
      </c>
      <c r="F542" t="str">
        <f>VLOOKUP(C542,花名册!C:H,6,0)</f>
        <v>仪器工程师</v>
      </c>
      <c r="G542" t="str">
        <f>VLOOKUP(C542,花名册!C:D,2,0)</f>
        <v>在职</v>
      </c>
      <c r="H542" t="str">
        <f>VLOOKUP(C542,花名册!C:E,3,0)</f>
        <v>正式员工</v>
      </c>
      <c r="I542" t="str">
        <f>VLOOKUP(C542,花名册!C:J,8,0)</f>
        <v>职能</v>
      </c>
      <c r="J542" t="str">
        <f>VLOOKUP(C542,花名册!C:I,7,0)</f>
        <v>2022-02-11</v>
      </c>
      <c r="K542" t="str">
        <f>VLOOKUP(C542,花名册!C:L,9,0)</f>
        <v/>
      </c>
      <c r="L542" t="str">
        <f>VLOOKUP(C542,花名册!C:L,10,0)</f>
        <v/>
      </c>
      <c r="M542" t="str">
        <f>VLOOKUP(C542,花名册!C:N,12,0)</f>
        <v>P2</v>
      </c>
      <c r="N542">
        <f>VLOOKUP(C542,出勤日期!A:I,9,0)</f>
        <v>184</v>
      </c>
      <c r="O542">
        <f>VLOOKUP(C542,出勤日期!A:J,10,0)</f>
        <v>184</v>
      </c>
      <c r="P542">
        <f>VLOOKUP(C542,出勤日期!A:L,12,0)</f>
        <v>0</v>
      </c>
      <c r="Q542">
        <f>VLOOKUP(C542,出勤日期!A:M,13,0)</f>
        <v>184</v>
      </c>
      <c r="S542">
        <f>VLOOKUP(C542,'考勤原始数据（增加育儿、独生子女陪护假）'!C:X,16,0)</f>
        <v>0</v>
      </c>
      <c r="U542">
        <f>VLOOKUP(C542,'考勤原始数据（增加育儿、独生子女陪护假）'!C:Z,17,0)</f>
        <v>0</v>
      </c>
      <c r="W542">
        <f>VLOOKUP(C542,'考勤原始数据（增加育儿、独生子女陪护假）'!C:AB,18,0)</f>
        <v>0</v>
      </c>
      <c r="Y542">
        <f>VLOOKUP(C542,'考勤原始数据（增加育儿、独生子女陪护假）'!C:AD,19,0)</f>
        <v>0</v>
      </c>
      <c r="Z542">
        <f>VLOOKUP(C542,'考勤原始数据（增加育儿、独生子女陪护假）'!C:AE,20,0)</f>
        <v>0</v>
      </c>
      <c r="AB542">
        <f>VLOOKUP(C542,'考勤原始数据（增加育儿、独生子女陪护假）'!C:AG,22,0)</f>
        <v>0</v>
      </c>
      <c r="AC542">
        <f>VLOOKUP(C542,'考勤原始数据（增加育儿、独生子女陪护假）'!C:Y,23,0)</f>
        <v>24</v>
      </c>
      <c r="AD542">
        <f>VLOOKUP(C542,'考勤原始数据（增加育儿、独生子女陪护假）'!C:Z,24,0)</f>
        <v>0</v>
      </c>
      <c r="AE542">
        <v>0</v>
      </c>
      <c r="AF542">
        <f>VLOOKUP(C542,'考勤原始数据（增加育儿、独生子女陪护假）'!C:AB,26,0)</f>
        <v>0</v>
      </c>
      <c r="AG542">
        <f>VLOOKUP(C542:C543,'考勤原始数据（增加育儿、独生子女陪护假）'!C:AC,27,0)</f>
        <v>24</v>
      </c>
      <c r="AH542">
        <f>VLOOKUP(C542,'考勤原始数据（增加育儿、独生子女陪护假）'!C:AD,28,0)</f>
        <v>0</v>
      </c>
      <c r="AI542">
        <f>VLOOKUP(C542,'考勤原始数据（增加育儿、独生子女陪护假）'!C:AE,29,0)</f>
        <v>0</v>
      </c>
      <c r="AJ542">
        <f>VLOOKUP(C542,'考勤原始数据（增加育儿、独生子女陪护假）'!C:AF,30,0)</f>
        <v>900</v>
      </c>
      <c r="AL542">
        <f t="shared" si="33"/>
        <v>0</v>
      </c>
      <c r="AM542">
        <f t="shared" si="35"/>
        <v>200</v>
      </c>
      <c r="AN542">
        <f>VLOOKUP(C542,工龄计算!B:F,5,0)</f>
        <v>50</v>
      </c>
      <c r="AS542">
        <f t="shared" si="34"/>
        <v>0</v>
      </c>
      <c r="BB542">
        <f t="shared" si="36"/>
        <v>0</v>
      </c>
    </row>
    <row r="543" spans="2:54">
      <c r="B543" t="str">
        <f>VLOOKUP(C543,花名册!C:O,13,0)</f>
        <v>11469</v>
      </c>
      <c r="C543" t="s">
        <v>894</v>
      </c>
      <c r="D543" t="str">
        <f>VLOOKUP(C543,花名册!C:F,4,0)</f>
        <v>百诚医药</v>
      </c>
      <c r="E543" t="str">
        <f>VLOOKUP(C543,花名册!C:G,5,0)</f>
        <v>原料药分析部</v>
      </c>
      <c r="F543" t="str">
        <f>VLOOKUP(C543,花名册!C:H,6,0)</f>
        <v>助理分析研究员</v>
      </c>
      <c r="G543" t="str">
        <f>VLOOKUP(C543,花名册!C:D,2,0)</f>
        <v>在职</v>
      </c>
      <c r="H543" t="str">
        <f>VLOOKUP(C543,花名册!C:E,3,0)</f>
        <v>正式员工</v>
      </c>
      <c r="I543" t="str">
        <f>VLOOKUP(C543,花名册!C:J,8,0)</f>
        <v>研发</v>
      </c>
      <c r="J543" t="str">
        <f>VLOOKUP(C543,花名册!C:I,7,0)</f>
        <v>2022-07-04</v>
      </c>
      <c r="K543" t="str">
        <f>VLOOKUP(C543,花名册!C:L,9,0)</f>
        <v/>
      </c>
      <c r="L543" t="str">
        <f>VLOOKUP(C543,花名册!C:L,10,0)</f>
        <v/>
      </c>
      <c r="M543" t="str">
        <f>VLOOKUP(C543,花名册!C:N,12,0)</f>
        <v>P1</v>
      </c>
      <c r="N543">
        <f>VLOOKUP(C543,出勤日期!A:I,9,0)</f>
        <v>172.5</v>
      </c>
      <c r="O543">
        <f>VLOOKUP(C543,出勤日期!A:J,10,0)</f>
        <v>172.5</v>
      </c>
      <c r="P543">
        <f>VLOOKUP(C543,出勤日期!A:L,12,0)</f>
        <v>0</v>
      </c>
      <c r="Q543">
        <f>VLOOKUP(C543,出勤日期!A:M,13,0)</f>
        <v>172.5</v>
      </c>
      <c r="S543">
        <f>VLOOKUP(C543,'考勤原始数据（增加育儿、独生子女陪护假）'!C:X,16,0)</f>
        <v>0</v>
      </c>
      <c r="U543">
        <f>VLOOKUP(C543,'考勤原始数据（增加育儿、独生子女陪护假）'!C:Z,17,0)</f>
        <v>0</v>
      </c>
      <c r="W543">
        <f>VLOOKUP(C543,'考勤原始数据（增加育儿、独生子女陪护假）'!C:AB,18,0)</f>
        <v>0</v>
      </c>
      <c r="Y543">
        <f>VLOOKUP(C543,'考勤原始数据（增加育儿、独生子女陪护假）'!C:AD,19,0)</f>
        <v>0</v>
      </c>
      <c r="Z543">
        <f>VLOOKUP(C543,'考勤原始数据（增加育儿、独生子女陪护假）'!C:AE,20,0)</f>
        <v>0</v>
      </c>
      <c r="AB543">
        <f>VLOOKUP(C543,'考勤原始数据（增加育儿、独生子女陪护假）'!C:AG,22,0)</f>
        <v>0</v>
      </c>
      <c r="AC543">
        <f>VLOOKUP(C543,'考勤原始数据（增加育儿、独生子女陪护假）'!C:Y,23,0)</f>
        <v>9</v>
      </c>
      <c r="AD543">
        <f>VLOOKUP(C543,'考勤原始数据（增加育儿、独生子女陪护假）'!C:Z,24,0)</f>
        <v>9</v>
      </c>
      <c r="AE543">
        <v>0</v>
      </c>
      <c r="AF543">
        <f>VLOOKUP(C543,'考勤原始数据（增加育儿、独生子女陪护假）'!C:AB,26,0)</f>
        <v>0</v>
      </c>
      <c r="AG543">
        <f>VLOOKUP(C543:C544,'考勤原始数据（增加育儿、独生子女陪护假）'!C:AC,27,0)</f>
        <v>0</v>
      </c>
      <c r="AH543">
        <f>VLOOKUP(C543,'考勤原始数据（增加育儿、独生子女陪护假）'!C:AD,28,0)</f>
        <v>0</v>
      </c>
      <c r="AI543">
        <f>VLOOKUP(C543,'考勤原始数据（增加育儿、独生子女陪护假）'!C:AE,29,0)</f>
        <v>0</v>
      </c>
      <c r="AJ543">
        <f>VLOOKUP(C543,'考勤原始数据（增加育儿、独生子女陪护假）'!C:AF,30,0)</f>
        <v>0</v>
      </c>
      <c r="AL543">
        <f t="shared" si="33"/>
        <v>0</v>
      </c>
      <c r="AM543">
        <f t="shared" si="35"/>
        <v>200</v>
      </c>
      <c r="AN543">
        <f>VLOOKUP(C543,工龄计算!B:F,5,0)</f>
        <v>0</v>
      </c>
      <c r="AS543">
        <f t="shared" si="34"/>
        <v>0</v>
      </c>
      <c r="BB543">
        <f t="shared" si="36"/>
        <v>0</v>
      </c>
    </row>
    <row r="544" spans="2:54">
      <c r="B544" t="str">
        <f>VLOOKUP(C544,花名册!C:O,13,0)</f>
        <v>11156</v>
      </c>
      <c r="C544" t="s">
        <v>835</v>
      </c>
      <c r="D544" t="str">
        <f>VLOOKUP(C544,花名册!C:F,4,0)</f>
        <v>百诚医药</v>
      </c>
      <c r="E544" t="str">
        <f>VLOOKUP(C544,花名册!C:G,5,0)</f>
        <v>杂质研究中心</v>
      </c>
      <c r="F544" t="str">
        <f>VLOOKUP(C544,花名册!C:H,6,0)</f>
        <v>分析研究员</v>
      </c>
      <c r="G544" t="str">
        <f>VLOOKUP(C544,花名册!C:D,2,0)</f>
        <v>在职</v>
      </c>
      <c r="H544" t="str">
        <f>VLOOKUP(C544,花名册!C:E,3,0)</f>
        <v>正式员工</v>
      </c>
      <c r="I544" t="str">
        <f>VLOOKUP(C544,花名册!C:J,8,0)</f>
        <v>研发</v>
      </c>
      <c r="J544" t="str">
        <f>VLOOKUP(C544,花名册!C:I,7,0)</f>
        <v>2021-07-05</v>
      </c>
      <c r="K544" t="str">
        <f>VLOOKUP(C544,花名册!C:L,9,0)</f>
        <v/>
      </c>
      <c r="L544" t="str">
        <f>VLOOKUP(C544,花名册!C:L,10,0)</f>
        <v/>
      </c>
      <c r="M544" t="str">
        <f>VLOOKUP(C544,花名册!C:N,12,0)</f>
        <v>P2</v>
      </c>
      <c r="N544">
        <f>VLOOKUP(C544,出勤日期!A:I,9,0)</f>
        <v>172.5</v>
      </c>
      <c r="O544">
        <f>VLOOKUP(C544,出勤日期!A:J,10,0)</f>
        <v>172.5</v>
      </c>
      <c r="P544">
        <f>VLOOKUP(C544,出勤日期!A:L,12,0)</f>
        <v>0</v>
      </c>
      <c r="Q544">
        <f>VLOOKUP(C544,出勤日期!A:M,13,0)</f>
        <v>172.5</v>
      </c>
      <c r="S544">
        <f>VLOOKUP(C544,'考勤原始数据（增加育儿、独生子女陪护假）'!C:X,16,0)</f>
        <v>0</v>
      </c>
      <c r="U544">
        <f>VLOOKUP(C544,'考勤原始数据（增加育儿、独生子女陪护假）'!C:Z,17,0)</f>
        <v>0</v>
      </c>
      <c r="W544">
        <f>VLOOKUP(C544,'考勤原始数据（增加育儿、独生子女陪护假）'!C:AB,18,0)</f>
        <v>0</v>
      </c>
      <c r="Y544">
        <f>VLOOKUP(C544,'考勤原始数据（增加育儿、独生子女陪护假）'!C:AD,19,0)</f>
        <v>0</v>
      </c>
      <c r="Z544">
        <f>VLOOKUP(C544,'考勤原始数据（增加育儿、独生子女陪护假）'!C:AE,20,0)</f>
        <v>0</v>
      </c>
      <c r="AB544">
        <f>VLOOKUP(C544,'考勤原始数据（增加育儿、独生子女陪护假）'!C:AG,22,0)</f>
        <v>0</v>
      </c>
      <c r="AC544">
        <f>VLOOKUP(C544,'考勤原始数据（增加育儿、独生子女陪护假）'!C:Y,23,0)</f>
        <v>30</v>
      </c>
      <c r="AD544">
        <f>VLOOKUP(C544,'考勤原始数据（增加育儿、独生子女陪护假）'!C:Z,24,0)</f>
        <v>17.5</v>
      </c>
      <c r="AE544">
        <v>0</v>
      </c>
      <c r="AF544">
        <f>VLOOKUP(C544,'考勤原始数据（增加育儿、独生子女陪护假）'!C:AB,26,0)</f>
        <v>3.5</v>
      </c>
      <c r="AG544">
        <f>VLOOKUP(C544:C545,'考勤原始数据（增加育儿、独生子女陪护假）'!C:AC,27,0)</f>
        <v>3.5</v>
      </c>
      <c r="AH544">
        <f>VLOOKUP(C544,'考勤原始数据（增加育儿、独生子女陪护假）'!C:AD,28,0)</f>
        <v>0</v>
      </c>
      <c r="AI544">
        <f>VLOOKUP(C544,'考勤原始数据（增加育儿、独生子女陪护假）'!C:AE,29,0)</f>
        <v>5.5</v>
      </c>
      <c r="AJ544">
        <f>VLOOKUP(C544,'考勤原始数据（增加育儿、独生子女陪护假）'!C:AF,30,0)</f>
        <v>720</v>
      </c>
      <c r="AL544">
        <f t="shared" si="33"/>
        <v>0</v>
      </c>
      <c r="AM544">
        <f t="shared" si="35"/>
        <v>200</v>
      </c>
      <c r="AN544">
        <f>VLOOKUP(C544,工龄计算!B:F,5,0)</f>
        <v>50</v>
      </c>
      <c r="AS544">
        <f t="shared" si="34"/>
        <v>0</v>
      </c>
      <c r="BB544">
        <f t="shared" si="36"/>
        <v>0</v>
      </c>
    </row>
    <row r="545" spans="2:54">
      <c r="B545" t="str">
        <f>VLOOKUP(C545,花名册!C:O,13,0)</f>
        <v>11600</v>
      </c>
      <c r="C545" t="s">
        <v>1127</v>
      </c>
      <c r="D545" t="str">
        <f>VLOOKUP(C545,花名册!C:F,4,0)</f>
        <v>勤思医药</v>
      </c>
      <c r="E545" t="str">
        <f>VLOOKUP(C545,花名册!C:G,5,0)</f>
        <v>勤思医药</v>
      </c>
      <c r="F545" t="str">
        <f>VLOOKUP(C545,花名册!C:H,6,0)</f>
        <v>CRC-1</v>
      </c>
      <c r="G545" t="str">
        <f>VLOOKUP(C545,花名册!C:D,2,0)</f>
        <v>在职</v>
      </c>
      <c r="H545" t="str">
        <f>VLOOKUP(C545,花名册!C:E,3,0)</f>
        <v>正式员工</v>
      </c>
      <c r="I545" t="str">
        <f>VLOOKUP(C545,花名册!C:J,8,0)</f>
        <v>研发</v>
      </c>
      <c r="J545" t="str">
        <f>VLOOKUP(C545,花名册!C:I,7,0)</f>
        <v>2022-02-21</v>
      </c>
      <c r="K545" t="str">
        <f>VLOOKUP(C545,花名册!C:L,9,0)</f>
        <v/>
      </c>
      <c r="L545" t="str">
        <f>VLOOKUP(C545,花名册!C:L,10,0)</f>
        <v/>
      </c>
      <c r="M545" t="str">
        <f>VLOOKUP(C545,花名册!C:N,12,0)</f>
        <v>P1</v>
      </c>
      <c r="N545">
        <f>VLOOKUP(C545,出勤日期!A:I,9,0)</f>
        <v>172.5</v>
      </c>
      <c r="O545">
        <f>VLOOKUP(C545,出勤日期!A:J,10,0)</f>
        <v>172.5</v>
      </c>
      <c r="P545">
        <f>VLOOKUP(C545,出勤日期!A:L,12,0)</f>
        <v>0</v>
      </c>
      <c r="Q545">
        <f>VLOOKUP(C545,出勤日期!A:M,13,0)</f>
        <v>172.5</v>
      </c>
      <c r="S545">
        <f>VLOOKUP(C545,'考勤原始数据（增加育儿、独生子女陪护假）'!C:X,16,0)</f>
        <v>0</v>
      </c>
      <c r="U545">
        <f>VLOOKUP(C545,'考勤原始数据（增加育儿、独生子女陪护假）'!C:Z,17,0)</f>
        <v>0</v>
      </c>
      <c r="W545">
        <f>VLOOKUP(C545,'考勤原始数据（增加育儿、独生子女陪护假）'!C:AB,18,0)</f>
        <v>0</v>
      </c>
      <c r="Y545">
        <f>VLOOKUP(C545,'考勤原始数据（增加育儿、独生子女陪护假）'!C:AD,19,0)</f>
        <v>0</v>
      </c>
      <c r="Z545">
        <f>VLOOKUP(C545,'考勤原始数据（增加育儿、独生子女陪护假）'!C:AE,20,0)</f>
        <v>0</v>
      </c>
      <c r="AB545">
        <f>VLOOKUP(C545,'考勤原始数据（增加育儿、独生子女陪护假）'!C:AG,22,0)</f>
        <v>0</v>
      </c>
      <c r="AC545">
        <f>VLOOKUP(C545,'考勤原始数据（增加育儿、独生子女陪护假）'!C:Y,23,0)</f>
        <v>26.5</v>
      </c>
      <c r="AD545">
        <f>VLOOKUP(C545,'考勤原始数据（增加育儿、独生子女陪护假）'!C:Z,24,0)</f>
        <v>2</v>
      </c>
      <c r="AE545">
        <v>0</v>
      </c>
      <c r="AF545">
        <f>VLOOKUP(C545,'考勤原始数据（增加育儿、独生子女陪护假）'!C:AB,26,0)</f>
        <v>15.5</v>
      </c>
      <c r="AG545">
        <f>VLOOKUP(C545:C546,'考勤原始数据（增加育儿、独生子女陪护假）'!C:AC,27,0)</f>
        <v>9</v>
      </c>
      <c r="AH545">
        <f>VLOOKUP(C545,'考勤原始数据（增加育儿、独生子女陪护假）'!C:AD,28,0)</f>
        <v>0</v>
      </c>
      <c r="AI545">
        <f>VLOOKUP(C545,'考勤原始数据（增加育儿、独生子女陪护假）'!C:AE,29,0)</f>
        <v>0</v>
      </c>
      <c r="AJ545">
        <f>VLOOKUP(C545,'考勤原始数据（增加育儿、独生子女陪护假）'!C:AF,30,0)</f>
        <v>980</v>
      </c>
      <c r="AK545">
        <v>3</v>
      </c>
      <c r="AL545">
        <f t="shared" si="33"/>
        <v>45</v>
      </c>
      <c r="AM545">
        <f t="shared" si="35"/>
        <v>200</v>
      </c>
      <c r="AN545">
        <f>VLOOKUP(C545,工龄计算!B:F,5,0)</f>
        <v>50</v>
      </c>
      <c r="AS545">
        <f t="shared" si="34"/>
        <v>0</v>
      </c>
      <c r="BB545">
        <f t="shared" si="36"/>
        <v>0</v>
      </c>
    </row>
    <row r="546" spans="2:54">
      <c r="B546" t="str">
        <f>VLOOKUP(C546,花名册!C:O,13,0)</f>
        <v>11601</v>
      </c>
      <c r="C546" t="s">
        <v>933</v>
      </c>
      <c r="D546" t="str">
        <f>VLOOKUP(C546,花名册!C:F,4,0)</f>
        <v>百诚医药</v>
      </c>
      <c r="E546" t="str">
        <f>VLOOKUP(C546,花名册!C:G,5,0)</f>
        <v>人力资源部</v>
      </c>
      <c r="F546" t="str">
        <f>VLOOKUP(C546,花名册!C:H,6,0)</f>
        <v>员工关系专员</v>
      </c>
      <c r="G546" t="str">
        <f>VLOOKUP(C546,花名册!C:D,2,0)</f>
        <v>在职</v>
      </c>
      <c r="H546" t="str">
        <f>VLOOKUP(C546,花名册!C:E,3,0)</f>
        <v>正式员工</v>
      </c>
      <c r="I546" t="str">
        <f>VLOOKUP(C546,花名册!C:J,8,0)</f>
        <v>职能</v>
      </c>
      <c r="J546" t="str">
        <f>VLOOKUP(C546,花名册!C:I,7,0)</f>
        <v>2022-02-23</v>
      </c>
      <c r="K546" t="str">
        <f>VLOOKUP(C546,花名册!C:L,9,0)</f>
        <v/>
      </c>
      <c r="L546" t="str">
        <f>VLOOKUP(C546,花名册!C:L,10,0)</f>
        <v/>
      </c>
      <c r="M546" t="str">
        <f>VLOOKUP(C546,花名册!C:N,12,0)</f>
        <v>P3</v>
      </c>
      <c r="N546">
        <f>VLOOKUP(C546,出勤日期!A:I,9,0)</f>
        <v>184</v>
      </c>
      <c r="O546">
        <f>VLOOKUP(C546,出勤日期!A:J,10,0)</f>
        <v>184</v>
      </c>
      <c r="P546">
        <f>VLOOKUP(C546,出勤日期!A:L,12,0)</f>
        <v>0</v>
      </c>
      <c r="Q546">
        <f>VLOOKUP(C546,出勤日期!A:M,13,0)</f>
        <v>184</v>
      </c>
      <c r="S546">
        <f>VLOOKUP(C546,'考勤原始数据（增加育儿、独生子女陪护假）'!C:X,16,0)</f>
        <v>0</v>
      </c>
      <c r="U546">
        <f>VLOOKUP(C546,'考勤原始数据（增加育儿、独生子女陪护假）'!C:Z,17,0)</f>
        <v>0</v>
      </c>
      <c r="W546">
        <f>VLOOKUP(C546,'考勤原始数据（增加育儿、独生子女陪护假）'!C:AB,18,0)</f>
        <v>0</v>
      </c>
      <c r="Y546">
        <f>VLOOKUP(C546,'考勤原始数据（增加育儿、独生子女陪护假）'!C:AD,19,0)</f>
        <v>0</v>
      </c>
      <c r="Z546">
        <f>VLOOKUP(C546,'考勤原始数据（增加育儿、独生子女陪护假）'!C:AE,20,0)</f>
        <v>0</v>
      </c>
      <c r="AB546">
        <f>VLOOKUP(C546,'考勤原始数据（增加育儿、独生子女陪护假）'!C:AG,22,0)</f>
        <v>0</v>
      </c>
      <c r="AC546">
        <f>VLOOKUP(C546,'考勤原始数据（增加育儿、独生子女陪护假）'!C:Y,23,0)</f>
        <v>8.5</v>
      </c>
      <c r="AD546">
        <f>VLOOKUP(C546,'考勤原始数据（增加育儿、独生子女陪护假）'!C:Z,24,0)</f>
        <v>8.5</v>
      </c>
      <c r="AE546">
        <v>0</v>
      </c>
      <c r="AF546">
        <f>VLOOKUP(C546,'考勤原始数据（增加育儿、独生子女陪护假）'!C:AB,26,0)</f>
        <v>0</v>
      </c>
      <c r="AG546">
        <f>VLOOKUP(C546:C547,'考勤原始数据（增加育儿、独生子女陪护假）'!C:AC,27,0)</f>
        <v>0</v>
      </c>
      <c r="AH546">
        <f>VLOOKUP(C546,'考勤原始数据（增加育儿、独生子女陪护假）'!C:AD,28,0)</f>
        <v>0</v>
      </c>
      <c r="AI546">
        <f>VLOOKUP(C546,'考勤原始数据（增加育儿、独生子女陪护假）'!C:AE,29,0)</f>
        <v>0</v>
      </c>
      <c r="AJ546">
        <f>VLOOKUP(C546,'考勤原始数据（增加育儿、独生子女陪护假）'!C:AF,30,0)</f>
        <v>0</v>
      </c>
      <c r="AK546">
        <v>1</v>
      </c>
      <c r="AL546">
        <f t="shared" si="33"/>
        <v>15</v>
      </c>
      <c r="AM546">
        <f t="shared" si="35"/>
        <v>200</v>
      </c>
      <c r="AN546">
        <f>VLOOKUP(C546,工龄计算!B:F,5,0)</f>
        <v>50</v>
      </c>
      <c r="AS546">
        <f t="shared" si="34"/>
        <v>0</v>
      </c>
      <c r="BB546">
        <f t="shared" si="36"/>
        <v>0</v>
      </c>
    </row>
    <row r="547" spans="2:54">
      <c r="B547" t="str">
        <f>VLOOKUP(C547,花名册!C:O,13,0)</f>
        <v>11603</v>
      </c>
      <c r="C547" t="s">
        <v>935</v>
      </c>
      <c r="D547" t="str">
        <f>VLOOKUP(C547,花名册!C:F,4,0)</f>
        <v>百诚医药</v>
      </c>
      <c r="E547" t="str">
        <f>VLOOKUP(C547,花名册!C:G,5,0)</f>
        <v>原料药一部</v>
      </c>
      <c r="F547" t="str">
        <f>VLOOKUP(C547,花名册!C:H,6,0)</f>
        <v>高级合成研究员</v>
      </c>
      <c r="G547" t="str">
        <f>VLOOKUP(C547,花名册!C:D,2,0)</f>
        <v>在职</v>
      </c>
      <c r="H547" t="str">
        <f>VLOOKUP(C547,花名册!C:E,3,0)</f>
        <v>正式员工</v>
      </c>
      <c r="I547" t="str">
        <f>VLOOKUP(C547,花名册!C:J,8,0)</f>
        <v>研发</v>
      </c>
      <c r="J547" t="str">
        <f>VLOOKUP(C547,花名册!C:I,7,0)</f>
        <v>2022-02-28</v>
      </c>
      <c r="K547" t="str">
        <f>VLOOKUP(C547,花名册!C:L,9,0)</f>
        <v/>
      </c>
      <c r="L547" t="str">
        <f>VLOOKUP(C547,花名册!C:L,10,0)</f>
        <v/>
      </c>
      <c r="M547" t="str">
        <f>VLOOKUP(C547,花名册!C:N,12,0)</f>
        <v>P3</v>
      </c>
      <c r="N547">
        <f>VLOOKUP(C547,出勤日期!A:I,9,0)</f>
        <v>172.5</v>
      </c>
      <c r="O547">
        <f>VLOOKUP(C547,出勤日期!A:J,10,0)</f>
        <v>172.5</v>
      </c>
      <c r="P547">
        <f>VLOOKUP(C547,出勤日期!A:L,12,0)</f>
        <v>0</v>
      </c>
      <c r="Q547">
        <f>VLOOKUP(C547,出勤日期!A:M,13,0)</f>
        <v>172.5</v>
      </c>
      <c r="S547">
        <f>VLOOKUP(C547,'考勤原始数据（增加育儿、独生子女陪护假）'!C:X,16,0)</f>
        <v>0</v>
      </c>
      <c r="U547">
        <f>VLOOKUP(C547,'考勤原始数据（增加育儿、独生子女陪护假）'!C:Z,17,0)</f>
        <v>0</v>
      </c>
      <c r="W547">
        <f>VLOOKUP(C547,'考勤原始数据（增加育儿、独生子女陪护假）'!C:AB,18,0)</f>
        <v>0</v>
      </c>
      <c r="Y547">
        <f>VLOOKUP(C547,'考勤原始数据（增加育儿、独生子女陪护假）'!C:AD,19,0)</f>
        <v>0</v>
      </c>
      <c r="Z547">
        <f>VLOOKUP(C547,'考勤原始数据（增加育儿、独生子女陪护假）'!C:AE,20,0)</f>
        <v>0</v>
      </c>
      <c r="AB547">
        <f>VLOOKUP(C547,'考勤原始数据（增加育儿、独生子女陪护假）'!C:AG,22,0)</f>
        <v>0</v>
      </c>
      <c r="AC547">
        <f>VLOOKUP(C547,'考勤原始数据（增加育儿、独生子女陪护假）'!C:Y,23,0)</f>
        <v>0</v>
      </c>
      <c r="AD547">
        <f>VLOOKUP(C547,'考勤原始数据（增加育儿、独生子女陪护假）'!C:Z,24,0)</f>
        <v>0</v>
      </c>
      <c r="AE547">
        <v>0</v>
      </c>
      <c r="AF547">
        <f>VLOOKUP(C547,'考勤原始数据（增加育儿、独生子女陪护假）'!C:AB,26,0)</f>
        <v>0</v>
      </c>
      <c r="AG547">
        <f>VLOOKUP(C547:C548,'考勤原始数据（增加育儿、独生子女陪护假）'!C:AC,27,0)</f>
        <v>0</v>
      </c>
      <c r="AH547">
        <f>VLOOKUP(C547,'考勤原始数据（增加育儿、独生子女陪护假）'!C:AD,28,0)</f>
        <v>0</v>
      </c>
      <c r="AI547">
        <f>VLOOKUP(C547,'考勤原始数据（增加育儿、独生子女陪护假）'!C:AE,29,0)</f>
        <v>0</v>
      </c>
      <c r="AJ547">
        <f>VLOOKUP(C547,'考勤原始数据（增加育儿、独生子女陪护假）'!C:AF,30,0)</f>
        <v>0</v>
      </c>
      <c r="AL547">
        <f t="shared" si="33"/>
        <v>0</v>
      </c>
      <c r="AM547">
        <f t="shared" si="35"/>
        <v>200</v>
      </c>
      <c r="AN547">
        <f>VLOOKUP(C547,工龄计算!B:F,5,0)</f>
        <v>50</v>
      </c>
      <c r="AS547">
        <f t="shared" si="34"/>
        <v>0</v>
      </c>
      <c r="BB547">
        <f t="shared" si="36"/>
        <v>0</v>
      </c>
    </row>
    <row r="548" spans="2:54">
      <c r="B548" t="str">
        <f>VLOOKUP(C548,花名册!C:O,13,0)</f>
        <v>11605</v>
      </c>
      <c r="C548" t="s">
        <v>898</v>
      </c>
      <c r="D548" t="str">
        <f>VLOOKUP(C548,花名册!C:F,4,0)</f>
        <v>百诚医药</v>
      </c>
      <c r="E548" t="str">
        <f>VLOOKUP(C548,花名册!C:G,5,0)</f>
        <v>实验室管理部</v>
      </c>
      <c r="F548" t="str">
        <f>VLOOKUP(C548,花名册!C:H,6,0)</f>
        <v>设备工程师</v>
      </c>
      <c r="G548" t="str">
        <f>VLOOKUP(C548,花名册!C:D,2,0)</f>
        <v>在职</v>
      </c>
      <c r="H548" t="str">
        <f>VLOOKUP(C548,花名册!C:E,3,0)</f>
        <v>正式员工</v>
      </c>
      <c r="I548" t="str">
        <f>VLOOKUP(C548,花名册!C:J,8,0)</f>
        <v>职能</v>
      </c>
      <c r="J548" t="str">
        <f>VLOOKUP(C548,花名册!C:I,7,0)</f>
        <v>2022-02-16</v>
      </c>
      <c r="K548" t="str">
        <f>VLOOKUP(C548,花名册!C:L,9,0)</f>
        <v/>
      </c>
      <c r="L548" t="str">
        <f>VLOOKUP(C548,花名册!C:L,10,0)</f>
        <v/>
      </c>
      <c r="M548" t="str">
        <f>VLOOKUP(C548,花名册!C:N,12,0)</f>
        <v>P1</v>
      </c>
      <c r="N548">
        <f>VLOOKUP(C548,出勤日期!A:I,9,0)</f>
        <v>184</v>
      </c>
      <c r="O548">
        <f>VLOOKUP(C548,出勤日期!A:J,10,0)</f>
        <v>184</v>
      </c>
      <c r="P548">
        <f>VLOOKUP(C548,出勤日期!A:L,12,0)</f>
        <v>0</v>
      </c>
      <c r="Q548">
        <f>VLOOKUP(C548,出勤日期!A:M,13,0)</f>
        <v>184</v>
      </c>
      <c r="S548">
        <f>VLOOKUP(C548,'考勤原始数据（增加育儿、独生子女陪护假）'!C:X,16,0)</f>
        <v>0</v>
      </c>
      <c r="U548">
        <f>VLOOKUP(C548,'考勤原始数据（增加育儿、独生子女陪护假）'!C:Z,17,0)</f>
        <v>0</v>
      </c>
      <c r="W548">
        <f>VLOOKUP(C548,'考勤原始数据（增加育儿、独生子女陪护假）'!C:AB,18,0)</f>
        <v>0</v>
      </c>
      <c r="Y548">
        <f>VLOOKUP(C548,'考勤原始数据（增加育儿、独生子女陪护假）'!C:AD,19,0)</f>
        <v>0</v>
      </c>
      <c r="Z548">
        <f>VLOOKUP(C548,'考勤原始数据（增加育儿、独生子女陪护假）'!C:AE,20,0)</f>
        <v>0</v>
      </c>
      <c r="AB548">
        <f>VLOOKUP(C548,'考勤原始数据（增加育儿、独生子女陪护假）'!C:AG,22,0)</f>
        <v>0</v>
      </c>
      <c r="AC548">
        <f>VLOOKUP(C548,'考勤原始数据（增加育儿、独生子女陪护假）'!C:Y,23,0)</f>
        <v>0</v>
      </c>
      <c r="AD548">
        <f>VLOOKUP(C548,'考勤原始数据（增加育儿、独生子女陪护假）'!C:Z,24,0)</f>
        <v>0</v>
      </c>
      <c r="AE548">
        <v>0</v>
      </c>
      <c r="AF548">
        <f>VLOOKUP(C548,'考勤原始数据（增加育儿、独生子女陪护假）'!C:AB,26,0)</f>
        <v>0</v>
      </c>
      <c r="AG548">
        <f>VLOOKUP(C548:C549,'考勤原始数据（增加育儿、独生子女陪护假）'!C:AC,27,0)</f>
        <v>0</v>
      </c>
      <c r="AH548">
        <f>VLOOKUP(C548,'考勤原始数据（增加育儿、独生子女陪护假）'!C:AD,28,0)</f>
        <v>0</v>
      </c>
      <c r="AI548">
        <f>VLOOKUP(C548,'考勤原始数据（增加育儿、独生子女陪护假）'!C:AE,29,0)</f>
        <v>0</v>
      </c>
      <c r="AJ548">
        <f>VLOOKUP(C548,'考勤原始数据（增加育儿、独生子女陪护假）'!C:AF,30,0)</f>
        <v>0</v>
      </c>
      <c r="AL548">
        <f t="shared" si="33"/>
        <v>0</v>
      </c>
      <c r="AM548">
        <f t="shared" si="35"/>
        <v>200</v>
      </c>
      <c r="AN548">
        <f>VLOOKUP(C548,工龄计算!B:F,5,0)</f>
        <v>50</v>
      </c>
      <c r="AS548">
        <f t="shared" si="34"/>
        <v>0</v>
      </c>
      <c r="BB548">
        <f t="shared" si="36"/>
        <v>0</v>
      </c>
    </row>
    <row r="549" spans="2:54">
      <c r="B549" t="str">
        <f>VLOOKUP(C549,花名册!C:O,13,0)</f>
        <v>11607</v>
      </c>
      <c r="C549" t="s">
        <v>1128</v>
      </c>
      <c r="D549" t="str">
        <f>VLOOKUP(C549,花名册!C:F,4,0)</f>
        <v>勤思医药</v>
      </c>
      <c r="E549" t="str">
        <f>VLOOKUP(C549,花名册!C:G,5,0)</f>
        <v>勤思医药</v>
      </c>
      <c r="F549" t="str">
        <f>VLOOKUP(C549,花名册!C:H,6,0)</f>
        <v>CRC-1</v>
      </c>
      <c r="G549" t="str">
        <f>VLOOKUP(C549,花名册!C:D,2,0)</f>
        <v>在职</v>
      </c>
      <c r="H549" t="str">
        <f>VLOOKUP(C549,花名册!C:E,3,0)</f>
        <v>正式员工</v>
      </c>
      <c r="I549" t="str">
        <f>VLOOKUP(C549,花名册!C:J,8,0)</f>
        <v>研发</v>
      </c>
      <c r="J549" t="str">
        <f>VLOOKUP(C549,花名册!C:I,7,0)</f>
        <v>2022-02-16</v>
      </c>
      <c r="K549" t="str">
        <f>VLOOKUP(C549,花名册!C:L,9,0)</f>
        <v/>
      </c>
      <c r="L549" t="str">
        <f>VLOOKUP(C549,花名册!C:L,10,0)</f>
        <v/>
      </c>
      <c r="M549" t="str">
        <f>VLOOKUP(C549,花名册!C:N,12,0)</f>
        <v>P1</v>
      </c>
      <c r="N549">
        <f>VLOOKUP(C549,出勤日期!A:I,9,0)</f>
        <v>172.5</v>
      </c>
      <c r="O549">
        <f>VLOOKUP(C549,出勤日期!A:J,10,0)</f>
        <v>172.5</v>
      </c>
      <c r="P549">
        <f>VLOOKUP(C549,出勤日期!A:L,12,0)</f>
        <v>0</v>
      </c>
      <c r="Q549">
        <f>VLOOKUP(C549,出勤日期!A:M,13,0)</f>
        <v>172.5</v>
      </c>
      <c r="S549">
        <f>VLOOKUP(C549,'考勤原始数据（增加育儿、独生子女陪护假）'!C:X,16,0)</f>
        <v>0</v>
      </c>
      <c r="U549">
        <f>VLOOKUP(C549,'考勤原始数据（增加育儿、独生子女陪护假）'!C:Z,17,0)</f>
        <v>0</v>
      </c>
      <c r="W549">
        <f>VLOOKUP(C549,'考勤原始数据（增加育儿、独生子女陪护假）'!C:AB,18,0)</f>
        <v>0</v>
      </c>
      <c r="Y549">
        <f>VLOOKUP(C549,'考勤原始数据（增加育儿、独生子女陪护假）'!C:AD,19,0)</f>
        <v>0</v>
      </c>
      <c r="Z549">
        <f>VLOOKUP(C549,'考勤原始数据（增加育儿、独生子女陪护假）'!C:AE,20,0)</f>
        <v>0</v>
      </c>
      <c r="AB549">
        <f>VLOOKUP(C549,'考勤原始数据（增加育儿、独生子女陪护假）'!C:AG,22,0)</f>
        <v>0</v>
      </c>
      <c r="AC549">
        <f>VLOOKUP(C549,'考勤原始数据（增加育儿、独生子女陪护假）'!C:Y,23,0)</f>
        <v>15</v>
      </c>
      <c r="AD549">
        <f>VLOOKUP(C549,'考勤原始数据（增加育儿、独生子女陪护假）'!C:Z,24,0)</f>
        <v>8</v>
      </c>
      <c r="AE549">
        <v>0</v>
      </c>
      <c r="AF549">
        <f>VLOOKUP(C549,'考勤原始数据（增加育儿、独生子女陪护假）'!C:AB,26,0)</f>
        <v>7</v>
      </c>
      <c r="AG549">
        <f>VLOOKUP(C549:C550,'考勤原始数据（增加育儿、独生子女陪护假）'!C:AC,27,0)</f>
        <v>0</v>
      </c>
      <c r="AH549">
        <f>VLOOKUP(C549,'考勤原始数据（增加育儿、独生子女陪护假）'!C:AD,28,0)</f>
        <v>0</v>
      </c>
      <c r="AI549">
        <f>VLOOKUP(C549,'考勤原始数据（增加育儿、独生子女陪护假）'!C:AE,29,0)</f>
        <v>0</v>
      </c>
      <c r="AJ549">
        <f>VLOOKUP(C549,'考勤原始数据（增加育儿、独生子女陪护假）'!C:AF,30,0)</f>
        <v>280</v>
      </c>
      <c r="AK549">
        <v>33</v>
      </c>
      <c r="AL549">
        <f t="shared" si="33"/>
        <v>495</v>
      </c>
      <c r="AM549">
        <f t="shared" si="35"/>
        <v>200</v>
      </c>
      <c r="AN549">
        <f>VLOOKUP(C549,工龄计算!B:F,5,0)</f>
        <v>50</v>
      </c>
      <c r="AQ549">
        <v>1000</v>
      </c>
      <c r="AS549">
        <f t="shared" si="34"/>
        <v>1000</v>
      </c>
      <c r="BB549">
        <f t="shared" si="36"/>
        <v>0</v>
      </c>
    </row>
    <row r="550" spans="2:54">
      <c r="B550" t="str">
        <f>VLOOKUP(C550,花名册!C:O,13,0)</f>
        <v>11478</v>
      </c>
      <c r="C550" t="s">
        <v>1420</v>
      </c>
      <c r="D550" t="str">
        <f>VLOOKUP(C550,花名册!C:F,4,0)</f>
        <v>百伦检测</v>
      </c>
      <c r="E550" t="str">
        <f>VLOOKUP(C550,花名册!C:G,5,0)</f>
        <v>检测一部</v>
      </c>
      <c r="F550" t="str">
        <f>VLOOKUP(C550,花名册!C:H,6,0)</f>
        <v>检测员</v>
      </c>
      <c r="G550" t="str">
        <f>VLOOKUP(C550,花名册!C:D,2,0)</f>
        <v>在职</v>
      </c>
      <c r="H550" t="str">
        <f>VLOOKUP(C550,花名册!C:E,3,0)</f>
        <v>正式员工</v>
      </c>
      <c r="I550" t="str">
        <f>VLOOKUP(C550,花名册!C:J,8,0)</f>
        <v>研发</v>
      </c>
      <c r="J550" t="str">
        <f>VLOOKUP(C550,花名册!C:I,7,0)</f>
        <v>2022-02-11</v>
      </c>
      <c r="K550" t="str">
        <f>VLOOKUP(C550,花名册!C:L,9,0)</f>
        <v/>
      </c>
      <c r="L550" t="str">
        <f>VLOOKUP(C550,花名册!C:L,10,0)</f>
        <v/>
      </c>
      <c r="M550" t="str">
        <f>VLOOKUP(C550,花名册!C:N,12,0)</f>
        <v>P2</v>
      </c>
      <c r="N550">
        <f>VLOOKUP(C550,出勤日期!A:I,9,0)</f>
        <v>172.5</v>
      </c>
      <c r="O550">
        <f>VLOOKUP(C550,出勤日期!A:J,10,0)</f>
        <v>172.5</v>
      </c>
      <c r="P550">
        <f>VLOOKUP(C550,出勤日期!A:L,12,0)</f>
        <v>0</v>
      </c>
      <c r="Q550">
        <f>VLOOKUP(C550,出勤日期!A:M,13,0)</f>
        <v>172.5</v>
      </c>
      <c r="S550">
        <f>VLOOKUP(C550,'考勤原始数据（增加育儿、独生子女陪护假）'!C:X,16,0)</f>
        <v>0</v>
      </c>
      <c r="U550">
        <f>VLOOKUP(C550,'考勤原始数据（增加育儿、独生子女陪护假）'!C:Z,17,0)</f>
        <v>0</v>
      </c>
      <c r="W550">
        <f>VLOOKUP(C550,'考勤原始数据（增加育儿、独生子女陪护假）'!C:AB,18,0)</f>
        <v>0</v>
      </c>
      <c r="Y550">
        <f>VLOOKUP(C550,'考勤原始数据（增加育儿、独生子女陪护假）'!C:AD,19,0)</f>
        <v>0</v>
      </c>
      <c r="Z550">
        <f>VLOOKUP(C550,'考勤原始数据（增加育儿、独生子女陪护假）'!C:AE,20,0)</f>
        <v>0</v>
      </c>
      <c r="AB550">
        <f>VLOOKUP(C550,'考勤原始数据（增加育儿、独生子女陪护假）'!C:AG,22,0)</f>
        <v>0</v>
      </c>
      <c r="AC550">
        <f>VLOOKUP(C550,'考勤原始数据（增加育儿、独生子女陪护假）'!C:Y,23,0)</f>
        <v>8</v>
      </c>
      <c r="AD550">
        <f>VLOOKUP(C550,'考勤原始数据（增加育儿、独生子女陪护假）'!C:Z,24,0)</f>
        <v>8</v>
      </c>
      <c r="AE550">
        <v>0</v>
      </c>
      <c r="AF550">
        <f>VLOOKUP(C550,'考勤原始数据（增加育儿、独生子女陪护假）'!C:AB,26,0)</f>
        <v>0</v>
      </c>
      <c r="AG550">
        <f>VLOOKUP(C550:C551,'考勤原始数据（增加育儿、独生子女陪护假）'!C:AC,27,0)</f>
        <v>0</v>
      </c>
      <c r="AH550">
        <f>VLOOKUP(C550,'考勤原始数据（增加育儿、独生子女陪护假）'!C:AD,28,0)</f>
        <v>0</v>
      </c>
      <c r="AI550">
        <f>VLOOKUP(C550,'考勤原始数据（增加育儿、独生子女陪护假）'!C:AE,29,0)</f>
        <v>0</v>
      </c>
      <c r="AJ550">
        <f>VLOOKUP(C550,'考勤原始数据（增加育儿、独生子女陪护假）'!C:AF,30,0)</f>
        <v>0</v>
      </c>
      <c r="AL550">
        <f t="shared" si="33"/>
        <v>0</v>
      </c>
      <c r="AM550">
        <f t="shared" si="35"/>
        <v>200</v>
      </c>
      <c r="AN550">
        <f>VLOOKUP(C550,工龄计算!B:F,5,0)</f>
        <v>50</v>
      </c>
      <c r="AS550">
        <f t="shared" si="34"/>
        <v>0</v>
      </c>
      <c r="BB550">
        <f t="shared" si="36"/>
        <v>0</v>
      </c>
    </row>
    <row r="551" spans="2:54">
      <c r="B551" t="str">
        <f>VLOOKUP(C551,花名册!C:O,13,0)</f>
        <v>10237</v>
      </c>
      <c r="C551" t="s">
        <v>756</v>
      </c>
      <c r="D551" t="str">
        <f>VLOOKUP(C551,花名册!C:F,4,0)</f>
        <v>海度医药</v>
      </c>
      <c r="E551" t="str">
        <f>VLOOKUP(C551,花名册!C:G,5,0)</f>
        <v>医学部</v>
      </c>
      <c r="F551" t="str">
        <f>VLOOKUP(C551,花名册!C:H,6,0)</f>
        <v>数据经理</v>
      </c>
      <c r="G551" t="str">
        <f>VLOOKUP(C551,花名册!C:D,2,0)</f>
        <v>在职</v>
      </c>
      <c r="H551" t="str">
        <f>VLOOKUP(C551,花名册!C:E,3,0)</f>
        <v>正式员工</v>
      </c>
      <c r="I551" t="str">
        <f>VLOOKUP(C551,花名册!C:J,8,0)</f>
        <v>研发</v>
      </c>
      <c r="J551" t="str">
        <f>VLOOKUP(C551,花名册!C:I,7,0)</f>
        <v>2018-06-07</v>
      </c>
      <c r="K551" t="str">
        <f>VLOOKUP(C551,花名册!C:L,9,0)</f>
        <v/>
      </c>
      <c r="L551" t="str">
        <f>VLOOKUP(C551,花名册!C:L,10,0)</f>
        <v/>
      </c>
      <c r="M551" t="str">
        <f>VLOOKUP(C551,花名册!C:N,12,0)</f>
        <v>M1</v>
      </c>
      <c r="N551">
        <f>VLOOKUP(C551,出勤日期!A:I,9,0)</f>
        <v>172.5</v>
      </c>
      <c r="O551">
        <f>VLOOKUP(C551,出勤日期!A:J,10,0)</f>
        <v>172.5</v>
      </c>
      <c r="P551">
        <f>VLOOKUP(C551,出勤日期!A:L,12,0)</f>
        <v>0</v>
      </c>
      <c r="Q551">
        <f>VLOOKUP(C551,出勤日期!A:M,13,0)</f>
        <v>172.5</v>
      </c>
      <c r="S551">
        <f>VLOOKUP(C551,'考勤原始数据（增加育儿、独生子女陪护假）'!C:X,16,0)</f>
        <v>0</v>
      </c>
      <c r="U551">
        <f>VLOOKUP(C551,'考勤原始数据（增加育儿、独生子女陪护假）'!C:Z,17,0)</f>
        <v>0</v>
      </c>
      <c r="W551">
        <f>VLOOKUP(C551,'考勤原始数据（增加育儿、独生子女陪护假）'!C:AB,18,0)</f>
        <v>0</v>
      </c>
      <c r="Y551">
        <f>VLOOKUP(C551,'考勤原始数据（增加育儿、独生子女陪护假）'!C:AD,19,0)</f>
        <v>0</v>
      </c>
      <c r="Z551">
        <f>VLOOKUP(C551,'考勤原始数据（增加育儿、独生子女陪护假）'!C:AE,20,0)</f>
        <v>0</v>
      </c>
      <c r="AB551">
        <f>VLOOKUP(C551,'考勤原始数据（增加育儿、独生子女陪护假）'!C:AG,22,0)</f>
        <v>0</v>
      </c>
      <c r="AC551">
        <f>VLOOKUP(C551,'考勤原始数据（增加育儿、独生子女陪护假）'!C:Y,23,0)</f>
        <v>0</v>
      </c>
      <c r="AD551">
        <f>VLOOKUP(C551,'考勤原始数据（增加育儿、独生子女陪护假）'!C:Z,24,0)</f>
        <v>0</v>
      </c>
      <c r="AE551">
        <v>0</v>
      </c>
      <c r="AF551">
        <f>VLOOKUP(C551,'考勤原始数据（增加育儿、独生子女陪护假）'!C:AB,26,0)</f>
        <v>0</v>
      </c>
      <c r="AG551">
        <f>VLOOKUP(C551:C552,'考勤原始数据（增加育儿、独生子女陪护假）'!C:AC,27,0)</f>
        <v>0</v>
      </c>
      <c r="AH551">
        <f>VLOOKUP(C551,'考勤原始数据（增加育儿、独生子女陪护假）'!C:AD,28,0)</f>
        <v>0</v>
      </c>
      <c r="AI551">
        <f>VLOOKUP(C551,'考勤原始数据（增加育儿、独生子女陪护假）'!C:AE,29,0)</f>
        <v>0</v>
      </c>
      <c r="AJ551">
        <f>VLOOKUP(C551,'考勤原始数据（增加育儿、独生子女陪护假）'!C:AF,30,0)</f>
        <v>0</v>
      </c>
      <c r="AL551">
        <f t="shared" si="33"/>
        <v>0</v>
      </c>
      <c r="AM551">
        <f t="shared" si="35"/>
        <v>200</v>
      </c>
      <c r="AN551">
        <f>VLOOKUP(C551,工龄计算!B:F,5,0)</f>
        <v>200</v>
      </c>
      <c r="AS551">
        <f t="shared" si="34"/>
        <v>0</v>
      </c>
      <c r="BB551">
        <f t="shared" si="36"/>
        <v>0</v>
      </c>
    </row>
    <row r="552" spans="2:54">
      <c r="B552" t="str">
        <f>VLOOKUP(C552,花名册!C:O,13,0)</f>
        <v>11610</v>
      </c>
      <c r="C552" t="s">
        <v>900</v>
      </c>
      <c r="D552" t="str">
        <f>VLOOKUP(C552,花名册!C:F,4,0)</f>
        <v>百诚医药</v>
      </c>
      <c r="E552" t="str">
        <f>VLOOKUP(C552,花名册!C:G,5,0)</f>
        <v>实验室管理部</v>
      </c>
      <c r="F552" t="str">
        <f>VLOOKUP(C552,花名册!C:H,6,0)</f>
        <v>仪器主管</v>
      </c>
      <c r="G552" t="str">
        <f>VLOOKUP(C552,花名册!C:D,2,0)</f>
        <v>在职</v>
      </c>
      <c r="H552" t="str">
        <f>VLOOKUP(C552,花名册!C:E,3,0)</f>
        <v>正式员工</v>
      </c>
      <c r="I552" t="str">
        <f>VLOOKUP(C552,花名册!C:J,8,0)</f>
        <v>职能</v>
      </c>
      <c r="J552" t="str">
        <f>VLOOKUP(C552,花名册!C:I,7,0)</f>
        <v>2022-02-21</v>
      </c>
      <c r="K552" t="str">
        <f>VLOOKUP(C552,花名册!C:L,9,0)</f>
        <v/>
      </c>
      <c r="L552" t="str">
        <f>VLOOKUP(C552,花名册!C:L,10,0)</f>
        <v/>
      </c>
      <c r="M552" t="str">
        <f>VLOOKUP(C552,花名册!C:N,12,0)</f>
        <v>P3</v>
      </c>
      <c r="N552">
        <f>VLOOKUP(C552,出勤日期!A:I,9,0)</f>
        <v>184</v>
      </c>
      <c r="O552">
        <f>VLOOKUP(C552,出勤日期!A:J,10,0)</f>
        <v>184</v>
      </c>
      <c r="P552">
        <f>VLOOKUP(C552,出勤日期!A:L,12,0)</f>
        <v>0</v>
      </c>
      <c r="Q552">
        <f>VLOOKUP(C552,出勤日期!A:M,13,0)</f>
        <v>184</v>
      </c>
      <c r="S552">
        <f>VLOOKUP(C552,'考勤原始数据（增加育儿、独生子女陪护假）'!C:X,16,0)</f>
        <v>0</v>
      </c>
      <c r="U552">
        <f>VLOOKUP(C552,'考勤原始数据（增加育儿、独生子女陪护假）'!C:Z,17,0)</f>
        <v>0</v>
      </c>
      <c r="W552">
        <f>VLOOKUP(C552,'考勤原始数据（增加育儿、独生子女陪护假）'!C:AB,18,0)</f>
        <v>0</v>
      </c>
      <c r="Y552">
        <f>VLOOKUP(C552,'考勤原始数据（增加育儿、独生子女陪护假）'!C:AD,19,0)</f>
        <v>0</v>
      </c>
      <c r="Z552">
        <f>VLOOKUP(C552,'考勤原始数据（增加育儿、独生子女陪护假）'!C:AE,20,0)</f>
        <v>0</v>
      </c>
      <c r="AB552">
        <f>VLOOKUP(C552,'考勤原始数据（增加育儿、独生子女陪护假）'!C:AG,22,0)</f>
        <v>0</v>
      </c>
      <c r="AC552">
        <f>VLOOKUP(C552,'考勤原始数据（增加育儿、独生子女陪护假）'!C:Y,23,0)</f>
        <v>11</v>
      </c>
      <c r="AD552">
        <f>VLOOKUP(C552,'考勤原始数据（增加育儿、独生子女陪护假）'!C:Z,24,0)</f>
        <v>11</v>
      </c>
      <c r="AE552">
        <v>0</v>
      </c>
      <c r="AF552">
        <f>VLOOKUP(C552,'考勤原始数据（增加育儿、独生子女陪护假）'!C:AB,26,0)</f>
        <v>0</v>
      </c>
      <c r="AG552">
        <f>VLOOKUP(C552:C553,'考勤原始数据（增加育儿、独生子女陪护假）'!C:AC,27,0)</f>
        <v>0</v>
      </c>
      <c r="AH552">
        <f>VLOOKUP(C552,'考勤原始数据（增加育儿、独生子女陪护假）'!C:AD,28,0)</f>
        <v>0</v>
      </c>
      <c r="AI552">
        <f>VLOOKUP(C552,'考勤原始数据（增加育儿、独生子女陪护假）'!C:AE,29,0)</f>
        <v>0</v>
      </c>
      <c r="AJ552">
        <f>VLOOKUP(C552,'考勤原始数据（增加育儿、独生子女陪护假）'!C:AF,30,0)</f>
        <v>0</v>
      </c>
      <c r="AL552">
        <f t="shared" si="33"/>
        <v>0</v>
      </c>
      <c r="AM552">
        <f t="shared" si="35"/>
        <v>200</v>
      </c>
      <c r="AN552">
        <f>VLOOKUP(C552,工龄计算!B:F,5,0)</f>
        <v>50</v>
      </c>
      <c r="AS552">
        <f t="shared" si="34"/>
        <v>0</v>
      </c>
      <c r="BB552">
        <f t="shared" si="36"/>
        <v>0</v>
      </c>
    </row>
    <row r="553" spans="2:54">
      <c r="B553" t="str">
        <f>VLOOKUP(C553,花名册!C:O,13,0)</f>
        <v>11611</v>
      </c>
      <c r="C553" t="s">
        <v>1499</v>
      </c>
      <c r="D553" t="str">
        <f>VLOOKUP(C553,花名册!C:F,4,0)</f>
        <v>百诚医药</v>
      </c>
      <c r="E553" t="str">
        <f>VLOOKUP(C553,花名册!C:G,5,0)</f>
        <v>业务发展三部</v>
      </c>
      <c r="F553" t="str">
        <f>VLOOKUP(C553,花名册!C:H,6,0)</f>
        <v>BD经理</v>
      </c>
      <c r="G553" t="str">
        <f>VLOOKUP(C553,花名册!C:D,2,0)</f>
        <v>在职</v>
      </c>
      <c r="H553" t="str">
        <f>VLOOKUP(C553,花名册!C:E,3,0)</f>
        <v>正式员工</v>
      </c>
      <c r="I553" t="str">
        <f>VLOOKUP(C553,花名册!C:J,8,0)</f>
        <v>职能</v>
      </c>
      <c r="J553" t="str">
        <f>VLOOKUP(C553,花名册!C:I,7,0)</f>
        <v>2022-02-21</v>
      </c>
      <c r="K553" t="str">
        <f>VLOOKUP(C553,花名册!C:L,9,0)</f>
        <v/>
      </c>
      <c r="L553" t="str">
        <f>VLOOKUP(C553,花名册!C:L,10,0)</f>
        <v/>
      </c>
      <c r="M553" t="str">
        <f>VLOOKUP(C553,花名册!C:N,12,0)</f>
        <v>P4</v>
      </c>
      <c r="N553">
        <f>VLOOKUP(C553,出勤日期!A:I,9,0)</f>
        <v>184</v>
      </c>
      <c r="O553">
        <f>VLOOKUP(C553,出勤日期!A:J,10,0)</f>
        <v>184</v>
      </c>
      <c r="P553">
        <f>VLOOKUP(C553,出勤日期!A:L,12,0)</f>
        <v>0</v>
      </c>
      <c r="Q553">
        <f>VLOOKUP(C553,出勤日期!A:M,13,0)</f>
        <v>184</v>
      </c>
      <c r="S553">
        <f>VLOOKUP(C553,'考勤原始数据（增加育儿、独生子女陪护假）'!C:X,16,0)</f>
        <v>0</v>
      </c>
      <c r="U553">
        <f>VLOOKUP(C553,'考勤原始数据（增加育儿、独生子女陪护假）'!C:Z,17,0)</f>
        <v>0</v>
      </c>
      <c r="W553">
        <f>VLOOKUP(C553,'考勤原始数据（增加育儿、独生子女陪护假）'!C:AB,18,0)</f>
        <v>0</v>
      </c>
      <c r="Y553">
        <f>VLOOKUP(C553,'考勤原始数据（增加育儿、独生子女陪护假）'!C:AD,19,0)</f>
        <v>0</v>
      </c>
      <c r="Z553">
        <f>VLOOKUP(C553,'考勤原始数据（增加育儿、独生子女陪护假）'!C:AE,20,0)</f>
        <v>0</v>
      </c>
      <c r="AB553">
        <f>VLOOKUP(C553,'考勤原始数据（增加育儿、独生子女陪护假）'!C:AG,22,0)</f>
        <v>0</v>
      </c>
      <c r="AC553">
        <f>VLOOKUP(C553,'考勤原始数据（增加育儿、独生子女陪护假）'!C:Y,23,0)</f>
        <v>0</v>
      </c>
      <c r="AD553">
        <f>VLOOKUP(C553,'考勤原始数据（增加育儿、独生子女陪护假）'!C:Z,24,0)</f>
        <v>0</v>
      </c>
      <c r="AE553">
        <v>0</v>
      </c>
      <c r="AF553">
        <f>VLOOKUP(C553,'考勤原始数据（增加育儿、独生子女陪护假）'!C:AB,26,0)</f>
        <v>0</v>
      </c>
      <c r="AG553">
        <f>VLOOKUP(C553:C554,'考勤原始数据（增加育儿、独生子女陪护假）'!C:AC,27,0)</f>
        <v>0</v>
      </c>
      <c r="AH553">
        <f>VLOOKUP(C553,'考勤原始数据（增加育儿、独生子女陪护假）'!C:AD,28,0)</f>
        <v>0</v>
      </c>
      <c r="AI553">
        <f>VLOOKUP(C553,'考勤原始数据（增加育儿、独生子女陪护假）'!C:AE,29,0)</f>
        <v>0</v>
      </c>
      <c r="AJ553">
        <f>VLOOKUP(C553,'考勤原始数据（增加育儿、独生子女陪护假）'!C:AF,30,0)</f>
        <v>0</v>
      </c>
      <c r="AL553">
        <f t="shared" si="33"/>
        <v>0</v>
      </c>
      <c r="AM553">
        <f t="shared" si="35"/>
        <v>200</v>
      </c>
      <c r="AN553">
        <f>VLOOKUP(C553,工龄计算!B:F,5,0)</f>
        <v>50</v>
      </c>
      <c r="AS553">
        <f t="shared" si="34"/>
        <v>0</v>
      </c>
      <c r="BB553">
        <f t="shared" si="36"/>
        <v>0</v>
      </c>
    </row>
    <row r="554" spans="2:54">
      <c r="B554" t="str">
        <f>VLOOKUP(C554,花名册!C:O,13,0)</f>
        <v>11613</v>
      </c>
      <c r="C554" t="s">
        <v>902</v>
      </c>
      <c r="D554" t="str">
        <f>VLOOKUP(C554,花名册!C:F,4,0)</f>
        <v>百诚医药</v>
      </c>
      <c r="E554" t="str">
        <f>VLOOKUP(C554,花名册!C:G,5,0)</f>
        <v>实验室管理部</v>
      </c>
      <c r="F554" t="str">
        <f>VLOOKUP(C554,花名册!C:H,6,0)</f>
        <v>设备工程师</v>
      </c>
      <c r="G554" t="str">
        <f>VLOOKUP(C554,花名册!C:D,2,0)</f>
        <v>在职</v>
      </c>
      <c r="H554" t="str">
        <f>VLOOKUP(C554,花名册!C:E,3,0)</f>
        <v>正式员工</v>
      </c>
      <c r="I554" t="str">
        <f>VLOOKUP(C554,花名册!C:J,8,0)</f>
        <v>职能</v>
      </c>
      <c r="J554" t="str">
        <f>VLOOKUP(C554,花名册!C:I,7,0)</f>
        <v>2022-03-02</v>
      </c>
      <c r="K554" t="str">
        <f>VLOOKUP(C554,花名册!C:L,9,0)</f>
        <v/>
      </c>
      <c r="L554" t="str">
        <f>VLOOKUP(C554,花名册!C:L,10,0)</f>
        <v/>
      </c>
      <c r="M554" t="str">
        <f>VLOOKUP(C554,花名册!C:N,12,0)</f>
        <v>P1</v>
      </c>
      <c r="N554">
        <f>VLOOKUP(C554,出勤日期!A:I,9,0)</f>
        <v>184</v>
      </c>
      <c r="O554">
        <f>VLOOKUP(C554,出勤日期!A:J,10,0)</f>
        <v>184</v>
      </c>
      <c r="P554">
        <f>VLOOKUP(C554,出勤日期!A:L,12,0)</f>
        <v>0</v>
      </c>
      <c r="Q554">
        <f>VLOOKUP(C554,出勤日期!A:M,13,0)</f>
        <v>184</v>
      </c>
      <c r="S554">
        <f>VLOOKUP(C554,'考勤原始数据（增加育儿、独生子女陪护假）'!C:X,16,0)</f>
        <v>0</v>
      </c>
      <c r="U554">
        <f>VLOOKUP(C554,'考勤原始数据（增加育儿、独生子女陪护假）'!C:Z,17,0)</f>
        <v>0</v>
      </c>
      <c r="W554">
        <f>VLOOKUP(C554,'考勤原始数据（增加育儿、独生子女陪护假）'!C:AB,18,0)</f>
        <v>0</v>
      </c>
      <c r="Y554">
        <f>VLOOKUP(C554,'考勤原始数据（增加育儿、独生子女陪护假）'!C:AD,19,0)</f>
        <v>0</v>
      </c>
      <c r="Z554">
        <f>VLOOKUP(C554,'考勤原始数据（增加育儿、独生子女陪护假）'!C:AE,20,0)</f>
        <v>0</v>
      </c>
      <c r="AB554">
        <f>VLOOKUP(C554,'考勤原始数据（增加育儿、独生子女陪护假）'!C:AG,22,0)</f>
        <v>0</v>
      </c>
      <c r="AC554">
        <f>VLOOKUP(C554,'考勤原始数据（增加育儿、独生子女陪护假）'!C:Y,23,0)</f>
        <v>15</v>
      </c>
      <c r="AD554">
        <f>VLOOKUP(C554,'考勤原始数据（增加育儿、独生子女陪护假）'!C:Z,24,0)</f>
        <v>7</v>
      </c>
      <c r="AE554">
        <v>0</v>
      </c>
      <c r="AF554">
        <f>VLOOKUP(C554,'考勤原始数据（增加育儿、独生子女陪护假）'!C:AB,26,0)</f>
        <v>0</v>
      </c>
      <c r="AG554">
        <f>VLOOKUP(C554:C555,'考勤原始数据（增加育儿、独生子女陪护假）'!C:AC,27,0)</f>
        <v>8</v>
      </c>
      <c r="AH554">
        <f>VLOOKUP(C554,'考勤原始数据（增加育儿、独生子女陪护假）'!C:AD,28,0)</f>
        <v>0</v>
      </c>
      <c r="AI554">
        <f>VLOOKUP(C554,'考勤原始数据（增加育儿、独生子女陪护假）'!C:AE,29,0)</f>
        <v>0</v>
      </c>
      <c r="AJ554">
        <f>VLOOKUP(C554,'考勤原始数据（增加育儿、独生子女陪护假）'!C:AF,30,0)</f>
        <v>300</v>
      </c>
      <c r="AL554">
        <f t="shared" si="33"/>
        <v>0</v>
      </c>
      <c r="AM554">
        <f t="shared" si="35"/>
        <v>200</v>
      </c>
      <c r="AN554">
        <f>VLOOKUP(C554,工龄计算!B:F,5,0)</f>
        <v>50</v>
      </c>
      <c r="AS554">
        <f t="shared" si="34"/>
        <v>0</v>
      </c>
      <c r="BB554">
        <f t="shared" si="36"/>
        <v>0</v>
      </c>
    </row>
    <row r="555" spans="2:54">
      <c r="B555" t="str">
        <f>VLOOKUP(C555,花名册!C:O,13,0)</f>
        <v>11614</v>
      </c>
      <c r="C555" t="s">
        <v>936</v>
      </c>
      <c r="D555" t="str">
        <f>VLOOKUP(C555,花名册!C:F,4,0)</f>
        <v>百诚医药</v>
      </c>
      <c r="E555" t="str">
        <f>VLOOKUP(C555,花名册!C:G,5,0)</f>
        <v>外用制剂部</v>
      </c>
      <c r="F555" t="str">
        <f>VLOOKUP(C555,花名册!C:H,6,0)</f>
        <v>注册专员</v>
      </c>
      <c r="G555" t="str">
        <f>VLOOKUP(C555,花名册!C:D,2,0)</f>
        <v>在职</v>
      </c>
      <c r="H555" t="str">
        <f>VLOOKUP(C555,花名册!C:E,3,0)</f>
        <v>正式员工</v>
      </c>
      <c r="I555" t="str">
        <f>VLOOKUP(C555,花名册!C:J,8,0)</f>
        <v>研发</v>
      </c>
      <c r="J555" t="str">
        <f>VLOOKUP(C555,花名册!C:I,7,0)</f>
        <v>2022-03-02</v>
      </c>
      <c r="K555" t="str">
        <f>VLOOKUP(C555,花名册!C:L,9,0)</f>
        <v/>
      </c>
      <c r="L555" t="str">
        <f>VLOOKUP(C555,花名册!C:L,10,0)</f>
        <v/>
      </c>
      <c r="M555" t="str">
        <f>VLOOKUP(C555,花名册!C:N,12,0)</f>
        <v>P2</v>
      </c>
      <c r="N555">
        <f>VLOOKUP(C555,出勤日期!A:I,9,0)</f>
        <v>172.5</v>
      </c>
      <c r="O555">
        <f>VLOOKUP(C555,出勤日期!A:J,10,0)</f>
        <v>172.5</v>
      </c>
      <c r="P555">
        <f>VLOOKUP(C555,出勤日期!A:L,12,0)</f>
        <v>0</v>
      </c>
      <c r="Q555">
        <f>VLOOKUP(C555,出勤日期!A:M,13,0)</f>
        <v>172.5</v>
      </c>
      <c r="S555">
        <f>VLOOKUP(C555,'考勤原始数据（增加育儿、独生子女陪护假）'!C:X,16,0)</f>
        <v>0</v>
      </c>
      <c r="U555">
        <f>VLOOKUP(C555,'考勤原始数据（增加育儿、独生子女陪护假）'!C:Z,17,0)</f>
        <v>0</v>
      </c>
      <c r="W555">
        <f>VLOOKUP(C555,'考勤原始数据（增加育儿、独生子女陪护假）'!C:AB,18,0)</f>
        <v>3</v>
      </c>
      <c r="Y555">
        <f>VLOOKUP(C555,'考勤原始数据（增加育儿、独生子女陪护假）'!C:AD,19,0)</f>
        <v>0</v>
      </c>
      <c r="Z555">
        <f>VLOOKUP(C555,'考勤原始数据（增加育儿、独生子女陪护假）'!C:AE,20,0)</f>
        <v>0</v>
      </c>
      <c r="AB555">
        <f>VLOOKUP(C555,'考勤原始数据（增加育儿、独生子女陪护假）'!C:AG,22,0)</f>
        <v>0</v>
      </c>
      <c r="AC555">
        <f>VLOOKUP(C555,'考勤原始数据（增加育儿、独生子女陪护假）'!C:Y,23,0)</f>
        <v>0</v>
      </c>
      <c r="AD555">
        <f>VLOOKUP(C555,'考勤原始数据（增加育儿、独生子女陪护假）'!C:Z,24,0)</f>
        <v>0</v>
      </c>
      <c r="AE555">
        <v>0</v>
      </c>
      <c r="AF555">
        <f>VLOOKUP(C555,'考勤原始数据（增加育儿、独生子女陪护假）'!C:AB,26,0)</f>
        <v>0</v>
      </c>
      <c r="AG555">
        <f>VLOOKUP(C555:C556,'考勤原始数据（增加育儿、独生子女陪护假）'!C:AC,27,0)</f>
        <v>0</v>
      </c>
      <c r="AH555">
        <f>VLOOKUP(C555,'考勤原始数据（增加育儿、独生子女陪护假）'!C:AD,28,0)</f>
        <v>0</v>
      </c>
      <c r="AI555">
        <f>VLOOKUP(C555,'考勤原始数据（增加育儿、独生子女陪护假）'!C:AE,29,0)</f>
        <v>0</v>
      </c>
      <c r="AJ555">
        <f>VLOOKUP(C555,'考勤原始数据（增加育儿、独生子女陪护假）'!C:AF,30,0)</f>
        <v>0</v>
      </c>
      <c r="AL555">
        <f t="shared" si="33"/>
        <v>0</v>
      </c>
      <c r="AM555">
        <f t="shared" si="35"/>
        <v>196.52</v>
      </c>
      <c r="AN555">
        <f>VLOOKUP(C555,工龄计算!B:F,5,0)</f>
        <v>50</v>
      </c>
      <c r="AS555">
        <f t="shared" si="34"/>
        <v>0</v>
      </c>
      <c r="BB555">
        <f t="shared" si="36"/>
        <v>0</v>
      </c>
    </row>
    <row r="556" spans="2:54">
      <c r="B556" t="str">
        <f>VLOOKUP(C556,花名册!C:O,13,0)</f>
        <v>11615</v>
      </c>
      <c r="C556" t="s">
        <v>937</v>
      </c>
      <c r="D556" t="str">
        <f>VLOOKUP(C556,花名册!C:F,4,0)</f>
        <v>百诚医药</v>
      </c>
      <c r="E556" t="str">
        <f>VLOOKUP(C556,花名册!C:G,5,0)</f>
        <v>外用制剂部</v>
      </c>
      <c r="F556" t="str">
        <f>VLOOKUP(C556,花名册!C:H,6,0)</f>
        <v>见习项目经理(分析)</v>
      </c>
      <c r="G556" t="str">
        <f>VLOOKUP(C556,花名册!C:D,2,0)</f>
        <v>在职</v>
      </c>
      <c r="H556" t="str">
        <f>VLOOKUP(C556,花名册!C:E,3,0)</f>
        <v>正式员工</v>
      </c>
      <c r="I556" t="str">
        <f>VLOOKUP(C556,花名册!C:J,8,0)</f>
        <v>研发</v>
      </c>
      <c r="J556" t="str">
        <f>VLOOKUP(C556,花名册!C:I,7,0)</f>
        <v>2022-03-02</v>
      </c>
      <c r="K556" t="str">
        <f>VLOOKUP(C556,花名册!C:L,9,0)</f>
        <v/>
      </c>
      <c r="L556" t="str">
        <f>VLOOKUP(C556,花名册!C:L,10,0)</f>
        <v/>
      </c>
      <c r="M556" t="str">
        <f>VLOOKUP(C556,花名册!C:N,12,0)</f>
        <v>P3</v>
      </c>
      <c r="N556">
        <f>VLOOKUP(C556,出勤日期!A:I,9,0)</f>
        <v>172.5</v>
      </c>
      <c r="O556">
        <f>VLOOKUP(C556,出勤日期!A:J,10,0)</f>
        <v>172.5</v>
      </c>
      <c r="P556">
        <f>VLOOKUP(C556,出勤日期!A:L,12,0)</f>
        <v>0</v>
      </c>
      <c r="Q556">
        <f>VLOOKUP(C556,出勤日期!A:M,13,0)</f>
        <v>172.5</v>
      </c>
      <c r="S556">
        <f>VLOOKUP(C556,'考勤原始数据（增加育儿、独生子女陪护假）'!C:X,16,0)</f>
        <v>0</v>
      </c>
      <c r="U556">
        <f>VLOOKUP(C556,'考勤原始数据（增加育儿、独生子女陪护假）'!C:Z,17,0)</f>
        <v>7.5</v>
      </c>
      <c r="W556">
        <f>VLOOKUP(C556,'考勤原始数据（增加育儿、独生子女陪护假）'!C:AB,18,0)</f>
        <v>7.5</v>
      </c>
      <c r="Y556">
        <f>VLOOKUP(C556,'考勤原始数据（增加育儿、独生子女陪护假）'!C:AD,19,0)</f>
        <v>0</v>
      </c>
      <c r="Z556">
        <f>VLOOKUP(C556,'考勤原始数据（增加育儿、独生子女陪护假）'!C:AE,20,0)</f>
        <v>0</v>
      </c>
      <c r="AB556">
        <f>VLOOKUP(C556,'考勤原始数据（增加育儿、独生子女陪护假）'!C:AG,22,0)</f>
        <v>3.5</v>
      </c>
      <c r="AC556">
        <f>VLOOKUP(C556,'考勤原始数据（增加育儿、独生子女陪护假）'!C:Y,23,0)</f>
        <v>0</v>
      </c>
      <c r="AD556">
        <f>VLOOKUP(C556,'考勤原始数据（增加育儿、独生子女陪护假）'!C:Z,24,0)</f>
        <v>0</v>
      </c>
      <c r="AE556">
        <v>0</v>
      </c>
      <c r="AF556">
        <f>VLOOKUP(C556,'考勤原始数据（增加育儿、独生子女陪护假）'!C:AB,26,0)</f>
        <v>0</v>
      </c>
      <c r="AG556">
        <f>VLOOKUP(C556:C557,'考勤原始数据（增加育儿、独生子女陪护假）'!C:AC,27,0)</f>
        <v>0</v>
      </c>
      <c r="AH556">
        <f>VLOOKUP(C556,'考勤原始数据（增加育儿、独生子女陪护假）'!C:AD,28,0)</f>
        <v>0</v>
      </c>
      <c r="AI556">
        <f>VLOOKUP(C556,'考勤原始数据（增加育儿、独生子女陪护假）'!C:AE,29,0)</f>
        <v>0</v>
      </c>
      <c r="AJ556">
        <f>VLOOKUP(C556,'考勤原始数据（增加育儿、独生子女陪护假）'!C:AF,30,0)</f>
        <v>0</v>
      </c>
      <c r="AL556">
        <f t="shared" si="33"/>
        <v>0</v>
      </c>
      <c r="AM556">
        <f t="shared" si="35"/>
        <v>178.55</v>
      </c>
      <c r="AN556">
        <f>VLOOKUP(C556,工龄计算!B:F,5,0)</f>
        <v>50</v>
      </c>
      <c r="AS556">
        <f t="shared" si="34"/>
        <v>0</v>
      </c>
      <c r="BB556">
        <f t="shared" si="36"/>
        <v>0</v>
      </c>
    </row>
    <row r="557" spans="2:54">
      <c r="B557" t="str">
        <f>VLOOKUP(C557,花名册!C:O,13,0)</f>
        <v>11618</v>
      </c>
      <c r="C557" t="s">
        <v>1421</v>
      </c>
      <c r="D557" t="str">
        <f>VLOOKUP(C557,花名册!C:F,4,0)</f>
        <v>百诚医药</v>
      </c>
      <c r="E557" t="str">
        <f>VLOOKUP(C557,花名册!C:G,5,0)</f>
        <v>信息技术部</v>
      </c>
      <c r="F557" t="str">
        <f>VLOOKUP(C557,花名册!C:H,6,0)</f>
        <v>Java工程师</v>
      </c>
      <c r="G557" t="str">
        <f>VLOOKUP(C557,花名册!C:D,2,0)</f>
        <v>在职</v>
      </c>
      <c r="H557" t="str">
        <f>VLOOKUP(C557,花名册!C:E,3,0)</f>
        <v>正式员工</v>
      </c>
      <c r="I557" t="str">
        <f>VLOOKUP(C557,花名册!C:J,8,0)</f>
        <v>职能</v>
      </c>
      <c r="J557" t="str">
        <f>VLOOKUP(C557,花名册!C:I,7,0)</f>
        <v>2022-03-02</v>
      </c>
      <c r="K557" t="str">
        <f>VLOOKUP(C557,花名册!C:L,9,0)</f>
        <v/>
      </c>
      <c r="L557" t="str">
        <f>VLOOKUP(C557,花名册!C:L,10,0)</f>
        <v/>
      </c>
      <c r="M557" t="str">
        <f>VLOOKUP(C557,花名册!C:N,12,0)</f>
        <v>P4</v>
      </c>
      <c r="N557">
        <f>VLOOKUP(C557,出勤日期!A:I,9,0)</f>
        <v>184</v>
      </c>
      <c r="O557">
        <f>VLOOKUP(C557,出勤日期!A:J,10,0)</f>
        <v>184</v>
      </c>
      <c r="P557">
        <f>VLOOKUP(C557,出勤日期!A:L,12,0)</f>
        <v>0</v>
      </c>
      <c r="Q557">
        <f>VLOOKUP(C557,出勤日期!A:M,13,0)</f>
        <v>184</v>
      </c>
      <c r="S557">
        <f>VLOOKUP(C557,'考勤原始数据（增加育儿、独生子女陪护假）'!C:X,16,0)</f>
        <v>0</v>
      </c>
      <c r="U557">
        <f>VLOOKUP(C557,'考勤原始数据（增加育儿、独生子女陪护假）'!C:Z,17,0)</f>
        <v>0</v>
      </c>
      <c r="W557">
        <f>VLOOKUP(C557,'考勤原始数据（增加育儿、独生子女陪护假）'!C:AB,18,0)</f>
        <v>0</v>
      </c>
      <c r="Y557">
        <f>VLOOKUP(C557,'考勤原始数据（增加育儿、独生子女陪护假）'!C:AD,19,0)</f>
        <v>0</v>
      </c>
      <c r="Z557">
        <f>VLOOKUP(C557,'考勤原始数据（增加育儿、独生子女陪护假）'!C:AE,20,0)</f>
        <v>0</v>
      </c>
      <c r="AB557">
        <f>VLOOKUP(C557,'考勤原始数据（增加育儿、独生子女陪护假）'!C:AG,22,0)</f>
        <v>0</v>
      </c>
      <c r="AC557">
        <f>VLOOKUP(C557,'考勤原始数据（增加育儿、独生子女陪护假）'!C:Y,23,0)</f>
        <v>0</v>
      </c>
      <c r="AD557">
        <f>VLOOKUP(C557,'考勤原始数据（增加育儿、独生子女陪护假）'!C:Z,24,0)</f>
        <v>0</v>
      </c>
      <c r="AE557">
        <v>0</v>
      </c>
      <c r="AF557">
        <f>VLOOKUP(C557,'考勤原始数据（增加育儿、独生子女陪护假）'!C:AB,26,0)</f>
        <v>0</v>
      </c>
      <c r="AG557">
        <f>VLOOKUP(C557:C558,'考勤原始数据（增加育儿、独生子女陪护假）'!C:AC,27,0)</f>
        <v>0</v>
      </c>
      <c r="AH557">
        <f>VLOOKUP(C557,'考勤原始数据（增加育儿、独生子女陪护假）'!C:AD,28,0)</f>
        <v>0</v>
      </c>
      <c r="AI557">
        <f>VLOOKUP(C557,'考勤原始数据（增加育儿、独生子女陪护假）'!C:AE,29,0)</f>
        <v>0</v>
      </c>
      <c r="AJ557">
        <f>VLOOKUP(C557,'考勤原始数据（增加育儿、独生子女陪护假）'!C:AF,30,0)</f>
        <v>0</v>
      </c>
      <c r="AL557">
        <f t="shared" si="33"/>
        <v>0</v>
      </c>
      <c r="AM557">
        <f t="shared" si="35"/>
        <v>200</v>
      </c>
      <c r="AN557">
        <f>VLOOKUP(C557,工龄计算!B:F,5,0)</f>
        <v>50</v>
      </c>
      <c r="AS557">
        <f t="shared" si="34"/>
        <v>0</v>
      </c>
      <c r="BB557">
        <f t="shared" si="36"/>
        <v>0</v>
      </c>
    </row>
    <row r="558" spans="2:54">
      <c r="B558" t="str">
        <f>VLOOKUP(C558,花名册!C:O,13,0)</f>
        <v>11619</v>
      </c>
      <c r="C558" t="s">
        <v>1129</v>
      </c>
      <c r="D558" t="str">
        <f>VLOOKUP(C558,花名册!C:F,4,0)</f>
        <v>百诚医药</v>
      </c>
      <c r="E558" t="str">
        <f>VLOOKUP(C558,花名册!C:G,5,0)</f>
        <v>原料药分析部</v>
      </c>
      <c r="F558" t="str">
        <f>VLOOKUP(C558,花名册!C:H,6,0)</f>
        <v>高级分析研究员</v>
      </c>
      <c r="G558" t="str">
        <f>VLOOKUP(C558,花名册!C:D,2,0)</f>
        <v>在职</v>
      </c>
      <c r="H558" t="str">
        <f>VLOOKUP(C558,花名册!C:E,3,0)</f>
        <v>正式员工</v>
      </c>
      <c r="I558" t="str">
        <f>VLOOKUP(C558,花名册!C:J,8,0)</f>
        <v>研发</v>
      </c>
      <c r="J558" t="str">
        <f>VLOOKUP(C558,花名册!C:I,7,0)</f>
        <v>2022-03-02</v>
      </c>
      <c r="K558" t="str">
        <f>VLOOKUP(C558,花名册!C:L,9,0)</f>
        <v/>
      </c>
      <c r="L558" t="str">
        <f>VLOOKUP(C558,花名册!C:L,10,0)</f>
        <v/>
      </c>
      <c r="M558" t="str">
        <f>VLOOKUP(C558,花名册!C:N,12,0)</f>
        <v>P3</v>
      </c>
      <c r="N558">
        <f>VLOOKUP(C558,出勤日期!A:I,9,0)</f>
        <v>172.5</v>
      </c>
      <c r="O558">
        <f>VLOOKUP(C558,出勤日期!A:J,10,0)</f>
        <v>172.5</v>
      </c>
      <c r="P558">
        <f>VLOOKUP(C558,出勤日期!A:L,12,0)</f>
        <v>0</v>
      </c>
      <c r="Q558">
        <f>VLOOKUP(C558,出勤日期!A:M,13,0)</f>
        <v>172.5</v>
      </c>
      <c r="S558">
        <f>VLOOKUP(C558,'考勤原始数据（增加育儿、独生子女陪护假）'!C:X,16,0)</f>
        <v>0</v>
      </c>
      <c r="U558">
        <f>VLOOKUP(C558,'考勤原始数据（增加育儿、独生子女陪护假）'!C:Z,17,0)</f>
        <v>0</v>
      </c>
      <c r="W558">
        <f>VLOOKUP(C558,'考勤原始数据（增加育儿、独生子女陪护假）'!C:AB,18,0)</f>
        <v>0</v>
      </c>
      <c r="Y558">
        <f>VLOOKUP(C558,'考勤原始数据（增加育儿、独生子女陪护假）'!C:AD,19,0)</f>
        <v>0</v>
      </c>
      <c r="Z558">
        <f>VLOOKUP(C558,'考勤原始数据（增加育儿、独生子女陪护假）'!C:AE,20,0)</f>
        <v>0</v>
      </c>
      <c r="AB558">
        <f>VLOOKUP(C558,'考勤原始数据（增加育儿、独生子女陪护假）'!C:AG,22,0)</f>
        <v>0</v>
      </c>
      <c r="AC558">
        <f>VLOOKUP(C558,'考勤原始数据（增加育儿、独生子女陪护假）'!C:Y,23,0)</f>
        <v>3</v>
      </c>
      <c r="AD558">
        <f>VLOOKUP(C558,'考勤原始数据（增加育儿、独生子女陪护假）'!C:Z,24,0)</f>
        <v>0</v>
      </c>
      <c r="AE558">
        <v>0</v>
      </c>
      <c r="AF558">
        <f>VLOOKUP(C558,'考勤原始数据（增加育儿、独生子女陪护假）'!C:AB,26,0)</f>
        <v>3</v>
      </c>
      <c r="AG558">
        <f>VLOOKUP(C558:C559,'考勤原始数据（增加育儿、独生子女陪护假）'!C:AC,27,0)</f>
        <v>0</v>
      </c>
      <c r="AH558">
        <f>VLOOKUP(C558,'考勤原始数据（增加育儿、独生子女陪护假）'!C:AD,28,0)</f>
        <v>0</v>
      </c>
      <c r="AI558">
        <f>VLOOKUP(C558,'考勤原始数据（增加育儿、独生子女陪护假）'!C:AE,29,0)</f>
        <v>0</v>
      </c>
      <c r="AJ558">
        <f>VLOOKUP(C558,'考勤原始数据（增加育儿、独生子女陪护假）'!C:AF,30,0)</f>
        <v>120</v>
      </c>
      <c r="AL558">
        <f t="shared" si="33"/>
        <v>0</v>
      </c>
      <c r="AM558">
        <f t="shared" si="35"/>
        <v>200</v>
      </c>
      <c r="AN558">
        <f>VLOOKUP(C558,工龄计算!B:F,5,0)</f>
        <v>50</v>
      </c>
      <c r="AS558">
        <f t="shared" si="34"/>
        <v>0</v>
      </c>
      <c r="BB558">
        <f t="shared" si="36"/>
        <v>0</v>
      </c>
    </row>
    <row r="559" spans="2:54">
      <c r="B559" t="str">
        <f>VLOOKUP(C559,花名册!C:O,13,0)</f>
        <v>11622</v>
      </c>
      <c r="C559" t="s">
        <v>938</v>
      </c>
      <c r="D559" t="str">
        <f>VLOOKUP(C559,花名册!C:F,4,0)</f>
        <v>百诚医药</v>
      </c>
      <c r="E559" t="str">
        <f>VLOOKUP(C559,花名册!C:G,5,0)</f>
        <v>固体制剂二部</v>
      </c>
      <c r="F559" t="str">
        <f>VLOOKUP(C559,花名册!C:H,6,0)</f>
        <v>注册专员</v>
      </c>
      <c r="G559" t="str">
        <f>VLOOKUP(C559,花名册!C:D,2,0)</f>
        <v>在职</v>
      </c>
      <c r="H559" t="str">
        <f>VLOOKUP(C559,花名册!C:E,3,0)</f>
        <v>正式员工</v>
      </c>
      <c r="I559" t="str">
        <f>VLOOKUP(C559,花名册!C:J,8,0)</f>
        <v>研发</v>
      </c>
      <c r="J559" t="str">
        <f>VLOOKUP(C559,花名册!C:I,7,0)</f>
        <v>2022-03-04</v>
      </c>
      <c r="K559" t="str">
        <f>VLOOKUP(C559,花名册!C:L,9,0)</f>
        <v/>
      </c>
      <c r="L559" t="str">
        <f>VLOOKUP(C559,花名册!C:L,10,0)</f>
        <v/>
      </c>
      <c r="M559" t="str">
        <f>VLOOKUP(C559,花名册!C:N,12,0)</f>
        <v>P2</v>
      </c>
      <c r="N559">
        <f>VLOOKUP(C559,出勤日期!A:I,9,0)</f>
        <v>172.5</v>
      </c>
      <c r="O559">
        <f>VLOOKUP(C559,出勤日期!A:J,10,0)</f>
        <v>172.5</v>
      </c>
      <c r="P559">
        <f>VLOOKUP(C559,出勤日期!A:L,12,0)</f>
        <v>0</v>
      </c>
      <c r="Q559">
        <f>VLOOKUP(C559,出勤日期!A:M,13,0)</f>
        <v>172.5</v>
      </c>
      <c r="S559">
        <f>VLOOKUP(C559,'考勤原始数据（增加育儿、独生子女陪护假）'!C:X,16,0)</f>
        <v>0</v>
      </c>
      <c r="U559">
        <f>VLOOKUP(C559,'考勤原始数据（增加育儿、独生子女陪护假）'!C:Z,17,0)</f>
        <v>0</v>
      </c>
      <c r="W559">
        <f>VLOOKUP(C559,'考勤原始数据（增加育儿、独生子女陪护假）'!C:AB,18,0)</f>
        <v>0</v>
      </c>
      <c r="Y559">
        <f>VLOOKUP(C559,'考勤原始数据（增加育儿、独生子女陪护假）'!C:AD,19,0)</f>
        <v>0</v>
      </c>
      <c r="Z559">
        <f>VLOOKUP(C559,'考勤原始数据（增加育儿、独生子女陪护假）'!C:AE,20,0)</f>
        <v>0</v>
      </c>
      <c r="AB559">
        <f>VLOOKUP(C559,'考勤原始数据（增加育儿、独生子女陪护假）'!C:AG,22,0)</f>
        <v>0</v>
      </c>
      <c r="AC559">
        <f>VLOOKUP(C559,'考勤原始数据（增加育儿、独生子女陪护假）'!C:Y,23,0)</f>
        <v>14.5</v>
      </c>
      <c r="AD559">
        <f>VLOOKUP(C559,'考勤原始数据（增加育儿、独生子女陪护假）'!C:Z,24,0)</f>
        <v>14.5</v>
      </c>
      <c r="AE559">
        <v>0</v>
      </c>
      <c r="AF559">
        <f>VLOOKUP(C559,'考勤原始数据（增加育儿、独生子女陪护假）'!C:AB,26,0)</f>
        <v>0</v>
      </c>
      <c r="AG559">
        <f>VLOOKUP(C559:C560,'考勤原始数据（增加育儿、独生子女陪护假）'!C:AC,27,0)</f>
        <v>0</v>
      </c>
      <c r="AH559">
        <f>VLOOKUP(C559,'考勤原始数据（增加育儿、独生子女陪护假）'!C:AD,28,0)</f>
        <v>0</v>
      </c>
      <c r="AI559">
        <f>VLOOKUP(C559,'考勤原始数据（增加育儿、独生子女陪护假）'!C:AE,29,0)</f>
        <v>0</v>
      </c>
      <c r="AJ559">
        <f>VLOOKUP(C559,'考勤原始数据（增加育儿、独生子女陪护假）'!C:AF,30,0)</f>
        <v>0</v>
      </c>
      <c r="AL559">
        <f t="shared" si="33"/>
        <v>0</v>
      </c>
      <c r="AM559">
        <f t="shared" si="35"/>
        <v>200</v>
      </c>
      <c r="AN559">
        <f>VLOOKUP(C559,工龄计算!B:F,5,0)</f>
        <v>50</v>
      </c>
      <c r="AS559">
        <f t="shared" si="34"/>
        <v>0</v>
      </c>
      <c r="BB559">
        <f t="shared" si="36"/>
        <v>0</v>
      </c>
    </row>
    <row r="560" spans="2:54">
      <c r="B560" t="str">
        <f>VLOOKUP(C560,花名册!C:O,13,0)</f>
        <v>11623</v>
      </c>
      <c r="C560" t="s">
        <v>940</v>
      </c>
      <c r="D560" t="str">
        <f>VLOOKUP(C560,花名册!C:F,4,0)</f>
        <v>百诚医药</v>
      </c>
      <c r="E560" t="str">
        <f>VLOOKUP(C560,花名册!C:G,5,0)</f>
        <v>质量保证部</v>
      </c>
      <c r="F560" t="str">
        <f>VLOOKUP(C560,花名册!C:H,6,0)</f>
        <v>QA</v>
      </c>
      <c r="G560" t="str">
        <f>VLOOKUP(C560,花名册!C:D,2,0)</f>
        <v>在职</v>
      </c>
      <c r="H560" t="str">
        <f>VLOOKUP(C560,花名册!C:E,3,0)</f>
        <v>正式员工</v>
      </c>
      <c r="I560" t="str">
        <f>VLOOKUP(C560,花名册!C:J,8,0)</f>
        <v>研发</v>
      </c>
      <c r="J560" t="str">
        <f>VLOOKUP(C560,花名册!C:I,7,0)</f>
        <v>2022-03-04</v>
      </c>
      <c r="K560" t="str">
        <f>VLOOKUP(C560,花名册!C:L,9,0)</f>
        <v/>
      </c>
      <c r="L560" t="str">
        <f>VLOOKUP(C560,花名册!C:L,10,0)</f>
        <v/>
      </c>
      <c r="M560" t="str">
        <f>VLOOKUP(C560,花名册!C:N,12,0)</f>
        <v>P2</v>
      </c>
      <c r="N560">
        <f>VLOOKUP(C560,出勤日期!A:I,9,0)</f>
        <v>172.5</v>
      </c>
      <c r="O560">
        <f>VLOOKUP(C560,出勤日期!A:J,10,0)</f>
        <v>172.5</v>
      </c>
      <c r="P560">
        <f>VLOOKUP(C560,出勤日期!A:L,12,0)</f>
        <v>0</v>
      </c>
      <c r="Q560">
        <f>VLOOKUP(C560,出勤日期!A:M,13,0)</f>
        <v>172.5</v>
      </c>
      <c r="S560">
        <f>VLOOKUP(C560,'考勤原始数据（增加育儿、独生子女陪护假）'!C:X,16,0)</f>
        <v>0</v>
      </c>
      <c r="U560">
        <f>VLOOKUP(C560,'考勤原始数据（增加育儿、独生子女陪护假）'!C:Z,17,0)</f>
        <v>0</v>
      </c>
      <c r="W560">
        <f>VLOOKUP(C560,'考勤原始数据（增加育儿、独生子女陪护假）'!C:AB,18,0)</f>
        <v>0</v>
      </c>
      <c r="Y560">
        <f>VLOOKUP(C560,'考勤原始数据（增加育儿、独生子女陪护假）'!C:AD,19,0)</f>
        <v>0</v>
      </c>
      <c r="Z560">
        <f>VLOOKUP(C560,'考勤原始数据（增加育儿、独生子女陪护假）'!C:AE,20,0)</f>
        <v>0</v>
      </c>
      <c r="AB560">
        <f>VLOOKUP(C560,'考勤原始数据（增加育儿、独生子女陪护假）'!C:AG,22,0)</f>
        <v>6</v>
      </c>
      <c r="AC560">
        <f>VLOOKUP(C560,'考勤原始数据（增加育儿、独生子女陪护假）'!C:Y,23,0)</f>
        <v>10.5</v>
      </c>
      <c r="AD560">
        <f>VLOOKUP(C560,'考勤原始数据（增加育儿、独生子女陪护假）'!C:Z,24,0)</f>
        <v>10.5</v>
      </c>
      <c r="AE560">
        <v>0</v>
      </c>
      <c r="AF560">
        <f>VLOOKUP(C560,'考勤原始数据（增加育儿、独生子女陪护假）'!C:AB,26,0)</f>
        <v>0</v>
      </c>
      <c r="AG560">
        <f>VLOOKUP(C560:C561,'考勤原始数据（增加育儿、独生子女陪护假）'!C:AC,27,0)</f>
        <v>0</v>
      </c>
      <c r="AH560">
        <f>VLOOKUP(C560,'考勤原始数据（增加育儿、独生子女陪护假）'!C:AD,28,0)</f>
        <v>0</v>
      </c>
      <c r="AI560">
        <f>VLOOKUP(C560,'考勤原始数据（增加育儿、独生子女陪护假）'!C:AE,29,0)</f>
        <v>0</v>
      </c>
      <c r="AJ560">
        <f>VLOOKUP(C560,'考勤原始数据（增加育儿、独生子女陪护假）'!C:AF,30,0)</f>
        <v>0</v>
      </c>
      <c r="AL560">
        <f t="shared" si="33"/>
        <v>0</v>
      </c>
      <c r="AM560">
        <f t="shared" si="35"/>
        <v>193.04</v>
      </c>
      <c r="AN560">
        <f>VLOOKUP(C560,工龄计算!B:F,5,0)</f>
        <v>50</v>
      </c>
      <c r="AS560">
        <f t="shared" si="34"/>
        <v>0</v>
      </c>
      <c r="BB560">
        <f t="shared" si="36"/>
        <v>0</v>
      </c>
    </row>
    <row r="561" spans="2:54">
      <c r="B561" t="str">
        <f>VLOOKUP(C561,花名册!C:O,13,0)</f>
        <v>11625</v>
      </c>
      <c r="C561" t="s">
        <v>1130</v>
      </c>
      <c r="D561" t="str">
        <f>VLOOKUP(C561,花名册!C:F,4,0)</f>
        <v>百伦检测</v>
      </c>
      <c r="E561" t="str">
        <f>VLOOKUP(C561,花名册!C:G,5,0)</f>
        <v>质量保证部</v>
      </c>
      <c r="F561" t="str">
        <f>VLOOKUP(C561,花名册!C:H,6,0)</f>
        <v>QA</v>
      </c>
      <c r="G561" t="str">
        <f>VLOOKUP(C561,花名册!C:D,2,0)</f>
        <v>在职</v>
      </c>
      <c r="H561" t="str">
        <f>VLOOKUP(C561,花名册!C:E,3,0)</f>
        <v>正式员工</v>
      </c>
      <c r="I561" t="str">
        <f>VLOOKUP(C561,花名册!C:J,8,0)</f>
        <v>职能</v>
      </c>
      <c r="J561" t="str">
        <f>VLOOKUP(C561,花名册!C:I,7,0)</f>
        <v>2022-03-04</v>
      </c>
      <c r="K561" t="str">
        <f>VLOOKUP(C561,花名册!C:L,9,0)</f>
        <v/>
      </c>
      <c r="L561" t="str">
        <f>VLOOKUP(C561,花名册!C:L,10,0)</f>
        <v/>
      </c>
      <c r="M561" t="str">
        <f>VLOOKUP(C561,花名册!C:N,12,0)</f>
        <v>P1</v>
      </c>
      <c r="N561">
        <f>VLOOKUP(C561,出勤日期!A:I,9,0)</f>
        <v>184</v>
      </c>
      <c r="O561">
        <f>VLOOKUP(C561,出勤日期!A:J,10,0)</f>
        <v>184</v>
      </c>
      <c r="P561">
        <f>VLOOKUP(C561,出勤日期!A:L,12,0)</f>
        <v>0</v>
      </c>
      <c r="Q561">
        <f>VLOOKUP(C561,出勤日期!A:M,13,0)</f>
        <v>184</v>
      </c>
      <c r="S561">
        <f>VLOOKUP(C561,'考勤原始数据（增加育儿、独生子女陪护假）'!C:X,16,0)</f>
        <v>0</v>
      </c>
      <c r="U561">
        <f>VLOOKUP(C561,'考勤原始数据（增加育儿、独生子女陪护假）'!C:Z,17,0)</f>
        <v>0</v>
      </c>
      <c r="W561">
        <f>VLOOKUP(C561,'考勤原始数据（增加育儿、独生子女陪护假）'!C:AB,18,0)</f>
        <v>0</v>
      </c>
      <c r="Y561">
        <f>VLOOKUP(C561,'考勤原始数据（增加育儿、独生子女陪护假）'!C:AD,19,0)</f>
        <v>0</v>
      </c>
      <c r="Z561">
        <f>VLOOKUP(C561,'考勤原始数据（增加育儿、独生子女陪护假）'!C:AE,20,0)</f>
        <v>0</v>
      </c>
      <c r="AB561">
        <f>VLOOKUP(C561,'考勤原始数据（增加育儿、独生子女陪护假）'!C:AG,22,0)</f>
        <v>0</v>
      </c>
      <c r="AC561">
        <f>VLOOKUP(C561,'考勤原始数据（增加育儿、独生子女陪护假）'!C:Y,23,0)</f>
        <v>2.5</v>
      </c>
      <c r="AD561">
        <f>VLOOKUP(C561,'考勤原始数据（增加育儿、独生子女陪护假）'!C:Z,24,0)</f>
        <v>2.5</v>
      </c>
      <c r="AE561">
        <v>0</v>
      </c>
      <c r="AF561">
        <f>VLOOKUP(C561,'考勤原始数据（增加育儿、独生子女陪护假）'!C:AB,26,0)</f>
        <v>0</v>
      </c>
      <c r="AG561">
        <f>VLOOKUP(C561:C562,'考勤原始数据（增加育儿、独生子女陪护假）'!C:AC,27,0)</f>
        <v>0</v>
      </c>
      <c r="AH561">
        <f>VLOOKUP(C561,'考勤原始数据（增加育儿、独生子女陪护假）'!C:AD,28,0)</f>
        <v>0</v>
      </c>
      <c r="AI561">
        <f>VLOOKUP(C561,'考勤原始数据（增加育儿、独生子女陪护假）'!C:AE,29,0)</f>
        <v>0</v>
      </c>
      <c r="AJ561">
        <f>VLOOKUP(C561,'考勤原始数据（增加育儿、独生子女陪护假）'!C:AF,30,0)</f>
        <v>0</v>
      </c>
      <c r="AL561">
        <f t="shared" si="33"/>
        <v>0</v>
      </c>
      <c r="AM561">
        <f t="shared" si="35"/>
        <v>200</v>
      </c>
      <c r="AN561">
        <f>VLOOKUP(C561,工龄计算!B:F,5,0)</f>
        <v>50</v>
      </c>
      <c r="AS561">
        <f t="shared" si="34"/>
        <v>0</v>
      </c>
      <c r="BB561">
        <f t="shared" si="36"/>
        <v>0</v>
      </c>
    </row>
    <row r="562" spans="2:54">
      <c r="B562" t="str">
        <f>VLOOKUP(C562,花名册!C:O,13,0)</f>
        <v>11482</v>
      </c>
      <c r="C562" t="s">
        <v>1131</v>
      </c>
      <c r="D562" t="str">
        <f>VLOOKUP(C562,花名册!C:F,4,0)</f>
        <v>百诚医药</v>
      </c>
      <c r="E562" t="str">
        <f>VLOOKUP(C562,花名册!C:G,5,0)</f>
        <v>项目管理部</v>
      </c>
      <c r="F562" t="str">
        <f>VLOOKUP(C562,花名册!C:H,6,0)</f>
        <v>项目管理专员</v>
      </c>
      <c r="G562" t="str">
        <f>VLOOKUP(C562,花名册!C:D,2,0)</f>
        <v>在职</v>
      </c>
      <c r="H562" t="str">
        <f>VLOOKUP(C562,花名册!C:E,3,0)</f>
        <v>正式员工</v>
      </c>
      <c r="I562" t="str">
        <f>VLOOKUP(C562,花名册!C:J,8,0)</f>
        <v>职能</v>
      </c>
      <c r="J562" t="str">
        <f>VLOOKUP(C562,花名册!C:I,7,0)</f>
        <v>2022-02-14</v>
      </c>
      <c r="K562" t="str">
        <f>VLOOKUP(C562,花名册!C:L,9,0)</f>
        <v/>
      </c>
      <c r="L562" t="str">
        <f>VLOOKUP(C562,花名册!C:L,10,0)</f>
        <v/>
      </c>
      <c r="M562" t="str">
        <f>VLOOKUP(C562,花名册!C:N,12,0)</f>
        <v>P3</v>
      </c>
      <c r="N562">
        <f>VLOOKUP(C562,出勤日期!A:I,9,0)</f>
        <v>184</v>
      </c>
      <c r="O562">
        <f>VLOOKUP(C562,出勤日期!A:J,10,0)</f>
        <v>184</v>
      </c>
      <c r="P562">
        <f>VLOOKUP(C562,出勤日期!A:L,12,0)</f>
        <v>0</v>
      </c>
      <c r="Q562">
        <f>VLOOKUP(C562,出勤日期!A:M,13,0)</f>
        <v>184</v>
      </c>
      <c r="S562">
        <f>VLOOKUP(C562,'考勤原始数据（增加育儿、独生子女陪护假）'!C:X,16,0)</f>
        <v>0</v>
      </c>
      <c r="U562">
        <f>VLOOKUP(C562,'考勤原始数据（增加育儿、独生子女陪护假）'!C:Z,17,0)</f>
        <v>0</v>
      </c>
      <c r="W562">
        <f>VLOOKUP(C562,'考勤原始数据（增加育儿、独生子女陪护假）'!C:AB,18,0)</f>
        <v>0</v>
      </c>
      <c r="Y562">
        <f>VLOOKUP(C562,'考勤原始数据（增加育儿、独生子女陪护假）'!C:AD,19,0)</f>
        <v>0</v>
      </c>
      <c r="Z562">
        <f>VLOOKUP(C562,'考勤原始数据（增加育儿、独生子女陪护假）'!C:AE,20,0)</f>
        <v>0</v>
      </c>
      <c r="AB562">
        <f>VLOOKUP(C562,'考勤原始数据（增加育儿、独生子女陪护假）'!C:AG,22,0)</f>
        <v>0</v>
      </c>
      <c r="AC562">
        <f>VLOOKUP(C562,'考勤原始数据（增加育儿、独生子女陪护假）'!C:Y,23,0)</f>
        <v>10.5</v>
      </c>
      <c r="AD562">
        <f>VLOOKUP(C562,'考勤原始数据（增加育儿、独生子女陪护假）'!C:Z,24,0)</f>
        <v>10.5</v>
      </c>
      <c r="AE562">
        <v>0</v>
      </c>
      <c r="AF562">
        <f>VLOOKUP(C562,'考勤原始数据（增加育儿、独生子女陪护假）'!C:AB,26,0)</f>
        <v>0</v>
      </c>
      <c r="AG562">
        <f>VLOOKUP(C562:C563,'考勤原始数据（增加育儿、独生子女陪护假）'!C:AC,27,0)</f>
        <v>0</v>
      </c>
      <c r="AH562">
        <f>VLOOKUP(C562,'考勤原始数据（增加育儿、独生子女陪护假）'!C:AD,28,0)</f>
        <v>0</v>
      </c>
      <c r="AI562">
        <f>VLOOKUP(C562,'考勤原始数据（增加育儿、独生子女陪护假）'!C:AE,29,0)</f>
        <v>0</v>
      </c>
      <c r="AJ562">
        <f>VLOOKUP(C562,'考勤原始数据（增加育儿、独生子女陪护假）'!C:AF,30,0)</f>
        <v>0</v>
      </c>
      <c r="AL562">
        <f t="shared" si="33"/>
        <v>0</v>
      </c>
      <c r="AM562">
        <f t="shared" si="35"/>
        <v>200</v>
      </c>
      <c r="AN562">
        <f>VLOOKUP(C562,工龄计算!B:F,5,0)</f>
        <v>50</v>
      </c>
      <c r="AS562">
        <f t="shared" si="34"/>
        <v>0</v>
      </c>
      <c r="BB562">
        <f t="shared" si="36"/>
        <v>0</v>
      </c>
    </row>
    <row r="563" spans="2:54">
      <c r="B563" t="str">
        <f>VLOOKUP(C563,花名册!C:O,13,0)</f>
        <v>11495</v>
      </c>
      <c r="C563" t="s">
        <v>941</v>
      </c>
      <c r="D563" t="str">
        <f>VLOOKUP(C563,花名册!C:F,4,0)</f>
        <v>百诚医药</v>
      </c>
      <c r="E563" t="str">
        <f>VLOOKUP(C563,花名册!C:G,5,0)</f>
        <v>固体制剂一部</v>
      </c>
      <c r="F563" t="str">
        <f>VLOOKUP(C563,花名册!C:H,6,0)</f>
        <v>中级项目经理(分析)</v>
      </c>
      <c r="G563" t="str">
        <f>VLOOKUP(C563,花名册!C:D,2,0)</f>
        <v>在职</v>
      </c>
      <c r="H563" t="str">
        <f>VLOOKUP(C563,花名册!C:E,3,0)</f>
        <v>正式员工</v>
      </c>
      <c r="I563" t="str">
        <f>VLOOKUP(C563,花名册!C:J,8,0)</f>
        <v>研发</v>
      </c>
      <c r="J563" t="str">
        <f>VLOOKUP(C563,花名册!C:I,7,0)</f>
        <v>2022-02-14</v>
      </c>
      <c r="K563" t="str">
        <f>VLOOKUP(C563,花名册!C:L,9,0)</f>
        <v/>
      </c>
      <c r="L563" t="str">
        <f>VLOOKUP(C563,花名册!C:L,10,0)</f>
        <v/>
      </c>
      <c r="M563" t="str">
        <f>VLOOKUP(C563,花名册!C:N,12,0)</f>
        <v>M2</v>
      </c>
      <c r="N563">
        <f>VLOOKUP(C563,出勤日期!A:I,9,0)</f>
        <v>172.5</v>
      </c>
      <c r="O563">
        <f>VLOOKUP(C563,出勤日期!A:J,10,0)</f>
        <v>172.5</v>
      </c>
      <c r="P563">
        <f>VLOOKUP(C563,出勤日期!A:L,12,0)</f>
        <v>0</v>
      </c>
      <c r="Q563">
        <f>VLOOKUP(C563,出勤日期!A:M,13,0)</f>
        <v>172.5</v>
      </c>
      <c r="S563">
        <f>VLOOKUP(C563,'考勤原始数据（增加育儿、独生子女陪护假）'!C:X,16,0)</f>
        <v>0</v>
      </c>
      <c r="U563">
        <f>VLOOKUP(C563,'考勤原始数据（增加育儿、独生子女陪护假）'!C:Z,17,0)</f>
        <v>7.5</v>
      </c>
      <c r="W563">
        <f>VLOOKUP(C563,'考勤原始数据（增加育儿、独生子女陪护假）'!C:AB,18,0)</f>
        <v>0</v>
      </c>
      <c r="Y563">
        <f>VLOOKUP(C563,'考勤原始数据（增加育儿、独生子女陪护假）'!C:AD,19,0)</f>
        <v>0</v>
      </c>
      <c r="Z563">
        <f>VLOOKUP(C563,'考勤原始数据（增加育儿、独生子女陪护假）'!C:AE,20,0)</f>
        <v>0</v>
      </c>
      <c r="AB563">
        <f>VLOOKUP(C563,'考勤原始数据（增加育儿、独生子女陪护假）'!C:AG,22,0)</f>
        <v>0</v>
      </c>
      <c r="AC563">
        <f>VLOOKUP(C563,'考勤原始数据（增加育儿、独生子女陪护假）'!C:Y,23,0)</f>
        <v>0</v>
      </c>
      <c r="AD563">
        <f>VLOOKUP(C563,'考勤原始数据（增加育儿、独生子女陪护假）'!C:Z,24,0)</f>
        <v>0</v>
      </c>
      <c r="AE563">
        <v>0</v>
      </c>
      <c r="AF563">
        <f>VLOOKUP(C563,'考勤原始数据（增加育儿、独生子女陪护假）'!C:AB,26,0)</f>
        <v>0</v>
      </c>
      <c r="AG563">
        <f>VLOOKUP(C563:C564,'考勤原始数据（增加育儿、独生子女陪护假）'!C:AC,27,0)</f>
        <v>0</v>
      </c>
      <c r="AH563">
        <f>VLOOKUP(C563,'考勤原始数据（增加育儿、独生子女陪护假）'!C:AD,28,0)</f>
        <v>0</v>
      </c>
      <c r="AI563">
        <f>VLOOKUP(C563,'考勤原始数据（增加育儿、独生子女陪护假）'!C:AE,29,0)</f>
        <v>0</v>
      </c>
      <c r="AJ563">
        <f>VLOOKUP(C563,'考勤原始数据（增加育儿、独生子女陪护假）'!C:AF,30,0)</f>
        <v>0</v>
      </c>
      <c r="AL563">
        <f t="shared" si="33"/>
        <v>0</v>
      </c>
      <c r="AM563">
        <f t="shared" si="35"/>
        <v>191.3</v>
      </c>
      <c r="AN563">
        <f>VLOOKUP(C563,工龄计算!B:F,5,0)</f>
        <v>50</v>
      </c>
      <c r="AS563">
        <f t="shared" si="34"/>
        <v>0</v>
      </c>
      <c r="BB563">
        <f t="shared" si="36"/>
        <v>0</v>
      </c>
    </row>
    <row r="564" spans="2:54">
      <c r="B564" t="str">
        <f>VLOOKUP(C564,花名册!C:O,13,0)</f>
        <v>11499</v>
      </c>
      <c r="C564" t="s">
        <v>1132</v>
      </c>
      <c r="D564" t="str">
        <f>VLOOKUP(C564,花名册!C:F,4,0)</f>
        <v>百诚医药</v>
      </c>
      <c r="E564" t="str">
        <f>VLOOKUP(C564,花名册!C:G,5,0)</f>
        <v>外用制剂部</v>
      </c>
      <c r="F564" t="str">
        <f>VLOOKUP(C564,花名册!C:H,6,0)</f>
        <v>制剂研究员</v>
      </c>
      <c r="G564" t="str">
        <f>VLOOKUP(C564,花名册!C:D,2,0)</f>
        <v>在职</v>
      </c>
      <c r="H564" t="str">
        <f>VLOOKUP(C564,花名册!C:E,3,0)</f>
        <v>正式员工</v>
      </c>
      <c r="I564" t="str">
        <f>VLOOKUP(C564,花名册!C:J,8,0)</f>
        <v>研发</v>
      </c>
      <c r="J564" t="str">
        <f>VLOOKUP(C564,花名册!C:I,7,0)</f>
        <v>2022-02-14</v>
      </c>
      <c r="K564" t="str">
        <f>VLOOKUP(C564,花名册!C:L,9,0)</f>
        <v/>
      </c>
      <c r="L564" t="str">
        <f>VLOOKUP(C564,花名册!C:L,10,0)</f>
        <v/>
      </c>
      <c r="M564" t="str">
        <f>VLOOKUP(C564,花名册!C:N,12,0)</f>
        <v>P2</v>
      </c>
      <c r="N564">
        <f>VLOOKUP(C564,出勤日期!A:I,9,0)</f>
        <v>172.5</v>
      </c>
      <c r="O564">
        <f>VLOOKUP(C564,出勤日期!A:J,10,0)</f>
        <v>172.5</v>
      </c>
      <c r="P564">
        <f>VLOOKUP(C564,出勤日期!A:L,12,0)</f>
        <v>0</v>
      </c>
      <c r="Q564">
        <f>VLOOKUP(C564,出勤日期!A:M,13,0)</f>
        <v>172.5</v>
      </c>
      <c r="S564">
        <f>VLOOKUP(C564,'考勤原始数据（增加育儿、独生子女陪护假）'!C:X,16,0)</f>
        <v>0</v>
      </c>
      <c r="U564">
        <f>VLOOKUP(C564,'考勤原始数据（增加育儿、独生子女陪护假）'!C:Z,17,0)</f>
        <v>0</v>
      </c>
      <c r="W564">
        <f>VLOOKUP(C564,'考勤原始数据（增加育儿、独生子女陪护假）'!C:AB,18,0)</f>
        <v>0</v>
      </c>
      <c r="Y564">
        <f>VLOOKUP(C564,'考勤原始数据（增加育儿、独生子女陪护假）'!C:AD,19,0)</f>
        <v>0</v>
      </c>
      <c r="Z564">
        <f>VLOOKUP(C564,'考勤原始数据（增加育儿、独生子女陪护假）'!C:AE,20,0)</f>
        <v>0</v>
      </c>
      <c r="AB564">
        <f>VLOOKUP(C564,'考勤原始数据（增加育儿、独生子女陪护假）'!C:AG,22,0)</f>
        <v>0</v>
      </c>
      <c r="AC564">
        <f>VLOOKUP(C564,'考勤原始数据（增加育儿、独生子女陪护假）'!C:Y,23,0)</f>
        <v>10.5</v>
      </c>
      <c r="AD564">
        <f>VLOOKUP(C564,'考勤原始数据（增加育儿、独生子女陪护假）'!C:Z,24,0)</f>
        <v>0</v>
      </c>
      <c r="AE564">
        <v>0</v>
      </c>
      <c r="AF564">
        <f>VLOOKUP(C564,'考勤原始数据（增加育儿、独生子女陪护假）'!C:AB,26,0)</f>
        <v>10.5</v>
      </c>
      <c r="AG564">
        <f>VLOOKUP(C564:C565,'考勤原始数据（增加育儿、独生子女陪护假）'!C:AC,27,0)</f>
        <v>0</v>
      </c>
      <c r="AH564">
        <f>VLOOKUP(C564,'考勤原始数据（增加育儿、独生子女陪护假）'!C:AD,28,0)</f>
        <v>0</v>
      </c>
      <c r="AI564">
        <f>VLOOKUP(C564,'考勤原始数据（增加育儿、独生子女陪护假）'!C:AE,29,0)</f>
        <v>0</v>
      </c>
      <c r="AJ564">
        <f>VLOOKUP(C564,'考勤原始数据（增加育儿、独生子女陪护假）'!C:AF,30,0)</f>
        <v>420</v>
      </c>
      <c r="AL564">
        <f t="shared" si="33"/>
        <v>0</v>
      </c>
      <c r="AM564">
        <f t="shared" si="35"/>
        <v>200</v>
      </c>
      <c r="AN564">
        <f>VLOOKUP(C564,工龄计算!B:F,5,0)</f>
        <v>50</v>
      </c>
      <c r="AS564">
        <f t="shared" si="34"/>
        <v>0</v>
      </c>
      <c r="BB564">
        <f t="shared" si="36"/>
        <v>0</v>
      </c>
    </row>
    <row r="565" spans="2:54">
      <c r="B565" t="str">
        <f>VLOOKUP(C565,花名册!C:O,13,0)</f>
        <v>11489</v>
      </c>
      <c r="C565" t="s">
        <v>904</v>
      </c>
      <c r="D565" t="str">
        <f>VLOOKUP(C565,花名册!C:F,4,0)</f>
        <v>百杏生物</v>
      </c>
      <c r="E565" t="str">
        <f>VLOOKUP(C565,花名册!C:G,5,0)</f>
        <v>实验室管理部</v>
      </c>
      <c r="F565" t="str">
        <f>VLOOKUP(C565,花名册!C:H,6,0)</f>
        <v>仪器工程师</v>
      </c>
      <c r="G565" t="str">
        <f>VLOOKUP(C565,花名册!C:D,2,0)</f>
        <v>在职</v>
      </c>
      <c r="H565" t="str">
        <f>VLOOKUP(C565,花名册!C:E,3,0)</f>
        <v>正式员工</v>
      </c>
      <c r="I565" t="str">
        <f>VLOOKUP(C565,花名册!C:J,8,0)</f>
        <v>研发</v>
      </c>
      <c r="J565" t="str">
        <f>VLOOKUP(C565,花名册!C:I,7,0)</f>
        <v>2022-02-14</v>
      </c>
      <c r="K565" t="str">
        <f>VLOOKUP(C565,花名册!C:L,9,0)</f>
        <v/>
      </c>
      <c r="L565" t="str">
        <f>VLOOKUP(C565,花名册!C:L,10,0)</f>
        <v/>
      </c>
      <c r="M565" t="str">
        <f>VLOOKUP(C565,花名册!C:N,12,0)</f>
        <v>P1</v>
      </c>
      <c r="N565">
        <f>VLOOKUP(C565,出勤日期!A:I,9,0)</f>
        <v>172.5</v>
      </c>
      <c r="O565">
        <f>VLOOKUP(C565,出勤日期!A:J,10,0)</f>
        <v>172.5</v>
      </c>
      <c r="P565">
        <f>VLOOKUP(C565,出勤日期!A:L,12,0)</f>
        <v>0</v>
      </c>
      <c r="Q565">
        <f>VLOOKUP(C565,出勤日期!A:M,13,0)</f>
        <v>172.5</v>
      </c>
      <c r="S565">
        <f>VLOOKUP(C565,'考勤原始数据（增加育儿、独生子女陪护假）'!C:X,16,0)</f>
        <v>0</v>
      </c>
      <c r="U565">
        <f>VLOOKUP(C565,'考勤原始数据（增加育儿、独生子女陪护假）'!C:Z,17,0)</f>
        <v>0</v>
      </c>
      <c r="W565">
        <f>VLOOKUP(C565,'考勤原始数据（增加育儿、独生子女陪护假）'!C:AB,18,0)</f>
        <v>0</v>
      </c>
      <c r="Y565">
        <f>VLOOKUP(C565,'考勤原始数据（增加育儿、独生子女陪护假）'!C:AD,19,0)</f>
        <v>0</v>
      </c>
      <c r="Z565">
        <f>VLOOKUP(C565,'考勤原始数据（增加育儿、独生子女陪护假）'!C:AE,20,0)</f>
        <v>0</v>
      </c>
      <c r="AB565">
        <f>VLOOKUP(C565,'考勤原始数据（增加育儿、独生子女陪护假）'!C:AG,22,0)</f>
        <v>0</v>
      </c>
      <c r="AC565">
        <f>VLOOKUP(C565,'考勤原始数据（增加育儿、独生子女陪护假）'!C:Y,23,0)</f>
        <v>8</v>
      </c>
      <c r="AD565">
        <f>VLOOKUP(C565,'考勤原始数据（增加育儿、独生子女陪护假）'!C:Z,24,0)</f>
        <v>8</v>
      </c>
      <c r="AE565">
        <v>0</v>
      </c>
      <c r="AF565">
        <f>VLOOKUP(C565,'考勤原始数据（增加育儿、独生子女陪护假）'!C:AB,26,0)</f>
        <v>0</v>
      </c>
      <c r="AG565">
        <f>VLOOKUP(C565:C566,'考勤原始数据（增加育儿、独生子女陪护假）'!C:AC,27,0)</f>
        <v>0</v>
      </c>
      <c r="AH565">
        <f>VLOOKUP(C565,'考勤原始数据（增加育儿、独生子女陪护假）'!C:AD,28,0)</f>
        <v>0</v>
      </c>
      <c r="AI565">
        <f>VLOOKUP(C565,'考勤原始数据（增加育儿、独生子女陪护假）'!C:AE,29,0)</f>
        <v>0</v>
      </c>
      <c r="AJ565">
        <f>VLOOKUP(C565,'考勤原始数据（增加育儿、独生子女陪护假）'!C:AF,30,0)</f>
        <v>0</v>
      </c>
      <c r="AK565">
        <v>25</v>
      </c>
      <c r="AL565">
        <f t="shared" si="33"/>
        <v>375</v>
      </c>
      <c r="AM565">
        <f t="shared" si="35"/>
        <v>200</v>
      </c>
      <c r="AN565">
        <f>VLOOKUP(C565,工龄计算!B:F,5,0)</f>
        <v>50</v>
      </c>
      <c r="AS565">
        <f t="shared" si="34"/>
        <v>0</v>
      </c>
      <c r="BB565">
        <f t="shared" si="36"/>
        <v>0</v>
      </c>
    </row>
    <row r="566" spans="2:54">
      <c r="B566" t="str">
        <f>VLOOKUP(C566,花名册!C:O,13,0)</f>
        <v>11602</v>
      </c>
      <c r="C566" t="s">
        <v>1500</v>
      </c>
      <c r="D566" t="str">
        <f>VLOOKUP(C566,花名册!C:F,4,0)</f>
        <v>百诚医药</v>
      </c>
      <c r="E566" t="str">
        <f>VLOOKUP(C566,花名册!C:G,5,0)</f>
        <v>注册部</v>
      </c>
      <c r="F566" t="str">
        <f>VLOOKUP(C566,花名册!C:H,6,0)</f>
        <v>注册专员</v>
      </c>
      <c r="G566" t="str">
        <f>VLOOKUP(C566,花名册!C:D,2,0)</f>
        <v>在职</v>
      </c>
      <c r="H566" t="str">
        <f>VLOOKUP(C566,花名册!C:E,3,0)</f>
        <v>正式员工</v>
      </c>
      <c r="I566" t="str">
        <f>VLOOKUP(C566,花名册!C:J,8,0)</f>
        <v>研发</v>
      </c>
      <c r="J566" t="str">
        <f>VLOOKUP(C566,花名册!C:I,7,0)</f>
        <v>2022-03-04</v>
      </c>
      <c r="K566" t="str">
        <f>VLOOKUP(C566,花名册!C:L,9,0)</f>
        <v/>
      </c>
      <c r="L566" t="str">
        <f>VLOOKUP(C566,花名册!C:L,10,0)</f>
        <v/>
      </c>
      <c r="M566" t="str">
        <f>VLOOKUP(C566,花名册!C:N,12,0)</f>
        <v>P2</v>
      </c>
      <c r="N566">
        <f>VLOOKUP(C566,出勤日期!A:I,9,0)</f>
        <v>172.5</v>
      </c>
      <c r="O566">
        <f>VLOOKUP(C566,出勤日期!A:J,10,0)</f>
        <v>172.5</v>
      </c>
      <c r="P566">
        <f>VLOOKUP(C566,出勤日期!A:L,12,0)</f>
        <v>0</v>
      </c>
      <c r="Q566">
        <f>VLOOKUP(C566,出勤日期!A:M,13,0)</f>
        <v>172.5</v>
      </c>
      <c r="S566">
        <f>VLOOKUP(C566,'考勤原始数据（增加育儿、独生子女陪护假）'!C:X,16,0)</f>
        <v>0</v>
      </c>
      <c r="U566">
        <f>VLOOKUP(C566,'考勤原始数据（增加育儿、独生子女陪护假）'!C:Z,17,0)</f>
        <v>0</v>
      </c>
      <c r="W566">
        <f>VLOOKUP(C566,'考勤原始数据（增加育儿、独生子女陪护假）'!C:AB,18,0)</f>
        <v>0</v>
      </c>
      <c r="Y566">
        <f>VLOOKUP(C566,'考勤原始数据（增加育儿、独生子女陪护假）'!C:AD,19,0)</f>
        <v>0</v>
      </c>
      <c r="Z566">
        <f>VLOOKUP(C566,'考勤原始数据（增加育儿、独生子女陪护假）'!C:AE,20,0)</f>
        <v>0</v>
      </c>
      <c r="AB566">
        <f>VLOOKUP(C566,'考勤原始数据（增加育儿、独生子女陪护假）'!C:AG,22,0)</f>
        <v>0</v>
      </c>
      <c r="AC566">
        <f>VLOOKUP(C566,'考勤原始数据（增加育儿、独生子女陪护假）'!C:Y,23,0)</f>
        <v>9</v>
      </c>
      <c r="AD566">
        <f>VLOOKUP(C566,'考勤原始数据（增加育儿、独生子女陪护假）'!C:Z,24,0)</f>
        <v>9</v>
      </c>
      <c r="AE566">
        <v>0</v>
      </c>
      <c r="AF566">
        <f>VLOOKUP(C566,'考勤原始数据（增加育儿、独生子女陪护假）'!C:AB,26,0)</f>
        <v>0</v>
      </c>
      <c r="AG566">
        <f>VLOOKUP(C566:C567,'考勤原始数据（增加育儿、独生子女陪护假）'!C:AC,27,0)</f>
        <v>0</v>
      </c>
      <c r="AH566">
        <f>VLOOKUP(C566,'考勤原始数据（增加育儿、独生子女陪护假）'!C:AD,28,0)</f>
        <v>0</v>
      </c>
      <c r="AI566">
        <f>VLOOKUP(C566,'考勤原始数据（增加育儿、独生子女陪护假）'!C:AE,29,0)</f>
        <v>0</v>
      </c>
      <c r="AJ566">
        <f>VLOOKUP(C566,'考勤原始数据（增加育儿、独生子女陪护假）'!C:AF,30,0)</f>
        <v>0</v>
      </c>
      <c r="AL566">
        <f t="shared" si="33"/>
        <v>0</v>
      </c>
      <c r="AM566">
        <f t="shared" si="35"/>
        <v>200</v>
      </c>
      <c r="AN566">
        <f>VLOOKUP(C566,工龄计算!B:F,5,0)</f>
        <v>50</v>
      </c>
      <c r="AS566">
        <f t="shared" si="34"/>
        <v>0</v>
      </c>
      <c r="BB566">
        <f t="shared" si="36"/>
        <v>0</v>
      </c>
    </row>
    <row r="567" spans="2:54">
      <c r="B567" t="str">
        <f>VLOOKUP(C567,花名册!C:O,13,0)</f>
        <v>11634</v>
      </c>
      <c r="C567" t="s">
        <v>1277</v>
      </c>
      <c r="D567" t="str">
        <f>VLOOKUP(C567,花名册!C:F,4,0)</f>
        <v>百诚医药</v>
      </c>
      <c r="E567" t="str">
        <f>VLOOKUP(C567,花名册!C:G,5,0)</f>
        <v>药理部</v>
      </c>
      <c r="F567" t="str">
        <f>VLOOKUP(C567,花名册!C:H,6,0)</f>
        <v>药理研究员</v>
      </c>
      <c r="G567" t="str">
        <f>VLOOKUP(C567,花名册!C:D,2,0)</f>
        <v>在职</v>
      </c>
      <c r="H567" t="str">
        <f>VLOOKUP(C567,花名册!C:E,3,0)</f>
        <v>正式员工</v>
      </c>
      <c r="I567" t="str">
        <f>VLOOKUP(C567,花名册!C:J,8,0)</f>
        <v>研发</v>
      </c>
      <c r="J567" t="str">
        <f>VLOOKUP(C567,花名册!C:I,7,0)</f>
        <v>2022-03-09</v>
      </c>
      <c r="K567" t="str">
        <f>VLOOKUP(C567,花名册!C:L,9,0)</f>
        <v/>
      </c>
      <c r="L567" t="str">
        <f>VLOOKUP(C567,花名册!C:L,10,0)</f>
        <v/>
      </c>
      <c r="M567" t="str">
        <f>VLOOKUP(C567,花名册!C:N,12,0)</f>
        <v>P2</v>
      </c>
      <c r="N567">
        <f>VLOOKUP(C567,出勤日期!A:I,9,0)</f>
        <v>172.5</v>
      </c>
      <c r="O567">
        <f>VLOOKUP(C567,出勤日期!A:J,10,0)</f>
        <v>172.5</v>
      </c>
      <c r="P567">
        <f>VLOOKUP(C567,出勤日期!A:L,12,0)</f>
        <v>0</v>
      </c>
      <c r="Q567">
        <f>VLOOKUP(C567,出勤日期!A:M,13,0)</f>
        <v>172.5</v>
      </c>
      <c r="S567">
        <f>VLOOKUP(C567,'考勤原始数据（增加育儿、独生子女陪护假）'!C:X,16,0)</f>
        <v>0</v>
      </c>
      <c r="U567">
        <f>VLOOKUP(C567,'考勤原始数据（增加育儿、独生子女陪护假）'!C:Z,17,0)</f>
        <v>0</v>
      </c>
      <c r="W567">
        <f>VLOOKUP(C567,'考勤原始数据（增加育儿、独生子女陪护假）'!C:AB,18,0)</f>
        <v>0</v>
      </c>
      <c r="Y567">
        <f>VLOOKUP(C567,'考勤原始数据（增加育儿、独生子女陪护假）'!C:AD,19,0)</f>
        <v>0</v>
      </c>
      <c r="Z567">
        <f>VLOOKUP(C567,'考勤原始数据（增加育儿、独生子女陪护假）'!C:AE,20,0)</f>
        <v>0</v>
      </c>
      <c r="AB567">
        <f>VLOOKUP(C567,'考勤原始数据（增加育儿、独生子女陪护假）'!C:AG,22,0)</f>
        <v>0</v>
      </c>
      <c r="AC567">
        <f>VLOOKUP(C567,'考勤原始数据（增加育儿、独生子女陪护假）'!C:Y,23,0)</f>
        <v>1</v>
      </c>
      <c r="AD567">
        <f>VLOOKUP(C567,'考勤原始数据（增加育儿、独生子女陪护假）'!C:Z,24,0)</f>
        <v>1</v>
      </c>
      <c r="AE567">
        <v>0</v>
      </c>
      <c r="AF567">
        <f>VLOOKUP(C567,'考勤原始数据（增加育儿、独生子女陪护假）'!C:AB,26,0)</f>
        <v>0</v>
      </c>
      <c r="AG567">
        <f>VLOOKUP(C567:C568,'考勤原始数据（增加育儿、独生子女陪护假）'!C:AC,27,0)</f>
        <v>0</v>
      </c>
      <c r="AH567">
        <f>VLOOKUP(C567,'考勤原始数据（增加育儿、独生子女陪护假）'!C:AD,28,0)</f>
        <v>0</v>
      </c>
      <c r="AI567">
        <f>VLOOKUP(C567,'考勤原始数据（增加育儿、独生子女陪护假）'!C:AE,29,0)</f>
        <v>0</v>
      </c>
      <c r="AJ567">
        <f>VLOOKUP(C567,'考勤原始数据（增加育儿、独生子女陪护假）'!C:AF,30,0)</f>
        <v>0</v>
      </c>
      <c r="AL567">
        <f t="shared" si="33"/>
        <v>0</v>
      </c>
      <c r="AM567">
        <f t="shared" si="35"/>
        <v>200</v>
      </c>
      <c r="AN567">
        <f>VLOOKUP(C567,工龄计算!B:F,5,0)</f>
        <v>50</v>
      </c>
      <c r="AS567">
        <f t="shared" si="34"/>
        <v>0</v>
      </c>
      <c r="BB567">
        <f t="shared" si="36"/>
        <v>0</v>
      </c>
    </row>
    <row r="568" spans="2:54">
      <c r="B568" t="str">
        <f>VLOOKUP(C568,花名册!C:O,13,0)</f>
        <v>11629</v>
      </c>
      <c r="C568" t="s">
        <v>1423</v>
      </c>
      <c r="D568" t="str">
        <f>VLOOKUP(C568,花名册!C:F,4,0)</f>
        <v>百诚医药</v>
      </c>
      <c r="E568" t="str">
        <f>VLOOKUP(C568,花名册!C:G,5,0)</f>
        <v>原料药四部</v>
      </c>
      <c r="F568" t="str">
        <f>VLOOKUP(C568,花名册!C:H,6,0)</f>
        <v>合成研究员</v>
      </c>
      <c r="G568" t="str">
        <f>VLOOKUP(C568,花名册!C:D,2,0)</f>
        <v>在职</v>
      </c>
      <c r="H568" t="str">
        <f>VLOOKUP(C568,花名册!C:E,3,0)</f>
        <v>正式员工</v>
      </c>
      <c r="I568" t="str">
        <f>VLOOKUP(C568,花名册!C:J,8,0)</f>
        <v>研发</v>
      </c>
      <c r="J568" t="str">
        <f>VLOOKUP(C568,花名册!C:I,7,0)</f>
        <v>2022-03-09</v>
      </c>
      <c r="K568" t="str">
        <f>VLOOKUP(C568,花名册!C:L,9,0)</f>
        <v/>
      </c>
      <c r="L568" t="str">
        <f>VLOOKUP(C568,花名册!C:L,10,0)</f>
        <v/>
      </c>
      <c r="M568" t="str">
        <f>VLOOKUP(C568,花名册!C:N,12,0)</f>
        <v>P2</v>
      </c>
      <c r="N568">
        <f>VLOOKUP(C568,出勤日期!A:I,9,0)</f>
        <v>172.5</v>
      </c>
      <c r="O568">
        <f>VLOOKUP(C568,出勤日期!A:J,10,0)</f>
        <v>172.5</v>
      </c>
      <c r="P568">
        <f>VLOOKUP(C568,出勤日期!A:L,12,0)</f>
        <v>0</v>
      </c>
      <c r="Q568">
        <f>VLOOKUP(C568,出勤日期!A:M,13,0)</f>
        <v>172.5</v>
      </c>
      <c r="S568">
        <f>VLOOKUP(C568,'考勤原始数据（增加育儿、独生子女陪护假）'!C:X,16,0)</f>
        <v>0</v>
      </c>
      <c r="U568">
        <f>VLOOKUP(C568,'考勤原始数据（增加育儿、独生子女陪护假）'!C:Z,17,0)</f>
        <v>0</v>
      </c>
      <c r="W568">
        <f>VLOOKUP(C568,'考勤原始数据（增加育儿、独生子女陪护假）'!C:AB,18,0)</f>
        <v>0</v>
      </c>
      <c r="Y568">
        <f>VLOOKUP(C568,'考勤原始数据（增加育儿、独生子女陪护假）'!C:AD,19,0)</f>
        <v>0</v>
      </c>
      <c r="Z568">
        <f>VLOOKUP(C568,'考勤原始数据（增加育儿、独生子女陪护假）'!C:AE,20,0)</f>
        <v>0</v>
      </c>
      <c r="AB568">
        <f>VLOOKUP(C568,'考勤原始数据（增加育儿、独生子女陪护假）'!C:AG,22,0)</f>
        <v>0</v>
      </c>
      <c r="AC568">
        <f>VLOOKUP(C568,'考勤原始数据（增加育儿、独生子女陪护假）'!C:Y,23,0)</f>
        <v>5</v>
      </c>
      <c r="AD568">
        <f>VLOOKUP(C568,'考勤原始数据（增加育儿、独生子女陪护假）'!C:Z,24,0)</f>
        <v>5</v>
      </c>
      <c r="AE568">
        <v>0</v>
      </c>
      <c r="AF568">
        <f>VLOOKUP(C568,'考勤原始数据（增加育儿、独生子女陪护假）'!C:AB,26,0)</f>
        <v>0</v>
      </c>
      <c r="AG568">
        <f>VLOOKUP(C568:C569,'考勤原始数据（增加育儿、独生子女陪护假）'!C:AC,27,0)</f>
        <v>0</v>
      </c>
      <c r="AH568">
        <f>VLOOKUP(C568,'考勤原始数据（增加育儿、独生子女陪护假）'!C:AD,28,0)</f>
        <v>0</v>
      </c>
      <c r="AI568">
        <f>VLOOKUP(C568,'考勤原始数据（增加育儿、独生子女陪护假）'!C:AE,29,0)</f>
        <v>0</v>
      </c>
      <c r="AJ568">
        <f>VLOOKUP(C568,'考勤原始数据（增加育儿、独生子女陪护假）'!C:AF,30,0)</f>
        <v>0</v>
      </c>
      <c r="AL568">
        <f t="shared" si="33"/>
        <v>0</v>
      </c>
      <c r="AM568">
        <f t="shared" si="35"/>
        <v>200</v>
      </c>
      <c r="AN568">
        <f>VLOOKUP(C568,工龄计算!B:F,5,0)</f>
        <v>50</v>
      </c>
      <c r="AS568">
        <f t="shared" si="34"/>
        <v>0</v>
      </c>
      <c r="BB568">
        <f t="shared" si="36"/>
        <v>0</v>
      </c>
    </row>
    <row r="569" spans="2:54">
      <c r="B569" t="str">
        <f>VLOOKUP(C569,花名册!C:O,13,0)</f>
        <v>11630</v>
      </c>
      <c r="C569" t="s">
        <v>1133</v>
      </c>
      <c r="D569" t="str">
        <f>VLOOKUP(C569,花名册!C:F,4,0)</f>
        <v>百杏生物</v>
      </c>
      <c r="E569" t="str">
        <f>VLOOKUP(C569,花名册!C:G,5,0)</f>
        <v>生物分析部</v>
      </c>
      <c r="F569" t="str">
        <f>VLOOKUP(C569,花名册!C:H,6,0)</f>
        <v>项目助理</v>
      </c>
      <c r="G569" t="str">
        <f>VLOOKUP(C569,花名册!C:D,2,0)</f>
        <v>在职</v>
      </c>
      <c r="H569" t="str">
        <f>VLOOKUP(C569,花名册!C:E,3,0)</f>
        <v>正式员工</v>
      </c>
      <c r="I569" t="str">
        <f>VLOOKUP(C569,花名册!C:J,8,0)</f>
        <v>研发</v>
      </c>
      <c r="J569" t="str">
        <f>VLOOKUP(C569,花名册!C:I,7,0)</f>
        <v>2022-03-09</v>
      </c>
      <c r="K569" t="str">
        <f>VLOOKUP(C569,花名册!C:L,9,0)</f>
        <v/>
      </c>
      <c r="L569" t="str">
        <f>VLOOKUP(C569,花名册!C:L,10,0)</f>
        <v/>
      </c>
      <c r="M569" t="str">
        <f>VLOOKUP(C569,花名册!C:N,12,0)</f>
        <v>P1</v>
      </c>
      <c r="N569">
        <f>VLOOKUP(C569,出勤日期!A:I,9,0)</f>
        <v>172.5</v>
      </c>
      <c r="O569">
        <f>VLOOKUP(C569,出勤日期!A:J,10,0)</f>
        <v>172.5</v>
      </c>
      <c r="P569">
        <f>VLOOKUP(C569,出勤日期!A:L,12,0)</f>
        <v>0</v>
      </c>
      <c r="Q569">
        <f>VLOOKUP(C569,出勤日期!A:M,13,0)</f>
        <v>172.5</v>
      </c>
      <c r="S569">
        <f>VLOOKUP(C569,'考勤原始数据（增加育儿、独生子女陪护假）'!C:X,16,0)</f>
        <v>0</v>
      </c>
      <c r="U569">
        <f>VLOOKUP(C569,'考勤原始数据（增加育儿、独生子女陪护假）'!C:Z,17,0)</f>
        <v>0</v>
      </c>
      <c r="W569">
        <f>VLOOKUP(C569,'考勤原始数据（增加育儿、独生子女陪护假）'!C:AB,18,0)</f>
        <v>0</v>
      </c>
      <c r="Y569">
        <f>VLOOKUP(C569,'考勤原始数据（增加育儿、独生子女陪护假）'!C:AD,19,0)</f>
        <v>0</v>
      </c>
      <c r="Z569">
        <f>VLOOKUP(C569,'考勤原始数据（增加育儿、独生子女陪护假）'!C:AE,20,0)</f>
        <v>0</v>
      </c>
      <c r="AB569">
        <f>VLOOKUP(C569,'考勤原始数据（增加育儿、独生子女陪护假）'!C:AG,22,0)</f>
        <v>0</v>
      </c>
      <c r="AC569">
        <f>VLOOKUP(C569,'考勤原始数据（增加育儿、独生子女陪护假）'!C:Y,23,0)</f>
        <v>3.5</v>
      </c>
      <c r="AD569">
        <f>VLOOKUP(C569,'考勤原始数据（增加育儿、独生子女陪护假）'!C:Z,24,0)</f>
        <v>3.5</v>
      </c>
      <c r="AE569">
        <v>0</v>
      </c>
      <c r="AF569">
        <f>VLOOKUP(C569,'考勤原始数据（增加育儿、独生子女陪护假）'!C:AB,26,0)</f>
        <v>0</v>
      </c>
      <c r="AG569">
        <f>VLOOKUP(C569:C570,'考勤原始数据（增加育儿、独生子女陪护假）'!C:AC,27,0)</f>
        <v>0</v>
      </c>
      <c r="AH569">
        <f>VLOOKUP(C569,'考勤原始数据（增加育儿、独生子女陪护假）'!C:AD,28,0)</f>
        <v>0</v>
      </c>
      <c r="AI569">
        <f>VLOOKUP(C569,'考勤原始数据（增加育儿、独生子女陪护假）'!C:AE,29,0)</f>
        <v>0</v>
      </c>
      <c r="AJ569">
        <f>VLOOKUP(C569,'考勤原始数据（增加育儿、独生子女陪护假）'!C:AF,30,0)</f>
        <v>0</v>
      </c>
      <c r="AK569">
        <v>23</v>
      </c>
      <c r="AL569">
        <f t="shared" si="33"/>
        <v>345</v>
      </c>
      <c r="AM569">
        <f t="shared" si="35"/>
        <v>200</v>
      </c>
      <c r="AN569">
        <f>VLOOKUP(C569,工龄计算!B:F,5,0)</f>
        <v>50</v>
      </c>
      <c r="AS569">
        <f t="shared" si="34"/>
        <v>0</v>
      </c>
      <c r="BB569">
        <f t="shared" si="36"/>
        <v>0</v>
      </c>
    </row>
    <row r="570" spans="2:54">
      <c r="B570" t="str">
        <f>VLOOKUP(C570,花名册!C:O,13,0)</f>
        <v>11631</v>
      </c>
      <c r="C570" t="s">
        <v>1424</v>
      </c>
      <c r="D570" t="str">
        <f>VLOOKUP(C570,花名册!C:F,4,0)</f>
        <v>百诚医药</v>
      </c>
      <c r="E570" t="str">
        <f>VLOOKUP(C570,花名册!C:G,5,0)</f>
        <v>原料药三部</v>
      </c>
      <c r="F570" t="str">
        <f>VLOOKUP(C570,花名册!C:H,6,0)</f>
        <v>高级合成研究员</v>
      </c>
      <c r="G570" t="str">
        <f>VLOOKUP(C570,花名册!C:D,2,0)</f>
        <v>在职</v>
      </c>
      <c r="H570" t="str">
        <f>VLOOKUP(C570,花名册!C:E,3,0)</f>
        <v>正式员工</v>
      </c>
      <c r="I570" t="str">
        <f>VLOOKUP(C570,花名册!C:J,8,0)</f>
        <v>研发</v>
      </c>
      <c r="J570" t="str">
        <f>VLOOKUP(C570,花名册!C:I,7,0)</f>
        <v>2022-03-09</v>
      </c>
      <c r="K570" t="str">
        <f>VLOOKUP(C570,花名册!C:L,9,0)</f>
        <v/>
      </c>
      <c r="L570" t="str">
        <f>VLOOKUP(C570,花名册!C:L,10,0)</f>
        <v/>
      </c>
      <c r="M570" t="str">
        <f>VLOOKUP(C570,花名册!C:N,12,0)</f>
        <v>P3</v>
      </c>
      <c r="N570">
        <f>VLOOKUP(C570,出勤日期!A:I,9,0)</f>
        <v>172.5</v>
      </c>
      <c r="O570">
        <f>VLOOKUP(C570,出勤日期!A:J,10,0)</f>
        <v>172.5</v>
      </c>
      <c r="P570">
        <f>VLOOKUP(C570,出勤日期!A:L,12,0)</f>
        <v>0</v>
      </c>
      <c r="Q570">
        <f>VLOOKUP(C570,出勤日期!A:M,13,0)</f>
        <v>172.5</v>
      </c>
      <c r="S570">
        <f>VLOOKUP(C570,'考勤原始数据（增加育儿、独生子女陪护假）'!C:X,16,0)</f>
        <v>0</v>
      </c>
      <c r="U570">
        <f>VLOOKUP(C570,'考勤原始数据（增加育儿、独生子女陪护假）'!C:Z,17,0)</f>
        <v>0</v>
      </c>
      <c r="W570">
        <f>VLOOKUP(C570,'考勤原始数据（增加育儿、独生子女陪护假）'!C:AB,18,0)</f>
        <v>0</v>
      </c>
      <c r="Y570">
        <f>VLOOKUP(C570,'考勤原始数据（增加育儿、独生子女陪护假）'!C:AD,19,0)</f>
        <v>0</v>
      </c>
      <c r="Z570">
        <f>VLOOKUP(C570,'考勤原始数据（增加育儿、独生子女陪护假）'!C:AE,20,0)</f>
        <v>0</v>
      </c>
      <c r="AB570">
        <f>VLOOKUP(C570,'考勤原始数据（增加育儿、独生子女陪护假）'!C:AG,22,0)</f>
        <v>0</v>
      </c>
      <c r="AC570">
        <f>VLOOKUP(C570,'考勤原始数据（增加育儿、独生子女陪护假）'!C:Y,23,0)</f>
        <v>14.5</v>
      </c>
      <c r="AD570">
        <f>VLOOKUP(C570,'考勤原始数据（增加育儿、独生子女陪护假）'!C:Z,24,0)</f>
        <v>14.5</v>
      </c>
      <c r="AE570">
        <v>0</v>
      </c>
      <c r="AF570">
        <f>VLOOKUP(C570,'考勤原始数据（增加育儿、独生子女陪护假）'!C:AB,26,0)</f>
        <v>0</v>
      </c>
      <c r="AG570">
        <f>VLOOKUP(C570:C571,'考勤原始数据（增加育儿、独生子女陪护假）'!C:AC,27,0)</f>
        <v>0</v>
      </c>
      <c r="AH570">
        <f>VLOOKUP(C570,'考勤原始数据（增加育儿、独生子女陪护假）'!C:AD,28,0)</f>
        <v>0</v>
      </c>
      <c r="AI570">
        <f>VLOOKUP(C570,'考勤原始数据（增加育儿、独生子女陪护假）'!C:AE,29,0)</f>
        <v>0</v>
      </c>
      <c r="AJ570">
        <f>VLOOKUP(C570,'考勤原始数据（增加育儿、独生子女陪护假）'!C:AF,30,0)</f>
        <v>0</v>
      </c>
      <c r="AL570">
        <f t="shared" si="33"/>
        <v>0</v>
      </c>
      <c r="AM570">
        <f t="shared" si="35"/>
        <v>200</v>
      </c>
      <c r="AN570">
        <f>VLOOKUP(C570,工龄计算!B:F,5,0)</f>
        <v>50</v>
      </c>
      <c r="AS570">
        <f t="shared" si="34"/>
        <v>0</v>
      </c>
      <c r="BB570">
        <f t="shared" si="36"/>
        <v>0</v>
      </c>
    </row>
    <row r="571" spans="2:54">
      <c r="B571" t="str">
        <f>VLOOKUP(C571,花名册!C:O,13,0)</f>
        <v>11632</v>
      </c>
      <c r="C571" t="s">
        <v>1278</v>
      </c>
      <c r="D571" t="str">
        <f>VLOOKUP(C571,花名册!C:F,4,0)</f>
        <v>百杏生物</v>
      </c>
      <c r="E571" t="str">
        <f>VLOOKUP(C571,花名册!C:G,5,0)</f>
        <v>质量保证部</v>
      </c>
      <c r="F571" t="str">
        <f>VLOOKUP(C571,花名册!C:H,6,0)</f>
        <v>QA</v>
      </c>
      <c r="G571" t="str">
        <f>VLOOKUP(C571,花名册!C:D,2,0)</f>
        <v>在职</v>
      </c>
      <c r="H571" t="str">
        <f>VLOOKUP(C571,花名册!C:E,3,0)</f>
        <v>正式员工</v>
      </c>
      <c r="I571" t="str">
        <f>VLOOKUP(C571,花名册!C:J,8,0)</f>
        <v>研发</v>
      </c>
      <c r="J571" t="str">
        <f>VLOOKUP(C571,花名册!C:I,7,0)</f>
        <v>2022-03-09</v>
      </c>
      <c r="K571" t="str">
        <f>VLOOKUP(C571,花名册!C:L,9,0)</f>
        <v/>
      </c>
      <c r="L571" t="str">
        <f>VLOOKUP(C571,花名册!C:L,10,0)</f>
        <v/>
      </c>
      <c r="M571" t="str">
        <f>VLOOKUP(C571,花名册!C:N,12,0)</f>
        <v>P1</v>
      </c>
      <c r="N571">
        <f>VLOOKUP(C571,出勤日期!A:I,9,0)</f>
        <v>172.5</v>
      </c>
      <c r="O571">
        <f>VLOOKUP(C571,出勤日期!A:J,10,0)</f>
        <v>172.5</v>
      </c>
      <c r="P571">
        <f>VLOOKUP(C571,出勤日期!A:L,12,0)</f>
        <v>0</v>
      </c>
      <c r="Q571">
        <f>VLOOKUP(C571,出勤日期!A:M,13,0)</f>
        <v>172.5</v>
      </c>
      <c r="S571">
        <f>VLOOKUP(C571,'考勤原始数据（增加育儿、独生子女陪护假）'!C:X,16,0)</f>
        <v>0</v>
      </c>
      <c r="U571">
        <f>VLOOKUP(C571,'考勤原始数据（增加育儿、独生子女陪护假）'!C:Z,17,0)</f>
        <v>0</v>
      </c>
      <c r="W571">
        <f>VLOOKUP(C571,'考勤原始数据（增加育儿、独生子女陪护假）'!C:AB,18,0)</f>
        <v>0</v>
      </c>
      <c r="Y571">
        <f>VLOOKUP(C571,'考勤原始数据（增加育儿、独生子女陪护假）'!C:AD,19,0)</f>
        <v>0</v>
      </c>
      <c r="Z571">
        <f>VLOOKUP(C571,'考勤原始数据（增加育儿、独生子女陪护假）'!C:AE,20,0)</f>
        <v>0</v>
      </c>
      <c r="AB571">
        <f>VLOOKUP(C571,'考勤原始数据（增加育儿、独生子女陪护假）'!C:AG,22,0)</f>
        <v>0</v>
      </c>
      <c r="AC571">
        <f>VLOOKUP(C571,'考勤原始数据（增加育儿、独生子女陪护假）'!C:Y,23,0)</f>
        <v>0</v>
      </c>
      <c r="AD571">
        <f>VLOOKUP(C571,'考勤原始数据（增加育儿、独生子女陪护假）'!C:Z,24,0)</f>
        <v>0</v>
      </c>
      <c r="AE571">
        <v>0</v>
      </c>
      <c r="AF571">
        <f>VLOOKUP(C571,'考勤原始数据（增加育儿、独生子女陪护假）'!C:AB,26,0)</f>
        <v>0</v>
      </c>
      <c r="AG571">
        <f>VLOOKUP(C571:C572,'考勤原始数据（增加育儿、独生子女陪护假）'!C:AC,27,0)</f>
        <v>0</v>
      </c>
      <c r="AH571">
        <f>VLOOKUP(C571,'考勤原始数据（增加育儿、独生子女陪护假）'!C:AD,28,0)</f>
        <v>0</v>
      </c>
      <c r="AI571">
        <f>VLOOKUP(C571,'考勤原始数据（增加育儿、独生子女陪护假）'!C:AE,29,0)</f>
        <v>0</v>
      </c>
      <c r="AJ571">
        <f>VLOOKUP(C571,'考勤原始数据（增加育儿、独生子女陪护假）'!C:AF,30,0)</f>
        <v>0</v>
      </c>
      <c r="AK571">
        <v>23</v>
      </c>
      <c r="AL571">
        <f t="shared" si="33"/>
        <v>345</v>
      </c>
      <c r="AM571">
        <f t="shared" si="35"/>
        <v>200</v>
      </c>
      <c r="AN571">
        <f>VLOOKUP(C571,工龄计算!B:F,5,0)</f>
        <v>50</v>
      </c>
      <c r="AS571">
        <f t="shared" si="34"/>
        <v>0</v>
      </c>
      <c r="BB571">
        <f t="shared" si="36"/>
        <v>0</v>
      </c>
    </row>
    <row r="572" spans="2:54">
      <c r="B572" t="str">
        <f>VLOOKUP(C572,花名册!C:O,13,0)</f>
        <v>11636</v>
      </c>
      <c r="C572" t="s">
        <v>1279</v>
      </c>
      <c r="D572" t="str">
        <f>VLOOKUP(C572,花名册!C:F,4,0)</f>
        <v>百诚医药</v>
      </c>
      <c r="E572" t="str">
        <f>VLOOKUP(C572,花名册!C:G,5,0)</f>
        <v>原料药一部</v>
      </c>
      <c r="F572" t="str">
        <f>VLOOKUP(C572,花名册!C:H,6,0)</f>
        <v>初级项目经理（合成）</v>
      </c>
      <c r="G572" t="str">
        <f>VLOOKUP(C572,花名册!C:D,2,0)</f>
        <v>在职</v>
      </c>
      <c r="H572" t="str">
        <f>VLOOKUP(C572,花名册!C:E,3,0)</f>
        <v>正式员工</v>
      </c>
      <c r="I572" t="str">
        <f>VLOOKUP(C572,花名册!C:J,8,0)</f>
        <v>研发</v>
      </c>
      <c r="J572" t="str">
        <f>VLOOKUP(C572,花名册!C:I,7,0)</f>
        <v>2022-03-11</v>
      </c>
      <c r="K572" t="str">
        <f>VLOOKUP(C572,花名册!C:L,9,0)</f>
        <v/>
      </c>
      <c r="L572" t="str">
        <f>VLOOKUP(C572,花名册!C:L,10,0)</f>
        <v/>
      </c>
      <c r="M572" t="str">
        <f>VLOOKUP(C572,花名册!C:N,12,0)</f>
        <v>M1</v>
      </c>
      <c r="N572">
        <f>VLOOKUP(C572,出勤日期!A:I,9,0)</f>
        <v>172.5</v>
      </c>
      <c r="O572">
        <f>VLOOKUP(C572,出勤日期!A:J,10,0)</f>
        <v>172.5</v>
      </c>
      <c r="P572">
        <f>VLOOKUP(C572,出勤日期!A:L,12,0)</f>
        <v>0</v>
      </c>
      <c r="Q572">
        <f>VLOOKUP(C572,出勤日期!A:M,13,0)</f>
        <v>172.5</v>
      </c>
      <c r="S572">
        <f>VLOOKUP(C572,'考勤原始数据（增加育儿、独生子女陪护假）'!C:X,16,0)</f>
        <v>0</v>
      </c>
      <c r="U572">
        <f>VLOOKUP(C572,'考勤原始数据（增加育儿、独生子女陪护假）'!C:Z,17,0)</f>
        <v>0</v>
      </c>
      <c r="W572">
        <f>VLOOKUP(C572,'考勤原始数据（增加育儿、独生子女陪护假）'!C:AB,18,0)</f>
        <v>0</v>
      </c>
      <c r="Y572">
        <f>VLOOKUP(C572,'考勤原始数据（增加育儿、独生子女陪护假）'!C:AD,19,0)</f>
        <v>0</v>
      </c>
      <c r="Z572">
        <f>VLOOKUP(C572,'考勤原始数据（增加育儿、独生子女陪护假）'!C:AE,20,0)</f>
        <v>0</v>
      </c>
      <c r="AB572">
        <f>VLOOKUP(C572,'考勤原始数据（增加育儿、独生子女陪护假）'!C:AG,22,0)</f>
        <v>0</v>
      </c>
      <c r="AC572">
        <f>VLOOKUP(C572,'考勤原始数据（增加育儿、独生子女陪护假）'!C:Y,23,0)</f>
        <v>0</v>
      </c>
      <c r="AD572">
        <f>VLOOKUP(C572,'考勤原始数据（增加育儿、独生子女陪护假）'!C:Z,24,0)</f>
        <v>0</v>
      </c>
      <c r="AE572">
        <v>0</v>
      </c>
      <c r="AF572">
        <f>VLOOKUP(C572,'考勤原始数据（增加育儿、独生子女陪护假）'!C:AB,26,0)</f>
        <v>0</v>
      </c>
      <c r="AG572">
        <f>VLOOKUP(C572:C573,'考勤原始数据（增加育儿、独生子女陪护假）'!C:AC,27,0)</f>
        <v>0</v>
      </c>
      <c r="AH572">
        <f>VLOOKUP(C572,'考勤原始数据（增加育儿、独生子女陪护假）'!C:AD,28,0)</f>
        <v>0</v>
      </c>
      <c r="AI572">
        <f>VLOOKUP(C572,'考勤原始数据（增加育儿、独生子女陪护假）'!C:AE,29,0)</f>
        <v>0</v>
      </c>
      <c r="AJ572">
        <f>VLOOKUP(C572,'考勤原始数据（增加育儿、独生子女陪护假）'!C:AF,30,0)</f>
        <v>0</v>
      </c>
      <c r="AL572">
        <f t="shared" si="33"/>
        <v>0</v>
      </c>
      <c r="AM572">
        <f t="shared" si="35"/>
        <v>200</v>
      </c>
      <c r="AN572">
        <f>VLOOKUP(C572,工龄计算!B:F,5,0)</f>
        <v>50</v>
      </c>
      <c r="AS572">
        <f t="shared" si="34"/>
        <v>0</v>
      </c>
      <c r="BB572">
        <f t="shared" si="36"/>
        <v>0</v>
      </c>
    </row>
    <row r="573" spans="2:54">
      <c r="B573" t="str">
        <f>VLOOKUP(C573,花名册!C:O,13,0)</f>
        <v>11637</v>
      </c>
      <c r="C573" t="s">
        <v>907</v>
      </c>
      <c r="D573" t="str">
        <f>VLOOKUP(C573,花名册!C:F,4,0)</f>
        <v>百诚医药</v>
      </c>
      <c r="E573" t="str">
        <f>VLOOKUP(C573,花名册!C:G,5,0)</f>
        <v>原料药四部</v>
      </c>
      <c r="F573" t="str">
        <f>VLOOKUP(C573,花名册!C:H,6,0)</f>
        <v>合成研究员</v>
      </c>
      <c r="G573" t="str">
        <f>VLOOKUP(C573,花名册!C:D,2,0)</f>
        <v>在职</v>
      </c>
      <c r="H573" t="str">
        <f>VLOOKUP(C573,花名册!C:E,3,0)</f>
        <v>正式员工</v>
      </c>
      <c r="I573" t="str">
        <f>VLOOKUP(C573,花名册!C:J,8,0)</f>
        <v>研发</v>
      </c>
      <c r="J573" t="str">
        <f>VLOOKUP(C573,花名册!C:I,7,0)</f>
        <v>2022-03-14</v>
      </c>
      <c r="K573" t="str">
        <f>VLOOKUP(C573,花名册!C:L,9,0)</f>
        <v/>
      </c>
      <c r="L573" t="str">
        <f>VLOOKUP(C573,花名册!C:L,10,0)</f>
        <v/>
      </c>
      <c r="M573" t="str">
        <f>VLOOKUP(C573,花名册!C:N,12,0)</f>
        <v>P2</v>
      </c>
      <c r="N573">
        <f>VLOOKUP(C573,出勤日期!A:I,9,0)</f>
        <v>172.5</v>
      </c>
      <c r="O573">
        <f>VLOOKUP(C573,出勤日期!A:J,10,0)</f>
        <v>172.5</v>
      </c>
      <c r="P573">
        <f>VLOOKUP(C573,出勤日期!A:L,12,0)</f>
        <v>0</v>
      </c>
      <c r="Q573">
        <f>VLOOKUP(C573,出勤日期!A:M,13,0)</f>
        <v>172.5</v>
      </c>
      <c r="S573">
        <f>VLOOKUP(C573,'考勤原始数据（增加育儿、独生子女陪护假）'!C:X,16,0)</f>
        <v>0</v>
      </c>
      <c r="U573">
        <f>VLOOKUP(C573,'考勤原始数据（增加育儿、独生子女陪护假）'!C:Z,17,0)</f>
        <v>0</v>
      </c>
      <c r="W573">
        <f>VLOOKUP(C573,'考勤原始数据（增加育儿、独生子女陪护假）'!C:AB,18,0)</f>
        <v>0</v>
      </c>
      <c r="Y573">
        <f>VLOOKUP(C573,'考勤原始数据（增加育儿、独生子女陪护假）'!C:AD,19,0)</f>
        <v>0</v>
      </c>
      <c r="Z573">
        <f>VLOOKUP(C573,'考勤原始数据（增加育儿、独生子女陪护假）'!C:AE,20,0)</f>
        <v>0</v>
      </c>
      <c r="AB573">
        <f>VLOOKUP(C573,'考勤原始数据（增加育儿、独生子女陪护假）'!C:AG,22,0)</f>
        <v>0</v>
      </c>
      <c r="AC573">
        <f>VLOOKUP(C573,'考勤原始数据（增加育儿、独生子女陪护假）'!C:Y,23,0)</f>
        <v>1</v>
      </c>
      <c r="AD573">
        <f>VLOOKUP(C573,'考勤原始数据（增加育儿、独生子女陪护假）'!C:Z,24,0)</f>
        <v>1</v>
      </c>
      <c r="AE573">
        <v>0</v>
      </c>
      <c r="AF573">
        <f>VLOOKUP(C573,'考勤原始数据（增加育儿、独生子女陪护假）'!C:AB,26,0)</f>
        <v>0</v>
      </c>
      <c r="AG573">
        <f>VLOOKUP(C573:C574,'考勤原始数据（增加育儿、独生子女陪护假）'!C:AC,27,0)</f>
        <v>0</v>
      </c>
      <c r="AH573">
        <f>VLOOKUP(C573,'考勤原始数据（增加育儿、独生子女陪护假）'!C:AD,28,0)</f>
        <v>0</v>
      </c>
      <c r="AI573">
        <f>VLOOKUP(C573,'考勤原始数据（增加育儿、独生子女陪护假）'!C:AE,29,0)</f>
        <v>0</v>
      </c>
      <c r="AJ573">
        <f>VLOOKUP(C573,'考勤原始数据（增加育儿、独生子女陪护假）'!C:AF,30,0)</f>
        <v>0</v>
      </c>
      <c r="AL573">
        <f t="shared" si="33"/>
        <v>0</v>
      </c>
      <c r="AM573">
        <f t="shared" si="35"/>
        <v>200</v>
      </c>
      <c r="AN573">
        <f>VLOOKUP(C573,工龄计算!B:F,5,0)</f>
        <v>50</v>
      </c>
      <c r="AS573">
        <f t="shared" si="34"/>
        <v>0</v>
      </c>
      <c r="BB573">
        <f t="shared" si="36"/>
        <v>0</v>
      </c>
    </row>
    <row r="574" spans="2:54">
      <c r="B574" t="str">
        <f>VLOOKUP(C574,花名册!C:O,13,0)</f>
        <v>11526</v>
      </c>
      <c r="C574" t="s">
        <v>1503</v>
      </c>
      <c r="D574" t="str">
        <f>VLOOKUP(C574,花名册!C:F,4,0)</f>
        <v>百诚医药</v>
      </c>
      <c r="E574" t="str">
        <f>VLOOKUP(C574,花名册!C:G,5,0)</f>
        <v>液体制剂一部</v>
      </c>
      <c r="F574" t="str">
        <f>VLOOKUP(C574,花名册!C:H,6,0)</f>
        <v>分析研究员</v>
      </c>
      <c r="G574" t="str">
        <f>VLOOKUP(C574,花名册!C:D,2,0)</f>
        <v>在职</v>
      </c>
      <c r="H574" t="str">
        <f>VLOOKUP(C574,花名册!C:E,3,0)</f>
        <v>正式员工</v>
      </c>
      <c r="I574" t="str">
        <f>VLOOKUP(C574,花名册!C:J,8,0)</f>
        <v>研发</v>
      </c>
      <c r="J574" t="str">
        <f>VLOOKUP(C574,花名册!C:I,7,0)</f>
        <v>2022-03-14</v>
      </c>
      <c r="K574" t="str">
        <f>VLOOKUP(C574,花名册!C:L,9,0)</f>
        <v/>
      </c>
      <c r="L574" t="str">
        <f>VLOOKUP(C574,花名册!C:L,10,0)</f>
        <v/>
      </c>
      <c r="M574" t="str">
        <f>VLOOKUP(C574,花名册!C:N,12,0)</f>
        <v>P2</v>
      </c>
      <c r="N574">
        <f>VLOOKUP(C574,出勤日期!A:I,9,0)</f>
        <v>172.5</v>
      </c>
      <c r="O574">
        <f>VLOOKUP(C574,出勤日期!A:J,10,0)</f>
        <v>172.5</v>
      </c>
      <c r="P574">
        <f>VLOOKUP(C574,出勤日期!A:L,12,0)</f>
        <v>0</v>
      </c>
      <c r="Q574">
        <f>VLOOKUP(C574,出勤日期!A:M,13,0)</f>
        <v>172.5</v>
      </c>
      <c r="S574">
        <f>VLOOKUP(C574,'考勤原始数据（增加育儿、独生子女陪护假）'!C:X,16,0)</f>
        <v>0</v>
      </c>
      <c r="U574">
        <f>VLOOKUP(C574,'考勤原始数据（增加育儿、独生子女陪护假）'!C:Z,17,0)</f>
        <v>0</v>
      </c>
      <c r="W574">
        <f>VLOOKUP(C574,'考勤原始数据（增加育儿、独生子女陪护假）'!C:AB,18,0)</f>
        <v>0</v>
      </c>
      <c r="Y574">
        <f>VLOOKUP(C574,'考勤原始数据（增加育儿、独生子女陪护假）'!C:AD,19,0)</f>
        <v>0</v>
      </c>
      <c r="Z574">
        <f>VLOOKUP(C574,'考勤原始数据（增加育儿、独生子女陪护假）'!C:AE,20,0)</f>
        <v>0</v>
      </c>
      <c r="AB574">
        <f>VLOOKUP(C574,'考勤原始数据（增加育儿、独生子女陪护假）'!C:AG,22,0)</f>
        <v>0</v>
      </c>
      <c r="AC574">
        <f>VLOOKUP(C574,'考勤原始数据（增加育儿、独生子女陪护假）'!C:Y,23,0)</f>
        <v>0</v>
      </c>
      <c r="AD574">
        <f>VLOOKUP(C574,'考勤原始数据（增加育儿、独生子女陪护假）'!C:Z,24,0)</f>
        <v>0</v>
      </c>
      <c r="AE574">
        <v>0</v>
      </c>
      <c r="AF574">
        <f>VLOOKUP(C574,'考勤原始数据（增加育儿、独生子女陪护假）'!C:AB,26,0)</f>
        <v>0</v>
      </c>
      <c r="AG574">
        <f>VLOOKUP(C574:C575,'考勤原始数据（增加育儿、独生子女陪护假）'!C:AC,27,0)</f>
        <v>0</v>
      </c>
      <c r="AH574">
        <f>VLOOKUP(C574,'考勤原始数据（增加育儿、独生子女陪护假）'!C:AD,28,0)</f>
        <v>0</v>
      </c>
      <c r="AI574">
        <f>VLOOKUP(C574,'考勤原始数据（增加育儿、独生子女陪护假）'!C:AE,29,0)</f>
        <v>0</v>
      </c>
      <c r="AJ574">
        <f>VLOOKUP(C574,'考勤原始数据（增加育儿、独生子女陪护假）'!C:AF,30,0)</f>
        <v>0</v>
      </c>
      <c r="AL574">
        <f t="shared" si="33"/>
        <v>0</v>
      </c>
      <c r="AM574">
        <f t="shared" si="35"/>
        <v>200</v>
      </c>
      <c r="AN574">
        <f>VLOOKUP(C574,工龄计算!B:F,5,0)</f>
        <v>50</v>
      </c>
      <c r="AS574">
        <f t="shared" si="34"/>
        <v>0</v>
      </c>
      <c r="BB574">
        <f t="shared" si="36"/>
        <v>0</v>
      </c>
    </row>
    <row r="575" spans="2:54">
      <c r="B575" t="str">
        <f>VLOOKUP(C575,花名册!C:O,13,0)</f>
        <v>11522</v>
      </c>
      <c r="C575" t="s">
        <v>1504</v>
      </c>
      <c r="D575" t="str">
        <f>VLOOKUP(C575,花名册!C:F,4,0)</f>
        <v>百诚医药</v>
      </c>
      <c r="E575" t="str">
        <f>VLOOKUP(C575,花名册!C:G,5,0)</f>
        <v>医学部</v>
      </c>
      <c r="F575" t="str">
        <f>VLOOKUP(C575,花名册!C:H,6,0)</f>
        <v>医学编辑</v>
      </c>
      <c r="G575" t="str">
        <f>VLOOKUP(C575,花名册!C:D,2,0)</f>
        <v>在职</v>
      </c>
      <c r="H575" t="str">
        <f>VLOOKUP(C575,花名册!C:E,3,0)</f>
        <v>正式员工</v>
      </c>
      <c r="I575" t="str">
        <f>VLOOKUP(C575,花名册!C:J,8,0)</f>
        <v>研发</v>
      </c>
      <c r="J575" t="str">
        <f>VLOOKUP(C575,花名册!C:I,7,0)</f>
        <v>2022-03-14</v>
      </c>
      <c r="K575" t="str">
        <f>VLOOKUP(C575,花名册!C:L,9,0)</f>
        <v/>
      </c>
      <c r="L575" t="str">
        <f>VLOOKUP(C575,花名册!C:L,10,0)</f>
        <v/>
      </c>
      <c r="M575" t="str">
        <f>VLOOKUP(C575,花名册!C:N,12,0)</f>
        <v>P2</v>
      </c>
      <c r="N575">
        <f>VLOOKUP(C575,出勤日期!A:I,9,0)</f>
        <v>172.5</v>
      </c>
      <c r="O575">
        <f>VLOOKUP(C575,出勤日期!A:J,10,0)</f>
        <v>172.5</v>
      </c>
      <c r="P575">
        <f>VLOOKUP(C575,出勤日期!A:L,12,0)</f>
        <v>0</v>
      </c>
      <c r="Q575">
        <f>VLOOKUP(C575,出勤日期!A:M,13,0)</f>
        <v>172.5</v>
      </c>
      <c r="S575">
        <f>VLOOKUP(C575,'考勤原始数据（增加育儿、独生子女陪护假）'!C:X,16,0)</f>
        <v>0</v>
      </c>
      <c r="U575">
        <f>VLOOKUP(C575,'考勤原始数据（增加育儿、独生子女陪护假）'!C:Z,17,0)</f>
        <v>0</v>
      </c>
      <c r="W575">
        <f>VLOOKUP(C575,'考勤原始数据（增加育儿、独生子女陪护假）'!C:AB,18,0)</f>
        <v>0</v>
      </c>
      <c r="Y575">
        <f>VLOOKUP(C575,'考勤原始数据（增加育儿、独生子女陪护假）'!C:AD,19,0)</f>
        <v>0</v>
      </c>
      <c r="Z575">
        <f>VLOOKUP(C575,'考勤原始数据（增加育儿、独生子女陪护假）'!C:AE,20,0)</f>
        <v>0</v>
      </c>
      <c r="AB575">
        <f>VLOOKUP(C575,'考勤原始数据（增加育儿、独生子女陪护假）'!C:AG,22,0)</f>
        <v>0</v>
      </c>
      <c r="AC575">
        <f>VLOOKUP(C575,'考勤原始数据（增加育儿、独生子女陪护假）'!C:Y,23,0)</f>
        <v>39.5</v>
      </c>
      <c r="AD575">
        <f>VLOOKUP(C575,'考勤原始数据（增加育儿、独生子女陪护假）'!C:Z,24,0)</f>
        <v>39.5</v>
      </c>
      <c r="AE575">
        <v>0</v>
      </c>
      <c r="AF575">
        <f>VLOOKUP(C575,'考勤原始数据（增加育儿、独生子女陪护假）'!C:AB,26,0)</f>
        <v>0</v>
      </c>
      <c r="AG575">
        <f>VLOOKUP(C575:C576,'考勤原始数据（增加育儿、独生子女陪护假）'!C:AC,27,0)</f>
        <v>0</v>
      </c>
      <c r="AH575">
        <f>VLOOKUP(C575,'考勤原始数据（增加育儿、独生子女陪护假）'!C:AD,28,0)</f>
        <v>0</v>
      </c>
      <c r="AI575">
        <f>VLOOKUP(C575,'考勤原始数据（增加育儿、独生子女陪护假）'!C:AE,29,0)</f>
        <v>0</v>
      </c>
      <c r="AJ575">
        <f>VLOOKUP(C575,'考勤原始数据（增加育儿、独生子女陪护假）'!C:AF,30,0)</f>
        <v>0</v>
      </c>
      <c r="AL575">
        <f t="shared" si="33"/>
        <v>0</v>
      </c>
      <c r="AM575">
        <f t="shared" si="35"/>
        <v>200</v>
      </c>
      <c r="AN575">
        <f>VLOOKUP(C575,工龄计算!B:F,5,0)</f>
        <v>50</v>
      </c>
      <c r="AS575">
        <f t="shared" si="34"/>
        <v>0</v>
      </c>
      <c r="BB575">
        <f t="shared" si="36"/>
        <v>0</v>
      </c>
    </row>
    <row r="576" spans="2:54">
      <c r="B576" t="str">
        <f>VLOOKUP(C576,花名册!C:O,13,0)</f>
        <v>11591</v>
      </c>
      <c r="C576" t="s">
        <v>1505</v>
      </c>
      <c r="D576" t="str">
        <f>VLOOKUP(C576,花名册!C:F,4,0)</f>
        <v>百诚医药</v>
      </c>
      <c r="E576" t="str">
        <f>VLOOKUP(C576,花名册!C:G,5,0)</f>
        <v>液体制剂二部</v>
      </c>
      <c r="F576" t="str">
        <f>VLOOKUP(C576,花名册!C:H,6,0)</f>
        <v>分析研究员</v>
      </c>
      <c r="G576" t="str">
        <f>VLOOKUP(C576,花名册!C:D,2,0)</f>
        <v>在职</v>
      </c>
      <c r="H576" t="str">
        <f>VLOOKUP(C576,花名册!C:E,3,0)</f>
        <v>正式员工</v>
      </c>
      <c r="I576" t="str">
        <f>VLOOKUP(C576,花名册!C:J,8,0)</f>
        <v>研发</v>
      </c>
      <c r="J576" t="str">
        <f>VLOOKUP(C576,花名册!C:I,7,0)</f>
        <v>2022-03-14</v>
      </c>
      <c r="K576" t="str">
        <f>VLOOKUP(C576,花名册!C:L,9,0)</f>
        <v/>
      </c>
      <c r="L576" t="str">
        <f>VLOOKUP(C576,花名册!C:L,10,0)</f>
        <v/>
      </c>
      <c r="M576" t="str">
        <f>VLOOKUP(C576,花名册!C:N,12,0)</f>
        <v>P2</v>
      </c>
      <c r="N576">
        <f>VLOOKUP(C576,出勤日期!A:I,9,0)</f>
        <v>172.5</v>
      </c>
      <c r="O576">
        <f>VLOOKUP(C576,出勤日期!A:J,10,0)</f>
        <v>172.5</v>
      </c>
      <c r="P576">
        <f>VLOOKUP(C576,出勤日期!A:L,12,0)</f>
        <v>0</v>
      </c>
      <c r="Q576">
        <f>VLOOKUP(C576,出勤日期!A:M,13,0)</f>
        <v>172.5</v>
      </c>
      <c r="S576">
        <f>VLOOKUP(C576,'考勤原始数据（增加育儿、独生子女陪护假）'!C:X,16,0)</f>
        <v>0</v>
      </c>
      <c r="U576">
        <f>VLOOKUP(C576,'考勤原始数据（增加育儿、独生子女陪护假）'!C:Z,17,0)</f>
        <v>0</v>
      </c>
      <c r="W576">
        <f>VLOOKUP(C576,'考勤原始数据（增加育儿、独生子女陪护假）'!C:AB,18,0)</f>
        <v>0</v>
      </c>
      <c r="Y576">
        <f>VLOOKUP(C576,'考勤原始数据（增加育儿、独生子女陪护假）'!C:AD,19,0)</f>
        <v>0</v>
      </c>
      <c r="Z576">
        <f>VLOOKUP(C576,'考勤原始数据（增加育儿、独生子女陪护假）'!C:AE,20,0)</f>
        <v>0</v>
      </c>
      <c r="AB576">
        <f>VLOOKUP(C576,'考勤原始数据（增加育儿、独生子女陪护假）'!C:AG,22,0)</f>
        <v>0</v>
      </c>
      <c r="AC576">
        <f>VLOOKUP(C576,'考勤原始数据（增加育儿、独生子女陪护假）'!C:Y,23,0)</f>
        <v>112</v>
      </c>
      <c r="AD576">
        <f>VLOOKUP(C576,'考勤原始数据（增加育儿、独生子女陪护假）'!C:Z,24,0)</f>
        <v>8</v>
      </c>
      <c r="AE576">
        <v>0</v>
      </c>
      <c r="AF576">
        <f>VLOOKUP(C576,'考勤原始数据（增加育儿、独生子女陪护假）'!C:AB,26,0)</f>
        <v>66</v>
      </c>
      <c r="AG576">
        <f>VLOOKUP(C576:C577,'考勤原始数据（增加育儿、独生子女陪护假）'!C:AC,27,0)</f>
        <v>38</v>
      </c>
      <c r="AH576">
        <f>VLOOKUP(C576,'考勤原始数据（增加育儿、独生子女陪护假）'!C:AD,28,0)</f>
        <v>0</v>
      </c>
      <c r="AI576">
        <f>VLOOKUP(C576,'考勤原始数据（增加育儿、独生子女陪护假）'!C:AE,29,0)</f>
        <v>0</v>
      </c>
      <c r="AJ576">
        <f>VLOOKUP(C576,'考勤原始数据（增加育儿、独生子女陪护假）'!C:AF,30,0)</f>
        <v>4160</v>
      </c>
      <c r="AL576">
        <f t="shared" si="33"/>
        <v>0</v>
      </c>
      <c r="AM576">
        <f t="shared" si="35"/>
        <v>200</v>
      </c>
      <c r="AN576">
        <f>VLOOKUP(C576,工龄计算!B:F,5,0)</f>
        <v>50</v>
      </c>
      <c r="AS576">
        <f t="shared" si="34"/>
        <v>0</v>
      </c>
      <c r="BB576">
        <f t="shared" si="36"/>
        <v>0</v>
      </c>
    </row>
    <row r="577" spans="2:54">
      <c r="B577" t="str">
        <f>VLOOKUP(C577,花名册!C:O,13,0)</f>
        <v>11592</v>
      </c>
      <c r="C577" t="s">
        <v>1425</v>
      </c>
      <c r="D577" t="str">
        <f>VLOOKUP(C577,花名册!C:F,4,0)</f>
        <v>百诚医药</v>
      </c>
      <c r="E577" t="str">
        <f>VLOOKUP(C577,花名册!C:G,5,0)</f>
        <v>外用制剂部</v>
      </c>
      <c r="F577" t="str">
        <f>VLOOKUP(C577,花名册!C:H,6,0)</f>
        <v>助理分析研究员</v>
      </c>
      <c r="G577" t="str">
        <f>VLOOKUP(C577,花名册!C:D,2,0)</f>
        <v>在职</v>
      </c>
      <c r="H577" t="str">
        <f>VLOOKUP(C577,花名册!C:E,3,0)</f>
        <v>正式员工</v>
      </c>
      <c r="I577" t="str">
        <f>VLOOKUP(C577,花名册!C:J,8,0)</f>
        <v>研发</v>
      </c>
      <c r="J577" t="str">
        <f>VLOOKUP(C577,花名册!C:I,7,0)</f>
        <v>2022-07-04</v>
      </c>
      <c r="K577" t="str">
        <f>VLOOKUP(C577,花名册!C:L,9,0)</f>
        <v/>
      </c>
      <c r="L577" t="str">
        <f>VLOOKUP(C577,花名册!C:L,10,0)</f>
        <v/>
      </c>
      <c r="M577" t="str">
        <f>VLOOKUP(C577,花名册!C:N,12,0)</f>
        <v>P1</v>
      </c>
      <c r="N577">
        <f>VLOOKUP(C577,出勤日期!A:I,9,0)</f>
        <v>172.5</v>
      </c>
      <c r="O577">
        <f>VLOOKUP(C577,出勤日期!A:J,10,0)</f>
        <v>172.5</v>
      </c>
      <c r="P577">
        <f>VLOOKUP(C577,出勤日期!A:L,12,0)</f>
        <v>0</v>
      </c>
      <c r="Q577">
        <f>VLOOKUP(C577,出勤日期!A:M,13,0)</f>
        <v>172.5</v>
      </c>
      <c r="S577">
        <f>VLOOKUP(C577,'考勤原始数据（增加育儿、独生子女陪护假）'!C:X,16,0)</f>
        <v>0</v>
      </c>
      <c r="U577">
        <f>VLOOKUP(C577,'考勤原始数据（增加育儿、独生子女陪护假）'!C:Z,17,0)</f>
        <v>0</v>
      </c>
      <c r="W577">
        <f>VLOOKUP(C577,'考勤原始数据（增加育儿、独生子女陪护假）'!C:AB,18,0)</f>
        <v>0</v>
      </c>
      <c r="Y577">
        <f>VLOOKUP(C577,'考勤原始数据（增加育儿、独生子女陪护假）'!C:AD,19,0)</f>
        <v>0</v>
      </c>
      <c r="Z577">
        <f>VLOOKUP(C577,'考勤原始数据（增加育儿、独生子女陪护假）'!C:AE,20,0)</f>
        <v>0</v>
      </c>
      <c r="AB577">
        <f>VLOOKUP(C577,'考勤原始数据（增加育儿、独生子女陪护假）'!C:AG,22,0)</f>
        <v>0</v>
      </c>
      <c r="AC577">
        <f>VLOOKUP(C577,'考勤原始数据（增加育儿、独生子女陪护假）'!C:Y,23,0)</f>
        <v>11.5</v>
      </c>
      <c r="AD577">
        <f>VLOOKUP(C577,'考勤原始数据（增加育儿、独生子女陪护假）'!C:Z,24,0)</f>
        <v>8.5</v>
      </c>
      <c r="AE577">
        <v>0</v>
      </c>
      <c r="AF577">
        <f>VLOOKUP(C577,'考勤原始数据（增加育儿、独生子女陪护假）'!C:AB,26,0)</f>
        <v>3</v>
      </c>
      <c r="AG577">
        <f>VLOOKUP(C577:C578,'考勤原始数据（增加育儿、独生子女陪护假）'!C:AC,27,0)</f>
        <v>0</v>
      </c>
      <c r="AH577">
        <f>VLOOKUP(C577,'考勤原始数据（增加育儿、独生子女陪护假）'!C:AD,28,0)</f>
        <v>0</v>
      </c>
      <c r="AI577">
        <f>VLOOKUP(C577,'考勤原始数据（增加育儿、独生子女陪护假）'!C:AE,29,0)</f>
        <v>0</v>
      </c>
      <c r="AJ577">
        <f>VLOOKUP(C577,'考勤原始数据（增加育儿、独生子女陪护假）'!C:AF,30,0)</f>
        <v>120</v>
      </c>
      <c r="AL577">
        <f t="shared" si="33"/>
        <v>0</v>
      </c>
      <c r="AM577">
        <f t="shared" si="35"/>
        <v>200</v>
      </c>
      <c r="AN577">
        <f>VLOOKUP(C577,工龄计算!B:F,5,0)</f>
        <v>0</v>
      </c>
      <c r="AS577">
        <f t="shared" si="34"/>
        <v>0</v>
      </c>
      <c r="BB577">
        <f t="shared" si="36"/>
        <v>0</v>
      </c>
    </row>
    <row r="578" spans="2:54">
      <c r="B578" t="str">
        <f>VLOOKUP(C578,花名册!C:O,13,0)</f>
        <v>11593</v>
      </c>
      <c r="C578" t="s">
        <v>1506</v>
      </c>
      <c r="D578" t="str">
        <f>VLOOKUP(C578,花名册!C:F,4,0)</f>
        <v>海度医药</v>
      </c>
      <c r="E578" t="str">
        <f>VLOOKUP(C578,花名册!C:G,5,0)</f>
        <v>医学部</v>
      </c>
      <c r="F578" t="str">
        <f>VLOOKUP(C578,花名册!C:H,6,0)</f>
        <v>统计分析员</v>
      </c>
      <c r="G578" t="str">
        <f>VLOOKUP(C578,花名册!C:D,2,0)</f>
        <v>在职</v>
      </c>
      <c r="H578" t="str">
        <f>VLOOKUP(C578,花名册!C:E,3,0)</f>
        <v>正式员工</v>
      </c>
      <c r="I578" t="str">
        <f>VLOOKUP(C578,花名册!C:J,8,0)</f>
        <v>研发</v>
      </c>
      <c r="J578" t="str">
        <f>VLOOKUP(C578,花名册!C:I,7,0)</f>
        <v>2022-03-14</v>
      </c>
      <c r="K578" t="str">
        <f>VLOOKUP(C578,花名册!C:L,9,0)</f>
        <v/>
      </c>
      <c r="L578" t="str">
        <f>VLOOKUP(C578,花名册!C:L,10,0)</f>
        <v/>
      </c>
      <c r="M578" t="str">
        <f>VLOOKUP(C578,花名册!C:N,12,0)</f>
        <v>P2</v>
      </c>
      <c r="N578">
        <f>VLOOKUP(C578,出勤日期!A:I,9,0)</f>
        <v>172.5</v>
      </c>
      <c r="O578">
        <f>VLOOKUP(C578,出勤日期!A:J,10,0)</f>
        <v>172.5</v>
      </c>
      <c r="P578">
        <f>VLOOKUP(C578,出勤日期!A:L,12,0)</f>
        <v>0</v>
      </c>
      <c r="Q578">
        <f>VLOOKUP(C578,出勤日期!A:M,13,0)</f>
        <v>172.5</v>
      </c>
      <c r="S578">
        <f>VLOOKUP(C578,'考勤原始数据（增加育儿、独生子女陪护假）'!C:X,16,0)</f>
        <v>0</v>
      </c>
      <c r="U578">
        <f>VLOOKUP(C578,'考勤原始数据（增加育儿、独生子女陪护假）'!C:Z,17,0)</f>
        <v>0</v>
      </c>
      <c r="W578">
        <f>VLOOKUP(C578,'考勤原始数据（增加育儿、独生子女陪护假）'!C:AB,18,0)</f>
        <v>0</v>
      </c>
      <c r="Y578">
        <f>VLOOKUP(C578,'考勤原始数据（增加育儿、独生子女陪护假）'!C:AD,19,0)</f>
        <v>0</v>
      </c>
      <c r="Z578">
        <f>VLOOKUP(C578,'考勤原始数据（增加育儿、独生子女陪护假）'!C:AE,20,0)</f>
        <v>0</v>
      </c>
      <c r="AB578">
        <f>VLOOKUP(C578,'考勤原始数据（增加育儿、独生子女陪护假）'!C:AG,22,0)</f>
        <v>0</v>
      </c>
      <c r="AC578">
        <f>VLOOKUP(C578,'考勤原始数据（增加育儿、独生子女陪护假）'!C:Y,23,0)</f>
        <v>18</v>
      </c>
      <c r="AD578">
        <f>VLOOKUP(C578,'考勤原始数据（增加育儿、独生子女陪护假）'!C:Z,24,0)</f>
        <v>18</v>
      </c>
      <c r="AE578">
        <v>0</v>
      </c>
      <c r="AF578">
        <f>VLOOKUP(C578,'考勤原始数据（增加育儿、独生子女陪护假）'!C:AB,26,0)</f>
        <v>0</v>
      </c>
      <c r="AG578">
        <f>VLOOKUP(C578:C579,'考勤原始数据（增加育儿、独生子女陪护假）'!C:AC,27,0)</f>
        <v>0</v>
      </c>
      <c r="AH578">
        <f>VLOOKUP(C578,'考勤原始数据（增加育儿、独生子女陪护假）'!C:AD,28,0)</f>
        <v>0</v>
      </c>
      <c r="AI578">
        <f>VLOOKUP(C578,'考勤原始数据（增加育儿、独生子女陪护假）'!C:AE,29,0)</f>
        <v>0</v>
      </c>
      <c r="AJ578">
        <f>VLOOKUP(C578,'考勤原始数据（增加育儿、独生子女陪护假）'!C:AF,30,0)</f>
        <v>0</v>
      </c>
      <c r="AL578">
        <f t="shared" ref="AL578:AL641" si="37">AK578*15</f>
        <v>0</v>
      </c>
      <c r="AM578">
        <f t="shared" si="35"/>
        <v>200</v>
      </c>
      <c r="AN578">
        <f>VLOOKUP(C578,工龄计算!B:F,5,0)</f>
        <v>50</v>
      </c>
      <c r="AS578">
        <f t="shared" ref="AS578:AS641" si="38">AO578+AP578+AQ578+AR578</f>
        <v>0</v>
      </c>
      <c r="BB578">
        <f t="shared" si="36"/>
        <v>0</v>
      </c>
    </row>
    <row r="579" spans="2:54">
      <c r="B579" t="str">
        <f>VLOOKUP(C579,花名册!C:O,13,0)</f>
        <v>11642</v>
      </c>
      <c r="C579" t="s">
        <v>1507</v>
      </c>
      <c r="D579" t="str">
        <f>VLOOKUP(C579,花名册!C:F,4,0)</f>
        <v>百诚医药</v>
      </c>
      <c r="E579" t="str">
        <f>VLOOKUP(C579,花名册!C:G,5,0)</f>
        <v>质量保证部</v>
      </c>
      <c r="F579" t="str">
        <f>VLOOKUP(C579,花名册!C:H,6,0)</f>
        <v>QA</v>
      </c>
      <c r="G579" t="str">
        <f>VLOOKUP(C579,花名册!C:D,2,0)</f>
        <v>在职</v>
      </c>
      <c r="H579" t="str">
        <f>VLOOKUP(C579,花名册!C:E,3,0)</f>
        <v>正式员工</v>
      </c>
      <c r="I579" t="str">
        <f>VLOOKUP(C579,花名册!C:J,8,0)</f>
        <v>职能</v>
      </c>
      <c r="J579" t="str">
        <f>VLOOKUP(C579,花名册!C:I,7,0)</f>
        <v>2022-03-16</v>
      </c>
      <c r="K579" t="str">
        <f>VLOOKUP(C579,花名册!C:L,9,0)</f>
        <v/>
      </c>
      <c r="L579" t="str">
        <f>VLOOKUP(C579,花名册!C:L,10,0)</f>
        <v/>
      </c>
      <c r="M579" t="str">
        <f>VLOOKUP(C579,花名册!C:N,12,0)</f>
        <v>P2</v>
      </c>
      <c r="N579">
        <f>VLOOKUP(C579,出勤日期!A:I,9,0)</f>
        <v>184</v>
      </c>
      <c r="O579">
        <f>VLOOKUP(C579,出勤日期!A:J,10,0)</f>
        <v>184</v>
      </c>
      <c r="P579">
        <f>VLOOKUP(C579,出勤日期!A:L,12,0)</f>
        <v>0</v>
      </c>
      <c r="Q579">
        <f>VLOOKUP(C579,出勤日期!A:M,13,0)</f>
        <v>184</v>
      </c>
      <c r="S579">
        <f>VLOOKUP(C579,'考勤原始数据（增加育儿、独生子女陪护假）'!C:X,16,0)</f>
        <v>0</v>
      </c>
      <c r="U579">
        <f>VLOOKUP(C579,'考勤原始数据（增加育儿、独生子女陪护假）'!C:Z,17,0)</f>
        <v>0</v>
      </c>
      <c r="W579">
        <f>VLOOKUP(C579,'考勤原始数据（增加育儿、独生子女陪护假）'!C:AB,18,0)</f>
        <v>0</v>
      </c>
      <c r="Y579">
        <f>VLOOKUP(C579,'考勤原始数据（增加育儿、独生子女陪护假）'!C:AD,19,0)</f>
        <v>0</v>
      </c>
      <c r="Z579">
        <f>VLOOKUP(C579,'考勤原始数据（增加育儿、独生子女陪护假）'!C:AE,20,0)</f>
        <v>0</v>
      </c>
      <c r="AB579">
        <f>VLOOKUP(C579,'考勤原始数据（增加育儿、独生子女陪护假）'!C:AG,22,0)</f>
        <v>0</v>
      </c>
      <c r="AC579">
        <f>VLOOKUP(C579,'考勤原始数据（增加育儿、独生子女陪护假）'!C:Y,23,0)</f>
        <v>0</v>
      </c>
      <c r="AD579">
        <f>VLOOKUP(C579,'考勤原始数据（增加育儿、独生子女陪护假）'!C:Z,24,0)</f>
        <v>0</v>
      </c>
      <c r="AE579">
        <v>0</v>
      </c>
      <c r="AF579">
        <f>VLOOKUP(C579,'考勤原始数据（增加育儿、独生子女陪护假）'!C:AB,26,0)</f>
        <v>0</v>
      </c>
      <c r="AG579">
        <f>VLOOKUP(C579:C580,'考勤原始数据（增加育儿、独生子女陪护假）'!C:AC,27,0)</f>
        <v>0</v>
      </c>
      <c r="AH579">
        <f>VLOOKUP(C579,'考勤原始数据（增加育儿、独生子女陪护假）'!C:AD,28,0)</f>
        <v>0</v>
      </c>
      <c r="AI579">
        <f>VLOOKUP(C579,'考勤原始数据（增加育儿、独生子女陪护假）'!C:AE,29,0)</f>
        <v>0</v>
      </c>
      <c r="AJ579">
        <f>VLOOKUP(C579,'考勤原始数据（增加育儿、独生子女陪护假）'!C:AF,30,0)</f>
        <v>0</v>
      </c>
      <c r="AL579">
        <f t="shared" si="37"/>
        <v>0</v>
      </c>
      <c r="AM579">
        <f t="shared" ref="AM579:AM642" si="39">ROUND(200/N579*(O579-R579-S579-T579-U579-V579-W579-X579-Y579-Z579-AA579-AB579),2)</f>
        <v>200</v>
      </c>
      <c r="AN579">
        <f>VLOOKUP(C579,工龄计算!B:F,5,0)</f>
        <v>50</v>
      </c>
      <c r="AS579">
        <f t="shared" si="38"/>
        <v>0</v>
      </c>
      <c r="BB579">
        <f t="shared" ref="BB579:BB642" si="40">AU579+AY579+AZ579+BA579</f>
        <v>0</v>
      </c>
    </row>
    <row r="580" spans="2:54">
      <c r="B580" t="str">
        <f>VLOOKUP(C580,花名册!C:O,13,0)</f>
        <v>11648</v>
      </c>
      <c r="C580" t="s">
        <v>909</v>
      </c>
      <c r="D580" t="str">
        <f>VLOOKUP(C580,花名册!C:F,4,0)</f>
        <v>百诚医药</v>
      </c>
      <c r="E580" t="str">
        <f>VLOOKUP(C580,花名册!C:G,5,0)</f>
        <v>外用制剂部</v>
      </c>
      <c r="F580" t="str">
        <f>VLOOKUP(C580,花名册!C:H,6,0)</f>
        <v>分析研究员</v>
      </c>
      <c r="G580" t="str">
        <f>VLOOKUP(C580,花名册!C:D,2,0)</f>
        <v>在职</v>
      </c>
      <c r="H580" t="str">
        <f>VLOOKUP(C580,花名册!C:E,3,0)</f>
        <v>正式员工</v>
      </c>
      <c r="I580" t="str">
        <f>VLOOKUP(C580,花名册!C:J,8,0)</f>
        <v>研发</v>
      </c>
      <c r="J580" t="str">
        <f>VLOOKUP(C580,花名册!C:I,7,0)</f>
        <v>2022-03-21</v>
      </c>
      <c r="K580" t="str">
        <f>VLOOKUP(C580,花名册!C:L,9,0)</f>
        <v/>
      </c>
      <c r="L580" t="str">
        <f>VLOOKUP(C580,花名册!C:L,10,0)</f>
        <v/>
      </c>
      <c r="M580" t="str">
        <f>VLOOKUP(C580,花名册!C:N,12,0)</f>
        <v>P2</v>
      </c>
      <c r="N580">
        <f>VLOOKUP(C580,出勤日期!A:I,9,0)</f>
        <v>172.5</v>
      </c>
      <c r="O580">
        <f>VLOOKUP(C580,出勤日期!A:J,10,0)</f>
        <v>172.5</v>
      </c>
      <c r="P580">
        <f>VLOOKUP(C580,出勤日期!A:L,12,0)</f>
        <v>0</v>
      </c>
      <c r="Q580">
        <f>VLOOKUP(C580,出勤日期!A:M,13,0)</f>
        <v>172.5</v>
      </c>
      <c r="S580">
        <f>VLOOKUP(C580,'考勤原始数据（增加育儿、独生子女陪护假）'!C:X,16,0)</f>
        <v>0</v>
      </c>
      <c r="U580">
        <f>VLOOKUP(C580,'考勤原始数据（增加育儿、独生子女陪护假）'!C:Z,17,0)</f>
        <v>0</v>
      </c>
      <c r="W580">
        <f>VLOOKUP(C580,'考勤原始数据（增加育儿、独生子女陪护假）'!C:AB,18,0)</f>
        <v>0</v>
      </c>
      <c r="Y580">
        <f>VLOOKUP(C580,'考勤原始数据（增加育儿、独生子女陪护假）'!C:AD,19,0)</f>
        <v>0</v>
      </c>
      <c r="Z580">
        <f>VLOOKUP(C580,'考勤原始数据（增加育儿、独生子女陪护假）'!C:AE,20,0)</f>
        <v>0</v>
      </c>
      <c r="AB580">
        <f>VLOOKUP(C580,'考勤原始数据（增加育儿、独生子女陪护假）'!C:AG,22,0)</f>
        <v>0</v>
      </c>
      <c r="AC580">
        <f>VLOOKUP(C580,'考勤原始数据（增加育儿、独生子女陪护假）'!C:Y,23,0)</f>
        <v>28.5</v>
      </c>
      <c r="AD580">
        <f>VLOOKUP(C580,'考勤原始数据（增加育儿、独生子女陪护假）'!C:Z,24,0)</f>
        <v>22.5</v>
      </c>
      <c r="AE580">
        <v>0</v>
      </c>
      <c r="AF580">
        <f>VLOOKUP(C580,'考勤原始数据（增加育儿、独生子女陪护假）'!C:AB,26,0)</f>
        <v>6</v>
      </c>
      <c r="AG580">
        <f>VLOOKUP(C580:C581,'考勤原始数据（增加育儿、独生子女陪护假）'!C:AC,27,0)</f>
        <v>0</v>
      </c>
      <c r="AH580">
        <f>VLOOKUP(C580,'考勤原始数据（增加育儿、独生子女陪护假）'!C:AD,28,0)</f>
        <v>0</v>
      </c>
      <c r="AI580">
        <f>VLOOKUP(C580,'考勤原始数据（增加育儿、独生子女陪护假）'!C:AE,29,0)</f>
        <v>0</v>
      </c>
      <c r="AJ580">
        <f>VLOOKUP(C580,'考勤原始数据（增加育儿、独生子女陪护假）'!C:AF,30,0)</f>
        <v>240</v>
      </c>
      <c r="AL580">
        <f t="shared" si="37"/>
        <v>0</v>
      </c>
      <c r="AM580">
        <f t="shared" si="39"/>
        <v>200</v>
      </c>
      <c r="AN580">
        <f>VLOOKUP(C580,工龄计算!B:F,5,0)</f>
        <v>50</v>
      </c>
      <c r="AS580">
        <f t="shared" si="38"/>
        <v>0</v>
      </c>
      <c r="BB580">
        <f t="shared" si="40"/>
        <v>0</v>
      </c>
    </row>
    <row r="581" spans="2:54">
      <c r="B581" t="str">
        <f>VLOOKUP(C581,花名册!C:O,13,0)</f>
        <v>11652</v>
      </c>
      <c r="C581" t="s">
        <v>1426</v>
      </c>
      <c r="D581" t="str">
        <f>VLOOKUP(C581,花名册!C:F,4,0)</f>
        <v>百诚医药</v>
      </c>
      <c r="E581" t="str">
        <f>VLOOKUP(C581,花名册!C:G,5,0)</f>
        <v>业务发展二部</v>
      </c>
      <c r="F581" t="str">
        <f>VLOOKUP(C581,花名册!C:H,6,0)</f>
        <v>BD经理</v>
      </c>
      <c r="G581" t="str">
        <f>VLOOKUP(C581,花名册!C:D,2,0)</f>
        <v>在职</v>
      </c>
      <c r="H581" t="str">
        <f>VLOOKUP(C581,花名册!C:E,3,0)</f>
        <v>正式员工</v>
      </c>
      <c r="I581" t="str">
        <f>VLOOKUP(C581,花名册!C:J,8,0)</f>
        <v>职能</v>
      </c>
      <c r="J581" t="str">
        <f>VLOOKUP(C581,花名册!C:I,7,0)</f>
        <v>2022-03-21</v>
      </c>
      <c r="K581" t="str">
        <f>VLOOKUP(C581,花名册!C:L,9,0)</f>
        <v/>
      </c>
      <c r="L581" t="str">
        <f>VLOOKUP(C581,花名册!C:L,10,0)</f>
        <v/>
      </c>
      <c r="M581" t="str">
        <f>VLOOKUP(C581,花名册!C:N,12,0)</f>
        <v>M1</v>
      </c>
      <c r="N581">
        <f>VLOOKUP(C581,出勤日期!A:I,9,0)</f>
        <v>184</v>
      </c>
      <c r="O581">
        <f>VLOOKUP(C581,出勤日期!A:J,10,0)</f>
        <v>184</v>
      </c>
      <c r="P581">
        <f>VLOOKUP(C581,出勤日期!A:L,12,0)</f>
        <v>0</v>
      </c>
      <c r="Q581">
        <f>VLOOKUP(C581,出勤日期!A:M,13,0)</f>
        <v>184</v>
      </c>
      <c r="S581">
        <f>VLOOKUP(C581,'考勤原始数据（增加育儿、独生子女陪护假）'!C:X,16,0)</f>
        <v>0</v>
      </c>
      <c r="U581">
        <f>VLOOKUP(C581,'考勤原始数据（增加育儿、独生子女陪护假）'!C:Z,17,0)</f>
        <v>0</v>
      </c>
      <c r="W581">
        <f>VLOOKUP(C581,'考勤原始数据（增加育儿、独生子女陪护假）'!C:AB,18,0)</f>
        <v>0</v>
      </c>
      <c r="Y581">
        <f>VLOOKUP(C581,'考勤原始数据（增加育儿、独生子女陪护假）'!C:AD,19,0)</f>
        <v>0</v>
      </c>
      <c r="Z581">
        <f>VLOOKUP(C581,'考勤原始数据（增加育儿、独生子女陪护假）'!C:AE,20,0)</f>
        <v>0</v>
      </c>
      <c r="AB581">
        <f>VLOOKUP(C581,'考勤原始数据（增加育儿、独生子女陪护假）'!C:AG,22,0)</f>
        <v>0</v>
      </c>
      <c r="AC581">
        <f>VLOOKUP(C581,'考勤原始数据（增加育儿、独生子女陪护假）'!C:Y,23,0)</f>
        <v>0</v>
      </c>
      <c r="AD581">
        <f>VLOOKUP(C581,'考勤原始数据（增加育儿、独生子女陪护假）'!C:Z,24,0)</f>
        <v>0</v>
      </c>
      <c r="AE581">
        <v>0</v>
      </c>
      <c r="AF581">
        <f>VLOOKUP(C581,'考勤原始数据（增加育儿、独生子女陪护假）'!C:AB,26,0)</f>
        <v>0</v>
      </c>
      <c r="AG581">
        <f>VLOOKUP(C581:C582,'考勤原始数据（增加育儿、独生子女陪护假）'!C:AC,27,0)</f>
        <v>0</v>
      </c>
      <c r="AH581">
        <f>VLOOKUP(C581,'考勤原始数据（增加育儿、独生子女陪护假）'!C:AD,28,0)</f>
        <v>0</v>
      </c>
      <c r="AI581">
        <f>VLOOKUP(C581,'考勤原始数据（增加育儿、独生子女陪护假）'!C:AE,29,0)</f>
        <v>0</v>
      </c>
      <c r="AJ581">
        <f>VLOOKUP(C581,'考勤原始数据（增加育儿、独生子女陪护假）'!C:AF,30,0)</f>
        <v>0</v>
      </c>
      <c r="AL581">
        <f t="shared" si="37"/>
        <v>0</v>
      </c>
      <c r="AM581">
        <f t="shared" si="39"/>
        <v>200</v>
      </c>
      <c r="AN581">
        <f>VLOOKUP(C581,工龄计算!B:F,5,0)</f>
        <v>50</v>
      </c>
      <c r="AS581">
        <f t="shared" si="38"/>
        <v>0</v>
      </c>
      <c r="BB581">
        <f t="shared" si="40"/>
        <v>0</v>
      </c>
    </row>
    <row r="582" spans="2:54">
      <c r="B582" t="str">
        <f>VLOOKUP(C582,花名册!C:O,13,0)</f>
        <v>11647</v>
      </c>
      <c r="C582" t="s">
        <v>1427</v>
      </c>
      <c r="D582" t="str">
        <f>VLOOKUP(C582,花名册!C:F,4,0)</f>
        <v>百伦检测</v>
      </c>
      <c r="E582" t="str">
        <f>VLOOKUP(C582,花名册!C:G,5,0)</f>
        <v>质量保证部</v>
      </c>
      <c r="F582" t="str">
        <f>VLOOKUP(C582,花名册!C:H,6,0)</f>
        <v>QA</v>
      </c>
      <c r="G582" t="str">
        <f>VLOOKUP(C582,花名册!C:D,2,0)</f>
        <v>在职</v>
      </c>
      <c r="H582" t="str">
        <f>VLOOKUP(C582,花名册!C:E,3,0)</f>
        <v>正式员工</v>
      </c>
      <c r="I582" t="str">
        <f>VLOOKUP(C582,花名册!C:J,8,0)</f>
        <v>职能</v>
      </c>
      <c r="J582" t="str">
        <f>VLOOKUP(C582,花名册!C:I,7,0)</f>
        <v>2022-03-25</v>
      </c>
      <c r="K582" t="str">
        <f>VLOOKUP(C582,花名册!C:L,9,0)</f>
        <v/>
      </c>
      <c r="L582" t="str">
        <f>VLOOKUP(C582,花名册!C:L,10,0)</f>
        <v/>
      </c>
      <c r="M582" t="str">
        <f>VLOOKUP(C582,花名册!C:N,12,0)</f>
        <v>P2</v>
      </c>
      <c r="N582">
        <f>VLOOKUP(C582,出勤日期!A:I,9,0)</f>
        <v>184</v>
      </c>
      <c r="O582">
        <f>VLOOKUP(C582,出勤日期!A:J,10,0)</f>
        <v>184</v>
      </c>
      <c r="P582">
        <f>VLOOKUP(C582,出勤日期!A:L,12,0)</f>
        <v>0</v>
      </c>
      <c r="Q582">
        <f>VLOOKUP(C582,出勤日期!A:M,13,0)</f>
        <v>184</v>
      </c>
      <c r="S582">
        <f>VLOOKUP(C582,'考勤原始数据（增加育儿、独生子女陪护假）'!C:X,16,0)</f>
        <v>0</v>
      </c>
      <c r="U582">
        <f>VLOOKUP(C582,'考勤原始数据（增加育儿、独生子女陪护假）'!C:Z,17,0)</f>
        <v>0</v>
      </c>
      <c r="W582">
        <f>VLOOKUP(C582,'考勤原始数据（增加育儿、独生子女陪护假）'!C:AB,18,0)</f>
        <v>0</v>
      </c>
      <c r="Y582">
        <f>VLOOKUP(C582,'考勤原始数据（增加育儿、独生子女陪护假）'!C:AD,19,0)</f>
        <v>0</v>
      </c>
      <c r="Z582">
        <f>VLOOKUP(C582,'考勤原始数据（增加育儿、独生子女陪护假）'!C:AE,20,0)</f>
        <v>0</v>
      </c>
      <c r="AB582">
        <f>VLOOKUP(C582,'考勤原始数据（增加育儿、独生子女陪护假）'!C:AG,22,0)</f>
        <v>0</v>
      </c>
      <c r="AC582">
        <f>VLOOKUP(C582,'考勤原始数据（增加育儿、独生子女陪护假）'!C:Y,23,0)</f>
        <v>7</v>
      </c>
      <c r="AD582">
        <f>VLOOKUP(C582,'考勤原始数据（增加育儿、独生子女陪护假）'!C:Z,24,0)</f>
        <v>7</v>
      </c>
      <c r="AE582">
        <v>0</v>
      </c>
      <c r="AF582">
        <f>VLOOKUP(C582,'考勤原始数据（增加育儿、独生子女陪护假）'!C:AB,26,0)</f>
        <v>0</v>
      </c>
      <c r="AG582">
        <f>VLOOKUP(C582:C583,'考勤原始数据（增加育儿、独生子女陪护假）'!C:AC,27,0)</f>
        <v>0</v>
      </c>
      <c r="AH582">
        <f>VLOOKUP(C582,'考勤原始数据（增加育儿、独生子女陪护假）'!C:AD,28,0)</f>
        <v>0</v>
      </c>
      <c r="AI582">
        <f>VLOOKUP(C582,'考勤原始数据（增加育儿、独生子女陪护假）'!C:AE,29,0)</f>
        <v>0</v>
      </c>
      <c r="AJ582">
        <f>VLOOKUP(C582,'考勤原始数据（增加育儿、独生子女陪护假）'!C:AF,30,0)</f>
        <v>0</v>
      </c>
      <c r="AL582">
        <f t="shared" si="37"/>
        <v>0</v>
      </c>
      <c r="AM582">
        <f t="shared" si="39"/>
        <v>200</v>
      </c>
      <c r="AN582">
        <f>VLOOKUP(C582,工龄计算!B:F,5,0)</f>
        <v>50</v>
      </c>
      <c r="AS582">
        <f t="shared" si="38"/>
        <v>0</v>
      </c>
      <c r="BB582">
        <f t="shared" si="40"/>
        <v>0</v>
      </c>
    </row>
    <row r="583" spans="2:54">
      <c r="B583" t="str">
        <f>VLOOKUP(C583,花名册!C:O,13,0)</f>
        <v>11683</v>
      </c>
      <c r="C583" t="s">
        <v>1429</v>
      </c>
      <c r="D583" t="str">
        <f>VLOOKUP(C583,花名册!C:F,4,0)</f>
        <v>百诚医药</v>
      </c>
      <c r="E583" t="str">
        <f>VLOOKUP(C583,花名册!C:G,5,0)</f>
        <v>外用制剂部</v>
      </c>
      <c r="F583" t="str">
        <f>VLOOKUP(C583,花名册!C:H,6,0)</f>
        <v>制剂研究员</v>
      </c>
      <c r="G583" t="str">
        <f>VLOOKUP(C583,花名册!C:D,2,0)</f>
        <v>在职</v>
      </c>
      <c r="H583" t="str">
        <f>VLOOKUP(C583,花名册!C:E,3,0)</f>
        <v>正式员工</v>
      </c>
      <c r="I583" t="str">
        <f>VLOOKUP(C583,花名册!C:J,8,0)</f>
        <v>研发</v>
      </c>
      <c r="J583" t="str">
        <f>VLOOKUP(C583,花名册!C:I,7,0)</f>
        <v>2022-03-28</v>
      </c>
      <c r="K583" t="str">
        <f>VLOOKUP(C583,花名册!C:L,9,0)</f>
        <v/>
      </c>
      <c r="L583" t="str">
        <f>VLOOKUP(C583,花名册!C:L,10,0)</f>
        <v/>
      </c>
      <c r="M583" t="str">
        <f>VLOOKUP(C583,花名册!C:N,12,0)</f>
        <v>P2</v>
      </c>
      <c r="N583">
        <f>VLOOKUP(C583,出勤日期!A:I,9,0)</f>
        <v>172.5</v>
      </c>
      <c r="O583">
        <f>VLOOKUP(C583,出勤日期!A:J,10,0)</f>
        <v>172.5</v>
      </c>
      <c r="P583">
        <f>VLOOKUP(C583,出勤日期!A:L,12,0)</f>
        <v>0</v>
      </c>
      <c r="Q583">
        <f>VLOOKUP(C583,出勤日期!A:M,13,0)</f>
        <v>172.5</v>
      </c>
      <c r="S583">
        <f>VLOOKUP(C583,'考勤原始数据（增加育儿、独生子女陪护假）'!C:X,16,0)</f>
        <v>0</v>
      </c>
      <c r="U583">
        <f>VLOOKUP(C583,'考勤原始数据（增加育儿、独生子女陪护假）'!C:Z,17,0)</f>
        <v>0</v>
      </c>
      <c r="W583">
        <f>VLOOKUP(C583,'考勤原始数据（增加育儿、独生子女陪护假）'!C:AB,18,0)</f>
        <v>0</v>
      </c>
      <c r="Y583">
        <f>VLOOKUP(C583,'考勤原始数据（增加育儿、独生子女陪护假）'!C:AD,19,0)</f>
        <v>0</v>
      </c>
      <c r="Z583">
        <f>VLOOKUP(C583,'考勤原始数据（增加育儿、独生子女陪护假）'!C:AE,20,0)</f>
        <v>0</v>
      </c>
      <c r="AB583">
        <f>VLOOKUP(C583,'考勤原始数据（增加育儿、独生子女陪护假）'!C:AG,22,0)</f>
        <v>0</v>
      </c>
      <c r="AC583">
        <f>VLOOKUP(C583,'考勤原始数据（增加育儿、独生子女陪护假）'!C:Y,23,0)</f>
        <v>7</v>
      </c>
      <c r="AD583">
        <f>VLOOKUP(C583,'考勤原始数据（增加育儿、独生子女陪护假）'!C:Z,24,0)</f>
        <v>2</v>
      </c>
      <c r="AE583">
        <v>0</v>
      </c>
      <c r="AF583">
        <f>VLOOKUP(C583,'考勤原始数据（增加育儿、独生子女陪护假）'!C:AB,26,0)</f>
        <v>2.5</v>
      </c>
      <c r="AG583">
        <f>VLOOKUP(C583:C584,'考勤原始数据（增加育儿、独生子女陪护假）'!C:AC,27,0)</f>
        <v>2.5</v>
      </c>
      <c r="AH583">
        <f>VLOOKUP(C583,'考勤原始数据（增加育儿、独生子女陪护假）'!C:AD,28,0)</f>
        <v>0</v>
      </c>
      <c r="AI583">
        <f>VLOOKUP(C583,'考勤原始数据（增加育儿、独生子女陪护假）'!C:AE,29,0)</f>
        <v>0</v>
      </c>
      <c r="AJ583">
        <f>VLOOKUP(C583,'考勤原始数据（增加育儿、独生子女陪护假）'!C:AF,30,0)</f>
        <v>200</v>
      </c>
      <c r="AL583">
        <f t="shared" si="37"/>
        <v>0</v>
      </c>
      <c r="AM583">
        <f t="shared" si="39"/>
        <v>200</v>
      </c>
      <c r="AN583">
        <f>VLOOKUP(C583,工龄计算!B:F,5,0)</f>
        <v>50</v>
      </c>
      <c r="AS583">
        <f t="shared" si="38"/>
        <v>0</v>
      </c>
      <c r="BB583">
        <f t="shared" si="40"/>
        <v>0</v>
      </c>
    </row>
    <row r="584" spans="2:54">
      <c r="B584" t="str">
        <f>VLOOKUP(C584,花名册!C:O,13,0)</f>
        <v>11660</v>
      </c>
      <c r="C584" t="s">
        <v>942</v>
      </c>
      <c r="D584" t="str">
        <f>VLOOKUP(C584,花名册!C:F,4,0)</f>
        <v>百诚医药</v>
      </c>
      <c r="E584" t="str">
        <f>VLOOKUP(C584,花名册!C:G,5,0)</f>
        <v>原料药分析部</v>
      </c>
      <c r="F584" t="str">
        <f>VLOOKUP(C584,花名册!C:H,6,0)</f>
        <v>分析研究员</v>
      </c>
      <c r="G584" t="str">
        <f>VLOOKUP(C584,花名册!C:D,2,0)</f>
        <v>在职</v>
      </c>
      <c r="H584" t="str">
        <f>VLOOKUP(C584,花名册!C:E,3,0)</f>
        <v>正式员工</v>
      </c>
      <c r="I584" t="str">
        <f>VLOOKUP(C584,花名册!C:J,8,0)</f>
        <v>研发</v>
      </c>
      <c r="J584" t="str">
        <f>VLOOKUP(C584,花名册!C:I,7,0)</f>
        <v>2022-03-28</v>
      </c>
      <c r="K584" t="str">
        <f>VLOOKUP(C584,花名册!C:L,9,0)</f>
        <v/>
      </c>
      <c r="L584" t="str">
        <f>VLOOKUP(C584,花名册!C:L,10,0)</f>
        <v/>
      </c>
      <c r="M584" t="str">
        <f>VLOOKUP(C584,花名册!C:N,12,0)</f>
        <v>P2</v>
      </c>
      <c r="N584">
        <f>VLOOKUP(C584,出勤日期!A:I,9,0)</f>
        <v>172.5</v>
      </c>
      <c r="O584">
        <f>VLOOKUP(C584,出勤日期!A:J,10,0)</f>
        <v>172.5</v>
      </c>
      <c r="P584">
        <f>VLOOKUP(C584,出勤日期!A:L,12,0)</f>
        <v>0</v>
      </c>
      <c r="Q584">
        <f>VLOOKUP(C584,出勤日期!A:M,13,0)</f>
        <v>172.5</v>
      </c>
      <c r="S584">
        <f>VLOOKUP(C584,'考勤原始数据（增加育儿、独生子女陪护假）'!C:X,16,0)</f>
        <v>0</v>
      </c>
      <c r="U584">
        <f>VLOOKUP(C584,'考勤原始数据（增加育儿、独生子女陪护假）'!C:Z,17,0)</f>
        <v>0</v>
      </c>
      <c r="W584">
        <f>VLOOKUP(C584,'考勤原始数据（增加育儿、独生子女陪护假）'!C:AB,18,0)</f>
        <v>0</v>
      </c>
      <c r="Y584">
        <f>VLOOKUP(C584,'考勤原始数据（增加育儿、独生子女陪护假）'!C:AD,19,0)</f>
        <v>0</v>
      </c>
      <c r="Z584">
        <f>VLOOKUP(C584,'考勤原始数据（增加育儿、独生子女陪护假）'!C:AE,20,0)</f>
        <v>0</v>
      </c>
      <c r="AB584">
        <f>VLOOKUP(C584,'考勤原始数据（增加育儿、独生子女陪护假）'!C:AG,22,0)</f>
        <v>0</v>
      </c>
      <c r="AC584">
        <f>VLOOKUP(C584,'考勤原始数据（增加育儿、独生子女陪护假）'!C:Y,23,0)</f>
        <v>23.5</v>
      </c>
      <c r="AD584">
        <f>VLOOKUP(C584,'考勤原始数据（增加育儿、独生子女陪护假）'!C:Z,24,0)</f>
        <v>2.5</v>
      </c>
      <c r="AE584">
        <v>0</v>
      </c>
      <c r="AF584">
        <f>VLOOKUP(C584,'考勤原始数据（增加育儿、独生子女陪护假）'!C:AB,26,0)</f>
        <v>11</v>
      </c>
      <c r="AG584">
        <f>VLOOKUP(C584:C585,'考勤原始数据（增加育儿、独生子女陪护假）'!C:AC,27,0)</f>
        <v>10</v>
      </c>
      <c r="AH584">
        <f>VLOOKUP(C584,'考勤原始数据（增加育儿、独生子女陪护假）'!C:AD,28,0)</f>
        <v>0</v>
      </c>
      <c r="AI584">
        <f>VLOOKUP(C584,'考勤原始数据（增加育儿、独生子女陪护假）'!C:AE,29,0)</f>
        <v>0</v>
      </c>
      <c r="AJ584">
        <f>VLOOKUP(C584,'考勤原始数据（增加育儿、独生子女陪护假）'!C:AF,30,0)</f>
        <v>840</v>
      </c>
      <c r="AL584">
        <f t="shared" si="37"/>
        <v>0</v>
      </c>
      <c r="AM584">
        <f t="shared" si="39"/>
        <v>200</v>
      </c>
      <c r="AN584">
        <f>VLOOKUP(C584,工龄计算!B:F,5,0)</f>
        <v>50</v>
      </c>
      <c r="AS584">
        <f t="shared" si="38"/>
        <v>0</v>
      </c>
      <c r="BB584">
        <f t="shared" si="40"/>
        <v>0</v>
      </c>
    </row>
    <row r="585" spans="2:54">
      <c r="B585" t="str">
        <f>VLOOKUP(C585,花名册!C:O,13,0)</f>
        <v>11676</v>
      </c>
      <c r="C585" t="s">
        <v>1511</v>
      </c>
      <c r="D585" t="str">
        <f>VLOOKUP(C585,花名册!C:F,4,0)</f>
        <v>百诚医药</v>
      </c>
      <c r="E585" t="str">
        <f>VLOOKUP(C585,花名册!C:G,5,0)</f>
        <v>外用制剂部</v>
      </c>
      <c r="F585" t="str">
        <f>VLOOKUP(C585,花名册!C:H,6,0)</f>
        <v>分析研究员</v>
      </c>
      <c r="G585" t="str">
        <f>VLOOKUP(C585,花名册!C:D,2,0)</f>
        <v>在职</v>
      </c>
      <c r="H585" t="str">
        <f>VLOOKUP(C585,花名册!C:E,3,0)</f>
        <v>正式员工</v>
      </c>
      <c r="I585" t="str">
        <f>VLOOKUP(C585,花名册!C:J,8,0)</f>
        <v>研发</v>
      </c>
      <c r="J585" t="str">
        <f>VLOOKUP(C585,花名册!C:I,7,0)</f>
        <v>2022-03-28</v>
      </c>
      <c r="K585" t="str">
        <f>VLOOKUP(C585,花名册!C:L,9,0)</f>
        <v/>
      </c>
      <c r="L585" t="str">
        <f>VLOOKUP(C585,花名册!C:L,10,0)</f>
        <v/>
      </c>
      <c r="M585" t="str">
        <f>VLOOKUP(C585,花名册!C:N,12,0)</f>
        <v>P2</v>
      </c>
      <c r="N585">
        <f>VLOOKUP(C585,出勤日期!A:I,9,0)</f>
        <v>172.5</v>
      </c>
      <c r="O585">
        <f>VLOOKUP(C585,出勤日期!A:J,10,0)</f>
        <v>172.5</v>
      </c>
      <c r="P585">
        <f>VLOOKUP(C585,出勤日期!A:L,12,0)</f>
        <v>0</v>
      </c>
      <c r="Q585">
        <f>VLOOKUP(C585,出勤日期!A:M,13,0)</f>
        <v>172.5</v>
      </c>
      <c r="S585">
        <f>VLOOKUP(C585,'考勤原始数据（增加育儿、独生子女陪护假）'!C:X,16,0)</f>
        <v>0</v>
      </c>
      <c r="U585">
        <f>VLOOKUP(C585,'考勤原始数据（增加育儿、独生子女陪护假）'!C:Z,17,0)</f>
        <v>0</v>
      </c>
      <c r="W585">
        <f>VLOOKUP(C585,'考勤原始数据（增加育儿、独生子女陪护假）'!C:AB,18,0)</f>
        <v>0</v>
      </c>
      <c r="Y585">
        <f>VLOOKUP(C585,'考勤原始数据（增加育儿、独生子女陪护假）'!C:AD,19,0)</f>
        <v>0</v>
      </c>
      <c r="Z585">
        <f>VLOOKUP(C585,'考勤原始数据（增加育儿、独生子女陪护假）'!C:AE,20,0)</f>
        <v>0</v>
      </c>
      <c r="AB585">
        <f>VLOOKUP(C585,'考勤原始数据（增加育儿、独生子女陪护假）'!C:AG,22,0)</f>
        <v>0</v>
      </c>
      <c r="AC585">
        <f>VLOOKUP(C585,'考勤原始数据（增加育儿、独生子女陪护假）'!C:Y,23,0)</f>
        <v>26.5</v>
      </c>
      <c r="AD585">
        <f>VLOOKUP(C585,'考勤原始数据（增加育儿、独生子女陪护假）'!C:Z,24,0)</f>
        <v>2.5</v>
      </c>
      <c r="AE585">
        <v>0</v>
      </c>
      <c r="AF585">
        <f>VLOOKUP(C585,'考勤原始数据（增加育儿、独生子女陪护假）'!C:AB,26,0)</f>
        <v>12</v>
      </c>
      <c r="AG585">
        <f>VLOOKUP(C585:C586,'考勤原始数据（增加育儿、独生子女陪护假）'!C:AC,27,0)</f>
        <v>12</v>
      </c>
      <c r="AH585">
        <f>VLOOKUP(C585,'考勤原始数据（增加育儿、独生子女陪护假）'!C:AD,28,0)</f>
        <v>0</v>
      </c>
      <c r="AI585">
        <f>VLOOKUP(C585,'考勤原始数据（增加育儿、独生子女陪护假）'!C:AE,29,0)</f>
        <v>0</v>
      </c>
      <c r="AJ585">
        <f>VLOOKUP(C585,'考勤原始数据（增加育儿、独生子女陪护假）'!C:AF,30,0)</f>
        <v>960</v>
      </c>
      <c r="AL585">
        <f t="shared" si="37"/>
        <v>0</v>
      </c>
      <c r="AM585">
        <f t="shared" si="39"/>
        <v>200</v>
      </c>
      <c r="AN585">
        <f>VLOOKUP(C585,工龄计算!B:F,5,0)</f>
        <v>50</v>
      </c>
      <c r="AS585">
        <f t="shared" si="38"/>
        <v>0</v>
      </c>
      <c r="BB585">
        <f t="shared" si="40"/>
        <v>0</v>
      </c>
    </row>
    <row r="586" spans="2:54">
      <c r="B586" t="str">
        <f>VLOOKUP(C586,花名册!C:O,13,0)</f>
        <v>11685</v>
      </c>
      <c r="C586" t="s">
        <v>912</v>
      </c>
      <c r="D586" t="str">
        <f>VLOOKUP(C586,花名册!C:F,4,0)</f>
        <v>百诚医药</v>
      </c>
      <c r="E586" t="str">
        <f>VLOOKUP(C586,花名册!C:G,5,0)</f>
        <v>液体制剂二部</v>
      </c>
      <c r="F586" t="str">
        <f>VLOOKUP(C586,花名册!C:H,6,0)</f>
        <v>见习项目经理（制剂）</v>
      </c>
      <c r="G586" t="str">
        <f>VLOOKUP(C586,花名册!C:D,2,0)</f>
        <v>在职</v>
      </c>
      <c r="H586" t="str">
        <f>VLOOKUP(C586,花名册!C:E,3,0)</f>
        <v>正式员工</v>
      </c>
      <c r="I586" t="str">
        <f>VLOOKUP(C586,花名册!C:J,8,0)</f>
        <v>研发</v>
      </c>
      <c r="J586" t="str">
        <f>VLOOKUP(C586,花名册!C:I,7,0)</f>
        <v>2022-04-01</v>
      </c>
      <c r="K586" t="str">
        <f>VLOOKUP(C586,花名册!C:L,9,0)</f>
        <v/>
      </c>
      <c r="L586" t="str">
        <f>VLOOKUP(C586,花名册!C:L,10,0)</f>
        <v/>
      </c>
      <c r="M586" t="str">
        <f>VLOOKUP(C586,花名册!C:N,12,0)</f>
        <v>P3</v>
      </c>
      <c r="N586">
        <f>VLOOKUP(C586,出勤日期!A:I,9,0)</f>
        <v>172.5</v>
      </c>
      <c r="O586">
        <f>VLOOKUP(C586,出勤日期!A:J,10,0)</f>
        <v>172.5</v>
      </c>
      <c r="P586">
        <f>VLOOKUP(C586,出勤日期!A:L,12,0)</f>
        <v>0</v>
      </c>
      <c r="Q586">
        <f>VLOOKUP(C586,出勤日期!A:M,13,0)</f>
        <v>172.5</v>
      </c>
      <c r="S586">
        <f>VLOOKUP(C586,'考勤原始数据（增加育儿、独生子女陪护假）'!C:X,16,0)</f>
        <v>0</v>
      </c>
      <c r="U586">
        <f>VLOOKUP(C586,'考勤原始数据（增加育儿、独生子女陪护假）'!C:Z,17,0)</f>
        <v>0</v>
      </c>
      <c r="W586">
        <f>VLOOKUP(C586,'考勤原始数据（增加育儿、独生子女陪护假）'!C:AB,18,0)</f>
        <v>0</v>
      </c>
      <c r="Y586">
        <f>VLOOKUP(C586,'考勤原始数据（增加育儿、独生子女陪护假）'!C:AD,19,0)</f>
        <v>0</v>
      </c>
      <c r="Z586">
        <f>VLOOKUP(C586,'考勤原始数据（增加育儿、独生子女陪护假）'!C:AE,20,0)</f>
        <v>0</v>
      </c>
      <c r="AB586">
        <f>VLOOKUP(C586,'考勤原始数据（增加育儿、独生子女陪护假）'!C:AG,22,0)</f>
        <v>0</v>
      </c>
      <c r="AC586">
        <f>VLOOKUP(C586,'考勤原始数据（增加育儿、独生子女陪护假）'!C:Y,23,0)</f>
        <v>28</v>
      </c>
      <c r="AD586">
        <f>VLOOKUP(C586,'考勤原始数据（增加育儿、独生子女陪护假）'!C:Z,24,0)</f>
        <v>13.5</v>
      </c>
      <c r="AE586">
        <v>0</v>
      </c>
      <c r="AF586">
        <f>VLOOKUP(C586,'考勤原始数据（增加育儿、独生子女陪护假）'!C:AB,26,0)</f>
        <v>14.5</v>
      </c>
      <c r="AG586">
        <f>VLOOKUP(C586:C587,'考勤原始数据（增加育儿、独生子女陪护假）'!C:AC,27,0)</f>
        <v>0</v>
      </c>
      <c r="AH586">
        <f>VLOOKUP(C586,'考勤原始数据（增加育儿、独生子女陪护假）'!C:AD,28,0)</f>
        <v>0</v>
      </c>
      <c r="AI586">
        <f>VLOOKUP(C586,'考勤原始数据（增加育儿、独生子女陪护假）'!C:AE,29,0)</f>
        <v>0</v>
      </c>
      <c r="AJ586">
        <f>VLOOKUP(C586,'考勤原始数据（增加育儿、独生子女陪护假）'!C:AF,30,0)</f>
        <v>580</v>
      </c>
      <c r="AL586">
        <f t="shared" si="37"/>
        <v>0</v>
      </c>
      <c r="AM586">
        <f t="shared" si="39"/>
        <v>200</v>
      </c>
      <c r="AN586">
        <f>VLOOKUP(C586,工龄计算!B:F,5,0)</f>
        <v>0</v>
      </c>
      <c r="AS586">
        <f t="shared" si="38"/>
        <v>0</v>
      </c>
      <c r="BB586">
        <f t="shared" si="40"/>
        <v>0</v>
      </c>
    </row>
    <row r="587" spans="2:54">
      <c r="B587" t="str">
        <f>VLOOKUP(C587,花名册!C:O,13,0)</f>
        <v>11686</v>
      </c>
      <c r="C587" t="s">
        <v>915</v>
      </c>
      <c r="D587" t="str">
        <f>VLOOKUP(C587,花名册!C:F,4,0)</f>
        <v>百诚医药</v>
      </c>
      <c r="E587" t="str">
        <f>VLOOKUP(C587,花名册!C:G,5,0)</f>
        <v>原料药二部</v>
      </c>
      <c r="F587" t="str">
        <f>VLOOKUP(C587,花名册!C:H,6,0)</f>
        <v>高级合成研究员</v>
      </c>
      <c r="G587" t="str">
        <f>VLOOKUP(C587,花名册!C:D,2,0)</f>
        <v>在职</v>
      </c>
      <c r="H587" t="str">
        <f>VLOOKUP(C587,花名册!C:E,3,0)</f>
        <v>正式员工</v>
      </c>
      <c r="I587" t="str">
        <f>VLOOKUP(C587,花名册!C:J,8,0)</f>
        <v>研发</v>
      </c>
      <c r="J587" t="str">
        <f>VLOOKUP(C587,花名册!C:I,7,0)</f>
        <v>2022-04-01</v>
      </c>
      <c r="K587" t="str">
        <f>VLOOKUP(C587,花名册!C:L,9,0)</f>
        <v/>
      </c>
      <c r="L587" t="str">
        <f>VLOOKUP(C587,花名册!C:L,10,0)</f>
        <v/>
      </c>
      <c r="M587" t="str">
        <f>VLOOKUP(C587,花名册!C:N,12,0)</f>
        <v>P3</v>
      </c>
      <c r="N587">
        <f>VLOOKUP(C587,出勤日期!A:I,9,0)</f>
        <v>172.5</v>
      </c>
      <c r="O587">
        <f>VLOOKUP(C587,出勤日期!A:J,10,0)</f>
        <v>172.5</v>
      </c>
      <c r="P587">
        <f>VLOOKUP(C587,出勤日期!A:L,12,0)</f>
        <v>0</v>
      </c>
      <c r="Q587">
        <f>VLOOKUP(C587,出勤日期!A:M,13,0)</f>
        <v>172.5</v>
      </c>
      <c r="S587">
        <f>VLOOKUP(C587,'考勤原始数据（增加育儿、独生子女陪护假）'!C:X,16,0)</f>
        <v>0</v>
      </c>
      <c r="U587">
        <f>VLOOKUP(C587,'考勤原始数据（增加育儿、独生子女陪护假）'!C:Z,17,0)</f>
        <v>0</v>
      </c>
      <c r="W587">
        <f>VLOOKUP(C587,'考勤原始数据（增加育儿、独生子女陪护假）'!C:AB,18,0)</f>
        <v>0</v>
      </c>
      <c r="Y587">
        <f>VLOOKUP(C587,'考勤原始数据（增加育儿、独生子女陪护假）'!C:AD,19,0)</f>
        <v>0</v>
      </c>
      <c r="Z587">
        <f>VLOOKUP(C587,'考勤原始数据（增加育儿、独生子女陪护假）'!C:AE,20,0)</f>
        <v>0</v>
      </c>
      <c r="AB587">
        <f>VLOOKUP(C587,'考勤原始数据（增加育儿、独生子女陪护假）'!C:AG,22,0)</f>
        <v>0</v>
      </c>
      <c r="AC587">
        <f>VLOOKUP(C587,'考勤原始数据（增加育儿、独生子女陪护假）'!C:Y,23,0)</f>
        <v>22.5</v>
      </c>
      <c r="AD587">
        <f>VLOOKUP(C587,'考勤原始数据（增加育儿、独生子女陪护假）'!C:Z,24,0)</f>
        <v>22.5</v>
      </c>
      <c r="AE587">
        <v>0</v>
      </c>
      <c r="AF587">
        <f>VLOOKUP(C587,'考勤原始数据（增加育儿、独生子女陪护假）'!C:AB,26,0)</f>
        <v>0</v>
      </c>
      <c r="AG587">
        <f>VLOOKUP(C587:C588,'考勤原始数据（增加育儿、独生子女陪护假）'!C:AC,27,0)</f>
        <v>0</v>
      </c>
      <c r="AH587">
        <f>VLOOKUP(C587,'考勤原始数据（增加育儿、独生子女陪护假）'!C:AD,28,0)</f>
        <v>0</v>
      </c>
      <c r="AI587">
        <f>VLOOKUP(C587,'考勤原始数据（增加育儿、独生子女陪护假）'!C:AE,29,0)</f>
        <v>0</v>
      </c>
      <c r="AJ587">
        <f>VLOOKUP(C587,'考勤原始数据（增加育儿、独生子女陪护假）'!C:AF,30,0)</f>
        <v>0</v>
      </c>
      <c r="AL587">
        <f t="shared" si="37"/>
        <v>0</v>
      </c>
      <c r="AM587">
        <f t="shared" si="39"/>
        <v>200</v>
      </c>
      <c r="AN587">
        <f>VLOOKUP(C587,工龄计算!B:F,5,0)</f>
        <v>0</v>
      </c>
      <c r="AS587">
        <f t="shared" si="38"/>
        <v>0</v>
      </c>
      <c r="BB587">
        <f t="shared" si="40"/>
        <v>0</v>
      </c>
    </row>
    <row r="588" spans="2:54">
      <c r="B588" t="str">
        <f>VLOOKUP(C588,花名册!C:O,13,0)</f>
        <v>11662</v>
      </c>
      <c r="C588" t="s">
        <v>1137</v>
      </c>
      <c r="D588" t="str">
        <f>VLOOKUP(C588,花名册!C:F,4,0)</f>
        <v>百诚医药</v>
      </c>
      <c r="E588" t="str">
        <f>VLOOKUP(C588,花名册!C:G,5,0)</f>
        <v>原料药分析部</v>
      </c>
      <c r="F588" t="str">
        <f>VLOOKUP(C588,花名册!C:H,6,0)</f>
        <v>分析研究员</v>
      </c>
      <c r="G588" t="str">
        <f>VLOOKUP(C588,花名册!C:D,2,0)</f>
        <v>在职</v>
      </c>
      <c r="H588" t="str">
        <f>VLOOKUP(C588,花名册!C:E,3,0)</f>
        <v>正式员工</v>
      </c>
      <c r="I588" t="str">
        <f>VLOOKUP(C588,花名册!C:J,8,0)</f>
        <v>研发</v>
      </c>
      <c r="J588" t="str">
        <f>VLOOKUP(C588,花名册!C:I,7,0)</f>
        <v>2022-04-01</v>
      </c>
      <c r="K588" t="str">
        <f>VLOOKUP(C588,花名册!C:L,9,0)</f>
        <v/>
      </c>
      <c r="L588" t="str">
        <f>VLOOKUP(C588,花名册!C:L,10,0)</f>
        <v/>
      </c>
      <c r="M588" t="str">
        <f>VLOOKUP(C588,花名册!C:N,12,0)</f>
        <v>P2</v>
      </c>
      <c r="N588">
        <f>VLOOKUP(C588,出勤日期!A:I,9,0)</f>
        <v>172.5</v>
      </c>
      <c r="O588">
        <f>VLOOKUP(C588,出勤日期!A:J,10,0)</f>
        <v>172.5</v>
      </c>
      <c r="P588">
        <f>VLOOKUP(C588,出勤日期!A:L,12,0)</f>
        <v>0</v>
      </c>
      <c r="Q588">
        <f>VLOOKUP(C588,出勤日期!A:M,13,0)</f>
        <v>172.5</v>
      </c>
      <c r="S588">
        <f>VLOOKUP(C588,'考勤原始数据（增加育儿、独生子女陪护假）'!C:X,16,0)</f>
        <v>0</v>
      </c>
      <c r="U588">
        <f>VLOOKUP(C588,'考勤原始数据（增加育儿、独生子女陪护假）'!C:Z,17,0)</f>
        <v>0</v>
      </c>
      <c r="W588">
        <f>VLOOKUP(C588,'考勤原始数据（增加育儿、独生子女陪护假）'!C:AB,18,0)</f>
        <v>0</v>
      </c>
      <c r="Y588">
        <f>VLOOKUP(C588,'考勤原始数据（增加育儿、独生子女陪护假）'!C:AD,19,0)</f>
        <v>0</v>
      </c>
      <c r="Z588">
        <f>VLOOKUP(C588,'考勤原始数据（增加育儿、独生子女陪护假）'!C:AE,20,0)</f>
        <v>0</v>
      </c>
      <c r="AB588">
        <f>VLOOKUP(C588,'考勤原始数据（增加育儿、独生子女陪护假）'!C:AG,22,0)</f>
        <v>0</v>
      </c>
      <c r="AC588">
        <f>VLOOKUP(C588,'考勤原始数据（增加育儿、独生子女陪护假）'!C:Y,23,0)</f>
        <v>24.5</v>
      </c>
      <c r="AD588">
        <f>VLOOKUP(C588,'考勤原始数据（增加育儿、独生子女陪护假）'!C:Z,24,0)</f>
        <v>24.5</v>
      </c>
      <c r="AE588">
        <v>0</v>
      </c>
      <c r="AF588">
        <f>VLOOKUP(C588,'考勤原始数据（增加育儿、独生子女陪护假）'!C:AB,26,0)</f>
        <v>0</v>
      </c>
      <c r="AG588">
        <f>VLOOKUP(C588:C589,'考勤原始数据（增加育儿、独生子女陪护假）'!C:AC,27,0)</f>
        <v>0</v>
      </c>
      <c r="AH588">
        <f>VLOOKUP(C588,'考勤原始数据（增加育儿、独生子女陪护假）'!C:AD,28,0)</f>
        <v>0</v>
      </c>
      <c r="AI588">
        <f>VLOOKUP(C588,'考勤原始数据（增加育儿、独生子女陪护假）'!C:AE,29,0)</f>
        <v>0</v>
      </c>
      <c r="AJ588">
        <f>VLOOKUP(C588,'考勤原始数据（增加育儿、独生子女陪护假）'!C:AF,30,0)</f>
        <v>0</v>
      </c>
      <c r="AL588">
        <f t="shared" si="37"/>
        <v>0</v>
      </c>
      <c r="AM588">
        <f t="shared" si="39"/>
        <v>200</v>
      </c>
      <c r="AN588">
        <f>VLOOKUP(C588,工龄计算!B:F,5,0)</f>
        <v>0</v>
      </c>
      <c r="AS588">
        <f t="shared" si="38"/>
        <v>0</v>
      </c>
      <c r="BB588">
        <f t="shared" si="40"/>
        <v>0</v>
      </c>
    </row>
    <row r="589" spans="2:54">
      <c r="B589" t="str">
        <f>VLOOKUP(C589,花名册!C:O,13,0)</f>
        <v>11673</v>
      </c>
      <c r="C589" t="s">
        <v>944</v>
      </c>
      <c r="D589" t="str">
        <f>VLOOKUP(C589,花名册!C:F,4,0)</f>
        <v>百诚医药</v>
      </c>
      <c r="E589" t="str">
        <f>VLOOKUP(C589,花名册!C:G,5,0)</f>
        <v>质量保证部</v>
      </c>
      <c r="F589" t="str">
        <f>VLOOKUP(C589,花名册!C:H,6,0)</f>
        <v>QA</v>
      </c>
      <c r="G589" t="str">
        <f>VLOOKUP(C589,花名册!C:D,2,0)</f>
        <v>在职</v>
      </c>
      <c r="H589" t="str">
        <f>VLOOKUP(C589,花名册!C:E,3,0)</f>
        <v>正式员工</v>
      </c>
      <c r="I589" t="str">
        <f>VLOOKUP(C589,花名册!C:J,8,0)</f>
        <v>职能</v>
      </c>
      <c r="J589" t="str">
        <f>VLOOKUP(C589,花名册!C:I,7,0)</f>
        <v>2022-04-01</v>
      </c>
      <c r="K589" t="str">
        <f>VLOOKUP(C589,花名册!C:L,9,0)</f>
        <v/>
      </c>
      <c r="L589" t="str">
        <f>VLOOKUP(C589,花名册!C:L,10,0)</f>
        <v/>
      </c>
      <c r="M589" t="str">
        <f>VLOOKUP(C589,花名册!C:N,12,0)</f>
        <v>P2</v>
      </c>
      <c r="N589">
        <f>VLOOKUP(C589,出勤日期!A:I,9,0)</f>
        <v>184</v>
      </c>
      <c r="O589">
        <f>VLOOKUP(C589,出勤日期!A:J,10,0)</f>
        <v>184</v>
      </c>
      <c r="P589">
        <f>VLOOKUP(C589,出勤日期!A:L,12,0)</f>
        <v>0</v>
      </c>
      <c r="Q589">
        <f>VLOOKUP(C589,出勤日期!A:M,13,0)</f>
        <v>184</v>
      </c>
      <c r="S589">
        <f>VLOOKUP(C589,'考勤原始数据（增加育儿、独生子女陪护假）'!C:X,16,0)</f>
        <v>0</v>
      </c>
      <c r="U589">
        <f>VLOOKUP(C589,'考勤原始数据（增加育儿、独生子女陪护假）'!C:Z,17,0)</f>
        <v>0</v>
      </c>
      <c r="W589">
        <f>VLOOKUP(C589,'考勤原始数据（增加育儿、独生子女陪护假）'!C:AB,18,0)</f>
        <v>0</v>
      </c>
      <c r="Y589">
        <f>VLOOKUP(C589,'考勤原始数据（增加育儿、独生子女陪护假）'!C:AD,19,0)</f>
        <v>0</v>
      </c>
      <c r="Z589">
        <f>VLOOKUP(C589,'考勤原始数据（增加育儿、独生子女陪护假）'!C:AE,20,0)</f>
        <v>0</v>
      </c>
      <c r="AB589">
        <f>VLOOKUP(C589,'考勤原始数据（增加育儿、独生子女陪护假）'!C:AG,22,0)</f>
        <v>0</v>
      </c>
      <c r="AC589">
        <f>VLOOKUP(C589,'考勤原始数据（增加育儿、独生子女陪护假）'!C:Y,23,0)</f>
        <v>12</v>
      </c>
      <c r="AD589">
        <f>VLOOKUP(C589,'考勤原始数据（增加育儿、独生子女陪护假）'!C:Z,24,0)</f>
        <v>12</v>
      </c>
      <c r="AE589">
        <v>0</v>
      </c>
      <c r="AF589">
        <f>VLOOKUP(C589,'考勤原始数据（增加育儿、独生子女陪护假）'!C:AB,26,0)</f>
        <v>0</v>
      </c>
      <c r="AG589">
        <f>VLOOKUP(C589:C590,'考勤原始数据（增加育儿、独生子女陪护假）'!C:AC,27,0)</f>
        <v>0</v>
      </c>
      <c r="AH589">
        <f>VLOOKUP(C589,'考勤原始数据（增加育儿、独生子女陪护假）'!C:AD,28,0)</f>
        <v>0</v>
      </c>
      <c r="AI589">
        <f>VLOOKUP(C589,'考勤原始数据（增加育儿、独生子女陪护假）'!C:AE,29,0)</f>
        <v>0</v>
      </c>
      <c r="AJ589">
        <f>VLOOKUP(C589,'考勤原始数据（增加育儿、独生子女陪护假）'!C:AF,30,0)</f>
        <v>0</v>
      </c>
      <c r="AL589">
        <f t="shared" si="37"/>
        <v>0</v>
      </c>
      <c r="AM589">
        <f t="shared" si="39"/>
        <v>200</v>
      </c>
      <c r="AN589">
        <f>VLOOKUP(C589,工龄计算!B:F,5,0)</f>
        <v>0</v>
      </c>
      <c r="AS589">
        <f t="shared" si="38"/>
        <v>0</v>
      </c>
      <c r="BB589">
        <f t="shared" si="40"/>
        <v>0</v>
      </c>
    </row>
    <row r="590" spans="2:54">
      <c r="B590" t="str">
        <f>VLOOKUP(C590,花名册!C:O,13,0)</f>
        <v>11694</v>
      </c>
      <c r="C590" t="s">
        <v>945</v>
      </c>
      <c r="D590" t="str">
        <f>VLOOKUP(C590,花名册!C:F,4,0)</f>
        <v>百诚医药</v>
      </c>
      <c r="E590" t="str">
        <f>VLOOKUP(C590,花名册!C:G,5,0)</f>
        <v>固体制剂一部</v>
      </c>
      <c r="F590" t="str">
        <f>VLOOKUP(C590,花名册!C:H,6,0)</f>
        <v>分析研究员</v>
      </c>
      <c r="G590" t="str">
        <f>VLOOKUP(C590,花名册!C:D,2,0)</f>
        <v>在职</v>
      </c>
      <c r="H590" t="str">
        <f>VLOOKUP(C590,花名册!C:E,3,0)</f>
        <v>正式员工</v>
      </c>
      <c r="I590" t="str">
        <f>VLOOKUP(C590,花名册!C:J,8,0)</f>
        <v>研发</v>
      </c>
      <c r="J590" t="str">
        <f>VLOOKUP(C590,花名册!C:I,7,0)</f>
        <v>2022-04-06</v>
      </c>
      <c r="K590" t="str">
        <f>VLOOKUP(C590,花名册!C:L,9,0)</f>
        <v/>
      </c>
      <c r="L590" t="str">
        <f>VLOOKUP(C590,花名册!C:L,10,0)</f>
        <v/>
      </c>
      <c r="M590" t="str">
        <f>VLOOKUP(C590,花名册!C:N,12,0)</f>
        <v>P2</v>
      </c>
      <c r="N590">
        <f>VLOOKUP(C590,出勤日期!A:I,9,0)</f>
        <v>172.5</v>
      </c>
      <c r="O590">
        <f>VLOOKUP(C590,出勤日期!A:J,10,0)</f>
        <v>172.5</v>
      </c>
      <c r="P590">
        <f>VLOOKUP(C590,出勤日期!A:L,12,0)</f>
        <v>0</v>
      </c>
      <c r="Q590">
        <f>VLOOKUP(C590,出勤日期!A:M,13,0)</f>
        <v>172.5</v>
      </c>
      <c r="S590">
        <f>VLOOKUP(C590,'考勤原始数据（增加育儿、独生子女陪护假）'!C:X,16,0)</f>
        <v>0</v>
      </c>
      <c r="U590">
        <f>VLOOKUP(C590,'考勤原始数据（增加育儿、独生子女陪护假）'!C:Z,17,0)</f>
        <v>0</v>
      </c>
      <c r="W590">
        <f>VLOOKUP(C590,'考勤原始数据（增加育儿、独生子女陪护假）'!C:AB,18,0)</f>
        <v>0</v>
      </c>
      <c r="Y590">
        <f>VLOOKUP(C590,'考勤原始数据（增加育儿、独生子女陪护假）'!C:AD,19,0)</f>
        <v>0</v>
      </c>
      <c r="Z590">
        <f>VLOOKUP(C590,'考勤原始数据（增加育儿、独生子女陪护假）'!C:AE,20,0)</f>
        <v>0</v>
      </c>
      <c r="AB590">
        <f>VLOOKUP(C590,'考勤原始数据（增加育儿、独生子女陪护假）'!C:AG,22,0)</f>
        <v>0</v>
      </c>
      <c r="AC590">
        <f>VLOOKUP(C590,'考勤原始数据（增加育儿、独生子女陪护假）'!C:Y,23,0)</f>
        <v>8</v>
      </c>
      <c r="AD590">
        <f>VLOOKUP(C590,'考勤原始数据（增加育儿、独生子女陪护假）'!C:Z,24,0)</f>
        <v>8</v>
      </c>
      <c r="AE590">
        <v>0</v>
      </c>
      <c r="AF590">
        <f>VLOOKUP(C590,'考勤原始数据（增加育儿、独生子女陪护假）'!C:AB,26,0)</f>
        <v>0</v>
      </c>
      <c r="AG590">
        <f>VLOOKUP(C590:C591,'考勤原始数据（增加育儿、独生子女陪护假）'!C:AC,27,0)</f>
        <v>0</v>
      </c>
      <c r="AH590">
        <f>VLOOKUP(C590,'考勤原始数据（增加育儿、独生子女陪护假）'!C:AD,28,0)</f>
        <v>0</v>
      </c>
      <c r="AI590">
        <f>VLOOKUP(C590,'考勤原始数据（增加育儿、独生子女陪护假）'!C:AE,29,0)</f>
        <v>0</v>
      </c>
      <c r="AJ590">
        <f>VLOOKUP(C590,'考勤原始数据（增加育儿、独生子女陪护假）'!C:AF,30,0)</f>
        <v>0</v>
      </c>
      <c r="AL590">
        <f t="shared" si="37"/>
        <v>0</v>
      </c>
      <c r="AM590">
        <f t="shared" si="39"/>
        <v>200</v>
      </c>
      <c r="AN590">
        <f>VLOOKUP(C590,工龄计算!B:F,5,0)</f>
        <v>0</v>
      </c>
      <c r="AS590">
        <f t="shared" si="38"/>
        <v>0</v>
      </c>
      <c r="BB590">
        <f t="shared" si="40"/>
        <v>0</v>
      </c>
    </row>
    <row r="591" spans="2:54">
      <c r="B591" t="str">
        <f>VLOOKUP(C591,花名册!C:O,13,0)</f>
        <v>11693</v>
      </c>
      <c r="C591" t="s">
        <v>1138</v>
      </c>
      <c r="D591" t="str">
        <f>VLOOKUP(C591,花名册!C:F,4,0)</f>
        <v>百诚医药</v>
      </c>
      <c r="E591" t="str">
        <f>VLOOKUP(C591,花名册!C:G,5,0)</f>
        <v>企划部</v>
      </c>
      <c r="F591" t="str">
        <f>VLOOKUP(C591,花名册!C:H,6,0)</f>
        <v>品牌策划专员</v>
      </c>
      <c r="G591" t="str">
        <f>VLOOKUP(C591,花名册!C:D,2,0)</f>
        <v>在职</v>
      </c>
      <c r="H591" t="str">
        <f>VLOOKUP(C591,花名册!C:E,3,0)</f>
        <v>正式员工</v>
      </c>
      <c r="I591" t="str">
        <f>VLOOKUP(C591,花名册!C:J,8,0)</f>
        <v>职能</v>
      </c>
      <c r="J591" t="str">
        <f>VLOOKUP(C591,花名册!C:I,7,0)</f>
        <v>2022-04-06</v>
      </c>
      <c r="K591" t="str">
        <f>VLOOKUP(C591,花名册!C:L,9,0)</f>
        <v/>
      </c>
      <c r="L591" t="str">
        <f>VLOOKUP(C591,花名册!C:L,10,0)</f>
        <v/>
      </c>
      <c r="M591" t="str">
        <f>VLOOKUP(C591,花名册!C:N,12,0)</f>
        <v>P3</v>
      </c>
      <c r="N591">
        <f>VLOOKUP(C591,出勤日期!A:I,9,0)</f>
        <v>184</v>
      </c>
      <c r="O591">
        <f>VLOOKUP(C591,出勤日期!A:J,10,0)</f>
        <v>184</v>
      </c>
      <c r="P591">
        <f>VLOOKUP(C591,出勤日期!A:L,12,0)</f>
        <v>0</v>
      </c>
      <c r="Q591">
        <f>VLOOKUP(C591,出勤日期!A:M,13,0)</f>
        <v>184</v>
      </c>
      <c r="S591">
        <f>VLOOKUP(C591,'考勤原始数据（增加育儿、独生子女陪护假）'!C:X,16,0)</f>
        <v>0</v>
      </c>
      <c r="U591">
        <f>VLOOKUP(C591,'考勤原始数据（增加育儿、独生子女陪护假）'!C:Z,17,0)</f>
        <v>0</v>
      </c>
      <c r="W591">
        <f>VLOOKUP(C591,'考勤原始数据（增加育儿、独生子女陪护假）'!C:AB,18,0)</f>
        <v>0</v>
      </c>
      <c r="Y591">
        <f>VLOOKUP(C591,'考勤原始数据（增加育儿、独生子女陪护假）'!C:AD,19,0)</f>
        <v>0</v>
      </c>
      <c r="Z591">
        <f>VLOOKUP(C591,'考勤原始数据（增加育儿、独生子女陪护假）'!C:AE,20,0)</f>
        <v>0</v>
      </c>
      <c r="AB591">
        <f>VLOOKUP(C591,'考勤原始数据（增加育儿、独生子女陪护假）'!C:AG,22,0)</f>
        <v>0</v>
      </c>
      <c r="AC591">
        <f>VLOOKUP(C591,'考勤原始数据（增加育儿、独生子女陪护假）'!C:Y,23,0)</f>
        <v>0</v>
      </c>
      <c r="AD591">
        <f>VLOOKUP(C591,'考勤原始数据（增加育儿、独生子女陪护假）'!C:Z,24,0)</f>
        <v>0</v>
      </c>
      <c r="AE591">
        <v>0</v>
      </c>
      <c r="AF591">
        <f>VLOOKUP(C591,'考勤原始数据（增加育儿、独生子女陪护假）'!C:AB,26,0)</f>
        <v>0</v>
      </c>
      <c r="AG591">
        <f>VLOOKUP(C591:C592,'考勤原始数据（增加育儿、独生子女陪护假）'!C:AC,27,0)</f>
        <v>0</v>
      </c>
      <c r="AH591">
        <f>VLOOKUP(C591,'考勤原始数据（增加育儿、独生子女陪护假）'!C:AD,28,0)</f>
        <v>0</v>
      </c>
      <c r="AI591">
        <f>VLOOKUP(C591,'考勤原始数据（增加育儿、独生子女陪护假）'!C:AE,29,0)</f>
        <v>0</v>
      </c>
      <c r="AJ591">
        <f>VLOOKUP(C591,'考勤原始数据（增加育儿、独生子女陪护假）'!C:AF,30,0)</f>
        <v>0</v>
      </c>
      <c r="AL591">
        <f t="shared" si="37"/>
        <v>0</v>
      </c>
      <c r="AM591">
        <f t="shared" si="39"/>
        <v>200</v>
      </c>
      <c r="AN591">
        <f>VLOOKUP(C591,工龄计算!B:F,5,0)</f>
        <v>0</v>
      </c>
      <c r="AS591">
        <f t="shared" si="38"/>
        <v>0</v>
      </c>
      <c r="BB591">
        <f t="shared" si="40"/>
        <v>0</v>
      </c>
    </row>
    <row r="592" spans="2:54">
      <c r="B592" t="str">
        <f>VLOOKUP(C592,花名册!C:O,13,0)</f>
        <v>11690</v>
      </c>
      <c r="C592" t="s">
        <v>1432</v>
      </c>
      <c r="D592" t="str">
        <f>VLOOKUP(C592,花名册!C:F,4,0)</f>
        <v>百诚医药</v>
      </c>
      <c r="E592" t="str">
        <f>VLOOKUP(C592,花名册!C:G,5,0)</f>
        <v>项目管理部</v>
      </c>
      <c r="F592" t="str">
        <f>VLOOKUP(C592,花名册!C:H,6,0)</f>
        <v>项目管理专员</v>
      </c>
      <c r="G592" t="str">
        <f>VLOOKUP(C592,花名册!C:D,2,0)</f>
        <v>在职</v>
      </c>
      <c r="H592" t="str">
        <f>VLOOKUP(C592,花名册!C:E,3,0)</f>
        <v>正式员工</v>
      </c>
      <c r="I592" t="str">
        <f>VLOOKUP(C592,花名册!C:J,8,0)</f>
        <v>职能</v>
      </c>
      <c r="J592" t="str">
        <f>VLOOKUP(C592,花名册!C:I,7,0)</f>
        <v>2022-04-06</v>
      </c>
      <c r="K592" t="str">
        <f>VLOOKUP(C592,花名册!C:L,9,0)</f>
        <v/>
      </c>
      <c r="L592" t="str">
        <f>VLOOKUP(C592,花名册!C:L,10,0)</f>
        <v/>
      </c>
      <c r="M592" t="str">
        <f>VLOOKUP(C592,花名册!C:N,12,0)</f>
        <v>P3</v>
      </c>
      <c r="N592">
        <f>VLOOKUP(C592,出勤日期!A:I,9,0)</f>
        <v>184</v>
      </c>
      <c r="O592">
        <f>VLOOKUP(C592,出勤日期!A:J,10,0)</f>
        <v>184</v>
      </c>
      <c r="P592">
        <f>VLOOKUP(C592,出勤日期!A:L,12,0)</f>
        <v>0</v>
      </c>
      <c r="Q592">
        <f>VLOOKUP(C592,出勤日期!A:M,13,0)</f>
        <v>184</v>
      </c>
      <c r="S592">
        <f>VLOOKUP(C592,'考勤原始数据（增加育儿、独生子女陪护假）'!C:X,16,0)</f>
        <v>0</v>
      </c>
      <c r="U592">
        <f>VLOOKUP(C592,'考勤原始数据（增加育儿、独生子女陪护假）'!C:Z,17,0)</f>
        <v>0</v>
      </c>
      <c r="W592">
        <f>VLOOKUP(C592,'考勤原始数据（增加育儿、独生子女陪护假）'!C:AB,18,0)</f>
        <v>0</v>
      </c>
      <c r="Y592">
        <f>VLOOKUP(C592,'考勤原始数据（增加育儿、独生子女陪护假）'!C:AD,19,0)</f>
        <v>0</v>
      </c>
      <c r="Z592">
        <f>VLOOKUP(C592,'考勤原始数据（增加育儿、独生子女陪护假）'!C:AE,20,0)</f>
        <v>0</v>
      </c>
      <c r="AB592">
        <f>VLOOKUP(C592,'考勤原始数据（增加育儿、独生子女陪护假）'!C:AG,22,0)</f>
        <v>0</v>
      </c>
      <c r="AC592">
        <f>VLOOKUP(C592,'考勤原始数据（增加育儿、独生子女陪护假）'!C:Y,23,0)</f>
        <v>10</v>
      </c>
      <c r="AD592">
        <f>VLOOKUP(C592,'考勤原始数据（增加育儿、独生子女陪护假）'!C:Z,24,0)</f>
        <v>10</v>
      </c>
      <c r="AE592">
        <v>0</v>
      </c>
      <c r="AF592">
        <f>VLOOKUP(C592,'考勤原始数据（增加育儿、独生子女陪护假）'!C:AB,26,0)</f>
        <v>0</v>
      </c>
      <c r="AG592">
        <f>VLOOKUP(C592:C593,'考勤原始数据（增加育儿、独生子女陪护假）'!C:AC,27,0)</f>
        <v>0</v>
      </c>
      <c r="AH592">
        <f>VLOOKUP(C592,'考勤原始数据（增加育儿、独生子女陪护假）'!C:AD,28,0)</f>
        <v>0</v>
      </c>
      <c r="AI592">
        <f>VLOOKUP(C592,'考勤原始数据（增加育儿、独生子女陪护假）'!C:AE,29,0)</f>
        <v>0</v>
      </c>
      <c r="AJ592">
        <f>VLOOKUP(C592,'考勤原始数据（增加育儿、独生子女陪护假）'!C:AF,30,0)</f>
        <v>0</v>
      </c>
      <c r="AL592">
        <f t="shared" si="37"/>
        <v>0</v>
      </c>
      <c r="AM592">
        <f t="shared" si="39"/>
        <v>200</v>
      </c>
      <c r="AN592">
        <f>VLOOKUP(C592,工龄计算!B:F,5,0)</f>
        <v>0</v>
      </c>
      <c r="AS592">
        <f t="shared" si="38"/>
        <v>0</v>
      </c>
      <c r="BB592">
        <f t="shared" si="40"/>
        <v>0</v>
      </c>
    </row>
    <row r="593" spans="2:54">
      <c r="B593" t="str">
        <f>VLOOKUP(C593,花名册!C:O,13,0)</f>
        <v>11689</v>
      </c>
      <c r="C593" t="s">
        <v>1512</v>
      </c>
      <c r="D593" t="str">
        <f>VLOOKUP(C593,花名册!C:F,4,0)</f>
        <v>百诚医药</v>
      </c>
      <c r="E593" t="str">
        <f>VLOOKUP(C593,花名册!C:G,5,0)</f>
        <v>注册部</v>
      </c>
      <c r="F593" t="str">
        <f>VLOOKUP(C593,花名册!C:H,6,0)</f>
        <v>高级注册专员</v>
      </c>
      <c r="G593" t="str">
        <f>VLOOKUP(C593,花名册!C:D,2,0)</f>
        <v>在职</v>
      </c>
      <c r="H593" t="str">
        <f>VLOOKUP(C593,花名册!C:E,3,0)</f>
        <v>正式员工</v>
      </c>
      <c r="I593" t="str">
        <f>VLOOKUP(C593,花名册!C:J,8,0)</f>
        <v>研发</v>
      </c>
      <c r="J593" t="str">
        <f>VLOOKUP(C593,花名册!C:I,7,0)</f>
        <v>2022-04-06</v>
      </c>
      <c r="K593" t="str">
        <f>VLOOKUP(C593,花名册!C:L,9,0)</f>
        <v/>
      </c>
      <c r="L593" t="str">
        <f>VLOOKUP(C593,花名册!C:L,10,0)</f>
        <v/>
      </c>
      <c r="M593" t="str">
        <f>VLOOKUP(C593,花名册!C:N,12,0)</f>
        <v>P3</v>
      </c>
      <c r="N593">
        <f>VLOOKUP(C593,出勤日期!A:I,9,0)</f>
        <v>172.5</v>
      </c>
      <c r="O593">
        <f>VLOOKUP(C593,出勤日期!A:J,10,0)</f>
        <v>172.5</v>
      </c>
      <c r="P593">
        <f>VLOOKUP(C593,出勤日期!A:L,12,0)</f>
        <v>0</v>
      </c>
      <c r="Q593">
        <f>VLOOKUP(C593,出勤日期!A:M,13,0)</f>
        <v>172.5</v>
      </c>
      <c r="S593">
        <f>VLOOKUP(C593,'考勤原始数据（增加育儿、独生子女陪护假）'!C:X,16,0)</f>
        <v>0</v>
      </c>
      <c r="U593">
        <f>VLOOKUP(C593,'考勤原始数据（增加育儿、独生子女陪护假）'!C:Z,17,0)</f>
        <v>0</v>
      </c>
      <c r="W593">
        <f>VLOOKUP(C593,'考勤原始数据（增加育儿、独生子女陪护假）'!C:AB,18,0)</f>
        <v>0</v>
      </c>
      <c r="Y593">
        <f>VLOOKUP(C593,'考勤原始数据（增加育儿、独生子女陪护假）'!C:AD,19,0)</f>
        <v>0</v>
      </c>
      <c r="Z593">
        <f>VLOOKUP(C593,'考勤原始数据（增加育儿、独生子女陪护假）'!C:AE,20,0)</f>
        <v>0</v>
      </c>
      <c r="AB593">
        <f>VLOOKUP(C593,'考勤原始数据（增加育儿、独生子女陪护假）'!C:AG,22,0)</f>
        <v>0</v>
      </c>
      <c r="AC593">
        <f>VLOOKUP(C593,'考勤原始数据（增加育儿、独生子女陪护假）'!C:Y,23,0)</f>
        <v>10.5</v>
      </c>
      <c r="AD593">
        <f>VLOOKUP(C593,'考勤原始数据（增加育儿、独生子女陪护假）'!C:Z,24,0)</f>
        <v>10.5</v>
      </c>
      <c r="AE593">
        <v>0</v>
      </c>
      <c r="AF593">
        <f>VLOOKUP(C593,'考勤原始数据（增加育儿、独生子女陪护假）'!C:AB,26,0)</f>
        <v>0</v>
      </c>
      <c r="AG593">
        <f>VLOOKUP(C593:C594,'考勤原始数据（增加育儿、独生子女陪护假）'!C:AC,27,0)</f>
        <v>0</v>
      </c>
      <c r="AH593">
        <f>VLOOKUP(C593,'考勤原始数据（增加育儿、独生子女陪护假）'!C:AD,28,0)</f>
        <v>0</v>
      </c>
      <c r="AI593">
        <f>VLOOKUP(C593,'考勤原始数据（增加育儿、独生子女陪护假）'!C:AE,29,0)</f>
        <v>0</v>
      </c>
      <c r="AJ593">
        <f>VLOOKUP(C593,'考勤原始数据（增加育儿、独生子女陪护假）'!C:AF,30,0)</f>
        <v>0</v>
      </c>
      <c r="AL593">
        <f t="shared" si="37"/>
        <v>0</v>
      </c>
      <c r="AM593">
        <f t="shared" si="39"/>
        <v>200</v>
      </c>
      <c r="AN593">
        <f>VLOOKUP(C593,工龄计算!B:F,5,0)</f>
        <v>0</v>
      </c>
      <c r="AS593">
        <f t="shared" si="38"/>
        <v>0</v>
      </c>
      <c r="BB593">
        <f t="shared" si="40"/>
        <v>0</v>
      </c>
    </row>
    <row r="594" spans="2:54">
      <c r="B594" t="str">
        <f>VLOOKUP(C594,花名册!C:O,13,0)</f>
        <v>11684</v>
      </c>
      <c r="C594" t="s">
        <v>946</v>
      </c>
      <c r="D594" t="str">
        <f>VLOOKUP(C594,花名册!C:F,4,0)</f>
        <v>勤思医药</v>
      </c>
      <c r="E594" t="str">
        <f>VLOOKUP(C594,花名册!C:G,5,0)</f>
        <v>勤思医药</v>
      </c>
      <c r="F594" t="str">
        <f>VLOOKUP(C594,花名册!C:H,6,0)</f>
        <v>CRC-1</v>
      </c>
      <c r="G594" t="str">
        <f>VLOOKUP(C594,花名册!C:D,2,0)</f>
        <v>在职</v>
      </c>
      <c r="H594" t="str">
        <f>VLOOKUP(C594,花名册!C:E,3,0)</f>
        <v>正式员工</v>
      </c>
      <c r="I594" t="str">
        <f>VLOOKUP(C594,花名册!C:J,8,0)</f>
        <v>研发</v>
      </c>
      <c r="J594" t="str">
        <f>VLOOKUP(C594,花名册!C:I,7,0)</f>
        <v>2022-04-06</v>
      </c>
      <c r="K594" t="str">
        <f>VLOOKUP(C594,花名册!C:L,9,0)</f>
        <v/>
      </c>
      <c r="L594" t="str">
        <f>VLOOKUP(C594,花名册!C:L,10,0)</f>
        <v/>
      </c>
      <c r="M594" t="str">
        <f>VLOOKUP(C594,花名册!C:N,12,0)</f>
        <v>P1</v>
      </c>
      <c r="N594">
        <f>VLOOKUP(C594,出勤日期!A:I,9,0)</f>
        <v>172.5</v>
      </c>
      <c r="O594">
        <f>VLOOKUP(C594,出勤日期!A:J,10,0)</f>
        <v>172.5</v>
      </c>
      <c r="P594">
        <f>VLOOKUP(C594,出勤日期!A:L,12,0)</f>
        <v>0</v>
      </c>
      <c r="Q594">
        <f>VLOOKUP(C594,出勤日期!A:M,13,0)</f>
        <v>172.5</v>
      </c>
      <c r="S594">
        <f>VLOOKUP(C594,'考勤原始数据（增加育儿、独生子女陪护假）'!C:X,16,0)</f>
        <v>0</v>
      </c>
      <c r="U594">
        <f>VLOOKUP(C594,'考勤原始数据（增加育儿、独生子女陪护假）'!C:Z,17,0)</f>
        <v>0</v>
      </c>
      <c r="W594">
        <f>VLOOKUP(C594,'考勤原始数据（增加育儿、独生子女陪护假）'!C:AB,18,0)</f>
        <v>0</v>
      </c>
      <c r="Y594">
        <f>VLOOKUP(C594,'考勤原始数据（增加育儿、独生子女陪护假）'!C:AD,19,0)</f>
        <v>0</v>
      </c>
      <c r="Z594">
        <f>VLOOKUP(C594,'考勤原始数据（增加育儿、独生子女陪护假）'!C:AE,20,0)</f>
        <v>0</v>
      </c>
      <c r="AB594">
        <f>VLOOKUP(C594,'考勤原始数据（增加育儿、独生子女陪护假）'!C:AG,22,0)</f>
        <v>0</v>
      </c>
      <c r="AC594">
        <f>VLOOKUP(C594,'考勤原始数据（增加育儿、独生子女陪护假）'!C:Y,23,0)</f>
        <v>36</v>
      </c>
      <c r="AD594">
        <f>VLOOKUP(C594,'考勤原始数据（增加育儿、独生子女陪护假）'!C:Z,24,0)</f>
        <v>13</v>
      </c>
      <c r="AE594">
        <v>0</v>
      </c>
      <c r="AF594">
        <f>VLOOKUP(C594,'考勤原始数据（增加育儿、独生子女陪护假）'!C:AB,26,0)</f>
        <v>23</v>
      </c>
      <c r="AG594">
        <f>VLOOKUP(C594:C595,'考勤原始数据（增加育儿、独生子女陪护假）'!C:AC,27,0)</f>
        <v>0</v>
      </c>
      <c r="AH594">
        <f>VLOOKUP(C594,'考勤原始数据（增加育儿、独生子女陪护假）'!C:AD,28,0)</f>
        <v>0</v>
      </c>
      <c r="AI594">
        <f>VLOOKUP(C594,'考勤原始数据（增加育儿、独生子女陪护假）'!C:AE,29,0)</f>
        <v>0</v>
      </c>
      <c r="AJ594">
        <f>VLOOKUP(C594,'考勤原始数据（增加育儿、独生子女陪护假）'!C:AF,30,0)</f>
        <v>920</v>
      </c>
      <c r="AK594">
        <v>33</v>
      </c>
      <c r="AL594">
        <f t="shared" si="37"/>
        <v>495</v>
      </c>
      <c r="AM594">
        <f t="shared" si="39"/>
        <v>200</v>
      </c>
      <c r="AN594">
        <f>VLOOKUP(C594,工龄计算!B:F,5,0)</f>
        <v>0</v>
      </c>
      <c r="AS594">
        <f t="shared" si="38"/>
        <v>0</v>
      </c>
      <c r="BB594">
        <f t="shared" si="40"/>
        <v>0</v>
      </c>
    </row>
    <row r="595" spans="2:54">
      <c r="B595" t="str">
        <f>VLOOKUP(C595,花名册!C:O,13,0)</f>
        <v>11707</v>
      </c>
      <c r="C595" t="s">
        <v>1139</v>
      </c>
      <c r="D595" t="str">
        <f>VLOOKUP(C595,花名册!C:F,4,0)</f>
        <v>百诚医药</v>
      </c>
      <c r="E595" t="str">
        <f>VLOOKUP(C595,花名册!C:G,5,0)</f>
        <v>质量保证部</v>
      </c>
      <c r="F595" t="str">
        <f>VLOOKUP(C595,花名册!C:H,6,0)</f>
        <v>QA</v>
      </c>
      <c r="G595" t="str">
        <f>VLOOKUP(C595,花名册!C:D,2,0)</f>
        <v>在职</v>
      </c>
      <c r="H595" t="str">
        <f>VLOOKUP(C595,花名册!C:E,3,0)</f>
        <v>正式员工</v>
      </c>
      <c r="I595" t="str">
        <f>VLOOKUP(C595,花名册!C:J,8,0)</f>
        <v>职能</v>
      </c>
      <c r="J595" t="str">
        <f>VLOOKUP(C595,花名册!C:I,7,0)</f>
        <v>2022-04-08</v>
      </c>
      <c r="K595" t="str">
        <f>VLOOKUP(C595,花名册!C:L,9,0)</f>
        <v/>
      </c>
      <c r="L595" t="str">
        <f>VLOOKUP(C595,花名册!C:L,10,0)</f>
        <v/>
      </c>
      <c r="M595" t="str">
        <f>VLOOKUP(C595,花名册!C:N,12,0)</f>
        <v>P2</v>
      </c>
      <c r="N595">
        <f>VLOOKUP(C595,出勤日期!A:I,9,0)</f>
        <v>184</v>
      </c>
      <c r="O595">
        <f>VLOOKUP(C595,出勤日期!A:J,10,0)</f>
        <v>184</v>
      </c>
      <c r="P595">
        <f>VLOOKUP(C595,出勤日期!A:L,12,0)</f>
        <v>0</v>
      </c>
      <c r="Q595">
        <f>VLOOKUP(C595,出勤日期!A:M,13,0)</f>
        <v>184</v>
      </c>
      <c r="S595">
        <f>VLOOKUP(C595,'考勤原始数据（增加育儿、独生子女陪护假）'!C:X,16,0)</f>
        <v>0</v>
      </c>
      <c r="U595">
        <f>VLOOKUP(C595,'考勤原始数据（增加育儿、独生子女陪护假）'!C:Z,17,0)</f>
        <v>0</v>
      </c>
      <c r="W595">
        <f>VLOOKUP(C595,'考勤原始数据（增加育儿、独生子女陪护假）'!C:AB,18,0)</f>
        <v>0</v>
      </c>
      <c r="Y595">
        <f>VLOOKUP(C595,'考勤原始数据（增加育儿、独生子女陪护假）'!C:AD,19,0)</f>
        <v>0</v>
      </c>
      <c r="Z595">
        <f>VLOOKUP(C595,'考勤原始数据（增加育儿、独生子女陪护假）'!C:AE,20,0)</f>
        <v>0</v>
      </c>
      <c r="AB595">
        <f>VLOOKUP(C595,'考勤原始数据（增加育儿、独生子女陪护假）'!C:AG,22,0)</f>
        <v>0</v>
      </c>
      <c r="AC595">
        <f>VLOOKUP(C595,'考勤原始数据（增加育儿、独生子女陪护假）'!C:Y,23,0)</f>
        <v>5.5</v>
      </c>
      <c r="AD595">
        <f>VLOOKUP(C595,'考勤原始数据（增加育儿、独生子女陪护假）'!C:Z,24,0)</f>
        <v>5.5</v>
      </c>
      <c r="AE595">
        <v>0</v>
      </c>
      <c r="AF595">
        <f>VLOOKUP(C595,'考勤原始数据（增加育儿、独生子女陪护假）'!C:AB,26,0)</f>
        <v>0</v>
      </c>
      <c r="AG595">
        <f>VLOOKUP(C595:C596,'考勤原始数据（增加育儿、独生子女陪护假）'!C:AC,27,0)</f>
        <v>0</v>
      </c>
      <c r="AH595">
        <f>VLOOKUP(C595,'考勤原始数据（增加育儿、独生子女陪护假）'!C:AD,28,0)</f>
        <v>0</v>
      </c>
      <c r="AI595">
        <f>VLOOKUP(C595,'考勤原始数据（增加育儿、独生子女陪护假）'!C:AE,29,0)</f>
        <v>0</v>
      </c>
      <c r="AJ595">
        <f>VLOOKUP(C595,'考勤原始数据（增加育儿、独生子女陪护假）'!C:AF,30,0)</f>
        <v>0</v>
      </c>
      <c r="AL595">
        <f t="shared" si="37"/>
        <v>0</v>
      </c>
      <c r="AM595">
        <f t="shared" si="39"/>
        <v>200</v>
      </c>
      <c r="AN595">
        <f>VLOOKUP(C595,工龄计算!B:F,5,0)</f>
        <v>0</v>
      </c>
      <c r="AS595">
        <f t="shared" si="38"/>
        <v>0</v>
      </c>
      <c r="BB595">
        <f t="shared" si="40"/>
        <v>0</v>
      </c>
    </row>
    <row r="596" spans="2:54">
      <c r="B596" t="str">
        <f>VLOOKUP(C596,花名册!C:O,13,0)</f>
        <v>11695</v>
      </c>
      <c r="C596" t="s">
        <v>1555</v>
      </c>
      <c r="D596" t="str">
        <f>VLOOKUP(C596,花名册!C:F,4,0)</f>
        <v>百诚医药</v>
      </c>
      <c r="E596" t="str">
        <f>VLOOKUP(C596,花名册!C:G,5,0)</f>
        <v>原料药分析部</v>
      </c>
      <c r="F596" t="str">
        <f>VLOOKUP(C596,花名册!C:H,6,0)</f>
        <v>高级分析研究员</v>
      </c>
      <c r="G596" t="str">
        <f>VLOOKUP(C596,花名册!C:D,2,0)</f>
        <v>在职</v>
      </c>
      <c r="H596" t="str">
        <f>VLOOKUP(C596,花名册!C:E,3,0)</f>
        <v>正式员工</v>
      </c>
      <c r="I596" t="str">
        <f>VLOOKUP(C596,花名册!C:J,8,0)</f>
        <v>研发</v>
      </c>
      <c r="J596" t="str">
        <f>VLOOKUP(C596,花名册!C:I,7,0)</f>
        <v>2022-04-08</v>
      </c>
      <c r="K596" t="str">
        <f>VLOOKUP(C596,花名册!C:L,9,0)</f>
        <v/>
      </c>
      <c r="L596" t="str">
        <f>VLOOKUP(C596,花名册!C:L,10,0)</f>
        <v/>
      </c>
      <c r="M596" t="str">
        <f>VLOOKUP(C596,花名册!C:N,12,0)</f>
        <v>P3</v>
      </c>
      <c r="N596">
        <f>VLOOKUP(C596,出勤日期!A:I,9,0)</f>
        <v>172.5</v>
      </c>
      <c r="O596">
        <f>VLOOKUP(C596,出勤日期!A:J,10,0)</f>
        <v>172.5</v>
      </c>
      <c r="P596">
        <f>VLOOKUP(C596,出勤日期!A:L,12,0)</f>
        <v>0</v>
      </c>
      <c r="Q596">
        <f>VLOOKUP(C596,出勤日期!A:M,13,0)</f>
        <v>172.5</v>
      </c>
      <c r="S596">
        <f>VLOOKUP(C596,'考勤原始数据（增加育儿、独生子女陪护假）'!C:X,16,0)</f>
        <v>0</v>
      </c>
      <c r="U596">
        <f>VLOOKUP(C596,'考勤原始数据（增加育儿、独生子女陪护假）'!C:Z,17,0)</f>
        <v>0</v>
      </c>
      <c r="W596">
        <f>VLOOKUP(C596,'考勤原始数据（增加育儿、独生子女陪护假）'!C:AB,18,0)</f>
        <v>0</v>
      </c>
      <c r="Y596">
        <f>VLOOKUP(C596,'考勤原始数据（增加育儿、独生子女陪护假）'!C:AD,19,0)</f>
        <v>0</v>
      </c>
      <c r="Z596">
        <f>VLOOKUP(C596,'考勤原始数据（增加育儿、独生子女陪护假）'!C:AE,20,0)</f>
        <v>0</v>
      </c>
      <c r="AB596">
        <f>VLOOKUP(C596,'考勤原始数据（增加育儿、独生子女陪护假）'!C:AG,22,0)</f>
        <v>0</v>
      </c>
      <c r="AC596">
        <f>VLOOKUP(C596,'考勤原始数据（增加育儿、独生子女陪护假）'!C:Y,23,0)</f>
        <v>18.5</v>
      </c>
      <c r="AD596">
        <f>VLOOKUP(C596,'考勤原始数据（增加育儿、独生子女陪护假）'!C:Z,24,0)</f>
        <v>18.5</v>
      </c>
      <c r="AE596">
        <v>0</v>
      </c>
      <c r="AF596">
        <f>VLOOKUP(C596,'考勤原始数据（增加育儿、独生子女陪护假）'!C:AB,26,0)</f>
        <v>0</v>
      </c>
      <c r="AG596">
        <f>VLOOKUP(C596:C597,'考勤原始数据（增加育儿、独生子女陪护假）'!C:AC,27,0)</f>
        <v>0</v>
      </c>
      <c r="AH596">
        <f>VLOOKUP(C596,'考勤原始数据（增加育儿、独生子女陪护假）'!C:AD,28,0)</f>
        <v>0</v>
      </c>
      <c r="AI596">
        <f>VLOOKUP(C596,'考勤原始数据（增加育儿、独生子女陪护假）'!C:AE,29,0)</f>
        <v>0</v>
      </c>
      <c r="AJ596">
        <f>VLOOKUP(C596,'考勤原始数据（增加育儿、独生子女陪护假）'!C:AF,30,0)</f>
        <v>0</v>
      </c>
      <c r="AL596">
        <f t="shared" si="37"/>
        <v>0</v>
      </c>
      <c r="AM596">
        <f t="shared" si="39"/>
        <v>200</v>
      </c>
      <c r="AN596">
        <f>VLOOKUP(C596,工龄计算!B:F,5,0)</f>
        <v>0</v>
      </c>
      <c r="AS596">
        <f t="shared" si="38"/>
        <v>0</v>
      </c>
      <c r="BB596">
        <f t="shared" si="40"/>
        <v>0</v>
      </c>
    </row>
    <row r="597" spans="2:54">
      <c r="B597" t="str">
        <f>VLOOKUP(C597,花名册!C:O,13,0)</f>
        <v>11698</v>
      </c>
      <c r="C597" t="s">
        <v>1513</v>
      </c>
      <c r="D597" t="str">
        <f>VLOOKUP(C597,花名册!C:F,4,0)</f>
        <v>百诚医药</v>
      </c>
      <c r="E597" t="str">
        <f>VLOOKUP(C597,花名册!C:G,5,0)</f>
        <v>原料药分析部</v>
      </c>
      <c r="F597" t="str">
        <f>VLOOKUP(C597,花名册!C:H,6,0)</f>
        <v>分析研究员</v>
      </c>
      <c r="G597" t="str">
        <f>VLOOKUP(C597,花名册!C:D,2,0)</f>
        <v>在职</v>
      </c>
      <c r="H597" t="str">
        <f>VLOOKUP(C597,花名册!C:E,3,0)</f>
        <v>正式员工</v>
      </c>
      <c r="I597" t="str">
        <f>VLOOKUP(C597,花名册!C:J,8,0)</f>
        <v>研发</v>
      </c>
      <c r="J597" t="str">
        <f>VLOOKUP(C597,花名册!C:I,7,0)</f>
        <v>2022-04-11</v>
      </c>
      <c r="K597" t="str">
        <f>VLOOKUP(C597,花名册!C:L,9,0)</f>
        <v/>
      </c>
      <c r="L597" t="str">
        <f>VLOOKUP(C597,花名册!C:L,10,0)</f>
        <v/>
      </c>
      <c r="M597" t="str">
        <f>VLOOKUP(C597,花名册!C:N,12,0)</f>
        <v>P2</v>
      </c>
      <c r="N597">
        <f>VLOOKUP(C597,出勤日期!A:I,9,0)</f>
        <v>172.5</v>
      </c>
      <c r="O597">
        <f>VLOOKUP(C597,出勤日期!A:J,10,0)</f>
        <v>172.5</v>
      </c>
      <c r="P597">
        <f>VLOOKUP(C597,出勤日期!A:L,12,0)</f>
        <v>0</v>
      </c>
      <c r="Q597">
        <f>VLOOKUP(C597,出勤日期!A:M,13,0)</f>
        <v>172.5</v>
      </c>
      <c r="S597">
        <f>VLOOKUP(C597,'考勤原始数据（增加育儿、独生子女陪护假）'!C:X,16,0)</f>
        <v>0</v>
      </c>
      <c r="U597">
        <f>VLOOKUP(C597,'考勤原始数据（增加育儿、独生子女陪护假）'!C:Z,17,0)</f>
        <v>0</v>
      </c>
      <c r="W597">
        <f>VLOOKUP(C597,'考勤原始数据（增加育儿、独生子女陪护假）'!C:AB,18,0)</f>
        <v>0</v>
      </c>
      <c r="Y597">
        <f>VLOOKUP(C597,'考勤原始数据（增加育儿、独生子女陪护假）'!C:AD,19,0)</f>
        <v>0</v>
      </c>
      <c r="Z597">
        <f>VLOOKUP(C597,'考勤原始数据（增加育儿、独生子女陪护假）'!C:AE,20,0)</f>
        <v>0</v>
      </c>
      <c r="AB597">
        <f>VLOOKUP(C597,'考勤原始数据（增加育儿、独生子女陪护假）'!C:AG,22,0)</f>
        <v>0</v>
      </c>
      <c r="AC597">
        <f>VLOOKUP(C597,'考勤原始数据（增加育儿、独生子女陪护假）'!C:Y,23,0)</f>
        <v>12</v>
      </c>
      <c r="AD597">
        <f>VLOOKUP(C597,'考勤原始数据（增加育儿、独生子女陪护假）'!C:Z,24,0)</f>
        <v>12</v>
      </c>
      <c r="AE597">
        <v>0</v>
      </c>
      <c r="AF597">
        <f>VLOOKUP(C597,'考勤原始数据（增加育儿、独生子女陪护假）'!C:AB,26,0)</f>
        <v>0</v>
      </c>
      <c r="AG597">
        <f>VLOOKUP(C597:C598,'考勤原始数据（增加育儿、独生子女陪护假）'!C:AC,27,0)</f>
        <v>0</v>
      </c>
      <c r="AH597">
        <f>VLOOKUP(C597,'考勤原始数据（增加育儿、独生子女陪护假）'!C:AD,28,0)</f>
        <v>0</v>
      </c>
      <c r="AI597">
        <f>VLOOKUP(C597,'考勤原始数据（增加育儿、独生子女陪护假）'!C:AE,29,0)</f>
        <v>0</v>
      </c>
      <c r="AJ597">
        <f>VLOOKUP(C597,'考勤原始数据（增加育儿、独生子女陪护假）'!C:AF,30,0)</f>
        <v>0</v>
      </c>
      <c r="AL597">
        <f t="shared" si="37"/>
        <v>0</v>
      </c>
      <c r="AM597">
        <f t="shared" si="39"/>
        <v>200</v>
      </c>
      <c r="AN597">
        <f>VLOOKUP(C597,工龄计算!B:F,5,0)</f>
        <v>0</v>
      </c>
      <c r="AS597">
        <f t="shared" si="38"/>
        <v>0</v>
      </c>
      <c r="BB597">
        <f t="shared" si="40"/>
        <v>0</v>
      </c>
    </row>
    <row r="598" spans="2:54">
      <c r="B598" t="str">
        <f>VLOOKUP(C598,花名册!C:O,13,0)</f>
        <v>12130</v>
      </c>
      <c r="C598" t="s">
        <v>1237</v>
      </c>
      <c r="D598" t="str">
        <f>VLOOKUP(C598,花名册!C:F,4,0)</f>
        <v>勤思医药</v>
      </c>
      <c r="E598" t="str">
        <f>VLOOKUP(C598,花名册!C:G,5,0)</f>
        <v>勤思医药</v>
      </c>
      <c r="F598" t="str">
        <f>VLOOKUP(C598,花名册!C:H,6,0)</f>
        <v>CRC-1</v>
      </c>
      <c r="G598" t="str">
        <f>VLOOKUP(C598,花名册!C:D,2,0)</f>
        <v>在职</v>
      </c>
      <c r="H598" t="str">
        <f>VLOOKUP(C598,花名册!C:E,3,0)</f>
        <v>正式员工</v>
      </c>
      <c r="I598" t="str">
        <f>VLOOKUP(C598,花名册!C:J,8,0)</f>
        <v>研发</v>
      </c>
      <c r="J598" t="str">
        <f>VLOOKUP(C598,花名册!C:I,7,0)</f>
        <v>2022-09-07</v>
      </c>
      <c r="K598" t="str">
        <f>VLOOKUP(C598,花名册!C:L,9,0)</f>
        <v/>
      </c>
      <c r="L598" t="str">
        <f>VLOOKUP(C598,花名册!C:L,10,0)</f>
        <v/>
      </c>
      <c r="M598" t="str">
        <f>VLOOKUP(C598,花名册!C:N,12,0)</f>
        <v>P1</v>
      </c>
      <c r="N598">
        <f>VLOOKUP(C598,出勤日期!A:I,9,0)</f>
        <v>172.5</v>
      </c>
      <c r="O598">
        <f>VLOOKUP(C598,出勤日期!A:J,10,0)</f>
        <v>172.5</v>
      </c>
      <c r="P598">
        <f>VLOOKUP(C598,出勤日期!A:L,12,0)</f>
        <v>0</v>
      </c>
      <c r="Q598">
        <f>VLOOKUP(C598,出勤日期!A:M,13,0)</f>
        <v>172.5</v>
      </c>
      <c r="S598">
        <f>VLOOKUP(C598,'考勤原始数据（增加育儿、独生子女陪护假）'!C:X,16,0)</f>
        <v>0</v>
      </c>
      <c r="U598">
        <f>VLOOKUP(C598,'考勤原始数据（增加育儿、独生子女陪护假）'!C:Z,17,0)</f>
        <v>0</v>
      </c>
      <c r="W598">
        <f>VLOOKUP(C598,'考勤原始数据（增加育儿、独生子女陪护假）'!C:AB,18,0)</f>
        <v>0</v>
      </c>
      <c r="Y598">
        <f>VLOOKUP(C598,'考勤原始数据（增加育儿、独生子女陪护假）'!C:AD,19,0)</f>
        <v>0</v>
      </c>
      <c r="Z598">
        <f>VLOOKUP(C598,'考勤原始数据（增加育儿、独生子女陪护假）'!C:AE,20,0)</f>
        <v>0</v>
      </c>
      <c r="AB598">
        <f>VLOOKUP(C598,'考勤原始数据（增加育儿、独生子女陪护假）'!C:AG,22,0)</f>
        <v>59.5</v>
      </c>
      <c r="AC598">
        <f>VLOOKUP(C598,'考勤原始数据（增加育儿、独生子女陪护假）'!C:Y,23,0)</f>
        <v>4</v>
      </c>
      <c r="AD598">
        <f>VLOOKUP(C598,'考勤原始数据（增加育儿、独生子女陪护假）'!C:Z,24,0)</f>
        <v>4</v>
      </c>
      <c r="AE598">
        <v>0</v>
      </c>
      <c r="AF598">
        <f>VLOOKUP(C598,'考勤原始数据（增加育儿、独生子女陪护假）'!C:AB,26,0)</f>
        <v>0</v>
      </c>
      <c r="AG598">
        <f>VLOOKUP(C598:C599,'考勤原始数据（增加育儿、独生子女陪护假）'!C:AC,27,0)</f>
        <v>0</v>
      </c>
      <c r="AH598">
        <f>VLOOKUP(C598,'考勤原始数据（增加育儿、独生子女陪护假）'!C:AD,28,0)</f>
        <v>0</v>
      </c>
      <c r="AI598">
        <f>VLOOKUP(C598,'考勤原始数据（增加育儿、独生子女陪护假）'!C:AE,29,0)</f>
        <v>0</v>
      </c>
      <c r="AJ598">
        <f>VLOOKUP(C598,'考勤原始数据（增加育儿、独生子女陪护假）'!C:AF,30,0)</f>
        <v>0</v>
      </c>
      <c r="AK598">
        <v>18</v>
      </c>
      <c r="AL598">
        <f t="shared" si="37"/>
        <v>270</v>
      </c>
      <c r="AM598">
        <f t="shared" si="39"/>
        <v>131.01</v>
      </c>
      <c r="AN598">
        <f>VLOOKUP(C598,工龄计算!B:F,5,0)</f>
        <v>0</v>
      </c>
      <c r="AQ598">
        <v>655.07000000000005</v>
      </c>
      <c r="AS598">
        <f t="shared" si="38"/>
        <v>655.07000000000005</v>
      </c>
      <c r="BB598">
        <f t="shared" si="40"/>
        <v>0</v>
      </c>
    </row>
    <row r="599" spans="2:54">
      <c r="B599" t="str">
        <f>VLOOKUP(C599,花名册!C:O,13,0)</f>
        <v>11687</v>
      </c>
      <c r="C599" t="s">
        <v>1556</v>
      </c>
      <c r="D599" t="str">
        <f>VLOOKUP(C599,花名册!C:F,4,0)</f>
        <v>百诚医药</v>
      </c>
      <c r="E599" t="str">
        <f>VLOOKUP(C599,花名册!C:G,5,0)</f>
        <v>液体制剂三部</v>
      </c>
      <c r="F599" t="str">
        <f>VLOOKUP(C599,花名册!C:H,6,0)</f>
        <v>助理分析研究员</v>
      </c>
      <c r="G599" t="str">
        <f>VLOOKUP(C599,花名册!C:D,2,0)</f>
        <v>在职</v>
      </c>
      <c r="H599" t="str">
        <f>VLOOKUP(C599,花名册!C:E,3,0)</f>
        <v>正式员工</v>
      </c>
      <c r="I599" t="str">
        <f>VLOOKUP(C599,花名册!C:J,8,0)</f>
        <v>研发</v>
      </c>
      <c r="J599" t="str">
        <f>VLOOKUP(C599,花名册!C:I,7,0)</f>
        <v>2022-04-13</v>
      </c>
      <c r="K599" t="str">
        <f>VLOOKUP(C599,花名册!C:L,9,0)</f>
        <v/>
      </c>
      <c r="L599" t="str">
        <f>VLOOKUP(C599,花名册!C:L,10,0)</f>
        <v/>
      </c>
      <c r="M599" t="str">
        <f>VLOOKUP(C599,花名册!C:N,12,0)</f>
        <v>P1</v>
      </c>
      <c r="N599">
        <f>VLOOKUP(C599,出勤日期!A:I,9,0)</f>
        <v>172.5</v>
      </c>
      <c r="O599">
        <f>VLOOKUP(C599,出勤日期!A:J,10,0)</f>
        <v>172.5</v>
      </c>
      <c r="P599">
        <f>VLOOKUP(C599,出勤日期!A:L,12,0)</f>
        <v>0</v>
      </c>
      <c r="Q599">
        <f>VLOOKUP(C599,出勤日期!A:M,13,0)</f>
        <v>172.5</v>
      </c>
      <c r="S599">
        <f>VLOOKUP(C599,'考勤原始数据（增加育儿、独生子女陪护假）'!C:X,16,0)</f>
        <v>0</v>
      </c>
      <c r="U599">
        <f>VLOOKUP(C599,'考勤原始数据（增加育儿、独生子女陪护假）'!C:Z,17,0)</f>
        <v>0</v>
      </c>
      <c r="W599">
        <f>VLOOKUP(C599,'考勤原始数据（增加育儿、独生子女陪护假）'!C:AB,18,0)</f>
        <v>0</v>
      </c>
      <c r="Y599">
        <f>VLOOKUP(C599,'考勤原始数据（增加育儿、独生子女陪护假）'!C:AD,19,0)</f>
        <v>0</v>
      </c>
      <c r="Z599">
        <f>VLOOKUP(C599,'考勤原始数据（增加育儿、独生子女陪护假）'!C:AE,20,0)</f>
        <v>0</v>
      </c>
      <c r="AB599">
        <f>VLOOKUP(C599,'考勤原始数据（增加育儿、独生子女陪护假）'!C:AG,22,0)</f>
        <v>0</v>
      </c>
      <c r="AC599">
        <f>VLOOKUP(C599,'考勤原始数据（增加育儿、独生子女陪护假）'!C:Y,23,0)</f>
        <v>23.5</v>
      </c>
      <c r="AD599">
        <f>VLOOKUP(C599,'考勤原始数据（增加育儿、独生子女陪护假）'!C:Z,24,0)</f>
        <v>21.5</v>
      </c>
      <c r="AE599">
        <v>0</v>
      </c>
      <c r="AF599">
        <f>VLOOKUP(C599,'考勤原始数据（增加育儿、独生子女陪护假）'!C:AB,26,0)</f>
        <v>2</v>
      </c>
      <c r="AG599">
        <f>VLOOKUP(C599:C600,'考勤原始数据（增加育儿、独生子女陪护假）'!C:AC,27,0)</f>
        <v>0</v>
      </c>
      <c r="AH599">
        <f>VLOOKUP(C599,'考勤原始数据（增加育儿、独生子女陪护假）'!C:AD,28,0)</f>
        <v>0</v>
      </c>
      <c r="AI599">
        <f>VLOOKUP(C599,'考勤原始数据（增加育儿、独生子女陪护假）'!C:AE,29,0)</f>
        <v>0</v>
      </c>
      <c r="AJ599">
        <f>VLOOKUP(C599,'考勤原始数据（增加育儿、独生子女陪护假）'!C:AF,30,0)</f>
        <v>80</v>
      </c>
      <c r="AL599">
        <f t="shared" si="37"/>
        <v>0</v>
      </c>
      <c r="AM599">
        <f t="shared" si="39"/>
        <v>200</v>
      </c>
      <c r="AN599">
        <f>VLOOKUP(C599,工龄计算!B:F,5,0)</f>
        <v>0</v>
      </c>
      <c r="AS599">
        <f t="shared" si="38"/>
        <v>0</v>
      </c>
      <c r="BB599">
        <f t="shared" si="40"/>
        <v>0</v>
      </c>
    </row>
    <row r="600" spans="2:54">
      <c r="B600" t="str">
        <f>VLOOKUP(C600,花名册!C:O,13,0)</f>
        <v>11720</v>
      </c>
      <c r="C600" t="s">
        <v>947</v>
      </c>
      <c r="D600" t="str">
        <f>VLOOKUP(C600,花名册!C:F,4,0)</f>
        <v>百诚医药</v>
      </c>
      <c r="E600" t="str">
        <f>VLOOKUP(C600,花名册!C:G,5,0)</f>
        <v>质量保证部</v>
      </c>
      <c r="F600" t="str">
        <f>VLOOKUP(C600,花名册!C:H,6,0)</f>
        <v>QA</v>
      </c>
      <c r="G600" t="str">
        <f>VLOOKUP(C600,花名册!C:D,2,0)</f>
        <v>在职</v>
      </c>
      <c r="H600" t="str">
        <f>VLOOKUP(C600,花名册!C:E,3,0)</f>
        <v>正式员工</v>
      </c>
      <c r="I600" t="str">
        <f>VLOOKUP(C600,花名册!C:J,8,0)</f>
        <v>职能</v>
      </c>
      <c r="J600" t="str">
        <f>VLOOKUP(C600,花名册!C:I,7,0)</f>
        <v>2022-04-15</v>
      </c>
      <c r="K600" t="str">
        <f>VLOOKUP(C600,花名册!C:L,9,0)</f>
        <v/>
      </c>
      <c r="L600" t="str">
        <f>VLOOKUP(C600,花名册!C:L,10,0)</f>
        <v/>
      </c>
      <c r="M600" t="str">
        <f>VLOOKUP(C600,花名册!C:N,12,0)</f>
        <v>P2</v>
      </c>
      <c r="N600">
        <f>VLOOKUP(C600,出勤日期!A:I,9,0)</f>
        <v>184</v>
      </c>
      <c r="O600">
        <f>VLOOKUP(C600,出勤日期!A:J,10,0)</f>
        <v>184</v>
      </c>
      <c r="P600">
        <f>VLOOKUP(C600,出勤日期!A:L,12,0)</f>
        <v>0</v>
      </c>
      <c r="Q600">
        <f>VLOOKUP(C600,出勤日期!A:M,13,0)</f>
        <v>184</v>
      </c>
      <c r="S600">
        <f>VLOOKUP(C600,'考勤原始数据（增加育儿、独生子女陪护假）'!C:X,16,0)</f>
        <v>0</v>
      </c>
      <c r="U600">
        <f>VLOOKUP(C600,'考勤原始数据（增加育儿、独生子女陪护假）'!C:Z,17,0)</f>
        <v>0</v>
      </c>
      <c r="W600">
        <f>VLOOKUP(C600,'考勤原始数据（增加育儿、独生子女陪护假）'!C:AB,18,0)</f>
        <v>0</v>
      </c>
      <c r="Y600">
        <f>VLOOKUP(C600,'考勤原始数据（增加育儿、独生子女陪护假）'!C:AD,19,0)</f>
        <v>0</v>
      </c>
      <c r="Z600">
        <f>VLOOKUP(C600,'考勤原始数据（增加育儿、独生子女陪护假）'!C:AE,20,0)</f>
        <v>0</v>
      </c>
      <c r="AB600">
        <f>VLOOKUP(C600,'考勤原始数据（增加育儿、独生子女陪护假）'!C:AG,22,0)</f>
        <v>0</v>
      </c>
      <c r="AC600">
        <f>VLOOKUP(C600,'考勤原始数据（增加育儿、独生子女陪护假）'!C:Y,23,0)</f>
        <v>5</v>
      </c>
      <c r="AD600">
        <f>VLOOKUP(C600,'考勤原始数据（增加育儿、独生子女陪护假）'!C:Z,24,0)</f>
        <v>5</v>
      </c>
      <c r="AE600">
        <v>0</v>
      </c>
      <c r="AF600">
        <f>VLOOKUP(C600,'考勤原始数据（增加育儿、独生子女陪护假）'!C:AB,26,0)</f>
        <v>0</v>
      </c>
      <c r="AG600">
        <f>VLOOKUP(C600:C601,'考勤原始数据（增加育儿、独生子女陪护假）'!C:AC,27,0)</f>
        <v>0</v>
      </c>
      <c r="AH600">
        <f>VLOOKUP(C600,'考勤原始数据（增加育儿、独生子女陪护假）'!C:AD,28,0)</f>
        <v>0</v>
      </c>
      <c r="AI600">
        <f>VLOOKUP(C600,'考勤原始数据（增加育儿、独生子女陪护假）'!C:AE,29,0)</f>
        <v>0</v>
      </c>
      <c r="AJ600">
        <f>VLOOKUP(C600,'考勤原始数据（增加育儿、独生子女陪护假）'!C:AF,30,0)</f>
        <v>0</v>
      </c>
      <c r="AL600">
        <f t="shared" si="37"/>
        <v>0</v>
      </c>
      <c r="AM600">
        <f t="shared" si="39"/>
        <v>200</v>
      </c>
      <c r="AN600">
        <f>VLOOKUP(C600,工龄计算!B:F,5,0)</f>
        <v>0</v>
      </c>
      <c r="AS600">
        <f t="shared" si="38"/>
        <v>0</v>
      </c>
      <c r="BB600">
        <f t="shared" si="40"/>
        <v>0</v>
      </c>
    </row>
    <row r="601" spans="2:54">
      <c r="B601" t="str">
        <f>VLOOKUP(C601,花名册!C:O,13,0)</f>
        <v>12172</v>
      </c>
      <c r="C601" t="s">
        <v>7811</v>
      </c>
      <c r="D601" t="str">
        <f>VLOOKUP(C601,花名册!C:F,4,0)</f>
        <v>百诚医药</v>
      </c>
      <c r="E601" t="str">
        <f>VLOOKUP(C601,花名册!C:G,5,0)</f>
        <v>业务发展七部</v>
      </c>
      <c r="F601" t="str">
        <f>VLOOKUP(C601,花名册!C:H,6,0)</f>
        <v>部门总经理</v>
      </c>
      <c r="G601" t="str">
        <f>VLOOKUP(C601,花名册!C:D,2,0)</f>
        <v>在职</v>
      </c>
      <c r="H601" t="str">
        <f>VLOOKUP(C601,花名册!C:E,3,0)</f>
        <v>正式员工</v>
      </c>
      <c r="I601" t="str">
        <f>VLOOKUP(C601,花名册!C:J,8,0)</f>
        <v>职能</v>
      </c>
      <c r="J601" t="str">
        <f>VLOOKUP(C601,花名册!C:I,7,0)</f>
        <v>2022-09-26</v>
      </c>
      <c r="K601" t="str">
        <f>VLOOKUP(C601,花名册!C:L,9,0)</f>
        <v>2023-03-26</v>
      </c>
      <c r="L601" t="str">
        <f>VLOOKUP(C601,花名册!C:L,10,0)</f>
        <v/>
      </c>
      <c r="M601" t="str">
        <f>VLOOKUP(C601,花名册!C:N,12,0)</f>
        <v>M6</v>
      </c>
      <c r="N601">
        <f>VLOOKUP(C601,出勤日期!A:I,9,0)</f>
        <v>184</v>
      </c>
      <c r="O601">
        <f>VLOOKUP(C601,出勤日期!A:J,10,0)</f>
        <v>184</v>
      </c>
      <c r="P601">
        <f>VLOOKUP(C601,出勤日期!A:L,12,0)</f>
        <v>144</v>
      </c>
      <c r="Q601">
        <f>VLOOKUP(C601,出勤日期!A:M,13,0)</f>
        <v>40</v>
      </c>
      <c r="S601">
        <f>VLOOKUP(C601,'考勤原始数据（增加育儿、独生子女陪护假）'!C:X,16,0)</f>
        <v>0</v>
      </c>
      <c r="U601">
        <f>VLOOKUP(C601,'考勤原始数据（增加育儿、独生子女陪护假）'!C:Z,17,0)</f>
        <v>0</v>
      </c>
      <c r="W601">
        <f>VLOOKUP(C601,'考勤原始数据（增加育儿、独生子女陪护假）'!C:AB,18,0)</f>
        <v>0</v>
      </c>
      <c r="Y601">
        <f>VLOOKUP(C601,'考勤原始数据（增加育儿、独生子女陪护假）'!C:AD,19,0)</f>
        <v>0</v>
      </c>
      <c r="Z601">
        <f>VLOOKUP(C601,'考勤原始数据（增加育儿、独生子女陪护假）'!C:AE,20,0)</f>
        <v>0</v>
      </c>
      <c r="AB601">
        <f>VLOOKUP(C601,'考勤原始数据（增加育儿、独生子女陪护假）'!C:AG,22,0)</f>
        <v>0</v>
      </c>
      <c r="AC601">
        <f>VLOOKUP(C601,'考勤原始数据（增加育儿、独生子女陪护假）'!C:Y,23,0)</f>
        <v>0</v>
      </c>
      <c r="AD601">
        <f>VLOOKUP(C601,'考勤原始数据（增加育儿、独生子女陪护假）'!C:Z,24,0)</f>
        <v>0</v>
      </c>
      <c r="AE601">
        <v>0</v>
      </c>
      <c r="AF601">
        <f>VLOOKUP(C601,'考勤原始数据（增加育儿、独生子女陪护假）'!C:AB,26,0)</f>
        <v>0</v>
      </c>
      <c r="AG601">
        <f>VLOOKUP(C601:C602,'考勤原始数据（增加育儿、独生子女陪护假）'!C:AC,27,0)</f>
        <v>0</v>
      </c>
      <c r="AH601">
        <f>VLOOKUP(C601,'考勤原始数据（增加育儿、独生子女陪护假）'!C:AD,28,0)</f>
        <v>0</v>
      </c>
      <c r="AI601">
        <f>VLOOKUP(C601,'考勤原始数据（增加育儿、独生子女陪护假）'!C:AE,29,0)</f>
        <v>0</v>
      </c>
      <c r="AJ601">
        <f>VLOOKUP(C601,'考勤原始数据（增加育儿、独生子女陪护假）'!C:AF,30,0)</f>
        <v>0</v>
      </c>
      <c r="AK601">
        <v>2</v>
      </c>
      <c r="AL601">
        <f t="shared" si="37"/>
        <v>30</v>
      </c>
      <c r="AM601">
        <f t="shared" si="39"/>
        <v>200</v>
      </c>
      <c r="AN601">
        <f>VLOOKUP(C601,工龄计算!B:F,5,0)</f>
        <v>0</v>
      </c>
      <c r="AS601">
        <f t="shared" si="38"/>
        <v>0</v>
      </c>
      <c r="BB601">
        <f t="shared" si="40"/>
        <v>0</v>
      </c>
    </row>
    <row r="602" spans="2:54">
      <c r="B602" t="str">
        <f>VLOOKUP(C602,花名册!C:O,13,0)</f>
        <v>11721</v>
      </c>
      <c r="C602" t="s">
        <v>1283</v>
      </c>
      <c r="D602" t="str">
        <f>VLOOKUP(C602,花名册!C:F,4,0)</f>
        <v>百诚医药</v>
      </c>
      <c r="E602" t="str">
        <f>VLOOKUP(C602,花名册!C:G,5,0)</f>
        <v>证券事务部</v>
      </c>
      <c r="F602" t="str">
        <f>VLOOKUP(C602,花名册!C:H,6,0)</f>
        <v>证券专员</v>
      </c>
      <c r="G602" t="str">
        <f>VLOOKUP(C602,花名册!C:D,2,0)</f>
        <v>在职</v>
      </c>
      <c r="H602" t="str">
        <f>VLOOKUP(C602,花名册!C:E,3,0)</f>
        <v>正式员工</v>
      </c>
      <c r="I602" t="str">
        <f>VLOOKUP(C602,花名册!C:J,8,0)</f>
        <v>职能</v>
      </c>
      <c r="J602" t="str">
        <f>VLOOKUP(C602,花名册!C:I,7,0)</f>
        <v>2022-04-15</v>
      </c>
      <c r="K602" t="str">
        <f>VLOOKUP(C602,花名册!C:L,9,0)</f>
        <v/>
      </c>
      <c r="L602" t="str">
        <f>VLOOKUP(C602,花名册!C:L,10,0)</f>
        <v/>
      </c>
      <c r="M602" t="str">
        <f>VLOOKUP(C602,花名册!C:N,12,0)</f>
        <v>P1</v>
      </c>
      <c r="N602">
        <f>VLOOKUP(C602,出勤日期!A:I,9,0)</f>
        <v>184</v>
      </c>
      <c r="O602">
        <f>VLOOKUP(C602,出勤日期!A:J,10,0)</f>
        <v>184</v>
      </c>
      <c r="P602">
        <f>VLOOKUP(C602,出勤日期!A:L,12,0)</f>
        <v>0</v>
      </c>
      <c r="Q602">
        <f>VLOOKUP(C602,出勤日期!A:M,13,0)</f>
        <v>184</v>
      </c>
      <c r="S602">
        <f>VLOOKUP(C602,'考勤原始数据（增加育儿、独生子女陪护假）'!C:X,16,0)</f>
        <v>2</v>
      </c>
      <c r="U602">
        <f>VLOOKUP(C602,'考勤原始数据（增加育儿、独生子女陪护假）'!C:Z,17,0)</f>
        <v>2</v>
      </c>
      <c r="W602">
        <f>VLOOKUP(C602,'考勤原始数据（增加育儿、独生子女陪护假）'!C:AB,18,0)</f>
        <v>0</v>
      </c>
      <c r="Y602">
        <f>VLOOKUP(C602,'考勤原始数据（增加育儿、独生子女陪护假）'!C:AD,19,0)</f>
        <v>0</v>
      </c>
      <c r="Z602">
        <f>VLOOKUP(C602,'考勤原始数据（增加育儿、独生子女陪护假）'!C:AE,20,0)</f>
        <v>0</v>
      </c>
      <c r="AB602">
        <f>VLOOKUP(C602,'考勤原始数据（增加育儿、独生子女陪护假）'!C:AG,22,0)</f>
        <v>0</v>
      </c>
      <c r="AC602">
        <f>VLOOKUP(C602,'考勤原始数据（增加育儿、独生子女陪护假）'!C:Y,23,0)</f>
        <v>0</v>
      </c>
      <c r="AD602">
        <f>VLOOKUP(C602,'考勤原始数据（增加育儿、独生子女陪护假）'!C:Z,24,0)</f>
        <v>0</v>
      </c>
      <c r="AE602">
        <v>0</v>
      </c>
      <c r="AF602">
        <f>VLOOKUP(C602,'考勤原始数据（增加育儿、独生子女陪护假）'!C:AB,26,0)</f>
        <v>0</v>
      </c>
      <c r="AG602">
        <f>VLOOKUP(C602:C603,'考勤原始数据（增加育儿、独生子女陪护假）'!C:AC,27,0)</f>
        <v>0</v>
      </c>
      <c r="AH602">
        <f>VLOOKUP(C602,'考勤原始数据（增加育儿、独生子女陪护假）'!C:AD,28,0)</f>
        <v>0</v>
      </c>
      <c r="AI602">
        <f>VLOOKUP(C602,'考勤原始数据（增加育儿、独生子女陪护假）'!C:AE,29,0)</f>
        <v>0</v>
      </c>
      <c r="AJ602">
        <f>VLOOKUP(C602,'考勤原始数据（增加育儿、独生子女陪护假）'!C:AF,30,0)</f>
        <v>0</v>
      </c>
      <c r="AL602">
        <f t="shared" si="37"/>
        <v>0</v>
      </c>
      <c r="AM602">
        <f t="shared" si="39"/>
        <v>195.65</v>
      </c>
      <c r="AN602">
        <f>VLOOKUP(C602,工龄计算!B:F,5,0)</f>
        <v>0</v>
      </c>
      <c r="AS602">
        <f t="shared" si="38"/>
        <v>0</v>
      </c>
      <c r="BB602">
        <f t="shared" si="40"/>
        <v>0</v>
      </c>
    </row>
    <row r="603" spans="2:54">
      <c r="B603" t="str">
        <f>VLOOKUP(C603,花名册!C:O,13,0)</f>
        <v>11729</v>
      </c>
      <c r="C603" t="s">
        <v>1558</v>
      </c>
      <c r="D603" t="str">
        <f>VLOOKUP(C603,花名册!C:F,4,0)</f>
        <v>百诚医药</v>
      </c>
      <c r="E603" t="str">
        <f>VLOOKUP(C603,花名册!C:G,5,0)</f>
        <v>实验室管理部</v>
      </c>
      <c r="F603" t="str">
        <f>VLOOKUP(C603,花名册!C:H,6,0)</f>
        <v>仓库管理员</v>
      </c>
      <c r="G603" t="str">
        <f>VLOOKUP(C603,花名册!C:D,2,0)</f>
        <v>在职</v>
      </c>
      <c r="H603" t="str">
        <f>VLOOKUP(C603,花名册!C:E,3,0)</f>
        <v>正式员工</v>
      </c>
      <c r="I603" t="str">
        <f>VLOOKUP(C603,花名册!C:J,8,0)</f>
        <v>职能</v>
      </c>
      <c r="J603" t="str">
        <f>VLOOKUP(C603,花名册!C:I,7,0)</f>
        <v>2022-04-20</v>
      </c>
      <c r="K603" t="str">
        <f>VLOOKUP(C603,花名册!C:L,9,0)</f>
        <v/>
      </c>
      <c r="L603" t="str">
        <f>VLOOKUP(C603,花名册!C:L,10,0)</f>
        <v/>
      </c>
      <c r="M603" t="str">
        <f>VLOOKUP(C603,花名册!C:N,12,0)</f>
        <v>P2</v>
      </c>
      <c r="N603">
        <f>VLOOKUP(C603,出勤日期!A:I,9,0)</f>
        <v>184</v>
      </c>
      <c r="O603">
        <f>VLOOKUP(C603,出勤日期!A:J,10,0)</f>
        <v>184</v>
      </c>
      <c r="P603">
        <f>VLOOKUP(C603,出勤日期!A:L,12,0)</f>
        <v>0</v>
      </c>
      <c r="Q603">
        <f>VLOOKUP(C603,出勤日期!A:M,13,0)</f>
        <v>184</v>
      </c>
      <c r="S603">
        <f>VLOOKUP(C603,'考勤原始数据（增加育儿、独生子女陪护假）'!C:X,16,0)</f>
        <v>0</v>
      </c>
      <c r="U603">
        <f>VLOOKUP(C603,'考勤原始数据（增加育儿、独生子女陪护假）'!C:Z,17,0)</f>
        <v>0</v>
      </c>
      <c r="W603">
        <f>VLOOKUP(C603,'考勤原始数据（增加育儿、独生子女陪护假）'!C:AB,18,0)</f>
        <v>0</v>
      </c>
      <c r="Y603">
        <f>VLOOKUP(C603,'考勤原始数据（增加育儿、独生子女陪护假）'!C:AD,19,0)</f>
        <v>0</v>
      </c>
      <c r="Z603">
        <f>VLOOKUP(C603,'考勤原始数据（增加育儿、独生子女陪护假）'!C:AE,20,0)</f>
        <v>0</v>
      </c>
      <c r="AB603">
        <f>VLOOKUP(C603,'考勤原始数据（增加育儿、独生子女陪护假）'!C:AG,22,0)</f>
        <v>0</v>
      </c>
      <c r="AC603">
        <f>VLOOKUP(C603,'考勤原始数据（增加育儿、独生子女陪护假）'!C:Y,23,0)</f>
        <v>16</v>
      </c>
      <c r="AD603">
        <f>VLOOKUP(C603,'考勤原始数据（增加育儿、独生子女陪护假）'!C:Z,24,0)</f>
        <v>0</v>
      </c>
      <c r="AE603">
        <v>0</v>
      </c>
      <c r="AF603">
        <f>VLOOKUP(C603,'考勤原始数据（增加育儿、独生子女陪护假）'!C:AB,26,0)</f>
        <v>8</v>
      </c>
      <c r="AG603">
        <f>VLOOKUP(C603:C604,'考勤原始数据（增加育儿、独生子女陪护假）'!C:AC,27,0)</f>
        <v>8</v>
      </c>
      <c r="AH603">
        <f>VLOOKUP(C603,'考勤原始数据（增加育儿、独生子女陪护假）'!C:AD,28,0)</f>
        <v>0</v>
      </c>
      <c r="AI603">
        <f>VLOOKUP(C603,'考勤原始数据（增加育儿、独生子女陪护假）'!C:AE,29,0)</f>
        <v>0</v>
      </c>
      <c r="AJ603">
        <f>VLOOKUP(C603,'考勤原始数据（增加育儿、独生子女陪护假）'!C:AF,30,0)</f>
        <v>600</v>
      </c>
      <c r="AL603">
        <f t="shared" si="37"/>
        <v>0</v>
      </c>
      <c r="AM603">
        <f t="shared" si="39"/>
        <v>200</v>
      </c>
      <c r="AN603">
        <f>VLOOKUP(C603,工龄计算!B:F,5,0)</f>
        <v>0</v>
      </c>
      <c r="AS603">
        <f t="shared" si="38"/>
        <v>0</v>
      </c>
      <c r="BB603">
        <f t="shared" si="40"/>
        <v>0</v>
      </c>
    </row>
    <row r="604" spans="2:54">
      <c r="B604" t="str">
        <f>VLOOKUP(C604,花名册!C:O,13,0)</f>
        <v>11724</v>
      </c>
      <c r="C604" t="s">
        <v>949</v>
      </c>
      <c r="D604" t="str">
        <f>VLOOKUP(C604,花名册!C:F,4,0)</f>
        <v>百诚医药</v>
      </c>
      <c r="E604" t="str">
        <f>VLOOKUP(C604,花名册!C:G,5,0)</f>
        <v>固体制剂二部</v>
      </c>
      <c r="F604" t="str">
        <f>VLOOKUP(C604,花名册!C:H,6,0)</f>
        <v>助理分析研究员</v>
      </c>
      <c r="G604" t="str">
        <f>VLOOKUP(C604,花名册!C:D,2,0)</f>
        <v>在职</v>
      </c>
      <c r="H604" t="str">
        <f>VLOOKUP(C604,花名册!C:E,3,0)</f>
        <v>正式员工</v>
      </c>
      <c r="I604" t="str">
        <f>VLOOKUP(C604,花名册!C:J,8,0)</f>
        <v>研发</v>
      </c>
      <c r="J604" t="str">
        <f>VLOOKUP(C604,花名册!C:I,7,0)</f>
        <v>2022-07-04</v>
      </c>
      <c r="K604" t="str">
        <f>VLOOKUP(C604,花名册!C:L,9,0)</f>
        <v/>
      </c>
      <c r="L604" t="str">
        <f>VLOOKUP(C604,花名册!C:L,10,0)</f>
        <v/>
      </c>
      <c r="M604" t="str">
        <f>VLOOKUP(C604,花名册!C:N,12,0)</f>
        <v>P1</v>
      </c>
      <c r="N604">
        <f>VLOOKUP(C604,出勤日期!A:I,9,0)</f>
        <v>172.5</v>
      </c>
      <c r="O604">
        <f>VLOOKUP(C604,出勤日期!A:J,10,0)</f>
        <v>172.5</v>
      </c>
      <c r="P604">
        <f>VLOOKUP(C604,出勤日期!A:L,12,0)</f>
        <v>0</v>
      </c>
      <c r="Q604">
        <f>VLOOKUP(C604,出勤日期!A:M,13,0)</f>
        <v>172.5</v>
      </c>
      <c r="S604">
        <f>VLOOKUP(C604,'考勤原始数据（增加育儿、独生子女陪护假）'!C:X,16,0)</f>
        <v>0</v>
      </c>
      <c r="U604">
        <f>VLOOKUP(C604,'考勤原始数据（增加育儿、独生子女陪护假）'!C:Z,17,0)</f>
        <v>0</v>
      </c>
      <c r="W604">
        <f>VLOOKUP(C604,'考勤原始数据（增加育儿、独生子女陪护假）'!C:AB,18,0)</f>
        <v>0</v>
      </c>
      <c r="Y604">
        <f>VLOOKUP(C604,'考勤原始数据（增加育儿、独生子女陪护假）'!C:AD,19,0)</f>
        <v>0</v>
      </c>
      <c r="Z604">
        <f>VLOOKUP(C604,'考勤原始数据（增加育儿、独生子女陪护假）'!C:AE,20,0)</f>
        <v>0</v>
      </c>
      <c r="AB604">
        <f>VLOOKUP(C604,'考勤原始数据（增加育儿、独生子女陪护假）'!C:AG,22,0)</f>
        <v>0</v>
      </c>
      <c r="AC604">
        <f>VLOOKUP(C604,'考勤原始数据（增加育儿、独生子女陪护假）'!C:Y,23,0)</f>
        <v>0</v>
      </c>
      <c r="AD604">
        <f>VLOOKUP(C604,'考勤原始数据（增加育儿、独生子女陪护假）'!C:Z,24,0)</f>
        <v>0</v>
      </c>
      <c r="AE604">
        <v>0</v>
      </c>
      <c r="AF604">
        <f>VLOOKUP(C604,'考勤原始数据（增加育儿、独生子女陪护假）'!C:AB,26,0)</f>
        <v>0</v>
      </c>
      <c r="AG604">
        <f>VLOOKUP(C604:C605,'考勤原始数据（增加育儿、独生子女陪护假）'!C:AC,27,0)</f>
        <v>0</v>
      </c>
      <c r="AH604">
        <f>VLOOKUP(C604,'考勤原始数据（增加育儿、独生子女陪护假）'!C:AD,28,0)</f>
        <v>0</v>
      </c>
      <c r="AI604">
        <f>VLOOKUP(C604,'考勤原始数据（增加育儿、独生子女陪护假）'!C:AE,29,0)</f>
        <v>0</v>
      </c>
      <c r="AJ604">
        <f>VLOOKUP(C604,'考勤原始数据（增加育儿、独生子女陪护假）'!C:AF,30,0)</f>
        <v>0</v>
      </c>
      <c r="AL604">
        <f t="shared" si="37"/>
        <v>0</v>
      </c>
      <c r="AM604">
        <f t="shared" si="39"/>
        <v>200</v>
      </c>
      <c r="AN604">
        <f>VLOOKUP(C604,工龄计算!B:F,5,0)</f>
        <v>0</v>
      </c>
      <c r="AS604">
        <f t="shared" si="38"/>
        <v>0</v>
      </c>
      <c r="BB604">
        <f t="shared" si="40"/>
        <v>0</v>
      </c>
    </row>
    <row r="605" spans="2:54">
      <c r="B605" t="str">
        <f>VLOOKUP(C605,花名册!C:O,13,0)</f>
        <v>11733</v>
      </c>
      <c r="C605" t="s">
        <v>950</v>
      </c>
      <c r="D605" t="str">
        <f>VLOOKUP(C605,花名册!C:F,4,0)</f>
        <v>百诚医药</v>
      </c>
      <c r="E605" t="str">
        <f>VLOOKUP(C605,花名册!C:G,5,0)</f>
        <v>财务部</v>
      </c>
      <c r="F605" t="str">
        <f>VLOOKUP(C605,花名册!C:H,6,0)</f>
        <v>会计</v>
      </c>
      <c r="G605" t="str">
        <f>VLOOKUP(C605,花名册!C:D,2,0)</f>
        <v>在职</v>
      </c>
      <c r="H605" t="str">
        <f>VLOOKUP(C605,花名册!C:E,3,0)</f>
        <v>正式员工</v>
      </c>
      <c r="I605" t="str">
        <f>VLOOKUP(C605,花名册!C:J,8,0)</f>
        <v>职能</v>
      </c>
      <c r="J605" t="str">
        <f>VLOOKUP(C605,花名册!C:I,7,0)</f>
        <v>2022-04-25</v>
      </c>
      <c r="K605" t="str">
        <f>VLOOKUP(C605,花名册!C:L,9,0)</f>
        <v/>
      </c>
      <c r="L605" t="str">
        <f>VLOOKUP(C605,花名册!C:L,10,0)</f>
        <v/>
      </c>
      <c r="M605" t="str">
        <f>VLOOKUP(C605,花名册!C:N,12,0)</f>
        <v>P3</v>
      </c>
      <c r="N605">
        <f>VLOOKUP(C605,出勤日期!A:I,9,0)</f>
        <v>184</v>
      </c>
      <c r="O605">
        <f>VLOOKUP(C605,出勤日期!A:J,10,0)</f>
        <v>184</v>
      </c>
      <c r="P605">
        <f>VLOOKUP(C605,出勤日期!A:L,12,0)</f>
        <v>0</v>
      </c>
      <c r="Q605">
        <f>VLOOKUP(C605,出勤日期!A:M,13,0)</f>
        <v>184</v>
      </c>
      <c r="S605">
        <f>VLOOKUP(C605,'考勤原始数据（增加育儿、独生子女陪护假）'!C:X,16,0)</f>
        <v>0</v>
      </c>
      <c r="U605">
        <f>VLOOKUP(C605,'考勤原始数据（增加育儿、独生子女陪护假）'!C:Z,17,0)</f>
        <v>0</v>
      </c>
      <c r="W605">
        <f>VLOOKUP(C605,'考勤原始数据（增加育儿、独生子女陪护假）'!C:AB,18,0)</f>
        <v>0</v>
      </c>
      <c r="Y605">
        <f>VLOOKUP(C605,'考勤原始数据（增加育儿、独生子女陪护假）'!C:AD,19,0)</f>
        <v>0</v>
      </c>
      <c r="Z605">
        <f>VLOOKUP(C605,'考勤原始数据（增加育儿、独生子女陪护假）'!C:AE,20,0)</f>
        <v>0</v>
      </c>
      <c r="AB605">
        <f>VLOOKUP(C605,'考勤原始数据（增加育儿、独生子女陪护假）'!C:AG,22,0)</f>
        <v>0</v>
      </c>
      <c r="AC605">
        <f>VLOOKUP(C605,'考勤原始数据（增加育儿、独生子女陪护假）'!C:Y,23,0)</f>
        <v>0</v>
      </c>
      <c r="AD605">
        <f>VLOOKUP(C605,'考勤原始数据（增加育儿、独生子女陪护假）'!C:Z,24,0)</f>
        <v>0</v>
      </c>
      <c r="AE605">
        <v>0</v>
      </c>
      <c r="AF605">
        <f>VLOOKUP(C605,'考勤原始数据（增加育儿、独生子女陪护假）'!C:AB,26,0)</f>
        <v>0</v>
      </c>
      <c r="AG605">
        <f>VLOOKUP(C605:C606,'考勤原始数据（增加育儿、独生子女陪护假）'!C:AC,27,0)</f>
        <v>0</v>
      </c>
      <c r="AH605">
        <f>VLOOKUP(C605,'考勤原始数据（增加育儿、独生子女陪护假）'!C:AD,28,0)</f>
        <v>0</v>
      </c>
      <c r="AI605">
        <f>VLOOKUP(C605,'考勤原始数据（增加育儿、独生子女陪护假）'!C:AE,29,0)</f>
        <v>0</v>
      </c>
      <c r="AJ605">
        <f>VLOOKUP(C605,'考勤原始数据（增加育儿、独生子女陪护假）'!C:AF,30,0)</f>
        <v>0</v>
      </c>
      <c r="AL605">
        <f t="shared" si="37"/>
        <v>0</v>
      </c>
      <c r="AM605">
        <f t="shared" si="39"/>
        <v>200</v>
      </c>
      <c r="AN605">
        <f>VLOOKUP(C605,工龄计算!B:F,5,0)</f>
        <v>0</v>
      </c>
      <c r="AS605">
        <f t="shared" si="38"/>
        <v>0</v>
      </c>
      <c r="BB605">
        <f t="shared" si="40"/>
        <v>0</v>
      </c>
    </row>
    <row r="606" spans="2:54">
      <c r="B606" t="str">
        <f>VLOOKUP(C606,花名册!C:O,13,0)</f>
        <v>11734</v>
      </c>
      <c r="C606" t="s">
        <v>1142</v>
      </c>
      <c r="D606" t="str">
        <f>VLOOKUP(C606,花名册!C:F,4,0)</f>
        <v>百杏生物</v>
      </c>
      <c r="E606" t="str">
        <f>VLOOKUP(C606,花名册!C:G,5,0)</f>
        <v>生物分析部</v>
      </c>
      <c r="F606" t="str">
        <f>VLOOKUP(C606,花名册!C:H,6,0)</f>
        <v>生物分析研究员</v>
      </c>
      <c r="G606" t="str">
        <f>VLOOKUP(C606,花名册!C:D,2,0)</f>
        <v>在职</v>
      </c>
      <c r="H606" t="str">
        <f>VLOOKUP(C606,花名册!C:E,3,0)</f>
        <v>正式员工</v>
      </c>
      <c r="I606" t="str">
        <f>VLOOKUP(C606,花名册!C:J,8,0)</f>
        <v>研发</v>
      </c>
      <c r="J606" t="str">
        <f>VLOOKUP(C606,花名册!C:I,7,0)</f>
        <v>2022-04-25</v>
      </c>
      <c r="K606" t="str">
        <f>VLOOKUP(C606,花名册!C:L,9,0)</f>
        <v/>
      </c>
      <c r="L606" t="str">
        <f>VLOOKUP(C606,花名册!C:L,10,0)</f>
        <v/>
      </c>
      <c r="M606" t="str">
        <f>VLOOKUP(C606,花名册!C:N,12,0)</f>
        <v>P2</v>
      </c>
      <c r="N606">
        <f>VLOOKUP(C606,出勤日期!A:I,9,0)</f>
        <v>172.5</v>
      </c>
      <c r="O606">
        <f>VLOOKUP(C606,出勤日期!A:J,10,0)</f>
        <v>172.5</v>
      </c>
      <c r="P606">
        <f>VLOOKUP(C606,出勤日期!A:L,12,0)</f>
        <v>0</v>
      </c>
      <c r="Q606">
        <f>VLOOKUP(C606,出勤日期!A:M,13,0)</f>
        <v>172.5</v>
      </c>
      <c r="S606">
        <f>VLOOKUP(C606,'考勤原始数据（增加育儿、独生子女陪护假）'!C:X,16,0)</f>
        <v>0</v>
      </c>
      <c r="U606">
        <f>VLOOKUP(C606,'考勤原始数据（增加育儿、独生子女陪护假）'!C:Z,17,0)</f>
        <v>0</v>
      </c>
      <c r="W606">
        <f>VLOOKUP(C606,'考勤原始数据（增加育儿、独生子女陪护假）'!C:AB,18,0)</f>
        <v>0</v>
      </c>
      <c r="Y606">
        <f>VLOOKUP(C606,'考勤原始数据（增加育儿、独生子女陪护假）'!C:AD,19,0)</f>
        <v>0</v>
      </c>
      <c r="Z606">
        <f>VLOOKUP(C606,'考勤原始数据（增加育儿、独生子女陪护假）'!C:AE,20,0)</f>
        <v>0</v>
      </c>
      <c r="AB606">
        <f>VLOOKUP(C606,'考勤原始数据（增加育儿、独生子女陪护假）'!C:AG,22,0)</f>
        <v>0</v>
      </c>
      <c r="AC606">
        <f>VLOOKUP(C606,'考勤原始数据（增加育儿、独生子女陪护假）'!C:Y,23,0)</f>
        <v>3</v>
      </c>
      <c r="AD606">
        <f>VLOOKUP(C606,'考勤原始数据（增加育儿、独生子女陪护假）'!C:Z,24,0)</f>
        <v>3</v>
      </c>
      <c r="AE606">
        <v>0</v>
      </c>
      <c r="AF606">
        <f>VLOOKUP(C606,'考勤原始数据（增加育儿、独生子女陪护假）'!C:AB,26,0)</f>
        <v>0</v>
      </c>
      <c r="AG606">
        <f>VLOOKUP(C606:C607,'考勤原始数据（增加育儿、独生子女陪护假）'!C:AC,27,0)</f>
        <v>0</v>
      </c>
      <c r="AH606">
        <f>VLOOKUP(C606,'考勤原始数据（增加育儿、独生子女陪护假）'!C:AD,28,0)</f>
        <v>0</v>
      </c>
      <c r="AI606">
        <f>VLOOKUP(C606,'考勤原始数据（增加育儿、独生子女陪护假）'!C:AE,29,0)</f>
        <v>0</v>
      </c>
      <c r="AJ606">
        <f>VLOOKUP(C606,'考勤原始数据（增加育儿、独生子女陪护假）'!C:AF,30,0)</f>
        <v>0</v>
      </c>
      <c r="AK606">
        <v>24</v>
      </c>
      <c r="AL606">
        <f t="shared" si="37"/>
        <v>360</v>
      </c>
      <c r="AM606">
        <f t="shared" si="39"/>
        <v>200</v>
      </c>
      <c r="AN606">
        <f>VLOOKUP(C606,工龄计算!B:F,5,0)</f>
        <v>0</v>
      </c>
      <c r="AS606">
        <f t="shared" si="38"/>
        <v>0</v>
      </c>
      <c r="BB606">
        <f t="shared" si="40"/>
        <v>0</v>
      </c>
    </row>
    <row r="607" spans="2:54">
      <c r="B607" t="str">
        <f>VLOOKUP(C607,花名册!C:O,13,0)</f>
        <v>11736</v>
      </c>
      <c r="C607" t="s">
        <v>952</v>
      </c>
      <c r="D607" t="str">
        <f>VLOOKUP(C607,花名册!C:F,4,0)</f>
        <v>百诚医药</v>
      </c>
      <c r="E607" t="str">
        <f>VLOOKUP(C607,花名册!C:G,5,0)</f>
        <v>原料药二部</v>
      </c>
      <c r="F607" t="str">
        <f>VLOOKUP(C607,花名册!C:H,6,0)</f>
        <v>初级项目经理（合成）</v>
      </c>
      <c r="G607" t="str">
        <f>VLOOKUP(C607,花名册!C:D,2,0)</f>
        <v>在职</v>
      </c>
      <c r="H607" t="str">
        <f>VLOOKUP(C607,花名册!C:E,3,0)</f>
        <v>正式员工</v>
      </c>
      <c r="I607" t="str">
        <f>VLOOKUP(C607,花名册!C:J,8,0)</f>
        <v>研发</v>
      </c>
      <c r="J607" t="str">
        <f>VLOOKUP(C607,花名册!C:I,7,0)</f>
        <v>2022-04-25</v>
      </c>
      <c r="K607" t="str">
        <f>VLOOKUP(C607,花名册!C:L,9,0)</f>
        <v/>
      </c>
      <c r="L607" t="str">
        <f>VLOOKUP(C607,花名册!C:L,10,0)</f>
        <v/>
      </c>
      <c r="M607" t="str">
        <f>VLOOKUP(C607,花名册!C:N,12,0)</f>
        <v>M1</v>
      </c>
      <c r="N607">
        <f>VLOOKUP(C607,出勤日期!A:I,9,0)</f>
        <v>172.5</v>
      </c>
      <c r="O607">
        <f>VLOOKUP(C607,出勤日期!A:J,10,0)</f>
        <v>172.5</v>
      </c>
      <c r="P607">
        <f>VLOOKUP(C607,出勤日期!A:L,12,0)</f>
        <v>0</v>
      </c>
      <c r="Q607">
        <f>VLOOKUP(C607,出勤日期!A:M,13,0)</f>
        <v>172.5</v>
      </c>
      <c r="S607">
        <f>VLOOKUP(C607,'考勤原始数据（增加育儿、独生子女陪护假）'!C:X,16,0)</f>
        <v>0</v>
      </c>
      <c r="U607">
        <f>VLOOKUP(C607,'考勤原始数据（增加育儿、独生子女陪护假）'!C:Z,17,0)</f>
        <v>0</v>
      </c>
      <c r="W607">
        <f>VLOOKUP(C607,'考勤原始数据（增加育儿、独生子女陪护假）'!C:AB,18,0)</f>
        <v>0</v>
      </c>
      <c r="Y607">
        <f>VLOOKUP(C607,'考勤原始数据（增加育儿、独生子女陪护假）'!C:AD,19,0)</f>
        <v>0</v>
      </c>
      <c r="Z607">
        <f>VLOOKUP(C607,'考勤原始数据（增加育儿、独生子女陪护假）'!C:AE,20,0)</f>
        <v>0</v>
      </c>
      <c r="AB607">
        <f>VLOOKUP(C607,'考勤原始数据（增加育儿、独生子女陪护假）'!C:AG,22,0)</f>
        <v>0</v>
      </c>
      <c r="AC607">
        <f>VLOOKUP(C607,'考勤原始数据（增加育儿、独生子女陪护假）'!C:Y,23,0)</f>
        <v>0</v>
      </c>
      <c r="AD607">
        <f>VLOOKUP(C607,'考勤原始数据（增加育儿、独生子女陪护假）'!C:Z,24,0)</f>
        <v>0</v>
      </c>
      <c r="AE607">
        <v>0</v>
      </c>
      <c r="AF607">
        <f>VLOOKUP(C607,'考勤原始数据（增加育儿、独生子女陪护假）'!C:AB,26,0)</f>
        <v>0</v>
      </c>
      <c r="AG607">
        <f>VLOOKUP(C607:C608,'考勤原始数据（增加育儿、独生子女陪护假）'!C:AC,27,0)</f>
        <v>0</v>
      </c>
      <c r="AH607">
        <f>VLOOKUP(C607,'考勤原始数据（增加育儿、独生子女陪护假）'!C:AD,28,0)</f>
        <v>0</v>
      </c>
      <c r="AI607">
        <f>VLOOKUP(C607,'考勤原始数据（增加育儿、独生子女陪护假）'!C:AE,29,0)</f>
        <v>0</v>
      </c>
      <c r="AJ607">
        <f>VLOOKUP(C607,'考勤原始数据（增加育儿、独生子女陪护假）'!C:AF,30,0)</f>
        <v>0</v>
      </c>
      <c r="AL607">
        <f t="shared" si="37"/>
        <v>0</v>
      </c>
      <c r="AM607">
        <f t="shared" si="39"/>
        <v>200</v>
      </c>
      <c r="AN607">
        <f>VLOOKUP(C607,工龄计算!B:F,5,0)</f>
        <v>0</v>
      </c>
      <c r="AS607">
        <f t="shared" si="38"/>
        <v>0</v>
      </c>
      <c r="BB607">
        <f t="shared" si="40"/>
        <v>0</v>
      </c>
    </row>
    <row r="608" spans="2:54">
      <c r="B608" t="str">
        <f>VLOOKUP(C608,花名册!C:O,13,0)</f>
        <v>11738</v>
      </c>
      <c r="C608" t="s">
        <v>1515</v>
      </c>
      <c r="D608" t="str">
        <f>VLOOKUP(C608,花名册!C:F,4,0)</f>
        <v>百杏生物</v>
      </c>
      <c r="E608" t="str">
        <f>VLOOKUP(C608,花名册!C:G,5,0)</f>
        <v>质量保证部</v>
      </c>
      <c r="F608" t="str">
        <f>VLOOKUP(C608,花名册!C:H,6,0)</f>
        <v>QA</v>
      </c>
      <c r="G608" t="str">
        <f>VLOOKUP(C608,花名册!C:D,2,0)</f>
        <v>在职</v>
      </c>
      <c r="H608" t="str">
        <f>VLOOKUP(C608,花名册!C:E,3,0)</f>
        <v>正式员工</v>
      </c>
      <c r="I608" t="str">
        <f>VLOOKUP(C608,花名册!C:J,8,0)</f>
        <v>研发</v>
      </c>
      <c r="J608" t="str">
        <f>VLOOKUP(C608,花名册!C:I,7,0)</f>
        <v>2022-04-27</v>
      </c>
      <c r="K608" t="str">
        <f>VLOOKUP(C608,花名册!C:L,9,0)</f>
        <v/>
      </c>
      <c r="L608" t="str">
        <f>VLOOKUP(C608,花名册!C:L,10,0)</f>
        <v/>
      </c>
      <c r="M608" t="str">
        <f>VLOOKUP(C608,花名册!C:N,12,0)</f>
        <v>P1</v>
      </c>
      <c r="N608">
        <f>VLOOKUP(C608,出勤日期!A:I,9,0)</f>
        <v>172.5</v>
      </c>
      <c r="O608">
        <f>VLOOKUP(C608,出勤日期!A:J,10,0)</f>
        <v>172.5</v>
      </c>
      <c r="P608">
        <f>VLOOKUP(C608,出勤日期!A:L,12,0)</f>
        <v>0</v>
      </c>
      <c r="Q608">
        <f>VLOOKUP(C608,出勤日期!A:M,13,0)</f>
        <v>172.5</v>
      </c>
      <c r="S608">
        <f>VLOOKUP(C608,'考勤原始数据（增加育儿、独生子女陪护假）'!C:X,16,0)</f>
        <v>0</v>
      </c>
      <c r="U608">
        <f>VLOOKUP(C608,'考勤原始数据（增加育儿、独生子女陪护假）'!C:Z,17,0)</f>
        <v>0</v>
      </c>
      <c r="W608">
        <f>VLOOKUP(C608,'考勤原始数据（增加育儿、独生子女陪护假）'!C:AB,18,0)</f>
        <v>0</v>
      </c>
      <c r="Y608">
        <f>VLOOKUP(C608,'考勤原始数据（增加育儿、独生子女陪护假）'!C:AD,19,0)</f>
        <v>0</v>
      </c>
      <c r="Z608">
        <f>VLOOKUP(C608,'考勤原始数据（增加育儿、独生子女陪护假）'!C:AE,20,0)</f>
        <v>0</v>
      </c>
      <c r="AB608">
        <f>VLOOKUP(C608,'考勤原始数据（增加育儿、独生子女陪护假）'!C:AG,22,0)</f>
        <v>0</v>
      </c>
      <c r="AC608">
        <f>VLOOKUP(C608,'考勤原始数据（增加育儿、独生子女陪护假）'!C:Y,23,0)</f>
        <v>0</v>
      </c>
      <c r="AD608">
        <f>VLOOKUP(C608,'考勤原始数据（增加育儿、独生子女陪护假）'!C:Z,24,0)</f>
        <v>0</v>
      </c>
      <c r="AE608">
        <v>0</v>
      </c>
      <c r="AF608">
        <f>VLOOKUP(C608,'考勤原始数据（增加育儿、独生子女陪护假）'!C:AB,26,0)</f>
        <v>0</v>
      </c>
      <c r="AG608">
        <f>VLOOKUP(C608:C609,'考勤原始数据（增加育儿、独生子女陪护假）'!C:AC,27,0)</f>
        <v>0</v>
      </c>
      <c r="AH608">
        <f>VLOOKUP(C608,'考勤原始数据（增加育儿、独生子女陪护假）'!C:AD,28,0)</f>
        <v>0</v>
      </c>
      <c r="AI608">
        <f>VLOOKUP(C608,'考勤原始数据（增加育儿、独生子女陪护假）'!C:AE,29,0)</f>
        <v>0</v>
      </c>
      <c r="AJ608">
        <f>VLOOKUP(C608,'考勤原始数据（增加育儿、独生子女陪护假）'!C:AF,30,0)</f>
        <v>0</v>
      </c>
      <c r="AK608">
        <v>23</v>
      </c>
      <c r="AL608">
        <f t="shared" si="37"/>
        <v>345</v>
      </c>
      <c r="AM608">
        <f t="shared" si="39"/>
        <v>200</v>
      </c>
      <c r="AN608">
        <f>VLOOKUP(C608,工龄计算!B:F,5,0)</f>
        <v>0</v>
      </c>
      <c r="AS608">
        <f t="shared" si="38"/>
        <v>0</v>
      </c>
      <c r="BB608">
        <f t="shared" si="40"/>
        <v>0</v>
      </c>
    </row>
    <row r="609" spans="2:54">
      <c r="B609" t="str">
        <f>VLOOKUP(C609,花名册!C:O,13,0)</f>
        <v>11737</v>
      </c>
      <c r="C609" t="s">
        <v>1286</v>
      </c>
      <c r="D609" t="str">
        <f>VLOOKUP(C609,花名册!C:F,4,0)</f>
        <v>百诚医药</v>
      </c>
      <c r="E609" t="str">
        <f>VLOOKUP(C609,花名册!C:G,5,0)</f>
        <v>医学部</v>
      </c>
      <c r="F609" t="str">
        <f>VLOOKUP(C609,花名册!C:H,6,0)</f>
        <v>医学编辑</v>
      </c>
      <c r="G609" t="str">
        <f>VLOOKUP(C609,花名册!C:D,2,0)</f>
        <v>在职</v>
      </c>
      <c r="H609" t="str">
        <f>VLOOKUP(C609,花名册!C:E,3,0)</f>
        <v>正式员工</v>
      </c>
      <c r="I609" t="str">
        <f>VLOOKUP(C609,花名册!C:J,8,0)</f>
        <v>研发</v>
      </c>
      <c r="J609" t="str">
        <f>VLOOKUP(C609,花名册!C:I,7,0)</f>
        <v>2022-04-27</v>
      </c>
      <c r="K609" t="str">
        <f>VLOOKUP(C609,花名册!C:L,9,0)</f>
        <v/>
      </c>
      <c r="L609" t="str">
        <f>VLOOKUP(C609,花名册!C:L,10,0)</f>
        <v/>
      </c>
      <c r="M609" t="str">
        <f>VLOOKUP(C609,花名册!C:N,12,0)</f>
        <v>P2</v>
      </c>
      <c r="N609">
        <f>VLOOKUP(C609,出勤日期!A:I,9,0)</f>
        <v>172.5</v>
      </c>
      <c r="O609">
        <f>VLOOKUP(C609,出勤日期!A:J,10,0)</f>
        <v>172.5</v>
      </c>
      <c r="P609">
        <f>VLOOKUP(C609,出勤日期!A:L,12,0)</f>
        <v>0</v>
      </c>
      <c r="Q609">
        <f>VLOOKUP(C609,出勤日期!A:M,13,0)</f>
        <v>172.5</v>
      </c>
      <c r="S609">
        <f>VLOOKUP(C609,'考勤原始数据（增加育儿、独生子女陪护假）'!C:X,16,0)</f>
        <v>0</v>
      </c>
      <c r="U609">
        <f>VLOOKUP(C609,'考勤原始数据（增加育儿、独生子女陪护假）'!C:Z,17,0)</f>
        <v>0</v>
      </c>
      <c r="W609">
        <f>VLOOKUP(C609,'考勤原始数据（增加育儿、独生子女陪护假）'!C:AB,18,0)</f>
        <v>0</v>
      </c>
      <c r="Y609">
        <f>VLOOKUP(C609,'考勤原始数据（增加育儿、独生子女陪护假）'!C:AD,19,0)</f>
        <v>0</v>
      </c>
      <c r="Z609">
        <f>VLOOKUP(C609,'考勤原始数据（增加育儿、独生子女陪护假）'!C:AE,20,0)</f>
        <v>0</v>
      </c>
      <c r="AB609">
        <f>VLOOKUP(C609,'考勤原始数据（增加育儿、独生子女陪护假）'!C:AG,22,0)</f>
        <v>0</v>
      </c>
      <c r="AC609">
        <f>VLOOKUP(C609,'考勤原始数据（增加育儿、独生子女陪护假）'!C:Y,23,0)</f>
        <v>53.5</v>
      </c>
      <c r="AD609">
        <f>VLOOKUP(C609,'考勤原始数据（增加育儿、独生子女陪护假）'!C:Z,24,0)</f>
        <v>13.5</v>
      </c>
      <c r="AE609">
        <v>0</v>
      </c>
      <c r="AF609">
        <f>VLOOKUP(C609,'考勤原始数据（增加育儿、独生子女陪护假）'!C:AB,26,0)</f>
        <v>40</v>
      </c>
      <c r="AG609">
        <f>VLOOKUP(C609:C610,'考勤原始数据（增加育儿、独生子女陪护假）'!C:AC,27,0)</f>
        <v>0</v>
      </c>
      <c r="AH609">
        <f>VLOOKUP(C609,'考勤原始数据（增加育儿、独生子女陪护假）'!C:AD,28,0)</f>
        <v>0</v>
      </c>
      <c r="AI609">
        <f>VLOOKUP(C609,'考勤原始数据（增加育儿、独生子女陪护假）'!C:AE,29,0)</f>
        <v>0</v>
      </c>
      <c r="AJ609">
        <f>VLOOKUP(C609,'考勤原始数据（增加育儿、独生子女陪护假）'!C:AF,30,0)</f>
        <v>1600</v>
      </c>
      <c r="AL609">
        <f t="shared" si="37"/>
        <v>0</v>
      </c>
      <c r="AM609">
        <f t="shared" si="39"/>
        <v>200</v>
      </c>
      <c r="AN609">
        <f>VLOOKUP(C609,工龄计算!B:F,5,0)</f>
        <v>0</v>
      </c>
      <c r="AS609">
        <f t="shared" si="38"/>
        <v>0</v>
      </c>
      <c r="BB609">
        <f t="shared" si="40"/>
        <v>0</v>
      </c>
    </row>
    <row r="610" spans="2:54">
      <c r="B610" t="str">
        <f>VLOOKUP(C610,花名册!C:O,13,0)</f>
        <v>11735</v>
      </c>
      <c r="C610" t="s">
        <v>1560</v>
      </c>
      <c r="D610" t="str">
        <f>VLOOKUP(C610,花名册!C:F,4,0)</f>
        <v>百诚医药</v>
      </c>
      <c r="E610" t="str">
        <f>VLOOKUP(C610,花名册!C:G,5,0)</f>
        <v>大分子生物药部</v>
      </c>
      <c r="F610" t="str">
        <f>VLOOKUP(C610,花名册!C:H,6,0)</f>
        <v>大分子研发副总监</v>
      </c>
      <c r="G610" t="str">
        <f>VLOOKUP(C610,花名册!C:D,2,0)</f>
        <v>在职</v>
      </c>
      <c r="H610" t="str">
        <f>VLOOKUP(C610,花名册!C:E,3,0)</f>
        <v>正式员工</v>
      </c>
      <c r="I610" t="str">
        <f>VLOOKUP(C610,花名册!C:J,8,0)</f>
        <v>研发</v>
      </c>
      <c r="J610" t="str">
        <f>VLOOKUP(C610,花名册!C:I,7,0)</f>
        <v>2022-05-05</v>
      </c>
      <c r="K610" t="str">
        <f>VLOOKUP(C610,花名册!C:L,9,0)</f>
        <v/>
      </c>
      <c r="L610" t="str">
        <f>VLOOKUP(C610,花名册!C:L,10,0)</f>
        <v/>
      </c>
      <c r="M610" t="str">
        <f>VLOOKUP(C610,花名册!C:N,12,0)</f>
        <v>M5</v>
      </c>
      <c r="N610">
        <f>VLOOKUP(C610,出勤日期!A:I,9,0)</f>
        <v>172.5</v>
      </c>
      <c r="O610">
        <f>VLOOKUP(C610,出勤日期!A:J,10,0)</f>
        <v>172.5</v>
      </c>
      <c r="P610">
        <f>VLOOKUP(C610,出勤日期!A:L,12,0)</f>
        <v>0</v>
      </c>
      <c r="Q610">
        <f>VLOOKUP(C610,出勤日期!A:M,13,0)</f>
        <v>172.5</v>
      </c>
      <c r="S610">
        <f>VLOOKUP(C610,'考勤原始数据（增加育儿、独生子女陪护假）'!C:X,16,0)</f>
        <v>0</v>
      </c>
      <c r="U610">
        <f>VLOOKUP(C610,'考勤原始数据（增加育儿、独生子女陪护假）'!C:Z,17,0)</f>
        <v>2.5</v>
      </c>
      <c r="W610">
        <f>VLOOKUP(C610,'考勤原始数据（增加育儿、独生子女陪护假）'!C:AB,18,0)</f>
        <v>0</v>
      </c>
      <c r="Y610">
        <f>VLOOKUP(C610,'考勤原始数据（增加育儿、独生子女陪护假）'!C:AD,19,0)</f>
        <v>0</v>
      </c>
      <c r="Z610">
        <f>VLOOKUP(C610,'考勤原始数据（增加育儿、独生子女陪护假）'!C:AE,20,0)</f>
        <v>0</v>
      </c>
      <c r="AB610">
        <f>VLOOKUP(C610,'考勤原始数据（增加育儿、独生子女陪护假）'!C:AG,22,0)</f>
        <v>0</v>
      </c>
      <c r="AC610">
        <f>VLOOKUP(C610,'考勤原始数据（增加育儿、独生子女陪护假）'!C:Y,23,0)</f>
        <v>0</v>
      </c>
      <c r="AD610">
        <f>VLOOKUP(C610,'考勤原始数据（增加育儿、独生子女陪护假）'!C:Z,24,0)</f>
        <v>0</v>
      </c>
      <c r="AE610">
        <v>0</v>
      </c>
      <c r="AF610">
        <f>VLOOKUP(C610,'考勤原始数据（增加育儿、独生子女陪护假）'!C:AB,26,0)</f>
        <v>0</v>
      </c>
      <c r="AG610">
        <f>VLOOKUP(C610:C611,'考勤原始数据（增加育儿、独生子女陪护假）'!C:AC,27,0)</f>
        <v>0</v>
      </c>
      <c r="AH610">
        <f>VLOOKUP(C610,'考勤原始数据（增加育儿、独生子女陪护假）'!C:AD,28,0)</f>
        <v>0</v>
      </c>
      <c r="AI610">
        <f>VLOOKUP(C610,'考勤原始数据（增加育儿、独生子女陪护假）'!C:AE,29,0)</f>
        <v>0</v>
      </c>
      <c r="AJ610">
        <f>VLOOKUP(C610,'考勤原始数据（增加育儿、独生子女陪护假）'!C:AF,30,0)</f>
        <v>0</v>
      </c>
      <c r="AL610">
        <f t="shared" si="37"/>
        <v>0</v>
      </c>
      <c r="AM610">
        <f t="shared" si="39"/>
        <v>197.1</v>
      </c>
      <c r="AN610">
        <f>VLOOKUP(C610,工龄计算!B:F,5,0)</f>
        <v>0</v>
      </c>
      <c r="AS610">
        <f t="shared" si="38"/>
        <v>0</v>
      </c>
      <c r="BB610">
        <f t="shared" si="40"/>
        <v>0</v>
      </c>
    </row>
    <row r="611" spans="2:54">
      <c r="B611" t="str">
        <f>VLOOKUP(C611,花名册!C:O,13,0)</f>
        <v>11743</v>
      </c>
      <c r="C611" t="s">
        <v>1143</v>
      </c>
      <c r="D611" t="str">
        <f>VLOOKUP(C611,花名册!C:F,4,0)</f>
        <v>百诚医药</v>
      </c>
      <c r="E611" t="str">
        <f>VLOOKUP(C611,花名册!C:G,5,0)</f>
        <v>实验室管理部</v>
      </c>
      <c r="F611" t="str">
        <f>VLOOKUP(C611,花名册!C:H,6,0)</f>
        <v>安全员</v>
      </c>
      <c r="G611" t="str">
        <f>VLOOKUP(C611,花名册!C:D,2,0)</f>
        <v>在职</v>
      </c>
      <c r="H611" t="str">
        <f>VLOOKUP(C611,花名册!C:E,3,0)</f>
        <v>正式员工</v>
      </c>
      <c r="I611" t="str">
        <f>VLOOKUP(C611,花名册!C:J,8,0)</f>
        <v>职能</v>
      </c>
      <c r="J611" t="str">
        <f>VLOOKUP(C611,花名册!C:I,7,0)</f>
        <v>2022-05-06</v>
      </c>
      <c r="K611" t="str">
        <f>VLOOKUP(C611,花名册!C:L,9,0)</f>
        <v/>
      </c>
      <c r="L611" t="str">
        <f>VLOOKUP(C611,花名册!C:L,10,0)</f>
        <v/>
      </c>
      <c r="M611" t="str">
        <f>VLOOKUP(C611,花名册!C:N,12,0)</f>
        <v>P2</v>
      </c>
      <c r="N611">
        <f>VLOOKUP(C611,出勤日期!A:I,9,0)</f>
        <v>184</v>
      </c>
      <c r="O611">
        <f>VLOOKUP(C611,出勤日期!A:J,10,0)</f>
        <v>184</v>
      </c>
      <c r="P611">
        <f>VLOOKUP(C611,出勤日期!A:L,12,0)</f>
        <v>0</v>
      </c>
      <c r="Q611">
        <f>VLOOKUP(C611,出勤日期!A:M,13,0)</f>
        <v>184</v>
      </c>
      <c r="S611">
        <f>VLOOKUP(C611,'考勤原始数据（增加育儿、独生子女陪护假）'!C:X,16,0)</f>
        <v>0</v>
      </c>
      <c r="U611">
        <f>VLOOKUP(C611,'考勤原始数据（增加育儿、独生子女陪护假）'!C:Z,17,0)</f>
        <v>0</v>
      </c>
      <c r="W611">
        <f>VLOOKUP(C611,'考勤原始数据（增加育儿、独生子女陪护假）'!C:AB,18,0)</f>
        <v>0</v>
      </c>
      <c r="Y611">
        <f>VLOOKUP(C611,'考勤原始数据（增加育儿、独生子女陪护假）'!C:AD,19,0)</f>
        <v>0</v>
      </c>
      <c r="Z611">
        <f>VLOOKUP(C611,'考勤原始数据（增加育儿、独生子女陪护假）'!C:AE,20,0)</f>
        <v>0</v>
      </c>
      <c r="AB611">
        <f>VLOOKUP(C611,'考勤原始数据（增加育儿、独生子女陪护假）'!C:AG,22,0)</f>
        <v>0</v>
      </c>
      <c r="AC611">
        <f>VLOOKUP(C611,'考勤原始数据（增加育儿、独生子女陪护假）'!C:Y,23,0)</f>
        <v>0</v>
      </c>
      <c r="AD611">
        <f>VLOOKUP(C611,'考勤原始数据（增加育儿、独生子女陪护假）'!C:Z,24,0)</f>
        <v>0</v>
      </c>
      <c r="AE611">
        <v>0</v>
      </c>
      <c r="AF611">
        <f>VLOOKUP(C611,'考勤原始数据（增加育儿、独生子女陪护假）'!C:AB,26,0)</f>
        <v>0</v>
      </c>
      <c r="AG611">
        <f>VLOOKUP(C611:C612,'考勤原始数据（增加育儿、独生子女陪护假）'!C:AC,27,0)</f>
        <v>0</v>
      </c>
      <c r="AH611">
        <f>VLOOKUP(C611,'考勤原始数据（增加育儿、独生子女陪护假）'!C:AD,28,0)</f>
        <v>0</v>
      </c>
      <c r="AI611">
        <f>VLOOKUP(C611,'考勤原始数据（增加育儿、独生子女陪护假）'!C:AE,29,0)</f>
        <v>0</v>
      </c>
      <c r="AJ611">
        <f>VLOOKUP(C611,'考勤原始数据（增加育儿、独生子女陪护假）'!C:AF,30,0)</f>
        <v>0</v>
      </c>
      <c r="AK611">
        <v>0</v>
      </c>
      <c r="AL611">
        <f t="shared" si="37"/>
        <v>0</v>
      </c>
      <c r="AM611">
        <f t="shared" si="39"/>
        <v>200</v>
      </c>
      <c r="AN611">
        <f>VLOOKUP(C611,工龄计算!B:F,5,0)</f>
        <v>0</v>
      </c>
      <c r="AS611">
        <f t="shared" si="38"/>
        <v>0</v>
      </c>
      <c r="BB611">
        <f t="shared" si="40"/>
        <v>0</v>
      </c>
    </row>
    <row r="612" spans="2:54">
      <c r="B612" t="str">
        <f>VLOOKUP(C612,花名册!C:O,13,0)</f>
        <v>11744</v>
      </c>
      <c r="C612" t="s">
        <v>1516</v>
      </c>
      <c r="D612" t="str">
        <f>VLOOKUP(C612,花名册!C:F,4,0)</f>
        <v>百诚医药</v>
      </c>
      <c r="E612" t="str">
        <f>VLOOKUP(C612,花名册!C:G,5,0)</f>
        <v>信息情报部</v>
      </c>
      <c r="F612" t="str">
        <f>VLOOKUP(C612,花名册!C:H,6,0)</f>
        <v>立项信息情报主管</v>
      </c>
      <c r="G612" t="str">
        <f>VLOOKUP(C612,花名册!C:D,2,0)</f>
        <v>在职</v>
      </c>
      <c r="H612" t="str">
        <f>VLOOKUP(C612,花名册!C:E,3,0)</f>
        <v>正式员工</v>
      </c>
      <c r="I612" t="str">
        <f>VLOOKUP(C612,花名册!C:J,8,0)</f>
        <v>职能</v>
      </c>
      <c r="J612" t="str">
        <f>VLOOKUP(C612,花名册!C:I,7,0)</f>
        <v>2022-05-06</v>
      </c>
      <c r="K612" t="str">
        <f>VLOOKUP(C612,花名册!C:L,9,0)</f>
        <v/>
      </c>
      <c r="L612" t="str">
        <f>VLOOKUP(C612,花名册!C:L,10,0)</f>
        <v/>
      </c>
      <c r="M612" t="str">
        <f>VLOOKUP(C612,花名册!C:N,12,0)</f>
        <v>P3</v>
      </c>
      <c r="N612">
        <f>VLOOKUP(C612,出勤日期!A:I,9,0)</f>
        <v>184</v>
      </c>
      <c r="O612">
        <f>VLOOKUP(C612,出勤日期!A:J,10,0)</f>
        <v>184</v>
      </c>
      <c r="P612">
        <f>VLOOKUP(C612,出勤日期!A:L,12,0)</f>
        <v>0</v>
      </c>
      <c r="Q612">
        <f>VLOOKUP(C612,出勤日期!A:M,13,0)</f>
        <v>184</v>
      </c>
      <c r="S612">
        <f>VLOOKUP(C612,'考勤原始数据（增加育儿、独生子女陪护假）'!C:X,16,0)</f>
        <v>0</v>
      </c>
      <c r="U612">
        <f>VLOOKUP(C612,'考勤原始数据（增加育儿、独生子女陪护假）'!C:Z,17,0)</f>
        <v>0</v>
      </c>
      <c r="W612">
        <f>VLOOKUP(C612,'考勤原始数据（增加育儿、独生子女陪护假）'!C:AB,18,0)</f>
        <v>8</v>
      </c>
      <c r="Y612">
        <f>VLOOKUP(C612,'考勤原始数据（增加育儿、独生子女陪护假）'!C:AD,19,0)</f>
        <v>0</v>
      </c>
      <c r="Z612">
        <f>VLOOKUP(C612,'考勤原始数据（增加育儿、独生子女陪护假）'!C:AE,20,0)</f>
        <v>0</v>
      </c>
      <c r="AB612">
        <f>VLOOKUP(C612,'考勤原始数据（增加育儿、独生子女陪护假）'!C:AG,22,0)</f>
        <v>0</v>
      </c>
      <c r="AC612">
        <f>VLOOKUP(C612,'考勤原始数据（增加育儿、独生子女陪护假）'!C:Y,23,0)</f>
        <v>0</v>
      </c>
      <c r="AD612">
        <f>VLOOKUP(C612,'考勤原始数据（增加育儿、独生子女陪护假）'!C:Z,24,0)</f>
        <v>0</v>
      </c>
      <c r="AE612">
        <v>0</v>
      </c>
      <c r="AF612">
        <f>VLOOKUP(C612,'考勤原始数据（增加育儿、独生子女陪护假）'!C:AB,26,0)</f>
        <v>0</v>
      </c>
      <c r="AG612">
        <f>VLOOKUP(C612:C613,'考勤原始数据（增加育儿、独生子女陪护假）'!C:AC,27,0)</f>
        <v>0</v>
      </c>
      <c r="AH612">
        <f>VLOOKUP(C612,'考勤原始数据（增加育儿、独生子女陪护假）'!C:AD,28,0)</f>
        <v>0</v>
      </c>
      <c r="AI612">
        <f>VLOOKUP(C612,'考勤原始数据（增加育儿、独生子女陪护假）'!C:AE,29,0)</f>
        <v>0</v>
      </c>
      <c r="AJ612">
        <f>VLOOKUP(C612,'考勤原始数据（增加育儿、独生子女陪护假）'!C:AF,30,0)</f>
        <v>0</v>
      </c>
      <c r="AL612">
        <f t="shared" si="37"/>
        <v>0</v>
      </c>
      <c r="AM612">
        <f t="shared" si="39"/>
        <v>191.3</v>
      </c>
      <c r="AN612">
        <f>VLOOKUP(C612,工龄计算!B:F,5,0)</f>
        <v>0</v>
      </c>
      <c r="AS612">
        <f t="shared" si="38"/>
        <v>0</v>
      </c>
      <c r="BB612">
        <f t="shared" si="40"/>
        <v>0</v>
      </c>
    </row>
    <row r="613" spans="2:54">
      <c r="B613" t="str">
        <f>VLOOKUP(C613,花名册!C:O,13,0)</f>
        <v>11752</v>
      </c>
      <c r="C613" t="s">
        <v>1145</v>
      </c>
      <c r="D613" t="str">
        <f>VLOOKUP(C613,花名册!C:F,4,0)</f>
        <v>百诚医药</v>
      </c>
      <c r="E613" t="str">
        <f>VLOOKUP(C613,花名册!C:G,5,0)</f>
        <v>液体制剂三部</v>
      </c>
      <c r="F613" t="str">
        <f>VLOOKUP(C613,花名册!C:H,6,0)</f>
        <v>助理分析研究员</v>
      </c>
      <c r="G613" t="str">
        <f>VLOOKUP(C613,花名册!C:D,2,0)</f>
        <v>在职</v>
      </c>
      <c r="H613" t="str">
        <f>VLOOKUP(C613,花名册!C:E,3,0)</f>
        <v>正式员工</v>
      </c>
      <c r="I613" t="str">
        <f>VLOOKUP(C613,花名册!C:J,8,0)</f>
        <v>研发</v>
      </c>
      <c r="J613" t="str">
        <f>VLOOKUP(C613,花名册!C:I,7,0)</f>
        <v>2022-05-06</v>
      </c>
      <c r="K613" t="str">
        <f>VLOOKUP(C613,花名册!C:L,9,0)</f>
        <v/>
      </c>
      <c r="L613" t="str">
        <f>VLOOKUP(C613,花名册!C:L,10,0)</f>
        <v/>
      </c>
      <c r="M613" t="str">
        <f>VLOOKUP(C613,花名册!C:N,12,0)</f>
        <v>P1</v>
      </c>
      <c r="N613">
        <f>VLOOKUP(C613,出勤日期!A:I,9,0)</f>
        <v>172.5</v>
      </c>
      <c r="O613">
        <f>VLOOKUP(C613,出勤日期!A:J,10,0)</f>
        <v>172.5</v>
      </c>
      <c r="P613">
        <f>VLOOKUP(C613,出勤日期!A:L,12,0)</f>
        <v>0</v>
      </c>
      <c r="Q613">
        <f>VLOOKUP(C613,出勤日期!A:M,13,0)</f>
        <v>172.5</v>
      </c>
      <c r="S613">
        <f>VLOOKUP(C613,'考勤原始数据（增加育儿、独生子女陪护假）'!C:X,16,0)</f>
        <v>0</v>
      </c>
      <c r="U613">
        <f>VLOOKUP(C613,'考勤原始数据（增加育儿、独生子女陪护假）'!C:Z,17,0)</f>
        <v>0</v>
      </c>
      <c r="W613">
        <f>VLOOKUP(C613,'考勤原始数据（增加育儿、独生子女陪护假）'!C:AB,18,0)</f>
        <v>0</v>
      </c>
      <c r="Y613">
        <f>VLOOKUP(C613,'考勤原始数据（增加育儿、独生子女陪护假）'!C:AD,19,0)</f>
        <v>0</v>
      </c>
      <c r="Z613">
        <f>VLOOKUP(C613,'考勤原始数据（增加育儿、独生子女陪护假）'!C:AE,20,0)</f>
        <v>0</v>
      </c>
      <c r="AB613">
        <f>VLOOKUP(C613,'考勤原始数据（增加育儿、独生子女陪护假）'!C:AG,22,0)</f>
        <v>0</v>
      </c>
      <c r="AC613">
        <f>VLOOKUP(C613,'考勤原始数据（增加育儿、独生子女陪护假）'!C:Y,23,0)</f>
        <v>2</v>
      </c>
      <c r="AD613">
        <f>VLOOKUP(C613,'考勤原始数据（增加育儿、独生子女陪护假）'!C:Z,24,0)</f>
        <v>2</v>
      </c>
      <c r="AE613">
        <v>0</v>
      </c>
      <c r="AF613">
        <f>VLOOKUP(C613,'考勤原始数据（增加育儿、独生子女陪护假）'!C:AB,26,0)</f>
        <v>0</v>
      </c>
      <c r="AG613">
        <f>VLOOKUP(C613:C614,'考勤原始数据（增加育儿、独生子女陪护假）'!C:AC,27,0)</f>
        <v>0</v>
      </c>
      <c r="AH613">
        <f>VLOOKUP(C613,'考勤原始数据（增加育儿、独生子女陪护假）'!C:AD,28,0)</f>
        <v>0</v>
      </c>
      <c r="AI613">
        <f>VLOOKUP(C613,'考勤原始数据（增加育儿、独生子女陪护假）'!C:AE,29,0)</f>
        <v>0</v>
      </c>
      <c r="AJ613">
        <f>VLOOKUP(C613,'考勤原始数据（增加育儿、独生子女陪护假）'!C:AF,30,0)</f>
        <v>0</v>
      </c>
      <c r="AL613">
        <f t="shared" si="37"/>
        <v>0</v>
      </c>
      <c r="AM613">
        <f t="shared" si="39"/>
        <v>200</v>
      </c>
      <c r="AN613">
        <f>VLOOKUP(C613,工龄计算!B:F,5,0)</f>
        <v>0</v>
      </c>
      <c r="AS613">
        <f t="shared" si="38"/>
        <v>0</v>
      </c>
      <c r="BB613">
        <f t="shared" si="40"/>
        <v>0</v>
      </c>
    </row>
    <row r="614" spans="2:54">
      <c r="B614" t="str">
        <f>VLOOKUP(C614,花名册!C:O,13,0)</f>
        <v>11753</v>
      </c>
      <c r="C614" t="s">
        <v>1518</v>
      </c>
      <c r="D614" t="str">
        <f>VLOOKUP(C614,花名册!C:F,4,0)</f>
        <v>百诚医药</v>
      </c>
      <c r="E614" t="str">
        <f>VLOOKUP(C614,花名册!C:G,5,0)</f>
        <v>原料药二部</v>
      </c>
      <c r="F614" t="str">
        <f>VLOOKUP(C614,花名册!C:H,6,0)</f>
        <v>合成研究员</v>
      </c>
      <c r="G614" t="str">
        <f>VLOOKUP(C614,花名册!C:D,2,0)</f>
        <v>在职</v>
      </c>
      <c r="H614" t="str">
        <f>VLOOKUP(C614,花名册!C:E,3,0)</f>
        <v>正式员工</v>
      </c>
      <c r="I614" t="str">
        <f>VLOOKUP(C614,花名册!C:J,8,0)</f>
        <v>研发</v>
      </c>
      <c r="J614" t="str">
        <f>VLOOKUP(C614,花名册!C:I,7,0)</f>
        <v>2022-05-06</v>
      </c>
      <c r="K614" t="str">
        <f>VLOOKUP(C614,花名册!C:L,9,0)</f>
        <v/>
      </c>
      <c r="L614" t="str">
        <f>VLOOKUP(C614,花名册!C:L,10,0)</f>
        <v/>
      </c>
      <c r="M614" t="str">
        <f>VLOOKUP(C614,花名册!C:N,12,0)</f>
        <v>P2</v>
      </c>
      <c r="N614">
        <f>VLOOKUP(C614,出勤日期!A:I,9,0)</f>
        <v>172.5</v>
      </c>
      <c r="O614">
        <f>VLOOKUP(C614,出勤日期!A:J,10,0)</f>
        <v>172.5</v>
      </c>
      <c r="P614">
        <f>VLOOKUP(C614,出勤日期!A:L,12,0)</f>
        <v>0</v>
      </c>
      <c r="Q614">
        <f>VLOOKUP(C614,出勤日期!A:M,13,0)</f>
        <v>172.5</v>
      </c>
      <c r="S614">
        <f>VLOOKUP(C614,'考勤原始数据（增加育儿、独生子女陪护假）'!C:X,16,0)</f>
        <v>0</v>
      </c>
      <c r="U614">
        <f>VLOOKUP(C614,'考勤原始数据（增加育儿、独生子女陪护假）'!C:Z,17,0)</f>
        <v>0</v>
      </c>
      <c r="W614">
        <f>VLOOKUP(C614,'考勤原始数据（增加育儿、独生子女陪护假）'!C:AB,18,0)</f>
        <v>0</v>
      </c>
      <c r="Y614">
        <f>VLOOKUP(C614,'考勤原始数据（增加育儿、独生子女陪护假）'!C:AD,19,0)</f>
        <v>0</v>
      </c>
      <c r="Z614">
        <f>VLOOKUP(C614,'考勤原始数据（增加育儿、独生子女陪护假）'!C:AE,20,0)</f>
        <v>0</v>
      </c>
      <c r="AB614">
        <f>VLOOKUP(C614,'考勤原始数据（增加育儿、独生子女陪护假）'!C:AG,22,0)</f>
        <v>0</v>
      </c>
      <c r="AC614">
        <f>VLOOKUP(C614,'考勤原始数据（增加育儿、独生子女陪护假）'!C:Y,23,0)</f>
        <v>3.5</v>
      </c>
      <c r="AD614">
        <f>VLOOKUP(C614,'考勤原始数据（增加育儿、独生子女陪护假）'!C:Z,24,0)</f>
        <v>3.5</v>
      </c>
      <c r="AE614">
        <v>0</v>
      </c>
      <c r="AF614">
        <f>VLOOKUP(C614,'考勤原始数据（增加育儿、独生子女陪护假）'!C:AB,26,0)</f>
        <v>0</v>
      </c>
      <c r="AG614">
        <f>VLOOKUP(C614:C615,'考勤原始数据（增加育儿、独生子女陪护假）'!C:AC,27,0)</f>
        <v>0</v>
      </c>
      <c r="AH614">
        <f>VLOOKUP(C614,'考勤原始数据（增加育儿、独生子女陪护假）'!C:AD,28,0)</f>
        <v>0</v>
      </c>
      <c r="AI614">
        <f>VLOOKUP(C614,'考勤原始数据（增加育儿、独生子女陪护假）'!C:AE,29,0)</f>
        <v>0</v>
      </c>
      <c r="AJ614">
        <f>VLOOKUP(C614,'考勤原始数据（增加育儿、独生子女陪护假）'!C:AF,30,0)</f>
        <v>0</v>
      </c>
      <c r="AL614">
        <f t="shared" si="37"/>
        <v>0</v>
      </c>
      <c r="AM614">
        <f t="shared" si="39"/>
        <v>200</v>
      </c>
      <c r="AN614">
        <f>VLOOKUP(C614,工龄计算!B:F,5,0)</f>
        <v>0</v>
      </c>
      <c r="AS614">
        <f t="shared" si="38"/>
        <v>0</v>
      </c>
      <c r="BB614">
        <f t="shared" si="40"/>
        <v>0</v>
      </c>
    </row>
    <row r="615" spans="2:54">
      <c r="B615" t="str">
        <f>VLOOKUP(C615,花名册!C:O,13,0)</f>
        <v>10479</v>
      </c>
      <c r="C615" t="s">
        <v>343</v>
      </c>
      <c r="D615" t="str">
        <f>VLOOKUP(C615,花名册!C:F,4,0)</f>
        <v>百诚医药</v>
      </c>
      <c r="E615" t="str">
        <f>VLOOKUP(C615,花名册!C:G,5,0)</f>
        <v>原料药四部</v>
      </c>
      <c r="F615" t="str">
        <f>VLOOKUP(C615,花名册!C:H,6,0)</f>
        <v>资深项目经理(合成)</v>
      </c>
      <c r="G615" t="str">
        <f>VLOOKUP(C615,花名册!C:D,2,0)</f>
        <v>在职</v>
      </c>
      <c r="H615" t="str">
        <f>VLOOKUP(C615,花名册!C:E,3,0)</f>
        <v>正式员工</v>
      </c>
      <c r="I615" t="str">
        <f>VLOOKUP(C615,花名册!C:J,8,0)</f>
        <v>研发</v>
      </c>
      <c r="J615" t="str">
        <f>VLOOKUP(C615,花名册!C:I,7,0)</f>
        <v>2020-02-17</v>
      </c>
      <c r="K615" t="str">
        <f>VLOOKUP(C615,花名册!C:L,9,0)</f>
        <v/>
      </c>
      <c r="L615" t="str">
        <f>VLOOKUP(C615,花名册!C:L,10,0)</f>
        <v/>
      </c>
      <c r="M615" t="str">
        <f>VLOOKUP(C615,花名册!C:N,12,0)</f>
        <v>M4</v>
      </c>
      <c r="N615">
        <f>VLOOKUP(C615,出勤日期!A:I,9,0)</f>
        <v>172.5</v>
      </c>
      <c r="O615">
        <f>VLOOKUP(C615,出勤日期!A:J,10,0)</f>
        <v>172.5</v>
      </c>
      <c r="P615">
        <f>VLOOKUP(C615,出勤日期!A:L,12,0)</f>
        <v>0</v>
      </c>
      <c r="Q615">
        <f>VLOOKUP(C615,出勤日期!A:M,13,0)</f>
        <v>172.5</v>
      </c>
      <c r="S615">
        <f>VLOOKUP(C615,'考勤原始数据（增加育儿、独生子女陪护假）'!C:X,16,0)</f>
        <v>0</v>
      </c>
      <c r="U615">
        <f>VLOOKUP(C615,'考勤原始数据（增加育儿、独生子女陪护假）'!C:Z,17,0)</f>
        <v>0</v>
      </c>
      <c r="W615">
        <f>VLOOKUP(C615,'考勤原始数据（增加育儿、独生子女陪护假）'!C:AB,18,0)</f>
        <v>0</v>
      </c>
      <c r="Y615">
        <f>VLOOKUP(C615,'考勤原始数据（增加育儿、独生子女陪护假）'!C:AD,19,0)</f>
        <v>0</v>
      </c>
      <c r="Z615">
        <f>VLOOKUP(C615,'考勤原始数据（增加育儿、独生子女陪护假）'!C:AE,20,0)</f>
        <v>0</v>
      </c>
      <c r="AB615">
        <f>VLOOKUP(C615,'考勤原始数据（增加育儿、独生子女陪护假）'!C:AG,22,0)</f>
        <v>0</v>
      </c>
      <c r="AC615">
        <f>VLOOKUP(C615,'考勤原始数据（增加育儿、独生子女陪护假）'!C:Y,23,0)</f>
        <v>0</v>
      </c>
      <c r="AD615">
        <f>VLOOKUP(C615,'考勤原始数据（增加育儿、独生子女陪护假）'!C:Z,24,0)</f>
        <v>0</v>
      </c>
      <c r="AE615">
        <v>0</v>
      </c>
      <c r="AF615">
        <f>VLOOKUP(C615,'考勤原始数据（增加育儿、独生子女陪护假）'!C:AB,26,0)</f>
        <v>0</v>
      </c>
      <c r="AG615">
        <f>VLOOKUP(C615:C616,'考勤原始数据（增加育儿、独生子女陪护假）'!C:AC,27,0)</f>
        <v>0</v>
      </c>
      <c r="AH615">
        <f>VLOOKUP(C615,'考勤原始数据（增加育儿、独生子女陪护假）'!C:AD,28,0)</f>
        <v>0</v>
      </c>
      <c r="AI615">
        <f>VLOOKUP(C615,'考勤原始数据（增加育儿、独生子女陪护假）'!C:AE,29,0)</f>
        <v>0</v>
      </c>
      <c r="AJ615">
        <f>VLOOKUP(C615,'考勤原始数据（增加育儿、独生子女陪护假）'!C:AF,30,0)</f>
        <v>0</v>
      </c>
      <c r="AL615">
        <f t="shared" si="37"/>
        <v>0</v>
      </c>
      <c r="AM615">
        <f t="shared" si="39"/>
        <v>200</v>
      </c>
      <c r="AN615">
        <f>VLOOKUP(C615,工龄计算!B:F,5,0)</f>
        <v>150</v>
      </c>
      <c r="AS615">
        <f t="shared" si="38"/>
        <v>0</v>
      </c>
      <c r="BB615">
        <f t="shared" si="40"/>
        <v>0</v>
      </c>
    </row>
    <row r="616" spans="2:54">
      <c r="B616" t="str">
        <f>VLOOKUP(C616,花名册!C:O,13,0)</f>
        <v>11754</v>
      </c>
      <c r="C616" t="s">
        <v>1288</v>
      </c>
      <c r="D616" t="str">
        <f>VLOOKUP(C616,花名册!C:F,4,0)</f>
        <v>百诚医药</v>
      </c>
      <c r="E616" t="str">
        <f>VLOOKUP(C616,花名册!C:G,5,0)</f>
        <v>注册部</v>
      </c>
      <c r="F616" t="str">
        <f>VLOOKUP(C616,花名册!C:H,6,0)</f>
        <v>高级注册专员</v>
      </c>
      <c r="G616" t="str">
        <f>VLOOKUP(C616,花名册!C:D,2,0)</f>
        <v>在职</v>
      </c>
      <c r="H616" t="str">
        <f>VLOOKUP(C616,花名册!C:E,3,0)</f>
        <v>正式员工</v>
      </c>
      <c r="I616" t="str">
        <f>VLOOKUP(C616,花名册!C:J,8,0)</f>
        <v>研发</v>
      </c>
      <c r="J616" t="str">
        <f>VLOOKUP(C616,花名册!C:I,7,0)</f>
        <v>2022-05-11</v>
      </c>
      <c r="K616" t="str">
        <f>VLOOKUP(C616,花名册!C:L,9,0)</f>
        <v/>
      </c>
      <c r="L616" t="str">
        <f>VLOOKUP(C616,花名册!C:L,10,0)</f>
        <v/>
      </c>
      <c r="M616" t="str">
        <f>VLOOKUP(C616,花名册!C:N,12,0)</f>
        <v>P3</v>
      </c>
      <c r="N616">
        <f>VLOOKUP(C616,出勤日期!A:I,9,0)</f>
        <v>172.5</v>
      </c>
      <c r="O616">
        <f>VLOOKUP(C616,出勤日期!A:J,10,0)</f>
        <v>172.5</v>
      </c>
      <c r="P616">
        <f>VLOOKUP(C616,出勤日期!A:L,12,0)</f>
        <v>0</v>
      </c>
      <c r="Q616">
        <f>VLOOKUP(C616,出勤日期!A:M,13,0)</f>
        <v>172.5</v>
      </c>
      <c r="S616">
        <f>VLOOKUP(C616,'考勤原始数据（增加育儿、独生子女陪护假）'!C:X,16,0)</f>
        <v>0</v>
      </c>
      <c r="U616">
        <f>VLOOKUP(C616,'考勤原始数据（增加育儿、独生子女陪护假）'!C:Z,17,0)</f>
        <v>0</v>
      </c>
      <c r="W616">
        <f>VLOOKUP(C616,'考勤原始数据（增加育儿、独生子女陪护假）'!C:AB,18,0)</f>
        <v>0</v>
      </c>
      <c r="Y616">
        <f>VLOOKUP(C616,'考勤原始数据（增加育儿、独生子女陪护假）'!C:AD,19,0)</f>
        <v>0</v>
      </c>
      <c r="Z616">
        <f>VLOOKUP(C616,'考勤原始数据（增加育儿、独生子女陪护假）'!C:AE,20,0)</f>
        <v>0</v>
      </c>
      <c r="AB616">
        <f>VLOOKUP(C616,'考勤原始数据（增加育儿、独生子女陪护假）'!C:AG,22,0)</f>
        <v>0</v>
      </c>
      <c r="AC616">
        <f>VLOOKUP(C616,'考勤原始数据（增加育儿、独生子女陪护假）'!C:Y,23,0)</f>
        <v>21.5</v>
      </c>
      <c r="AD616">
        <f>VLOOKUP(C616,'考勤原始数据（增加育儿、独生子女陪护假）'!C:Z,24,0)</f>
        <v>21.5</v>
      </c>
      <c r="AE616">
        <v>0</v>
      </c>
      <c r="AF616">
        <f>VLOOKUP(C616,'考勤原始数据（增加育儿、独生子女陪护假）'!C:AB,26,0)</f>
        <v>0</v>
      </c>
      <c r="AG616">
        <f>VLOOKUP(C616:C617,'考勤原始数据（增加育儿、独生子女陪护假）'!C:AC,27,0)</f>
        <v>0</v>
      </c>
      <c r="AH616">
        <f>VLOOKUP(C616,'考勤原始数据（增加育儿、独生子女陪护假）'!C:AD,28,0)</f>
        <v>0</v>
      </c>
      <c r="AI616">
        <f>VLOOKUP(C616,'考勤原始数据（增加育儿、独生子女陪护假）'!C:AE,29,0)</f>
        <v>0</v>
      </c>
      <c r="AJ616">
        <f>VLOOKUP(C616,'考勤原始数据（增加育儿、独生子女陪护假）'!C:AF,30,0)</f>
        <v>0</v>
      </c>
      <c r="AL616">
        <f t="shared" si="37"/>
        <v>0</v>
      </c>
      <c r="AM616">
        <f t="shared" si="39"/>
        <v>200</v>
      </c>
      <c r="AN616">
        <f>VLOOKUP(C616,工龄计算!B:F,5,0)</f>
        <v>0</v>
      </c>
      <c r="AS616">
        <f t="shared" si="38"/>
        <v>0</v>
      </c>
      <c r="BB616">
        <f t="shared" si="40"/>
        <v>0</v>
      </c>
    </row>
    <row r="617" spans="2:54">
      <c r="B617" t="str">
        <f>VLOOKUP(C617,花名册!C:O,13,0)</f>
        <v>11741</v>
      </c>
      <c r="C617" t="s">
        <v>1520</v>
      </c>
      <c r="D617" t="str">
        <f>VLOOKUP(C617,花名册!C:F,4,0)</f>
        <v>百诚医药</v>
      </c>
      <c r="E617" t="str">
        <f>VLOOKUP(C617,花名册!C:G,5,0)</f>
        <v>固体制剂一部</v>
      </c>
      <c r="F617" t="str">
        <f>VLOOKUP(C617,花名册!C:H,6,0)</f>
        <v>制剂研究员</v>
      </c>
      <c r="G617" t="str">
        <f>VLOOKUP(C617,花名册!C:D,2,0)</f>
        <v>在职</v>
      </c>
      <c r="H617" t="str">
        <f>VLOOKUP(C617,花名册!C:E,3,0)</f>
        <v>正式员工</v>
      </c>
      <c r="I617" t="str">
        <f>VLOOKUP(C617,花名册!C:J,8,0)</f>
        <v>研发</v>
      </c>
      <c r="J617" t="str">
        <f>VLOOKUP(C617,花名册!C:I,7,0)</f>
        <v>2022-05-11</v>
      </c>
      <c r="K617" t="str">
        <f>VLOOKUP(C617,花名册!C:L,9,0)</f>
        <v/>
      </c>
      <c r="L617" t="str">
        <f>VLOOKUP(C617,花名册!C:L,10,0)</f>
        <v/>
      </c>
      <c r="M617" t="str">
        <f>VLOOKUP(C617,花名册!C:N,12,0)</f>
        <v>P2</v>
      </c>
      <c r="N617">
        <f>VLOOKUP(C617,出勤日期!A:I,9,0)</f>
        <v>172.5</v>
      </c>
      <c r="O617">
        <f>VLOOKUP(C617,出勤日期!A:J,10,0)</f>
        <v>172.5</v>
      </c>
      <c r="P617">
        <f>VLOOKUP(C617,出勤日期!A:L,12,0)</f>
        <v>0</v>
      </c>
      <c r="Q617">
        <f>VLOOKUP(C617,出勤日期!A:M,13,0)</f>
        <v>172.5</v>
      </c>
      <c r="S617">
        <f>VLOOKUP(C617,'考勤原始数据（增加育儿、独生子女陪护假）'!C:X,16,0)</f>
        <v>0</v>
      </c>
      <c r="U617">
        <f>VLOOKUP(C617,'考勤原始数据（增加育儿、独生子女陪护假）'!C:Z,17,0)</f>
        <v>0</v>
      </c>
      <c r="W617">
        <f>VLOOKUP(C617,'考勤原始数据（增加育儿、独生子女陪护假）'!C:AB,18,0)</f>
        <v>0</v>
      </c>
      <c r="Y617">
        <f>VLOOKUP(C617,'考勤原始数据（增加育儿、独生子女陪护假）'!C:AD,19,0)</f>
        <v>0</v>
      </c>
      <c r="Z617">
        <f>VLOOKUP(C617,'考勤原始数据（增加育儿、独生子女陪护假）'!C:AE,20,0)</f>
        <v>0</v>
      </c>
      <c r="AB617">
        <f>VLOOKUP(C617,'考勤原始数据（增加育儿、独生子女陪护假）'!C:AG,22,0)</f>
        <v>0</v>
      </c>
      <c r="AC617">
        <f>VLOOKUP(C617,'考勤原始数据（增加育儿、独生子女陪护假）'!C:Y,23,0)</f>
        <v>0</v>
      </c>
      <c r="AD617">
        <f>VLOOKUP(C617,'考勤原始数据（增加育儿、独生子女陪护假）'!C:Z,24,0)</f>
        <v>0</v>
      </c>
      <c r="AE617">
        <v>0</v>
      </c>
      <c r="AF617">
        <f>VLOOKUP(C617,'考勤原始数据（增加育儿、独生子女陪护假）'!C:AB,26,0)</f>
        <v>0</v>
      </c>
      <c r="AG617">
        <f>VLOOKUP(C617:C618,'考勤原始数据（增加育儿、独生子女陪护假）'!C:AC,27,0)</f>
        <v>0</v>
      </c>
      <c r="AH617">
        <f>VLOOKUP(C617,'考勤原始数据（增加育儿、独生子女陪护假）'!C:AD,28,0)</f>
        <v>0</v>
      </c>
      <c r="AI617">
        <f>VLOOKUP(C617,'考勤原始数据（增加育儿、独生子女陪护假）'!C:AE,29,0)</f>
        <v>0</v>
      </c>
      <c r="AJ617">
        <f>VLOOKUP(C617,'考勤原始数据（增加育儿、独生子女陪护假）'!C:AF,30,0)</f>
        <v>0</v>
      </c>
      <c r="AL617">
        <f t="shared" si="37"/>
        <v>0</v>
      </c>
      <c r="AM617">
        <f t="shared" si="39"/>
        <v>200</v>
      </c>
      <c r="AN617">
        <f>VLOOKUP(C617,工龄计算!B:F,5,0)</f>
        <v>0</v>
      </c>
      <c r="AS617">
        <f t="shared" si="38"/>
        <v>0</v>
      </c>
      <c r="BB617">
        <f t="shared" si="40"/>
        <v>0</v>
      </c>
    </row>
    <row r="618" spans="2:54">
      <c r="B618" t="str">
        <f>VLOOKUP(C618,花名册!C:O,13,0)</f>
        <v>11767</v>
      </c>
      <c r="C618" t="s">
        <v>1150</v>
      </c>
      <c r="D618" t="str">
        <f>VLOOKUP(C618,花名册!C:F,4,0)</f>
        <v>百代医药</v>
      </c>
      <c r="E618" t="str">
        <f>VLOOKUP(C618,花名册!C:G,5,0)</f>
        <v>质量部</v>
      </c>
      <c r="F618" t="str">
        <f>VLOOKUP(C618,花名册!C:H,6,0)</f>
        <v>质量负责人</v>
      </c>
      <c r="G618" t="str">
        <f>VLOOKUP(C618,花名册!C:D,2,0)</f>
        <v>在职</v>
      </c>
      <c r="H618" t="str">
        <f>VLOOKUP(C618,花名册!C:E,3,0)</f>
        <v>正式员工</v>
      </c>
      <c r="I618" t="str">
        <f>VLOOKUP(C618,花名册!C:J,8,0)</f>
        <v>职能</v>
      </c>
      <c r="J618" t="str">
        <f>VLOOKUP(C618,花名册!C:I,7,0)</f>
        <v>2022-05-10</v>
      </c>
      <c r="K618" t="str">
        <f>VLOOKUP(C618,花名册!C:L,9,0)</f>
        <v/>
      </c>
      <c r="L618" t="str">
        <f>VLOOKUP(C618,花名册!C:L,10,0)</f>
        <v/>
      </c>
      <c r="M618" t="str">
        <f>VLOOKUP(C618,花名册!C:N,12,0)</f>
        <v>M1</v>
      </c>
      <c r="N618">
        <f>VLOOKUP(C618,出勤日期!A:I,9,0)</f>
        <v>184</v>
      </c>
      <c r="O618">
        <f>VLOOKUP(C618,出勤日期!A:J,10,0)</f>
        <v>184</v>
      </c>
      <c r="P618">
        <f>VLOOKUP(C618,出勤日期!A:L,12,0)</f>
        <v>0</v>
      </c>
      <c r="Q618">
        <f>VLOOKUP(C618,出勤日期!A:M,13,0)</f>
        <v>184</v>
      </c>
      <c r="S618">
        <f>VLOOKUP(C618,'考勤原始数据（增加育儿、独生子女陪护假）'!C:X,16,0)</f>
        <v>0</v>
      </c>
      <c r="U618">
        <f>VLOOKUP(C618,'考勤原始数据（增加育儿、独生子女陪护假）'!C:Z,17,0)</f>
        <v>0</v>
      </c>
      <c r="W618">
        <f>VLOOKUP(C618,'考勤原始数据（增加育儿、独生子女陪护假）'!C:AB,18,0)</f>
        <v>0</v>
      </c>
      <c r="Y618">
        <f>VLOOKUP(C618,'考勤原始数据（增加育儿、独生子女陪护假）'!C:AD,19,0)</f>
        <v>0</v>
      </c>
      <c r="Z618">
        <f>VLOOKUP(C618,'考勤原始数据（增加育儿、独生子女陪护假）'!C:AE,20,0)</f>
        <v>0</v>
      </c>
      <c r="AB618">
        <f>VLOOKUP(C618,'考勤原始数据（增加育儿、独生子女陪护假）'!C:AG,22,0)</f>
        <v>0</v>
      </c>
      <c r="AC618">
        <f>VLOOKUP(C618,'考勤原始数据（增加育儿、独生子女陪护假）'!C:Y,23,0)</f>
        <v>0</v>
      </c>
      <c r="AD618">
        <f>VLOOKUP(C618,'考勤原始数据（增加育儿、独生子女陪护假）'!C:Z,24,0)</f>
        <v>0</v>
      </c>
      <c r="AE618">
        <v>0</v>
      </c>
      <c r="AF618">
        <f>VLOOKUP(C618,'考勤原始数据（增加育儿、独生子女陪护假）'!C:AB,26,0)</f>
        <v>0</v>
      </c>
      <c r="AG618">
        <f>VLOOKUP(C618:C619,'考勤原始数据（增加育儿、独生子女陪护假）'!C:AC,27,0)</f>
        <v>0</v>
      </c>
      <c r="AH618">
        <f>VLOOKUP(C618,'考勤原始数据（增加育儿、独生子女陪护假）'!C:AD,28,0)</f>
        <v>0</v>
      </c>
      <c r="AI618">
        <f>VLOOKUP(C618,'考勤原始数据（增加育儿、独生子女陪护假）'!C:AE,29,0)</f>
        <v>0</v>
      </c>
      <c r="AJ618">
        <f>VLOOKUP(C618,'考勤原始数据（增加育儿、独生子女陪护假）'!C:AF,30,0)</f>
        <v>0</v>
      </c>
      <c r="AK618">
        <v>18</v>
      </c>
      <c r="AL618">
        <f t="shared" si="37"/>
        <v>270</v>
      </c>
      <c r="AM618">
        <f t="shared" si="39"/>
        <v>200</v>
      </c>
      <c r="AN618">
        <f>VLOOKUP(C618,工龄计算!B:F,5,0)</f>
        <v>0</v>
      </c>
      <c r="AS618">
        <f t="shared" si="38"/>
        <v>0</v>
      </c>
      <c r="BB618">
        <f t="shared" si="40"/>
        <v>0</v>
      </c>
    </row>
    <row r="619" spans="2:54">
      <c r="B619" t="str">
        <f>VLOOKUP(C619,花名册!C:O,13,0)</f>
        <v>11765</v>
      </c>
      <c r="C619" t="s">
        <v>1562</v>
      </c>
      <c r="D619" t="str">
        <f>VLOOKUP(C619,花名册!C:F,4,0)</f>
        <v>百诚医药</v>
      </c>
      <c r="E619" t="str">
        <f>VLOOKUP(C619,花名册!C:G,5,0)</f>
        <v>内控部</v>
      </c>
      <c r="F619" t="str">
        <f>VLOOKUP(C619,花名册!C:H,6,0)</f>
        <v>法务主管</v>
      </c>
      <c r="G619" t="str">
        <f>VLOOKUP(C619,花名册!C:D,2,0)</f>
        <v>在职</v>
      </c>
      <c r="H619" t="str">
        <f>VLOOKUP(C619,花名册!C:E,3,0)</f>
        <v>正式员工</v>
      </c>
      <c r="I619" t="str">
        <f>VLOOKUP(C619,花名册!C:J,8,0)</f>
        <v>职能</v>
      </c>
      <c r="J619" t="str">
        <f>VLOOKUP(C619,花名册!C:I,7,0)</f>
        <v>2022-05-13</v>
      </c>
      <c r="K619" t="str">
        <f>VLOOKUP(C619,花名册!C:L,9,0)</f>
        <v/>
      </c>
      <c r="L619" t="str">
        <f>VLOOKUP(C619,花名册!C:L,10,0)</f>
        <v/>
      </c>
      <c r="M619" t="str">
        <f>VLOOKUP(C619,花名册!C:N,12,0)</f>
        <v>M3</v>
      </c>
      <c r="N619">
        <f>VLOOKUP(C619,出勤日期!A:I,9,0)</f>
        <v>184</v>
      </c>
      <c r="O619">
        <f>VLOOKUP(C619,出勤日期!A:J,10,0)</f>
        <v>184</v>
      </c>
      <c r="P619">
        <f>VLOOKUP(C619,出勤日期!A:L,12,0)</f>
        <v>0</v>
      </c>
      <c r="Q619">
        <f>VLOOKUP(C619,出勤日期!A:M,13,0)</f>
        <v>184</v>
      </c>
      <c r="S619">
        <f>VLOOKUP(C619,'考勤原始数据（增加育儿、独生子女陪护假）'!C:X,16,0)</f>
        <v>0</v>
      </c>
      <c r="U619">
        <f>VLOOKUP(C619,'考勤原始数据（增加育儿、独生子女陪护假）'!C:Z,17,0)</f>
        <v>0</v>
      </c>
      <c r="W619">
        <f>VLOOKUP(C619,'考勤原始数据（增加育儿、独生子女陪护假）'!C:AB,18,0)</f>
        <v>16</v>
      </c>
      <c r="Y619">
        <f>VLOOKUP(C619,'考勤原始数据（增加育儿、独生子女陪护假）'!C:AD,19,0)</f>
        <v>0</v>
      </c>
      <c r="Z619">
        <f>VLOOKUP(C619,'考勤原始数据（增加育儿、独生子女陪护假）'!C:AE,20,0)</f>
        <v>0</v>
      </c>
      <c r="AB619">
        <f>VLOOKUP(C619,'考勤原始数据（增加育儿、独生子女陪护假）'!C:AG,22,0)</f>
        <v>0</v>
      </c>
      <c r="AC619">
        <f>VLOOKUP(C619,'考勤原始数据（增加育儿、独生子女陪护假）'!C:Y,23,0)</f>
        <v>0</v>
      </c>
      <c r="AD619">
        <f>VLOOKUP(C619,'考勤原始数据（增加育儿、独生子女陪护假）'!C:Z,24,0)</f>
        <v>0</v>
      </c>
      <c r="AE619">
        <v>0</v>
      </c>
      <c r="AF619">
        <f>VLOOKUP(C619,'考勤原始数据（增加育儿、独生子女陪护假）'!C:AB,26,0)</f>
        <v>0</v>
      </c>
      <c r="AG619">
        <f>VLOOKUP(C619:C620,'考勤原始数据（增加育儿、独生子女陪护假）'!C:AC,27,0)</f>
        <v>0</v>
      </c>
      <c r="AH619">
        <f>VLOOKUP(C619,'考勤原始数据（增加育儿、独生子女陪护假）'!C:AD,28,0)</f>
        <v>0</v>
      </c>
      <c r="AI619">
        <f>VLOOKUP(C619,'考勤原始数据（增加育儿、独生子女陪护假）'!C:AE,29,0)</f>
        <v>0</v>
      </c>
      <c r="AJ619">
        <f>VLOOKUP(C619,'考勤原始数据（增加育儿、独生子女陪护假）'!C:AF,30,0)</f>
        <v>0</v>
      </c>
      <c r="AL619">
        <f t="shared" si="37"/>
        <v>0</v>
      </c>
      <c r="AM619">
        <f t="shared" si="39"/>
        <v>182.61</v>
      </c>
      <c r="AN619">
        <f>VLOOKUP(C619,工龄计算!B:F,5,0)</f>
        <v>0</v>
      </c>
      <c r="AS619">
        <f t="shared" si="38"/>
        <v>0</v>
      </c>
      <c r="BB619">
        <f t="shared" si="40"/>
        <v>0</v>
      </c>
    </row>
    <row r="620" spans="2:54">
      <c r="B620" t="str">
        <f>VLOOKUP(C620,花名册!C:O,13,0)</f>
        <v>11763</v>
      </c>
      <c r="C620" t="s">
        <v>1566</v>
      </c>
      <c r="D620" t="str">
        <f>VLOOKUP(C620,花名册!C:F,4,0)</f>
        <v>百诚医药</v>
      </c>
      <c r="E620" t="str">
        <f>VLOOKUP(C620,花名册!C:G,5,0)</f>
        <v>外用制剂部</v>
      </c>
      <c r="F620" t="str">
        <f>VLOOKUP(C620,花名册!C:H,6,0)</f>
        <v>制剂研究员</v>
      </c>
      <c r="G620" t="str">
        <f>VLOOKUP(C620,花名册!C:D,2,0)</f>
        <v>在职</v>
      </c>
      <c r="H620" t="str">
        <f>VLOOKUP(C620,花名册!C:E,3,0)</f>
        <v>正式员工</v>
      </c>
      <c r="I620" t="str">
        <f>VLOOKUP(C620,花名册!C:J,8,0)</f>
        <v>研发</v>
      </c>
      <c r="J620" t="str">
        <f>VLOOKUP(C620,花名册!C:I,7,0)</f>
        <v>2022-05-13</v>
      </c>
      <c r="K620" t="str">
        <f>VLOOKUP(C620,花名册!C:L,9,0)</f>
        <v/>
      </c>
      <c r="L620" t="str">
        <f>VLOOKUP(C620,花名册!C:L,10,0)</f>
        <v/>
      </c>
      <c r="M620" t="str">
        <f>VLOOKUP(C620,花名册!C:N,12,0)</f>
        <v>P2</v>
      </c>
      <c r="N620">
        <f>VLOOKUP(C620,出勤日期!A:I,9,0)</f>
        <v>172.5</v>
      </c>
      <c r="O620">
        <f>VLOOKUP(C620,出勤日期!A:J,10,0)</f>
        <v>172.5</v>
      </c>
      <c r="P620">
        <f>VLOOKUP(C620,出勤日期!A:L,12,0)</f>
        <v>0</v>
      </c>
      <c r="Q620">
        <f>VLOOKUP(C620,出勤日期!A:M,13,0)</f>
        <v>172.5</v>
      </c>
      <c r="S620">
        <f>VLOOKUP(C620,'考勤原始数据（增加育儿、独生子女陪护假）'!C:X,16,0)</f>
        <v>0</v>
      </c>
      <c r="U620">
        <f>VLOOKUP(C620,'考勤原始数据（增加育儿、独生子女陪护假）'!C:Z,17,0)</f>
        <v>0</v>
      </c>
      <c r="W620">
        <f>VLOOKUP(C620,'考勤原始数据（增加育儿、独生子女陪护假）'!C:AB,18,0)</f>
        <v>0</v>
      </c>
      <c r="Y620">
        <f>VLOOKUP(C620,'考勤原始数据（增加育儿、独生子女陪护假）'!C:AD,19,0)</f>
        <v>0</v>
      </c>
      <c r="Z620">
        <f>VLOOKUP(C620,'考勤原始数据（增加育儿、独生子女陪护假）'!C:AE,20,0)</f>
        <v>0</v>
      </c>
      <c r="AB620">
        <f>VLOOKUP(C620,'考勤原始数据（增加育儿、独生子女陪护假）'!C:AG,22,0)</f>
        <v>0</v>
      </c>
      <c r="AC620">
        <f>VLOOKUP(C620,'考勤原始数据（增加育儿、独生子女陪护假）'!C:Y,23,0)</f>
        <v>35.5</v>
      </c>
      <c r="AD620">
        <f>VLOOKUP(C620,'考勤原始数据（增加育儿、独生子女陪护假）'!C:Z,24,0)</f>
        <v>1</v>
      </c>
      <c r="AE620">
        <v>0</v>
      </c>
      <c r="AF620">
        <f>VLOOKUP(C620,'考勤原始数据（增加育儿、独生子女陪护假）'!C:AB,26,0)</f>
        <v>2.5</v>
      </c>
      <c r="AG620">
        <f>VLOOKUP(C620:C621,'考勤原始数据（增加育儿、独生子女陪护假）'!C:AC,27,0)</f>
        <v>32</v>
      </c>
      <c r="AH620">
        <f>VLOOKUP(C620,'考勤原始数据（增加育儿、独生子女陪护假）'!C:AD,28,0)</f>
        <v>0</v>
      </c>
      <c r="AI620">
        <f>VLOOKUP(C620,'考勤原始数据（增加育儿、独生子女陪护假）'!C:AE,29,0)</f>
        <v>0</v>
      </c>
      <c r="AJ620">
        <f>VLOOKUP(C620,'考勤原始数据（增加育儿、独生子女陪护假）'!C:AF,30,0)</f>
        <v>1380</v>
      </c>
      <c r="AL620">
        <f t="shared" si="37"/>
        <v>0</v>
      </c>
      <c r="AM620">
        <f t="shared" si="39"/>
        <v>200</v>
      </c>
      <c r="AN620">
        <f>VLOOKUP(C620,工龄计算!B:F,5,0)</f>
        <v>0</v>
      </c>
      <c r="AS620">
        <f t="shared" si="38"/>
        <v>0</v>
      </c>
      <c r="BB620">
        <f t="shared" si="40"/>
        <v>0</v>
      </c>
    </row>
    <row r="621" spans="2:54">
      <c r="B621" t="str">
        <f>VLOOKUP(C621,花名册!C:O,13,0)</f>
        <v>11774</v>
      </c>
      <c r="C621" t="s">
        <v>1147</v>
      </c>
      <c r="D621" t="str">
        <f>VLOOKUP(C621,花名册!C:F,4,0)</f>
        <v>百诚医药</v>
      </c>
      <c r="E621" t="str">
        <f>VLOOKUP(C621,花名册!C:G,5,0)</f>
        <v>实验室管理部</v>
      </c>
      <c r="F621" t="str">
        <f>VLOOKUP(C621,花名册!C:H,6,0)</f>
        <v>仓库管理员</v>
      </c>
      <c r="G621" t="str">
        <f>VLOOKUP(C621,花名册!C:D,2,0)</f>
        <v>在职</v>
      </c>
      <c r="H621" t="str">
        <f>VLOOKUP(C621,花名册!C:E,3,0)</f>
        <v>正式员工</v>
      </c>
      <c r="I621" t="str">
        <f>VLOOKUP(C621,花名册!C:J,8,0)</f>
        <v>职能</v>
      </c>
      <c r="J621" t="str">
        <f>VLOOKUP(C621,花名册!C:I,7,0)</f>
        <v>2022-05-16</v>
      </c>
      <c r="K621" t="str">
        <f>VLOOKUP(C621,花名册!C:L,9,0)</f>
        <v/>
      </c>
      <c r="L621" t="str">
        <f>VLOOKUP(C621,花名册!C:L,10,0)</f>
        <v/>
      </c>
      <c r="M621" t="str">
        <f>VLOOKUP(C621,花名册!C:N,12,0)</f>
        <v>P1</v>
      </c>
      <c r="N621">
        <f>VLOOKUP(C621,出勤日期!A:I,9,0)</f>
        <v>184</v>
      </c>
      <c r="O621">
        <f>VLOOKUP(C621,出勤日期!A:J,10,0)</f>
        <v>184</v>
      </c>
      <c r="P621">
        <f>VLOOKUP(C621,出勤日期!A:L,12,0)</f>
        <v>0</v>
      </c>
      <c r="Q621">
        <f>VLOOKUP(C621,出勤日期!A:M,13,0)</f>
        <v>184</v>
      </c>
      <c r="S621">
        <f>VLOOKUP(C621,'考勤原始数据（增加育儿、独生子女陪护假）'!C:X,16,0)</f>
        <v>0</v>
      </c>
      <c r="U621">
        <f>VLOOKUP(C621,'考勤原始数据（增加育儿、独生子女陪护假）'!C:Z,17,0)</f>
        <v>0</v>
      </c>
      <c r="W621">
        <f>VLOOKUP(C621,'考勤原始数据（增加育儿、独生子女陪护假）'!C:AB,18,0)</f>
        <v>0</v>
      </c>
      <c r="Y621">
        <f>VLOOKUP(C621,'考勤原始数据（增加育儿、独生子女陪护假）'!C:AD,19,0)</f>
        <v>0</v>
      </c>
      <c r="Z621">
        <f>VLOOKUP(C621,'考勤原始数据（增加育儿、独生子女陪护假）'!C:AE,20,0)</f>
        <v>0</v>
      </c>
      <c r="AB621">
        <f>VLOOKUP(C621,'考勤原始数据（增加育儿、独生子女陪护假）'!C:AG,22,0)</f>
        <v>0</v>
      </c>
      <c r="AC621">
        <f>VLOOKUP(C621,'考勤原始数据（增加育儿、独生子女陪护假）'!C:Y,23,0)</f>
        <v>42.5</v>
      </c>
      <c r="AD621">
        <f>VLOOKUP(C621,'考勤原始数据（增加育儿、独生子女陪护假）'!C:Z,24,0)</f>
        <v>0</v>
      </c>
      <c r="AE621">
        <v>0</v>
      </c>
      <c r="AF621">
        <f>VLOOKUP(C621,'考勤原始数据（增加育儿、独生子女陪护假）'!C:AB,26,0)</f>
        <v>10.5</v>
      </c>
      <c r="AG621">
        <f>VLOOKUP(C621:C622,'考勤原始数据（增加育儿、独生子女陪护假）'!C:AC,27,0)</f>
        <v>32</v>
      </c>
      <c r="AH621">
        <f>VLOOKUP(C621,'考勤原始数据（增加育儿、独生子女陪护假）'!C:AD,28,0)</f>
        <v>0</v>
      </c>
      <c r="AI621">
        <f>VLOOKUP(C621,'考勤原始数据（增加育儿、独生子女陪护假）'!C:AE,29,0)</f>
        <v>0</v>
      </c>
      <c r="AJ621">
        <f>VLOOKUP(C621,'考勤原始数据（增加育儿、独生子女陪护假）'!C:AF,30,0)</f>
        <v>1593.75</v>
      </c>
      <c r="AL621">
        <f t="shared" si="37"/>
        <v>0</v>
      </c>
      <c r="AM621">
        <f t="shared" si="39"/>
        <v>200</v>
      </c>
      <c r="AN621">
        <f>VLOOKUP(C621,工龄计算!B:F,5,0)</f>
        <v>0</v>
      </c>
      <c r="AS621">
        <f t="shared" si="38"/>
        <v>0</v>
      </c>
      <c r="BB621">
        <f t="shared" si="40"/>
        <v>0</v>
      </c>
    </row>
    <row r="622" spans="2:54">
      <c r="B622" t="str">
        <f>VLOOKUP(C622,花名册!C:O,13,0)</f>
        <v>11775</v>
      </c>
      <c r="C622" t="s">
        <v>1433</v>
      </c>
      <c r="D622" t="str">
        <f>VLOOKUP(C622,花名册!C:F,4,0)</f>
        <v>百诚医药</v>
      </c>
      <c r="E622" t="str">
        <f>VLOOKUP(C622,花名册!C:G,5,0)</f>
        <v>药化部</v>
      </c>
      <c r="F622" t="str">
        <f>VLOOKUP(C622,花名册!C:H,6,0)</f>
        <v>高级合成研究员</v>
      </c>
      <c r="G622" t="str">
        <f>VLOOKUP(C622,花名册!C:D,2,0)</f>
        <v>在职</v>
      </c>
      <c r="H622" t="str">
        <f>VLOOKUP(C622,花名册!C:E,3,0)</f>
        <v>正式员工</v>
      </c>
      <c r="I622" t="str">
        <f>VLOOKUP(C622,花名册!C:J,8,0)</f>
        <v>研发</v>
      </c>
      <c r="J622" t="str">
        <f>VLOOKUP(C622,花名册!C:I,7,0)</f>
        <v>2022-05-23</v>
      </c>
      <c r="K622" t="str">
        <f>VLOOKUP(C622,花名册!C:L,9,0)</f>
        <v/>
      </c>
      <c r="L622" t="str">
        <f>VLOOKUP(C622,花名册!C:L,10,0)</f>
        <v/>
      </c>
      <c r="M622" t="str">
        <f>VLOOKUP(C622,花名册!C:N,12,0)</f>
        <v>P3</v>
      </c>
      <c r="N622">
        <f>VLOOKUP(C622,出勤日期!A:I,9,0)</f>
        <v>172.5</v>
      </c>
      <c r="O622">
        <f>VLOOKUP(C622,出勤日期!A:J,10,0)</f>
        <v>172.5</v>
      </c>
      <c r="P622">
        <f>VLOOKUP(C622,出勤日期!A:L,12,0)</f>
        <v>0</v>
      </c>
      <c r="Q622">
        <f>VLOOKUP(C622,出勤日期!A:M,13,0)</f>
        <v>172.5</v>
      </c>
      <c r="S622">
        <f>VLOOKUP(C622,'考勤原始数据（增加育儿、独生子女陪护假）'!C:X,16,0)</f>
        <v>0</v>
      </c>
      <c r="U622">
        <f>VLOOKUP(C622,'考勤原始数据（增加育儿、独生子女陪护假）'!C:Z,17,0)</f>
        <v>0</v>
      </c>
      <c r="W622">
        <f>VLOOKUP(C622,'考勤原始数据（增加育儿、独生子女陪护假）'!C:AB,18,0)</f>
        <v>0</v>
      </c>
      <c r="Y622">
        <f>VLOOKUP(C622,'考勤原始数据（增加育儿、独生子女陪护假）'!C:AD,19,0)</f>
        <v>0</v>
      </c>
      <c r="Z622">
        <f>VLOOKUP(C622,'考勤原始数据（增加育儿、独生子女陪护假）'!C:AE,20,0)</f>
        <v>0</v>
      </c>
      <c r="AB622">
        <f>VLOOKUP(C622,'考勤原始数据（增加育儿、独生子女陪护假）'!C:AG,22,0)</f>
        <v>0</v>
      </c>
      <c r="AC622">
        <f>VLOOKUP(C622,'考勤原始数据（增加育儿、独生子女陪护假）'!C:Y,23,0)</f>
        <v>7.5</v>
      </c>
      <c r="AD622">
        <f>VLOOKUP(C622,'考勤原始数据（增加育儿、独生子女陪护假）'!C:Z,24,0)</f>
        <v>7.5</v>
      </c>
      <c r="AE622">
        <v>0</v>
      </c>
      <c r="AF622">
        <f>VLOOKUP(C622,'考勤原始数据（增加育儿、独生子女陪护假）'!C:AB,26,0)</f>
        <v>0</v>
      </c>
      <c r="AG622">
        <f>VLOOKUP(C622:C623,'考勤原始数据（增加育儿、独生子女陪护假）'!C:AC,27,0)</f>
        <v>0</v>
      </c>
      <c r="AH622">
        <f>VLOOKUP(C622,'考勤原始数据（增加育儿、独生子女陪护假）'!C:AD,28,0)</f>
        <v>0</v>
      </c>
      <c r="AI622">
        <f>VLOOKUP(C622,'考勤原始数据（增加育儿、独生子女陪护假）'!C:AE,29,0)</f>
        <v>0</v>
      </c>
      <c r="AJ622">
        <f>VLOOKUP(C622,'考勤原始数据（增加育儿、独生子女陪护假）'!C:AF,30,0)</f>
        <v>0</v>
      </c>
      <c r="AL622">
        <f t="shared" si="37"/>
        <v>0</v>
      </c>
      <c r="AM622">
        <f t="shared" si="39"/>
        <v>200</v>
      </c>
      <c r="AN622">
        <f>VLOOKUP(C622,工龄计算!B:F,5,0)</f>
        <v>0</v>
      </c>
      <c r="AS622">
        <f t="shared" si="38"/>
        <v>0</v>
      </c>
      <c r="BB622">
        <f t="shared" si="40"/>
        <v>0</v>
      </c>
    </row>
    <row r="623" spans="2:54">
      <c r="B623" t="str">
        <f>VLOOKUP(C623,花名册!C:O,13,0)</f>
        <v>11778</v>
      </c>
      <c r="C623" t="s">
        <v>956</v>
      </c>
      <c r="D623" t="str">
        <f>VLOOKUP(C623,花名册!C:F,4,0)</f>
        <v>百诚医药</v>
      </c>
      <c r="E623" t="str">
        <f>VLOOKUP(C623,花名册!C:G,5,0)</f>
        <v>固体制剂一部</v>
      </c>
      <c r="F623" t="str">
        <f>VLOOKUP(C623,花名册!C:H,6,0)</f>
        <v>分析研究员</v>
      </c>
      <c r="G623" t="str">
        <f>VLOOKUP(C623,花名册!C:D,2,0)</f>
        <v>在职</v>
      </c>
      <c r="H623" t="str">
        <f>VLOOKUP(C623,花名册!C:E,3,0)</f>
        <v>正式员工</v>
      </c>
      <c r="I623" t="str">
        <f>VLOOKUP(C623,花名册!C:J,8,0)</f>
        <v>研发</v>
      </c>
      <c r="J623" t="str">
        <f>VLOOKUP(C623,花名册!C:I,7,0)</f>
        <v>2022-05-23</v>
      </c>
      <c r="K623" t="str">
        <f>VLOOKUP(C623,花名册!C:L,9,0)</f>
        <v/>
      </c>
      <c r="L623" t="str">
        <f>VLOOKUP(C623,花名册!C:L,10,0)</f>
        <v/>
      </c>
      <c r="M623" t="str">
        <f>VLOOKUP(C623,花名册!C:N,12,0)</f>
        <v>P2</v>
      </c>
      <c r="N623">
        <f>VLOOKUP(C623,出勤日期!A:I,9,0)</f>
        <v>172.5</v>
      </c>
      <c r="O623">
        <f>VLOOKUP(C623,出勤日期!A:J,10,0)</f>
        <v>172.5</v>
      </c>
      <c r="P623">
        <f>VLOOKUP(C623,出勤日期!A:L,12,0)</f>
        <v>0</v>
      </c>
      <c r="Q623">
        <f>VLOOKUP(C623,出勤日期!A:M,13,0)</f>
        <v>172.5</v>
      </c>
      <c r="S623">
        <f>VLOOKUP(C623,'考勤原始数据（增加育儿、独生子女陪护假）'!C:X,16,0)</f>
        <v>19</v>
      </c>
      <c r="U623">
        <f>VLOOKUP(C623,'考勤原始数据（增加育儿、独生子女陪护假）'!C:Z,17,0)</f>
        <v>0</v>
      </c>
      <c r="W623">
        <f>VLOOKUP(C623,'考勤原始数据（增加育儿、独生子女陪护假）'!C:AB,18,0)</f>
        <v>0</v>
      </c>
      <c r="Y623">
        <f>VLOOKUP(C623,'考勤原始数据（增加育儿、独生子女陪护假）'!C:AD,19,0)</f>
        <v>0</v>
      </c>
      <c r="Z623">
        <f>VLOOKUP(C623,'考勤原始数据（增加育儿、独生子女陪护假）'!C:AE,20,0)</f>
        <v>0</v>
      </c>
      <c r="AB623">
        <f>VLOOKUP(C623,'考勤原始数据（增加育儿、独生子女陪护假）'!C:AG,22,0)</f>
        <v>0</v>
      </c>
      <c r="AC623">
        <f>VLOOKUP(C623,'考勤原始数据（增加育儿、独生子女陪护假）'!C:Y,23,0)</f>
        <v>0</v>
      </c>
      <c r="AD623">
        <f>VLOOKUP(C623,'考勤原始数据（增加育儿、独生子女陪护假）'!C:Z,24,0)</f>
        <v>0</v>
      </c>
      <c r="AE623">
        <v>0</v>
      </c>
      <c r="AF623">
        <f>VLOOKUP(C623,'考勤原始数据（增加育儿、独生子女陪护假）'!C:AB,26,0)</f>
        <v>0</v>
      </c>
      <c r="AG623">
        <f>VLOOKUP(C623:C624,'考勤原始数据（增加育儿、独生子女陪护假）'!C:AC,27,0)</f>
        <v>0</v>
      </c>
      <c r="AH623">
        <f>VLOOKUP(C623,'考勤原始数据（增加育儿、独生子女陪护假）'!C:AD,28,0)</f>
        <v>0</v>
      </c>
      <c r="AI623">
        <f>VLOOKUP(C623,'考勤原始数据（增加育儿、独生子女陪护假）'!C:AE,29,0)</f>
        <v>0</v>
      </c>
      <c r="AJ623">
        <f>VLOOKUP(C623,'考勤原始数据（增加育儿、独生子女陪护假）'!C:AF,30,0)</f>
        <v>0</v>
      </c>
      <c r="AL623">
        <f t="shared" si="37"/>
        <v>0</v>
      </c>
      <c r="AM623">
        <f t="shared" si="39"/>
        <v>177.97</v>
      </c>
      <c r="AN623">
        <f>VLOOKUP(C623,工龄计算!B:F,5,0)</f>
        <v>0</v>
      </c>
      <c r="AS623">
        <f t="shared" si="38"/>
        <v>0</v>
      </c>
      <c r="BB623">
        <f t="shared" si="40"/>
        <v>0</v>
      </c>
    </row>
    <row r="624" spans="2:54">
      <c r="B624" t="str">
        <f>VLOOKUP(C624,花名册!C:O,13,0)</f>
        <v>11779</v>
      </c>
      <c r="C624" t="s">
        <v>958</v>
      </c>
      <c r="D624" t="str">
        <f>VLOOKUP(C624,花名册!C:F,4,0)</f>
        <v>百诚医药</v>
      </c>
      <c r="E624" t="str">
        <f>VLOOKUP(C624,花名册!C:G,5,0)</f>
        <v>原料药分析部</v>
      </c>
      <c r="F624" t="str">
        <f>VLOOKUP(C624,花名册!C:H,6,0)</f>
        <v>高级分析研究员</v>
      </c>
      <c r="G624" t="str">
        <f>VLOOKUP(C624,花名册!C:D,2,0)</f>
        <v>在职</v>
      </c>
      <c r="H624" t="str">
        <f>VLOOKUP(C624,花名册!C:E,3,0)</f>
        <v>正式员工</v>
      </c>
      <c r="I624" t="str">
        <f>VLOOKUP(C624,花名册!C:J,8,0)</f>
        <v>研发</v>
      </c>
      <c r="J624" t="str">
        <f>VLOOKUP(C624,花名册!C:I,7,0)</f>
        <v>2022-05-25</v>
      </c>
      <c r="K624" t="str">
        <f>VLOOKUP(C624,花名册!C:L,9,0)</f>
        <v/>
      </c>
      <c r="L624" t="str">
        <f>VLOOKUP(C624,花名册!C:L,10,0)</f>
        <v/>
      </c>
      <c r="M624" t="str">
        <f>VLOOKUP(C624,花名册!C:N,12,0)</f>
        <v>P3</v>
      </c>
      <c r="N624">
        <f>VLOOKUP(C624,出勤日期!A:I,9,0)</f>
        <v>172.5</v>
      </c>
      <c r="O624">
        <f>VLOOKUP(C624,出勤日期!A:J,10,0)</f>
        <v>172.5</v>
      </c>
      <c r="P624">
        <f>VLOOKUP(C624,出勤日期!A:L,12,0)</f>
        <v>0</v>
      </c>
      <c r="Q624">
        <f>VLOOKUP(C624,出勤日期!A:M,13,0)</f>
        <v>172.5</v>
      </c>
      <c r="S624">
        <f>VLOOKUP(C624,'考勤原始数据（增加育儿、独生子女陪护假）'!C:X,16,0)</f>
        <v>0</v>
      </c>
      <c r="U624">
        <f>VLOOKUP(C624,'考勤原始数据（增加育儿、独生子女陪护假）'!C:Z,17,0)</f>
        <v>0</v>
      </c>
      <c r="W624">
        <f>VLOOKUP(C624,'考勤原始数据（增加育儿、独生子女陪护假）'!C:AB,18,0)</f>
        <v>0</v>
      </c>
      <c r="Y624">
        <f>VLOOKUP(C624,'考勤原始数据（增加育儿、独生子女陪护假）'!C:AD,19,0)</f>
        <v>0</v>
      </c>
      <c r="Z624">
        <f>VLOOKUP(C624,'考勤原始数据（增加育儿、独生子女陪护假）'!C:AE,20,0)</f>
        <v>0</v>
      </c>
      <c r="AB624">
        <f>VLOOKUP(C624,'考勤原始数据（增加育儿、独生子女陪护假）'!C:AG,22,0)</f>
        <v>0</v>
      </c>
      <c r="AC624">
        <f>VLOOKUP(C624,'考勤原始数据（增加育儿、独生子女陪护假）'!C:Y,23,0)</f>
        <v>1.5</v>
      </c>
      <c r="AD624">
        <f>VLOOKUP(C624,'考勤原始数据（增加育儿、独生子女陪护假）'!C:Z,24,0)</f>
        <v>1.5</v>
      </c>
      <c r="AE624">
        <v>0</v>
      </c>
      <c r="AF624">
        <f>VLOOKUP(C624,'考勤原始数据（增加育儿、独生子女陪护假）'!C:AB,26,0)</f>
        <v>0</v>
      </c>
      <c r="AG624">
        <f>VLOOKUP(C624:C625,'考勤原始数据（增加育儿、独生子女陪护假）'!C:AC,27,0)</f>
        <v>0</v>
      </c>
      <c r="AH624">
        <f>VLOOKUP(C624,'考勤原始数据（增加育儿、独生子女陪护假）'!C:AD,28,0)</f>
        <v>0</v>
      </c>
      <c r="AI624">
        <f>VLOOKUP(C624,'考勤原始数据（增加育儿、独生子女陪护假）'!C:AE,29,0)</f>
        <v>0</v>
      </c>
      <c r="AJ624">
        <f>VLOOKUP(C624,'考勤原始数据（增加育儿、独生子女陪护假）'!C:AF,30,0)</f>
        <v>0</v>
      </c>
      <c r="AL624">
        <f t="shared" si="37"/>
        <v>0</v>
      </c>
      <c r="AM624">
        <f t="shared" si="39"/>
        <v>200</v>
      </c>
      <c r="AN624">
        <f>VLOOKUP(C624,工龄计算!B:F,5,0)</f>
        <v>0</v>
      </c>
      <c r="AS624">
        <f t="shared" si="38"/>
        <v>0</v>
      </c>
      <c r="BB624">
        <f t="shared" si="40"/>
        <v>0</v>
      </c>
    </row>
    <row r="625" spans="2:54">
      <c r="B625" t="str">
        <f>VLOOKUP(C625,花名册!C:O,13,0)</f>
        <v>10275</v>
      </c>
      <c r="C625" t="s">
        <v>1055</v>
      </c>
      <c r="D625" t="str">
        <f>VLOOKUP(C625,花名册!C:F,4,0)</f>
        <v>百诚医药</v>
      </c>
      <c r="E625" t="str">
        <f>VLOOKUP(C625,花名册!C:G,5,0)</f>
        <v>原料药一部</v>
      </c>
      <c r="F625" t="str">
        <f>VLOOKUP(C625,花名册!C:H,6,0)</f>
        <v>初级项目经理（合成）</v>
      </c>
      <c r="G625" t="str">
        <f>VLOOKUP(C625,花名册!C:D,2,0)</f>
        <v>在职</v>
      </c>
      <c r="H625" t="str">
        <f>VLOOKUP(C625,花名册!C:E,3,0)</f>
        <v>正式员工</v>
      </c>
      <c r="I625" t="str">
        <f>VLOOKUP(C625,花名册!C:J,8,0)</f>
        <v>研发</v>
      </c>
      <c r="J625" t="str">
        <f>VLOOKUP(C625,花名册!C:I,7,0)</f>
        <v>2018-12-03</v>
      </c>
      <c r="K625" t="str">
        <f>VLOOKUP(C625,花名册!C:L,9,0)</f>
        <v/>
      </c>
      <c r="L625" t="str">
        <f>VLOOKUP(C625,花名册!C:L,10,0)</f>
        <v/>
      </c>
      <c r="M625" t="str">
        <f>VLOOKUP(C625,花名册!C:N,12,0)</f>
        <v>M1</v>
      </c>
      <c r="N625">
        <f>VLOOKUP(C625,出勤日期!A:I,9,0)</f>
        <v>172.5</v>
      </c>
      <c r="O625">
        <f>VLOOKUP(C625,出勤日期!A:J,10,0)</f>
        <v>172.5</v>
      </c>
      <c r="P625">
        <f>VLOOKUP(C625,出勤日期!A:L,12,0)</f>
        <v>0</v>
      </c>
      <c r="Q625">
        <f>VLOOKUP(C625,出勤日期!A:M,13,0)</f>
        <v>172.5</v>
      </c>
      <c r="S625">
        <f>VLOOKUP(C625,'考勤原始数据（增加育儿、独生子女陪护假）'!C:X,16,0)</f>
        <v>0</v>
      </c>
      <c r="U625">
        <f>VLOOKUP(C625,'考勤原始数据（增加育儿、独生子女陪护假）'!C:Z,17,0)</f>
        <v>11.5</v>
      </c>
      <c r="W625">
        <f>VLOOKUP(C625,'考勤原始数据（增加育儿、独生子女陪护假）'!C:AB,18,0)</f>
        <v>0</v>
      </c>
      <c r="Y625">
        <f>VLOOKUP(C625,'考勤原始数据（增加育儿、独生子女陪护假）'!C:AD,19,0)</f>
        <v>0</v>
      </c>
      <c r="Z625">
        <f>VLOOKUP(C625,'考勤原始数据（增加育儿、独生子女陪护假）'!C:AE,20,0)</f>
        <v>0</v>
      </c>
      <c r="AB625">
        <f>VLOOKUP(C625,'考勤原始数据（增加育儿、独生子女陪护假）'!C:AG,22,0)</f>
        <v>0</v>
      </c>
      <c r="AC625">
        <f>VLOOKUP(C625,'考勤原始数据（增加育儿、独生子女陪护假）'!C:Y,23,0)</f>
        <v>0</v>
      </c>
      <c r="AD625">
        <f>VLOOKUP(C625,'考勤原始数据（增加育儿、独生子女陪护假）'!C:Z,24,0)</f>
        <v>0</v>
      </c>
      <c r="AE625">
        <v>0</v>
      </c>
      <c r="AF625">
        <f>VLOOKUP(C625,'考勤原始数据（增加育儿、独生子女陪护假）'!C:AB,26,0)</f>
        <v>0</v>
      </c>
      <c r="AG625">
        <f>VLOOKUP(C625:C626,'考勤原始数据（增加育儿、独生子女陪护假）'!C:AC,27,0)</f>
        <v>0</v>
      </c>
      <c r="AH625">
        <f>VLOOKUP(C625,'考勤原始数据（增加育儿、独生子女陪护假）'!C:AD,28,0)</f>
        <v>0</v>
      </c>
      <c r="AI625">
        <f>VLOOKUP(C625,'考勤原始数据（增加育儿、独生子女陪护假）'!C:AE,29,0)</f>
        <v>0</v>
      </c>
      <c r="AJ625">
        <f>VLOOKUP(C625,'考勤原始数据（增加育儿、独生子女陪护假）'!C:AF,30,0)</f>
        <v>0</v>
      </c>
      <c r="AL625">
        <f t="shared" si="37"/>
        <v>0</v>
      </c>
      <c r="AM625">
        <f t="shared" si="39"/>
        <v>186.67</v>
      </c>
      <c r="AN625">
        <f>VLOOKUP(C625,工龄计算!B:F,5,0)</f>
        <v>200</v>
      </c>
      <c r="AS625">
        <f t="shared" si="38"/>
        <v>0</v>
      </c>
      <c r="BB625">
        <f t="shared" si="40"/>
        <v>0</v>
      </c>
    </row>
    <row r="626" spans="2:54">
      <c r="B626" t="str">
        <f>VLOOKUP(C626,花名册!C:O,13,0)</f>
        <v>11784</v>
      </c>
      <c r="C626" t="s">
        <v>1152</v>
      </c>
      <c r="D626" t="str">
        <f>VLOOKUP(C626,花名册!C:F,4,0)</f>
        <v>百杏生物</v>
      </c>
      <c r="E626" t="str">
        <f>VLOOKUP(C626,花名册!C:G,5,0)</f>
        <v>生物分析部</v>
      </c>
      <c r="F626" t="str">
        <f>VLOOKUP(C626,花名册!C:H,6,0)</f>
        <v>生物分析研究员</v>
      </c>
      <c r="G626" t="str">
        <f>VLOOKUP(C626,花名册!C:D,2,0)</f>
        <v>在职</v>
      </c>
      <c r="H626" t="str">
        <f>VLOOKUP(C626,花名册!C:E,3,0)</f>
        <v>正式员工</v>
      </c>
      <c r="I626" t="str">
        <f>VLOOKUP(C626,花名册!C:J,8,0)</f>
        <v>研发</v>
      </c>
      <c r="J626" t="str">
        <f>VLOOKUP(C626,花名册!C:I,7,0)</f>
        <v>2022-05-27</v>
      </c>
      <c r="K626" t="str">
        <f>VLOOKUP(C626,花名册!C:L,9,0)</f>
        <v/>
      </c>
      <c r="L626" t="str">
        <f>VLOOKUP(C626,花名册!C:L,10,0)</f>
        <v/>
      </c>
      <c r="M626" t="str">
        <f>VLOOKUP(C626,花名册!C:N,12,0)</f>
        <v>P2</v>
      </c>
      <c r="N626">
        <f>VLOOKUP(C626,出勤日期!A:I,9,0)</f>
        <v>172.5</v>
      </c>
      <c r="O626">
        <f>VLOOKUP(C626,出勤日期!A:J,10,0)</f>
        <v>172.5</v>
      </c>
      <c r="P626">
        <f>VLOOKUP(C626,出勤日期!A:L,12,0)</f>
        <v>0</v>
      </c>
      <c r="Q626">
        <f>VLOOKUP(C626,出勤日期!A:M,13,0)</f>
        <v>172.5</v>
      </c>
      <c r="S626">
        <f>VLOOKUP(C626,'考勤原始数据（增加育儿、独生子女陪护假）'!C:X,16,0)</f>
        <v>0</v>
      </c>
      <c r="U626">
        <f>VLOOKUP(C626,'考勤原始数据（增加育儿、独生子女陪护假）'!C:Z,17,0)</f>
        <v>0</v>
      </c>
      <c r="W626">
        <f>VLOOKUP(C626,'考勤原始数据（增加育儿、独生子女陪护假）'!C:AB,18,0)</f>
        <v>0</v>
      </c>
      <c r="Y626">
        <f>VLOOKUP(C626,'考勤原始数据（增加育儿、独生子女陪护假）'!C:AD,19,0)</f>
        <v>0</v>
      </c>
      <c r="Z626">
        <f>VLOOKUP(C626,'考勤原始数据（增加育儿、独生子女陪护假）'!C:AE,20,0)</f>
        <v>0</v>
      </c>
      <c r="AB626">
        <f>VLOOKUP(C626,'考勤原始数据（增加育儿、独生子女陪护假）'!C:AG,22,0)</f>
        <v>0</v>
      </c>
      <c r="AC626">
        <f>VLOOKUP(C626,'考勤原始数据（增加育儿、独生子女陪护假）'!C:Y,23,0)</f>
        <v>16</v>
      </c>
      <c r="AD626">
        <f>VLOOKUP(C626,'考勤原始数据（增加育儿、独生子女陪护假）'!C:Z,24,0)</f>
        <v>16</v>
      </c>
      <c r="AE626">
        <v>0</v>
      </c>
      <c r="AF626">
        <f>VLOOKUP(C626,'考勤原始数据（增加育儿、独生子女陪护假）'!C:AB,26,0)</f>
        <v>0</v>
      </c>
      <c r="AG626">
        <f>VLOOKUP(C626:C627,'考勤原始数据（增加育儿、独生子女陪护假）'!C:AC,27,0)</f>
        <v>0</v>
      </c>
      <c r="AH626">
        <f>VLOOKUP(C626,'考勤原始数据（增加育儿、独生子女陪护假）'!C:AD,28,0)</f>
        <v>0</v>
      </c>
      <c r="AI626">
        <f>VLOOKUP(C626,'考勤原始数据（增加育儿、独生子女陪护假）'!C:AE,29,0)</f>
        <v>0</v>
      </c>
      <c r="AJ626">
        <f>VLOOKUP(C626,'考勤原始数据（增加育儿、独生子女陪护假）'!C:AF,30,0)</f>
        <v>0</v>
      </c>
      <c r="AK626">
        <v>27</v>
      </c>
      <c r="AL626">
        <f t="shared" si="37"/>
        <v>405</v>
      </c>
      <c r="AM626">
        <f t="shared" si="39"/>
        <v>200</v>
      </c>
      <c r="AN626">
        <f>VLOOKUP(C626,工龄计算!B:F,5,0)</f>
        <v>0</v>
      </c>
      <c r="AS626">
        <f t="shared" si="38"/>
        <v>0</v>
      </c>
      <c r="BB626">
        <f t="shared" si="40"/>
        <v>0</v>
      </c>
    </row>
    <row r="627" spans="2:54">
      <c r="B627" t="str">
        <f>VLOOKUP(C627,花名册!C:O,13,0)</f>
        <v>11781</v>
      </c>
      <c r="C627" t="s">
        <v>1434</v>
      </c>
      <c r="D627" t="str">
        <f>VLOOKUP(C627,花名册!C:F,4,0)</f>
        <v>百诚医药</v>
      </c>
      <c r="E627" t="str">
        <f>VLOOKUP(C627,花名册!C:G,5,0)</f>
        <v>液体制剂一部</v>
      </c>
      <c r="F627" t="str">
        <f>VLOOKUP(C627,花名册!C:H,6,0)</f>
        <v>助理分析研究员</v>
      </c>
      <c r="G627" t="str">
        <f>VLOOKUP(C627,花名册!C:D,2,0)</f>
        <v>在职</v>
      </c>
      <c r="H627" t="str">
        <f>VLOOKUP(C627,花名册!C:E,3,0)</f>
        <v>正式员工</v>
      </c>
      <c r="I627" t="str">
        <f>VLOOKUP(C627,花名册!C:J,8,0)</f>
        <v>研发</v>
      </c>
      <c r="J627" t="str">
        <f>VLOOKUP(C627,花名册!C:I,7,0)</f>
        <v>2022-06-01</v>
      </c>
      <c r="K627" t="str">
        <f>VLOOKUP(C627,花名册!C:L,9,0)</f>
        <v/>
      </c>
      <c r="L627" t="str">
        <f>VLOOKUP(C627,花名册!C:L,10,0)</f>
        <v/>
      </c>
      <c r="M627" t="str">
        <f>VLOOKUP(C627,花名册!C:N,12,0)</f>
        <v>P1</v>
      </c>
      <c r="N627">
        <f>VLOOKUP(C627,出勤日期!A:I,9,0)</f>
        <v>172.5</v>
      </c>
      <c r="O627">
        <f>VLOOKUP(C627,出勤日期!A:J,10,0)</f>
        <v>172.5</v>
      </c>
      <c r="P627">
        <f>VLOOKUP(C627,出勤日期!A:L,12,0)</f>
        <v>0</v>
      </c>
      <c r="Q627">
        <f>VLOOKUP(C627,出勤日期!A:M,13,0)</f>
        <v>172.5</v>
      </c>
      <c r="S627">
        <f>VLOOKUP(C627,'考勤原始数据（增加育儿、独生子女陪护假）'!C:X,16,0)</f>
        <v>0</v>
      </c>
      <c r="U627">
        <f>VLOOKUP(C627,'考勤原始数据（增加育儿、独生子女陪护假）'!C:Z,17,0)</f>
        <v>0</v>
      </c>
      <c r="W627">
        <f>VLOOKUP(C627,'考勤原始数据（增加育儿、独生子女陪护假）'!C:AB,18,0)</f>
        <v>0</v>
      </c>
      <c r="Y627">
        <f>VLOOKUP(C627,'考勤原始数据（增加育儿、独生子女陪护假）'!C:AD,19,0)</f>
        <v>0</v>
      </c>
      <c r="Z627">
        <f>VLOOKUP(C627,'考勤原始数据（增加育儿、独生子女陪护假）'!C:AE,20,0)</f>
        <v>0</v>
      </c>
      <c r="AB627">
        <f>VLOOKUP(C627,'考勤原始数据（增加育儿、独生子女陪护假）'!C:AG,22,0)</f>
        <v>0</v>
      </c>
      <c r="AC627">
        <f>VLOOKUP(C627,'考勤原始数据（增加育儿、独生子女陪护假）'!C:Y,23,0)</f>
        <v>25</v>
      </c>
      <c r="AD627">
        <f>VLOOKUP(C627,'考勤原始数据（增加育儿、独生子女陪护假）'!C:Z,24,0)</f>
        <v>21</v>
      </c>
      <c r="AE627">
        <v>0</v>
      </c>
      <c r="AF627">
        <f>VLOOKUP(C627,'考勤原始数据（增加育儿、独生子女陪护假）'!C:AB,26,0)</f>
        <v>4</v>
      </c>
      <c r="AG627">
        <f>VLOOKUP(C627:C628,'考勤原始数据（增加育儿、独生子女陪护假）'!C:AC,27,0)</f>
        <v>0</v>
      </c>
      <c r="AH627">
        <f>VLOOKUP(C627,'考勤原始数据（增加育儿、独生子女陪护假）'!C:AD,28,0)</f>
        <v>0</v>
      </c>
      <c r="AI627">
        <f>VLOOKUP(C627,'考勤原始数据（增加育儿、独生子女陪护假）'!C:AE,29,0)</f>
        <v>0</v>
      </c>
      <c r="AJ627">
        <f>VLOOKUP(C627,'考勤原始数据（增加育儿、独生子女陪护假）'!C:AF,30,0)</f>
        <v>160</v>
      </c>
      <c r="AL627">
        <f t="shared" si="37"/>
        <v>0</v>
      </c>
      <c r="AM627">
        <f t="shared" si="39"/>
        <v>200</v>
      </c>
      <c r="AN627">
        <f>VLOOKUP(C627,工龄计算!B:F,5,0)</f>
        <v>0</v>
      </c>
      <c r="AS627">
        <f t="shared" si="38"/>
        <v>0</v>
      </c>
      <c r="BB627">
        <f t="shared" si="40"/>
        <v>0</v>
      </c>
    </row>
    <row r="628" spans="2:54">
      <c r="B628" t="str">
        <f>VLOOKUP(C628,花名册!C:O,13,0)</f>
        <v>11797</v>
      </c>
      <c r="C628" t="s">
        <v>1621</v>
      </c>
      <c r="D628" t="str">
        <f>VLOOKUP(C628,花名册!C:F,4,0)</f>
        <v>百诚医药</v>
      </c>
      <c r="E628" t="str">
        <f>VLOOKUP(C628,花名册!C:G,5,0)</f>
        <v>中药天然药物部</v>
      </c>
      <c r="F628" t="str">
        <f>VLOOKUP(C628,花名册!C:H,6,0)</f>
        <v>制剂研究员</v>
      </c>
      <c r="G628" t="str">
        <f>VLOOKUP(C628,花名册!C:D,2,0)</f>
        <v>在职</v>
      </c>
      <c r="H628" t="str">
        <f>VLOOKUP(C628,花名册!C:E,3,0)</f>
        <v>正式员工</v>
      </c>
      <c r="I628" t="str">
        <f>VLOOKUP(C628,花名册!C:J,8,0)</f>
        <v>研发</v>
      </c>
      <c r="J628" t="str">
        <f>VLOOKUP(C628,花名册!C:I,7,0)</f>
        <v>2022-06-01</v>
      </c>
      <c r="K628" t="str">
        <f>VLOOKUP(C628,花名册!C:L,9,0)</f>
        <v/>
      </c>
      <c r="L628" t="str">
        <f>VLOOKUP(C628,花名册!C:L,10,0)</f>
        <v/>
      </c>
      <c r="M628" t="str">
        <f>VLOOKUP(C628,花名册!C:N,12,0)</f>
        <v>P2</v>
      </c>
      <c r="N628">
        <f>VLOOKUP(C628,出勤日期!A:I,9,0)</f>
        <v>172.5</v>
      </c>
      <c r="O628">
        <f>VLOOKUP(C628,出勤日期!A:J,10,0)</f>
        <v>172.5</v>
      </c>
      <c r="P628">
        <f>VLOOKUP(C628,出勤日期!A:L,12,0)</f>
        <v>0</v>
      </c>
      <c r="Q628">
        <f>VLOOKUP(C628,出勤日期!A:M,13,0)</f>
        <v>172.5</v>
      </c>
      <c r="S628">
        <f>VLOOKUP(C628,'考勤原始数据（增加育儿、独生子女陪护假）'!C:X,16,0)</f>
        <v>0</v>
      </c>
      <c r="U628">
        <f>VLOOKUP(C628,'考勤原始数据（增加育儿、独生子女陪护假）'!C:Z,17,0)</f>
        <v>0</v>
      </c>
      <c r="W628">
        <f>VLOOKUP(C628,'考勤原始数据（增加育儿、独生子女陪护假）'!C:AB,18,0)</f>
        <v>0</v>
      </c>
      <c r="Y628">
        <f>VLOOKUP(C628,'考勤原始数据（增加育儿、独生子女陪护假）'!C:AD,19,0)</f>
        <v>0</v>
      </c>
      <c r="Z628">
        <f>VLOOKUP(C628,'考勤原始数据（增加育儿、独生子女陪护假）'!C:AE,20,0)</f>
        <v>0</v>
      </c>
      <c r="AB628">
        <f>VLOOKUP(C628,'考勤原始数据（增加育儿、独生子女陪护假）'!C:AG,22,0)</f>
        <v>0</v>
      </c>
      <c r="AC628">
        <f>VLOOKUP(C628,'考勤原始数据（增加育儿、独生子女陪护假）'!C:Y,23,0)</f>
        <v>0</v>
      </c>
      <c r="AD628">
        <f>VLOOKUP(C628,'考勤原始数据（增加育儿、独生子女陪护假）'!C:Z,24,0)</f>
        <v>0</v>
      </c>
      <c r="AE628">
        <v>0</v>
      </c>
      <c r="AF628">
        <f>VLOOKUP(C628,'考勤原始数据（增加育儿、独生子女陪护假）'!C:AB,26,0)</f>
        <v>0</v>
      </c>
      <c r="AG628">
        <f>VLOOKUP(C628:C629,'考勤原始数据（增加育儿、独生子女陪护假）'!C:AC,27,0)</f>
        <v>0</v>
      </c>
      <c r="AH628">
        <f>VLOOKUP(C628,'考勤原始数据（增加育儿、独生子女陪护假）'!C:AD,28,0)</f>
        <v>0</v>
      </c>
      <c r="AI628">
        <f>VLOOKUP(C628,'考勤原始数据（增加育儿、独生子女陪护假）'!C:AE,29,0)</f>
        <v>0</v>
      </c>
      <c r="AJ628">
        <f>VLOOKUP(C628,'考勤原始数据（增加育儿、独生子女陪护假）'!C:AF,30,0)</f>
        <v>0</v>
      </c>
      <c r="AL628">
        <f t="shared" si="37"/>
        <v>0</v>
      </c>
      <c r="AM628">
        <f t="shared" si="39"/>
        <v>200</v>
      </c>
      <c r="AN628">
        <f>VLOOKUP(C628,工龄计算!B:F,5,0)</f>
        <v>0</v>
      </c>
      <c r="AS628">
        <f t="shared" si="38"/>
        <v>0</v>
      </c>
      <c r="BB628">
        <f t="shared" si="40"/>
        <v>0</v>
      </c>
    </row>
    <row r="629" spans="2:54">
      <c r="B629" t="str">
        <f>VLOOKUP(C629,花名册!C:O,13,0)</f>
        <v>11782</v>
      </c>
      <c r="C629" t="s">
        <v>963</v>
      </c>
      <c r="D629" t="str">
        <f>VLOOKUP(C629,花名册!C:F,4,0)</f>
        <v>百诚医药</v>
      </c>
      <c r="E629" t="str">
        <f>VLOOKUP(C629,花名册!C:G,5,0)</f>
        <v>液体制剂一部</v>
      </c>
      <c r="F629" t="str">
        <f>VLOOKUP(C629,花名册!C:H,6,0)</f>
        <v>助理分析研究员</v>
      </c>
      <c r="G629" t="str">
        <f>VLOOKUP(C629,花名册!C:D,2,0)</f>
        <v>在职</v>
      </c>
      <c r="H629" t="str">
        <f>VLOOKUP(C629,花名册!C:E,3,0)</f>
        <v>正式员工</v>
      </c>
      <c r="I629" t="str">
        <f>VLOOKUP(C629,花名册!C:J,8,0)</f>
        <v>研发</v>
      </c>
      <c r="J629" t="str">
        <f>VLOOKUP(C629,花名册!C:I,7,0)</f>
        <v>2022-06-01</v>
      </c>
      <c r="K629" t="str">
        <f>VLOOKUP(C629,花名册!C:L,9,0)</f>
        <v/>
      </c>
      <c r="L629" t="str">
        <f>VLOOKUP(C629,花名册!C:L,10,0)</f>
        <v/>
      </c>
      <c r="M629" t="str">
        <f>VLOOKUP(C629,花名册!C:N,12,0)</f>
        <v>P1</v>
      </c>
      <c r="N629">
        <f>VLOOKUP(C629,出勤日期!A:I,9,0)</f>
        <v>172.5</v>
      </c>
      <c r="O629">
        <f>VLOOKUP(C629,出勤日期!A:J,10,0)</f>
        <v>172.5</v>
      </c>
      <c r="P629">
        <f>VLOOKUP(C629,出勤日期!A:L,12,0)</f>
        <v>0</v>
      </c>
      <c r="Q629">
        <f>VLOOKUP(C629,出勤日期!A:M,13,0)</f>
        <v>172.5</v>
      </c>
      <c r="S629">
        <f>VLOOKUP(C629,'考勤原始数据（增加育儿、独生子女陪护假）'!C:X,16,0)</f>
        <v>0</v>
      </c>
      <c r="U629">
        <f>VLOOKUP(C629,'考勤原始数据（增加育儿、独生子女陪护假）'!C:Z,17,0)</f>
        <v>0</v>
      </c>
      <c r="W629">
        <f>VLOOKUP(C629,'考勤原始数据（增加育儿、独生子女陪护假）'!C:AB,18,0)</f>
        <v>0</v>
      </c>
      <c r="Y629">
        <f>VLOOKUP(C629,'考勤原始数据（增加育儿、独生子女陪护假）'!C:AD,19,0)</f>
        <v>0</v>
      </c>
      <c r="Z629">
        <f>VLOOKUP(C629,'考勤原始数据（增加育儿、独生子女陪护假）'!C:AE,20,0)</f>
        <v>0</v>
      </c>
      <c r="AB629">
        <f>VLOOKUP(C629,'考勤原始数据（增加育儿、独生子女陪护假）'!C:AG,22,0)</f>
        <v>0</v>
      </c>
      <c r="AC629">
        <f>VLOOKUP(C629,'考勤原始数据（增加育儿、独生子女陪护假）'!C:Y,23,0)</f>
        <v>38</v>
      </c>
      <c r="AD629">
        <f>VLOOKUP(C629,'考勤原始数据（增加育儿、独生子女陪护假）'!C:Z,24,0)</f>
        <v>22</v>
      </c>
      <c r="AE629">
        <v>0</v>
      </c>
      <c r="AF629">
        <f>VLOOKUP(C629,'考勤原始数据（增加育儿、独生子女陪护假）'!C:AB,26,0)</f>
        <v>8</v>
      </c>
      <c r="AG629">
        <f>VLOOKUP(C629:C630,'考勤原始数据（增加育儿、独生子女陪护假）'!C:AC,27,0)</f>
        <v>8</v>
      </c>
      <c r="AH629">
        <f>VLOOKUP(C629,'考勤原始数据（增加育儿、独生子女陪护假）'!C:AD,28,0)</f>
        <v>0</v>
      </c>
      <c r="AI629">
        <f>VLOOKUP(C629,'考勤原始数据（增加育儿、独生子女陪护假）'!C:AE,29,0)</f>
        <v>0</v>
      </c>
      <c r="AJ629">
        <f>VLOOKUP(C629,'考勤原始数据（增加育儿、独生子女陪护假）'!C:AF,30,0)</f>
        <v>640</v>
      </c>
      <c r="AL629">
        <f t="shared" si="37"/>
        <v>0</v>
      </c>
      <c r="AM629">
        <f t="shared" si="39"/>
        <v>200</v>
      </c>
      <c r="AN629">
        <f>VLOOKUP(C629,工龄计算!B:F,5,0)</f>
        <v>0</v>
      </c>
      <c r="AS629">
        <f t="shared" si="38"/>
        <v>0</v>
      </c>
      <c r="BB629">
        <f t="shared" si="40"/>
        <v>0</v>
      </c>
    </row>
    <row r="630" spans="2:54">
      <c r="B630" t="str">
        <f>VLOOKUP(C630,花名册!C:O,13,0)</f>
        <v>11798</v>
      </c>
      <c r="C630" t="s">
        <v>1153</v>
      </c>
      <c r="D630" t="str">
        <f>VLOOKUP(C630,花名册!C:F,4,0)</f>
        <v>百诚医药</v>
      </c>
      <c r="E630" t="str">
        <f>VLOOKUP(C630,花名册!C:G,5,0)</f>
        <v>中药天然药物部</v>
      </c>
      <c r="F630" t="str">
        <f>VLOOKUP(C630,花名册!C:H,6,0)</f>
        <v>分析研究员</v>
      </c>
      <c r="G630" t="str">
        <f>VLOOKUP(C630,花名册!C:D,2,0)</f>
        <v>在职</v>
      </c>
      <c r="H630" t="str">
        <f>VLOOKUP(C630,花名册!C:E,3,0)</f>
        <v>正式员工</v>
      </c>
      <c r="I630" t="str">
        <f>VLOOKUP(C630,花名册!C:J,8,0)</f>
        <v>研发</v>
      </c>
      <c r="J630" t="str">
        <f>VLOOKUP(C630,花名册!C:I,7,0)</f>
        <v>2022-06-01</v>
      </c>
      <c r="K630" t="str">
        <f>VLOOKUP(C630,花名册!C:L,9,0)</f>
        <v/>
      </c>
      <c r="L630" t="str">
        <f>VLOOKUP(C630,花名册!C:L,10,0)</f>
        <v/>
      </c>
      <c r="M630" t="str">
        <f>VLOOKUP(C630,花名册!C:N,12,0)</f>
        <v>P2</v>
      </c>
      <c r="N630">
        <f>VLOOKUP(C630,出勤日期!A:I,9,0)</f>
        <v>172.5</v>
      </c>
      <c r="O630">
        <f>VLOOKUP(C630,出勤日期!A:J,10,0)</f>
        <v>172.5</v>
      </c>
      <c r="P630">
        <f>VLOOKUP(C630,出勤日期!A:L,12,0)</f>
        <v>0</v>
      </c>
      <c r="Q630">
        <f>VLOOKUP(C630,出勤日期!A:M,13,0)</f>
        <v>172.5</v>
      </c>
      <c r="S630">
        <f>VLOOKUP(C630,'考勤原始数据（增加育儿、独生子女陪护假）'!C:X,16,0)</f>
        <v>0</v>
      </c>
      <c r="U630">
        <f>VLOOKUP(C630,'考勤原始数据（增加育儿、独生子女陪护假）'!C:Z,17,0)</f>
        <v>0</v>
      </c>
      <c r="W630">
        <f>VLOOKUP(C630,'考勤原始数据（增加育儿、独生子女陪护假）'!C:AB,18,0)</f>
        <v>0</v>
      </c>
      <c r="Y630">
        <f>VLOOKUP(C630,'考勤原始数据（增加育儿、独生子女陪护假）'!C:AD,19,0)</f>
        <v>0</v>
      </c>
      <c r="Z630">
        <f>VLOOKUP(C630,'考勤原始数据（增加育儿、独生子女陪护假）'!C:AE,20,0)</f>
        <v>0</v>
      </c>
      <c r="AB630">
        <f>VLOOKUP(C630,'考勤原始数据（增加育儿、独生子女陪护假）'!C:AG,22,0)</f>
        <v>0</v>
      </c>
      <c r="AC630">
        <f>VLOOKUP(C630,'考勤原始数据（增加育儿、独生子女陪护假）'!C:Y,23,0)</f>
        <v>9.5</v>
      </c>
      <c r="AD630">
        <f>VLOOKUP(C630,'考勤原始数据（增加育儿、独生子女陪护假）'!C:Z,24,0)</f>
        <v>9.5</v>
      </c>
      <c r="AE630">
        <v>0</v>
      </c>
      <c r="AF630">
        <f>VLOOKUP(C630,'考勤原始数据（增加育儿、独生子女陪护假）'!C:AB,26,0)</f>
        <v>0</v>
      </c>
      <c r="AG630">
        <f>VLOOKUP(C630:C631,'考勤原始数据（增加育儿、独生子女陪护假）'!C:AC,27,0)</f>
        <v>0</v>
      </c>
      <c r="AH630">
        <f>VLOOKUP(C630,'考勤原始数据（增加育儿、独生子女陪护假）'!C:AD,28,0)</f>
        <v>0</v>
      </c>
      <c r="AI630">
        <f>VLOOKUP(C630,'考勤原始数据（增加育儿、独生子女陪护假）'!C:AE,29,0)</f>
        <v>0</v>
      </c>
      <c r="AJ630">
        <f>VLOOKUP(C630,'考勤原始数据（增加育儿、独生子女陪护假）'!C:AF,30,0)</f>
        <v>0</v>
      </c>
      <c r="AL630">
        <f t="shared" si="37"/>
        <v>0</v>
      </c>
      <c r="AM630">
        <f t="shared" si="39"/>
        <v>200</v>
      </c>
      <c r="AN630">
        <f>VLOOKUP(C630,工龄计算!B:F,5,0)</f>
        <v>0</v>
      </c>
      <c r="AS630">
        <f t="shared" si="38"/>
        <v>0</v>
      </c>
      <c r="BB630">
        <f t="shared" si="40"/>
        <v>0</v>
      </c>
    </row>
    <row r="631" spans="2:54">
      <c r="B631" t="str">
        <f>VLOOKUP(C631,花名册!C:O,13,0)</f>
        <v>11796</v>
      </c>
      <c r="C631" t="s">
        <v>1567</v>
      </c>
      <c r="D631" t="str">
        <f>VLOOKUP(C631,花名册!C:F,4,0)</f>
        <v>百诚医药</v>
      </c>
      <c r="E631" t="str">
        <f>VLOOKUP(C631,花名册!C:G,5,0)</f>
        <v>原料药分析部</v>
      </c>
      <c r="F631" t="str">
        <f>VLOOKUP(C631,花名册!C:H,6,0)</f>
        <v>实习生</v>
      </c>
      <c r="G631" t="str">
        <f>VLOOKUP(C631,花名册!C:D,2,0)</f>
        <v>在职</v>
      </c>
      <c r="H631" t="str">
        <f>VLOOKUP(C631,花名册!C:E,3,0)</f>
        <v>实习生</v>
      </c>
      <c r="I631" t="str">
        <f>VLOOKUP(C631,花名册!C:J,8,0)</f>
        <v>研发</v>
      </c>
      <c r="J631" t="str">
        <f>VLOOKUP(C631,花名册!C:I,7,0)</f>
        <v>2022-06-01</v>
      </c>
      <c r="K631" t="str">
        <f>VLOOKUP(C631,花名册!C:L,9,0)</f>
        <v/>
      </c>
      <c r="L631" t="str">
        <f>VLOOKUP(C631,花名册!C:L,10,0)</f>
        <v/>
      </c>
      <c r="M631" t="str">
        <f>VLOOKUP(C631,花名册!C:N,12,0)</f>
        <v>-</v>
      </c>
      <c r="N631">
        <f>VLOOKUP(C631,出勤日期!A:I,9,0)</f>
        <v>172.5</v>
      </c>
      <c r="O631">
        <f>VLOOKUP(C631,出勤日期!A:J,10,0)</f>
        <v>172.5</v>
      </c>
      <c r="P631">
        <f>VLOOKUP(C631,出勤日期!A:L,12,0)</f>
        <v>0</v>
      </c>
      <c r="Q631">
        <f>VLOOKUP(C631,出勤日期!A:M,13,0)</f>
        <v>172.5</v>
      </c>
      <c r="S631">
        <f>VLOOKUP(C631,'考勤原始数据（增加育儿、独生子女陪护假）'!C:X,16,0)</f>
        <v>15</v>
      </c>
      <c r="U631">
        <f>VLOOKUP(C631,'考勤原始数据（增加育儿、独生子女陪护假）'!C:Z,17,0)</f>
        <v>0</v>
      </c>
      <c r="W631">
        <f>VLOOKUP(C631,'考勤原始数据（增加育儿、独生子女陪护假）'!C:AB,18,0)</f>
        <v>0</v>
      </c>
      <c r="Y631">
        <f>VLOOKUP(C631,'考勤原始数据（增加育儿、独生子女陪护假）'!C:AD,19,0)</f>
        <v>0</v>
      </c>
      <c r="Z631">
        <f>VLOOKUP(C631,'考勤原始数据（增加育儿、独生子女陪护假）'!C:AE,20,0)</f>
        <v>0</v>
      </c>
      <c r="AB631">
        <f>VLOOKUP(C631,'考勤原始数据（增加育儿、独生子女陪护假）'!C:AG,22,0)</f>
        <v>0</v>
      </c>
      <c r="AC631">
        <f>VLOOKUP(C631,'考勤原始数据（增加育儿、独生子女陪护假）'!C:Y,23,0)</f>
        <v>0.5</v>
      </c>
      <c r="AD631">
        <f>VLOOKUP(C631,'考勤原始数据（增加育儿、独生子女陪护假）'!C:Z,24,0)</f>
        <v>0.5</v>
      </c>
      <c r="AE631">
        <v>0</v>
      </c>
      <c r="AF631">
        <f>VLOOKUP(C631,'考勤原始数据（增加育儿、独生子女陪护假）'!C:AB,26,0)</f>
        <v>0</v>
      </c>
      <c r="AG631">
        <f>VLOOKUP(C631:C632,'考勤原始数据（增加育儿、独生子女陪护假）'!C:AC,27,0)</f>
        <v>0</v>
      </c>
      <c r="AH631">
        <f>VLOOKUP(C631,'考勤原始数据（增加育儿、独生子女陪护假）'!C:AD,28,0)</f>
        <v>0</v>
      </c>
      <c r="AI631">
        <f>VLOOKUP(C631,'考勤原始数据（增加育儿、独生子女陪护假）'!C:AE,29,0)</f>
        <v>0</v>
      </c>
      <c r="AJ631">
        <f>VLOOKUP(C631,'考勤原始数据（增加育儿、独生子女陪护假）'!C:AF,30,0)</f>
        <v>0</v>
      </c>
      <c r="AL631">
        <f t="shared" si="37"/>
        <v>0</v>
      </c>
      <c r="AM631">
        <f t="shared" si="39"/>
        <v>182.61</v>
      </c>
      <c r="AN631">
        <f>VLOOKUP(C631,工龄计算!B:F,5,0)</f>
        <v>0</v>
      </c>
      <c r="AS631">
        <f t="shared" si="38"/>
        <v>0</v>
      </c>
      <c r="BB631">
        <f t="shared" si="40"/>
        <v>0</v>
      </c>
    </row>
    <row r="632" spans="2:54">
      <c r="B632" t="str">
        <f>VLOOKUP(C632,花名册!C:O,13,0)</f>
        <v>11801</v>
      </c>
      <c r="C632" t="s">
        <v>1568</v>
      </c>
      <c r="D632" t="str">
        <f>VLOOKUP(C632,花名册!C:F,4,0)</f>
        <v>百诚医药</v>
      </c>
      <c r="E632" t="str">
        <f>VLOOKUP(C632,花名册!C:G,5,0)</f>
        <v>药理部</v>
      </c>
      <c r="F632" t="str">
        <f>VLOOKUP(C632,花名册!C:H,6,0)</f>
        <v>药理研究员</v>
      </c>
      <c r="G632" t="str">
        <f>VLOOKUP(C632,花名册!C:D,2,0)</f>
        <v>在职</v>
      </c>
      <c r="H632" t="str">
        <f>VLOOKUP(C632,花名册!C:E,3,0)</f>
        <v>正式员工</v>
      </c>
      <c r="I632" t="str">
        <f>VLOOKUP(C632,花名册!C:J,8,0)</f>
        <v>研发</v>
      </c>
      <c r="J632" t="str">
        <f>VLOOKUP(C632,花名册!C:I,7,0)</f>
        <v>2022-06-01</v>
      </c>
      <c r="K632" t="str">
        <f>VLOOKUP(C632,花名册!C:L,9,0)</f>
        <v/>
      </c>
      <c r="L632" t="str">
        <f>VLOOKUP(C632,花名册!C:L,10,0)</f>
        <v/>
      </c>
      <c r="M632" t="str">
        <f>VLOOKUP(C632,花名册!C:N,12,0)</f>
        <v>P2</v>
      </c>
      <c r="N632">
        <f>VLOOKUP(C632,出勤日期!A:I,9,0)</f>
        <v>172.5</v>
      </c>
      <c r="O632">
        <f>VLOOKUP(C632,出勤日期!A:J,10,0)</f>
        <v>172.5</v>
      </c>
      <c r="P632">
        <f>VLOOKUP(C632,出勤日期!A:L,12,0)</f>
        <v>0</v>
      </c>
      <c r="Q632">
        <f>VLOOKUP(C632,出勤日期!A:M,13,0)</f>
        <v>172.5</v>
      </c>
      <c r="S632">
        <f>VLOOKUP(C632,'考勤原始数据（增加育儿、独生子女陪护假）'!C:X,16,0)</f>
        <v>0</v>
      </c>
      <c r="U632">
        <f>VLOOKUP(C632,'考勤原始数据（增加育儿、独生子女陪护假）'!C:Z,17,0)</f>
        <v>0</v>
      </c>
      <c r="W632">
        <f>VLOOKUP(C632,'考勤原始数据（增加育儿、独生子女陪护假）'!C:AB,18,0)</f>
        <v>0</v>
      </c>
      <c r="Y632">
        <f>VLOOKUP(C632,'考勤原始数据（增加育儿、独生子女陪护假）'!C:AD,19,0)</f>
        <v>0</v>
      </c>
      <c r="Z632">
        <f>VLOOKUP(C632,'考勤原始数据（增加育儿、独生子女陪护假）'!C:AE,20,0)</f>
        <v>0</v>
      </c>
      <c r="AB632">
        <f>VLOOKUP(C632,'考勤原始数据（增加育儿、独生子女陪护假）'!C:AG,22,0)</f>
        <v>0</v>
      </c>
      <c r="AC632">
        <f>VLOOKUP(C632,'考勤原始数据（增加育儿、独生子女陪护假）'!C:Y,23,0)</f>
        <v>2</v>
      </c>
      <c r="AD632">
        <f>VLOOKUP(C632,'考勤原始数据（增加育儿、独生子女陪护假）'!C:Z,24,0)</f>
        <v>2</v>
      </c>
      <c r="AE632">
        <v>0</v>
      </c>
      <c r="AF632">
        <f>VLOOKUP(C632,'考勤原始数据（增加育儿、独生子女陪护假）'!C:AB,26,0)</f>
        <v>0</v>
      </c>
      <c r="AG632">
        <f>VLOOKUP(C632:C633,'考勤原始数据（增加育儿、独生子女陪护假）'!C:AC,27,0)</f>
        <v>0</v>
      </c>
      <c r="AH632">
        <f>VLOOKUP(C632,'考勤原始数据（增加育儿、独生子女陪护假）'!C:AD,28,0)</f>
        <v>0</v>
      </c>
      <c r="AI632">
        <f>VLOOKUP(C632,'考勤原始数据（增加育儿、独生子女陪护假）'!C:AE,29,0)</f>
        <v>0</v>
      </c>
      <c r="AJ632">
        <f>VLOOKUP(C632,'考勤原始数据（增加育儿、独生子女陪护假）'!C:AF,30,0)</f>
        <v>0</v>
      </c>
      <c r="AL632">
        <f t="shared" si="37"/>
        <v>0</v>
      </c>
      <c r="AM632">
        <f t="shared" si="39"/>
        <v>200</v>
      </c>
      <c r="AN632">
        <f>VLOOKUP(C632,工龄计算!B:F,5,0)</f>
        <v>0</v>
      </c>
      <c r="AS632">
        <f t="shared" si="38"/>
        <v>0</v>
      </c>
      <c r="BB632">
        <f t="shared" si="40"/>
        <v>0</v>
      </c>
    </row>
    <row r="633" spans="2:54">
      <c r="B633" t="str">
        <f>VLOOKUP(C633,花名册!C:O,13,0)</f>
        <v>11769</v>
      </c>
      <c r="C633" t="s">
        <v>1622</v>
      </c>
      <c r="D633" t="str">
        <f>VLOOKUP(C633,花名册!C:F,4,0)</f>
        <v>百诚医药</v>
      </c>
      <c r="E633" t="str">
        <f>VLOOKUP(C633,花名册!C:G,5,0)</f>
        <v>中药天然药物部</v>
      </c>
      <c r="F633" t="str">
        <f>VLOOKUP(C633,花名册!C:H,6,0)</f>
        <v>助理分析研究员</v>
      </c>
      <c r="G633" t="str">
        <f>VLOOKUP(C633,花名册!C:D,2,0)</f>
        <v>在职</v>
      </c>
      <c r="H633" t="str">
        <f>VLOOKUP(C633,花名册!C:E,3,0)</f>
        <v>正式员工</v>
      </c>
      <c r="I633" t="str">
        <f>VLOOKUP(C633,花名册!C:J,8,0)</f>
        <v>研发</v>
      </c>
      <c r="J633" t="str">
        <f>VLOOKUP(C633,花名册!C:I,7,0)</f>
        <v>2022-06-01</v>
      </c>
      <c r="K633" t="str">
        <f>VLOOKUP(C633,花名册!C:L,9,0)</f>
        <v/>
      </c>
      <c r="L633" t="str">
        <f>VLOOKUP(C633,花名册!C:L,10,0)</f>
        <v/>
      </c>
      <c r="M633" t="str">
        <f>VLOOKUP(C633,花名册!C:N,12,0)</f>
        <v>P1</v>
      </c>
      <c r="N633">
        <f>VLOOKUP(C633,出勤日期!A:I,9,0)</f>
        <v>172.5</v>
      </c>
      <c r="O633">
        <f>VLOOKUP(C633,出勤日期!A:J,10,0)</f>
        <v>172.5</v>
      </c>
      <c r="P633">
        <f>VLOOKUP(C633,出勤日期!A:L,12,0)</f>
        <v>0</v>
      </c>
      <c r="Q633">
        <f>VLOOKUP(C633,出勤日期!A:M,13,0)</f>
        <v>172.5</v>
      </c>
      <c r="S633">
        <f>VLOOKUP(C633,'考勤原始数据（增加育儿、独生子女陪护假）'!C:X,16,0)</f>
        <v>0</v>
      </c>
      <c r="U633">
        <f>VLOOKUP(C633,'考勤原始数据（增加育儿、独生子女陪护假）'!C:Z,17,0)</f>
        <v>0</v>
      </c>
      <c r="W633">
        <f>VLOOKUP(C633,'考勤原始数据（增加育儿、独生子女陪护假）'!C:AB,18,0)</f>
        <v>0</v>
      </c>
      <c r="Y633">
        <f>VLOOKUP(C633,'考勤原始数据（增加育儿、独生子女陪护假）'!C:AD,19,0)</f>
        <v>0</v>
      </c>
      <c r="Z633">
        <f>VLOOKUP(C633,'考勤原始数据（增加育儿、独生子女陪护假）'!C:AE,20,0)</f>
        <v>0</v>
      </c>
      <c r="AB633">
        <f>VLOOKUP(C633,'考勤原始数据（增加育儿、独生子女陪护假）'!C:AG,22,0)</f>
        <v>0</v>
      </c>
      <c r="AC633">
        <f>VLOOKUP(C633,'考勤原始数据（增加育儿、独生子女陪护假）'!C:Y,23,0)</f>
        <v>1</v>
      </c>
      <c r="AD633">
        <f>VLOOKUP(C633,'考勤原始数据（增加育儿、独生子女陪护假）'!C:Z,24,0)</f>
        <v>1</v>
      </c>
      <c r="AE633">
        <v>0</v>
      </c>
      <c r="AF633">
        <f>VLOOKUP(C633,'考勤原始数据（增加育儿、独生子女陪护假）'!C:AB,26,0)</f>
        <v>0</v>
      </c>
      <c r="AG633">
        <f>VLOOKUP(C633:C634,'考勤原始数据（增加育儿、独生子女陪护假）'!C:AC,27,0)</f>
        <v>0</v>
      </c>
      <c r="AH633">
        <f>VLOOKUP(C633,'考勤原始数据（增加育儿、独生子女陪护假）'!C:AD,28,0)</f>
        <v>0</v>
      </c>
      <c r="AI633">
        <f>VLOOKUP(C633,'考勤原始数据（增加育儿、独生子女陪护假）'!C:AE,29,0)</f>
        <v>0</v>
      </c>
      <c r="AJ633">
        <f>VLOOKUP(C633,'考勤原始数据（增加育儿、独生子女陪护假）'!C:AF,30,0)</f>
        <v>0</v>
      </c>
      <c r="AL633">
        <f t="shared" si="37"/>
        <v>0</v>
      </c>
      <c r="AM633">
        <f t="shared" si="39"/>
        <v>200</v>
      </c>
      <c r="AN633">
        <f>VLOOKUP(C633,工龄计算!B:F,5,0)</f>
        <v>0</v>
      </c>
      <c r="AS633">
        <f t="shared" si="38"/>
        <v>0</v>
      </c>
      <c r="BB633">
        <f t="shared" si="40"/>
        <v>0</v>
      </c>
    </row>
    <row r="634" spans="2:54">
      <c r="B634" t="str">
        <f>VLOOKUP(C634,花名册!C:O,13,0)</f>
        <v>11795</v>
      </c>
      <c r="C634" t="s">
        <v>1623</v>
      </c>
      <c r="D634" t="str">
        <f>VLOOKUP(C634,花名册!C:F,4,0)</f>
        <v>百伦检测</v>
      </c>
      <c r="E634" t="str">
        <f>VLOOKUP(C634,花名册!C:G,5,0)</f>
        <v>综合管理中心</v>
      </c>
      <c r="F634" t="str">
        <f>VLOOKUP(C634,花名册!C:H,6,0)</f>
        <v>设备管理员</v>
      </c>
      <c r="G634" t="str">
        <f>VLOOKUP(C634,花名册!C:D,2,0)</f>
        <v>在职</v>
      </c>
      <c r="H634" t="str">
        <f>VLOOKUP(C634,花名册!C:E,3,0)</f>
        <v>正式员工</v>
      </c>
      <c r="I634" t="str">
        <f>VLOOKUP(C634,花名册!C:J,8,0)</f>
        <v>职能</v>
      </c>
      <c r="J634" t="str">
        <f>VLOOKUP(C634,花名册!C:I,7,0)</f>
        <v>2022-06-01</v>
      </c>
      <c r="K634" t="str">
        <f>VLOOKUP(C634,花名册!C:L,9,0)</f>
        <v/>
      </c>
      <c r="L634" t="str">
        <f>VLOOKUP(C634,花名册!C:L,10,0)</f>
        <v/>
      </c>
      <c r="M634" t="str">
        <f>VLOOKUP(C634,花名册!C:N,12,0)</f>
        <v>P1</v>
      </c>
      <c r="N634">
        <f>VLOOKUP(C634,出勤日期!A:I,9,0)</f>
        <v>184</v>
      </c>
      <c r="O634">
        <f>VLOOKUP(C634,出勤日期!A:J,10,0)</f>
        <v>184</v>
      </c>
      <c r="P634">
        <f>VLOOKUP(C634,出勤日期!A:L,12,0)</f>
        <v>0</v>
      </c>
      <c r="Q634">
        <f>VLOOKUP(C634,出勤日期!A:M,13,0)</f>
        <v>184</v>
      </c>
      <c r="S634">
        <f>VLOOKUP(C634,'考勤原始数据（增加育儿、独生子女陪护假）'!C:X,16,0)</f>
        <v>0</v>
      </c>
      <c r="U634">
        <f>VLOOKUP(C634,'考勤原始数据（增加育儿、独生子女陪护假）'!C:Z,17,0)</f>
        <v>0</v>
      </c>
      <c r="W634">
        <f>VLOOKUP(C634,'考勤原始数据（增加育儿、独生子女陪护假）'!C:AB,18,0)</f>
        <v>0</v>
      </c>
      <c r="Y634">
        <f>VLOOKUP(C634,'考勤原始数据（增加育儿、独生子女陪护假）'!C:AD,19,0)</f>
        <v>0</v>
      </c>
      <c r="Z634">
        <f>VLOOKUP(C634,'考勤原始数据（增加育儿、独生子女陪护假）'!C:AE,20,0)</f>
        <v>0</v>
      </c>
      <c r="AB634">
        <f>VLOOKUP(C634,'考勤原始数据（增加育儿、独生子女陪护假）'!C:AG,22,0)</f>
        <v>0</v>
      </c>
      <c r="AC634">
        <f>VLOOKUP(C634,'考勤原始数据（增加育儿、独生子女陪护假）'!C:Y,23,0)</f>
        <v>6.5</v>
      </c>
      <c r="AD634">
        <f>VLOOKUP(C634,'考勤原始数据（增加育儿、独生子女陪护假）'!C:Z,24,0)</f>
        <v>6.5</v>
      </c>
      <c r="AE634">
        <v>0</v>
      </c>
      <c r="AF634">
        <f>VLOOKUP(C634,'考勤原始数据（增加育儿、独生子女陪护假）'!C:AB,26,0)</f>
        <v>0</v>
      </c>
      <c r="AG634">
        <f>VLOOKUP(C634:C635,'考勤原始数据（增加育儿、独生子女陪护假）'!C:AC,27,0)</f>
        <v>0</v>
      </c>
      <c r="AH634">
        <f>VLOOKUP(C634,'考勤原始数据（增加育儿、独生子女陪护假）'!C:AD,28,0)</f>
        <v>0</v>
      </c>
      <c r="AI634">
        <f>VLOOKUP(C634,'考勤原始数据（增加育儿、独生子女陪护假）'!C:AE,29,0)</f>
        <v>0</v>
      </c>
      <c r="AJ634">
        <f>VLOOKUP(C634,'考勤原始数据（增加育儿、独生子女陪护假）'!C:AF,30,0)</f>
        <v>0</v>
      </c>
      <c r="AL634">
        <f t="shared" si="37"/>
        <v>0</v>
      </c>
      <c r="AM634">
        <f t="shared" si="39"/>
        <v>200</v>
      </c>
      <c r="AN634">
        <f>VLOOKUP(C634,工龄计算!B:F,5,0)</f>
        <v>0</v>
      </c>
      <c r="AS634">
        <f t="shared" si="38"/>
        <v>0</v>
      </c>
      <c r="BB634">
        <f t="shared" si="40"/>
        <v>0</v>
      </c>
    </row>
    <row r="635" spans="2:54">
      <c r="B635" t="str">
        <f>VLOOKUP(C635,花名册!C:O,13,0)</f>
        <v>11800</v>
      </c>
      <c r="C635" t="s">
        <v>1155</v>
      </c>
      <c r="D635" t="str">
        <f>VLOOKUP(C635,花名册!C:F,4,0)</f>
        <v>百诚医药</v>
      </c>
      <c r="E635" t="str">
        <f>VLOOKUP(C635,花名册!C:G,5,0)</f>
        <v>液体制剂三部</v>
      </c>
      <c r="F635" t="str">
        <f>VLOOKUP(C635,花名册!C:H,6,0)</f>
        <v>助理制剂研究员</v>
      </c>
      <c r="G635" t="str">
        <f>VLOOKUP(C635,花名册!C:D,2,0)</f>
        <v>在职</v>
      </c>
      <c r="H635" t="str">
        <f>VLOOKUP(C635,花名册!C:E,3,0)</f>
        <v>正式员工</v>
      </c>
      <c r="I635" t="str">
        <f>VLOOKUP(C635,花名册!C:J,8,0)</f>
        <v>研发</v>
      </c>
      <c r="J635" t="str">
        <f>VLOOKUP(C635,花名册!C:I,7,0)</f>
        <v>2022-06-01</v>
      </c>
      <c r="K635" t="str">
        <f>VLOOKUP(C635,花名册!C:L,9,0)</f>
        <v/>
      </c>
      <c r="L635" t="str">
        <f>VLOOKUP(C635,花名册!C:L,10,0)</f>
        <v/>
      </c>
      <c r="M635" t="str">
        <f>VLOOKUP(C635,花名册!C:N,12,0)</f>
        <v>P1</v>
      </c>
      <c r="N635">
        <f>VLOOKUP(C635,出勤日期!A:I,9,0)</f>
        <v>172.5</v>
      </c>
      <c r="O635">
        <f>VLOOKUP(C635,出勤日期!A:J,10,0)</f>
        <v>172.5</v>
      </c>
      <c r="P635">
        <f>VLOOKUP(C635,出勤日期!A:L,12,0)</f>
        <v>0</v>
      </c>
      <c r="Q635">
        <f>VLOOKUP(C635,出勤日期!A:M,13,0)</f>
        <v>172.5</v>
      </c>
      <c r="S635">
        <f>VLOOKUP(C635,'考勤原始数据（增加育儿、独生子女陪护假）'!C:X,16,0)</f>
        <v>0</v>
      </c>
      <c r="U635">
        <f>VLOOKUP(C635,'考勤原始数据（增加育儿、独生子女陪护假）'!C:Z,17,0)</f>
        <v>0</v>
      </c>
      <c r="W635">
        <f>VLOOKUP(C635,'考勤原始数据（增加育儿、独生子女陪护假）'!C:AB,18,0)</f>
        <v>0</v>
      </c>
      <c r="Y635">
        <f>VLOOKUP(C635,'考勤原始数据（增加育儿、独生子女陪护假）'!C:AD,19,0)</f>
        <v>0</v>
      </c>
      <c r="Z635">
        <f>VLOOKUP(C635,'考勤原始数据（增加育儿、独生子女陪护假）'!C:AE,20,0)</f>
        <v>0</v>
      </c>
      <c r="AB635">
        <f>VLOOKUP(C635,'考勤原始数据（增加育儿、独生子女陪护假）'!C:AG,22,0)</f>
        <v>0</v>
      </c>
      <c r="AC635">
        <f>VLOOKUP(C635,'考勤原始数据（增加育儿、独生子女陪护假）'!C:Y,23,0)</f>
        <v>25.5</v>
      </c>
      <c r="AD635">
        <f>VLOOKUP(C635,'考勤原始数据（增加育儿、独生子女陪护假）'!C:Z,24,0)</f>
        <v>23.5</v>
      </c>
      <c r="AE635">
        <v>0</v>
      </c>
      <c r="AF635">
        <f>VLOOKUP(C635,'考勤原始数据（增加育儿、独生子女陪护假）'!C:AB,26,0)</f>
        <v>0</v>
      </c>
      <c r="AG635">
        <f>VLOOKUP(C635:C636,'考勤原始数据（增加育儿、独生子女陪护假）'!C:AC,27,0)</f>
        <v>0</v>
      </c>
      <c r="AH635">
        <f>VLOOKUP(C635,'考勤原始数据（增加育儿、独生子女陪护假）'!C:AD,28,0)</f>
        <v>0</v>
      </c>
      <c r="AI635">
        <f>VLOOKUP(C635,'考勤原始数据（增加育儿、独生子女陪护假）'!C:AE,29,0)</f>
        <v>2</v>
      </c>
      <c r="AJ635">
        <f>VLOOKUP(C635,'考勤原始数据（增加育儿、独生子女陪护假）'!C:AF,30,0)</f>
        <v>160</v>
      </c>
      <c r="AL635">
        <f t="shared" si="37"/>
        <v>0</v>
      </c>
      <c r="AM635">
        <f t="shared" si="39"/>
        <v>200</v>
      </c>
      <c r="AN635">
        <f>VLOOKUP(C635,工龄计算!B:F,5,0)</f>
        <v>0</v>
      </c>
      <c r="AS635">
        <f t="shared" si="38"/>
        <v>0</v>
      </c>
      <c r="BB635">
        <f t="shared" si="40"/>
        <v>0</v>
      </c>
    </row>
    <row r="636" spans="2:54">
      <c r="B636" t="str">
        <f>VLOOKUP(C636,花名册!C:O,13,0)</f>
        <v>11818</v>
      </c>
      <c r="C636" t="s">
        <v>965</v>
      </c>
      <c r="D636" t="str">
        <f>VLOOKUP(C636,花名册!C:F,4,0)</f>
        <v>百诚医药</v>
      </c>
      <c r="E636" t="str">
        <f>VLOOKUP(C636,花名册!C:G,5,0)</f>
        <v>原料药分析部</v>
      </c>
      <c r="F636" t="str">
        <f>VLOOKUP(C636,花名册!C:H,6,0)</f>
        <v>见习项目经理(分析)</v>
      </c>
      <c r="G636" t="str">
        <f>VLOOKUP(C636,花名册!C:D,2,0)</f>
        <v>在职</v>
      </c>
      <c r="H636" t="str">
        <f>VLOOKUP(C636,花名册!C:E,3,0)</f>
        <v>正式员工</v>
      </c>
      <c r="I636" t="str">
        <f>VLOOKUP(C636,花名册!C:J,8,0)</f>
        <v>研发</v>
      </c>
      <c r="J636" t="str">
        <f>VLOOKUP(C636,花名册!C:I,7,0)</f>
        <v>2022-06-06</v>
      </c>
      <c r="K636" t="str">
        <f>VLOOKUP(C636,花名册!C:L,9,0)</f>
        <v/>
      </c>
      <c r="L636" t="str">
        <f>VLOOKUP(C636,花名册!C:L,10,0)</f>
        <v/>
      </c>
      <c r="M636" t="str">
        <f>VLOOKUP(C636,花名册!C:N,12,0)</f>
        <v>P3</v>
      </c>
      <c r="N636">
        <f>VLOOKUP(C636,出勤日期!A:I,9,0)</f>
        <v>172.5</v>
      </c>
      <c r="O636">
        <f>VLOOKUP(C636,出勤日期!A:J,10,0)</f>
        <v>172.5</v>
      </c>
      <c r="P636">
        <f>VLOOKUP(C636,出勤日期!A:L,12,0)</f>
        <v>0</v>
      </c>
      <c r="Q636">
        <f>VLOOKUP(C636,出勤日期!A:M,13,0)</f>
        <v>172.5</v>
      </c>
      <c r="S636">
        <f>VLOOKUP(C636,'考勤原始数据（增加育儿、独生子女陪护假）'!C:X,16,0)</f>
        <v>0</v>
      </c>
      <c r="U636">
        <f>VLOOKUP(C636,'考勤原始数据（增加育儿、独生子女陪护假）'!C:Z,17,0)</f>
        <v>0</v>
      </c>
      <c r="W636">
        <f>VLOOKUP(C636,'考勤原始数据（增加育儿、独生子女陪护假）'!C:AB,18,0)</f>
        <v>0</v>
      </c>
      <c r="Y636">
        <f>VLOOKUP(C636,'考勤原始数据（增加育儿、独生子女陪护假）'!C:AD,19,0)</f>
        <v>0</v>
      </c>
      <c r="Z636">
        <f>VLOOKUP(C636,'考勤原始数据（增加育儿、独生子女陪护假）'!C:AE,20,0)</f>
        <v>0</v>
      </c>
      <c r="AB636">
        <f>VLOOKUP(C636,'考勤原始数据（增加育儿、独生子女陪护假）'!C:AG,22,0)</f>
        <v>0</v>
      </c>
      <c r="AC636">
        <f>VLOOKUP(C636,'考勤原始数据（增加育儿、独生子女陪护假）'!C:Y,23,0)</f>
        <v>0</v>
      </c>
      <c r="AD636">
        <f>VLOOKUP(C636,'考勤原始数据（增加育儿、独生子女陪护假）'!C:Z,24,0)</f>
        <v>0</v>
      </c>
      <c r="AE636">
        <v>0</v>
      </c>
      <c r="AF636">
        <f>VLOOKUP(C636,'考勤原始数据（增加育儿、独生子女陪护假）'!C:AB,26,0)</f>
        <v>0</v>
      </c>
      <c r="AG636">
        <f>VLOOKUP(C636:C637,'考勤原始数据（增加育儿、独生子女陪护假）'!C:AC,27,0)</f>
        <v>0</v>
      </c>
      <c r="AH636">
        <f>VLOOKUP(C636,'考勤原始数据（增加育儿、独生子女陪护假）'!C:AD,28,0)</f>
        <v>0</v>
      </c>
      <c r="AI636">
        <f>VLOOKUP(C636,'考勤原始数据（增加育儿、独生子女陪护假）'!C:AE,29,0)</f>
        <v>0</v>
      </c>
      <c r="AJ636">
        <f>VLOOKUP(C636,'考勤原始数据（增加育儿、独生子女陪护假）'!C:AF,30,0)</f>
        <v>0</v>
      </c>
      <c r="AL636">
        <f t="shared" si="37"/>
        <v>0</v>
      </c>
      <c r="AM636">
        <f t="shared" si="39"/>
        <v>200</v>
      </c>
      <c r="AN636">
        <f>VLOOKUP(C636,工龄计算!B:F,5,0)</f>
        <v>0</v>
      </c>
      <c r="AS636">
        <f t="shared" si="38"/>
        <v>0</v>
      </c>
      <c r="BB636">
        <f t="shared" si="40"/>
        <v>0</v>
      </c>
    </row>
    <row r="637" spans="2:54">
      <c r="B637" t="str">
        <f>VLOOKUP(C637,花名册!C:O,13,0)</f>
        <v>11813</v>
      </c>
      <c r="C637" t="s">
        <v>1290</v>
      </c>
      <c r="D637" t="str">
        <f>VLOOKUP(C637,花名册!C:F,4,0)</f>
        <v>百诚医药</v>
      </c>
      <c r="E637" t="str">
        <f>VLOOKUP(C637,花名册!C:G,5,0)</f>
        <v>医学部</v>
      </c>
      <c r="F637" t="str">
        <f>VLOOKUP(C637,花名册!C:H,6,0)</f>
        <v>CRA</v>
      </c>
      <c r="G637" t="str">
        <f>VLOOKUP(C637,花名册!C:D,2,0)</f>
        <v>在职</v>
      </c>
      <c r="H637" t="str">
        <f>VLOOKUP(C637,花名册!C:E,3,0)</f>
        <v>正式员工</v>
      </c>
      <c r="I637" t="str">
        <f>VLOOKUP(C637,花名册!C:J,8,0)</f>
        <v>研发</v>
      </c>
      <c r="J637" t="str">
        <f>VLOOKUP(C637,花名册!C:I,7,0)</f>
        <v>2022-06-06</v>
      </c>
      <c r="K637" t="str">
        <f>VLOOKUP(C637,花名册!C:L,9,0)</f>
        <v/>
      </c>
      <c r="L637" t="str">
        <f>VLOOKUP(C637,花名册!C:L,10,0)</f>
        <v/>
      </c>
      <c r="M637" t="str">
        <f>VLOOKUP(C637,花名册!C:N,12,0)</f>
        <v>P3</v>
      </c>
      <c r="N637">
        <f>VLOOKUP(C637,出勤日期!A:I,9,0)</f>
        <v>172.5</v>
      </c>
      <c r="O637">
        <f>VLOOKUP(C637,出勤日期!A:J,10,0)</f>
        <v>172.5</v>
      </c>
      <c r="P637">
        <f>VLOOKUP(C637,出勤日期!A:L,12,0)</f>
        <v>0</v>
      </c>
      <c r="Q637">
        <f>VLOOKUP(C637,出勤日期!A:M,13,0)</f>
        <v>172.5</v>
      </c>
      <c r="S637">
        <f>VLOOKUP(C637,'考勤原始数据（增加育儿、独生子女陪护假）'!C:X,16,0)</f>
        <v>0</v>
      </c>
      <c r="U637">
        <f>VLOOKUP(C637,'考勤原始数据（增加育儿、独生子女陪护假）'!C:Z,17,0)</f>
        <v>0</v>
      </c>
      <c r="W637">
        <f>VLOOKUP(C637,'考勤原始数据（增加育儿、独生子女陪护假）'!C:AB,18,0)</f>
        <v>0</v>
      </c>
      <c r="Y637">
        <f>VLOOKUP(C637,'考勤原始数据（增加育儿、独生子女陪护假）'!C:AD,19,0)</f>
        <v>0</v>
      </c>
      <c r="Z637">
        <f>VLOOKUP(C637,'考勤原始数据（增加育儿、独生子女陪护假）'!C:AE,20,0)</f>
        <v>0</v>
      </c>
      <c r="AB637">
        <f>VLOOKUP(C637,'考勤原始数据（增加育儿、独生子女陪护假）'!C:AG,22,0)</f>
        <v>0</v>
      </c>
      <c r="AC637">
        <f>VLOOKUP(C637,'考勤原始数据（增加育儿、独生子女陪护假）'!C:Y,23,0)</f>
        <v>0</v>
      </c>
      <c r="AD637">
        <f>VLOOKUP(C637,'考勤原始数据（增加育儿、独生子女陪护假）'!C:Z,24,0)</f>
        <v>0</v>
      </c>
      <c r="AE637">
        <v>0</v>
      </c>
      <c r="AF637">
        <f>VLOOKUP(C637,'考勤原始数据（增加育儿、独生子女陪护假）'!C:AB,26,0)</f>
        <v>0</v>
      </c>
      <c r="AG637">
        <f>VLOOKUP(C637:C638,'考勤原始数据（增加育儿、独生子女陪护假）'!C:AC,27,0)</f>
        <v>0</v>
      </c>
      <c r="AH637">
        <f>VLOOKUP(C637,'考勤原始数据（增加育儿、独生子女陪护假）'!C:AD,28,0)</f>
        <v>0</v>
      </c>
      <c r="AI637">
        <f>VLOOKUP(C637,'考勤原始数据（增加育儿、独生子女陪护假）'!C:AE,29,0)</f>
        <v>0</v>
      </c>
      <c r="AJ637">
        <f>VLOOKUP(C637,'考勤原始数据（增加育儿、独生子女陪护假）'!C:AF,30,0)</f>
        <v>0</v>
      </c>
      <c r="AK637">
        <v>18</v>
      </c>
      <c r="AL637">
        <f t="shared" si="37"/>
        <v>270</v>
      </c>
      <c r="AM637">
        <f t="shared" si="39"/>
        <v>200</v>
      </c>
      <c r="AN637">
        <f>VLOOKUP(C637,工龄计算!B:F,5,0)</f>
        <v>0</v>
      </c>
      <c r="AQ637">
        <v>1000</v>
      </c>
      <c r="AS637">
        <f t="shared" si="38"/>
        <v>1000</v>
      </c>
      <c r="BB637">
        <f t="shared" si="40"/>
        <v>0</v>
      </c>
    </row>
    <row r="638" spans="2:54">
      <c r="B638" t="str">
        <f>VLOOKUP(C638,花名册!C:O,13,0)</f>
        <v>11814</v>
      </c>
      <c r="C638" t="s">
        <v>1624</v>
      </c>
      <c r="D638" t="str">
        <f>VLOOKUP(C638,花名册!C:F,4,0)</f>
        <v>百诚医药</v>
      </c>
      <c r="E638" t="str">
        <f>VLOOKUP(C638,花名册!C:G,5,0)</f>
        <v>固体制剂一部</v>
      </c>
      <c r="F638" t="str">
        <f>VLOOKUP(C638,花名册!C:H,6,0)</f>
        <v>高级制剂研究员</v>
      </c>
      <c r="G638" t="str">
        <f>VLOOKUP(C638,花名册!C:D,2,0)</f>
        <v>在职</v>
      </c>
      <c r="H638" t="str">
        <f>VLOOKUP(C638,花名册!C:E,3,0)</f>
        <v>正式员工</v>
      </c>
      <c r="I638" t="str">
        <f>VLOOKUP(C638,花名册!C:J,8,0)</f>
        <v>研发</v>
      </c>
      <c r="J638" t="str">
        <f>VLOOKUP(C638,花名册!C:I,7,0)</f>
        <v>2022-06-07</v>
      </c>
      <c r="K638" t="str">
        <f>VLOOKUP(C638,花名册!C:L,9,0)</f>
        <v/>
      </c>
      <c r="L638" t="str">
        <f>VLOOKUP(C638,花名册!C:L,10,0)</f>
        <v/>
      </c>
      <c r="M638" t="str">
        <f>VLOOKUP(C638,花名册!C:N,12,0)</f>
        <v>P3</v>
      </c>
      <c r="N638">
        <f>VLOOKUP(C638,出勤日期!A:I,9,0)</f>
        <v>172.5</v>
      </c>
      <c r="O638">
        <f>VLOOKUP(C638,出勤日期!A:J,10,0)</f>
        <v>172.5</v>
      </c>
      <c r="P638">
        <f>VLOOKUP(C638,出勤日期!A:L,12,0)</f>
        <v>0</v>
      </c>
      <c r="Q638">
        <f>VLOOKUP(C638,出勤日期!A:M,13,0)</f>
        <v>172.5</v>
      </c>
      <c r="S638">
        <f>VLOOKUP(C638,'考勤原始数据（增加育儿、独生子女陪护假）'!C:X,16,0)</f>
        <v>0</v>
      </c>
      <c r="U638">
        <f>VLOOKUP(C638,'考勤原始数据（增加育儿、独生子女陪护假）'!C:Z,17,0)</f>
        <v>0</v>
      </c>
      <c r="W638">
        <f>VLOOKUP(C638,'考勤原始数据（增加育儿、独生子女陪护假）'!C:AB,18,0)</f>
        <v>0</v>
      </c>
      <c r="Y638">
        <f>VLOOKUP(C638,'考勤原始数据（增加育儿、独生子女陪护假）'!C:AD,19,0)</f>
        <v>0</v>
      </c>
      <c r="Z638">
        <f>VLOOKUP(C638,'考勤原始数据（增加育儿、独生子女陪护假）'!C:AE,20,0)</f>
        <v>0</v>
      </c>
      <c r="AB638">
        <f>VLOOKUP(C638,'考勤原始数据（增加育儿、独生子女陪护假）'!C:AG,22,0)</f>
        <v>0</v>
      </c>
      <c r="AC638">
        <f>VLOOKUP(C638,'考勤原始数据（增加育儿、独生子女陪护假）'!C:Y,23,0)</f>
        <v>0</v>
      </c>
      <c r="AD638">
        <f>VLOOKUP(C638,'考勤原始数据（增加育儿、独生子女陪护假）'!C:Z,24,0)</f>
        <v>0</v>
      </c>
      <c r="AE638">
        <v>0</v>
      </c>
      <c r="AF638">
        <f>VLOOKUP(C638,'考勤原始数据（增加育儿、独生子女陪护假）'!C:AB,26,0)</f>
        <v>0</v>
      </c>
      <c r="AG638">
        <f>VLOOKUP(C638:C639,'考勤原始数据（增加育儿、独生子女陪护假）'!C:AC,27,0)</f>
        <v>0</v>
      </c>
      <c r="AH638">
        <f>VLOOKUP(C638,'考勤原始数据（增加育儿、独生子女陪护假）'!C:AD,28,0)</f>
        <v>0</v>
      </c>
      <c r="AI638">
        <f>VLOOKUP(C638,'考勤原始数据（增加育儿、独生子女陪护假）'!C:AE,29,0)</f>
        <v>0</v>
      </c>
      <c r="AJ638">
        <f>VLOOKUP(C638,'考勤原始数据（增加育儿、独生子女陪护假）'!C:AF,30,0)</f>
        <v>0</v>
      </c>
      <c r="AL638">
        <f t="shared" si="37"/>
        <v>0</v>
      </c>
      <c r="AM638">
        <f t="shared" si="39"/>
        <v>200</v>
      </c>
      <c r="AN638">
        <f>VLOOKUP(C638,工龄计算!B:F,5,0)</f>
        <v>0</v>
      </c>
      <c r="AS638">
        <f t="shared" si="38"/>
        <v>0</v>
      </c>
      <c r="BB638">
        <f t="shared" si="40"/>
        <v>0</v>
      </c>
    </row>
    <row r="639" spans="2:54">
      <c r="B639" t="str">
        <f>VLOOKUP(C639,花名册!C:O,13,0)</f>
        <v>11819</v>
      </c>
      <c r="C639" t="s">
        <v>966</v>
      </c>
      <c r="D639" t="str">
        <f>VLOOKUP(C639,花名册!C:F,4,0)</f>
        <v>百伦检测</v>
      </c>
      <c r="E639" t="str">
        <f>VLOOKUP(C639,花名册!C:G,5,0)</f>
        <v>检测三部</v>
      </c>
      <c r="F639" t="str">
        <f>VLOOKUP(C639,花名册!C:H,6,0)</f>
        <v>检测员</v>
      </c>
      <c r="G639" t="str">
        <f>VLOOKUP(C639,花名册!C:D,2,0)</f>
        <v>在职</v>
      </c>
      <c r="H639" t="str">
        <f>VLOOKUP(C639,花名册!C:E,3,0)</f>
        <v>正式员工</v>
      </c>
      <c r="I639" t="str">
        <f>VLOOKUP(C639,花名册!C:J,8,0)</f>
        <v>研发</v>
      </c>
      <c r="J639" t="str">
        <f>VLOOKUP(C639,花名册!C:I,7,0)</f>
        <v>2022-06-08</v>
      </c>
      <c r="K639" t="str">
        <f>VLOOKUP(C639,花名册!C:L,9,0)</f>
        <v/>
      </c>
      <c r="L639" t="str">
        <f>VLOOKUP(C639,花名册!C:L,10,0)</f>
        <v/>
      </c>
      <c r="M639" t="str">
        <f>VLOOKUP(C639,花名册!C:N,12,0)</f>
        <v>P1</v>
      </c>
      <c r="N639">
        <f>VLOOKUP(C639,出勤日期!A:I,9,0)</f>
        <v>172.5</v>
      </c>
      <c r="O639">
        <f>VLOOKUP(C639,出勤日期!A:J,10,0)</f>
        <v>172.5</v>
      </c>
      <c r="P639">
        <f>VLOOKUP(C639,出勤日期!A:L,12,0)</f>
        <v>0</v>
      </c>
      <c r="Q639">
        <f>VLOOKUP(C639,出勤日期!A:M,13,0)</f>
        <v>172.5</v>
      </c>
      <c r="S639">
        <f>VLOOKUP(C639,'考勤原始数据（增加育儿、独生子女陪护假）'!C:X,16,0)</f>
        <v>0</v>
      </c>
      <c r="U639">
        <f>VLOOKUP(C639,'考勤原始数据（增加育儿、独生子女陪护假）'!C:Z,17,0)</f>
        <v>0</v>
      </c>
      <c r="W639">
        <f>VLOOKUP(C639,'考勤原始数据（增加育儿、独生子女陪护假）'!C:AB,18,0)</f>
        <v>0</v>
      </c>
      <c r="Y639">
        <f>VLOOKUP(C639,'考勤原始数据（增加育儿、独生子女陪护假）'!C:AD,19,0)</f>
        <v>0</v>
      </c>
      <c r="Z639">
        <f>VLOOKUP(C639,'考勤原始数据（增加育儿、独生子女陪护假）'!C:AE,20,0)</f>
        <v>0</v>
      </c>
      <c r="AB639">
        <f>VLOOKUP(C639,'考勤原始数据（增加育儿、独生子女陪护假）'!C:AG,22,0)</f>
        <v>0</v>
      </c>
      <c r="AC639">
        <f>VLOOKUP(C639,'考勤原始数据（增加育儿、独生子女陪护假）'!C:Y,23,0)</f>
        <v>17</v>
      </c>
      <c r="AD639">
        <f>VLOOKUP(C639,'考勤原始数据（增加育儿、独生子女陪护假）'!C:Z,24,0)</f>
        <v>17</v>
      </c>
      <c r="AE639">
        <v>0</v>
      </c>
      <c r="AF639">
        <f>VLOOKUP(C639,'考勤原始数据（增加育儿、独生子女陪护假）'!C:AB,26,0)</f>
        <v>0</v>
      </c>
      <c r="AG639">
        <f>VLOOKUP(C639:C640,'考勤原始数据（增加育儿、独生子女陪护假）'!C:AC,27,0)</f>
        <v>0</v>
      </c>
      <c r="AH639">
        <f>VLOOKUP(C639,'考勤原始数据（增加育儿、独生子女陪护假）'!C:AD,28,0)</f>
        <v>0</v>
      </c>
      <c r="AI639">
        <f>VLOOKUP(C639,'考勤原始数据（增加育儿、独生子女陪护假）'!C:AE,29,0)</f>
        <v>0</v>
      </c>
      <c r="AJ639">
        <f>VLOOKUP(C639,'考勤原始数据（增加育儿、独生子女陪护假）'!C:AF,30,0)</f>
        <v>0</v>
      </c>
      <c r="AL639">
        <f t="shared" si="37"/>
        <v>0</v>
      </c>
      <c r="AM639">
        <f t="shared" si="39"/>
        <v>200</v>
      </c>
      <c r="AN639">
        <f>VLOOKUP(C639,工龄计算!B:F,5,0)</f>
        <v>0</v>
      </c>
      <c r="AS639">
        <f t="shared" si="38"/>
        <v>0</v>
      </c>
      <c r="BB639">
        <f t="shared" si="40"/>
        <v>0</v>
      </c>
    </row>
    <row r="640" spans="2:54">
      <c r="B640" t="str">
        <f>VLOOKUP(C640,花名册!C:O,13,0)</f>
        <v>11106</v>
      </c>
      <c r="C640" t="s">
        <v>836</v>
      </c>
      <c r="D640" t="str">
        <f>VLOOKUP(C640,花名册!C:F,4,0)</f>
        <v>百诚医药</v>
      </c>
      <c r="E640" t="str">
        <f>VLOOKUP(C640,花名册!C:G,5,0)</f>
        <v>外用制剂部</v>
      </c>
      <c r="F640" t="str">
        <f>VLOOKUP(C640,花名册!C:H,6,0)</f>
        <v>制剂研究员</v>
      </c>
      <c r="G640" t="str">
        <f>VLOOKUP(C640,花名册!C:D,2,0)</f>
        <v>在职</v>
      </c>
      <c r="H640" t="str">
        <f>VLOOKUP(C640,花名册!C:E,3,0)</f>
        <v>正式员工</v>
      </c>
      <c r="I640" t="str">
        <f>VLOOKUP(C640,花名册!C:J,8,0)</f>
        <v>研发</v>
      </c>
      <c r="J640" t="str">
        <f>VLOOKUP(C640,花名册!C:I,7,0)</f>
        <v>2021-07-05</v>
      </c>
      <c r="K640" t="str">
        <f>VLOOKUP(C640,花名册!C:L,9,0)</f>
        <v/>
      </c>
      <c r="L640" t="str">
        <f>VLOOKUP(C640,花名册!C:L,10,0)</f>
        <v/>
      </c>
      <c r="M640" t="str">
        <f>VLOOKUP(C640,花名册!C:N,12,0)</f>
        <v>P2</v>
      </c>
      <c r="N640">
        <f>VLOOKUP(C640,出勤日期!A:I,9,0)</f>
        <v>172.5</v>
      </c>
      <c r="O640">
        <f>VLOOKUP(C640,出勤日期!A:J,10,0)</f>
        <v>172.5</v>
      </c>
      <c r="P640">
        <f>VLOOKUP(C640,出勤日期!A:L,12,0)</f>
        <v>0</v>
      </c>
      <c r="Q640">
        <f>VLOOKUP(C640,出勤日期!A:M,13,0)</f>
        <v>172.5</v>
      </c>
      <c r="S640">
        <f>VLOOKUP(C640,'考勤原始数据（增加育儿、独生子女陪护假）'!C:X,16,0)</f>
        <v>0</v>
      </c>
      <c r="U640">
        <f>VLOOKUP(C640,'考勤原始数据（增加育儿、独生子女陪护假）'!C:Z,17,0)</f>
        <v>0</v>
      </c>
      <c r="W640">
        <f>VLOOKUP(C640,'考勤原始数据（增加育儿、独生子女陪护假）'!C:AB,18,0)</f>
        <v>0</v>
      </c>
      <c r="Y640">
        <f>VLOOKUP(C640,'考勤原始数据（增加育儿、独生子女陪护假）'!C:AD,19,0)</f>
        <v>0</v>
      </c>
      <c r="Z640">
        <f>VLOOKUP(C640,'考勤原始数据（增加育儿、独生子女陪护假）'!C:AE,20,0)</f>
        <v>0</v>
      </c>
      <c r="AB640">
        <f>VLOOKUP(C640,'考勤原始数据（增加育儿、独生子女陪护假）'!C:AG,22,0)</f>
        <v>0</v>
      </c>
      <c r="AC640">
        <f>VLOOKUP(C640,'考勤原始数据（增加育儿、独生子女陪护假）'!C:Y,23,0)</f>
        <v>10.5</v>
      </c>
      <c r="AD640">
        <f>VLOOKUP(C640,'考勤原始数据（增加育儿、独生子女陪护假）'!C:Z,24,0)</f>
        <v>10.5</v>
      </c>
      <c r="AE640">
        <v>0</v>
      </c>
      <c r="AF640">
        <f>VLOOKUP(C640,'考勤原始数据（增加育儿、独生子女陪护假）'!C:AB,26,0)</f>
        <v>0</v>
      </c>
      <c r="AG640">
        <f>VLOOKUP(C640:C641,'考勤原始数据（增加育儿、独生子女陪护假）'!C:AC,27,0)</f>
        <v>0</v>
      </c>
      <c r="AH640">
        <f>VLOOKUP(C640,'考勤原始数据（增加育儿、独生子女陪护假）'!C:AD,28,0)</f>
        <v>0</v>
      </c>
      <c r="AI640">
        <f>VLOOKUP(C640,'考勤原始数据（增加育儿、独生子女陪护假）'!C:AE,29,0)</f>
        <v>0</v>
      </c>
      <c r="AJ640">
        <f>VLOOKUP(C640,'考勤原始数据（增加育儿、独生子女陪护假）'!C:AF,30,0)</f>
        <v>0</v>
      </c>
      <c r="AL640">
        <f t="shared" si="37"/>
        <v>0</v>
      </c>
      <c r="AM640">
        <f t="shared" si="39"/>
        <v>200</v>
      </c>
      <c r="AN640">
        <f>VLOOKUP(C640,工龄计算!B:F,5,0)</f>
        <v>50</v>
      </c>
      <c r="AS640">
        <f t="shared" si="38"/>
        <v>0</v>
      </c>
      <c r="BB640">
        <f t="shared" si="40"/>
        <v>0</v>
      </c>
    </row>
    <row r="641" spans="2:54">
      <c r="B641" t="str">
        <f>VLOOKUP(C641,花名册!C:O,13,0)</f>
        <v>11850</v>
      </c>
      <c r="C641" t="s">
        <v>1291</v>
      </c>
      <c r="D641" t="str">
        <f>VLOOKUP(C641,花名册!C:F,4,0)</f>
        <v>百诚医药</v>
      </c>
      <c r="E641" t="str">
        <f>VLOOKUP(C641,花名册!C:G,5,0)</f>
        <v>外用制剂部</v>
      </c>
      <c r="F641" t="str">
        <f>VLOOKUP(C641,花名册!C:H,6,0)</f>
        <v>分析研究员</v>
      </c>
      <c r="G641" t="str">
        <f>VLOOKUP(C641,花名册!C:D,2,0)</f>
        <v>在职</v>
      </c>
      <c r="H641" t="str">
        <f>VLOOKUP(C641,花名册!C:E,3,0)</f>
        <v>正式员工</v>
      </c>
      <c r="I641" t="str">
        <f>VLOOKUP(C641,花名册!C:J,8,0)</f>
        <v>研发</v>
      </c>
      <c r="J641" t="str">
        <f>VLOOKUP(C641,花名册!C:I,7,0)</f>
        <v>2022-06-13</v>
      </c>
      <c r="K641" t="str">
        <f>VLOOKUP(C641,花名册!C:L,9,0)</f>
        <v/>
      </c>
      <c r="L641" t="str">
        <f>VLOOKUP(C641,花名册!C:L,10,0)</f>
        <v/>
      </c>
      <c r="M641" t="str">
        <f>VLOOKUP(C641,花名册!C:N,12,0)</f>
        <v>P2</v>
      </c>
      <c r="N641">
        <f>VLOOKUP(C641,出勤日期!A:I,9,0)</f>
        <v>172.5</v>
      </c>
      <c r="O641">
        <f>VLOOKUP(C641,出勤日期!A:J,10,0)</f>
        <v>172.5</v>
      </c>
      <c r="P641">
        <f>VLOOKUP(C641,出勤日期!A:L,12,0)</f>
        <v>0</v>
      </c>
      <c r="Q641">
        <f>VLOOKUP(C641,出勤日期!A:M,13,0)</f>
        <v>172.5</v>
      </c>
      <c r="S641">
        <f>VLOOKUP(C641,'考勤原始数据（增加育儿、独生子女陪护假）'!C:X,16,0)</f>
        <v>0</v>
      </c>
      <c r="U641">
        <f>VLOOKUP(C641,'考勤原始数据（增加育儿、独生子女陪护假）'!C:Z,17,0)</f>
        <v>0</v>
      </c>
      <c r="W641">
        <f>VLOOKUP(C641,'考勤原始数据（增加育儿、独生子女陪护假）'!C:AB,18,0)</f>
        <v>0</v>
      </c>
      <c r="Y641">
        <f>VLOOKUP(C641,'考勤原始数据（增加育儿、独生子女陪护假）'!C:AD,19,0)</f>
        <v>0</v>
      </c>
      <c r="Z641">
        <f>VLOOKUP(C641,'考勤原始数据（增加育儿、独生子女陪护假）'!C:AE,20,0)</f>
        <v>0</v>
      </c>
      <c r="AB641">
        <f>VLOOKUP(C641,'考勤原始数据（增加育儿、独生子女陪护假）'!C:AG,22,0)</f>
        <v>0</v>
      </c>
      <c r="AC641">
        <f>VLOOKUP(C641,'考勤原始数据（增加育儿、独生子女陪护假）'!C:Y,23,0)</f>
        <v>44</v>
      </c>
      <c r="AD641">
        <f>VLOOKUP(C641,'考勤原始数据（增加育儿、独生子女陪护假）'!C:Z,24,0)</f>
        <v>5</v>
      </c>
      <c r="AE641">
        <v>0</v>
      </c>
      <c r="AF641">
        <f>VLOOKUP(C641,'考勤原始数据（增加育儿、独生子女陪护假）'!C:AB,26,0)</f>
        <v>23</v>
      </c>
      <c r="AG641">
        <f>VLOOKUP(C641:C642,'考勤原始数据（增加育儿、独生子女陪护假）'!C:AC,27,0)</f>
        <v>16</v>
      </c>
      <c r="AH641">
        <f>VLOOKUP(C641,'考勤原始数据（增加育儿、独生子女陪护假）'!C:AD,28,0)</f>
        <v>0</v>
      </c>
      <c r="AI641">
        <f>VLOOKUP(C641,'考勤原始数据（增加育儿、独生子女陪护假）'!C:AE,29,0)</f>
        <v>0</v>
      </c>
      <c r="AJ641">
        <f>VLOOKUP(C641,'考勤原始数据（增加育儿、独生子女陪护假）'!C:AF,30,0)</f>
        <v>1560</v>
      </c>
      <c r="AL641">
        <f t="shared" si="37"/>
        <v>0</v>
      </c>
      <c r="AM641">
        <f t="shared" si="39"/>
        <v>200</v>
      </c>
      <c r="AN641">
        <f>VLOOKUP(C641,工龄计算!B:F,5,0)</f>
        <v>0</v>
      </c>
      <c r="AS641">
        <f t="shared" si="38"/>
        <v>0</v>
      </c>
      <c r="BB641">
        <f t="shared" si="40"/>
        <v>0</v>
      </c>
    </row>
    <row r="642" spans="2:54">
      <c r="B642" t="str">
        <f>VLOOKUP(C642,花名册!C:O,13,0)</f>
        <v>11845</v>
      </c>
      <c r="C642" t="s">
        <v>970</v>
      </c>
      <c r="D642" t="str">
        <f>VLOOKUP(C642,花名册!C:F,4,0)</f>
        <v>百诚医药</v>
      </c>
      <c r="E642" t="str">
        <f>VLOOKUP(C642,花名册!C:G,5,0)</f>
        <v>医学部</v>
      </c>
      <c r="F642" t="str">
        <f>VLOOKUP(C642,花名册!C:H,6,0)</f>
        <v>医学编辑</v>
      </c>
      <c r="G642" t="str">
        <f>VLOOKUP(C642,花名册!C:D,2,0)</f>
        <v>在职</v>
      </c>
      <c r="H642" t="str">
        <f>VLOOKUP(C642,花名册!C:E,3,0)</f>
        <v>正式员工</v>
      </c>
      <c r="I642" t="str">
        <f>VLOOKUP(C642,花名册!C:J,8,0)</f>
        <v>研发</v>
      </c>
      <c r="J642" t="str">
        <f>VLOOKUP(C642,花名册!C:I,7,0)</f>
        <v>2022-06-13</v>
      </c>
      <c r="K642" t="str">
        <f>VLOOKUP(C642,花名册!C:L,9,0)</f>
        <v/>
      </c>
      <c r="L642" t="str">
        <f>VLOOKUP(C642,花名册!C:L,10,0)</f>
        <v/>
      </c>
      <c r="M642" t="str">
        <f>VLOOKUP(C642,花名册!C:N,12,0)</f>
        <v>P2</v>
      </c>
      <c r="N642">
        <f>VLOOKUP(C642,出勤日期!A:I,9,0)</f>
        <v>172.5</v>
      </c>
      <c r="O642">
        <f>VLOOKUP(C642,出勤日期!A:J,10,0)</f>
        <v>172.5</v>
      </c>
      <c r="P642">
        <f>VLOOKUP(C642,出勤日期!A:L,12,0)</f>
        <v>0</v>
      </c>
      <c r="Q642">
        <f>VLOOKUP(C642,出勤日期!A:M,13,0)</f>
        <v>172.5</v>
      </c>
      <c r="S642">
        <f>VLOOKUP(C642,'考勤原始数据（增加育儿、独生子女陪护假）'!C:X,16,0)</f>
        <v>0</v>
      </c>
      <c r="U642">
        <f>VLOOKUP(C642,'考勤原始数据（增加育儿、独生子女陪护假）'!C:Z,17,0)</f>
        <v>0</v>
      </c>
      <c r="W642">
        <f>VLOOKUP(C642,'考勤原始数据（增加育儿、独生子女陪护假）'!C:AB,18,0)</f>
        <v>0</v>
      </c>
      <c r="Y642">
        <f>VLOOKUP(C642,'考勤原始数据（增加育儿、独生子女陪护假）'!C:AD,19,0)</f>
        <v>0</v>
      </c>
      <c r="Z642">
        <f>VLOOKUP(C642,'考勤原始数据（增加育儿、独生子女陪护假）'!C:AE,20,0)</f>
        <v>0</v>
      </c>
      <c r="AB642">
        <f>VLOOKUP(C642,'考勤原始数据（增加育儿、独生子女陪护假）'!C:AG,22,0)</f>
        <v>0</v>
      </c>
      <c r="AC642">
        <f>VLOOKUP(C642,'考勤原始数据（增加育儿、独生子女陪护假）'!C:Y,23,0)</f>
        <v>11.5</v>
      </c>
      <c r="AD642">
        <f>VLOOKUP(C642,'考勤原始数据（增加育儿、独生子女陪护假）'!C:Z,24,0)</f>
        <v>11.5</v>
      </c>
      <c r="AE642">
        <v>0</v>
      </c>
      <c r="AF642">
        <f>VLOOKUP(C642,'考勤原始数据（增加育儿、独生子女陪护假）'!C:AB,26,0)</f>
        <v>0</v>
      </c>
      <c r="AG642">
        <f>VLOOKUP(C642:C643,'考勤原始数据（增加育儿、独生子女陪护假）'!C:AC,27,0)</f>
        <v>0</v>
      </c>
      <c r="AH642">
        <f>VLOOKUP(C642,'考勤原始数据（增加育儿、独生子女陪护假）'!C:AD,28,0)</f>
        <v>0</v>
      </c>
      <c r="AI642">
        <f>VLOOKUP(C642,'考勤原始数据（增加育儿、独生子女陪护假）'!C:AE,29,0)</f>
        <v>0</v>
      </c>
      <c r="AJ642">
        <f>VLOOKUP(C642,'考勤原始数据（增加育儿、独生子女陪护假）'!C:AF,30,0)</f>
        <v>0</v>
      </c>
      <c r="AL642">
        <f t="shared" ref="AL642:AL705" si="41">AK642*15</f>
        <v>0</v>
      </c>
      <c r="AM642">
        <f t="shared" si="39"/>
        <v>200</v>
      </c>
      <c r="AN642">
        <f>VLOOKUP(C642,工龄计算!B:F,5,0)</f>
        <v>0</v>
      </c>
      <c r="AS642">
        <f t="shared" ref="AS642:AS705" si="42">AO642+AP642+AQ642+AR642</f>
        <v>0</v>
      </c>
      <c r="BB642">
        <f t="shared" si="40"/>
        <v>0</v>
      </c>
    </row>
    <row r="643" spans="2:54">
      <c r="B643" t="str">
        <f>VLOOKUP(C643,花名册!C:O,13,0)</f>
        <v>11858</v>
      </c>
      <c r="C643" t="s">
        <v>1569</v>
      </c>
      <c r="D643" t="str">
        <f>VLOOKUP(C643,花名册!C:F,4,0)</f>
        <v>百诚医药</v>
      </c>
      <c r="E643" t="str">
        <f>VLOOKUP(C643,花名册!C:G,5,0)</f>
        <v>大分子生物药部</v>
      </c>
      <c r="F643" t="str">
        <f>VLOOKUP(C643,花名册!C:H,6,0)</f>
        <v>大分子下游工艺研究员</v>
      </c>
      <c r="G643" t="str">
        <f>VLOOKUP(C643,花名册!C:D,2,0)</f>
        <v>在职</v>
      </c>
      <c r="H643" t="str">
        <f>VLOOKUP(C643,花名册!C:E,3,0)</f>
        <v>正式员工</v>
      </c>
      <c r="I643" t="str">
        <f>VLOOKUP(C643,花名册!C:J,8,0)</f>
        <v>研发</v>
      </c>
      <c r="J643" t="str">
        <f>VLOOKUP(C643,花名册!C:I,7,0)</f>
        <v>2022-06-15</v>
      </c>
      <c r="K643" t="str">
        <f>VLOOKUP(C643,花名册!C:L,9,0)</f>
        <v/>
      </c>
      <c r="L643" t="str">
        <f>VLOOKUP(C643,花名册!C:L,10,0)</f>
        <v/>
      </c>
      <c r="M643" t="str">
        <f>VLOOKUP(C643,花名册!C:N,12,0)</f>
        <v>P2</v>
      </c>
      <c r="N643">
        <f>VLOOKUP(C643,出勤日期!A:I,9,0)</f>
        <v>172.5</v>
      </c>
      <c r="O643">
        <f>VLOOKUP(C643,出勤日期!A:J,10,0)</f>
        <v>172.5</v>
      </c>
      <c r="P643">
        <f>VLOOKUP(C643,出勤日期!A:L,12,0)</f>
        <v>0</v>
      </c>
      <c r="Q643">
        <f>VLOOKUP(C643,出勤日期!A:M,13,0)</f>
        <v>172.5</v>
      </c>
      <c r="S643">
        <f>VLOOKUP(C643,'考勤原始数据（增加育儿、独生子女陪护假）'!C:X,16,0)</f>
        <v>0</v>
      </c>
      <c r="U643">
        <f>VLOOKUP(C643,'考勤原始数据（增加育儿、独生子女陪护假）'!C:Z,17,0)</f>
        <v>0</v>
      </c>
      <c r="W643">
        <f>VLOOKUP(C643,'考勤原始数据（增加育儿、独生子女陪护假）'!C:AB,18,0)</f>
        <v>0</v>
      </c>
      <c r="Y643">
        <f>VLOOKUP(C643,'考勤原始数据（增加育儿、独生子女陪护假）'!C:AD,19,0)</f>
        <v>0</v>
      </c>
      <c r="Z643">
        <f>VLOOKUP(C643,'考勤原始数据（增加育儿、独生子女陪护假）'!C:AE,20,0)</f>
        <v>0</v>
      </c>
      <c r="AB643">
        <f>VLOOKUP(C643,'考勤原始数据（增加育儿、独生子女陪护假）'!C:AG,22,0)</f>
        <v>0</v>
      </c>
      <c r="AC643">
        <f>VLOOKUP(C643,'考勤原始数据（增加育儿、独生子女陪护假）'!C:Y,23,0)</f>
        <v>0</v>
      </c>
      <c r="AD643">
        <f>VLOOKUP(C643,'考勤原始数据（增加育儿、独生子女陪护假）'!C:Z,24,0)</f>
        <v>0</v>
      </c>
      <c r="AE643">
        <v>0</v>
      </c>
      <c r="AF643">
        <f>VLOOKUP(C643,'考勤原始数据（增加育儿、独生子女陪护假）'!C:AB,26,0)</f>
        <v>0</v>
      </c>
      <c r="AG643">
        <f>VLOOKUP(C643:C644,'考勤原始数据（增加育儿、独生子女陪护假）'!C:AC,27,0)</f>
        <v>0</v>
      </c>
      <c r="AH643">
        <f>VLOOKUP(C643,'考勤原始数据（增加育儿、独生子女陪护假）'!C:AD,28,0)</f>
        <v>0</v>
      </c>
      <c r="AI643">
        <f>VLOOKUP(C643,'考勤原始数据（增加育儿、独生子女陪护假）'!C:AE,29,0)</f>
        <v>0</v>
      </c>
      <c r="AJ643">
        <f>VLOOKUP(C643,'考勤原始数据（增加育儿、独生子女陪护假）'!C:AF,30,0)</f>
        <v>0</v>
      </c>
      <c r="AL643">
        <f t="shared" si="41"/>
        <v>0</v>
      </c>
      <c r="AM643">
        <f t="shared" ref="AM643:AM706" si="43">ROUND(200/N643*(O643-R643-S643-T643-U643-V643-W643-X643-Y643-Z643-AA643-AB643),2)</f>
        <v>200</v>
      </c>
      <c r="AN643">
        <f>VLOOKUP(C643,工龄计算!B:F,5,0)</f>
        <v>0</v>
      </c>
      <c r="AS643">
        <f t="shared" si="42"/>
        <v>0</v>
      </c>
      <c r="BB643">
        <f t="shared" ref="BB643:BB706" si="44">AU643+AY643+AZ643+BA643</f>
        <v>0</v>
      </c>
    </row>
    <row r="644" spans="2:54">
      <c r="B644" t="str">
        <f>VLOOKUP(C644,花名册!C:O,13,0)</f>
        <v>11857</v>
      </c>
      <c r="C644" t="s">
        <v>1161</v>
      </c>
      <c r="D644" t="str">
        <f>VLOOKUP(C644,花名册!C:F,4,0)</f>
        <v>百诚医药</v>
      </c>
      <c r="E644" t="str">
        <f>VLOOKUP(C644,花名册!C:G,5,0)</f>
        <v>大分子生物药部</v>
      </c>
      <c r="F644" t="str">
        <f>VLOOKUP(C644,花名册!C:H,6,0)</f>
        <v>分子生物研究员</v>
      </c>
      <c r="G644" t="str">
        <f>VLOOKUP(C644,花名册!C:D,2,0)</f>
        <v>在职</v>
      </c>
      <c r="H644" t="str">
        <f>VLOOKUP(C644,花名册!C:E,3,0)</f>
        <v>正式员工</v>
      </c>
      <c r="I644" t="str">
        <f>VLOOKUP(C644,花名册!C:J,8,0)</f>
        <v>研发</v>
      </c>
      <c r="J644" t="str">
        <f>VLOOKUP(C644,花名册!C:I,7,0)</f>
        <v>2022-06-15</v>
      </c>
      <c r="K644" t="str">
        <f>VLOOKUP(C644,花名册!C:L,9,0)</f>
        <v/>
      </c>
      <c r="L644" t="str">
        <f>VLOOKUP(C644,花名册!C:L,10,0)</f>
        <v/>
      </c>
      <c r="M644" t="str">
        <f>VLOOKUP(C644,花名册!C:N,12,0)</f>
        <v>P2</v>
      </c>
      <c r="N644">
        <f>VLOOKUP(C644,出勤日期!A:I,9,0)</f>
        <v>172.5</v>
      </c>
      <c r="O644">
        <f>VLOOKUP(C644,出勤日期!A:J,10,0)</f>
        <v>172.5</v>
      </c>
      <c r="P644">
        <f>VLOOKUP(C644,出勤日期!A:L,12,0)</f>
        <v>0</v>
      </c>
      <c r="Q644">
        <f>VLOOKUP(C644,出勤日期!A:M,13,0)</f>
        <v>172.5</v>
      </c>
      <c r="S644">
        <f>VLOOKUP(C644,'考勤原始数据（增加育儿、独生子女陪护假）'!C:X,16,0)</f>
        <v>0</v>
      </c>
      <c r="U644">
        <f>VLOOKUP(C644,'考勤原始数据（增加育儿、独生子女陪护假）'!C:Z,17,0)</f>
        <v>0</v>
      </c>
      <c r="W644">
        <f>VLOOKUP(C644,'考勤原始数据（增加育儿、独生子女陪护假）'!C:AB,18,0)</f>
        <v>0</v>
      </c>
      <c r="Y644">
        <f>VLOOKUP(C644,'考勤原始数据（增加育儿、独生子女陪护假）'!C:AD,19,0)</f>
        <v>0</v>
      </c>
      <c r="Z644">
        <f>VLOOKUP(C644,'考勤原始数据（增加育儿、独生子女陪护假）'!C:AE,20,0)</f>
        <v>0</v>
      </c>
      <c r="AB644">
        <f>VLOOKUP(C644,'考勤原始数据（增加育儿、独生子女陪护假）'!C:AG,22,0)</f>
        <v>0</v>
      </c>
      <c r="AC644">
        <f>VLOOKUP(C644,'考勤原始数据（增加育儿、独生子女陪护假）'!C:Y,23,0)</f>
        <v>2</v>
      </c>
      <c r="AD644">
        <f>VLOOKUP(C644,'考勤原始数据（增加育儿、独生子女陪护假）'!C:Z,24,0)</f>
        <v>2</v>
      </c>
      <c r="AE644">
        <v>0</v>
      </c>
      <c r="AF644">
        <f>VLOOKUP(C644,'考勤原始数据（增加育儿、独生子女陪护假）'!C:AB,26,0)</f>
        <v>0</v>
      </c>
      <c r="AG644">
        <f>VLOOKUP(C644:C645,'考勤原始数据（增加育儿、独生子女陪护假）'!C:AC,27,0)</f>
        <v>0</v>
      </c>
      <c r="AH644">
        <f>VLOOKUP(C644,'考勤原始数据（增加育儿、独生子女陪护假）'!C:AD,28,0)</f>
        <v>0</v>
      </c>
      <c r="AI644">
        <f>VLOOKUP(C644,'考勤原始数据（增加育儿、独生子女陪护假）'!C:AE,29,0)</f>
        <v>0</v>
      </c>
      <c r="AJ644">
        <f>VLOOKUP(C644,'考勤原始数据（增加育儿、独生子女陪护假）'!C:AF,30,0)</f>
        <v>0</v>
      </c>
      <c r="AL644">
        <f t="shared" si="41"/>
        <v>0</v>
      </c>
      <c r="AM644">
        <f t="shared" si="43"/>
        <v>200</v>
      </c>
      <c r="AN644">
        <f>VLOOKUP(C644,工龄计算!B:F,5,0)</f>
        <v>0</v>
      </c>
      <c r="AS644">
        <f t="shared" si="42"/>
        <v>0</v>
      </c>
      <c r="BB644">
        <f t="shared" si="44"/>
        <v>0</v>
      </c>
    </row>
    <row r="645" spans="2:54">
      <c r="B645" t="str">
        <f>VLOOKUP(C645,花名册!C:O,13,0)</f>
        <v>11849</v>
      </c>
      <c r="C645" t="s">
        <v>972</v>
      </c>
      <c r="D645" t="str">
        <f>VLOOKUP(C645,花名册!C:F,4,0)</f>
        <v>百诚医药</v>
      </c>
      <c r="E645" t="str">
        <f>VLOOKUP(C645,花名册!C:G,5,0)</f>
        <v>外用制剂部</v>
      </c>
      <c r="F645" t="str">
        <f>VLOOKUP(C645,花名册!C:H,6,0)</f>
        <v>高级制剂研究员</v>
      </c>
      <c r="G645" t="str">
        <f>VLOOKUP(C645,花名册!C:D,2,0)</f>
        <v>在职</v>
      </c>
      <c r="H645" t="str">
        <f>VLOOKUP(C645,花名册!C:E,3,0)</f>
        <v>正式员工</v>
      </c>
      <c r="I645" t="str">
        <f>VLOOKUP(C645,花名册!C:J,8,0)</f>
        <v>研发</v>
      </c>
      <c r="J645" t="str">
        <f>VLOOKUP(C645,花名册!C:I,7,0)</f>
        <v>2022-06-15</v>
      </c>
      <c r="K645" t="str">
        <f>VLOOKUP(C645,花名册!C:L,9,0)</f>
        <v/>
      </c>
      <c r="L645" t="str">
        <f>VLOOKUP(C645,花名册!C:L,10,0)</f>
        <v/>
      </c>
      <c r="M645" t="str">
        <f>VLOOKUP(C645,花名册!C:N,12,0)</f>
        <v>P3</v>
      </c>
      <c r="N645">
        <f>VLOOKUP(C645,出勤日期!A:I,9,0)</f>
        <v>172.5</v>
      </c>
      <c r="O645">
        <f>VLOOKUP(C645,出勤日期!A:J,10,0)</f>
        <v>172.5</v>
      </c>
      <c r="P645">
        <f>VLOOKUP(C645,出勤日期!A:L,12,0)</f>
        <v>0</v>
      </c>
      <c r="Q645">
        <f>VLOOKUP(C645,出勤日期!A:M,13,0)</f>
        <v>172.5</v>
      </c>
      <c r="S645">
        <f>VLOOKUP(C645,'考勤原始数据（增加育儿、独生子女陪护假）'!C:X,16,0)</f>
        <v>0</v>
      </c>
      <c r="U645">
        <f>VLOOKUP(C645,'考勤原始数据（增加育儿、独生子女陪护假）'!C:Z,17,0)</f>
        <v>0</v>
      </c>
      <c r="W645">
        <f>VLOOKUP(C645,'考勤原始数据（增加育儿、独生子女陪护假）'!C:AB,18,0)</f>
        <v>0</v>
      </c>
      <c r="Y645">
        <f>VLOOKUP(C645,'考勤原始数据（增加育儿、独生子女陪护假）'!C:AD,19,0)</f>
        <v>0</v>
      </c>
      <c r="Z645">
        <f>VLOOKUP(C645,'考勤原始数据（增加育儿、独生子女陪护假）'!C:AE,20,0)</f>
        <v>0</v>
      </c>
      <c r="AB645">
        <f>VLOOKUP(C645,'考勤原始数据（增加育儿、独生子女陪护假）'!C:AG,22,0)</f>
        <v>0</v>
      </c>
      <c r="AC645">
        <f>VLOOKUP(C645,'考勤原始数据（增加育儿、独生子女陪护假）'!C:Y,23,0)</f>
        <v>5</v>
      </c>
      <c r="AD645">
        <f>VLOOKUP(C645,'考勤原始数据（增加育儿、独生子女陪护假）'!C:Z,24,0)</f>
        <v>5</v>
      </c>
      <c r="AE645">
        <v>0</v>
      </c>
      <c r="AF645">
        <f>VLOOKUP(C645,'考勤原始数据（增加育儿、独生子女陪护假）'!C:AB,26,0)</f>
        <v>0</v>
      </c>
      <c r="AG645">
        <f>VLOOKUP(C645:C646,'考勤原始数据（增加育儿、独生子女陪护假）'!C:AC,27,0)</f>
        <v>0</v>
      </c>
      <c r="AH645">
        <f>VLOOKUP(C645,'考勤原始数据（增加育儿、独生子女陪护假）'!C:AD,28,0)</f>
        <v>0</v>
      </c>
      <c r="AI645">
        <f>VLOOKUP(C645,'考勤原始数据（增加育儿、独生子女陪护假）'!C:AE,29,0)</f>
        <v>0</v>
      </c>
      <c r="AJ645">
        <f>VLOOKUP(C645,'考勤原始数据（增加育儿、独生子女陪护假）'!C:AF,30,0)</f>
        <v>0</v>
      </c>
      <c r="AL645">
        <f t="shared" si="41"/>
        <v>0</v>
      </c>
      <c r="AM645">
        <f t="shared" si="43"/>
        <v>200</v>
      </c>
      <c r="AN645">
        <f>VLOOKUP(C645,工龄计算!B:F,5,0)</f>
        <v>0</v>
      </c>
      <c r="AS645">
        <f t="shared" si="42"/>
        <v>0</v>
      </c>
      <c r="BB645">
        <f t="shared" si="44"/>
        <v>0</v>
      </c>
    </row>
    <row r="646" spans="2:54">
      <c r="B646" t="str">
        <f>VLOOKUP(C646,花名册!C:O,13,0)</f>
        <v>11856</v>
      </c>
      <c r="C646" t="s">
        <v>1625</v>
      </c>
      <c r="D646" t="str">
        <f>VLOOKUP(C646,花名册!C:F,4,0)</f>
        <v>百诚医药</v>
      </c>
      <c r="E646" t="str">
        <f>VLOOKUP(C646,花名册!C:G,5,0)</f>
        <v>原料药分析部</v>
      </c>
      <c r="F646" t="str">
        <f>VLOOKUP(C646,花名册!C:H,6,0)</f>
        <v>高级分析研究员</v>
      </c>
      <c r="G646" t="str">
        <f>VLOOKUP(C646,花名册!C:D,2,0)</f>
        <v>在职</v>
      </c>
      <c r="H646" t="str">
        <f>VLOOKUP(C646,花名册!C:E,3,0)</f>
        <v>正式员工</v>
      </c>
      <c r="I646" t="str">
        <f>VLOOKUP(C646,花名册!C:J,8,0)</f>
        <v>研发</v>
      </c>
      <c r="J646" t="str">
        <f>VLOOKUP(C646,花名册!C:I,7,0)</f>
        <v>2022-06-17</v>
      </c>
      <c r="K646" t="str">
        <f>VLOOKUP(C646,花名册!C:L,9,0)</f>
        <v/>
      </c>
      <c r="L646" t="str">
        <f>VLOOKUP(C646,花名册!C:L,10,0)</f>
        <v/>
      </c>
      <c r="M646" t="str">
        <f>VLOOKUP(C646,花名册!C:N,12,0)</f>
        <v>P3</v>
      </c>
      <c r="N646">
        <f>VLOOKUP(C646,出勤日期!A:I,9,0)</f>
        <v>172.5</v>
      </c>
      <c r="O646">
        <f>VLOOKUP(C646,出勤日期!A:J,10,0)</f>
        <v>172.5</v>
      </c>
      <c r="P646">
        <f>VLOOKUP(C646,出勤日期!A:L,12,0)</f>
        <v>0</v>
      </c>
      <c r="Q646">
        <f>VLOOKUP(C646,出勤日期!A:M,13,0)</f>
        <v>172.5</v>
      </c>
      <c r="S646">
        <f>VLOOKUP(C646,'考勤原始数据（增加育儿、独生子女陪护假）'!C:X,16,0)</f>
        <v>0</v>
      </c>
      <c r="U646">
        <f>VLOOKUP(C646,'考勤原始数据（增加育儿、独生子女陪护假）'!C:Z,17,0)</f>
        <v>0</v>
      </c>
      <c r="W646">
        <f>VLOOKUP(C646,'考勤原始数据（增加育儿、独生子女陪护假）'!C:AB,18,0)</f>
        <v>0</v>
      </c>
      <c r="Y646">
        <f>VLOOKUP(C646,'考勤原始数据（增加育儿、独生子女陪护假）'!C:AD,19,0)</f>
        <v>0</v>
      </c>
      <c r="Z646">
        <f>VLOOKUP(C646,'考勤原始数据（增加育儿、独生子女陪护假）'!C:AE,20,0)</f>
        <v>0</v>
      </c>
      <c r="AB646">
        <f>VLOOKUP(C646,'考勤原始数据（增加育儿、独生子女陪护假）'!C:AG,22,0)</f>
        <v>0</v>
      </c>
      <c r="AC646">
        <f>VLOOKUP(C646,'考勤原始数据（增加育儿、独生子女陪护假）'!C:Y,23,0)</f>
        <v>12</v>
      </c>
      <c r="AD646">
        <f>VLOOKUP(C646,'考勤原始数据（增加育儿、独生子女陪护假）'!C:Z,24,0)</f>
        <v>8.5</v>
      </c>
      <c r="AE646">
        <v>0</v>
      </c>
      <c r="AF646">
        <f>VLOOKUP(C646,'考勤原始数据（增加育儿、独生子女陪护假）'!C:AB,26,0)</f>
        <v>3.5</v>
      </c>
      <c r="AG646">
        <f>VLOOKUP(C646:C647,'考勤原始数据（增加育儿、独生子女陪护假）'!C:AC,27,0)</f>
        <v>0</v>
      </c>
      <c r="AH646">
        <f>VLOOKUP(C646,'考勤原始数据（增加育儿、独生子女陪护假）'!C:AD,28,0)</f>
        <v>0</v>
      </c>
      <c r="AI646">
        <f>VLOOKUP(C646,'考勤原始数据（增加育儿、独生子女陪护假）'!C:AE,29,0)</f>
        <v>0</v>
      </c>
      <c r="AJ646">
        <f>VLOOKUP(C646,'考勤原始数据（增加育儿、独生子女陪护假）'!C:AF,30,0)</f>
        <v>140</v>
      </c>
      <c r="AL646">
        <f t="shared" si="41"/>
        <v>0</v>
      </c>
      <c r="AM646">
        <f t="shared" si="43"/>
        <v>200</v>
      </c>
      <c r="AN646">
        <f>VLOOKUP(C646,工龄计算!B:F,5,0)</f>
        <v>0</v>
      </c>
      <c r="AS646">
        <f t="shared" si="42"/>
        <v>0</v>
      </c>
      <c r="BB646">
        <f t="shared" si="44"/>
        <v>0</v>
      </c>
    </row>
    <row r="647" spans="2:54">
      <c r="B647" t="str">
        <f>VLOOKUP(C647,花名册!C:O,13,0)</f>
        <v>11868</v>
      </c>
      <c r="C647" t="s">
        <v>974</v>
      </c>
      <c r="D647" t="str">
        <f>VLOOKUP(C647,花名册!C:F,4,0)</f>
        <v>百诚医药</v>
      </c>
      <c r="E647" t="str">
        <f>VLOOKUP(C647,花名册!C:G,5,0)</f>
        <v>药学部</v>
      </c>
      <c r="F647" t="str">
        <f>VLOOKUP(C647,花名册!C:H,6,0)</f>
        <v>合成研究员</v>
      </c>
      <c r="G647" t="str">
        <f>VLOOKUP(C647,花名册!C:D,2,0)</f>
        <v>在职</v>
      </c>
      <c r="H647" t="str">
        <f>VLOOKUP(C647,花名册!C:E,3,0)</f>
        <v>正式员工</v>
      </c>
      <c r="I647" t="str">
        <f>VLOOKUP(C647,花名册!C:J,8,0)</f>
        <v>研发</v>
      </c>
      <c r="J647" t="str">
        <f>VLOOKUP(C647,花名册!C:I,7,0)</f>
        <v>2022-06-17</v>
      </c>
      <c r="K647" t="str">
        <f>VLOOKUP(C647,花名册!C:L,9,0)</f>
        <v/>
      </c>
      <c r="L647" t="str">
        <f>VLOOKUP(C647,花名册!C:L,10,0)</f>
        <v/>
      </c>
      <c r="M647" t="str">
        <f>VLOOKUP(C647,花名册!C:N,12,0)</f>
        <v>P2</v>
      </c>
      <c r="N647">
        <f>VLOOKUP(C647,出勤日期!A:I,9,0)</f>
        <v>172.5</v>
      </c>
      <c r="O647">
        <f>VLOOKUP(C647,出勤日期!A:J,10,0)</f>
        <v>172.5</v>
      </c>
      <c r="P647">
        <f>VLOOKUP(C647,出勤日期!A:L,12,0)</f>
        <v>0</v>
      </c>
      <c r="Q647">
        <f>VLOOKUP(C647,出勤日期!A:M,13,0)</f>
        <v>172.5</v>
      </c>
      <c r="S647">
        <f>VLOOKUP(C647,'考勤原始数据（增加育儿、独生子女陪护假）'!C:X,16,0)</f>
        <v>0</v>
      </c>
      <c r="U647">
        <f>VLOOKUP(C647,'考勤原始数据（增加育儿、独生子女陪护假）'!C:Z,17,0)</f>
        <v>0</v>
      </c>
      <c r="W647">
        <f>VLOOKUP(C647,'考勤原始数据（增加育儿、独生子女陪护假）'!C:AB,18,0)</f>
        <v>0</v>
      </c>
      <c r="Y647">
        <f>VLOOKUP(C647,'考勤原始数据（增加育儿、独生子女陪护假）'!C:AD,19,0)</f>
        <v>0</v>
      </c>
      <c r="Z647">
        <f>VLOOKUP(C647,'考勤原始数据（增加育儿、独生子女陪护假）'!C:AE,20,0)</f>
        <v>0</v>
      </c>
      <c r="AB647">
        <f>VLOOKUP(C647,'考勤原始数据（增加育儿、独生子女陪护假）'!C:AG,22,0)</f>
        <v>0</v>
      </c>
      <c r="AC647">
        <f>VLOOKUP(C647,'考勤原始数据（增加育儿、独生子女陪护假）'!C:Y,23,0)</f>
        <v>15.5</v>
      </c>
      <c r="AD647">
        <f>VLOOKUP(C647,'考勤原始数据（增加育儿、独生子女陪护假）'!C:Z,24,0)</f>
        <v>15.5</v>
      </c>
      <c r="AE647">
        <v>0</v>
      </c>
      <c r="AF647">
        <f>VLOOKUP(C647,'考勤原始数据（增加育儿、独生子女陪护假）'!C:AB,26,0)</f>
        <v>0</v>
      </c>
      <c r="AG647">
        <f>VLOOKUP(C647:C648,'考勤原始数据（增加育儿、独生子女陪护假）'!C:AC,27,0)</f>
        <v>0</v>
      </c>
      <c r="AH647">
        <f>VLOOKUP(C647,'考勤原始数据（增加育儿、独生子女陪护假）'!C:AD,28,0)</f>
        <v>0</v>
      </c>
      <c r="AI647">
        <f>VLOOKUP(C647,'考勤原始数据（增加育儿、独生子女陪护假）'!C:AE,29,0)</f>
        <v>0</v>
      </c>
      <c r="AJ647">
        <f>VLOOKUP(C647,'考勤原始数据（增加育儿、独生子女陪护假）'!C:AF,30,0)</f>
        <v>0</v>
      </c>
      <c r="AL647">
        <f t="shared" si="41"/>
        <v>0</v>
      </c>
      <c r="AM647">
        <f t="shared" si="43"/>
        <v>200</v>
      </c>
      <c r="AN647">
        <f>VLOOKUP(C647,工龄计算!B:F,5,0)</f>
        <v>0</v>
      </c>
      <c r="AS647">
        <f t="shared" si="42"/>
        <v>0</v>
      </c>
      <c r="BB647">
        <f t="shared" si="44"/>
        <v>0</v>
      </c>
    </row>
    <row r="648" spans="2:54">
      <c r="B648" t="str">
        <f>VLOOKUP(C648,花名册!C:O,13,0)</f>
        <v>11852</v>
      </c>
      <c r="C648" t="s">
        <v>1626</v>
      </c>
      <c r="D648" t="str">
        <f>VLOOKUP(C648,花名册!C:F,4,0)</f>
        <v>百诚医药</v>
      </c>
      <c r="E648" t="str">
        <f>VLOOKUP(C648,花名册!C:G,5,0)</f>
        <v>原料药分析部</v>
      </c>
      <c r="F648" t="str">
        <f>VLOOKUP(C648,花名册!C:H,6,0)</f>
        <v>助理分析研究员</v>
      </c>
      <c r="G648" t="str">
        <f>VLOOKUP(C648,花名册!C:D,2,0)</f>
        <v>在职</v>
      </c>
      <c r="H648" t="str">
        <f>VLOOKUP(C648,花名册!C:E,3,0)</f>
        <v>正式员工</v>
      </c>
      <c r="I648" t="str">
        <f>VLOOKUP(C648,花名册!C:J,8,0)</f>
        <v>研发</v>
      </c>
      <c r="J648" t="str">
        <f>VLOOKUP(C648,花名册!C:I,7,0)</f>
        <v>2022-06-20</v>
      </c>
      <c r="K648" t="str">
        <f>VLOOKUP(C648,花名册!C:L,9,0)</f>
        <v/>
      </c>
      <c r="L648" t="str">
        <f>VLOOKUP(C648,花名册!C:L,10,0)</f>
        <v/>
      </c>
      <c r="M648" t="str">
        <f>VLOOKUP(C648,花名册!C:N,12,0)</f>
        <v>P1</v>
      </c>
      <c r="N648">
        <f>VLOOKUP(C648,出勤日期!A:I,9,0)</f>
        <v>172.5</v>
      </c>
      <c r="O648">
        <f>VLOOKUP(C648,出勤日期!A:J,10,0)</f>
        <v>172.5</v>
      </c>
      <c r="P648">
        <f>VLOOKUP(C648,出勤日期!A:L,12,0)</f>
        <v>0</v>
      </c>
      <c r="Q648">
        <f>VLOOKUP(C648,出勤日期!A:M,13,0)</f>
        <v>172.5</v>
      </c>
      <c r="S648">
        <f>VLOOKUP(C648,'考勤原始数据（增加育儿、独生子女陪护假）'!C:X,16,0)</f>
        <v>0</v>
      </c>
      <c r="U648">
        <f>VLOOKUP(C648,'考勤原始数据（增加育儿、独生子女陪护假）'!C:Z,17,0)</f>
        <v>0</v>
      </c>
      <c r="W648">
        <f>VLOOKUP(C648,'考勤原始数据（增加育儿、独生子女陪护假）'!C:AB,18,0)</f>
        <v>0</v>
      </c>
      <c r="Y648">
        <f>VLOOKUP(C648,'考勤原始数据（增加育儿、独生子女陪护假）'!C:AD,19,0)</f>
        <v>0</v>
      </c>
      <c r="Z648">
        <f>VLOOKUP(C648,'考勤原始数据（增加育儿、独生子女陪护假）'!C:AE,20,0)</f>
        <v>0</v>
      </c>
      <c r="AB648">
        <f>VLOOKUP(C648,'考勤原始数据（增加育儿、独生子女陪护假）'!C:AG,22,0)</f>
        <v>0</v>
      </c>
      <c r="AC648">
        <f>VLOOKUP(C648,'考勤原始数据（增加育儿、独生子女陪护假）'!C:Y,23,0)</f>
        <v>11</v>
      </c>
      <c r="AD648">
        <f>VLOOKUP(C648,'考勤原始数据（增加育儿、独生子女陪护假）'!C:Z,24,0)</f>
        <v>5.5</v>
      </c>
      <c r="AE648">
        <v>0</v>
      </c>
      <c r="AF648">
        <f>VLOOKUP(C648,'考勤原始数据（增加育儿、独生子女陪护假）'!C:AB,26,0)</f>
        <v>5.5</v>
      </c>
      <c r="AG648">
        <f>VLOOKUP(C648:C649,'考勤原始数据（增加育儿、独生子女陪护假）'!C:AC,27,0)</f>
        <v>0</v>
      </c>
      <c r="AH648">
        <f>VLOOKUP(C648,'考勤原始数据（增加育儿、独生子女陪护假）'!C:AD,28,0)</f>
        <v>0</v>
      </c>
      <c r="AI648">
        <f>VLOOKUP(C648,'考勤原始数据（增加育儿、独生子女陪护假）'!C:AE,29,0)</f>
        <v>0</v>
      </c>
      <c r="AJ648">
        <f>VLOOKUP(C648,'考勤原始数据（增加育儿、独生子女陪护假）'!C:AF,30,0)</f>
        <v>220</v>
      </c>
      <c r="AL648">
        <f t="shared" si="41"/>
        <v>0</v>
      </c>
      <c r="AM648">
        <f t="shared" si="43"/>
        <v>200</v>
      </c>
      <c r="AN648">
        <f>VLOOKUP(C648,工龄计算!B:F,5,0)</f>
        <v>0</v>
      </c>
      <c r="AS648">
        <f t="shared" si="42"/>
        <v>0</v>
      </c>
      <c r="BB648">
        <f t="shared" si="44"/>
        <v>0</v>
      </c>
    </row>
    <row r="649" spans="2:54">
      <c r="B649" t="str">
        <f>VLOOKUP(C649,花名册!C:O,13,0)</f>
        <v>11853</v>
      </c>
      <c r="C649" t="s">
        <v>1435</v>
      </c>
      <c r="D649" t="str">
        <f>VLOOKUP(C649,花名册!C:F,4,0)</f>
        <v>百诚医药</v>
      </c>
      <c r="E649" t="str">
        <f>VLOOKUP(C649,花名册!C:G,5,0)</f>
        <v>固体制剂一部</v>
      </c>
      <c r="F649" t="str">
        <f>VLOOKUP(C649,花名册!C:H,6,0)</f>
        <v>助理分析研究员</v>
      </c>
      <c r="G649" t="str">
        <f>VLOOKUP(C649,花名册!C:D,2,0)</f>
        <v>在职</v>
      </c>
      <c r="H649" t="str">
        <f>VLOOKUP(C649,花名册!C:E,3,0)</f>
        <v>正式员工</v>
      </c>
      <c r="I649" t="str">
        <f>VLOOKUP(C649,花名册!C:J,8,0)</f>
        <v>研发</v>
      </c>
      <c r="J649" t="str">
        <f>VLOOKUP(C649,花名册!C:I,7,0)</f>
        <v>2022-06-20</v>
      </c>
      <c r="K649" t="str">
        <f>VLOOKUP(C649,花名册!C:L,9,0)</f>
        <v/>
      </c>
      <c r="L649" t="str">
        <f>VLOOKUP(C649,花名册!C:L,10,0)</f>
        <v/>
      </c>
      <c r="M649" t="str">
        <f>VLOOKUP(C649,花名册!C:N,12,0)</f>
        <v>P1</v>
      </c>
      <c r="N649">
        <f>VLOOKUP(C649,出勤日期!A:I,9,0)</f>
        <v>172.5</v>
      </c>
      <c r="O649">
        <f>VLOOKUP(C649,出勤日期!A:J,10,0)</f>
        <v>172.5</v>
      </c>
      <c r="P649">
        <f>VLOOKUP(C649,出勤日期!A:L,12,0)</f>
        <v>0</v>
      </c>
      <c r="Q649">
        <f>VLOOKUP(C649,出勤日期!A:M,13,0)</f>
        <v>172.5</v>
      </c>
      <c r="S649">
        <f>VLOOKUP(C649,'考勤原始数据（增加育儿、独生子女陪护假）'!C:X,16,0)</f>
        <v>0</v>
      </c>
      <c r="U649">
        <f>VLOOKUP(C649,'考勤原始数据（增加育儿、独生子女陪护假）'!C:Z,17,0)</f>
        <v>0</v>
      </c>
      <c r="W649">
        <f>VLOOKUP(C649,'考勤原始数据（增加育儿、独生子女陪护假）'!C:AB,18,0)</f>
        <v>0</v>
      </c>
      <c r="Y649">
        <f>VLOOKUP(C649,'考勤原始数据（增加育儿、独生子女陪护假）'!C:AD,19,0)</f>
        <v>0</v>
      </c>
      <c r="Z649">
        <f>VLOOKUP(C649,'考勤原始数据（增加育儿、独生子女陪护假）'!C:AE,20,0)</f>
        <v>0</v>
      </c>
      <c r="AB649">
        <f>VLOOKUP(C649,'考勤原始数据（增加育儿、独生子女陪护假）'!C:AG,22,0)</f>
        <v>0</v>
      </c>
      <c r="AC649">
        <f>VLOOKUP(C649,'考勤原始数据（增加育儿、独生子女陪护假）'!C:Y,23,0)</f>
        <v>14</v>
      </c>
      <c r="AD649">
        <f>VLOOKUP(C649,'考勤原始数据（增加育儿、独生子女陪护假）'!C:Z,24,0)</f>
        <v>14</v>
      </c>
      <c r="AE649">
        <v>0</v>
      </c>
      <c r="AF649">
        <f>VLOOKUP(C649,'考勤原始数据（增加育儿、独生子女陪护假）'!C:AB,26,0)</f>
        <v>0</v>
      </c>
      <c r="AG649">
        <f>VLOOKUP(C649:C650,'考勤原始数据（增加育儿、独生子女陪护假）'!C:AC,27,0)</f>
        <v>0</v>
      </c>
      <c r="AH649">
        <f>VLOOKUP(C649,'考勤原始数据（增加育儿、独生子女陪护假）'!C:AD,28,0)</f>
        <v>0</v>
      </c>
      <c r="AI649">
        <f>VLOOKUP(C649,'考勤原始数据（增加育儿、独生子女陪护假）'!C:AE,29,0)</f>
        <v>0</v>
      </c>
      <c r="AJ649">
        <f>VLOOKUP(C649,'考勤原始数据（增加育儿、独生子女陪护假）'!C:AF,30,0)</f>
        <v>0</v>
      </c>
      <c r="AL649">
        <f t="shared" si="41"/>
        <v>0</v>
      </c>
      <c r="AM649">
        <f t="shared" si="43"/>
        <v>200</v>
      </c>
      <c r="AN649">
        <f>VLOOKUP(C649,工龄计算!B:F,5,0)</f>
        <v>0</v>
      </c>
      <c r="AS649">
        <f t="shared" si="42"/>
        <v>0</v>
      </c>
      <c r="BB649">
        <f t="shared" si="44"/>
        <v>0</v>
      </c>
    </row>
    <row r="650" spans="2:54">
      <c r="B650" t="str">
        <f>VLOOKUP(C650,花名册!C:O,13,0)</f>
        <v>12066</v>
      </c>
      <c r="C650" t="s">
        <v>1669</v>
      </c>
      <c r="D650" t="str">
        <f>VLOOKUP(C650,花名册!C:F,4,0)</f>
        <v>百诚医药</v>
      </c>
      <c r="E650" t="str">
        <f>VLOOKUP(C650,花名册!C:G,5,0)</f>
        <v>外用制剂部</v>
      </c>
      <c r="F650" t="str">
        <f>VLOOKUP(C650,花名册!C:H,6,0)</f>
        <v>助理分析研究员</v>
      </c>
      <c r="G650" t="str">
        <f>VLOOKUP(C650,花名册!C:D,2,0)</f>
        <v>在职</v>
      </c>
      <c r="H650" t="str">
        <f>VLOOKUP(C650,花名册!C:E,3,0)</f>
        <v>正式员工</v>
      </c>
      <c r="I650" t="str">
        <f>VLOOKUP(C650,花名册!C:J,8,0)</f>
        <v>研发</v>
      </c>
      <c r="J650" t="str">
        <f>VLOOKUP(C650,花名册!C:I,7,0)</f>
        <v>2022-08-15</v>
      </c>
      <c r="K650" t="str">
        <f>VLOOKUP(C650,花名册!C:L,9,0)</f>
        <v/>
      </c>
      <c r="L650" t="str">
        <f>VLOOKUP(C650,花名册!C:L,10,0)</f>
        <v/>
      </c>
      <c r="M650" t="str">
        <f>VLOOKUP(C650,花名册!C:N,12,0)</f>
        <v>P1</v>
      </c>
      <c r="N650">
        <f>VLOOKUP(C650,出勤日期!A:I,9,0)</f>
        <v>172.5</v>
      </c>
      <c r="O650">
        <f>VLOOKUP(C650,出勤日期!A:J,10,0)</f>
        <v>172.5</v>
      </c>
      <c r="P650">
        <f>VLOOKUP(C650,出勤日期!A:L,12,0)</f>
        <v>0</v>
      </c>
      <c r="Q650">
        <f>VLOOKUP(C650,出勤日期!A:M,13,0)</f>
        <v>172.5</v>
      </c>
      <c r="S650">
        <f>VLOOKUP(C650,'考勤原始数据（增加育儿、独生子女陪护假）'!C:X,16,0)</f>
        <v>0</v>
      </c>
      <c r="U650">
        <f>VLOOKUP(C650,'考勤原始数据（增加育儿、独生子女陪护假）'!C:Z,17,0)</f>
        <v>0</v>
      </c>
      <c r="W650">
        <f>VLOOKUP(C650,'考勤原始数据（增加育儿、独生子女陪护假）'!C:AB,18,0)</f>
        <v>0</v>
      </c>
      <c r="Y650">
        <f>VLOOKUP(C650,'考勤原始数据（增加育儿、独生子女陪护假）'!C:AD,19,0)</f>
        <v>0</v>
      </c>
      <c r="Z650">
        <f>VLOOKUP(C650,'考勤原始数据（增加育儿、独生子女陪护假）'!C:AE,20,0)</f>
        <v>0</v>
      </c>
      <c r="AB650">
        <f>VLOOKUP(C650,'考勤原始数据（增加育儿、独生子女陪护假）'!C:AG,22,0)</f>
        <v>0</v>
      </c>
      <c r="AC650">
        <f>VLOOKUP(C650,'考勤原始数据（增加育儿、独生子女陪护假）'!C:Y,23,0)</f>
        <v>21</v>
      </c>
      <c r="AD650">
        <f>VLOOKUP(C650,'考勤原始数据（增加育儿、独生子女陪护假）'!C:Z,24,0)</f>
        <v>0</v>
      </c>
      <c r="AE650">
        <v>0</v>
      </c>
      <c r="AF650">
        <f>VLOOKUP(C650,'考勤原始数据（增加育儿、独生子女陪护假）'!C:AB,26,0)</f>
        <v>21</v>
      </c>
      <c r="AG650">
        <f>VLOOKUP(C650:C651,'考勤原始数据（增加育儿、独生子女陪护假）'!C:AC,27,0)</f>
        <v>0</v>
      </c>
      <c r="AH650">
        <f>VLOOKUP(C650,'考勤原始数据（增加育儿、独生子女陪护假）'!C:AD,28,0)</f>
        <v>0</v>
      </c>
      <c r="AI650">
        <f>VLOOKUP(C650,'考勤原始数据（增加育儿、独生子女陪护假）'!C:AE,29,0)</f>
        <v>0</v>
      </c>
      <c r="AJ650">
        <f>VLOOKUP(C650,'考勤原始数据（增加育儿、独生子女陪护假）'!C:AF,30,0)</f>
        <v>840</v>
      </c>
      <c r="AL650">
        <f t="shared" si="41"/>
        <v>0</v>
      </c>
      <c r="AM650">
        <f t="shared" si="43"/>
        <v>200</v>
      </c>
      <c r="AN650">
        <f>VLOOKUP(C650,工龄计算!B:F,5,0)</f>
        <v>0</v>
      </c>
      <c r="AS650">
        <f t="shared" si="42"/>
        <v>0</v>
      </c>
      <c r="BB650">
        <f t="shared" si="44"/>
        <v>0</v>
      </c>
    </row>
    <row r="651" spans="2:54">
      <c r="B651" t="str">
        <f>VLOOKUP(C651,花名册!C:O,13,0)</f>
        <v>11875</v>
      </c>
      <c r="C651" t="s">
        <v>976</v>
      </c>
      <c r="D651" t="str">
        <f>VLOOKUP(C651,花名册!C:F,4,0)</f>
        <v>百诚医药</v>
      </c>
      <c r="E651" t="str">
        <f>VLOOKUP(C651,花名册!C:G,5,0)</f>
        <v>药理部</v>
      </c>
      <c r="F651" t="str">
        <f>VLOOKUP(C651,花名册!C:H,6,0)</f>
        <v>药理研究员</v>
      </c>
      <c r="G651" t="str">
        <f>VLOOKUP(C651,花名册!C:D,2,0)</f>
        <v>在职</v>
      </c>
      <c r="H651" t="str">
        <f>VLOOKUP(C651,花名册!C:E,3,0)</f>
        <v>正式员工</v>
      </c>
      <c r="I651" t="str">
        <f>VLOOKUP(C651,花名册!C:J,8,0)</f>
        <v>研发</v>
      </c>
      <c r="J651" t="str">
        <f>VLOOKUP(C651,花名册!C:I,7,0)</f>
        <v>2022-06-20</v>
      </c>
      <c r="K651" t="str">
        <f>VLOOKUP(C651,花名册!C:L,9,0)</f>
        <v/>
      </c>
      <c r="L651" t="str">
        <f>VLOOKUP(C651,花名册!C:L,10,0)</f>
        <v/>
      </c>
      <c r="M651" t="str">
        <f>VLOOKUP(C651,花名册!C:N,12,0)</f>
        <v>P2</v>
      </c>
      <c r="N651">
        <f>VLOOKUP(C651,出勤日期!A:I,9,0)</f>
        <v>172.5</v>
      </c>
      <c r="O651">
        <f>VLOOKUP(C651,出勤日期!A:J,10,0)</f>
        <v>172.5</v>
      </c>
      <c r="P651">
        <f>VLOOKUP(C651,出勤日期!A:L,12,0)</f>
        <v>0</v>
      </c>
      <c r="Q651">
        <f>VLOOKUP(C651,出勤日期!A:M,13,0)</f>
        <v>172.5</v>
      </c>
      <c r="S651">
        <f>VLOOKUP(C651,'考勤原始数据（增加育儿、独生子女陪护假）'!C:X,16,0)</f>
        <v>0</v>
      </c>
      <c r="U651">
        <f>VLOOKUP(C651,'考勤原始数据（增加育儿、独生子女陪护假）'!C:Z,17,0)</f>
        <v>0</v>
      </c>
      <c r="W651">
        <f>VLOOKUP(C651,'考勤原始数据（增加育儿、独生子女陪护假）'!C:AB,18,0)</f>
        <v>0</v>
      </c>
      <c r="Y651">
        <f>VLOOKUP(C651,'考勤原始数据（增加育儿、独生子女陪护假）'!C:AD,19,0)</f>
        <v>0</v>
      </c>
      <c r="Z651">
        <f>VLOOKUP(C651,'考勤原始数据（增加育儿、独生子女陪护假）'!C:AE,20,0)</f>
        <v>0</v>
      </c>
      <c r="AB651">
        <f>VLOOKUP(C651,'考勤原始数据（增加育儿、独生子女陪护假）'!C:AG,22,0)</f>
        <v>0</v>
      </c>
      <c r="AC651">
        <f>VLOOKUP(C651,'考勤原始数据（增加育儿、独生子女陪护假）'!C:Y,23,0)</f>
        <v>2.5</v>
      </c>
      <c r="AD651">
        <f>VLOOKUP(C651,'考勤原始数据（增加育儿、独生子女陪护假）'!C:Z,24,0)</f>
        <v>2.5</v>
      </c>
      <c r="AE651">
        <v>0</v>
      </c>
      <c r="AF651">
        <f>VLOOKUP(C651,'考勤原始数据（增加育儿、独生子女陪护假）'!C:AB,26,0)</f>
        <v>0</v>
      </c>
      <c r="AG651">
        <f>VLOOKUP(C651:C652,'考勤原始数据（增加育儿、独生子女陪护假）'!C:AC,27,0)</f>
        <v>0</v>
      </c>
      <c r="AH651">
        <f>VLOOKUP(C651,'考勤原始数据（增加育儿、独生子女陪护假）'!C:AD,28,0)</f>
        <v>0</v>
      </c>
      <c r="AI651">
        <f>VLOOKUP(C651,'考勤原始数据（增加育儿、独生子女陪护假）'!C:AE,29,0)</f>
        <v>0</v>
      </c>
      <c r="AJ651">
        <f>VLOOKUP(C651,'考勤原始数据（增加育儿、独生子女陪护假）'!C:AF,30,0)</f>
        <v>0</v>
      </c>
      <c r="AL651">
        <f t="shared" si="41"/>
        <v>0</v>
      </c>
      <c r="AM651">
        <f t="shared" si="43"/>
        <v>200</v>
      </c>
      <c r="AN651">
        <f>VLOOKUP(C651,工龄计算!B:F,5,0)</f>
        <v>0</v>
      </c>
      <c r="AS651">
        <f t="shared" si="42"/>
        <v>0</v>
      </c>
      <c r="BB651">
        <f t="shared" si="44"/>
        <v>0</v>
      </c>
    </row>
    <row r="652" spans="2:54">
      <c r="B652" t="str">
        <f>VLOOKUP(C652,花名册!C:O,13,0)</f>
        <v>11869</v>
      </c>
      <c r="C652" t="s">
        <v>1164</v>
      </c>
      <c r="D652" t="str">
        <f>VLOOKUP(C652,花名册!C:F,4,0)</f>
        <v>勤思医药</v>
      </c>
      <c r="E652" t="str">
        <f>VLOOKUP(C652,花名册!C:G,5,0)</f>
        <v>勤思医药</v>
      </c>
      <c r="F652" t="str">
        <f>VLOOKUP(C652,花名册!C:H,6,0)</f>
        <v>CRC-1</v>
      </c>
      <c r="G652" t="str">
        <f>VLOOKUP(C652,花名册!C:D,2,0)</f>
        <v>在职</v>
      </c>
      <c r="H652" t="str">
        <f>VLOOKUP(C652,花名册!C:E,3,0)</f>
        <v>正式员工</v>
      </c>
      <c r="I652" t="str">
        <f>VLOOKUP(C652,花名册!C:J,8,0)</f>
        <v>研发</v>
      </c>
      <c r="J652" t="str">
        <f>VLOOKUP(C652,花名册!C:I,7,0)</f>
        <v>2022-06-20</v>
      </c>
      <c r="K652" t="str">
        <f>VLOOKUP(C652,花名册!C:L,9,0)</f>
        <v/>
      </c>
      <c r="L652" t="str">
        <f>VLOOKUP(C652,花名册!C:L,10,0)</f>
        <v/>
      </c>
      <c r="M652" t="str">
        <f>VLOOKUP(C652,花名册!C:N,12,0)</f>
        <v>P1</v>
      </c>
      <c r="N652">
        <f>VLOOKUP(C652,出勤日期!A:I,9,0)</f>
        <v>172.5</v>
      </c>
      <c r="O652">
        <f>VLOOKUP(C652,出勤日期!A:J,10,0)</f>
        <v>172.5</v>
      </c>
      <c r="P652">
        <f>VLOOKUP(C652,出勤日期!A:L,12,0)</f>
        <v>0</v>
      </c>
      <c r="Q652">
        <f>VLOOKUP(C652,出勤日期!A:M,13,0)</f>
        <v>172.5</v>
      </c>
      <c r="S652">
        <f>VLOOKUP(C652,'考勤原始数据（增加育儿、独生子女陪护假）'!C:X,16,0)</f>
        <v>0</v>
      </c>
      <c r="U652">
        <f>VLOOKUP(C652,'考勤原始数据（增加育儿、独生子女陪护假）'!C:Z,17,0)</f>
        <v>0</v>
      </c>
      <c r="W652">
        <f>VLOOKUP(C652,'考勤原始数据（增加育儿、独生子女陪护假）'!C:AB,18,0)</f>
        <v>0</v>
      </c>
      <c r="Y652">
        <f>VLOOKUP(C652,'考勤原始数据（增加育儿、独生子女陪护假）'!C:AD,19,0)</f>
        <v>0</v>
      </c>
      <c r="Z652">
        <f>VLOOKUP(C652,'考勤原始数据（增加育儿、独生子女陪护假）'!C:AE,20,0)</f>
        <v>0</v>
      </c>
      <c r="AB652">
        <f>VLOOKUP(C652,'考勤原始数据（增加育儿、独生子女陪护假）'!C:AG,22,0)</f>
        <v>0</v>
      </c>
      <c r="AC652">
        <f>VLOOKUP(C652,'考勤原始数据（增加育儿、独生子女陪护假）'!C:Y,23,0)</f>
        <v>28</v>
      </c>
      <c r="AD652">
        <f>VLOOKUP(C652,'考勤原始数据（增加育儿、独生子女陪护假）'!C:Z,24,0)</f>
        <v>4.5</v>
      </c>
      <c r="AE652">
        <v>0</v>
      </c>
      <c r="AF652">
        <f>VLOOKUP(C652,'考勤原始数据（增加育儿、独生子女陪护假）'!C:AB,26,0)</f>
        <v>16.5</v>
      </c>
      <c r="AG652">
        <f>VLOOKUP(C652:C653,'考勤原始数据（增加育儿、独生子女陪护假）'!C:AC,27,0)</f>
        <v>7</v>
      </c>
      <c r="AH652">
        <f>VLOOKUP(C652,'考勤原始数据（增加育儿、独生子女陪护假）'!C:AD,28,0)</f>
        <v>0</v>
      </c>
      <c r="AI652">
        <f>VLOOKUP(C652,'考勤原始数据（增加育儿、独生子女陪护假）'!C:AE,29,0)</f>
        <v>0</v>
      </c>
      <c r="AJ652">
        <f>VLOOKUP(C652,'考勤原始数据（增加育儿、独生子女陪护假）'!C:AF,30,0)</f>
        <v>940</v>
      </c>
      <c r="AK652">
        <v>2</v>
      </c>
      <c r="AL652">
        <f t="shared" si="41"/>
        <v>30</v>
      </c>
      <c r="AM652">
        <f t="shared" si="43"/>
        <v>200</v>
      </c>
      <c r="AN652">
        <f>VLOOKUP(C652,工龄计算!B:F,5,0)</f>
        <v>0</v>
      </c>
      <c r="AS652">
        <f t="shared" si="42"/>
        <v>0</v>
      </c>
      <c r="BB652">
        <f t="shared" si="44"/>
        <v>0</v>
      </c>
    </row>
    <row r="653" spans="2:54">
      <c r="B653" t="str">
        <f>VLOOKUP(C653,花名册!C:O,13,0)</f>
        <v>12087</v>
      </c>
      <c r="C653" t="s">
        <v>1670</v>
      </c>
      <c r="D653" t="str">
        <f>VLOOKUP(C653,花名册!C:F,4,0)</f>
        <v>百诚医药</v>
      </c>
      <c r="E653" t="str">
        <f>VLOOKUP(C653,花名册!C:G,5,0)</f>
        <v>中药天然药物部</v>
      </c>
      <c r="F653" t="str">
        <f>VLOOKUP(C653,花名册!C:H,6,0)</f>
        <v>助理分析研究员</v>
      </c>
      <c r="G653" t="str">
        <f>VLOOKUP(C653,花名册!C:D,2,0)</f>
        <v>在职</v>
      </c>
      <c r="H653" t="str">
        <f>VLOOKUP(C653,花名册!C:E,3,0)</f>
        <v>正式员工</v>
      </c>
      <c r="I653" t="str">
        <f>VLOOKUP(C653,花名册!C:J,8,0)</f>
        <v>研发</v>
      </c>
      <c r="J653" t="str">
        <f>VLOOKUP(C653,花名册!C:I,7,0)</f>
        <v>2022-08-22</v>
      </c>
      <c r="K653" t="str">
        <f>VLOOKUP(C653,花名册!C:L,9,0)</f>
        <v/>
      </c>
      <c r="L653" t="str">
        <f>VLOOKUP(C653,花名册!C:L,10,0)</f>
        <v/>
      </c>
      <c r="M653" t="str">
        <f>VLOOKUP(C653,花名册!C:N,12,0)</f>
        <v>P1</v>
      </c>
      <c r="N653">
        <f>VLOOKUP(C653,出勤日期!A:I,9,0)</f>
        <v>172.5</v>
      </c>
      <c r="O653">
        <f>VLOOKUP(C653,出勤日期!A:J,10,0)</f>
        <v>172.5</v>
      </c>
      <c r="P653">
        <f>VLOOKUP(C653,出勤日期!A:L,12,0)</f>
        <v>0</v>
      </c>
      <c r="Q653">
        <f>VLOOKUP(C653,出勤日期!A:M,13,0)</f>
        <v>172.5</v>
      </c>
      <c r="S653">
        <f>VLOOKUP(C653,'考勤原始数据（增加育儿、独生子女陪护假）'!C:X,16,0)</f>
        <v>0</v>
      </c>
      <c r="U653">
        <f>VLOOKUP(C653,'考勤原始数据（增加育儿、独生子女陪护假）'!C:Z,17,0)</f>
        <v>0</v>
      </c>
      <c r="W653">
        <f>VLOOKUP(C653,'考勤原始数据（增加育儿、独生子女陪护假）'!C:AB,18,0)</f>
        <v>0</v>
      </c>
      <c r="Y653">
        <f>VLOOKUP(C653,'考勤原始数据（增加育儿、独生子女陪护假）'!C:AD,19,0)</f>
        <v>0</v>
      </c>
      <c r="Z653">
        <f>VLOOKUP(C653,'考勤原始数据（增加育儿、独生子女陪护假）'!C:AE,20,0)</f>
        <v>0</v>
      </c>
      <c r="AB653">
        <f>VLOOKUP(C653,'考勤原始数据（增加育儿、独生子女陪护假）'!C:AG,22,0)</f>
        <v>0</v>
      </c>
      <c r="AC653">
        <f>VLOOKUP(C653,'考勤原始数据（增加育儿、独生子女陪护假）'!C:Y,23,0)</f>
        <v>3</v>
      </c>
      <c r="AD653">
        <f>VLOOKUP(C653,'考勤原始数据（增加育儿、独生子女陪护假）'!C:Z,24,0)</f>
        <v>0</v>
      </c>
      <c r="AE653">
        <v>0</v>
      </c>
      <c r="AF653">
        <f>VLOOKUP(C653,'考勤原始数据（增加育儿、独生子女陪护假）'!C:AB,26,0)</f>
        <v>3</v>
      </c>
      <c r="AG653">
        <f>VLOOKUP(C653:C654,'考勤原始数据（增加育儿、独生子女陪护假）'!C:AC,27,0)</f>
        <v>0</v>
      </c>
      <c r="AH653">
        <f>VLOOKUP(C653,'考勤原始数据（增加育儿、独生子女陪护假）'!C:AD,28,0)</f>
        <v>0</v>
      </c>
      <c r="AI653">
        <f>VLOOKUP(C653,'考勤原始数据（增加育儿、独生子女陪护假）'!C:AE,29,0)</f>
        <v>0</v>
      </c>
      <c r="AJ653">
        <f>VLOOKUP(C653,'考勤原始数据（增加育儿、独生子女陪护假）'!C:AF,30,0)</f>
        <v>120</v>
      </c>
      <c r="AL653">
        <f t="shared" si="41"/>
        <v>0</v>
      </c>
      <c r="AM653">
        <f t="shared" si="43"/>
        <v>200</v>
      </c>
      <c r="AN653">
        <f>VLOOKUP(C653,工龄计算!B:F,5,0)</f>
        <v>0</v>
      </c>
      <c r="AS653">
        <f t="shared" si="42"/>
        <v>0</v>
      </c>
      <c r="BB653">
        <f t="shared" si="44"/>
        <v>0</v>
      </c>
    </row>
    <row r="654" spans="2:54">
      <c r="B654" t="str">
        <f>VLOOKUP(C654,花名册!C:O,13,0)</f>
        <v>11859</v>
      </c>
      <c r="C654" t="s">
        <v>1292</v>
      </c>
      <c r="D654" t="str">
        <f>VLOOKUP(C654,花名册!C:F,4,0)</f>
        <v>百诚医药</v>
      </c>
      <c r="E654" t="str">
        <f>VLOOKUP(C654,花名册!C:G,5,0)</f>
        <v>药化部</v>
      </c>
      <c r="F654" t="str">
        <f>VLOOKUP(C654,花名册!C:H,6,0)</f>
        <v>合成研究员</v>
      </c>
      <c r="G654" t="str">
        <f>VLOOKUP(C654,花名册!C:D,2,0)</f>
        <v>在职</v>
      </c>
      <c r="H654" t="str">
        <f>VLOOKUP(C654,花名册!C:E,3,0)</f>
        <v>正式员工</v>
      </c>
      <c r="I654" t="str">
        <f>VLOOKUP(C654,花名册!C:J,8,0)</f>
        <v>研发</v>
      </c>
      <c r="J654" t="str">
        <f>VLOOKUP(C654,花名册!C:I,7,0)</f>
        <v>2022-06-22</v>
      </c>
      <c r="K654" t="str">
        <f>VLOOKUP(C654,花名册!C:L,9,0)</f>
        <v/>
      </c>
      <c r="L654" t="str">
        <f>VLOOKUP(C654,花名册!C:L,10,0)</f>
        <v/>
      </c>
      <c r="M654" t="str">
        <f>VLOOKUP(C654,花名册!C:N,12,0)</f>
        <v>P2</v>
      </c>
      <c r="N654">
        <f>VLOOKUP(C654,出勤日期!A:I,9,0)</f>
        <v>172.5</v>
      </c>
      <c r="O654">
        <f>VLOOKUP(C654,出勤日期!A:J,10,0)</f>
        <v>172.5</v>
      </c>
      <c r="P654">
        <f>VLOOKUP(C654,出勤日期!A:L,12,0)</f>
        <v>0</v>
      </c>
      <c r="Q654">
        <f>VLOOKUP(C654,出勤日期!A:M,13,0)</f>
        <v>172.5</v>
      </c>
      <c r="S654">
        <f>VLOOKUP(C654,'考勤原始数据（增加育儿、独生子女陪护假）'!C:X,16,0)</f>
        <v>0</v>
      </c>
      <c r="U654">
        <f>VLOOKUP(C654,'考勤原始数据（增加育儿、独生子女陪护假）'!C:Z,17,0)</f>
        <v>0</v>
      </c>
      <c r="W654">
        <f>VLOOKUP(C654,'考勤原始数据（增加育儿、独生子女陪护假）'!C:AB,18,0)</f>
        <v>0</v>
      </c>
      <c r="Y654">
        <f>VLOOKUP(C654,'考勤原始数据（增加育儿、独生子女陪护假）'!C:AD,19,0)</f>
        <v>0</v>
      </c>
      <c r="Z654">
        <f>VLOOKUP(C654,'考勤原始数据（增加育儿、独生子女陪护假）'!C:AE,20,0)</f>
        <v>0</v>
      </c>
      <c r="AB654">
        <f>VLOOKUP(C654,'考勤原始数据（增加育儿、独生子女陪护假）'!C:AG,22,0)</f>
        <v>0</v>
      </c>
      <c r="AC654">
        <f>VLOOKUP(C654,'考勤原始数据（增加育儿、独生子女陪护假）'!C:Y,23,0)</f>
        <v>7.5</v>
      </c>
      <c r="AD654">
        <f>VLOOKUP(C654,'考勤原始数据（增加育儿、独生子女陪护假）'!C:Z,24,0)</f>
        <v>7.5</v>
      </c>
      <c r="AE654">
        <v>0</v>
      </c>
      <c r="AF654">
        <f>VLOOKUP(C654,'考勤原始数据（增加育儿、独生子女陪护假）'!C:AB,26,0)</f>
        <v>0</v>
      </c>
      <c r="AG654">
        <f>VLOOKUP(C654:C655,'考勤原始数据（增加育儿、独生子女陪护假）'!C:AC,27,0)</f>
        <v>0</v>
      </c>
      <c r="AH654">
        <f>VLOOKUP(C654,'考勤原始数据（增加育儿、独生子女陪护假）'!C:AD,28,0)</f>
        <v>0</v>
      </c>
      <c r="AI654">
        <f>VLOOKUP(C654,'考勤原始数据（增加育儿、独生子女陪护假）'!C:AE,29,0)</f>
        <v>0</v>
      </c>
      <c r="AJ654">
        <f>VLOOKUP(C654,'考勤原始数据（增加育儿、独生子女陪护假）'!C:AF,30,0)</f>
        <v>0</v>
      </c>
      <c r="AL654">
        <f t="shared" si="41"/>
        <v>0</v>
      </c>
      <c r="AM654">
        <f t="shared" si="43"/>
        <v>200</v>
      </c>
      <c r="AN654">
        <f>VLOOKUP(C654,工龄计算!B:F,5,0)</f>
        <v>0</v>
      </c>
      <c r="AS654">
        <f t="shared" si="42"/>
        <v>0</v>
      </c>
      <c r="BB654">
        <f t="shared" si="44"/>
        <v>0</v>
      </c>
    </row>
    <row r="655" spans="2:54">
      <c r="B655" t="str">
        <f>VLOOKUP(C655,花名册!C:O,13,0)</f>
        <v>11885</v>
      </c>
      <c r="C655" t="s">
        <v>1438</v>
      </c>
      <c r="D655" t="str">
        <f>VLOOKUP(C655,花名册!C:F,4,0)</f>
        <v>百诚医药</v>
      </c>
      <c r="E655" t="str">
        <f>VLOOKUP(C655,花名册!C:G,5,0)</f>
        <v>药物警戒部</v>
      </c>
      <c r="F655" t="str">
        <f>VLOOKUP(C655,花名册!C:H,6,0)</f>
        <v>药物警戒专员</v>
      </c>
      <c r="G655" t="str">
        <f>VLOOKUP(C655,花名册!C:D,2,0)</f>
        <v>在职</v>
      </c>
      <c r="H655" t="str">
        <f>VLOOKUP(C655,花名册!C:E,3,0)</f>
        <v>正式员工</v>
      </c>
      <c r="I655" t="str">
        <f>VLOOKUP(C655,花名册!C:J,8,0)</f>
        <v>研发</v>
      </c>
      <c r="J655" t="str">
        <f>VLOOKUP(C655,花名册!C:I,7,0)</f>
        <v>2022-06-24</v>
      </c>
      <c r="K655" t="str">
        <f>VLOOKUP(C655,花名册!C:L,9,0)</f>
        <v/>
      </c>
      <c r="L655" t="str">
        <f>VLOOKUP(C655,花名册!C:L,10,0)</f>
        <v/>
      </c>
      <c r="M655" t="str">
        <f>VLOOKUP(C655,花名册!C:N,12,0)</f>
        <v>P2</v>
      </c>
      <c r="N655">
        <f>VLOOKUP(C655,出勤日期!A:I,9,0)</f>
        <v>172.5</v>
      </c>
      <c r="O655">
        <f>VLOOKUP(C655,出勤日期!A:J,10,0)</f>
        <v>172.5</v>
      </c>
      <c r="P655">
        <f>VLOOKUP(C655,出勤日期!A:L,12,0)</f>
        <v>0</v>
      </c>
      <c r="Q655">
        <f>VLOOKUP(C655,出勤日期!A:M,13,0)</f>
        <v>172.5</v>
      </c>
      <c r="S655">
        <f>VLOOKUP(C655,'考勤原始数据（增加育儿、独生子女陪护假）'!C:X,16,0)</f>
        <v>0</v>
      </c>
      <c r="U655">
        <f>VLOOKUP(C655,'考勤原始数据（增加育儿、独生子女陪护假）'!C:Z,17,0)</f>
        <v>0</v>
      </c>
      <c r="W655">
        <f>VLOOKUP(C655,'考勤原始数据（增加育儿、独生子女陪护假）'!C:AB,18,0)</f>
        <v>0</v>
      </c>
      <c r="Y655">
        <f>VLOOKUP(C655,'考勤原始数据（增加育儿、独生子女陪护假）'!C:AD,19,0)</f>
        <v>0</v>
      </c>
      <c r="Z655">
        <f>VLOOKUP(C655,'考勤原始数据（增加育儿、独生子女陪护假）'!C:AE,20,0)</f>
        <v>0</v>
      </c>
      <c r="AB655">
        <f>VLOOKUP(C655,'考勤原始数据（增加育儿、独生子女陪护假）'!C:AG,22,0)</f>
        <v>0</v>
      </c>
      <c r="AC655">
        <f>VLOOKUP(C655,'考勤原始数据（增加育儿、独生子女陪护假）'!C:Y,23,0)</f>
        <v>0</v>
      </c>
      <c r="AD655">
        <f>VLOOKUP(C655,'考勤原始数据（增加育儿、独生子女陪护假）'!C:Z,24,0)</f>
        <v>0</v>
      </c>
      <c r="AE655">
        <v>0</v>
      </c>
      <c r="AF655">
        <f>VLOOKUP(C655,'考勤原始数据（增加育儿、独生子女陪护假）'!C:AB,26,0)</f>
        <v>0</v>
      </c>
      <c r="AG655">
        <f>VLOOKUP(C655:C656,'考勤原始数据（增加育儿、独生子女陪护假）'!C:AC,27,0)</f>
        <v>0</v>
      </c>
      <c r="AH655">
        <f>VLOOKUP(C655,'考勤原始数据（增加育儿、独生子女陪护假）'!C:AD,28,0)</f>
        <v>0</v>
      </c>
      <c r="AI655">
        <f>VLOOKUP(C655,'考勤原始数据（增加育儿、独生子女陪护假）'!C:AE,29,0)</f>
        <v>0</v>
      </c>
      <c r="AJ655">
        <f>VLOOKUP(C655,'考勤原始数据（增加育儿、独生子女陪护假）'!C:AF,30,0)</f>
        <v>0</v>
      </c>
      <c r="AL655">
        <f t="shared" si="41"/>
        <v>0</v>
      </c>
      <c r="AM655">
        <f t="shared" si="43"/>
        <v>200</v>
      </c>
      <c r="AN655">
        <f>VLOOKUP(C655,工龄计算!B:F,5,0)</f>
        <v>0</v>
      </c>
      <c r="AS655">
        <f t="shared" si="42"/>
        <v>0</v>
      </c>
      <c r="BB655">
        <f t="shared" si="44"/>
        <v>0</v>
      </c>
    </row>
    <row r="656" spans="2:54">
      <c r="B656" t="str">
        <f>VLOOKUP(C656,花名册!C:O,13,0)</f>
        <v>11886</v>
      </c>
      <c r="C656" t="s">
        <v>1572</v>
      </c>
      <c r="D656" t="str">
        <f>VLOOKUP(C656,花名册!C:F,4,0)</f>
        <v>百诚医药</v>
      </c>
      <c r="E656" t="str">
        <f>VLOOKUP(C656,花名册!C:G,5,0)</f>
        <v>实验室管理部</v>
      </c>
      <c r="F656" t="str">
        <f>VLOOKUP(C656,花名册!C:H,6,0)</f>
        <v>仓库管理员</v>
      </c>
      <c r="G656" t="str">
        <f>VLOOKUP(C656,花名册!C:D,2,0)</f>
        <v>在职</v>
      </c>
      <c r="H656" t="str">
        <f>VLOOKUP(C656,花名册!C:E,3,0)</f>
        <v>正式员工</v>
      </c>
      <c r="I656" t="str">
        <f>VLOOKUP(C656,花名册!C:J,8,0)</f>
        <v>职能</v>
      </c>
      <c r="J656" t="str">
        <f>VLOOKUP(C656,花名册!C:I,7,0)</f>
        <v>2022-06-27</v>
      </c>
      <c r="K656" t="str">
        <f>VLOOKUP(C656,花名册!C:L,9,0)</f>
        <v/>
      </c>
      <c r="L656" t="str">
        <f>VLOOKUP(C656,花名册!C:L,10,0)</f>
        <v/>
      </c>
      <c r="M656" t="str">
        <f>VLOOKUP(C656,花名册!C:N,12,0)</f>
        <v>P1</v>
      </c>
      <c r="N656">
        <f>VLOOKUP(C656,出勤日期!A:I,9,0)</f>
        <v>184</v>
      </c>
      <c r="O656">
        <f>VLOOKUP(C656,出勤日期!A:J,10,0)</f>
        <v>184</v>
      </c>
      <c r="P656">
        <f>VLOOKUP(C656,出勤日期!A:L,12,0)</f>
        <v>0</v>
      </c>
      <c r="Q656">
        <f>VLOOKUP(C656,出勤日期!A:M,13,0)</f>
        <v>184</v>
      </c>
      <c r="S656">
        <f>VLOOKUP(C656,'考勤原始数据（增加育儿、独生子女陪护假）'!C:X,16,0)</f>
        <v>0</v>
      </c>
      <c r="U656">
        <f>VLOOKUP(C656,'考勤原始数据（增加育儿、独生子女陪护假）'!C:Z,17,0)</f>
        <v>0</v>
      </c>
      <c r="W656">
        <f>VLOOKUP(C656,'考勤原始数据（增加育儿、独生子女陪护假）'!C:AB,18,0)</f>
        <v>0</v>
      </c>
      <c r="Y656">
        <f>VLOOKUP(C656,'考勤原始数据（增加育儿、独生子女陪护假）'!C:AD,19,0)</f>
        <v>0</v>
      </c>
      <c r="Z656">
        <f>VLOOKUP(C656,'考勤原始数据（增加育儿、独生子女陪护假）'!C:AE,20,0)</f>
        <v>0</v>
      </c>
      <c r="AB656">
        <f>VLOOKUP(C656,'考勤原始数据（增加育儿、独生子女陪护假）'!C:AG,22,0)</f>
        <v>0</v>
      </c>
      <c r="AC656">
        <f>VLOOKUP(C656,'考勤原始数据（增加育儿、独生子女陪护假）'!C:Y,23,0)</f>
        <v>0</v>
      </c>
      <c r="AD656">
        <f>VLOOKUP(C656,'考勤原始数据（增加育儿、独生子女陪护假）'!C:Z,24,0)</f>
        <v>0</v>
      </c>
      <c r="AE656">
        <v>0</v>
      </c>
      <c r="AF656">
        <f>VLOOKUP(C656,'考勤原始数据（增加育儿、独生子女陪护假）'!C:AB,26,0)</f>
        <v>0</v>
      </c>
      <c r="AG656">
        <f>VLOOKUP(C656:C657,'考勤原始数据（增加育儿、独生子女陪护假）'!C:AC,27,0)</f>
        <v>0</v>
      </c>
      <c r="AH656">
        <f>VLOOKUP(C656,'考勤原始数据（增加育儿、独生子女陪护假）'!C:AD,28,0)</f>
        <v>0</v>
      </c>
      <c r="AI656">
        <f>VLOOKUP(C656,'考勤原始数据（增加育儿、独生子女陪护假）'!C:AE,29,0)</f>
        <v>0</v>
      </c>
      <c r="AJ656">
        <f>VLOOKUP(C656,'考勤原始数据（增加育儿、独生子女陪护假）'!C:AF,30,0)</f>
        <v>0</v>
      </c>
      <c r="AL656">
        <f t="shared" si="41"/>
        <v>0</v>
      </c>
      <c r="AM656">
        <f t="shared" si="43"/>
        <v>200</v>
      </c>
      <c r="AN656">
        <f>VLOOKUP(C656,工龄计算!B:F,5,0)</f>
        <v>0</v>
      </c>
      <c r="AS656">
        <f t="shared" si="42"/>
        <v>0</v>
      </c>
      <c r="BB656">
        <f t="shared" si="44"/>
        <v>0</v>
      </c>
    </row>
    <row r="657" spans="2:54">
      <c r="B657" t="str">
        <f>VLOOKUP(C657,花名册!C:O,13,0)</f>
        <v>11895</v>
      </c>
      <c r="C657" t="s">
        <v>1440</v>
      </c>
      <c r="D657" t="str">
        <f>VLOOKUP(C657,花名册!C:F,4,0)</f>
        <v>百诚医药</v>
      </c>
      <c r="E657" t="str">
        <f>VLOOKUP(C657,花名册!C:G,5,0)</f>
        <v>原料药分析部</v>
      </c>
      <c r="F657" t="str">
        <f>VLOOKUP(C657,花名册!C:H,6,0)</f>
        <v>助理分析研究员</v>
      </c>
      <c r="G657" t="str">
        <f>VLOOKUP(C657,花名册!C:D,2,0)</f>
        <v>在职</v>
      </c>
      <c r="H657" t="str">
        <f>VLOOKUP(C657,花名册!C:E,3,0)</f>
        <v>正式员工</v>
      </c>
      <c r="I657" t="str">
        <f>VLOOKUP(C657,花名册!C:J,8,0)</f>
        <v>研发</v>
      </c>
      <c r="J657" t="str">
        <f>VLOOKUP(C657,花名册!C:I,7,0)</f>
        <v>2022-06-27</v>
      </c>
      <c r="K657" t="str">
        <f>VLOOKUP(C657,花名册!C:L,9,0)</f>
        <v/>
      </c>
      <c r="L657" t="str">
        <f>VLOOKUP(C657,花名册!C:L,10,0)</f>
        <v/>
      </c>
      <c r="M657" t="str">
        <f>VLOOKUP(C657,花名册!C:N,12,0)</f>
        <v>P1</v>
      </c>
      <c r="N657">
        <f>VLOOKUP(C657,出勤日期!A:I,9,0)</f>
        <v>172.5</v>
      </c>
      <c r="O657">
        <f>VLOOKUP(C657,出勤日期!A:J,10,0)</f>
        <v>172.5</v>
      </c>
      <c r="P657">
        <f>VLOOKUP(C657,出勤日期!A:L,12,0)</f>
        <v>0</v>
      </c>
      <c r="Q657">
        <f>VLOOKUP(C657,出勤日期!A:M,13,0)</f>
        <v>172.5</v>
      </c>
      <c r="S657">
        <f>VLOOKUP(C657,'考勤原始数据（增加育儿、独生子女陪护假）'!C:X,16,0)</f>
        <v>7.5</v>
      </c>
      <c r="U657">
        <f>VLOOKUP(C657,'考勤原始数据（增加育儿、独生子女陪护假）'!C:Z,17,0)</f>
        <v>0.5</v>
      </c>
      <c r="W657">
        <f>VLOOKUP(C657,'考勤原始数据（增加育儿、独生子女陪护假）'!C:AB,18,0)</f>
        <v>0</v>
      </c>
      <c r="Y657">
        <f>VLOOKUP(C657,'考勤原始数据（增加育儿、独生子女陪护假）'!C:AD,19,0)</f>
        <v>0</v>
      </c>
      <c r="Z657">
        <f>VLOOKUP(C657,'考勤原始数据（增加育儿、独生子女陪护假）'!C:AE,20,0)</f>
        <v>0</v>
      </c>
      <c r="AB657">
        <f>VLOOKUP(C657,'考勤原始数据（增加育儿、独生子女陪护假）'!C:AG,22,0)</f>
        <v>0</v>
      </c>
      <c r="AC657">
        <f>VLOOKUP(C657,'考勤原始数据（增加育儿、独生子女陪护假）'!C:Y,23,0)</f>
        <v>1</v>
      </c>
      <c r="AD657">
        <f>VLOOKUP(C657,'考勤原始数据（增加育儿、独生子女陪护假）'!C:Z,24,0)</f>
        <v>1</v>
      </c>
      <c r="AE657">
        <v>0</v>
      </c>
      <c r="AF657">
        <f>VLOOKUP(C657,'考勤原始数据（增加育儿、独生子女陪护假）'!C:AB,26,0)</f>
        <v>0</v>
      </c>
      <c r="AG657">
        <f>VLOOKUP(C657:C658,'考勤原始数据（增加育儿、独生子女陪护假）'!C:AC,27,0)</f>
        <v>0</v>
      </c>
      <c r="AH657">
        <f>VLOOKUP(C657,'考勤原始数据（增加育儿、独生子女陪护假）'!C:AD,28,0)</f>
        <v>0</v>
      </c>
      <c r="AI657">
        <f>VLOOKUP(C657,'考勤原始数据（增加育儿、独生子女陪护假）'!C:AE,29,0)</f>
        <v>0</v>
      </c>
      <c r="AJ657">
        <f>VLOOKUP(C657,'考勤原始数据（增加育儿、独生子女陪护假）'!C:AF,30,0)</f>
        <v>0</v>
      </c>
      <c r="AL657">
        <f t="shared" si="41"/>
        <v>0</v>
      </c>
      <c r="AM657">
        <f t="shared" si="43"/>
        <v>190.72</v>
      </c>
      <c r="AN657">
        <f>VLOOKUP(C657,工龄计算!B:F,5,0)</f>
        <v>0</v>
      </c>
      <c r="AS657">
        <f t="shared" si="42"/>
        <v>0</v>
      </c>
      <c r="BB657">
        <f t="shared" si="44"/>
        <v>0</v>
      </c>
    </row>
    <row r="658" spans="2:54">
      <c r="B658" t="str">
        <f>VLOOKUP(C658,花名册!C:O,13,0)</f>
        <v>11888</v>
      </c>
      <c r="C658" t="s">
        <v>1627</v>
      </c>
      <c r="D658" t="str">
        <f>VLOOKUP(C658,花名册!C:F,4,0)</f>
        <v>百诚医药</v>
      </c>
      <c r="E658" t="str">
        <f>VLOOKUP(C658,花名册!C:G,5,0)</f>
        <v>外用制剂部</v>
      </c>
      <c r="F658" t="str">
        <f>VLOOKUP(C658,花名册!C:H,6,0)</f>
        <v>高级制剂研究员</v>
      </c>
      <c r="G658" t="str">
        <f>VLOOKUP(C658,花名册!C:D,2,0)</f>
        <v>在职</v>
      </c>
      <c r="H658" t="str">
        <f>VLOOKUP(C658,花名册!C:E,3,0)</f>
        <v>正式员工</v>
      </c>
      <c r="I658" t="str">
        <f>VLOOKUP(C658,花名册!C:J,8,0)</f>
        <v>研发</v>
      </c>
      <c r="J658" t="str">
        <f>VLOOKUP(C658,花名册!C:I,7,0)</f>
        <v>2022-06-29</v>
      </c>
      <c r="K658" t="str">
        <f>VLOOKUP(C658,花名册!C:L,9,0)</f>
        <v/>
      </c>
      <c r="L658" t="str">
        <f>VLOOKUP(C658,花名册!C:L,10,0)</f>
        <v/>
      </c>
      <c r="M658" t="str">
        <f>VLOOKUP(C658,花名册!C:N,12,0)</f>
        <v>P3</v>
      </c>
      <c r="N658">
        <f>VLOOKUP(C658,出勤日期!A:I,9,0)</f>
        <v>172.5</v>
      </c>
      <c r="O658">
        <f>VLOOKUP(C658,出勤日期!A:J,10,0)</f>
        <v>172.5</v>
      </c>
      <c r="P658">
        <f>VLOOKUP(C658,出勤日期!A:L,12,0)</f>
        <v>0</v>
      </c>
      <c r="Q658">
        <f>VLOOKUP(C658,出勤日期!A:M,13,0)</f>
        <v>172.5</v>
      </c>
      <c r="S658">
        <f>VLOOKUP(C658,'考勤原始数据（增加育儿、独生子女陪护假）'!C:X,16,0)</f>
        <v>0</v>
      </c>
      <c r="U658">
        <f>VLOOKUP(C658,'考勤原始数据（增加育儿、独生子女陪护假）'!C:Z,17,0)</f>
        <v>0</v>
      </c>
      <c r="W658">
        <f>VLOOKUP(C658,'考勤原始数据（增加育儿、独生子女陪护假）'!C:AB,18,0)</f>
        <v>0</v>
      </c>
      <c r="Y658">
        <f>VLOOKUP(C658,'考勤原始数据（增加育儿、独生子女陪护假）'!C:AD,19,0)</f>
        <v>0</v>
      </c>
      <c r="Z658">
        <f>VLOOKUP(C658,'考勤原始数据（增加育儿、独生子女陪护假）'!C:AE,20,0)</f>
        <v>0</v>
      </c>
      <c r="AB658">
        <f>VLOOKUP(C658,'考勤原始数据（增加育儿、独生子女陪护假）'!C:AG,22,0)</f>
        <v>0</v>
      </c>
      <c r="AC658">
        <f>VLOOKUP(C658,'考勤原始数据（增加育儿、独生子女陪护假）'!C:Y,23,0)</f>
        <v>12.5</v>
      </c>
      <c r="AD658">
        <f>VLOOKUP(C658,'考勤原始数据（增加育儿、独生子女陪护假）'!C:Z,24,0)</f>
        <v>12.5</v>
      </c>
      <c r="AE658">
        <v>0</v>
      </c>
      <c r="AF658">
        <f>VLOOKUP(C658,'考勤原始数据（增加育儿、独生子女陪护假）'!C:AB,26,0)</f>
        <v>0</v>
      </c>
      <c r="AG658">
        <f>VLOOKUP(C658:C659,'考勤原始数据（增加育儿、独生子女陪护假）'!C:AC,27,0)</f>
        <v>0</v>
      </c>
      <c r="AH658">
        <f>VLOOKUP(C658,'考勤原始数据（增加育儿、独生子女陪护假）'!C:AD,28,0)</f>
        <v>0</v>
      </c>
      <c r="AI658">
        <f>VLOOKUP(C658,'考勤原始数据（增加育儿、独生子女陪护假）'!C:AE,29,0)</f>
        <v>0</v>
      </c>
      <c r="AJ658">
        <f>VLOOKUP(C658,'考勤原始数据（增加育儿、独生子女陪护假）'!C:AF,30,0)</f>
        <v>0</v>
      </c>
      <c r="AL658">
        <f t="shared" si="41"/>
        <v>0</v>
      </c>
      <c r="AM658">
        <f t="shared" si="43"/>
        <v>200</v>
      </c>
      <c r="AN658">
        <f>VLOOKUP(C658,工龄计算!B:F,5,0)</f>
        <v>0</v>
      </c>
      <c r="AS658">
        <f t="shared" si="42"/>
        <v>0</v>
      </c>
      <c r="BB658">
        <f t="shared" si="44"/>
        <v>0</v>
      </c>
    </row>
    <row r="659" spans="2:54">
      <c r="B659" t="str">
        <f>VLOOKUP(C659,花名册!C:O,13,0)</f>
        <v>11894</v>
      </c>
      <c r="C659" t="s">
        <v>1165</v>
      </c>
      <c r="D659" t="str">
        <f>VLOOKUP(C659,花名册!C:F,4,0)</f>
        <v>百诚医药</v>
      </c>
      <c r="E659" t="str">
        <f>VLOOKUP(C659,花名册!C:G,5,0)</f>
        <v>放大管理部</v>
      </c>
      <c r="F659" t="str">
        <f>VLOOKUP(C659,花名册!C:H,6,0)</f>
        <v>资深合成研究员</v>
      </c>
      <c r="G659" t="str">
        <f>VLOOKUP(C659,花名册!C:D,2,0)</f>
        <v>在职</v>
      </c>
      <c r="H659" t="str">
        <f>VLOOKUP(C659,花名册!C:E,3,0)</f>
        <v>正式员工</v>
      </c>
      <c r="I659" t="str">
        <f>VLOOKUP(C659,花名册!C:J,8,0)</f>
        <v>研发</v>
      </c>
      <c r="J659" t="str">
        <f>VLOOKUP(C659,花名册!C:I,7,0)</f>
        <v>2022-06-29</v>
      </c>
      <c r="K659" t="str">
        <f>VLOOKUP(C659,花名册!C:L,9,0)</f>
        <v/>
      </c>
      <c r="L659" t="str">
        <f>VLOOKUP(C659,花名册!C:L,10,0)</f>
        <v/>
      </c>
      <c r="M659" t="str">
        <f>VLOOKUP(C659,花名册!C:N,12,0)</f>
        <v>P4</v>
      </c>
      <c r="N659">
        <f>VLOOKUP(C659,出勤日期!A:I,9,0)</f>
        <v>172.5</v>
      </c>
      <c r="O659">
        <f>VLOOKUP(C659,出勤日期!A:J,10,0)</f>
        <v>172.5</v>
      </c>
      <c r="P659">
        <f>VLOOKUP(C659,出勤日期!A:L,12,0)</f>
        <v>0</v>
      </c>
      <c r="Q659">
        <f>VLOOKUP(C659,出勤日期!A:M,13,0)</f>
        <v>172.5</v>
      </c>
      <c r="S659">
        <f>VLOOKUP(C659,'考勤原始数据（增加育儿、独生子女陪护假）'!C:X,16,0)</f>
        <v>0</v>
      </c>
      <c r="U659">
        <f>VLOOKUP(C659,'考勤原始数据（增加育儿、独生子女陪护假）'!C:Z,17,0)</f>
        <v>3.5</v>
      </c>
      <c r="W659">
        <f>VLOOKUP(C659,'考勤原始数据（增加育儿、独生子女陪护假）'!C:AB,18,0)</f>
        <v>0</v>
      </c>
      <c r="Y659">
        <f>VLOOKUP(C659,'考勤原始数据（增加育儿、独生子女陪护假）'!C:AD,19,0)</f>
        <v>0</v>
      </c>
      <c r="Z659">
        <f>VLOOKUP(C659,'考勤原始数据（增加育儿、独生子女陪护假）'!C:AE,20,0)</f>
        <v>0</v>
      </c>
      <c r="AB659">
        <f>VLOOKUP(C659,'考勤原始数据（增加育儿、独生子女陪护假）'!C:AG,22,0)</f>
        <v>0</v>
      </c>
      <c r="AC659">
        <f>VLOOKUP(C659,'考勤原始数据（增加育儿、独生子女陪护假）'!C:Y,23,0)</f>
        <v>75.5</v>
      </c>
      <c r="AD659">
        <f>VLOOKUP(C659,'考勤原始数据（增加育儿、独生子女陪护假）'!C:Z,24,0)</f>
        <v>15</v>
      </c>
      <c r="AE659">
        <v>0</v>
      </c>
      <c r="AF659">
        <f>VLOOKUP(C659,'考勤原始数据（增加育儿、独生子女陪护假）'!C:AB,26,0)</f>
        <v>2</v>
      </c>
      <c r="AG659">
        <f>VLOOKUP(C659:C660,'考勤原始数据（增加育儿、独生子女陪护假）'!C:AC,27,0)</f>
        <v>58.5</v>
      </c>
      <c r="AH659">
        <f>VLOOKUP(C659,'考勤原始数据（增加育儿、独生子女陪护假）'!C:AD,28,0)</f>
        <v>0</v>
      </c>
      <c r="AI659">
        <f>VLOOKUP(C659,'考勤原始数据（增加育儿、独生子女陪护假）'!C:AE,29,0)</f>
        <v>0</v>
      </c>
      <c r="AJ659">
        <f>VLOOKUP(C659,'考勤原始数据（增加育儿、独生子女陪护假）'!C:AF,30,0)</f>
        <v>2420</v>
      </c>
      <c r="AL659">
        <f t="shared" si="41"/>
        <v>0</v>
      </c>
      <c r="AM659">
        <f t="shared" si="43"/>
        <v>195.94</v>
      </c>
      <c r="AN659">
        <f>VLOOKUP(C659,工龄计算!B:F,5,0)</f>
        <v>0</v>
      </c>
      <c r="AS659">
        <f t="shared" si="42"/>
        <v>0</v>
      </c>
      <c r="BB659">
        <f t="shared" si="44"/>
        <v>0</v>
      </c>
    </row>
    <row r="660" spans="2:54">
      <c r="B660" t="str">
        <f>VLOOKUP(C660,花名册!C:O,13,0)</f>
        <v>11879</v>
      </c>
      <c r="C660" t="s">
        <v>1168</v>
      </c>
      <c r="D660" t="str">
        <f>VLOOKUP(C660,花名册!C:F,4,0)</f>
        <v>百代医药</v>
      </c>
      <c r="E660" t="str">
        <f>VLOOKUP(C660,花名册!C:G,5,0)</f>
        <v>质量部</v>
      </c>
      <c r="F660" t="str">
        <f>VLOOKUP(C660,花名册!C:H,6,0)</f>
        <v>质量经理</v>
      </c>
      <c r="G660" t="str">
        <f>VLOOKUP(C660,花名册!C:D,2,0)</f>
        <v>在职</v>
      </c>
      <c r="H660" t="str">
        <f>VLOOKUP(C660,花名册!C:E,3,0)</f>
        <v>正式员工</v>
      </c>
      <c r="I660" t="str">
        <f>VLOOKUP(C660,花名册!C:J,8,0)</f>
        <v>职能</v>
      </c>
      <c r="J660" t="str">
        <f>VLOOKUP(C660,花名册!C:I,7,0)</f>
        <v>2022-06-28</v>
      </c>
      <c r="K660" t="str">
        <f>VLOOKUP(C660,花名册!C:L,9,0)</f>
        <v/>
      </c>
      <c r="L660" t="str">
        <f>VLOOKUP(C660,花名册!C:L,10,0)</f>
        <v/>
      </c>
      <c r="M660" t="str">
        <f>VLOOKUP(C660,花名册!C:N,12,0)</f>
        <v>M1</v>
      </c>
      <c r="N660">
        <f>VLOOKUP(C660,出勤日期!A:I,9,0)</f>
        <v>184</v>
      </c>
      <c r="O660">
        <f>VLOOKUP(C660,出勤日期!A:J,10,0)</f>
        <v>184</v>
      </c>
      <c r="P660">
        <f>VLOOKUP(C660,出勤日期!A:L,12,0)</f>
        <v>0</v>
      </c>
      <c r="Q660">
        <f>VLOOKUP(C660,出勤日期!A:M,13,0)</f>
        <v>184</v>
      </c>
      <c r="S660">
        <f>VLOOKUP(C660,'考勤原始数据（增加育儿、独生子女陪护假）'!C:X,16,0)</f>
        <v>8</v>
      </c>
      <c r="U660">
        <f>VLOOKUP(C660,'考勤原始数据（增加育儿、独生子女陪护假）'!C:Z,17,0)</f>
        <v>0</v>
      </c>
      <c r="W660">
        <f>VLOOKUP(C660,'考勤原始数据（增加育儿、独生子女陪护假）'!C:AB,18,0)</f>
        <v>0</v>
      </c>
      <c r="Y660">
        <f>VLOOKUP(C660,'考勤原始数据（增加育儿、独生子女陪护假）'!C:AD,19,0)</f>
        <v>0</v>
      </c>
      <c r="Z660">
        <f>VLOOKUP(C660,'考勤原始数据（增加育儿、独生子女陪护假）'!C:AE,20,0)</f>
        <v>0</v>
      </c>
      <c r="AB660">
        <f>VLOOKUP(C660,'考勤原始数据（增加育儿、独生子女陪护假）'!C:AG,22,0)</f>
        <v>0</v>
      </c>
      <c r="AC660">
        <f>VLOOKUP(C660,'考勤原始数据（增加育儿、独生子女陪护假）'!C:Y,23,0)</f>
        <v>0</v>
      </c>
      <c r="AD660">
        <f>VLOOKUP(C660,'考勤原始数据（增加育儿、独生子女陪护假）'!C:Z,24,0)</f>
        <v>0</v>
      </c>
      <c r="AE660">
        <v>0</v>
      </c>
      <c r="AF660">
        <f>VLOOKUP(C660,'考勤原始数据（增加育儿、独生子女陪护假）'!C:AB,26,0)</f>
        <v>0</v>
      </c>
      <c r="AG660">
        <f>VLOOKUP(C660:C661,'考勤原始数据（增加育儿、独生子女陪护假）'!C:AC,27,0)</f>
        <v>0</v>
      </c>
      <c r="AH660">
        <f>VLOOKUP(C660,'考勤原始数据（增加育儿、独生子女陪护假）'!C:AD,28,0)</f>
        <v>0</v>
      </c>
      <c r="AI660">
        <f>VLOOKUP(C660,'考勤原始数据（增加育儿、独生子女陪护假）'!C:AE,29,0)</f>
        <v>0</v>
      </c>
      <c r="AJ660">
        <f>VLOOKUP(C660,'考勤原始数据（增加育儿、独生子女陪护假）'!C:AF,30,0)</f>
        <v>0</v>
      </c>
      <c r="AK660">
        <v>21</v>
      </c>
      <c r="AL660">
        <f t="shared" si="41"/>
        <v>315</v>
      </c>
      <c r="AM660">
        <f t="shared" si="43"/>
        <v>191.3</v>
      </c>
      <c r="AN660">
        <f>VLOOKUP(C660,工龄计算!B:F,5,0)</f>
        <v>0</v>
      </c>
      <c r="AS660">
        <f t="shared" si="42"/>
        <v>0</v>
      </c>
      <c r="BB660">
        <f t="shared" si="44"/>
        <v>0</v>
      </c>
    </row>
    <row r="661" spans="2:54">
      <c r="B661" t="str">
        <f>VLOOKUP(C661,花名册!C:O,13,0)</f>
        <v>11909</v>
      </c>
      <c r="C661" t="s">
        <v>1295</v>
      </c>
      <c r="D661" t="str">
        <f>VLOOKUP(C661,花名册!C:F,4,0)</f>
        <v>百诚医药</v>
      </c>
      <c r="E661" t="str">
        <f>VLOOKUP(C661,花名册!C:G,5,0)</f>
        <v>行政事务部</v>
      </c>
      <c r="F661" t="str">
        <f>VLOOKUP(C661,花名册!C:H,6,0)</f>
        <v>司机</v>
      </c>
      <c r="G661" t="str">
        <f>VLOOKUP(C661,花名册!C:D,2,0)</f>
        <v>在职</v>
      </c>
      <c r="H661" t="str">
        <f>VLOOKUP(C661,花名册!C:E,3,0)</f>
        <v>正式员工</v>
      </c>
      <c r="I661" t="str">
        <f>VLOOKUP(C661,花名册!C:J,8,0)</f>
        <v>职能</v>
      </c>
      <c r="J661" t="str">
        <f>VLOOKUP(C661,花名册!C:I,7,0)</f>
        <v>2022-06-30</v>
      </c>
      <c r="K661" t="str">
        <f>VLOOKUP(C661,花名册!C:L,9,0)</f>
        <v/>
      </c>
      <c r="L661" t="str">
        <f>VLOOKUP(C661,花名册!C:L,10,0)</f>
        <v/>
      </c>
      <c r="M661" t="str">
        <f>VLOOKUP(C661,花名册!C:N,12,0)</f>
        <v>P2</v>
      </c>
      <c r="N661">
        <f>VLOOKUP(C661,出勤日期!A:I,9,0)</f>
        <v>184</v>
      </c>
      <c r="O661">
        <f>VLOOKUP(C661,出勤日期!A:J,10,0)</f>
        <v>184</v>
      </c>
      <c r="P661">
        <f>VLOOKUP(C661,出勤日期!A:L,12,0)</f>
        <v>0</v>
      </c>
      <c r="Q661">
        <f>VLOOKUP(C661,出勤日期!A:M,13,0)</f>
        <v>184</v>
      </c>
      <c r="S661">
        <f>VLOOKUP(C661,'考勤原始数据（增加育儿、独生子女陪护假）'!C:X,16,0)</f>
        <v>0</v>
      </c>
      <c r="U661">
        <f>VLOOKUP(C661,'考勤原始数据（增加育儿、独生子女陪护假）'!C:Z,17,0)</f>
        <v>0</v>
      </c>
      <c r="W661">
        <f>VLOOKUP(C661,'考勤原始数据（增加育儿、独生子女陪护假）'!C:AB,18,0)</f>
        <v>0</v>
      </c>
      <c r="Y661">
        <f>VLOOKUP(C661,'考勤原始数据（增加育儿、独生子女陪护假）'!C:AD,19,0)</f>
        <v>0</v>
      </c>
      <c r="Z661">
        <f>VLOOKUP(C661,'考勤原始数据（增加育儿、独生子女陪护假）'!C:AE,20,0)</f>
        <v>0</v>
      </c>
      <c r="AB661">
        <f>VLOOKUP(C661,'考勤原始数据（增加育儿、独生子女陪护假）'!C:AG,22,0)</f>
        <v>0</v>
      </c>
      <c r="AC661">
        <f>VLOOKUP(C661,'考勤原始数据（增加育儿、独生子女陪护假）'!C:Y,23,0)</f>
        <v>0</v>
      </c>
      <c r="AD661">
        <f>VLOOKUP(C661,'考勤原始数据（增加育儿、独生子女陪护假）'!C:Z,24,0)</f>
        <v>0</v>
      </c>
      <c r="AE661">
        <v>0</v>
      </c>
      <c r="AF661">
        <f>VLOOKUP(C661,'考勤原始数据（增加育儿、独生子女陪护假）'!C:AB,26,0)</f>
        <v>0</v>
      </c>
      <c r="AG661">
        <f>VLOOKUP(C661:C662,'考勤原始数据（增加育儿、独生子女陪护假）'!C:AC,27,0)</f>
        <v>0</v>
      </c>
      <c r="AH661">
        <f>VLOOKUP(C661,'考勤原始数据（增加育儿、独生子女陪护假）'!C:AD,28,0)</f>
        <v>0</v>
      </c>
      <c r="AI661">
        <f>VLOOKUP(C661,'考勤原始数据（增加育儿、独生子女陪护假）'!C:AE,29,0)</f>
        <v>0</v>
      </c>
      <c r="AJ661">
        <f>VLOOKUP(C661,'考勤原始数据（增加育儿、独生子女陪护假）'!C:AF,30,0)</f>
        <v>0</v>
      </c>
      <c r="AK661">
        <v>2</v>
      </c>
      <c r="AL661">
        <f t="shared" si="41"/>
        <v>30</v>
      </c>
      <c r="AM661">
        <f t="shared" si="43"/>
        <v>200</v>
      </c>
      <c r="AN661">
        <f>VLOOKUP(C661,工龄计算!B:F,5,0)</f>
        <v>0</v>
      </c>
      <c r="AS661">
        <f t="shared" si="42"/>
        <v>0</v>
      </c>
      <c r="BB661">
        <f t="shared" si="44"/>
        <v>0</v>
      </c>
    </row>
    <row r="662" spans="2:54">
      <c r="B662" t="str">
        <f>VLOOKUP(C662,花名册!C:O,13,0)</f>
        <v>12502</v>
      </c>
      <c r="C662" t="s">
        <v>1203</v>
      </c>
      <c r="D662" t="str">
        <f>VLOOKUP(C662,花名册!C:F,4,0)</f>
        <v>百诚医药</v>
      </c>
      <c r="E662" t="str">
        <f>VLOOKUP(C662,花名册!C:G,5,0)</f>
        <v>固体制剂一部</v>
      </c>
      <c r="F662" t="str">
        <f>VLOOKUP(C662,花名册!C:H,6,0)</f>
        <v>助理分析研究员</v>
      </c>
      <c r="G662" t="str">
        <f>VLOOKUP(C662,花名册!C:D,2,0)</f>
        <v>在职</v>
      </c>
      <c r="H662" t="str">
        <f>VLOOKUP(C662,花名册!C:E,3,0)</f>
        <v>正式员工</v>
      </c>
      <c r="I662" t="str">
        <f>VLOOKUP(C662,花名册!C:J,8,0)</f>
        <v>研发</v>
      </c>
      <c r="J662" t="str">
        <f>VLOOKUP(C662,花名册!C:I,7,0)</f>
        <v>2022-07-04</v>
      </c>
      <c r="K662" t="str">
        <f>VLOOKUP(C662,花名册!C:L,9,0)</f>
        <v/>
      </c>
      <c r="L662" t="str">
        <f>VLOOKUP(C662,花名册!C:L,10,0)</f>
        <v/>
      </c>
      <c r="M662" t="str">
        <f>VLOOKUP(C662,花名册!C:N,12,0)</f>
        <v>P1</v>
      </c>
      <c r="N662">
        <f>VLOOKUP(C662,出勤日期!A:I,9,0)</f>
        <v>172.5</v>
      </c>
      <c r="O662">
        <f>VLOOKUP(C662,出勤日期!A:J,10,0)</f>
        <v>172.5</v>
      </c>
      <c r="P662">
        <f>VLOOKUP(C662,出勤日期!A:L,12,0)</f>
        <v>0</v>
      </c>
      <c r="Q662">
        <f>VLOOKUP(C662,出勤日期!A:M,13,0)</f>
        <v>172.5</v>
      </c>
      <c r="S662">
        <f>VLOOKUP(C662,'考勤原始数据（增加育儿、独生子女陪护假）'!C:X,16,0)</f>
        <v>0</v>
      </c>
      <c r="U662">
        <f>VLOOKUP(C662,'考勤原始数据（增加育儿、独生子女陪护假）'!C:Z,17,0)</f>
        <v>0</v>
      </c>
      <c r="W662">
        <f>VLOOKUP(C662,'考勤原始数据（增加育儿、独生子女陪护假）'!C:AB,18,0)</f>
        <v>0</v>
      </c>
      <c r="Y662">
        <f>VLOOKUP(C662,'考勤原始数据（增加育儿、独生子女陪护假）'!C:AD,19,0)</f>
        <v>0</v>
      </c>
      <c r="Z662">
        <f>VLOOKUP(C662,'考勤原始数据（增加育儿、独生子女陪护假）'!C:AE,20,0)</f>
        <v>0</v>
      </c>
      <c r="AB662">
        <f>VLOOKUP(C662,'考勤原始数据（增加育儿、独生子女陪护假）'!C:AG,22,0)</f>
        <v>0</v>
      </c>
      <c r="AC662">
        <f>VLOOKUP(C662,'考勤原始数据（增加育儿、独生子女陪护假）'!C:Y,23,0)</f>
        <v>11</v>
      </c>
      <c r="AD662">
        <f>VLOOKUP(C662,'考勤原始数据（增加育儿、独生子女陪护假）'!C:Z,24,0)</f>
        <v>11</v>
      </c>
      <c r="AE662">
        <v>0</v>
      </c>
      <c r="AF662">
        <f>VLOOKUP(C662,'考勤原始数据（增加育儿、独生子女陪护假）'!C:AB,26,0)</f>
        <v>0</v>
      </c>
      <c r="AG662">
        <f>VLOOKUP(C662:C663,'考勤原始数据（增加育儿、独生子女陪护假）'!C:AC,27,0)</f>
        <v>0</v>
      </c>
      <c r="AH662">
        <f>VLOOKUP(C662,'考勤原始数据（增加育儿、独生子女陪护假）'!C:AD,28,0)</f>
        <v>0</v>
      </c>
      <c r="AI662">
        <f>VLOOKUP(C662,'考勤原始数据（增加育儿、独生子女陪护假）'!C:AE,29,0)</f>
        <v>0</v>
      </c>
      <c r="AJ662">
        <f>VLOOKUP(C662,'考勤原始数据（增加育儿、独生子女陪护假）'!C:AF,30,0)</f>
        <v>0</v>
      </c>
      <c r="AL662">
        <f t="shared" si="41"/>
        <v>0</v>
      </c>
      <c r="AM662">
        <f t="shared" si="43"/>
        <v>200</v>
      </c>
      <c r="AN662">
        <f>VLOOKUP(C662,工龄计算!B:F,5,0)</f>
        <v>0</v>
      </c>
      <c r="AS662">
        <f t="shared" si="42"/>
        <v>0</v>
      </c>
      <c r="BB662">
        <f t="shared" si="44"/>
        <v>0</v>
      </c>
    </row>
    <row r="663" spans="2:54">
      <c r="B663" t="str">
        <f>VLOOKUP(C663,花名册!C:O,13,0)</f>
        <v>12503</v>
      </c>
      <c r="C663" t="s">
        <v>1628</v>
      </c>
      <c r="D663" t="str">
        <f>VLOOKUP(C663,花名册!C:F,4,0)</f>
        <v>百诚医药</v>
      </c>
      <c r="E663" t="str">
        <f>VLOOKUP(C663,花名册!C:G,5,0)</f>
        <v>固体制剂一部</v>
      </c>
      <c r="F663" t="str">
        <f>VLOOKUP(C663,花名册!C:H,6,0)</f>
        <v>制剂研究员</v>
      </c>
      <c r="G663" t="str">
        <f>VLOOKUP(C663,花名册!C:D,2,0)</f>
        <v>在职</v>
      </c>
      <c r="H663" t="str">
        <f>VLOOKUP(C663,花名册!C:E,3,0)</f>
        <v>正式员工</v>
      </c>
      <c r="I663" t="str">
        <f>VLOOKUP(C663,花名册!C:J,8,0)</f>
        <v>研发</v>
      </c>
      <c r="J663" t="str">
        <f>VLOOKUP(C663,花名册!C:I,7,0)</f>
        <v>2022-07-04</v>
      </c>
      <c r="K663" t="str">
        <f>VLOOKUP(C663,花名册!C:L,9,0)</f>
        <v/>
      </c>
      <c r="L663" t="str">
        <f>VLOOKUP(C663,花名册!C:L,10,0)</f>
        <v/>
      </c>
      <c r="M663" t="str">
        <f>VLOOKUP(C663,花名册!C:N,12,0)</f>
        <v>P2</v>
      </c>
      <c r="N663">
        <f>VLOOKUP(C663,出勤日期!A:I,9,0)</f>
        <v>172.5</v>
      </c>
      <c r="O663">
        <f>VLOOKUP(C663,出勤日期!A:J,10,0)</f>
        <v>172.5</v>
      </c>
      <c r="P663">
        <f>VLOOKUP(C663,出勤日期!A:L,12,0)</f>
        <v>0</v>
      </c>
      <c r="Q663">
        <f>VLOOKUP(C663,出勤日期!A:M,13,0)</f>
        <v>172.5</v>
      </c>
      <c r="S663">
        <f>VLOOKUP(C663,'考勤原始数据（增加育儿、独生子女陪护假）'!C:X,16,0)</f>
        <v>0</v>
      </c>
      <c r="U663">
        <f>VLOOKUP(C663,'考勤原始数据（增加育儿、独生子女陪护假）'!C:Z,17,0)</f>
        <v>0</v>
      </c>
      <c r="W663">
        <f>VLOOKUP(C663,'考勤原始数据（增加育儿、独生子女陪护假）'!C:AB,18,0)</f>
        <v>0</v>
      </c>
      <c r="Y663">
        <f>VLOOKUP(C663,'考勤原始数据（增加育儿、独生子女陪护假）'!C:AD,19,0)</f>
        <v>0</v>
      </c>
      <c r="Z663">
        <f>VLOOKUP(C663,'考勤原始数据（增加育儿、独生子女陪护假）'!C:AE,20,0)</f>
        <v>0</v>
      </c>
      <c r="AB663">
        <f>VLOOKUP(C663,'考勤原始数据（增加育儿、独生子女陪护假）'!C:AG,22,0)</f>
        <v>0</v>
      </c>
      <c r="AC663">
        <f>VLOOKUP(C663,'考勤原始数据（增加育儿、独生子女陪护假）'!C:Y,23,0)</f>
        <v>31</v>
      </c>
      <c r="AD663">
        <f>VLOOKUP(C663,'考勤原始数据（增加育儿、独生子女陪护假）'!C:Z,24,0)</f>
        <v>31</v>
      </c>
      <c r="AE663">
        <v>0</v>
      </c>
      <c r="AF663">
        <f>VLOOKUP(C663,'考勤原始数据（增加育儿、独生子女陪护假）'!C:AB,26,0)</f>
        <v>0</v>
      </c>
      <c r="AG663">
        <f>VLOOKUP(C663:C664,'考勤原始数据（增加育儿、独生子女陪护假）'!C:AC,27,0)</f>
        <v>0</v>
      </c>
      <c r="AH663">
        <f>VLOOKUP(C663,'考勤原始数据（增加育儿、独生子女陪护假）'!C:AD,28,0)</f>
        <v>0</v>
      </c>
      <c r="AI663">
        <f>VLOOKUP(C663,'考勤原始数据（增加育儿、独生子女陪护假）'!C:AE,29,0)</f>
        <v>0</v>
      </c>
      <c r="AJ663">
        <f>VLOOKUP(C663,'考勤原始数据（增加育儿、独生子女陪护假）'!C:AF,30,0)</f>
        <v>0</v>
      </c>
      <c r="AL663">
        <f t="shared" si="41"/>
        <v>0</v>
      </c>
      <c r="AM663">
        <f t="shared" si="43"/>
        <v>200</v>
      </c>
      <c r="AN663">
        <f>VLOOKUP(C663,工龄计算!B:F,5,0)</f>
        <v>0</v>
      </c>
      <c r="AS663">
        <f t="shared" si="42"/>
        <v>0</v>
      </c>
      <c r="BB663">
        <f t="shared" si="44"/>
        <v>0</v>
      </c>
    </row>
    <row r="664" spans="2:54">
      <c r="B664" t="str">
        <f>VLOOKUP(C664,花名册!C:O,13,0)</f>
        <v>12504</v>
      </c>
      <c r="C664" t="s">
        <v>1171</v>
      </c>
      <c r="D664" t="str">
        <f>VLOOKUP(C664,花名册!C:F,4,0)</f>
        <v>百诚医药</v>
      </c>
      <c r="E664" t="str">
        <f>VLOOKUP(C664,花名册!C:G,5,0)</f>
        <v>固体制剂一部</v>
      </c>
      <c r="F664" t="str">
        <f>VLOOKUP(C664,花名册!C:H,6,0)</f>
        <v>分析研究员</v>
      </c>
      <c r="G664" t="str">
        <f>VLOOKUP(C664,花名册!C:D,2,0)</f>
        <v>在职</v>
      </c>
      <c r="H664" t="str">
        <f>VLOOKUP(C664,花名册!C:E,3,0)</f>
        <v>正式员工</v>
      </c>
      <c r="I664" t="str">
        <f>VLOOKUP(C664,花名册!C:J,8,0)</f>
        <v>研发</v>
      </c>
      <c r="J664" t="str">
        <f>VLOOKUP(C664,花名册!C:I,7,0)</f>
        <v>2022-07-04</v>
      </c>
      <c r="K664" t="str">
        <f>VLOOKUP(C664,花名册!C:L,9,0)</f>
        <v/>
      </c>
      <c r="L664" t="str">
        <f>VLOOKUP(C664,花名册!C:L,10,0)</f>
        <v/>
      </c>
      <c r="M664" t="str">
        <f>VLOOKUP(C664,花名册!C:N,12,0)</f>
        <v>P2</v>
      </c>
      <c r="N664">
        <f>VLOOKUP(C664,出勤日期!A:I,9,0)</f>
        <v>172.5</v>
      </c>
      <c r="O664">
        <f>VLOOKUP(C664,出勤日期!A:J,10,0)</f>
        <v>172.5</v>
      </c>
      <c r="P664">
        <f>VLOOKUP(C664,出勤日期!A:L,12,0)</f>
        <v>0</v>
      </c>
      <c r="Q664">
        <f>VLOOKUP(C664,出勤日期!A:M,13,0)</f>
        <v>172.5</v>
      </c>
      <c r="S664">
        <f>VLOOKUP(C664,'考勤原始数据（增加育儿、独生子女陪护假）'!C:X,16,0)</f>
        <v>0</v>
      </c>
      <c r="U664">
        <f>VLOOKUP(C664,'考勤原始数据（增加育儿、独生子女陪护假）'!C:Z,17,0)</f>
        <v>0</v>
      </c>
      <c r="W664">
        <f>VLOOKUP(C664,'考勤原始数据（增加育儿、独生子女陪护假）'!C:AB,18,0)</f>
        <v>0</v>
      </c>
      <c r="Y664">
        <f>VLOOKUP(C664,'考勤原始数据（增加育儿、独生子女陪护假）'!C:AD,19,0)</f>
        <v>0</v>
      </c>
      <c r="Z664">
        <f>VLOOKUP(C664,'考勤原始数据（增加育儿、独生子女陪护假）'!C:AE,20,0)</f>
        <v>0</v>
      </c>
      <c r="AB664">
        <f>VLOOKUP(C664,'考勤原始数据（增加育儿、独生子女陪护假）'!C:AG,22,0)</f>
        <v>0</v>
      </c>
      <c r="AC664">
        <f>VLOOKUP(C664,'考勤原始数据（增加育儿、独生子女陪护假）'!C:Y,23,0)</f>
        <v>18.5</v>
      </c>
      <c r="AD664">
        <f>VLOOKUP(C664,'考勤原始数据（增加育儿、独生子女陪护假）'!C:Z,24,0)</f>
        <v>18.5</v>
      </c>
      <c r="AE664">
        <v>0</v>
      </c>
      <c r="AF664">
        <f>VLOOKUP(C664,'考勤原始数据（增加育儿、独生子女陪护假）'!C:AB,26,0)</f>
        <v>0</v>
      </c>
      <c r="AG664">
        <f>VLOOKUP(C664:C665,'考勤原始数据（增加育儿、独生子女陪护假）'!C:AC,27,0)</f>
        <v>0</v>
      </c>
      <c r="AH664">
        <f>VLOOKUP(C664,'考勤原始数据（增加育儿、独生子女陪护假）'!C:AD,28,0)</f>
        <v>0</v>
      </c>
      <c r="AI664">
        <f>VLOOKUP(C664,'考勤原始数据（增加育儿、独生子女陪护假）'!C:AE,29,0)</f>
        <v>0</v>
      </c>
      <c r="AJ664">
        <f>VLOOKUP(C664,'考勤原始数据（增加育儿、独生子女陪护假）'!C:AF,30,0)</f>
        <v>0</v>
      </c>
      <c r="AL664">
        <f t="shared" si="41"/>
        <v>0</v>
      </c>
      <c r="AM664">
        <f t="shared" si="43"/>
        <v>200</v>
      </c>
      <c r="AN664">
        <f>VLOOKUP(C664,工龄计算!B:F,5,0)</f>
        <v>0</v>
      </c>
      <c r="AS664">
        <f t="shared" si="42"/>
        <v>0</v>
      </c>
      <c r="BB664">
        <f t="shared" si="44"/>
        <v>0</v>
      </c>
    </row>
    <row r="665" spans="2:54">
      <c r="B665" t="str">
        <f>VLOOKUP(C665,花名册!C:O,13,0)</f>
        <v>12505</v>
      </c>
      <c r="C665" t="s">
        <v>1172</v>
      </c>
      <c r="D665" t="str">
        <f>VLOOKUP(C665,花名册!C:F,4,0)</f>
        <v>百诚医药</v>
      </c>
      <c r="E665" t="str">
        <f>VLOOKUP(C665,花名册!C:G,5,0)</f>
        <v>固体制剂一部</v>
      </c>
      <c r="F665" t="str">
        <f>VLOOKUP(C665,花名册!C:H,6,0)</f>
        <v>分析研究员</v>
      </c>
      <c r="G665" t="str">
        <f>VLOOKUP(C665,花名册!C:D,2,0)</f>
        <v>在职</v>
      </c>
      <c r="H665" t="str">
        <f>VLOOKUP(C665,花名册!C:E,3,0)</f>
        <v>正式员工</v>
      </c>
      <c r="I665" t="str">
        <f>VLOOKUP(C665,花名册!C:J,8,0)</f>
        <v>研发</v>
      </c>
      <c r="J665" t="str">
        <f>VLOOKUP(C665,花名册!C:I,7,0)</f>
        <v>2022-07-04</v>
      </c>
      <c r="K665" t="str">
        <f>VLOOKUP(C665,花名册!C:L,9,0)</f>
        <v/>
      </c>
      <c r="L665" t="str">
        <f>VLOOKUP(C665,花名册!C:L,10,0)</f>
        <v/>
      </c>
      <c r="M665" t="str">
        <f>VLOOKUP(C665,花名册!C:N,12,0)</f>
        <v>P2</v>
      </c>
      <c r="N665">
        <f>VLOOKUP(C665,出勤日期!A:I,9,0)</f>
        <v>172.5</v>
      </c>
      <c r="O665">
        <f>VLOOKUP(C665,出勤日期!A:J,10,0)</f>
        <v>172.5</v>
      </c>
      <c r="P665">
        <f>VLOOKUP(C665,出勤日期!A:L,12,0)</f>
        <v>0</v>
      </c>
      <c r="Q665">
        <f>VLOOKUP(C665,出勤日期!A:M,13,0)</f>
        <v>172.5</v>
      </c>
      <c r="S665">
        <f>VLOOKUP(C665,'考勤原始数据（增加育儿、独生子女陪护假）'!C:X,16,0)</f>
        <v>0</v>
      </c>
      <c r="U665">
        <f>VLOOKUP(C665,'考勤原始数据（增加育儿、独生子女陪护假）'!C:Z,17,0)</f>
        <v>0</v>
      </c>
      <c r="W665">
        <f>VLOOKUP(C665,'考勤原始数据（增加育儿、独生子女陪护假）'!C:AB,18,0)</f>
        <v>0</v>
      </c>
      <c r="Y665">
        <f>VLOOKUP(C665,'考勤原始数据（增加育儿、独生子女陪护假）'!C:AD,19,0)</f>
        <v>0</v>
      </c>
      <c r="Z665">
        <f>VLOOKUP(C665,'考勤原始数据（增加育儿、独生子女陪护假）'!C:AE,20,0)</f>
        <v>0</v>
      </c>
      <c r="AB665">
        <f>VLOOKUP(C665,'考勤原始数据（增加育儿、独生子女陪护假）'!C:AG,22,0)</f>
        <v>0</v>
      </c>
      <c r="AC665">
        <f>VLOOKUP(C665,'考勤原始数据（增加育儿、独生子女陪护假）'!C:Y,23,0)</f>
        <v>21</v>
      </c>
      <c r="AD665">
        <f>VLOOKUP(C665,'考勤原始数据（增加育儿、独生子女陪护假）'!C:Z,24,0)</f>
        <v>21</v>
      </c>
      <c r="AE665">
        <v>0</v>
      </c>
      <c r="AF665">
        <f>VLOOKUP(C665,'考勤原始数据（增加育儿、独生子女陪护假）'!C:AB,26,0)</f>
        <v>0</v>
      </c>
      <c r="AG665">
        <f>VLOOKUP(C665:C666,'考勤原始数据（增加育儿、独生子女陪护假）'!C:AC,27,0)</f>
        <v>0</v>
      </c>
      <c r="AH665">
        <f>VLOOKUP(C665,'考勤原始数据（增加育儿、独生子女陪护假）'!C:AD,28,0)</f>
        <v>0</v>
      </c>
      <c r="AI665">
        <f>VLOOKUP(C665,'考勤原始数据（增加育儿、独生子女陪护假）'!C:AE,29,0)</f>
        <v>0</v>
      </c>
      <c r="AJ665">
        <f>VLOOKUP(C665,'考勤原始数据（增加育儿、独生子女陪护假）'!C:AF,30,0)</f>
        <v>0</v>
      </c>
      <c r="AL665">
        <f t="shared" si="41"/>
        <v>0</v>
      </c>
      <c r="AM665">
        <f t="shared" si="43"/>
        <v>200</v>
      </c>
      <c r="AN665">
        <f>VLOOKUP(C665,工龄计算!B:F,5,0)</f>
        <v>0</v>
      </c>
      <c r="AS665">
        <f t="shared" si="42"/>
        <v>0</v>
      </c>
      <c r="BB665">
        <f t="shared" si="44"/>
        <v>0</v>
      </c>
    </row>
    <row r="666" spans="2:54">
      <c r="B666" t="str">
        <f>VLOOKUP(C666,花名册!C:O,13,0)</f>
        <v>12554</v>
      </c>
      <c r="C666" t="s">
        <v>1573</v>
      </c>
      <c r="D666" t="str">
        <f>VLOOKUP(C666,花名册!C:F,4,0)</f>
        <v>百诚医药</v>
      </c>
      <c r="E666" t="str">
        <f>VLOOKUP(C666,花名册!C:G,5,0)</f>
        <v>固体制剂三部</v>
      </c>
      <c r="F666" t="str">
        <f>VLOOKUP(C666,花名册!C:H,6,0)</f>
        <v>分析研究员</v>
      </c>
      <c r="G666" t="str">
        <f>VLOOKUP(C666,花名册!C:D,2,0)</f>
        <v>在职</v>
      </c>
      <c r="H666" t="str">
        <f>VLOOKUP(C666,花名册!C:E,3,0)</f>
        <v>正式员工</v>
      </c>
      <c r="I666" t="str">
        <f>VLOOKUP(C666,花名册!C:J,8,0)</f>
        <v>研发</v>
      </c>
      <c r="J666" t="str">
        <f>VLOOKUP(C666,花名册!C:I,7,0)</f>
        <v>2022-07-11</v>
      </c>
      <c r="K666" t="str">
        <f>VLOOKUP(C666,花名册!C:L,9,0)</f>
        <v/>
      </c>
      <c r="L666" t="str">
        <f>VLOOKUP(C666,花名册!C:L,10,0)</f>
        <v/>
      </c>
      <c r="M666" t="str">
        <f>VLOOKUP(C666,花名册!C:N,12,0)</f>
        <v>P2</v>
      </c>
      <c r="N666">
        <f>VLOOKUP(C666,出勤日期!A:I,9,0)</f>
        <v>172.5</v>
      </c>
      <c r="O666">
        <f>VLOOKUP(C666,出勤日期!A:J,10,0)</f>
        <v>172.5</v>
      </c>
      <c r="P666">
        <f>VLOOKUP(C666,出勤日期!A:L,12,0)</f>
        <v>0</v>
      </c>
      <c r="Q666">
        <f>VLOOKUP(C666,出勤日期!A:M,13,0)</f>
        <v>172.5</v>
      </c>
      <c r="S666">
        <f>VLOOKUP(C666,'考勤原始数据（增加育儿、独生子女陪护假）'!C:X,16,0)</f>
        <v>0</v>
      </c>
      <c r="U666">
        <f>VLOOKUP(C666,'考勤原始数据（增加育儿、独生子女陪护假）'!C:Z,17,0)</f>
        <v>0</v>
      </c>
      <c r="W666">
        <f>VLOOKUP(C666,'考勤原始数据（增加育儿、独生子女陪护假）'!C:AB,18,0)</f>
        <v>0</v>
      </c>
      <c r="Y666">
        <f>VLOOKUP(C666,'考勤原始数据（增加育儿、独生子女陪护假）'!C:AD,19,0)</f>
        <v>0</v>
      </c>
      <c r="Z666">
        <f>VLOOKUP(C666,'考勤原始数据（增加育儿、独生子女陪护假）'!C:AE,20,0)</f>
        <v>0</v>
      </c>
      <c r="AB666">
        <f>VLOOKUP(C666,'考勤原始数据（增加育儿、独生子女陪护假）'!C:AG,22,0)</f>
        <v>0</v>
      </c>
      <c r="AC666">
        <f>VLOOKUP(C666,'考勤原始数据（增加育儿、独生子女陪护假）'!C:Y,23,0)</f>
        <v>64.5</v>
      </c>
      <c r="AD666">
        <f>VLOOKUP(C666,'考勤原始数据（增加育儿、独生子女陪护假）'!C:Z,24,0)</f>
        <v>0</v>
      </c>
      <c r="AE666">
        <v>0</v>
      </c>
      <c r="AF666">
        <f>VLOOKUP(C666,'考勤原始数据（增加育儿、独生子女陪护假）'!C:AB,26,0)</f>
        <v>44.5</v>
      </c>
      <c r="AG666">
        <f>VLOOKUP(C666:C667,'考勤原始数据（增加育儿、独生子女陪护假）'!C:AC,27,0)</f>
        <v>20</v>
      </c>
      <c r="AH666">
        <f>VLOOKUP(C666,'考勤原始数据（增加育儿、独生子女陪护假）'!C:AD,28,0)</f>
        <v>0</v>
      </c>
      <c r="AI666">
        <f>VLOOKUP(C666,'考勤原始数据（增加育儿、独生子女陪护假）'!C:AE,29,0)</f>
        <v>0</v>
      </c>
      <c r="AJ666">
        <f>VLOOKUP(C666,'考勤原始数据（增加育儿、独生子女陪护假）'!C:AF,30,0)</f>
        <v>2580</v>
      </c>
      <c r="AL666">
        <f t="shared" si="41"/>
        <v>0</v>
      </c>
      <c r="AM666">
        <f t="shared" si="43"/>
        <v>200</v>
      </c>
      <c r="AN666">
        <f>VLOOKUP(C666,工龄计算!B:F,5,0)</f>
        <v>0</v>
      </c>
      <c r="AS666">
        <f t="shared" si="42"/>
        <v>0</v>
      </c>
      <c r="BB666">
        <f t="shared" si="44"/>
        <v>0</v>
      </c>
    </row>
    <row r="667" spans="2:54">
      <c r="B667" t="str">
        <f>VLOOKUP(C667,花名册!C:O,13,0)</f>
        <v>12509</v>
      </c>
      <c r="C667" t="s">
        <v>1297</v>
      </c>
      <c r="D667" t="str">
        <f>VLOOKUP(C667,花名册!C:F,4,0)</f>
        <v>百诚医药</v>
      </c>
      <c r="E667" t="str">
        <f>VLOOKUP(C667,花名册!C:G,5,0)</f>
        <v>液体制剂一部</v>
      </c>
      <c r="F667" t="str">
        <f>VLOOKUP(C667,花名册!C:H,6,0)</f>
        <v>助理分析研究员</v>
      </c>
      <c r="G667" t="str">
        <f>VLOOKUP(C667,花名册!C:D,2,0)</f>
        <v>在职</v>
      </c>
      <c r="H667" t="str">
        <f>VLOOKUP(C667,花名册!C:E,3,0)</f>
        <v>正式员工</v>
      </c>
      <c r="I667" t="str">
        <f>VLOOKUP(C667,花名册!C:J,8,0)</f>
        <v>研发</v>
      </c>
      <c r="J667" t="str">
        <f>VLOOKUP(C667,花名册!C:I,7,0)</f>
        <v>2022-07-04</v>
      </c>
      <c r="K667" t="str">
        <f>VLOOKUP(C667,花名册!C:L,9,0)</f>
        <v/>
      </c>
      <c r="L667" t="str">
        <f>VLOOKUP(C667,花名册!C:L,10,0)</f>
        <v/>
      </c>
      <c r="M667" t="str">
        <f>VLOOKUP(C667,花名册!C:N,12,0)</f>
        <v>P1</v>
      </c>
      <c r="N667">
        <f>VLOOKUP(C667,出勤日期!A:I,9,0)</f>
        <v>172.5</v>
      </c>
      <c r="O667">
        <f>VLOOKUP(C667,出勤日期!A:J,10,0)</f>
        <v>172.5</v>
      </c>
      <c r="P667">
        <f>VLOOKUP(C667,出勤日期!A:L,12,0)</f>
        <v>0</v>
      </c>
      <c r="Q667">
        <f>VLOOKUP(C667,出勤日期!A:M,13,0)</f>
        <v>172.5</v>
      </c>
      <c r="S667">
        <f>VLOOKUP(C667,'考勤原始数据（增加育儿、独生子女陪护假）'!C:X,16,0)</f>
        <v>0</v>
      </c>
      <c r="U667">
        <f>VLOOKUP(C667,'考勤原始数据（增加育儿、独生子女陪护假）'!C:Z,17,0)</f>
        <v>0</v>
      </c>
      <c r="W667">
        <f>VLOOKUP(C667,'考勤原始数据（增加育儿、独生子女陪护假）'!C:AB,18,0)</f>
        <v>0</v>
      </c>
      <c r="Y667">
        <f>VLOOKUP(C667,'考勤原始数据（增加育儿、独生子女陪护假）'!C:AD,19,0)</f>
        <v>0</v>
      </c>
      <c r="Z667">
        <f>VLOOKUP(C667,'考勤原始数据（增加育儿、独生子女陪护假）'!C:AE,20,0)</f>
        <v>0</v>
      </c>
      <c r="AB667">
        <f>VLOOKUP(C667,'考勤原始数据（增加育儿、独生子女陪护假）'!C:AG,22,0)</f>
        <v>0</v>
      </c>
      <c r="AC667">
        <f>VLOOKUP(C667,'考勤原始数据（增加育儿、独生子女陪护假）'!C:Y,23,0)</f>
        <v>32.5</v>
      </c>
      <c r="AD667">
        <f>VLOOKUP(C667,'考勤原始数据（增加育儿、独生子女陪护假）'!C:Z,24,0)</f>
        <v>0</v>
      </c>
      <c r="AE667">
        <v>0</v>
      </c>
      <c r="AF667">
        <f>VLOOKUP(C667,'考勤原始数据（增加育儿、独生子女陪护假）'!C:AB,26,0)</f>
        <v>32.5</v>
      </c>
      <c r="AG667">
        <f>VLOOKUP(C667:C668,'考勤原始数据（增加育儿、独生子女陪护假）'!C:AC,27,0)</f>
        <v>0</v>
      </c>
      <c r="AH667">
        <f>VLOOKUP(C667,'考勤原始数据（增加育儿、独生子女陪护假）'!C:AD,28,0)</f>
        <v>0</v>
      </c>
      <c r="AI667">
        <f>VLOOKUP(C667,'考勤原始数据（增加育儿、独生子女陪护假）'!C:AE,29,0)</f>
        <v>0</v>
      </c>
      <c r="AJ667">
        <f>VLOOKUP(C667,'考勤原始数据（增加育儿、独生子女陪护假）'!C:AF,30,0)</f>
        <v>1300</v>
      </c>
      <c r="AL667">
        <f t="shared" si="41"/>
        <v>0</v>
      </c>
      <c r="AM667">
        <f t="shared" si="43"/>
        <v>200</v>
      </c>
      <c r="AN667">
        <f>VLOOKUP(C667,工龄计算!B:F,5,0)</f>
        <v>0</v>
      </c>
      <c r="AS667">
        <f t="shared" si="42"/>
        <v>0</v>
      </c>
      <c r="BB667">
        <f t="shared" si="44"/>
        <v>0</v>
      </c>
    </row>
    <row r="668" spans="2:54">
      <c r="B668" t="str">
        <f>VLOOKUP(C668,花名册!C:O,13,0)</f>
        <v>12510</v>
      </c>
      <c r="C668" t="s">
        <v>1629</v>
      </c>
      <c r="D668" t="str">
        <f>VLOOKUP(C668,花名册!C:F,4,0)</f>
        <v>百诚医药</v>
      </c>
      <c r="E668" t="str">
        <f>VLOOKUP(C668,花名册!C:G,5,0)</f>
        <v>液体制剂一部</v>
      </c>
      <c r="F668" t="str">
        <f>VLOOKUP(C668,花名册!C:H,6,0)</f>
        <v>分析研究员</v>
      </c>
      <c r="G668" t="str">
        <f>VLOOKUP(C668,花名册!C:D,2,0)</f>
        <v>在职</v>
      </c>
      <c r="H668" t="str">
        <f>VLOOKUP(C668,花名册!C:E,3,0)</f>
        <v>正式员工</v>
      </c>
      <c r="I668" t="str">
        <f>VLOOKUP(C668,花名册!C:J,8,0)</f>
        <v>研发</v>
      </c>
      <c r="J668" t="str">
        <f>VLOOKUP(C668,花名册!C:I,7,0)</f>
        <v>2022-07-04</v>
      </c>
      <c r="K668" t="str">
        <f>VLOOKUP(C668,花名册!C:L,9,0)</f>
        <v/>
      </c>
      <c r="L668" t="str">
        <f>VLOOKUP(C668,花名册!C:L,10,0)</f>
        <v/>
      </c>
      <c r="M668" t="str">
        <f>VLOOKUP(C668,花名册!C:N,12,0)</f>
        <v>P2</v>
      </c>
      <c r="N668">
        <f>VLOOKUP(C668,出勤日期!A:I,9,0)</f>
        <v>172.5</v>
      </c>
      <c r="O668">
        <f>VLOOKUP(C668,出勤日期!A:J,10,0)</f>
        <v>172.5</v>
      </c>
      <c r="P668">
        <f>VLOOKUP(C668,出勤日期!A:L,12,0)</f>
        <v>0</v>
      </c>
      <c r="Q668">
        <f>VLOOKUP(C668,出勤日期!A:M,13,0)</f>
        <v>172.5</v>
      </c>
      <c r="S668">
        <f>VLOOKUP(C668,'考勤原始数据（增加育儿、独生子女陪护假）'!C:X,16,0)</f>
        <v>0</v>
      </c>
      <c r="U668">
        <f>VLOOKUP(C668,'考勤原始数据（增加育儿、独生子女陪护假）'!C:Z,17,0)</f>
        <v>0</v>
      </c>
      <c r="W668">
        <f>VLOOKUP(C668,'考勤原始数据（增加育儿、独生子女陪护假）'!C:AB,18,0)</f>
        <v>0</v>
      </c>
      <c r="Y668">
        <f>VLOOKUP(C668,'考勤原始数据（增加育儿、独生子女陪护假）'!C:AD,19,0)</f>
        <v>0</v>
      </c>
      <c r="Z668">
        <f>VLOOKUP(C668,'考勤原始数据（增加育儿、独生子女陪护假）'!C:AE,20,0)</f>
        <v>0</v>
      </c>
      <c r="AB668">
        <f>VLOOKUP(C668,'考勤原始数据（增加育儿、独生子女陪护假）'!C:AG,22,0)</f>
        <v>0</v>
      </c>
      <c r="AC668">
        <f>VLOOKUP(C668,'考勤原始数据（增加育儿、独生子女陪护假）'!C:Y,23,0)</f>
        <v>16</v>
      </c>
      <c r="AD668">
        <f>VLOOKUP(C668,'考勤原始数据（增加育儿、独生子女陪护假）'!C:Z,24,0)</f>
        <v>0</v>
      </c>
      <c r="AE668">
        <v>0</v>
      </c>
      <c r="AF668">
        <f>VLOOKUP(C668,'考勤原始数据（增加育儿、独生子女陪护假）'!C:AB,26,0)</f>
        <v>16</v>
      </c>
      <c r="AG668">
        <f>VLOOKUP(C668:C669,'考勤原始数据（增加育儿、独生子女陪护假）'!C:AC,27,0)</f>
        <v>0</v>
      </c>
      <c r="AH668">
        <f>VLOOKUP(C668,'考勤原始数据（增加育儿、独生子女陪护假）'!C:AD,28,0)</f>
        <v>0</v>
      </c>
      <c r="AI668">
        <f>VLOOKUP(C668,'考勤原始数据（增加育儿、独生子女陪护假）'!C:AE,29,0)</f>
        <v>0</v>
      </c>
      <c r="AJ668">
        <f>VLOOKUP(C668,'考勤原始数据（增加育儿、独生子女陪护假）'!C:AF,30,0)</f>
        <v>640</v>
      </c>
      <c r="AL668">
        <f t="shared" si="41"/>
        <v>0</v>
      </c>
      <c r="AM668">
        <f t="shared" si="43"/>
        <v>200</v>
      </c>
      <c r="AN668">
        <f>VLOOKUP(C668,工龄计算!B:F,5,0)</f>
        <v>0</v>
      </c>
      <c r="AS668">
        <f t="shared" si="42"/>
        <v>0</v>
      </c>
      <c r="BB668">
        <f t="shared" si="44"/>
        <v>0</v>
      </c>
    </row>
    <row r="669" spans="2:54">
      <c r="B669" t="str">
        <f>VLOOKUP(C669,花名册!C:O,13,0)</f>
        <v>12511</v>
      </c>
      <c r="C669" t="s">
        <v>1441</v>
      </c>
      <c r="D669" t="str">
        <f>VLOOKUP(C669,花名册!C:F,4,0)</f>
        <v>百诚医药</v>
      </c>
      <c r="E669" t="str">
        <f>VLOOKUP(C669,花名册!C:G,5,0)</f>
        <v>液体制剂一部</v>
      </c>
      <c r="F669" t="str">
        <f>VLOOKUP(C669,花名册!C:H,6,0)</f>
        <v>制剂研究员</v>
      </c>
      <c r="G669" t="str">
        <f>VLOOKUP(C669,花名册!C:D,2,0)</f>
        <v>在职</v>
      </c>
      <c r="H669" t="str">
        <f>VLOOKUP(C669,花名册!C:E,3,0)</f>
        <v>正式员工</v>
      </c>
      <c r="I669" t="str">
        <f>VLOOKUP(C669,花名册!C:J,8,0)</f>
        <v>研发</v>
      </c>
      <c r="J669" t="str">
        <f>VLOOKUP(C669,花名册!C:I,7,0)</f>
        <v>2022-07-04</v>
      </c>
      <c r="K669" t="str">
        <f>VLOOKUP(C669,花名册!C:L,9,0)</f>
        <v/>
      </c>
      <c r="L669" t="str">
        <f>VLOOKUP(C669,花名册!C:L,10,0)</f>
        <v/>
      </c>
      <c r="M669" t="str">
        <f>VLOOKUP(C669,花名册!C:N,12,0)</f>
        <v>P2</v>
      </c>
      <c r="N669">
        <f>VLOOKUP(C669,出勤日期!A:I,9,0)</f>
        <v>172.5</v>
      </c>
      <c r="O669">
        <f>VLOOKUP(C669,出勤日期!A:J,10,0)</f>
        <v>172.5</v>
      </c>
      <c r="P669">
        <f>VLOOKUP(C669,出勤日期!A:L,12,0)</f>
        <v>0</v>
      </c>
      <c r="Q669">
        <f>VLOOKUP(C669,出勤日期!A:M,13,0)</f>
        <v>172.5</v>
      </c>
      <c r="S669">
        <f>VLOOKUP(C669,'考勤原始数据（增加育儿、独生子女陪护假）'!C:X,16,0)</f>
        <v>0</v>
      </c>
      <c r="U669">
        <f>VLOOKUP(C669,'考勤原始数据（增加育儿、独生子女陪护假）'!C:Z,17,0)</f>
        <v>0</v>
      </c>
      <c r="W669">
        <f>VLOOKUP(C669,'考勤原始数据（增加育儿、独生子女陪护假）'!C:AB,18,0)</f>
        <v>0</v>
      </c>
      <c r="Y669">
        <f>VLOOKUP(C669,'考勤原始数据（增加育儿、独生子女陪护假）'!C:AD,19,0)</f>
        <v>0</v>
      </c>
      <c r="Z669">
        <f>VLOOKUP(C669,'考勤原始数据（增加育儿、独生子女陪护假）'!C:AE,20,0)</f>
        <v>0</v>
      </c>
      <c r="AB669">
        <f>VLOOKUP(C669,'考勤原始数据（增加育儿、独生子女陪护假）'!C:AG,22,0)</f>
        <v>0</v>
      </c>
      <c r="AC669">
        <f>VLOOKUP(C669,'考勤原始数据（增加育儿、独生子女陪护假）'!C:Y,23,0)</f>
        <v>1.5</v>
      </c>
      <c r="AD669">
        <f>VLOOKUP(C669,'考勤原始数据（增加育儿、独生子女陪护假）'!C:Z,24,0)</f>
        <v>1.5</v>
      </c>
      <c r="AE669">
        <v>0</v>
      </c>
      <c r="AF669">
        <f>VLOOKUP(C669,'考勤原始数据（增加育儿、独生子女陪护假）'!C:AB,26,0)</f>
        <v>0</v>
      </c>
      <c r="AG669">
        <f>VLOOKUP(C669:C670,'考勤原始数据（增加育儿、独生子女陪护假）'!C:AC,27,0)</f>
        <v>0</v>
      </c>
      <c r="AH669">
        <f>VLOOKUP(C669,'考勤原始数据（增加育儿、独生子女陪护假）'!C:AD,28,0)</f>
        <v>0</v>
      </c>
      <c r="AI669">
        <f>VLOOKUP(C669,'考勤原始数据（增加育儿、独生子女陪护假）'!C:AE,29,0)</f>
        <v>0</v>
      </c>
      <c r="AJ669">
        <f>VLOOKUP(C669,'考勤原始数据（增加育儿、独生子女陪护假）'!C:AF,30,0)</f>
        <v>0</v>
      </c>
      <c r="AL669">
        <f t="shared" si="41"/>
        <v>0</v>
      </c>
      <c r="AM669">
        <f t="shared" si="43"/>
        <v>200</v>
      </c>
      <c r="AN669">
        <f>VLOOKUP(C669,工龄计算!B:F,5,0)</f>
        <v>0</v>
      </c>
      <c r="AS669">
        <f t="shared" si="42"/>
        <v>0</v>
      </c>
      <c r="BB669">
        <f t="shared" si="44"/>
        <v>0</v>
      </c>
    </row>
    <row r="670" spans="2:54">
      <c r="B670" t="str">
        <f>VLOOKUP(C670,花名册!C:O,13,0)</f>
        <v>12512</v>
      </c>
      <c r="C670" t="s">
        <v>1174</v>
      </c>
      <c r="D670" t="str">
        <f>VLOOKUP(C670,花名册!C:F,4,0)</f>
        <v>百诚医药</v>
      </c>
      <c r="E670" t="str">
        <f>VLOOKUP(C670,花名册!C:G,5,0)</f>
        <v>液体制剂一部</v>
      </c>
      <c r="F670" t="str">
        <f>VLOOKUP(C670,花名册!C:H,6,0)</f>
        <v>制剂研究员</v>
      </c>
      <c r="G670" t="str">
        <f>VLOOKUP(C670,花名册!C:D,2,0)</f>
        <v>在职</v>
      </c>
      <c r="H670" t="str">
        <f>VLOOKUP(C670,花名册!C:E,3,0)</f>
        <v>正式员工</v>
      </c>
      <c r="I670" t="str">
        <f>VLOOKUP(C670,花名册!C:J,8,0)</f>
        <v>研发</v>
      </c>
      <c r="J670" t="str">
        <f>VLOOKUP(C670,花名册!C:I,7,0)</f>
        <v>2022-07-04</v>
      </c>
      <c r="K670" t="str">
        <f>VLOOKUP(C670,花名册!C:L,9,0)</f>
        <v/>
      </c>
      <c r="L670" t="str">
        <f>VLOOKUP(C670,花名册!C:L,10,0)</f>
        <v/>
      </c>
      <c r="M670" t="str">
        <f>VLOOKUP(C670,花名册!C:N,12,0)</f>
        <v>P2</v>
      </c>
      <c r="N670">
        <f>VLOOKUP(C670,出勤日期!A:I,9,0)</f>
        <v>172.5</v>
      </c>
      <c r="O670">
        <f>VLOOKUP(C670,出勤日期!A:J,10,0)</f>
        <v>172.5</v>
      </c>
      <c r="P670">
        <f>VLOOKUP(C670,出勤日期!A:L,12,0)</f>
        <v>0</v>
      </c>
      <c r="Q670">
        <f>VLOOKUP(C670,出勤日期!A:M,13,0)</f>
        <v>172.5</v>
      </c>
      <c r="S670">
        <f>VLOOKUP(C670,'考勤原始数据（增加育儿、独生子女陪护假）'!C:X,16,0)</f>
        <v>0</v>
      </c>
      <c r="U670">
        <f>VLOOKUP(C670,'考勤原始数据（增加育儿、独生子女陪护假）'!C:Z,17,0)</f>
        <v>0</v>
      </c>
      <c r="W670">
        <f>VLOOKUP(C670,'考勤原始数据（增加育儿、独生子女陪护假）'!C:AB,18,0)</f>
        <v>0</v>
      </c>
      <c r="Y670">
        <f>VLOOKUP(C670,'考勤原始数据（增加育儿、独生子女陪护假）'!C:AD,19,0)</f>
        <v>0</v>
      </c>
      <c r="Z670">
        <f>VLOOKUP(C670,'考勤原始数据（增加育儿、独生子女陪护假）'!C:AE,20,0)</f>
        <v>0</v>
      </c>
      <c r="AB670">
        <f>VLOOKUP(C670,'考勤原始数据（增加育儿、独生子女陪护假）'!C:AG,22,0)</f>
        <v>0</v>
      </c>
      <c r="AC670">
        <f>VLOOKUP(C670,'考勤原始数据（增加育儿、独生子女陪护假）'!C:Y,23,0)</f>
        <v>8.5</v>
      </c>
      <c r="AD670">
        <f>VLOOKUP(C670,'考勤原始数据（增加育儿、独生子女陪护假）'!C:Z,24,0)</f>
        <v>8.5</v>
      </c>
      <c r="AE670">
        <v>0</v>
      </c>
      <c r="AF670">
        <f>VLOOKUP(C670,'考勤原始数据（增加育儿、独生子女陪护假）'!C:AB,26,0)</f>
        <v>0</v>
      </c>
      <c r="AG670">
        <f>VLOOKUP(C670:C671,'考勤原始数据（增加育儿、独生子女陪护假）'!C:AC,27,0)</f>
        <v>0</v>
      </c>
      <c r="AH670">
        <f>VLOOKUP(C670,'考勤原始数据（增加育儿、独生子女陪护假）'!C:AD,28,0)</f>
        <v>0</v>
      </c>
      <c r="AI670">
        <f>VLOOKUP(C670,'考勤原始数据（增加育儿、独生子女陪护假）'!C:AE,29,0)</f>
        <v>0</v>
      </c>
      <c r="AJ670">
        <f>VLOOKUP(C670,'考勤原始数据（增加育儿、独生子女陪护假）'!C:AF,30,0)</f>
        <v>0</v>
      </c>
      <c r="AK670">
        <v>1</v>
      </c>
      <c r="AL670">
        <f t="shared" si="41"/>
        <v>15</v>
      </c>
      <c r="AM670">
        <f t="shared" si="43"/>
        <v>200</v>
      </c>
      <c r="AN670">
        <f>VLOOKUP(C670,工龄计算!B:F,5,0)</f>
        <v>0</v>
      </c>
      <c r="AS670">
        <f t="shared" si="42"/>
        <v>0</v>
      </c>
      <c r="BB670">
        <f t="shared" si="44"/>
        <v>0</v>
      </c>
    </row>
    <row r="671" spans="2:54">
      <c r="B671" t="str">
        <f>VLOOKUP(C671,花名册!C:O,13,0)</f>
        <v>12514</v>
      </c>
      <c r="C671" t="s">
        <v>1442</v>
      </c>
      <c r="D671" t="str">
        <f>VLOOKUP(C671,花名册!C:F,4,0)</f>
        <v>百诚医药</v>
      </c>
      <c r="E671" t="str">
        <f>VLOOKUP(C671,花名册!C:G,5,0)</f>
        <v>液体制剂二部</v>
      </c>
      <c r="F671" t="str">
        <f>VLOOKUP(C671,花名册!C:H,6,0)</f>
        <v>助理分析研究员</v>
      </c>
      <c r="G671" t="str">
        <f>VLOOKUP(C671,花名册!C:D,2,0)</f>
        <v>在职</v>
      </c>
      <c r="H671" t="str">
        <f>VLOOKUP(C671,花名册!C:E,3,0)</f>
        <v>正式员工</v>
      </c>
      <c r="I671" t="str">
        <f>VLOOKUP(C671,花名册!C:J,8,0)</f>
        <v>研发</v>
      </c>
      <c r="J671" t="str">
        <f>VLOOKUP(C671,花名册!C:I,7,0)</f>
        <v>2022-07-04</v>
      </c>
      <c r="K671" t="str">
        <f>VLOOKUP(C671,花名册!C:L,9,0)</f>
        <v/>
      </c>
      <c r="L671" t="str">
        <f>VLOOKUP(C671,花名册!C:L,10,0)</f>
        <v/>
      </c>
      <c r="M671" t="str">
        <f>VLOOKUP(C671,花名册!C:N,12,0)</f>
        <v>P1</v>
      </c>
      <c r="N671">
        <f>VLOOKUP(C671,出勤日期!A:I,9,0)</f>
        <v>172.5</v>
      </c>
      <c r="O671">
        <f>VLOOKUP(C671,出勤日期!A:J,10,0)</f>
        <v>172.5</v>
      </c>
      <c r="P671">
        <f>VLOOKUP(C671,出勤日期!A:L,12,0)</f>
        <v>0</v>
      </c>
      <c r="Q671">
        <f>VLOOKUP(C671,出勤日期!A:M,13,0)</f>
        <v>172.5</v>
      </c>
      <c r="S671">
        <f>VLOOKUP(C671,'考勤原始数据（增加育儿、独生子女陪护假）'!C:X,16,0)</f>
        <v>0</v>
      </c>
      <c r="U671">
        <f>VLOOKUP(C671,'考勤原始数据（增加育儿、独生子女陪护假）'!C:Z,17,0)</f>
        <v>0</v>
      </c>
      <c r="W671">
        <f>VLOOKUP(C671,'考勤原始数据（增加育儿、独生子女陪护假）'!C:AB,18,0)</f>
        <v>0</v>
      </c>
      <c r="Y671">
        <f>VLOOKUP(C671,'考勤原始数据（增加育儿、独生子女陪护假）'!C:AD,19,0)</f>
        <v>0</v>
      </c>
      <c r="Z671">
        <f>VLOOKUP(C671,'考勤原始数据（增加育儿、独生子女陪护假）'!C:AE,20,0)</f>
        <v>0</v>
      </c>
      <c r="AB671">
        <f>VLOOKUP(C671,'考勤原始数据（增加育儿、独生子女陪护假）'!C:AG,22,0)</f>
        <v>0</v>
      </c>
      <c r="AC671">
        <f>VLOOKUP(C671,'考勤原始数据（增加育儿、独生子女陪护假）'!C:Y,23,0)</f>
        <v>20</v>
      </c>
      <c r="AD671">
        <f>VLOOKUP(C671,'考勤原始数据（增加育儿、独生子女陪护假）'!C:Z,24,0)</f>
        <v>0</v>
      </c>
      <c r="AE671">
        <v>0</v>
      </c>
      <c r="AF671">
        <f>VLOOKUP(C671,'考勤原始数据（增加育儿、独生子女陪护假）'!C:AB,26,0)</f>
        <v>20</v>
      </c>
      <c r="AG671">
        <f>VLOOKUP(C671:C672,'考勤原始数据（增加育儿、独生子女陪护假）'!C:AC,27,0)</f>
        <v>0</v>
      </c>
      <c r="AH671">
        <f>VLOOKUP(C671,'考勤原始数据（增加育儿、独生子女陪护假）'!C:AD,28,0)</f>
        <v>0</v>
      </c>
      <c r="AI671">
        <f>VLOOKUP(C671,'考勤原始数据（增加育儿、独生子女陪护假）'!C:AE,29,0)</f>
        <v>0</v>
      </c>
      <c r="AJ671">
        <f>VLOOKUP(C671,'考勤原始数据（增加育儿、独生子女陪护假）'!C:AF,30,0)</f>
        <v>800</v>
      </c>
      <c r="AL671">
        <f t="shared" si="41"/>
        <v>0</v>
      </c>
      <c r="AM671">
        <f t="shared" si="43"/>
        <v>200</v>
      </c>
      <c r="AN671">
        <f>VLOOKUP(C671,工龄计算!B:F,5,0)</f>
        <v>0</v>
      </c>
      <c r="AS671">
        <f t="shared" si="42"/>
        <v>0</v>
      </c>
      <c r="BB671">
        <f t="shared" si="44"/>
        <v>0</v>
      </c>
    </row>
    <row r="672" spans="2:54">
      <c r="B672" t="str">
        <f>VLOOKUP(C672,花名册!C:O,13,0)</f>
        <v>12515</v>
      </c>
      <c r="C672" t="s">
        <v>1443</v>
      </c>
      <c r="D672" t="str">
        <f>VLOOKUP(C672,花名册!C:F,4,0)</f>
        <v>百诚医药</v>
      </c>
      <c r="E672" t="str">
        <f>VLOOKUP(C672,花名册!C:G,5,0)</f>
        <v>液体制剂三部</v>
      </c>
      <c r="F672" t="str">
        <f>VLOOKUP(C672,花名册!C:H,6,0)</f>
        <v>助理分析研究员</v>
      </c>
      <c r="G672" t="str">
        <f>VLOOKUP(C672,花名册!C:D,2,0)</f>
        <v>在职</v>
      </c>
      <c r="H672" t="str">
        <f>VLOOKUP(C672,花名册!C:E,3,0)</f>
        <v>正式员工</v>
      </c>
      <c r="I672" t="str">
        <f>VLOOKUP(C672,花名册!C:J,8,0)</f>
        <v>研发</v>
      </c>
      <c r="J672" t="str">
        <f>VLOOKUP(C672,花名册!C:I,7,0)</f>
        <v>2022-07-04</v>
      </c>
      <c r="K672" t="str">
        <f>VLOOKUP(C672,花名册!C:L,9,0)</f>
        <v/>
      </c>
      <c r="L672" t="str">
        <f>VLOOKUP(C672,花名册!C:L,10,0)</f>
        <v/>
      </c>
      <c r="M672" t="str">
        <f>VLOOKUP(C672,花名册!C:N,12,0)</f>
        <v>P1</v>
      </c>
      <c r="N672">
        <f>VLOOKUP(C672,出勤日期!A:I,9,0)</f>
        <v>172.5</v>
      </c>
      <c r="O672">
        <f>VLOOKUP(C672,出勤日期!A:J,10,0)</f>
        <v>172.5</v>
      </c>
      <c r="P672">
        <f>VLOOKUP(C672,出勤日期!A:L,12,0)</f>
        <v>0</v>
      </c>
      <c r="Q672">
        <f>VLOOKUP(C672,出勤日期!A:M,13,0)</f>
        <v>172.5</v>
      </c>
      <c r="S672">
        <f>VLOOKUP(C672,'考勤原始数据（增加育儿、独生子女陪护假）'!C:X,16,0)</f>
        <v>0</v>
      </c>
      <c r="U672">
        <f>VLOOKUP(C672,'考勤原始数据（增加育儿、独生子女陪护假）'!C:Z,17,0)</f>
        <v>0</v>
      </c>
      <c r="W672">
        <f>VLOOKUP(C672,'考勤原始数据（增加育儿、独生子女陪护假）'!C:AB,18,0)</f>
        <v>0</v>
      </c>
      <c r="Y672">
        <f>VLOOKUP(C672,'考勤原始数据（增加育儿、独生子女陪护假）'!C:AD,19,0)</f>
        <v>0</v>
      </c>
      <c r="Z672">
        <f>VLOOKUP(C672,'考勤原始数据（增加育儿、独生子女陪护假）'!C:AE,20,0)</f>
        <v>0</v>
      </c>
      <c r="AB672">
        <f>VLOOKUP(C672,'考勤原始数据（增加育儿、独生子女陪护假）'!C:AG,22,0)</f>
        <v>0</v>
      </c>
      <c r="AC672">
        <f>VLOOKUP(C672,'考勤原始数据（增加育儿、独生子女陪护假）'!C:Y,23,0)</f>
        <v>52</v>
      </c>
      <c r="AD672">
        <f>VLOOKUP(C672,'考勤原始数据（增加育儿、独生子女陪护假）'!C:Z,24,0)</f>
        <v>51.5</v>
      </c>
      <c r="AE672">
        <v>0</v>
      </c>
      <c r="AF672">
        <f>VLOOKUP(C672,'考勤原始数据（增加育儿、独生子女陪护假）'!C:AB,26,0)</f>
        <v>0</v>
      </c>
      <c r="AG672">
        <f>VLOOKUP(C672:C673,'考勤原始数据（增加育儿、独生子女陪护假）'!C:AC,27,0)</f>
        <v>0</v>
      </c>
      <c r="AH672">
        <f>VLOOKUP(C672,'考勤原始数据（增加育儿、独生子女陪护假）'!C:AD,28,0)</f>
        <v>0</v>
      </c>
      <c r="AI672">
        <f>VLOOKUP(C672,'考勤原始数据（增加育儿、独生子女陪护假）'!C:AE,29,0)</f>
        <v>0.5</v>
      </c>
      <c r="AJ672">
        <f>VLOOKUP(C672,'考勤原始数据（增加育儿、独生子女陪护假）'!C:AF,30,0)</f>
        <v>40</v>
      </c>
      <c r="AL672">
        <f t="shared" si="41"/>
        <v>0</v>
      </c>
      <c r="AM672">
        <f t="shared" si="43"/>
        <v>200</v>
      </c>
      <c r="AN672">
        <f>VLOOKUP(C672,工龄计算!B:F,5,0)</f>
        <v>0</v>
      </c>
      <c r="AS672">
        <f t="shared" si="42"/>
        <v>0</v>
      </c>
      <c r="BB672">
        <f t="shared" si="44"/>
        <v>0</v>
      </c>
    </row>
    <row r="673" spans="2:55">
      <c r="B673" t="str">
        <f>VLOOKUP(C673,花名册!C:O,13,0)</f>
        <v>12516</v>
      </c>
      <c r="C673" t="s">
        <v>1630</v>
      </c>
      <c r="D673" t="str">
        <f>VLOOKUP(C673,花名册!C:F,4,0)</f>
        <v>百诚医药</v>
      </c>
      <c r="E673" t="str">
        <f>VLOOKUP(C673,花名册!C:G,5,0)</f>
        <v>液体制剂三部</v>
      </c>
      <c r="F673" t="str">
        <f>VLOOKUP(C673,花名册!C:H,6,0)</f>
        <v>助理分析研究员</v>
      </c>
      <c r="G673" t="str">
        <f>VLOOKUP(C673,花名册!C:D,2,0)</f>
        <v>在职</v>
      </c>
      <c r="H673" t="str">
        <f>VLOOKUP(C673,花名册!C:E,3,0)</f>
        <v>正式员工</v>
      </c>
      <c r="I673" t="str">
        <f>VLOOKUP(C673,花名册!C:J,8,0)</f>
        <v>研发</v>
      </c>
      <c r="J673" t="str">
        <f>VLOOKUP(C673,花名册!C:I,7,0)</f>
        <v>2022-07-04</v>
      </c>
      <c r="K673" t="str">
        <f>VLOOKUP(C673,花名册!C:L,9,0)</f>
        <v/>
      </c>
      <c r="L673" t="str">
        <f>VLOOKUP(C673,花名册!C:L,10,0)</f>
        <v/>
      </c>
      <c r="M673" t="str">
        <f>VLOOKUP(C673,花名册!C:N,12,0)</f>
        <v>P1</v>
      </c>
      <c r="N673">
        <f>VLOOKUP(C673,出勤日期!A:I,9,0)</f>
        <v>172.5</v>
      </c>
      <c r="O673">
        <f>VLOOKUP(C673,出勤日期!A:J,10,0)</f>
        <v>172.5</v>
      </c>
      <c r="P673">
        <f>VLOOKUP(C673,出勤日期!A:L,12,0)</f>
        <v>0</v>
      </c>
      <c r="Q673">
        <f>VLOOKUP(C673,出勤日期!A:M,13,0)</f>
        <v>172.5</v>
      </c>
      <c r="S673">
        <f>VLOOKUP(C673,'考勤原始数据（增加育儿、独生子女陪护假）'!C:X,16,0)</f>
        <v>0</v>
      </c>
      <c r="U673">
        <f>VLOOKUP(C673,'考勤原始数据（增加育儿、独生子女陪护假）'!C:Z,17,0)</f>
        <v>0</v>
      </c>
      <c r="W673">
        <f>VLOOKUP(C673,'考勤原始数据（增加育儿、独生子女陪护假）'!C:AB,18,0)</f>
        <v>0</v>
      </c>
      <c r="Y673">
        <f>VLOOKUP(C673,'考勤原始数据（增加育儿、独生子女陪护假）'!C:AD,19,0)</f>
        <v>0</v>
      </c>
      <c r="Z673">
        <f>VLOOKUP(C673,'考勤原始数据（增加育儿、独生子女陪护假）'!C:AE,20,0)</f>
        <v>0</v>
      </c>
      <c r="AB673">
        <f>VLOOKUP(C673,'考勤原始数据（增加育儿、独生子女陪护假）'!C:AG,22,0)</f>
        <v>0</v>
      </c>
      <c r="AC673">
        <f>VLOOKUP(C673,'考勤原始数据（增加育儿、独生子女陪护假）'!C:Y,23,0)</f>
        <v>25</v>
      </c>
      <c r="AD673">
        <f>VLOOKUP(C673,'考勤原始数据（增加育儿、独生子女陪护假）'!C:Z,24,0)</f>
        <v>25</v>
      </c>
      <c r="AE673">
        <v>0</v>
      </c>
      <c r="AF673">
        <f>VLOOKUP(C673,'考勤原始数据（增加育儿、独生子女陪护假）'!C:AB,26,0)</f>
        <v>0</v>
      </c>
      <c r="AG673">
        <f>VLOOKUP(C673:C674,'考勤原始数据（增加育儿、独生子女陪护假）'!C:AC,27,0)</f>
        <v>0</v>
      </c>
      <c r="AH673">
        <f>VLOOKUP(C673,'考勤原始数据（增加育儿、独生子女陪护假）'!C:AD,28,0)</f>
        <v>0</v>
      </c>
      <c r="AI673">
        <f>VLOOKUP(C673,'考勤原始数据（增加育儿、独生子女陪护假）'!C:AE,29,0)</f>
        <v>0</v>
      </c>
      <c r="AJ673">
        <f>VLOOKUP(C673,'考勤原始数据（增加育儿、独生子女陪护假）'!C:AF,30,0)</f>
        <v>0</v>
      </c>
      <c r="AL673">
        <f t="shared" si="41"/>
        <v>0</v>
      </c>
      <c r="AM673">
        <f t="shared" si="43"/>
        <v>200</v>
      </c>
      <c r="AN673">
        <f>VLOOKUP(C673,工龄计算!B:F,5,0)</f>
        <v>0</v>
      </c>
      <c r="AS673">
        <f t="shared" si="42"/>
        <v>0</v>
      </c>
      <c r="BB673">
        <f t="shared" si="44"/>
        <v>0</v>
      </c>
    </row>
    <row r="674" spans="2:55">
      <c r="B674" t="str">
        <f>VLOOKUP(C674,花名册!C:O,13,0)</f>
        <v>12519</v>
      </c>
      <c r="C674" t="s">
        <v>1631</v>
      </c>
      <c r="D674" t="str">
        <f>VLOOKUP(C674,花名册!C:F,4,0)</f>
        <v>百诚医药</v>
      </c>
      <c r="E674" t="str">
        <f>VLOOKUP(C674,花名册!C:G,5,0)</f>
        <v>原料药分析部</v>
      </c>
      <c r="F674" t="str">
        <f>VLOOKUP(C674,花名册!C:H,6,0)</f>
        <v>分析研究员</v>
      </c>
      <c r="G674" t="str">
        <f>VLOOKUP(C674,花名册!C:D,2,0)</f>
        <v>在职</v>
      </c>
      <c r="H674" t="str">
        <f>VLOOKUP(C674,花名册!C:E,3,0)</f>
        <v>正式员工</v>
      </c>
      <c r="I674" t="str">
        <f>VLOOKUP(C674,花名册!C:J,8,0)</f>
        <v>研发</v>
      </c>
      <c r="J674" t="str">
        <f>VLOOKUP(C674,花名册!C:I,7,0)</f>
        <v>2022-07-04</v>
      </c>
      <c r="K674" t="str">
        <f>VLOOKUP(C674,花名册!C:L,9,0)</f>
        <v/>
      </c>
      <c r="L674" t="str">
        <f>VLOOKUP(C674,花名册!C:L,10,0)</f>
        <v/>
      </c>
      <c r="M674" t="str">
        <f>VLOOKUP(C674,花名册!C:N,12,0)</f>
        <v>P2</v>
      </c>
      <c r="N674">
        <f>VLOOKUP(C674,出勤日期!A:I,9,0)</f>
        <v>172.5</v>
      </c>
      <c r="O674">
        <f>VLOOKUP(C674,出勤日期!A:J,10,0)</f>
        <v>172.5</v>
      </c>
      <c r="P674">
        <f>VLOOKUP(C674,出勤日期!A:L,12,0)</f>
        <v>0</v>
      </c>
      <c r="Q674">
        <f>VLOOKUP(C674,出勤日期!A:M,13,0)</f>
        <v>172.5</v>
      </c>
      <c r="S674">
        <f>VLOOKUP(C674,'考勤原始数据（增加育儿、独生子女陪护假）'!C:X,16,0)</f>
        <v>0</v>
      </c>
      <c r="U674">
        <f>VLOOKUP(C674,'考勤原始数据（增加育儿、独生子女陪护假）'!C:Z,17,0)</f>
        <v>0</v>
      </c>
      <c r="W674">
        <f>VLOOKUP(C674,'考勤原始数据（增加育儿、独生子女陪护假）'!C:AB,18,0)</f>
        <v>0</v>
      </c>
      <c r="Y674">
        <f>VLOOKUP(C674,'考勤原始数据（增加育儿、独生子女陪护假）'!C:AD,19,0)</f>
        <v>0</v>
      </c>
      <c r="Z674">
        <f>VLOOKUP(C674,'考勤原始数据（增加育儿、独生子女陪护假）'!C:AE,20,0)</f>
        <v>0</v>
      </c>
      <c r="AB674">
        <f>VLOOKUP(C674,'考勤原始数据（增加育儿、独生子女陪护假）'!C:AG,22,0)</f>
        <v>0</v>
      </c>
      <c r="AC674">
        <f>VLOOKUP(C674,'考勤原始数据（增加育儿、独生子女陪护假）'!C:Y,23,0)</f>
        <v>4.5</v>
      </c>
      <c r="AD674">
        <f>VLOOKUP(C674,'考勤原始数据（增加育儿、独生子女陪护假）'!C:Z,24,0)</f>
        <v>4.5</v>
      </c>
      <c r="AE674">
        <v>0</v>
      </c>
      <c r="AF674">
        <f>VLOOKUP(C674,'考勤原始数据（增加育儿、独生子女陪护假）'!C:AB,26,0)</f>
        <v>0</v>
      </c>
      <c r="AG674">
        <f>VLOOKUP(C674:C675,'考勤原始数据（增加育儿、独生子女陪护假）'!C:AC,27,0)</f>
        <v>0</v>
      </c>
      <c r="AH674">
        <f>VLOOKUP(C674,'考勤原始数据（增加育儿、独生子女陪护假）'!C:AD,28,0)</f>
        <v>0</v>
      </c>
      <c r="AI674">
        <f>VLOOKUP(C674,'考勤原始数据（增加育儿、独生子女陪护假）'!C:AE,29,0)</f>
        <v>0</v>
      </c>
      <c r="AJ674">
        <f>VLOOKUP(C674,'考勤原始数据（增加育儿、独生子女陪护假）'!C:AF,30,0)</f>
        <v>0</v>
      </c>
      <c r="AL674">
        <f t="shared" si="41"/>
        <v>0</v>
      </c>
      <c r="AM674">
        <f t="shared" si="43"/>
        <v>200</v>
      </c>
      <c r="AN674">
        <f>VLOOKUP(C674,工龄计算!B:F,5,0)</f>
        <v>0</v>
      </c>
      <c r="AS674">
        <f t="shared" si="42"/>
        <v>0</v>
      </c>
      <c r="BB674">
        <f t="shared" si="44"/>
        <v>0</v>
      </c>
    </row>
    <row r="675" spans="2:55">
      <c r="B675" t="str">
        <f>VLOOKUP(C675,花名册!C:O,13,0)</f>
        <v>12520</v>
      </c>
      <c r="C675" t="s">
        <v>1632</v>
      </c>
      <c r="D675" t="str">
        <f>VLOOKUP(C675,花名册!C:F,4,0)</f>
        <v>百诚医药</v>
      </c>
      <c r="E675" t="str">
        <f>VLOOKUP(C675,花名册!C:G,5,0)</f>
        <v>原料药分析部</v>
      </c>
      <c r="F675" t="str">
        <f>VLOOKUP(C675,花名册!C:H,6,0)</f>
        <v>分析研究员</v>
      </c>
      <c r="G675" t="str">
        <f>VLOOKUP(C675,花名册!C:D,2,0)</f>
        <v>在职</v>
      </c>
      <c r="H675" t="str">
        <f>VLOOKUP(C675,花名册!C:E,3,0)</f>
        <v>正式员工</v>
      </c>
      <c r="I675" t="str">
        <f>VLOOKUP(C675,花名册!C:J,8,0)</f>
        <v>研发</v>
      </c>
      <c r="J675" t="str">
        <f>VLOOKUP(C675,花名册!C:I,7,0)</f>
        <v>2022-07-04</v>
      </c>
      <c r="K675" t="str">
        <f>VLOOKUP(C675,花名册!C:L,9,0)</f>
        <v/>
      </c>
      <c r="L675" t="str">
        <f>VLOOKUP(C675,花名册!C:L,10,0)</f>
        <v/>
      </c>
      <c r="M675" t="str">
        <f>VLOOKUP(C675,花名册!C:N,12,0)</f>
        <v>P2</v>
      </c>
      <c r="N675">
        <f>VLOOKUP(C675,出勤日期!A:I,9,0)</f>
        <v>172.5</v>
      </c>
      <c r="O675">
        <f>VLOOKUP(C675,出勤日期!A:J,10,0)</f>
        <v>172.5</v>
      </c>
      <c r="P675">
        <f>VLOOKUP(C675,出勤日期!A:L,12,0)</f>
        <v>0</v>
      </c>
      <c r="Q675">
        <f>VLOOKUP(C675,出勤日期!A:M,13,0)</f>
        <v>172.5</v>
      </c>
      <c r="S675">
        <f>VLOOKUP(C675,'考勤原始数据（增加育儿、独生子女陪护假）'!C:X,16,0)</f>
        <v>0</v>
      </c>
      <c r="U675">
        <f>VLOOKUP(C675,'考勤原始数据（增加育儿、独生子女陪护假）'!C:Z,17,0)</f>
        <v>0</v>
      </c>
      <c r="W675">
        <f>VLOOKUP(C675,'考勤原始数据（增加育儿、独生子女陪护假）'!C:AB,18,0)</f>
        <v>0</v>
      </c>
      <c r="Y675">
        <f>VLOOKUP(C675,'考勤原始数据（增加育儿、独生子女陪护假）'!C:AD,19,0)</f>
        <v>0</v>
      </c>
      <c r="Z675">
        <f>VLOOKUP(C675,'考勤原始数据（增加育儿、独生子女陪护假）'!C:AE,20,0)</f>
        <v>0</v>
      </c>
      <c r="AB675">
        <f>VLOOKUP(C675,'考勤原始数据（增加育儿、独生子女陪护假）'!C:AG,22,0)</f>
        <v>0</v>
      </c>
      <c r="AC675">
        <f>VLOOKUP(C675,'考勤原始数据（增加育儿、独生子女陪护假）'!C:Y,23,0)</f>
        <v>10.5</v>
      </c>
      <c r="AD675">
        <f>VLOOKUP(C675,'考勤原始数据（增加育儿、独生子女陪护假）'!C:Z,24,0)</f>
        <v>10.5</v>
      </c>
      <c r="AE675">
        <v>0</v>
      </c>
      <c r="AF675">
        <f>VLOOKUP(C675,'考勤原始数据（增加育儿、独生子女陪护假）'!C:AB,26,0)</f>
        <v>0</v>
      </c>
      <c r="AG675">
        <f>VLOOKUP(C675:C676,'考勤原始数据（增加育儿、独生子女陪护假）'!C:AC,27,0)</f>
        <v>0</v>
      </c>
      <c r="AH675">
        <f>VLOOKUP(C675,'考勤原始数据（增加育儿、独生子女陪护假）'!C:AD,28,0)</f>
        <v>0</v>
      </c>
      <c r="AI675">
        <f>VLOOKUP(C675,'考勤原始数据（增加育儿、独生子女陪护假）'!C:AE,29,0)</f>
        <v>0</v>
      </c>
      <c r="AJ675">
        <f>VLOOKUP(C675,'考勤原始数据（增加育儿、独生子女陪护假）'!C:AF,30,0)</f>
        <v>0</v>
      </c>
      <c r="AL675">
        <f t="shared" si="41"/>
        <v>0</v>
      </c>
      <c r="AM675">
        <f t="shared" si="43"/>
        <v>200</v>
      </c>
      <c r="AN675">
        <f>VLOOKUP(C675,工龄计算!B:F,5,0)</f>
        <v>0</v>
      </c>
      <c r="AS675">
        <f t="shared" si="42"/>
        <v>0</v>
      </c>
      <c r="BB675">
        <f t="shared" si="44"/>
        <v>0</v>
      </c>
    </row>
    <row r="676" spans="2:55">
      <c r="B676" t="str">
        <f>VLOOKUP(C676,花名册!C:O,13,0)</f>
        <v>12521</v>
      </c>
      <c r="C676" t="s">
        <v>1574</v>
      </c>
      <c r="D676" t="str">
        <f>VLOOKUP(C676,花名册!C:F,4,0)</f>
        <v>百诚医药</v>
      </c>
      <c r="E676" t="str">
        <f>VLOOKUP(C676,花名册!C:G,5,0)</f>
        <v>原料药一部</v>
      </c>
      <c r="F676" t="str">
        <f>VLOOKUP(C676,花名册!C:H,6,0)</f>
        <v>合成研究员</v>
      </c>
      <c r="G676" t="str">
        <f>VLOOKUP(C676,花名册!C:D,2,0)</f>
        <v>在职</v>
      </c>
      <c r="H676" t="str">
        <f>VLOOKUP(C676,花名册!C:E,3,0)</f>
        <v>正式员工</v>
      </c>
      <c r="I676" t="str">
        <f>VLOOKUP(C676,花名册!C:J,8,0)</f>
        <v>研发</v>
      </c>
      <c r="J676" t="str">
        <f>VLOOKUP(C676,花名册!C:I,7,0)</f>
        <v>2022-07-04</v>
      </c>
      <c r="K676" t="str">
        <f>VLOOKUP(C676,花名册!C:L,9,0)</f>
        <v/>
      </c>
      <c r="L676" t="str">
        <f>VLOOKUP(C676,花名册!C:L,10,0)</f>
        <v/>
      </c>
      <c r="M676" t="str">
        <f>VLOOKUP(C676,花名册!C:N,12,0)</f>
        <v>P2</v>
      </c>
      <c r="N676">
        <f>VLOOKUP(C676,出勤日期!A:I,9,0)</f>
        <v>172.5</v>
      </c>
      <c r="O676">
        <f>VLOOKUP(C676,出勤日期!A:J,10,0)</f>
        <v>172.5</v>
      </c>
      <c r="P676">
        <f>VLOOKUP(C676,出勤日期!A:L,12,0)</f>
        <v>0</v>
      </c>
      <c r="Q676">
        <f>VLOOKUP(C676,出勤日期!A:M,13,0)</f>
        <v>172.5</v>
      </c>
      <c r="S676">
        <f>VLOOKUP(C676,'考勤原始数据（增加育儿、独生子女陪护假）'!C:X,16,0)</f>
        <v>10.5</v>
      </c>
      <c r="U676">
        <f>VLOOKUP(C676,'考勤原始数据（增加育儿、独生子女陪护假）'!C:Z,17,0)</f>
        <v>1</v>
      </c>
      <c r="W676">
        <f>VLOOKUP(C676,'考勤原始数据（增加育儿、独生子女陪护假）'!C:AB,18,0)</f>
        <v>0</v>
      </c>
      <c r="Y676">
        <f>VLOOKUP(C676,'考勤原始数据（增加育儿、独生子女陪护假）'!C:AD,19,0)</f>
        <v>0</v>
      </c>
      <c r="Z676">
        <f>VLOOKUP(C676,'考勤原始数据（增加育儿、独生子女陪护假）'!C:AE,20,0)</f>
        <v>15</v>
      </c>
      <c r="AB676">
        <f>VLOOKUP(C676,'考勤原始数据（增加育儿、独生子女陪护假）'!C:AG,22,0)</f>
        <v>0</v>
      </c>
      <c r="AC676">
        <f>VLOOKUP(C676,'考勤原始数据（增加育儿、独生子女陪护假）'!C:Y,23,0)</f>
        <v>2.5</v>
      </c>
      <c r="AD676">
        <f>VLOOKUP(C676,'考勤原始数据（增加育儿、独生子女陪护假）'!C:Z,24,0)</f>
        <v>2.5</v>
      </c>
      <c r="AE676">
        <v>0</v>
      </c>
      <c r="AF676">
        <f>VLOOKUP(C676,'考勤原始数据（增加育儿、独生子女陪护假）'!C:AB,26,0)</f>
        <v>0</v>
      </c>
      <c r="AG676">
        <f>VLOOKUP(C676:C677,'考勤原始数据（增加育儿、独生子女陪护假）'!C:AC,27,0)</f>
        <v>0</v>
      </c>
      <c r="AH676">
        <f>VLOOKUP(C676,'考勤原始数据（增加育儿、独生子女陪护假）'!C:AD,28,0)</f>
        <v>0</v>
      </c>
      <c r="AI676">
        <f>VLOOKUP(C676,'考勤原始数据（增加育儿、独生子女陪护假）'!C:AE,29,0)</f>
        <v>0</v>
      </c>
      <c r="AJ676">
        <f>VLOOKUP(C676,'考勤原始数据（增加育儿、独生子女陪护假）'!C:AF,30,0)</f>
        <v>0</v>
      </c>
      <c r="AL676">
        <f t="shared" si="41"/>
        <v>0</v>
      </c>
      <c r="AM676">
        <f t="shared" si="43"/>
        <v>169.28</v>
      </c>
      <c r="AN676">
        <f>VLOOKUP(C676,工龄计算!B:F,5,0)</f>
        <v>0</v>
      </c>
      <c r="AS676">
        <f t="shared" si="42"/>
        <v>0</v>
      </c>
      <c r="AT676">
        <v>1000</v>
      </c>
      <c r="BB676">
        <f t="shared" si="44"/>
        <v>0</v>
      </c>
      <c r="BC676" t="s">
        <v>7813</v>
      </c>
    </row>
    <row r="677" spans="2:55">
      <c r="B677" t="str">
        <f>VLOOKUP(C677,花名册!C:O,13,0)</f>
        <v>12523</v>
      </c>
      <c r="C677" t="s">
        <v>1575</v>
      </c>
      <c r="D677" t="str">
        <f>VLOOKUP(C677,花名册!C:F,4,0)</f>
        <v>百诚医药</v>
      </c>
      <c r="E677" t="str">
        <f>VLOOKUP(C677,花名册!C:G,5,0)</f>
        <v>原料药二部</v>
      </c>
      <c r="F677" t="str">
        <f>VLOOKUP(C677,花名册!C:H,6,0)</f>
        <v>合成研究员</v>
      </c>
      <c r="G677" t="str">
        <f>VLOOKUP(C677,花名册!C:D,2,0)</f>
        <v>在职</v>
      </c>
      <c r="H677" t="str">
        <f>VLOOKUP(C677,花名册!C:E,3,0)</f>
        <v>正式员工</v>
      </c>
      <c r="I677" t="str">
        <f>VLOOKUP(C677,花名册!C:J,8,0)</f>
        <v>研发</v>
      </c>
      <c r="J677" t="str">
        <f>VLOOKUP(C677,花名册!C:I,7,0)</f>
        <v>2022-07-04</v>
      </c>
      <c r="K677" t="str">
        <f>VLOOKUP(C677,花名册!C:L,9,0)</f>
        <v/>
      </c>
      <c r="L677" t="str">
        <f>VLOOKUP(C677,花名册!C:L,10,0)</f>
        <v/>
      </c>
      <c r="M677" t="str">
        <f>VLOOKUP(C677,花名册!C:N,12,0)</f>
        <v>P2</v>
      </c>
      <c r="N677">
        <f>VLOOKUP(C677,出勤日期!A:I,9,0)</f>
        <v>172.5</v>
      </c>
      <c r="O677">
        <f>VLOOKUP(C677,出勤日期!A:J,10,0)</f>
        <v>172.5</v>
      </c>
      <c r="P677">
        <f>VLOOKUP(C677,出勤日期!A:L,12,0)</f>
        <v>0</v>
      </c>
      <c r="Q677">
        <f>VLOOKUP(C677,出勤日期!A:M,13,0)</f>
        <v>172.5</v>
      </c>
      <c r="S677">
        <f>VLOOKUP(C677,'考勤原始数据（增加育儿、独生子女陪护假）'!C:X,16,0)</f>
        <v>0</v>
      </c>
      <c r="U677">
        <f>VLOOKUP(C677,'考勤原始数据（增加育儿、独生子女陪护假）'!C:Z,17,0)</f>
        <v>0</v>
      </c>
      <c r="W677">
        <f>VLOOKUP(C677,'考勤原始数据（增加育儿、独生子女陪护假）'!C:AB,18,0)</f>
        <v>0</v>
      </c>
      <c r="Y677">
        <f>VLOOKUP(C677,'考勤原始数据（增加育儿、独生子女陪护假）'!C:AD,19,0)</f>
        <v>0</v>
      </c>
      <c r="Z677">
        <f>VLOOKUP(C677,'考勤原始数据（增加育儿、独生子女陪护假）'!C:AE,20,0)</f>
        <v>0</v>
      </c>
      <c r="AB677">
        <f>VLOOKUP(C677,'考勤原始数据（增加育儿、独生子女陪护假）'!C:AG,22,0)</f>
        <v>0</v>
      </c>
      <c r="AC677">
        <f>VLOOKUP(C677,'考勤原始数据（增加育儿、独生子女陪护假）'!C:Y,23,0)</f>
        <v>7.5</v>
      </c>
      <c r="AD677">
        <f>VLOOKUP(C677,'考勤原始数据（增加育儿、独生子女陪护假）'!C:Z,24,0)</f>
        <v>7.5</v>
      </c>
      <c r="AE677">
        <v>0</v>
      </c>
      <c r="AF677">
        <f>VLOOKUP(C677,'考勤原始数据（增加育儿、独生子女陪护假）'!C:AB,26,0)</f>
        <v>0</v>
      </c>
      <c r="AG677">
        <f>VLOOKUP(C677:C678,'考勤原始数据（增加育儿、独生子女陪护假）'!C:AC,27,0)</f>
        <v>0</v>
      </c>
      <c r="AH677">
        <f>VLOOKUP(C677,'考勤原始数据（增加育儿、独生子女陪护假）'!C:AD,28,0)</f>
        <v>0</v>
      </c>
      <c r="AI677">
        <f>VLOOKUP(C677,'考勤原始数据（增加育儿、独生子女陪护假）'!C:AE,29,0)</f>
        <v>0</v>
      </c>
      <c r="AJ677">
        <f>VLOOKUP(C677,'考勤原始数据（增加育儿、独生子女陪护假）'!C:AF,30,0)</f>
        <v>0</v>
      </c>
      <c r="AL677">
        <f t="shared" si="41"/>
        <v>0</v>
      </c>
      <c r="AM677">
        <f t="shared" si="43"/>
        <v>200</v>
      </c>
      <c r="AN677">
        <f>VLOOKUP(C677,工龄计算!B:F,5,0)</f>
        <v>0</v>
      </c>
      <c r="AS677">
        <f t="shared" si="42"/>
        <v>0</v>
      </c>
      <c r="BB677">
        <f t="shared" si="44"/>
        <v>0</v>
      </c>
    </row>
    <row r="678" spans="2:55">
      <c r="B678" t="str">
        <f>VLOOKUP(C678,花名册!C:O,13,0)</f>
        <v>12525</v>
      </c>
      <c r="C678" t="s">
        <v>1576</v>
      </c>
      <c r="D678" t="str">
        <f>VLOOKUP(C678,花名册!C:F,4,0)</f>
        <v>百诚医药</v>
      </c>
      <c r="E678" t="str">
        <f>VLOOKUP(C678,花名册!C:G,5,0)</f>
        <v>原料药分析部</v>
      </c>
      <c r="F678" t="str">
        <f>VLOOKUP(C678,花名册!C:H,6,0)</f>
        <v>分析研究员</v>
      </c>
      <c r="G678" t="str">
        <f>VLOOKUP(C678,花名册!C:D,2,0)</f>
        <v>在职</v>
      </c>
      <c r="H678" t="str">
        <f>VLOOKUP(C678,花名册!C:E,3,0)</f>
        <v>正式员工</v>
      </c>
      <c r="I678" t="str">
        <f>VLOOKUP(C678,花名册!C:J,8,0)</f>
        <v>研发</v>
      </c>
      <c r="J678" t="str">
        <f>VLOOKUP(C678,花名册!C:I,7,0)</f>
        <v>2022-07-04</v>
      </c>
      <c r="K678" t="str">
        <f>VLOOKUP(C678,花名册!C:L,9,0)</f>
        <v/>
      </c>
      <c r="L678" t="str">
        <f>VLOOKUP(C678,花名册!C:L,10,0)</f>
        <v/>
      </c>
      <c r="M678" t="str">
        <f>VLOOKUP(C678,花名册!C:N,12,0)</f>
        <v>P2</v>
      </c>
      <c r="N678">
        <f>VLOOKUP(C678,出勤日期!A:I,9,0)</f>
        <v>172.5</v>
      </c>
      <c r="O678">
        <f>VLOOKUP(C678,出勤日期!A:J,10,0)</f>
        <v>172.5</v>
      </c>
      <c r="P678">
        <f>VLOOKUP(C678,出勤日期!A:L,12,0)</f>
        <v>0</v>
      </c>
      <c r="Q678">
        <f>VLOOKUP(C678,出勤日期!A:M,13,0)</f>
        <v>172.5</v>
      </c>
      <c r="S678">
        <f>VLOOKUP(C678,'考勤原始数据（增加育儿、独生子女陪护假）'!C:X,16,0)</f>
        <v>0</v>
      </c>
      <c r="U678">
        <f>VLOOKUP(C678,'考勤原始数据（增加育儿、独生子女陪护假）'!C:Z,17,0)</f>
        <v>0</v>
      </c>
      <c r="W678">
        <f>VLOOKUP(C678,'考勤原始数据（增加育儿、独生子女陪护假）'!C:AB,18,0)</f>
        <v>0</v>
      </c>
      <c r="Y678">
        <f>VLOOKUP(C678,'考勤原始数据（增加育儿、独生子女陪护假）'!C:AD,19,0)</f>
        <v>0</v>
      </c>
      <c r="Z678">
        <f>VLOOKUP(C678,'考勤原始数据（增加育儿、独生子女陪护假）'!C:AE,20,0)</f>
        <v>0</v>
      </c>
      <c r="AB678">
        <f>VLOOKUP(C678,'考勤原始数据（增加育儿、独生子女陪护假）'!C:AG,22,0)</f>
        <v>0</v>
      </c>
      <c r="AC678">
        <f>VLOOKUP(C678,'考勤原始数据（增加育儿、独生子女陪护假）'!C:Y,23,0)</f>
        <v>8.5</v>
      </c>
      <c r="AD678">
        <f>VLOOKUP(C678,'考勤原始数据（增加育儿、独生子女陪护假）'!C:Z,24,0)</f>
        <v>8.5</v>
      </c>
      <c r="AE678">
        <v>0</v>
      </c>
      <c r="AF678">
        <f>VLOOKUP(C678,'考勤原始数据（增加育儿、独生子女陪护假）'!C:AB,26,0)</f>
        <v>0</v>
      </c>
      <c r="AG678">
        <f>VLOOKUP(C678:C679,'考勤原始数据（增加育儿、独生子女陪护假）'!C:AC,27,0)</f>
        <v>0</v>
      </c>
      <c r="AH678">
        <f>VLOOKUP(C678,'考勤原始数据（增加育儿、独生子女陪护假）'!C:AD,28,0)</f>
        <v>0</v>
      </c>
      <c r="AI678">
        <f>VLOOKUP(C678,'考勤原始数据（增加育儿、独生子女陪护假）'!C:AE,29,0)</f>
        <v>0</v>
      </c>
      <c r="AJ678">
        <f>VLOOKUP(C678,'考勤原始数据（增加育儿、独生子女陪护假）'!C:AF,30,0)</f>
        <v>0</v>
      </c>
      <c r="AL678">
        <f t="shared" si="41"/>
        <v>0</v>
      </c>
      <c r="AM678">
        <f t="shared" si="43"/>
        <v>200</v>
      </c>
      <c r="AN678">
        <f>VLOOKUP(C678,工龄计算!B:F,5,0)</f>
        <v>0</v>
      </c>
      <c r="AS678">
        <f t="shared" si="42"/>
        <v>0</v>
      </c>
      <c r="BB678">
        <f t="shared" si="44"/>
        <v>0</v>
      </c>
    </row>
    <row r="679" spans="2:55">
      <c r="B679" t="str">
        <f>VLOOKUP(C679,花名册!C:O,13,0)</f>
        <v>12526</v>
      </c>
      <c r="C679" t="s">
        <v>1444</v>
      </c>
      <c r="D679" t="str">
        <f>VLOOKUP(C679,花名册!C:F,4,0)</f>
        <v>百诚医药</v>
      </c>
      <c r="E679" t="str">
        <f>VLOOKUP(C679,花名册!C:G,5,0)</f>
        <v>原料药分析部</v>
      </c>
      <c r="F679" t="str">
        <f>VLOOKUP(C679,花名册!C:H,6,0)</f>
        <v>分析研究员</v>
      </c>
      <c r="G679" t="str">
        <f>VLOOKUP(C679,花名册!C:D,2,0)</f>
        <v>在职</v>
      </c>
      <c r="H679" t="str">
        <f>VLOOKUP(C679,花名册!C:E,3,0)</f>
        <v>正式员工</v>
      </c>
      <c r="I679" t="str">
        <f>VLOOKUP(C679,花名册!C:J,8,0)</f>
        <v>研发</v>
      </c>
      <c r="J679" t="str">
        <f>VLOOKUP(C679,花名册!C:I,7,0)</f>
        <v>2022-07-04</v>
      </c>
      <c r="K679" t="str">
        <f>VLOOKUP(C679,花名册!C:L,9,0)</f>
        <v/>
      </c>
      <c r="L679" t="str">
        <f>VLOOKUP(C679,花名册!C:L,10,0)</f>
        <v/>
      </c>
      <c r="M679" t="str">
        <f>VLOOKUP(C679,花名册!C:N,12,0)</f>
        <v>P2</v>
      </c>
      <c r="N679">
        <f>VLOOKUP(C679,出勤日期!A:I,9,0)</f>
        <v>172.5</v>
      </c>
      <c r="O679">
        <f>VLOOKUP(C679,出勤日期!A:J,10,0)</f>
        <v>172.5</v>
      </c>
      <c r="P679">
        <f>VLOOKUP(C679,出勤日期!A:L,12,0)</f>
        <v>0</v>
      </c>
      <c r="Q679">
        <f>VLOOKUP(C679,出勤日期!A:M,13,0)</f>
        <v>172.5</v>
      </c>
      <c r="S679">
        <f>VLOOKUP(C679,'考勤原始数据（增加育儿、独生子女陪护假）'!C:X,16,0)</f>
        <v>0</v>
      </c>
      <c r="U679">
        <f>VLOOKUP(C679,'考勤原始数据（增加育儿、独生子女陪护假）'!C:Z,17,0)</f>
        <v>0</v>
      </c>
      <c r="W679">
        <f>VLOOKUP(C679,'考勤原始数据（增加育儿、独生子女陪护假）'!C:AB,18,0)</f>
        <v>0</v>
      </c>
      <c r="Y679">
        <f>VLOOKUP(C679,'考勤原始数据（增加育儿、独生子女陪护假）'!C:AD,19,0)</f>
        <v>0</v>
      </c>
      <c r="Z679">
        <f>VLOOKUP(C679,'考勤原始数据（增加育儿、独生子女陪护假）'!C:AE,20,0)</f>
        <v>0</v>
      </c>
      <c r="AB679">
        <f>VLOOKUP(C679,'考勤原始数据（增加育儿、独生子女陪护假）'!C:AG,22,0)</f>
        <v>0</v>
      </c>
      <c r="AC679">
        <f>VLOOKUP(C679,'考勤原始数据（增加育儿、独生子女陪护假）'!C:Y,23,0)</f>
        <v>4</v>
      </c>
      <c r="AD679">
        <f>VLOOKUP(C679,'考勤原始数据（增加育儿、独生子女陪护假）'!C:Z,24,0)</f>
        <v>4</v>
      </c>
      <c r="AE679">
        <v>0</v>
      </c>
      <c r="AF679">
        <f>VLOOKUP(C679,'考勤原始数据（增加育儿、独生子女陪护假）'!C:AB,26,0)</f>
        <v>0</v>
      </c>
      <c r="AG679">
        <f>VLOOKUP(C679:C680,'考勤原始数据（增加育儿、独生子女陪护假）'!C:AC,27,0)</f>
        <v>0</v>
      </c>
      <c r="AH679">
        <f>VLOOKUP(C679,'考勤原始数据（增加育儿、独生子女陪护假）'!C:AD,28,0)</f>
        <v>0</v>
      </c>
      <c r="AI679">
        <f>VLOOKUP(C679,'考勤原始数据（增加育儿、独生子女陪护假）'!C:AE,29,0)</f>
        <v>0</v>
      </c>
      <c r="AJ679">
        <f>VLOOKUP(C679,'考勤原始数据（增加育儿、独生子女陪护假）'!C:AF,30,0)</f>
        <v>0</v>
      </c>
      <c r="AL679">
        <f t="shared" si="41"/>
        <v>0</v>
      </c>
      <c r="AM679">
        <f t="shared" si="43"/>
        <v>200</v>
      </c>
      <c r="AN679">
        <f>VLOOKUP(C679,工龄计算!B:F,5,0)</f>
        <v>0</v>
      </c>
      <c r="AS679">
        <f t="shared" si="42"/>
        <v>0</v>
      </c>
      <c r="BB679">
        <f t="shared" si="44"/>
        <v>0</v>
      </c>
    </row>
    <row r="680" spans="2:55">
      <c r="B680" t="str">
        <f>VLOOKUP(C680,花名册!C:O,13,0)</f>
        <v>12527</v>
      </c>
      <c r="C680" t="s">
        <v>1633</v>
      </c>
      <c r="D680" t="str">
        <f>VLOOKUP(C680,花名册!C:F,4,0)</f>
        <v>百诚医药</v>
      </c>
      <c r="E680" t="str">
        <f>VLOOKUP(C680,花名册!C:G,5,0)</f>
        <v>原料药分析部</v>
      </c>
      <c r="F680" t="str">
        <f>VLOOKUP(C680,花名册!C:H,6,0)</f>
        <v>分析研究员</v>
      </c>
      <c r="G680" t="str">
        <f>VLOOKUP(C680,花名册!C:D,2,0)</f>
        <v>在职</v>
      </c>
      <c r="H680" t="str">
        <f>VLOOKUP(C680,花名册!C:E,3,0)</f>
        <v>正式员工</v>
      </c>
      <c r="I680" t="str">
        <f>VLOOKUP(C680,花名册!C:J,8,0)</f>
        <v>研发</v>
      </c>
      <c r="J680" t="str">
        <f>VLOOKUP(C680,花名册!C:I,7,0)</f>
        <v>2022-07-04</v>
      </c>
      <c r="K680" t="str">
        <f>VLOOKUP(C680,花名册!C:L,9,0)</f>
        <v/>
      </c>
      <c r="L680" t="str">
        <f>VLOOKUP(C680,花名册!C:L,10,0)</f>
        <v/>
      </c>
      <c r="M680" t="str">
        <f>VLOOKUP(C680,花名册!C:N,12,0)</f>
        <v>P2</v>
      </c>
      <c r="N680">
        <f>VLOOKUP(C680,出勤日期!A:I,9,0)</f>
        <v>172.5</v>
      </c>
      <c r="O680">
        <f>VLOOKUP(C680,出勤日期!A:J,10,0)</f>
        <v>172.5</v>
      </c>
      <c r="P680">
        <f>VLOOKUP(C680,出勤日期!A:L,12,0)</f>
        <v>0</v>
      </c>
      <c r="Q680">
        <f>VLOOKUP(C680,出勤日期!A:M,13,0)</f>
        <v>172.5</v>
      </c>
      <c r="S680">
        <f>VLOOKUP(C680,'考勤原始数据（增加育儿、独生子女陪护假）'!C:X,16,0)</f>
        <v>0</v>
      </c>
      <c r="U680">
        <f>VLOOKUP(C680,'考勤原始数据（增加育儿、独生子女陪护假）'!C:Z,17,0)</f>
        <v>0</v>
      </c>
      <c r="W680">
        <f>VLOOKUP(C680,'考勤原始数据（增加育儿、独生子女陪护假）'!C:AB,18,0)</f>
        <v>0</v>
      </c>
      <c r="Y680">
        <f>VLOOKUP(C680,'考勤原始数据（增加育儿、独生子女陪护假）'!C:AD,19,0)</f>
        <v>0</v>
      </c>
      <c r="Z680">
        <f>VLOOKUP(C680,'考勤原始数据（增加育儿、独生子女陪护假）'!C:AE,20,0)</f>
        <v>0</v>
      </c>
      <c r="AB680">
        <f>VLOOKUP(C680,'考勤原始数据（增加育儿、独生子女陪护假）'!C:AG,22,0)</f>
        <v>0</v>
      </c>
      <c r="AC680">
        <f>VLOOKUP(C680,'考勤原始数据（增加育儿、独生子女陪护假）'!C:Y,23,0)</f>
        <v>30.5</v>
      </c>
      <c r="AD680">
        <f>VLOOKUP(C680,'考勤原始数据（增加育儿、独生子女陪护假）'!C:Z,24,0)</f>
        <v>27</v>
      </c>
      <c r="AE680">
        <v>0</v>
      </c>
      <c r="AF680">
        <f>VLOOKUP(C680,'考勤原始数据（增加育儿、独生子女陪护假）'!C:AB,26,0)</f>
        <v>0</v>
      </c>
      <c r="AG680">
        <f>VLOOKUP(C680:C681,'考勤原始数据（增加育儿、独生子女陪护假）'!C:AC,27,0)</f>
        <v>3.5</v>
      </c>
      <c r="AH680">
        <f>VLOOKUP(C680,'考勤原始数据（增加育儿、独生子女陪护假）'!C:AD,28,0)</f>
        <v>0</v>
      </c>
      <c r="AI680">
        <f>VLOOKUP(C680,'考勤原始数据（增加育儿、独生子女陪护假）'!C:AE,29,0)</f>
        <v>0</v>
      </c>
      <c r="AJ680">
        <f>VLOOKUP(C680,'考勤原始数据（增加育儿、独生子女陪护假）'!C:AF,30,0)</f>
        <v>140</v>
      </c>
      <c r="AL680">
        <f t="shared" si="41"/>
        <v>0</v>
      </c>
      <c r="AM680">
        <f t="shared" si="43"/>
        <v>200</v>
      </c>
      <c r="AN680">
        <f>VLOOKUP(C680,工龄计算!B:F,5,0)</f>
        <v>0</v>
      </c>
      <c r="AS680">
        <f t="shared" si="42"/>
        <v>0</v>
      </c>
      <c r="BB680">
        <f t="shared" si="44"/>
        <v>0</v>
      </c>
    </row>
    <row r="681" spans="2:55">
      <c r="B681" t="str">
        <f>VLOOKUP(C681,花名册!C:O,13,0)</f>
        <v>12528</v>
      </c>
      <c r="C681" t="s">
        <v>1634</v>
      </c>
      <c r="D681" t="str">
        <f>VLOOKUP(C681,花名册!C:F,4,0)</f>
        <v>百诚医药</v>
      </c>
      <c r="E681" t="str">
        <f>VLOOKUP(C681,花名册!C:G,5,0)</f>
        <v>原料药三部</v>
      </c>
      <c r="F681" t="str">
        <f>VLOOKUP(C681,花名册!C:H,6,0)</f>
        <v>合成研究员</v>
      </c>
      <c r="G681" t="str">
        <f>VLOOKUP(C681,花名册!C:D,2,0)</f>
        <v>在职</v>
      </c>
      <c r="H681" t="str">
        <f>VLOOKUP(C681,花名册!C:E,3,0)</f>
        <v>正式员工</v>
      </c>
      <c r="I681" t="str">
        <f>VLOOKUP(C681,花名册!C:J,8,0)</f>
        <v>研发</v>
      </c>
      <c r="J681" t="str">
        <f>VLOOKUP(C681,花名册!C:I,7,0)</f>
        <v>2022-07-04</v>
      </c>
      <c r="K681" t="str">
        <f>VLOOKUP(C681,花名册!C:L,9,0)</f>
        <v/>
      </c>
      <c r="L681" t="str">
        <f>VLOOKUP(C681,花名册!C:L,10,0)</f>
        <v/>
      </c>
      <c r="M681" t="str">
        <f>VLOOKUP(C681,花名册!C:N,12,0)</f>
        <v>P2</v>
      </c>
      <c r="N681">
        <f>VLOOKUP(C681,出勤日期!A:I,9,0)</f>
        <v>172.5</v>
      </c>
      <c r="O681">
        <f>VLOOKUP(C681,出勤日期!A:J,10,0)</f>
        <v>172.5</v>
      </c>
      <c r="P681">
        <f>VLOOKUP(C681,出勤日期!A:L,12,0)</f>
        <v>0</v>
      </c>
      <c r="Q681">
        <f>VLOOKUP(C681,出勤日期!A:M,13,0)</f>
        <v>172.5</v>
      </c>
      <c r="S681">
        <f>VLOOKUP(C681,'考勤原始数据（增加育儿、独生子女陪护假）'!C:X,16,0)</f>
        <v>7.5</v>
      </c>
      <c r="U681">
        <f>VLOOKUP(C681,'考勤原始数据（增加育儿、独生子女陪护假）'!C:Z,17,0)</f>
        <v>0</v>
      </c>
      <c r="W681">
        <f>VLOOKUP(C681,'考勤原始数据（增加育儿、独生子女陪护假）'!C:AB,18,0)</f>
        <v>0</v>
      </c>
      <c r="Y681">
        <f>VLOOKUP(C681,'考勤原始数据（增加育儿、独生子女陪护假）'!C:AD,19,0)</f>
        <v>0</v>
      </c>
      <c r="Z681">
        <f>VLOOKUP(C681,'考勤原始数据（增加育儿、独生子女陪护假）'!C:AE,20,0)</f>
        <v>0</v>
      </c>
      <c r="AB681">
        <f>VLOOKUP(C681,'考勤原始数据（增加育儿、独生子女陪护假）'!C:AG,22,0)</f>
        <v>0</v>
      </c>
      <c r="AC681">
        <f>VLOOKUP(C681,'考勤原始数据（增加育儿、独生子女陪护假）'!C:Y,23,0)</f>
        <v>0</v>
      </c>
      <c r="AD681">
        <f>VLOOKUP(C681,'考勤原始数据（增加育儿、独生子女陪护假）'!C:Z,24,0)</f>
        <v>0</v>
      </c>
      <c r="AE681">
        <v>0</v>
      </c>
      <c r="AF681">
        <f>VLOOKUP(C681,'考勤原始数据（增加育儿、独生子女陪护假）'!C:AB,26,0)</f>
        <v>0</v>
      </c>
      <c r="AG681">
        <f>VLOOKUP(C681:C682,'考勤原始数据（增加育儿、独生子女陪护假）'!C:AC,27,0)</f>
        <v>0</v>
      </c>
      <c r="AH681">
        <f>VLOOKUP(C681,'考勤原始数据（增加育儿、独生子女陪护假）'!C:AD,28,0)</f>
        <v>0</v>
      </c>
      <c r="AI681">
        <f>VLOOKUP(C681,'考勤原始数据（增加育儿、独生子女陪护假）'!C:AE,29,0)</f>
        <v>0</v>
      </c>
      <c r="AJ681">
        <f>VLOOKUP(C681,'考勤原始数据（增加育儿、独生子女陪护假）'!C:AF,30,0)</f>
        <v>0</v>
      </c>
      <c r="AL681">
        <f t="shared" si="41"/>
        <v>0</v>
      </c>
      <c r="AM681">
        <f t="shared" si="43"/>
        <v>191.3</v>
      </c>
      <c r="AN681">
        <f>VLOOKUP(C681,工龄计算!B:F,5,0)</f>
        <v>0</v>
      </c>
      <c r="AS681">
        <f t="shared" si="42"/>
        <v>0</v>
      </c>
      <c r="BB681">
        <f t="shared" si="44"/>
        <v>0</v>
      </c>
    </row>
    <row r="682" spans="2:55">
      <c r="B682" t="str">
        <f>VLOOKUP(C682,花名册!C:O,13,0)</f>
        <v>12529</v>
      </c>
      <c r="C682" t="s">
        <v>1577</v>
      </c>
      <c r="D682" t="str">
        <f>VLOOKUP(C682,花名册!C:F,4,0)</f>
        <v>百诚医药</v>
      </c>
      <c r="E682" t="str">
        <f>VLOOKUP(C682,花名册!C:G,5,0)</f>
        <v>原料药一部</v>
      </c>
      <c r="F682" t="str">
        <f>VLOOKUP(C682,花名册!C:H,6,0)</f>
        <v>合成研究员</v>
      </c>
      <c r="G682" t="str">
        <f>VLOOKUP(C682,花名册!C:D,2,0)</f>
        <v>在职</v>
      </c>
      <c r="H682" t="str">
        <f>VLOOKUP(C682,花名册!C:E,3,0)</f>
        <v>正式员工</v>
      </c>
      <c r="I682" t="str">
        <f>VLOOKUP(C682,花名册!C:J,8,0)</f>
        <v>研发</v>
      </c>
      <c r="J682" t="str">
        <f>VLOOKUP(C682,花名册!C:I,7,0)</f>
        <v>2022-07-04</v>
      </c>
      <c r="K682" t="str">
        <f>VLOOKUP(C682,花名册!C:L,9,0)</f>
        <v/>
      </c>
      <c r="L682" t="str">
        <f>VLOOKUP(C682,花名册!C:L,10,0)</f>
        <v/>
      </c>
      <c r="M682" t="str">
        <f>VLOOKUP(C682,花名册!C:N,12,0)</f>
        <v>P2</v>
      </c>
      <c r="N682">
        <f>VLOOKUP(C682,出勤日期!A:I,9,0)</f>
        <v>172.5</v>
      </c>
      <c r="O682">
        <f>VLOOKUP(C682,出勤日期!A:J,10,0)</f>
        <v>172.5</v>
      </c>
      <c r="P682">
        <f>VLOOKUP(C682,出勤日期!A:L,12,0)</f>
        <v>0</v>
      </c>
      <c r="Q682">
        <f>VLOOKUP(C682,出勤日期!A:M,13,0)</f>
        <v>172.5</v>
      </c>
      <c r="S682">
        <f>VLOOKUP(C682,'考勤原始数据（增加育儿、独生子女陪护假）'!C:X,16,0)</f>
        <v>0</v>
      </c>
      <c r="U682">
        <f>VLOOKUP(C682,'考勤原始数据（增加育儿、独生子女陪护假）'!C:Z,17,0)</f>
        <v>0</v>
      </c>
      <c r="W682">
        <f>VLOOKUP(C682,'考勤原始数据（增加育儿、独生子女陪护假）'!C:AB,18,0)</f>
        <v>0</v>
      </c>
      <c r="Y682">
        <f>VLOOKUP(C682,'考勤原始数据（增加育儿、独生子女陪护假）'!C:AD,19,0)</f>
        <v>0</v>
      </c>
      <c r="Z682">
        <f>VLOOKUP(C682,'考勤原始数据（增加育儿、独生子女陪护假）'!C:AE,20,0)</f>
        <v>0</v>
      </c>
      <c r="AB682">
        <f>VLOOKUP(C682,'考勤原始数据（增加育儿、独生子女陪护假）'!C:AG,22,0)</f>
        <v>0</v>
      </c>
      <c r="AC682">
        <f>VLOOKUP(C682,'考勤原始数据（增加育儿、独生子女陪护假）'!C:Y,23,0)</f>
        <v>0</v>
      </c>
      <c r="AD682">
        <f>VLOOKUP(C682,'考勤原始数据（增加育儿、独生子女陪护假）'!C:Z,24,0)</f>
        <v>0</v>
      </c>
      <c r="AE682">
        <v>0</v>
      </c>
      <c r="AF682">
        <f>VLOOKUP(C682,'考勤原始数据（增加育儿、独生子女陪护假）'!C:AB,26,0)</f>
        <v>0</v>
      </c>
      <c r="AG682">
        <f>VLOOKUP(C682:C683,'考勤原始数据（增加育儿、独生子女陪护假）'!C:AC,27,0)</f>
        <v>0</v>
      </c>
      <c r="AH682">
        <f>VLOOKUP(C682,'考勤原始数据（增加育儿、独生子女陪护假）'!C:AD,28,0)</f>
        <v>0</v>
      </c>
      <c r="AI682">
        <f>VLOOKUP(C682,'考勤原始数据（增加育儿、独生子女陪护假）'!C:AE,29,0)</f>
        <v>0</v>
      </c>
      <c r="AJ682">
        <f>VLOOKUP(C682,'考勤原始数据（增加育儿、独生子女陪护假）'!C:AF,30,0)</f>
        <v>0</v>
      </c>
      <c r="AL682">
        <f t="shared" si="41"/>
        <v>0</v>
      </c>
      <c r="AM682">
        <f t="shared" si="43"/>
        <v>200</v>
      </c>
      <c r="AN682">
        <f>VLOOKUP(C682,工龄计算!B:F,5,0)</f>
        <v>0</v>
      </c>
      <c r="AS682">
        <f t="shared" si="42"/>
        <v>0</v>
      </c>
      <c r="BB682">
        <f t="shared" si="44"/>
        <v>0</v>
      </c>
    </row>
    <row r="683" spans="2:55">
      <c r="B683" t="str">
        <f>VLOOKUP(C683,花名册!C:O,13,0)</f>
        <v>12530</v>
      </c>
      <c r="C683" t="s">
        <v>1204</v>
      </c>
      <c r="D683" t="str">
        <f>VLOOKUP(C683,花名册!C:F,4,0)</f>
        <v>百诚医药</v>
      </c>
      <c r="E683" t="str">
        <f>VLOOKUP(C683,花名册!C:G,5,0)</f>
        <v>原料药一部</v>
      </c>
      <c r="F683" t="str">
        <f>VLOOKUP(C683,花名册!C:H,6,0)</f>
        <v>合成研究员</v>
      </c>
      <c r="G683" t="str">
        <f>VLOOKUP(C683,花名册!C:D,2,0)</f>
        <v>在职</v>
      </c>
      <c r="H683" t="str">
        <f>VLOOKUP(C683,花名册!C:E,3,0)</f>
        <v>正式员工</v>
      </c>
      <c r="I683" t="str">
        <f>VLOOKUP(C683,花名册!C:J,8,0)</f>
        <v>研发</v>
      </c>
      <c r="J683" t="str">
        <f>VLOOKUP(C683,花名册!C:I,7,0)</f>
        <v>2022-07-04</v>
      </c>
      <c r="K683" t="str">
        <f>VLOOKUP(C683,花名册!C:L,9,0)</f>
        <v/>
      </c>
      <c r="L683" t="str">
        <f>VLOOKUP(C683,花名册!C:L,10,0)</f>
        <v/>
      </c>
      <c r="M683" t="str">
        <f>VLOOKUP(C683,花名册!C:N,12,0)</f>
        <v>P2</v>
      </c>
      <c r="N683">
        <f>VLOOKUP(C683,出勤日期!A:I,9,0)</f>
        <v>172.5</v>
      </c>
      <c r="O683">
        <f>VLOOKUP(C683,出勤日期!A:J,10,0)</f>
        <v>172.5</v>
      </c>
      <c r="P683">
        <f>VLOOKUP(C683,出勤日期!A:L,12,0)</f>
        <v>0</v>
      </c>
      <c r="Q683">
        <f>VLOOKUP(C683,出勤日期!A:M,13,0)</f>
        <v>172.5</v>
      </c>
      <c r="S683">
        <f>VLOOKUP(C683,'考勤原始数据（增加育儿、独生子女陪护假）'!C:X,16,0)</f>
        <v>8</v>
      </c>
      <c r="U683">
        <f>VLOOKUP(C683,'考勤原始数据（增加育儿、独生子女陪护假）'!C:Z,17,0)</f>
        <v>4.5</v>
      </c>
      <c r="W683">
        <f>VLOOKUP(C683,'考勤原始数据（增加育儿、独生子女陪护假）'!C:AB,18,0)</f>
        <v>0</v>
      </c>
      <c r="Y683">
        <f>VLOOKUP(C683,'考勤原始数据（增加育儿、独生子女陪护假）'!C:AD,19,0)</f>
        <v>0</v>
      </c>
      <c r="Z683">
        <f>VLOOKUP(C683,'考勤原始数据（增加育儿、独生子女陪护假）'!C:AE,20,0)</f>
        <v>0</v>
      </c>
      <c r="AB683">
        <f>VLOOKUP(C683,'考勤原始数据（增加育儿、独生子女陪护假）'!C:AG,22,0)</f>
        <v>0</v>
      </c>
      <c r="AC683">
        <f>VLOOKUP(C683,'考勤原始数据（增加育儿、独生子女陪护假）'!C:Y,23,0)</f>
        <v>0</v>
      </c>
      <c r="AD683">
        <f>VLOOKUP(C683,'考勤原始数据（增加育儿、独生子女陪护假）'!C:Z,24,0)</f>
        <v>0</v>
      </c>
      <c r="AE683">
        <v>0</v>
      </c>
      <c r="AF683">
        <f>VLOOKUP(C683,'考勤原始数据（增加育儿、独生子女陪护假）'!C:AB,26,0)</f>
        <v>0</v>
      </c>
      <c r="AG683">
        <f>VLOOKUP(C683:C684,'考勤原始数据（增加育儿、独生子女陪护假）'!C:AC,27,0)</f>
        <v>0</v>
      </c>
      <c r="AH683">
        <f>VLOOKUP(C683,'考勤原始数据（增加育儿、独生子女陪护假）'!C:AD,28,0)</f>
        <v>0</v>
      </c>
      <c r="AI683">
        <f>VLOOKUP(C683,'考勤原始数据（增加育儿、独生子女陪护假）'!C:AE,29,0)</f>
        <v>0</v>
      </c>
      <c r="AJ683">
        <f>VLOOKUP(C683,'考勤原始数据（增加育儿、独生子女陪护假）'!C:AF,30,0)</f>
        <v>0</v>
      </c>
      <c r="AL683">
        <f t="shared" si="41"/>
        <v>0</v>
      </c>
      <c r="AM683">
        <f t="shared" si="43"/>
        <v>185.51</v>
      </c>
      <c r="AN683">
        <f>VLOOKUP(C683,工龄计算!B:F,5,0)</f>
        <v>0</v>
      </c>
      <c r="AS683">
        <f t="shared" si="42"/>
        <v>0</v>
      </c>
      <c r="BB683">
        <f t="shared" si="44"/>
        <v>0</v>
      </c>
    </row>
    <row r="684" spans="2:55">
      <c r="B684" t="str">
        <f>VLOOKUP(C684,花名册!C:O,13,0)</f>
        <v>12531</v>
      </c>
      <c r="C684" t="s">
        <v>1177</v>
      </c>
      <c r="D684" t="str">
        <f>VLOOKUP(C684,花名册!C:F,4,0)</f>
        <v>百诚医药</v>
      </c>
      <c r="E684" t="str">
        <f>VLOOKUP(C684,花名册!C:G,5,0)</f>
        <v>杂质研究中心</v>
      </c>
      <c r="F684" t="str">
        <f>VLOOKUP(C684,花名册!C:H,6,0)</f>
        <v>合成研究员</v>
      </c>
      <c r="G684" t="str">
        <f>VLOOKUP(C684,花名册!C:D,2,0)</f>
        <v>在职</v>
      </c>
      <c r="H684" t="str">
        <f>VLOOKUP(C684,花名册!C:E,3,0)</f>
        <v>正式员工</v>
      </c>
      <c r="I684" t="str">
        <f>VLOOKUP(C684,花名册!C:J,8,0)</f>
        <v>研发</v>
      </c>
      <c r="J684" t="str">
        <f>VLOOKUP(C684,花名册!C:I,7,0)</f>
        <v>2022-07-04</v>
      </c>
      <c r="K684" t="str">
        <f>VLOOKUP(C684,花名册!C:L,9,0)</f>
        <v/>
      </c>
      <c r="L684" t="str">
        <f>VLOOKUP(C684,花名册!C:L,10,0)</f>
        <v/>
      </c>
      <c r="M684" t="str">
        <f>VLOOKUP(C684,花名册!C:N,12,0)</f>
        <v>P2</v>
      </c>
      <c r="N684">
        <f>VLOOKUP(C684,出勤日期!A:I,9,0)</f>
        <v>172.5</v>
      </c>
      <c r="O684">
        <f>VLOOKUP(C684,出勤日期!A:J,10,0)</f>
        <v>172.5</v>
      </c>
      <c r="P684">
        <f>VLOOKUP(C684,出勤日期!A:L,12,0)</f>
        <v>0</v>
      </c>
      <c r="Q684">
        <f>VLOOKUP(C684,出勤日期!A:M,13,0)</f>
        <v>172.5</v>
      </c>
      <c r="S684">
        <f>VLOOKUP(C684,'考勤原始数据（增加育儿、独生子女陪护假）'!C:X,16,0)</f>
        <v>0</v>
      </c>
      <c r="U684">
        <f>VLOOKUP(C684,'考勤原始数据（增加育儿、独生子女陪护假）'!C:Z,17,0)</f>
        <v>0</v>
      </c>
      <c r="W684">
        <f>VLOOKUP(C684,'考勤原始数据（增加育儿、独生子女陪护假）'!C:AB,18,0)</f>
        <v>0</v>
      </c>
      <c r="Y684">
        <f>VLOOKUP(C684,'考勤原始数据（增加育儿、独生子女陪护假）'!C:AD,19,0)</f>
        <v>0</v>
      </c>
      <c r="Z684">
        <f>VLOOKUP(C684,'考勤原始数据（增加育儿、独生子女陪护假）'!C:AE,20,0)</f>
        <v>0</v>
      </c>
      <c r="AB684">
        <f>VLOOKUP(C684,'考勤原始数据（增加育儿、独生子女陪护假）'!C:AG,22,0)</f>
        <v>0</v>
      </c>
      <c r="AC684">
        <f>VLOOKUP(C684,'考勤原始数据（增加育儿、独生子女陪护假）'!C:Y,23,0)</f>
        <v>17</v>
      </c>
      <c r="AD684">
        <f>VLOOKUP(C684,'考勤原始数据（增加育儿、独生子女陪护假）'!C:Z,24,0)</f>
        <v>17</v>
      </c>
      <c r="AE684">
        <v>0</v>
      </c>
      <c r="AF684">
        <f>VLOOKUP(C684,'考勤原始数据（增加育儿、独生子女陪护假）'!C:AB,26,0)</f>
        <v>0</v>
      </c>
      <c r="AG684">
        <f>VLOOKUP(C684:C685,'考勤原始数据（增加育儿、独生子女陪护假）'!C:AC,27,0)</f>
        <v>0</v>
      </c>
      <c r="AH684">
        <f>VLOOKUP(C684,'考勤原始数据（增加育儿、独生子女陪护假）'!C:AD,28,0)</f>
        <v>0</v>
      </c>
      <c r="AI684">
        <f>VLOOKUP(C684,'考勤原始数据（增加育儿、独生子女陪护假）'!C:AE,29,0)</f>
        <v>0</v>
      </c>
      <c r="AJ684">
        <f>VLOOKUP(C684,'考勤原始数据（增加育儿、独生子女陪护假）'!C:AF,30,0)</f>
        <v>0</v>
      </c>
      <c r="AL684">
        <f t="shared" si="41"/>
        <v>0</v>
      </c>
      <c r="AM684">
        <f t="shared" si="43"/>
        <v>200</v>
      </c>
      <c r="AN684">
        <f>VLOOKUP(C684,工龄计算!B:F,5,0)</f>
        <v>0</v>
      </c>
      <c r="AS684">
        <f t="shared" si="42"/>
        <v>0</v>
      </c>
      <c r="BB684">
        <f t="shared" si="44"/>
        <v>0</v>
      </c>
    </row>
    <row r="685" spans="2:55">
      <c r="B685" t="str">
        <f>VLOOKUP(C685,花名册!C:O,13,0)</f>
        <v>12532</v>
      </c>
      <c r="C685" t="s">
        <v>1178</v>
      </c>
      <c r="D685" t="str">
        <f>VLOOKUP(C685,花名册!C:F,4,0)</f>
        <v>百诚医药</v>
      </c>
      <c r="E685" t="str">
        <f>VLOOKUP(C685,花名册!C:G,5,0)</f>
        <v>杂质研究中心</v>
      </c>
      <c r="F685" t="str">
        <f>VLOOKUP(C685,花名册!C:H,6,0)</f>
        <v>合成研究员</v>
      </c>
      <c r="G685" t="str">
        <f>VLOOKUP(C685,花名册!C:D,2,0)</f>
        <v>在职</v>
      </c>
      <c r="H685" t="str">
        <f>VLOOKUP(C685,花名册!C:E,3,0)</f>
        <v>正式员工</v>
      </c>
      <c r="I685" t="str">
        <f>VLOOKUP(C685,花名册!C:J,8,0)</f>
        <v>研发</v>
      </c>
      <c r="J685" t="str">
        <f>VLOOKUP(C685,花名册!C:I,7,0)</f>
        <v>2022-07-04</v>
      </c>
      <c r="K685" t="str">
        <f>VLOOKUP(C685,花名册!C:L,9,0)</f>
        <v/>
      </c>
      <c r="L685" t="str">
        <f>VLOOKUP(C685,花名册!C:L,10,0)</f>
        <v/>
      </c>
      <c r="M685" t="str">
        <f>VLOOKUP(C685,花名册!C:N,12,0)</f>
        <v>P2</v>
      </c>
      <c r="N685">
        <f>VLOOKUP(C685,出勤日期!A:I,9,0)</f>
        <v>172.5</v>
      </c>
      <c r="O685">
        <f>VLOOKUP(C685,出勤日期!A:J,10,0)</f>
        <v>172.5</v>
      </c>
      <c r="P685">
        <f>VLOOKUP(C685,出勤日期!A:L,12,0)</f>
        <v>0</v>
      </c>
      <c r="Q685">
        <f>VLOOKUP(C685,出勤日期!A:M,13,0)</f>
        <v>172.5</v>
      </c>
      <c r="S685">
        <f>VLOOKUP(C685,'考勤原始数据（增加育儿、独生子女陪护假）'!C:X,16,0)</f>
        <v>0</v>
      </c>
      <c r="U685">
        <f>VLOOKUP(C685,'考勤原始数据（增加育儿、独生子女陪护假）'!C:Z,17,0)</f>
        <v>0</v>
      </c>
      <c r="W685">
        <f>VLOOKUP(C685,'考勤原始数据（增加育儿、独生子女陪护假）'!C:AB,18,0)</f>
        <v>0</v>
      </c>
      <c r="Y685">
        <f>VLOOKUP(C685,'考勤原始数据（增加育儿、独生子女陪护假）'!C:AD,19,0)</f>
        <v>0</v>
      </c>
      <c r="Z685">
        <f>VLOOKUP(C685,'考勤原始数据（增加育儿、独生子女陪护假）'!C:AE,20,0)</f>
        <v>0</v>
      </c>
      <c r="AB685">
        <f>VLOOKUP(C685,'考勤原始数据（增加育儿、独生子女陪护假）'!C:AG,22,0)</f>
        <v>0</v>
      </c>
      <c r="AC685">
        <f>VLOOKUP(C685,'考勤原始数据（增加育儿、独生子女陪护假）'!C:Y,23,0)</f>
        <v>17.5</v>
      </c>
      <c r="AD685">
        <f>VLOOKUP(C685,'考勤原始数据（增加育儿、独生子女陪护假）'!C:Z,24,0)</f>
        <v>17.5</v>
      </c>
      <c r="AE685">
        <v>0</v>
      </c>
      <c r="AF685">
        <f>VLOOKUP(C685,'考勤原始数据（增加育儿、独生子女陪护假）'!C:AB,26,0)</f>
        <v>0</v>
      </c>
      <c r="AG685">
        <f>VLOOKUP(C685:C686,'考勤原始数据（增加育儿、独生子女陪护假）'!C:AC,27,0)</f>
        <v>0</v>
      </c>
      <c r="AH685">
        <f>VLOOKUP(C685,'考勤原始数据（增加育儿、独生子女陪护假）'!C:AD,28,0)</f>
        <v>0</v>
      </c>
      <c r="AI685">
        <f>VLOOKUP(C685,'考勤原始数据（增加育儿、独生子女陪护假）'!C:AE,29,0)</f>
        <v>0</v>
      </c>
      <c r="AJ685">
        <f>VLOOKUP(C685,'考勤原始数据（增加育儿、独生子女陪护假）'!C:AF,30,0)</f>
        <v>0</v>
      </c>
      <c r="AL685">
        <f t="shared" si="41"/>
        <v>0</v>
      </c>
      <c r="AM685">
        <f t="shared" si="43"/>
        <v>200</v>
      </c>
      <c r="AN685">
        <f>VLOOKUP(C685,工龄计算!B:F,5,0)</f>
        <v>0</v>
      </c>
      <c r="AS685">
        <f t="shared" si="42"/>
        <v>0</v>
      </c>
      <c r="BB685">
        <f t="shared" si="44"/>
        <v>0</v>
      </c>
    </row>
    <row r="686" spans="2:55">
      <c r="B686" t="str">
        <f>VLOOKUP(C686,花名册!C:O,13,0)</f>
        <v>12533</v>
      </c>
      <c r="C686" t="s">
        <v>1445</v>
      </c>
      <c r="D686" t="str">
        <f>VLOOKUP(C686,花名册!C:F,4,0)</f>
        <v>百诚医药</v>
      </c>
      <c r="E686" t="str">
        <f>VLOOKUP(C686,花名册!C:G,5,0)</f>
        <v>杂质研究中心</v>
      </c>
      <c r="F686" t="str">
        <f>VLOOKUP(C686,花名册!C:H,6,0)</f>
        <v>分析研究员</v>
      </c>
      <c r="G686" t="str">
        <f>VLOOKUP(C686,花名册!C:D,2,0)</f>
        <v>在职</v>
      </c>
      <c r="H686" t="str">
        <f>VLOOKUP(C686,花名册!C:E,3,0)</f>
        <v>正式员工</v>
      </c>
      <c r="I686" t="str">
        <f>VLOOKUP(C686,花名册!C:J,8,0)</f>
        <v>研发</v>
      </c>
      <c r="J686" t="str">
        <f>VLOOKUP(C686,花名册!C:I,7,0)</f>
        <v>2022-07-04</v>
      </c>
      <c r="K686" t="str">
        <f>VLOOKUP(C686,花名册!C:L,9,0)</f>
        <v/>
      </c>
      <c r="L686" t="str">
        <f>VLOOKUP(C686,花名册!C:L,10,0)</f>
        <v/>
      </c>
      <c r="M686" t="str">
        <f>VLOOKUP(C686,花名册!C:N,12,0)</f>
        <v>P2</v>
      </c>
      <c r="N686">
        <f>VLOOKUP(C686,出勤日期!A:I,9,0)</f>
        <v>172.5</v>
      </c>
      <c r="O686">
        <f>VLOOKUP(C686,出勤日期!A:J,10,0)</f>
        <v>172.5</v>
      </c>
      <c r="P686">
        <f>VLOOKUP(C686,出勤日期!A:L,12,0)</f>
        <v>0</v>
      </c>
      <c r="Q686">
        <f>VLOOKUP(C686,出勤日期!A:M,13,0)</f>
        <v>172.5</v>
      </c>
      <c r="S686">
        <f>VLOOKUP(C686,'考勤原始数据（增加育儿、独生子女陪护假）'!C:X,16,0)</f>
        <v>0</v>
      </c>
      <c r="U686">
        <f>VLOOKUP(C686,'考勤原始数据（增加育儿、独生子女陪护假）'!C:Z,17,0)</f>
        <v>0</v>
      </c>
      <c r="W686">
        <f>VLOOKUP(C686,'考勤原始数据（增加育儿、独生子女陪护假）'!C:AB,18,0)</f>
        <v>0</v>
      </c>
      <c r="Y686">
        <f>VLOOKUP(C686,'考勤原始数据（增加育儿、独生子女陪护假）'!C:AD,19,0)</f>
        <v>0</v>
      </c>
      <c r="Z686">
        <f>VLOOKUP(C686,'考勤原始数据（增加育儿、独生子女陪护假）'!C:AE,20,0)</f>
        <v>0</v>
      </c>
      <c r="AB686">
        <f>VLOOKUP(C686,'考勤原始数据（增加育儿、独生子女陪护假）'!C:AG,22,0)</f>
        <v>0</v>
      </c>
      <c r="AC686">
        <f>VLOOKUP(C686,'考勤原始数据（增加育儿、独生子女陪护假）'!C:Y,23,0)</f>
        <v>24.5</v>
      </c>
      <c r="AD686">
        <f>VLOOKUP(C686,'考勤原始数据（增加育儿、独生子女陪护假）'!C:Z,24,0)</f>
        <v>18</v>
      </c>
      <c r="AE686">
        <v>0</v>
      </c>
      <c r="AF686">
        <f>VLOOKUP(C686,'考勤原始数据（增加育儿、独生子女陪护假）'!C:AB,26,0)</f>
        <v>2</v>
      </c>
      <c r="AG686">
        <f>VLOOKUP(C686:C687,'考勤原始数据（增加育儿、独生子女陪护假）'!C:AC,27,0)</f>
        <v>4.5</v>
      </c>
      <c r="AH686">
        <f>VLOOKUP(C686,'考勤原始数据（增加育儿、独生子女陪护假）'!C:AD,28,0)</f>
        <v>0</v>
      </c>
      <c r="AI686">
        <f>VLOOKUP(C686,'考勤原始数据（增加育儿、独生子女陪护假）'!C:AE,29,0)</f>
        <v>0</v>
      </c>
      <c r="AJ686">
        <f>VLOOKUP(C686,'考勤原始数据（增加育儿、独生子女陪护假）'!C:AF,30,0)</f>
        <v>260</v>
      </c>
      <c r="AL686">
        <f t="shared" si="41"/>
        <v>0</v>
      </c>
      <c r="AM686">
        <f t="shared" si="43"/>
        <v>200</v>
      </c>
      <c r="AN686">
        <f>VLOOKUP(C686,工龄计算!B:F,5,0)</f>
        <v>0</v>
      </c>
      <c r="AS686">
        <f t="shared" si="42"/>
        <v>0</v>
      </c>
      <c r="BB686">
        <f t="shared" si="44"/>
        <v>0</v>
      </c>
    </row>
    <row r="687" spans="2:55">
      <c r="B687" t="str">
        <f>VLOOKUP(C687,花名册!C:O,13,0)</f>
        <v>12534</v>
      </c>
      <c r="C687" t="s">
        <v>1446</v>
      </c>
      <c r="D687" t="str">
        <f>VLOOKUP(C687,花名册!C:F,4,0)</f>
        <v>百诚医药</v>
      </c>
      <c r="E687" t="str">
        <f>VLOOKUP(C687,花名册!C:G,5,0)</f>
        <v>杂质研究中心</v>
      </c>
      <c r="F687" t="str">
        <f>VLOOKUP(C687,花名册!C:H,6,0)</f>
        <v>分析研究员</v>
      </c>
      <c r="G687" t="str">
        <f>VLOOKUP(C687,花名册!C:D,2,0)</f>
        <v>在职</v>
      </c>
      <c r="H687" t="str">
        <f>VLOOKUP(C687,花名册!C:E,3,0)</f>
        <v>正式员工</v>
      </c>
      <c r="I687" t="str">
        <f>VLOOKUP(C687,花名册!C:J,8,0)</f>
        <v>研发</v>
      </c>
      <c r="J687" t="str">
        <f>VLOOKUP(C687,花名册!C:I,7,0)</f>
        <v>2022-07-04</v>
      </c>
      <c r="K687" t="str">
        <f>VLOOKUP(C687,花名册!C:L,9,0)</f>
        <v/>
      </c>
      <c r="L687" t="str">
        <f>VLOOKUP(C687,花名册!C:L,10,0)</f>
        <v/>
      </c>
      <c r="M687" t="str">
        <f>VLOOKUP(C687,花名册!C:N,12,0)</f>
        <v>P2</v>
      </c>
      <c r="N687">
        <f>VLOOKUP(C687,出勤日期!A:I,9,0)</f>
        <v>172.5</v>
      </c>
      <c r="O687">
        <f>VLOOKUP(C687,出勤日期!A:J,10,0)</f>
        <v>172.5</v>
      </c>
      <c r="P687">
        <f>VLOOKUP(C687,出勤日期!A:L,12,0)</f>
        <v>0</v>
      </c>
      <c r="Q687">
        <f>VLOOKUP(C687,出勤日期!A:M,13,0)</f>
        <v>172.5</v>
      </c>
      <c r="S687">
        <f>VLOOKUP(C687,'考勤原始数据（增加育儿、独生子女陪护假）'!C:X,16,0)</f>
        <v>0</v>
      </c>
      <c r="U687">
        <f>VLOOKUP(C687,'考勤原始数据（增加育儿、独生子女陪护假）'!C:Z,17,0)</f>
        <v>0</v>
      </c>
      <c r="W687">
        <f>VLOOKUP(C687,'考勤原始数据（增加育儿、独生子女陪护假）'!C:AB,18,0)</f>
        <v>0</v>
      </c>
      <c r="Y687">
        <f>VLOOKUP(C687,'考勤原始数据（增加育儿、独生子女陪护假）'!C:AD,19,0)</f>
        <v>0</v>
      </c>
      <c r="Z687">
        <f>VLOOKUP(C687,'考勤原始数据（增加育儿、独生子女陪护假）'!C:AE,20,0)</f>
        <v>0</v>
      </c>
      <c r="AB687">
        <f>VLOOKUP(C687,'考勤原始数据（增加育儿、独生子女陪护假）'!C:AG,22,0)</f>
        <v>0</v>
      </c>
      <c r="AC687">
        <f>VLOOKUP(C687,'考勤原始数据（增加育儿、独生子女陪护假）'!C:Y,23,0)</f>
        <v>7.5</v>
      </c>
      <c r="AD687">
        <f>VLOOKUP(C687,'考勤原始数据（增加育儿、独生子女陪护假）'!C:Z,24,0)</f>
        <v>7.5</v>
      </c>
      <c r="AE687">
        <v>0</v>
      </c>
      <c r="AF687">
        <f>VLOOKUP(C687,'考勤原始数据（增加育儿、独生子女陪护假）'!C:AB,26,0)</f>
        <v>0</v>
      </c>
      <c r="AG687">
        <f>VLOOKUP(C687:C688,'考勤原始数据（增加育儿、独生子女陪护假）'!C:AC,27,0)</f>
        <v>0</v>
      </c>
      <c r="AH687">
        <f>VLOOKUP(C687,'考勤原始数据（增加育儿、独生子女陪护假）'!C:AD,28,0)</f>
        <v>0</v>
      </c>
      <c r="AI687">
        <f>VLOOKUP(C687,'考勤原始数据（增加育儿、独生子女陪护假）'!C:AE,29,0)</f>
        <v>0</v>
      </c>
      <c r="AJ687">
        <f>VLOOKUP(C687,'考勤原始数据（增加育儿、独生子女陪护假）'!C:AF,30,0)</f>
        <v>0</v>
      </c>
      <c r="AL687">
        <f t="shared" si="41"/>
        <v>0</v>
      </c>
      <c r="AM687">
        <f t="shared" si="43"/>
        <v>200</v>
      </c>
      <c r="AN687">
        <f>VLOOKUP(C687,工龄计算!B:F,5,0)</f>
        <v>0</v>
      </c>
      <c r="AS687">
        <f t="shared" si="42"/>
        <v>0</v>
      </c>
      <c r="BB687">
        <f t="shared" si="44"/>
        <v>0</v>
      </c>
    </row>
    <row r="688" spans="2:55">
      <c r="B688" t="str">
        <f>VLOOKUP(C688,花名册!C:O,13,0)</f>
        <v>12535</v>
      </c>
      <c r="C688" t="s">
        <v>1635</v>
      </c>
      <c r="D688" t="str">
        <f>VLOOKUP(C688,花名册!C:F,4,0)</f>
        <v>百诚医药</v>
      </c>
      <c r="E688" t="str">
        <f>VLOOKUP(C688,花名册!C:G,5,0)</f>
        <v>外用制剂部</v>
      </c>
      <c r="F688" t="str">
        <f>VLOOKUP(C688,花名册!C:H,6,0)</f>
        <v>分析研究员</v>
      </c>
      <c r="G688" t="str">
        <f>VLOOKUP(C688,花名册!C:D,2,0)</f>
        <v>在职</v>
      </c>
      <c r="H688" t="str">
        <f>VLOOKUP(C688,花名册!C:E,3,0)</f>
        <v>正式员工</v>
      </c>
      <c r="I688" t="str">
        <f>VLOOKUP(C688,花名册!C:J,8,0)</f>
        <v>研发</v>
      </c>
      <c r="J688" t="str">
        <f>VLOOKUP(C688,花名册!C:I,7,0)</f>
        <v>2022-07-04</v>
      </c>
      <c r="K688" t="str">
        <f>VLOOKUP(C688,花名册!C:L,9,0)</f>
        <v/>
      </c>
      <c r="L688" t="str">
        <f>VLOOKUP(C688,花名册!C:L,10,0)</f>
        <v/>
      </c>
      <c r="M688" t="str">
        <f>VLOOKUP(C688,花名册!C:N,12,0)</f>
        <v>P2</v>
      </c>
      <c r="N688">
        <f>VLOOKUP(C688,出勤日期!A:I,9,0)</f>
        <v>172.5</v>
      </c>
      <c r="O688">
        <f>VLOOKUP(C688,出勤日期!A:J,10,0)</f>
        <v>172.5</v>
      </c>
      <c r="P688">
        <f>VLOOKUP(C688,出勤日期!A:L,12,0)</f>
        <v>0</v>
      </c>
      <c r="Q688">
        <f>VLOOKUP(C688,出勤日期!A:M,13,0)</f>
        <v>172.5</v>
      </c>
      <c r="S688">
        <f>VLOOKUP(C688,'考勤原始数据（增加育儿、独生子女陪护假）'!C:X,16,0)</f>
        <v>0</v>
      </c>
      <c r="U688">
        <f>VLOOKUP(C688,'考勤原始数据（增加育儿、独生子女陪护假）'!C:Z,17,0)</f>
        <v>0</v>
      </c>
      <c r="W688">
        <f>VLOOKUP(C688,'考勤原始数据（增加育儿、独生子女陪护假）'!C:AB,18,0)</f>
        <v>0</v>
      </c>
      <c r="Y688">
        <f>VLOOKUP(C688,'考勤原始数据（增加育儿、独生子女陪护假）'!C:AD,19,0)</f>
        <v>0</v>
      </c>
      <c r="Z688">
        <f>VLOOKUP(C688,'考勤原始数据（增加育儿、独生子女陪护假）'!C:AE,20,0)</f>
        <v>0</v>
      </c>
      <c r="AB688">
        <f>VLOOKUP(C688,'考勤原始数据（增加育儿、独生子女陪护假）'!C:AG,22,0)</f>
        <v>0</v>
      </c>
      <c r="AC688">
        <f>VLOOKUP(C688,'考勤原始数据（增加育儿、独生子女陪护假）'!C:Y,23,0)</f>
        <v>54</v>
      </c>
      <c r="AD688">
        <f>VLOOKUP(C688,'考勤原始数据（增加育儿、独生子女陪护假）'!C:Z,24,0)</f>
        <v>12.5</v>
      </c>
      <c r="AE688">
        <v>0</v>
      </c>
      <c r="AF688">
        <f>VLOOKUP(C688,'考勤原始数据（增加育儿、独生子女陪护假）'!C:AB,26,0)</f>
        <v>21</v>
      </c>
      <c r="AG688">
        <f>VLOOKUP(C688:C689,'考勤原始数据（增加育儿、独生子女陪护假）'!C:AC,27,0)</f>
        <v>20.5</v>
      </c>
      <c r="AH688">
        <f>VLOOKUP(C688,'考勤原始数据（增加育儿、独生子女陪护假）'!C:AD,28,0)</f>
        <v>0</v>
      </c>
      <c r="AI688">
        <f>VLOOKUP(C688,'考勤原始数据（增加育儿、独生子女陪护假）'!C:AE,29,0)</f>
        <v>0</v>
      </c>
      <c r="AJ688">
        <f>VLOOKUP(C688,'考勤原始数据（增加育儿、独生子女陪护假）'!C:AF,30,0)</f>
        <v>1660</v>
      </c>
      <c r="AL688">
        <f t="shared" si="41"/>
        <v>0</v>
      </c>
      <c r="AM688">
        <f t="shared" si="43"/>
        <v>200</v>
      </c>
      <c r="AN688">
        <f>VLOOKUP(C688,工龄计算!B:F,5,0)</f>
        <v>0</v>
      </c>
      <c r="AS688">
        <f t="shared" si="42"/>
        <v>0</v>
      </c>
      <c r="BB688">
        <f t="shared" si="44"/>
        <v>0</v>
      </c>
    </row>
    <row r="689" spans="2:54">
      <c r="B689" t="str">
        <f>VLOOKUP(C689,花名册!C:O,13,0)</f>
        <v>12121</v>
      </c>
      <c r="C689" t="s">
        <v>1366</v>
      </c>
      <c r="D689" t="str">
        <f>VLOOKUP(C689,花名册!C:F,4,0)</f>
        <v>百诚医药</v>
      </c>
      <c r="E689" t="str">
        <f>VLOOKUP(C689,花名册!C:G,5,0)</f>
        <v>固体制剂三部</v>
      </c>
      <c r="F689" t="str">
        <f>VLOOKUP(C689,花名册!C:H,6,0)</f>
        <v>高级分析研究员</v>
      </c>
      <c r="G689" t="str">
        <f>VLOOKUP(C689,花名册!C:D,2,0)</f>
        <v>在职</v>
      </c>
      <c r="H689" t="str">
        <f>VLOOKUP(C689,花名册!C:E,3,0)</f>
        <v>正式员工</v>
      </c>
      <c r="I689" t="str">
        <f>VLOOKUP(C689,花名册!C:J,8,0)</f>
        <v>研发</v>
      </c>
      <c r="J689" t="str">
        <f>VLOOKUP(C689,花名册!C:I,7,0)</f>
        <v>2022-09-02</v>
      </c>
      <c r="K689" t="str">
        <f>VLOOKUP(C689,花名册!C:L,9,0)</f>
        <v/>
      </c>
      <c r="L689" t="str">
        <f>VLOOKUP(C689,花名册!C:L,10,0)</f>
        <v/>
      </c>
      <c r="M689" t="str">
        <f>VLOOKUP(C689,花名册!C:N,12,0)</f>
        <v>P3</v>
      </c>
      <c r="N689">
        <f>VLOOKUP(C689,出勤日期!A:I,9,0)</f>
        <v>172.5</v>
      </c>
      <c r="O689">
        <f>VLOOKUP(C689,出勤日期!A:J,10,0)</f>
        <v>172.5</v>
      </c>
      <c r="P689">
        <f>VLOOKUP(C689,出勤日期!A:L,12,0)</f>
        <v>0</v>
      </c>
      <c r="Q689">
        <f>VLOOKUP(C689,出勤日期!A:M,13,0)</f>
        <v>172.5</v>
      </c>
      <c r="S689">
        <f>VLOOKUP(C689,'考勤原始数据（增加育儿、独生子女陪护假）'!C:X,16,0)</f>
        <v>0</v>
      </c>
      <c r="U689">
        <f>VLOOKUP(C689,'考勤原始数据（增加育儿、独生子女陪护假）'!C:Z,17,0)</f>
        <v>1.5</v>
      </c>
      <c r="W689">
        <f>VLOOKUP(C689,'考勤原始数据（增加育儿、独生子女陪护假）'!C:AB,18,0)</f>
        <v>0</v>
      </c>
      <c r="Y689">
        <f>VLOOKUP(C689,'考勤原始数据（增加育儿、独生子女陪护假）'!C:AD,19,0)</f>
        <v>0</v>
      </c>
      <c r="Z689">
        <f>VLOOKUP(C689,'考勤原始数据（增加育儿、独生子女陪护假）'!C:AE,20,0)</f>
        <v>0</v>
      </c>
      <c r="AB689">
        <f>VLOOKUP(C689,'考勤原始数据（增加育儿、独生子女陪护假）'!C:AG,22,0)</f>
        <v>0</v>
      </c>
      <c r="AC689">
        <f>VLOOKUP(C689,'考勤原始数据（增加育儿、独生子女陪护假）'!C:Y,23,0)</f>
        <v>37.5</v>
      </c>
      <c r="AD689">
        <f>VLOOKUP(C689,'考勤原始数据（增加育儿、独生子女陪护假）'!C:Z,24,0)</f>
        <v>8.5</v>
      </c>
      <c r="AE689">
        <v>0</v>
      </c>
      <c r="AF689">
        <f>VLOOKUP(C689,'考勤原始数据（增加育儿、独生子女陪护假）'!C:AB,26,0)</f>
        <v>21.5</v>
      </c>
      <c r="AG689">
        <f>VLOOKUP(C689:C690,'考勤原始数据（增加育儿、独生子女陪护假）'!C:AC,27,0)</f>
        <v>7.5</v>
      </c>
      <c r="AH689">
        <f>VLOOKUP(C689,'考勤原始数据（增加育儿、独生子女陪护假）'!C:AD,28,0)</f>
        <v>0</v>
      </c>
      <c r="AI689">
        <f>VLOOKUP(C689,'考勤原始数据（增加育儿、独生子女陪护假）'!C:AE,29,0)</f>
        <v>0</v>
      </c>
      <c r="AJ689">
        <f>VLOOKUP(C689,'考勤原始数据（增加育儿、独生子女陪护假）'!C:AF,30,0)</f>
        <v>1160</v>
      </c>
      <c r="AL689">
        <f t="shared" si="41"/>
        <v>0</v>
      </c>
      <c r="AM689">
        <f t="shared" si="43"/>
        <v>198.26</v>
      </c>
      <c r="AN689">
        <f>VLOOKUP(C689,工龄计算!B:F,5,0)</f>
        <v>0</v>
      </c>
      <c r="AS689">
        <f t="shared" si="42"/>
        <v>0</v>
      </c>
      <c r="BB689">
        <f t="shared" si="44"/>
        <v>0</v>
      </c>
    </row>
    <row r="690" spans="2:54">
      <c r="B690" t="str">
        <f>VLOOKUP(C690,花名册!C:O,13,0)</f>
        <v>12537</v>
      </c>
      <c r="C690" t="s">
        <v>1578</v>
      </c>
      <c r="D690" t="str">
        <f>VLOOKUP(C690,花名册!C:F,4,0)</f>
        <v>百诚医药</v>
      </c>
      <c r="E690" t="str">
        <f>VLOOKUP(C690,花名册!C:G,5,0)</f>
        <v>外用制剂部</v>
      </c>
      <c r="F690" t="str">
        <f>VLOOKUP(C690,花名册!C:H,6,0)</f>
        <v>制剂研究员</v>
      </c>
      <c r="G690" t="str">
        <f>VLOOKUP(C690,花名册!C:D,2,0)</f>
        <v>在职</v>
      </c>
      <c r="H690" t="str">
        <f>VLOOKUP(C690,花名册!C:E,3,0)</f>
        <v>正式员工</v>
      </c>
      <c r="I690" t="str">
        <f>VLOOKUP(C690,花名册!C:J,8,0)</f>
        <v>研发</v>
      </c>
      <c r="J690" t="str">
        <f>VLOOKUP(C690,花名册!C:I,7,0)</f>
        <v>2022-07-04</v>
      </c>
      <c r="K690" t="str">
        <f>VLOOKUP(C690,花名册!C:L,9,0)</f>
        <v/>
      </c>
      <c r="L690" t="str">
        <f>VLOOKUP(C690,花名册!C:L,10,0)</f>
        <v/>
      </c>
      <c r="M690" t="str">
        <f>VLOOKUP(C690,花名册!C:N,12,0)</f>
        <v>P2</v>
      </c>
      <c r="N690">
        <f>VLOOKUP(C690,出勤日期!A:I,9,0)</f>
        <v>172.5</v>
      </c>
      <c r="O690">
        <f>VLOOKUP(C690,出勤日期!A:J,10,0)</f>
        <v>172.5</v>
      </c>
      <c r="P690">
        <f>VLOOKUP(C690,出勤日期!A:L,12,0)</f>
        <v>0</v>
      </c>
      <c r="Q690">
        <f>VLOOKUP(C690,出勤日期!A:M,13,0)</f>
        <v>172.5</v>
      </c>
      <c r="S690">
        <f>VLOOKUP(C690,'考勤原始数据（增加育儿、独生子女陪护假）'!C:X,16,0)</f>
        <v>0</v>
      </c>
      <c r="U690">
        <f>VLOOKUP(C690,'考勤原始数据（增加育儿、独生子女陪护假）'!C:Z,17,0)</f>
        <v>0</v>
      </c>
      <c r="W690">
        <f>VLOOKUP(C690,'考勤原始数据（增加育儿、独生子女陪护假）'!C:AB,18,0)</f>
        <v>0</v>
      </c>
      <c r="Y690">
        <f>VLOOKUP(C690,'考勤原始数据（增加育儿、独生子女陪护假）'!C:AD,19,0)</f>
        <v>0</v>
      </c>
      <c r="Z690">
        <f>VLOOKUP(C690,'考勤原始数据（增加育儿、独生子女陪护假）'!C:AE,20,0)</f>
        <v>0</v>
      </c>
      <c r="AB690">
        <f>VLOOKUP(C690,'考勤原始数据（增加育儿、独生子女陪护假）'!C:AG,22,0)</f>
        <v>0</v>
      </c>
      <c r="AC690">
        <f>VLOOKUP(C690,'考勤原始数据（增加育儿、独生子女陪护假）'!C:Y,23,0)</f>
        <v>13</v>
      </c>
      <c r="AD690">
        <f>VLOOKUP(C690,'考勤原始数据（增加育儿、独生子女陪护假）'!C:Z,24,0)</f>
        <v>13</v>
      </c>
      <c r="AE690">
        <v>0</v>
      </c>
      <c r="AF690">
        <f>VLOOKUP(C690,'考勤原始数据（增加育儿、独生子女陪护假）'!C:AB,26,0)</f>
        <v>0</v>
      </c>
      <c r="AG690">
        <f>VLOOKUP(C690:C691,'考勤原始数据（增加育儿、独生子女陪护假）'!C:AC,27,0)</f>
        <v>0</v>
      </c>
      <c r="AH690">
        <f>VLOOKUP(C690,'考勤原始数据（增加育儿、独生子女陪护假）'!C:AD,28,0)</f>
        <v>0</v>
      </c>
      <c r="AI690">
        <f>VLOOKUP(C690,'考勤原始数据（增加育儿、独生子女陪护假）'!C:AE,29,0)</f>
        <v>0</v>
      </c>
      <c r="AJ690">
        <f>VLOOKUP(C690,'考勤原始数据（增加育儿、独生子女陪护假）'!C:AF,30,0)</f>
        <v>0</v>
      </c>
      <c r="AL690">
        <f t="shared" si="41"/>
        <v>0</v>
      </c>
      <c r="AM690">
        <f t="shared" si="43"/>
        <v>200</v>
      </c>
      <c r="AN690">
        <f>VLOOKUP(C690,工龄计算!B:F,5,0)</f>
        <v>0</v>
      </c>
      <c r="AS690">
        <f t="shared" si="42"/>
        <v>0</v>
      </c>
      <c r="BB690">
        <f t="shared" si="44"/>
        <v>0</v>
      </c>
    </row>
    <row r="691" spans="2:54">
      <c r="B691" t="str">
        <f>VLOOKUP(C691,花名册!C:O,13,0)</f>
        <v>12538</v>
      </c>
      <c r="C691" t="s">
        <v>1579</v>
      </c>
      <c r="D691" t="str">
        <f>VLOOKUP(C691,花名册!C:F,4,0)</f>
        <v>百诚医药</v>
      </c>
      <c r="E691" t="str">
        <f>VLOOKUP(C691,花名册!C:G,5,0)</f>
        <v>药理部</v>
      </c>
      <c r="F691" t="str">
        <f>VLOOKUP(C691,花名册!C:H,6,0)</f>
        <v>药理研究员</v>
      </c>
      <c r="G691" t="str">
        <f>VLOOKUP(C691,花名册!C:D,2,0)</f>
        <v>在职</v>
      </c>
      <c r="H691" t="str">
        <f>VLOOKUP(C691,花名册!C:E,3,0)</f>
        <v>正式员工</v>
      </c>
      <c r="I691" t="str">
        <f>VLOOKUP(C691,花名册!C:J,8,0)</f>
        <v>研发</v>
      </c>
      <c r="J691" t="str">
        <f>VLOOKUP(C691,花名册!C:I,7,0)</f>
        <v>2022-07-04</v>
      </c>
      <c r="K691" t="str">
        <f>VLOOKUP(C691,花名册!C:L,9,0)</f>
        <v/>
      </c>
      <c r="L691" t="str">
        <f>VLOOKUP(C691,花名册!C:L,10,0)</f>
        <v/>
      </c>
      <c r="M691" t="str">
        <f>VLOOKUP(C691,花名册!C:N,12,0)</f>
        <v>P2</v>
      </c>
      <c r="N691">
        <f>VLOOKUP(C691,出勤日期!A:I,9,0)</f>
        <v>172.5</v>
      </c>
      <c r="O691">
        <f>VLOOKUP(C691,出勤日期!A:J,10,0)</f>
        <v>172.5</v>
      </c>
      <c r="P691">
        <f>VLOOKUP(C691,出勤日期!A:L,12,0)</f>
        <v>0</v>
      </c>
      <c r="Q691">
        <f>VLOOKUP(C691,出勤日期!A:M,13,0)</f>
        <v>172.5</v>
      </c>
      <c r="S691">
        <f>VLOOKUP(C691,'考勤原始数据（增加育儿、独生子女陪护假）'!C:X,16,0)</f>
        <v>0</v>
      </c>
      <c r="U691">
        <f>VLOOKUP(C691,'考勤原始数据（增加育儿、独生子女陪护假）'!C:Z,17,0)</f>
        <v>0</v>
      </c>
      <c r="W691">
        <f>VLOOKUP(C691,'考勤原始数据（增加育儿、独生子女陪护假）'!C:AB,18,0)</f>
        <v>0</v>
      </c>
      <c r="Y691">
        <f>VLOOKUP(C691,'考勤原始数据（增加育儿、独生子女陪护假）'!C:AD,19,0)</f>
        <v>0</v>
      </c>
      <c r="Z691">
        <f>VLOOKUP(C691,'考勤原始数据（增加育儿、独生子女陪护假）'!C:AE,20,0)</f>
        <v>0</v>
      </c>
      <c r="AB691">
        <f>VLOOKUP(C691,'考勤原始数据（增加育儿、独生子女陪护假）'!C:AG,22,0)</f>
        <v>0</v>
      </c>
      <c r="AC691">
        <f>VLOOKUP(C691,'考勤原始数据（增加育儿、独生子女陪护假）'!C:Y,23,0)</f>
        <v>25</v>
      </c>
      <c r="AD691">
        <f>VLOOKUP(C691,'考勤原始数据（增加育儿、独生子女陪护假）'!C:Z,24,0)</f>
        <v>17</v>
      </c>
      <c r="AE691">
        <v>0</v>
      </c>
      <c r="AF691">
        <f>VLOOKUP(C691,'考勤原始数据（增加育儿、独生子女陪护假）'!C:AB,26,0)</f>
        <v>0</v>
      </c>
      <c r="AG691">
        <f>VLOOKUP(C691:C692,'考勤原始数据（增加育儿、独生子女陪护假）'!C:AC,27,0)</f>
        <v>0</v>
      </c>
      <c r="AH691">
        <f>VLOOKUP(C691,'考勤原始数据（增加育儿、独生子女陪护假）'!C:AD,28,0)</f>
        <v>0</v>
      </c>
      <c r="AI691">
        <f>VLOOKUP(C691,'考勤原始数据（增加育儿、独生子女陪护假）'!C:AE,29,0)</f>
        <v>8</v>
      </c>
      <c r="AJ691">
        <f>VLOOKUP(C691,'考勤原始数据（增加育儿、独生子女陪护假）'!C:AF,30,0)</f>
        <v>640</v>
      </c>
      <c r="AL691">
        <f t="shared" si="41"/>
        <v>0</v>
      </c>
      <c r="AM691">
        <f t="shared" si="43"/>
        <v>200</v>
      </c>
      <c r="AN691">
        <f>VLOOKUP(C691,工龄计算!B:F,5,0)</f>
        <v>0</v>
      </c>
      <c r="AS691">
        <f t="shared" si="42"/>
        <v>0</v>
      </c>
      <c r="BB691">
        <f t="shared" si="44"/>
        <v>0</v>
      </c>
    </row>
    <row r="692" spans="2:54">
      <c r="B692" t="str">
        <f>VLOOKUP(C692,花名册!C:O,13,0)</f>
        <v>12539</v>
      </c>
      <c r="C692" t="s">
        <v>1179</v>
      </c>
      <c r="D692" t="str">
        <f>VLOOKUP(C692,花名册!C:F,4,0)</f>
        <v>百诚医药</v>
      </c>
      <c r="E692" t="str">
        <f>VLOOKUP(C692,花名册!C:G,5,0)</f>
        <v>药理部</v>
      </c>
      <c r="F692" t="str">
        <f>VLOOKUP(C692,花名册!C:H,6,0)</f>
        <v>药理研究员</v>
      </c>
      <c r="G692" t="str">
        <f>VLOOKUP(C692,花名册!C:D,2,0)</f>
        <v>在职</v>
      </c>
      <c r="H692" t="str">
        <f>VLOOKUP(C692,花名册!C:E,3,0)</f>
        <v>正式员工</v>
      </c>
      <c r="I692" t="str">
        <f>VLOOKUP(C692,花名册!C:J,8,0)</f>
        <v>研发</v>
      </c>
      <c r="J692" t="str">
        <f>VLOOKUP(C692,花名册!C:I,7,0)</f>
        <v>2022-07-04</v>
      </c>
      <c r="K692" t="str">
        <f>VLOOKUP(C692,花名册!C:L,9,0)</f>
        <v/>
      </c>
      <c r="L692" t="str">
        <f>VLOOKUP(C692,花名册!C:L,10,0)</f>
        <v/>
      </c>
      <c r="M692" t="str">
        <f>VLOOKUP(C692,花名册!C:N,12,0)</f>
        <v>P2</v>
      </c>
      <c r="N692">
        <f>VLOOKUP(C692,出勤日期!A:I,9,0)</f>
        <v>172.5</v>
      </c>
      <c r="O692">
        <f>VLOOKUP(C692,出勤日期!A:J,10,0)</f>
        <v>172.5</v>
      </c>
      <c r="P692">
        <f>VLOOKUP(C692,出勤日期!A:L,12,0)</f>
        <v>0</v>
      </c>
      <c r="Q692">
        <f>VLOOKUP(C692,出勤日期!A:M,13,0)</f>
        <v>172.5</v>
      </c>
      <c r="S692">
        <f>VLOOKUP(C692,'考勤原始数据（增加育儿、独生子女陪护假）'!C:X,16,0)</f>
        <v>0</v>
      </c>
      <c r="U692">
        <f>VLOOKUP(C692,'考勤原始数据（增加育儿、独生子女陪护假）'!C:Z,17,0)</f>
        <v>0</v>
      </c>
      <c r="W692">
        <f>VLOOKUP(C692,'考勤原始数据（增加育儿、独生子女陪护假）'!C:AB,18,0)</f>
        <v>0</v>
      </c>
      <c r="Y692">
        <f>VLOOKUP(C692,'考勤原始数据（增加育儿、独生子女陪护假）'!C:AD,19,0)</f>
        <v>0</v>
      </c>
      <c r="Z692">
        <f>VLOOKUP(C692,'考勤原始数据（增加育儿、独生子女陪护假）'!C:AE,20,0)</f>
        <v>0</v>
      </c>
      <c r="AB692">
        <f>VLOOKUP(C692,'考勤原始数据（增加育儿、独生子女陪护假）'!C:AG,22,0)</f>
        <v>0</v>
      </c>
      <c r="AC692">
        <f>VLOOKUP(C692,'考勤原始数据（增加育儿、独生子女陪护假）'!C:Y,23,0)</f>
        <v>3.5</v>
      </c>
      <c r="AD692">
        <f>VLOOKUP(C692,'考勤原始数据（增加育儿、独生子女陪护假）'!C:Z,24,0)</f>
        <v>3.5</v>
      </c>
      <c r="AE692">
        <v>0</v>
      </c>
      <c r="AF692">
        <f>VLOOKUP(C692,'考勤原始数据（增加育儿、独生子女陪护假）'!C:AB,26,0)</f>
        <v>0</v>
      </c>
      <c r="AG692">
        <f>VLOOKUP(C692:C693,'考勤原始数据（增加育儿、独生子女陪护假）'!C:AC,27,0)</f>
        <v>0</v>
      </c>
      <c r="AH692">
        <f>VLOOKUP(C692,'考勤原始数据（增加育儿、独生子女陪护假）'!C:AD,28,0)</f>
        <v>0</v>
      </c>
      <c r="AI692">
        <f>VLOOKUP(C692,'考勤原始数据（增加育儿、独生子女陪护假）'!C:AE,29,0)</f>
        <v>0</v>
      </c>
      <c r="AJ692">
        <f>VLOOKUP(C692,'考勤原始数据（增加育儿、独生子女陪护假）'!C:AF,30,0)</f>
        <v>0</v>
      </c>
      <c r="AL692">
        <f t="shared" si="41"/>
        <v>0</v>
      </c>
      <c r="AM692">
        <f t="shared" si="43"/>
        <v>200</v>
      </c>
      <c r="AN692">
        <f>VLOOKUP(C692,工龄计算!B:F,5,0)</f>
        <v>0</v>
      </c>
      <c r="AS692">
        <f t="shared" si="42"/>
        <v>0</v>
      </c>
      <c r="BB692">
        <f t="shared" si="44"/>
        <v>0</v>
      </c>
    </row>
    <row r="693" spans="2:54">
      <c r="B693" t="str">
        <f>VLOOKUP(C693,花名册!C:O,13,0)</f>
        <v>12540</v>
      </c>
      <c r="C693" t="s">
        <v>1180</v>
      </c>
      <c r="D693" t="str">
        <f>VLOOKUP(C693,花名册!C:F,4,0)</f>
        <v>百诚医药</v>
      </c>
      <c r="E693" t="str">
        <f>VLOOKUP(C693,花名册!C:G,5,0)</f>
        <v>药理部</v>
      </c>
      <c r="F693" t="str">
        <f>VLOOKUP(C693,花名册!C:H,6,0)</f>
        <v>药理研究员</v>
      </c>
      <c r="G693" t="str">
        <f>VLOOKUP(C693,花名册!C:D,2,0)</f>
        <v>在职</v>
      </c>
      <c r="H693" t="str">
        <f>VLOOKUP(C693,花名册!C:E,3,0)</f>
        <v>正式员工</v>
      </c>
      <c r="I693" t="str">
        <f>VLOOKUP(C693,花名册!C:J,8,0)</f>
        <v>研发</v>
      </c>
      <c r="J693" t="str">
        <f>VLOOKUP(C693,花名册!C:I,7,0)</f>
        <v>2022-07-04</v>
      </c>
      <c r="K693" t="str">
        <f>VLOOKUP(C693,花名册!C:L,9,0)</f>
        <v/>
      </c>
      <c r="L693" t="str">
        <f>VLOOKUP(C693,花名册!C:L,10,0)</f>
        <v/>
      </c>
      <c r="M693" t="str">
        <f>VLOOKUP(C693,花名册!C:N,12,0)</f>
        <v>P2</v>
      </c>
      <c r="N693">
        <f>VLOOKUP(C693,出勤日期!A:I,9,0)</f>
        <v>172.5</v>
      </c>
      <c r="O693">
        <f>VLOOKUP(C693,出勤日期!A:J,10,0)</f>
        <v>172.5</v>
      </c>
      <c r="P693">
        <f>VLOOKUP(C693,出勤日期!A:L,12,0)</f>
        <v>0</v>
      </c>
      <c r="Q693">
        <f>VLOOKUP(C693,出勤日期!A:M,13,0)</f>
        <v>172.5</v>
      </c>
      <c r="S693">
        <f>VLOOKUP(C693,'考勤原始数据（增加育儿、独生子女陪护假）'!C:X,16,0)</f>
        <v>0</v>
      </c>
      <c r="U693">
        <f>VLOOKUP(C693,'考勤原始数据（增加育儿、独生子女陪护假）'!C:Z,17,0)</f>
        <v>0</v>
      </c>
      <c r="W693">
        <f>VLOOKUP(C693,'考勤原始数据（增加育儿、独生子女陪护假）'!C:AB,18,0)</f>
        <v>0</v>
      </c>
      <c r="Y693">
        <f>VLOOKUP(C693,'考勤原始数据（增加育儿、独生子女陪护假）'!C:AD,19,0)</f>
        <v>0</v>
      </c>
      <c r="Z693">
        <f>VLOOKUP(C693,'考勤原始数据（增加育儿、独生子女陪护假）'!C:AE,20,0)</f>
        <v>0</v>
      </c>
      <c r="AB693">
        <f>VLOOKUP(C693,'考勤原始数据（增加育儿、独生子女陪护假）'!C:AG,22,0)</f>
        <v>0</v>
      </c>
      <c r="AC693">
        <f>VLOOKUP(C693,'考勤原始数据（增加育儿、独生子女陪护假）'!C:Y,23,0)</f>
        <v>15</v>
      </c>
      <c r="AD693">
        <f>VLOOKUP(C693,'考勤原始数据（增加育儿、独生子女陪护假）'!C:Z,24,0)</f>
        <v>2.5</v>
      </c>
      <c r="AE693">
        <v>0</v>
      </c>
      <c r="AF693">
        <f>VLOOKUP(C693,'考勤原始数据（增加育儿、独生子女陪护假）'!C:AB,26,0)</f>
        <v>1.5</v>
      </c>
      <c r="AG693">
        <f>VLOOKUP(C693:C694,'考勤原始数据（增加育儿、独生子女陪护假）'!C:AC,27,0)</f>
        <v>11</v>
      </c>
      <c r="AH693">
        <f>VLOOKUP(C693,'考勤原始数据（增加育儿、独生子女陪护假）'!C:AD,28,0)</f>
        <v>0</v>
      </c>
      <c r="AI693">
        <f>VLOOKUP(C693,'考勤原始数据（增加育儿、独生子女陪护假）'!C:AE,29,0)</f>
        <v>0</v>
      </c>
      <c r="AJ693">
        <f>VLOOKUP(C693,'考勤原始数据（增加育儿、独生子女陪护假）'!C:AF,30,0)</f>
        <v>500</v>
      </c>
      <c r="AL693">
        <f t="shared" si="41"/>
        <v>0</v>
      </c>
      <c r="AM693">
        <f t="shared" si="43"/>
        <v>200</v>
      </c>
      <c r="AN693">
        <f>VLOOKUP(C693,工龄计算!B:F,5,0)</f>
        <v>0</v>
      </c>
      <c r="AS693">
        <f t="shared" si="42"/>
        <v>0</v>
      </c>
      <c r="BB693">
        <f t="shared" si="44"/>
        <v>0</v>
      </c>
    </row>
    <row r="694" spans="2:54">
      <c r="B694" t="str">
        <f>VLOOKUP(C694,花名册!C:O,13,0)</f>
        <v>12541</v>
      </c>
      <c r="C694" t="s">
        <v>1580</v>
      </c>
      <c r="D694" t="str">
        <f>VLOOKUP(C694,花名册!C:F,4,0)</f>
        <v>百诚医药</v>
      </c>
      <c r="E694" t="str">
        <f>VLOOKUP(C694,花名册!C:G,5,0)</f>
        <v>药理部</v>
      </c>
      <c r="F694" t="str">
        <f>VLOOKUP(C694,花名册!C:H,6,0)</f>
        <v>药理研究员</v>
      </c>
      <c r="G694" t="str">
        <f>VLOOKUP(C694,花名册!C:D,2,0)</f>
        <v>在职</v>
      </c>
      <c r="H694" t="str">
        <f>VLOOKUP(C694,花名册!C:E,3,0)</f>
        <v>正式员工</v>
      </c>
      <c r="I694" t="str">
        <f>VLOOKUP(C694,花名册!C:J,8,0)</f>
        <v>研发</v>
      </c>
      <c r="J694" t="str">
        <f>VLOOKUP(C694,花名册!C:I,7,0)</f>
        <v>2022-07-04</v>
      </c>
      <c r="K694" t="str">
        <f>VLOOKUP(C694,花名册!C:L,9,0)</f>
        <v/>
      </c>
      <c r="L694" t="str">
        <f>VLOOKUP(C694,花名册!C:L,10,0)</f>
        <v/>
      </c>
      <c r="M694" t="str">
        <f>VLOOKUP(C694,花名册!C:N,12,0)</f>
        <v>P2</v>
      </c>
      <c r="N694">
        <f>VLOOKUP(C694,出勤日期!A:I,9,0)</f>
        <v>172.5</v>
      </c>
      <c r="O694">
        <f>VLOOKUP(C694,出勤日期!A:J,10,0)</f>
        <v>172.5</v>
      </c>
      <c r="P694">
        <f>VLOOKUP(C694,出勤日期!A:L,12,0)</f>
        <v>0</v>
      </c>
      <c r="Q694">
        <f>VLOOKUP(C694,出勤日期!A:M,13,0)</f>
        <v>172.5</v>
      </c>
      <c r="S694">
        <f>VLOOKUP(C694,'考勤原始数据（增加育儿、独生子女陪护假）'!C:X,16,0)</f>
        <v>0</v>
      </c>
      <c r="U694">
        <f>VLOOKUP(C694,'考勤原始数据（增加育儿、独生子女陪护假）'!C:Z,17,0)</f>
        <v>0</v>
      </c>
      <c r="W694">
        <f>VLOOKUP(C694,'考勤原始数据（增加育儿、独生子女陪护假）'!C:AB,18,0)</f>
        <v>7.5</v>
      </c>
      <c r="Y694">
        <f>VLOOKUP(C694,'考勤原始数据（增加育儿、独生子女陪护假）'!C:AD,19,0)</f>
        <v>0</v>
      </c>
      <c r="Z694">
        <f>VLOOKUP(C694,'考勤原始数据（增加育儿、独生子女陪护假）'!C:AE,20,0)</f>
        <v>0</v>
      </c>
      <c r="AB694">
        <f>VLOOKUP(C694,'考勤原始数据（增加育儿、独生子女陪护假）'!C:AG,22,0)</f>
        <v>7.5</v>
      </c>
      <c r="AC694">
        <f>VLOOKUP(C694,'考勤原始数据（增加育儿、独生子女陪护假）'!C:Y,23,0)</f>
        <v>7.5</v>
      </c>
      <c r="AD694">
        <f>VLOOKUP(C694,'考勤原始数据（增加育儿、独生子女陪护假）'!C:Z,24,0)</f>
        <v>7.5</v>
      </c>
      <c r="AE694">
        <v>0</v>
      </c>
      <c r="AF694">
        <f>VLOOKUP(C694,'考勤原始数据（增加育儿、独生子女陪护假）'!C:AB,26,0)</f>
        <v>0</v>
      </c>
      <c r="AG694">
        <f>VLOOKUP(C694:C695,'考勤原始数据（增加育儿、独生子女陪护假）'!C:AC,27,0)</f>
        <v>0</v>
      </c>
      <c r="AH694">
        <f>VLOOKUP(C694,'考勤原始数据（增加育儿、独生子女陪护假）'!C:AD,28,0)</f>
        <v>0</v>
      </c>
      <c r="AI694">
        <f>VLOOKUP(C694,'考勤原始数据（增加育儿、独生子女陪护假）'!C:AE,29,0)</f>
        <v>0</v>
      </c>
      <c r="AJ694">
        <f>VLOOKUP(C694,'考勤原始数据（增加育儿、独生子女陪护假）'!C:AF,30,0)</f>
        <v>0</v>
      </c>
      <c r="AL694">
        <f t="shared" si="41"/>
        <v>0</v>
      </c>
      <c r="AM694">
        <f t="shared" si="43"/>
        <v>182.61</v>
      </c>
      <c r="AN694">
        <f>VLOOKUP(C694,工龄计算!B:F,5,0)</f>
        <v>0</v>
      </c>
      <c r="AS694">
        <f t="shared" si="42"/>
        <v>0</v>
      </c>
      <c r="BB694">
        <f t="shared" si="44"/>
        <v>0</v>
      </c>
    </row>
    <row r="695" spans="2:54">
      <c r="B695" t="str">
        <f>VLOOKUP(C695,花名册!C:O,13,0)</f>
        <v>12543</v>
      </c>
      <c r="C695" t="s">
        <v>1637</v>
      </c>
      <c r="D695" t="str">
        <f>VLOOKUP(C695,花名册!C:F,4,0)</f>
        <v>百诚医药</v>
      </c>
      <c r="E695" t="str">
        <f>VLOOKUP(C695,花名册!C:G,5,0)</f>
        <v>药理部</v>
      </c>
      <c r="F695" t="str">
        <f>VLOOKUP(C695,花名册!C:H,6,0)</f>
        <v>药理研究员</v>
      </c>
      <c r="G695" t="str">
        <f>VLOOKUP(C695,花名册!C:D,2,0)</f>
        <v>在职</v>
      </c>
      <c r="H695" t="str">
        <f>VLOOKUP(C695,花名册!C:E,3,0)</f>
        <v>正式员工</v>
      </c>
      <c r="I695" t="str">
        <f>VLOOKUP(C695,花名册!C:J,8,0)</f>
        <v>研发</v>
      </c>
      <c r="J695" t="str">
        <f>VLOOKUP(C695,花名册!C:I,7,0)</f>
        <v>2022-07-04</v>
      </c>
      <c r="K695" t="str">
        <f>VLOOKUP(C695,花名册!C:L,9,0)</f>
        <v/>
      </c>
      <c r="L695" t="str">
        <f>VLOOKUP(C695,花名册!C:L,10,0)</f>
        <v/>
      </c>
      <c r="M695" t="str">
        <f>VLOOKUP(C695,花名册!C:N,12,0)</f>
        <v>P2</v>
      </c>
      <c r="N695">
        <f>VLOOKUP(C695,出勤日期!A:I,9,0)</f>
        <v>172.5</v>
      </c>
      <c r="O695">
        <f>VLOOKUP(C695,出勤日期!A:J,10,0)</f>
        <v>172.5</v>
      </c>
      <c r="P695">
        <f>VLOOKUP(C695,出勤日期!A:L,12,0)</f>
        <v>0</v>
      </c>
      <c r="Q695">
        <f>VLOOKUP(C695,出勤日期!A:M,13,0)</f>
        <v>172.5</v>
      </c>
      <c r="S695">
        <f>VLOOKUP(C695,'考勤原始数据（增加育儿、独生子女陪护假）'!C:X,16,0)</f>
        <v>0</v>
      </c>
      <c r="U695">
        <f>VLOOKUP(C695,'考勤原始数据（增加育儿、独生子女陪护假）'!C:Z,17,0)</f>
        <v>0</v>
      </c>
      <c r="W695">
        <f>VLOOKUP(C695,'考勤原始数据（增加育儿、独生子女陪护假）'!C:AB,18,0)</f>
        <v>0</v>
      </c>
      <c r="Y695">
        <f>VLOOKUP(C695,'考勤原始数据（增加育儿、独生子女陪护假）'!C:AD,19,0)</f>
        <v>0</v>
      </c>
      <c r="Z695">
        <f>VLOOKUP(C695,'考勤原始数据（增加育儿、独生子女陪护假）'!C:AE,20,0)</f>
        <v>0</v>
      </c>
      <c r="AB695">
        <f>VLOOKUP(C695,'考勤原始数据（增加育儿、独生子女陪护假）'!C:AG,22,0)</f>
        <v>0</v>
      </c>
      <c r="AC695">
        <f>VLOOKUP(C695,'考勤原始数据（增加育儿、独生子女陪护假）'!C:Y,23,0)</f>
        <v>0</v>
      </c>
      <c r="AD695">
        <f>VLOOKUP(C695,'考勤原始数据（增加育儿、独生子女陪护假）'!C:Z,24,0)</f>
        <v>0</v>
      </c>
      <c r="AE695">
        <v>0</v>
      </c>
      <c r="AF695">
        <f>VLOOKUP(C695,'考勤原始数据（增加育儿、独生子女陪护假）'!C:AB,26,0)</f>
        <v>0</v>
      </c>
      <c r="AG695">
        <f>VLOOKUP(C695:C696,'考勤原始数据（增加育儿、独生子女陪护假）'!C:AC,27,0)</f>
        <v>0</v>
      </c>
      <c r="AH695">
        <f>VLOOKUP(C695,'考勤原始数据（增加育儿、独生子女陪护假）'!C:AD,28,0)</f>
        <v>0</v>
      </c>
      <c r="AI695">
        <f>VLOOKUP(C695,'考勤原始数据（增加育儿、独生子女陪护假）'!C:AE,29,0)</f>
        <v>0</v>
      </c>
      <c r="AJ695">
        <f>VLOOKUP(C695,'考勤原始数据（增加育儿、独生子女陪护假）'!C:AF,30,0)</f>
        <v>0</v>
      </c>
      <c r="AL695">
        <f t="shared" si="41"/>
        <v>0</v>
      </c>
      <c r="AM695">
        <f t="shared" si="43"/>
        <v>200</v>
      </c>
      <c r="AN695">
        <f>VLOOKUP(C695,工龄计算!B:F,5,0)</f>
        <v>0</v>
      </c>
      <c r="AS695">
        <f t="shared" si="42"/>
        <v>0</v>
      </c>
      <c r="BB695">
        <f t="shared" si="44"/>
        <v>0</v>
      </c>
    </row>
    <row r="696" spans="2:54">
      <c r="B696" t="str">
        <f>VLOOKUP(C696,花名册!C:O,13,0)</f>
        <v>12544</v>
      </c>
      <c r="C696" t="s">
        <v>1447</v>
      </c>
      <c r="D696" t="str">
        <f>VLOOKUP(C696,花名册!C:F,4,0)</f>
        <v>百诚医药</v>
      </c>
      <c r="E696" t="str">
        <f>VLOOKUP(C696,花名册!C:G,5,0)</f>
        <v>药化部</v>
      </c>
      <c r="F696" t="str">
        <f>VLOOKUP(C696,花名册!C:H,6,0)</f>
        <v>合成研究员</v>
      </c>
      <c r="G696" t="str">
        <f>VLOOKUP(C696,花名册!C:D,2,0)</f>
        <v>在职</v>
      </c>
      <c r="H696" t="str">
        <f>VLOOKUP(C696,花名册!C:E,3,0)</f>
        <v>正式员工</v>
      </c>
      <c r="I696" t="str">
        <f>VLOOKUP(C696,花名册!C:J,8,0)</f>
        <v>研发</v>
      </c>
      <c r="J696" t="str">
        <f>VLOOKUP(C696,花名册!C:I,7,0)</f>
        <v>2022-07-04</v>
      </c>
      <c r="K696" t="str">
        <f>VLOOKUP(C696,花名册!C:L,9,0)</f>
        <v/>
      </c>
      <c r="L696" t="str">
        <f>VLOOKUP(C696,花名册!C:L,10,0)</f>
        <v/>
      </c>
      <c r="M696" t="str">
        <f>VLOOKUP(C696,花名册!C:N,12,0)</f>
        <v>P2</v>
      </c>
      <c r="N696">
        <f>VLOOKUP(C696,出勤日期!A:I,9,0)</f>
        <v>172.5</v>
      </c>
      <c r="O696">
        <f>VLOOKUP(C696,出勤日期!A:J,10,0)</f>
        <v>172.5</v>
      </c>
      <c r="P696">
        <f>VLOOKUP(C696,出勤日期!A:L,12,0)</f>
        <v>0</v>
      </c>
      <c r="Q696">
        <f>VLOOKUP(C696,出勤日期!A:M,13,0)</f>
        <v>172.5</v>
      </c>
      <c r="S696">
        <f>VLOOKUP(C696,'考勤原始数据（增加育儿、独生子女陪护假）'!C:X,16,0)</f>
        <v>0</v>
      </c>
      <c r="U696">
        <f>VLOOKUP(C696,'考勤原始数据（增加育儿、独生子女陪护假）'!C:Z,17,0)</f>
        <v>0</v>
      </c>
      <c r="W696">
        <f>VLOOKUP(C696,'考勤原始数据（增加育儿、独生子女陪护假）'!C:AB,18,0)</f>
        <v>0</v>
      </c>
      <c r="Y696">
        <f>VLOOKUP(C696,'考勤原始数据（增加育儿、独生子女陪护假）'!C:AD,19,0)</f>
        <v>0</v>
      </c>
      <c r="Z696">
        <f>VLOOKUP(C696,'考勤原始数据（增加育儿、独生子女陪护假）'!C:AE,20,0)</f>
        <v>0</v>
      </c>
      <c r="AB696">
        <f>VLOOKUP(C696,'考勤原始数据（增加育儿、独生子女陪护假）'!C:AG,22,0)</f>
        <v>0</v>
      </c>
      <c r="AC696">
        <f>VLOOKUP(C696,'考勤原始数据（增加育儿、独生子女陪护假）'!C:Y,23,0)</f>
        <v>22</v>
      </c>
      <c r="AD696">
        <f>VLOOKUP(C696,'考勤原始数据（增加育儿、独生子女陪护假）'!C:Z,24,0)</f>
        <v>22</v>
      </c>
      <c r="AE696">
        <v>0</v>
      </c>
      <c r="AF696">
        <f>VLOOKUP(C696,'考勤原始数据（增加育儿、独生子女陪护假）'!C:AB,26,0)</f>
        <v>0</v>
      </c>
      <c r="AG696">
        <f>VLOOKUP(C696:C697,'考勤原始数据（增加育儿、独生子女陪护假）'!C:AC,27,0)</f>
        <v>0</v>
      </c>
      <c r="AH696">
        <f>VLOOKUP(C696,'考勤原始数据（增加育儿、独生子女陪护假）'!C:AD,28,0)</f>
        <v>0</v>
      </c>
      <c r="AI696">
        <f>VLOOKUP(C696,'考勤原始数据（增加育儿、独生子女陪护假）'!C:AE,29,0)</f>
        <v>0</v>
      </c>
      <c r="AJ696">
        <f>VLOOKUP(C696,'考勤原始数据（增加育儿、独生子女陪护假）'!C:AF,30,0)</f>
        <v>0</v>
      </c>
      <c r="AL696">
        <f t="shared" si="41"/>
        <v>0</v>
      </c>
      <c r="AM696">
        <f t="shared" si="43"/>
        <v>200</v>
      </c>
      <c r="AN696">
        <f>VLOOKUP(C696,工龄计算!B:F,5,0)</f>
        <v>0</v>
      </c>
      <c r="AS696">
        <f t="shared" si="42"/>
        <v>0</v>
      </c>
      <c r="BB696">
        <f t="shared" si="44"/>
        <v>0</v>
      </c>
    </row>
    <row r="697" spans="2:54">
      <c r="B697" t="str">
        <f>VLOOKUP(C697,花名册!C:O,13,0)</f>
        <v>12545</v>
      </c>
      <c r="C697" t="s">
        <v>1638</v>
      </c>
      <c r="D697" t="str">
        <f>VLOOKUP(C697,花名册!C:F,4,0)</f>
        <v>百诚医药</v>
      </c>
      <c r="E697" t="str">
        <f>VLOOKUP(C697,花名册!C:G,5,0)</f>
        <v>计算化学部</v>
      </c>
      <c r="F697" t="str">
        <f>VLOOKUP(C697,花名册!C:H,6,0)</f>
        <v>计算化学家</v>
      </c>
      <c r="G697" t="str">
        <f>VLOOKUP(C697,花名册!C:D,2,0)</f>
        <v>在职</v>
      </c>
      <c r="H697" t="str">
        <f>VLOOKUP(C697,花名册!C:E,3,0)</f>
        <v>正式员工</v>
      </c>
      <c r="I697" t="str">
        <f>VLOOKUP(C697,花名册!C:J,8,0)</f>
        <v>研发</v>
      </c>
      <c r="J697" t="str">
        <f>VLOOKUP(C697,花名册!C:I,7,0)</f>
        <v>2022-07-04</v>
      </c>
      <c r="K697" t="str">
        <f>VLOOKUP(C697,花名册!C:L,9,0)</f>
        <v/>
      </c>
      <c r="L697" t="str">
        <f>VLOOKUP(C697,花名册!C:L,10,0)</f>
        <v/>
      </c>
      <c r="M697" t="str">
        <f>VLOOKUP(C697,花名册!C:N,12,0)</f>
        <v>P2</v>
      </c>
      <c r="N697">
        <f>VLOOKUP(C697,出勤日期!A:I,9,0)</f>
        <v>172.5</v>
      </c>
      <c r="O697">
        <f>VLOOKUP(C697,出勤日期!A:J,10,0)</f>
        <v>172.5</v>
      </c>
      <c r="P697">
        <f>VLOOKUP(C697,出勤日期!A:L,12,0)</f>
        <v>0</v>
      </c>
      <c r="Q697">
        <f>VLOOKUP(C697,出勤日期!A:M,13,0)</f>
        <v>172.5</v>
      </c>
      <c r="S697">
        <f>VLOOKUP(C697,'考勤原始数据（增加育儿、独生子女陪护假）'!C:X,16,0)</f>
        <v>0</v>
      </c>
      <c r="U697">
        <f>VLOOKUP(C697,'考勤原始数据（增加育儿、独生子女陪护假）'!C:Z,17,0)</f>
        <v>0</v>
      </c>
      <c r="W697">
        <f>VLOOKUP(C697,'考勤原始数据（增加育儿、独生子女陪护假）'!C:AB,18,0)</f>
        <v>0</v>
      </c>
      <c r="Y697">
        <f>VLOOKUP(C697,'考勤原始数据（增加育儿、独生子女陪护假）'!C:AD,19,0)</f>
        <v>0</v>
      </c>
      <c r="Z697">
        <f>VLOOKUP(C697,'考勤原始数据（增加育儿、独生子女陪护假）'!C:AE,20,0)</f>
        <v>0</v>
      </c>
      <c r="AB697">
        <f>VLOOKUP(C697,'考勤原始数据（增加育儿、独生子女陪护假）'!C:AG,22,0)</f>
        <v>0</v>
      </c>
      <c r="AC697">
        <f>VLOOKUP(C697,'考勤原始数据（增加育儿、独生子女陪护假）'!C:Y,23,0)</f>
        <v>0</v>
      </c>
      <c r="AD697">
        <f>VLOOKUP(C697,'考勤原始数据（增加育儿、独生子女陪护假）'!C:Z,24,0)</f>
        <v>0</v>
      </c>
      <c r="AE697">
        <v>0</v>
      </c>
      <c r="AF697">
        <f>VLOOKUP(C697,'考勤原始数据（增加育儿、独生子女陪护假）'!C:AB,26,0)</f>
        <v>0</v>
      </c>
      <c r="AG697">
        <f>VLOOKUP(C697:C698,'考勤原始数据（增加育儿、独生子女陪护假）'!C:AC,27,0)</f>
        <v>0</v>
      </c>
      <c r="AH697">
        <f>VLOOKUP(C697,'考勤原始数据（增加育儿、独生子女陪护假）'!C:AD,28,0)</f>
        <v>0</v>
      </c>
      <c r="AI697">
        <f>VLOOKUP(C697,'考勤原始数据（增加育儿、独生子女陪护假）'!C:AE,29,0)</f>
        <v>0</v>
      </c>
      <c r="AJ697">
        <f>VLOOKUP(C697,'考勤原始数据（增加育儿、独生子女陪护假）'!C:AF,30,0)</f>
        <v>0</v>
      </c>
      <c r="AL697">
        <f t="shared" si="41"/>
        <v>0</v>
      </c>
      <c r="AM697">
        <f t="shared" si="43"/>
        <v>200</v>
      </c>
      <c r="AN697">
        <f>VLOOKUP(C697,工龄计算!B:F,5,0)</f>
        <v>0</v>
      </c>
      <c r="AS697">
        <f t="shared" si="42"/>
        <v>0</v>
      </c>
      <c r="BB697">
        <f t="shared" si="44"/>
        <v>0</v>
      </c>
    </row>
    <row r="698" spans="2:54">
      <c r="B698" t="str">
        <f>VLOOKUP(C698,花名册!C:O,13,0)</f>
        <v>12546</v>
      </c>
      <c r="C698" t="s">
        <v>1181</v>
      </c>
      <c r="D698" t="str">
        <f>VLOOKUP(C698,花名册!C:F,4,0)</f>
        <v>百诚医药</v>
      </c>
      <c r="E698" t="str">
        <f>VLOOKUP(C698,花名册!C:G,5,0)</f>
        <v>药学部</v>
      </c>
      <c r="F698" t="str">
        <f>VLOOKUP(C698,花名册!C:H,6,0)</f>
        <v>分析研究员</v>
      </c>
      <c r="G698" t="str">
        <f>VLOOKUP(C698,花名册!C:D,2,0)</f>
        <v>在职</v>
      </c>
      <c r="H698" t="str">
        <f>VLOOKUP(C698,花名册!C:E,3,0)</f>
        <v>正式员工</v>
      </c>
      <c r="I698" t="str">
        <f>VLOOKUP(C698,花名册!C:J,8,0)</f>
        <v>研发</v>
      </c>
      <c r="J698" t="str">
        <f>VLOOKUP(C698,花名册!C:I,7,0)</f>
        <v>2022-07-04</v>
      </c>
      <c r="K698" t="str">
        <f>VLOOKUP(C698,花名册!C:L,9,0)</f>
        <v/>
      </c>
      <c r="L698" t="str">
        <f>VLOOKUP(C698,花名册!C:L,10,0)</f>
        <v/>
      </c>
      <c r="M698" t="str">
        <f>VLOOKUP(C698,花名册!C:N,12,0)</f>
        <v>P2</v>
      </c>
      <c r="N698">
        <f>VLOOKUP(C698,出勤日期!A:I,9,0)</f>
        <v>172.5</v>
      </c>
      <c r="O698">
        <f>VLOOKUP(C698,出勤日期!A:J,10,0)</f>
        <v>172.5</v>
      </c>
      <c r="P698">
        <f>VLOOKUP(C698,出勤日期!A:L,12,0)</f>
        <v>0</v>
      </c>
      <c r="Q698">
        <f>VLOOKUP(C698,出勤日期!A:M,13,0)</f>
        <v>172.5</v>
      </c>
      <c r="S698">
        <f>VLOOKUP(C698,'考勤原始数据（增加育儿、独生子女陪护假）'!C:X,16,0)</f>
        <v>0</v>
      </c>
      <c r="U698">
        <f>VLOOKUP(C698,'考勤原始数据（增加育儿、独生子女陪护假）'!C:Z,17,0)</f>
        <v>0</v>
      </c>
      <c r="W698">
        <f>VLOOKUP(C698,'考勤原始数据（增加育儿、独生子女陪护假）'!C:AB,18,0)</f>
        <v>0</v>
      </c>
      <c r="Y698">
        <f>VLOOKUP(C698,'考勤原始数据（增加育儿、独生子女陪护假）'!C:AD,19,0)</f>
        <v>0</v>
      </c>
      <c r="Z698">
        <f>VLOOKUP(C698,'考勤原始数据（增加育儿、独生子女陪护假）'!C:AE,20,0)</f>
        <v>0</v>
      </c>
      <c r="AB698">
        <f>VLOOKUP(C698,'考勤原始数据（增加育儿、独生子女陪护假）'!C:AG,22,0)</f>
        <v>0</v>
      </c>
      <c r="AC698">
        <f>VLOOKUP(C698,'考勤原始数据（增加育儿、独生子女陪护假）'!C:Y,23,0)</f>
        <v>9</v>
      </c>
      <c r="AD698">
        <f>VLOOKUP(C698,'考勤原始数据（增加育儿、独生子女陪护假）'!C:Z,24,0)</f>
        <v>9</v>
      </c>
      <c r="AE698">
        <v>0</v>
      </c>
      <c r="AF698">
        <f>VLOOKUP(C698,'考勤原始数据（增加育儿、独生子女陪护假）'!C:AB,26,0)</f>
        <v>0</v>
      </c>
      <c r="AG698">
        <f>VLOOKUP(C698:C699,'考勤原始数据（增加育儿、独生子女陪护假）'!C:AC,27,0)</f>
        <v>0</v>
      </c>
      <c r="AH698">
        <f>VLOOKUP(C698,'考勤原始数据（增加育儿、独生子女陪护假）'!C:AD,28,0)</f>
        <v>0</v>
      </c>
      <c r="AI698">
        <f>VLOOKUP(C698,'考勤原始数据（增加育儿、独生子女陪护假）'!C:AE,29,0)</f>
        <v>0</v>
      </c>
      <c r="AJ698">
        <f>VLOOKUP(C698,'考勤原始数据（增加育儿、独生子女陪护假）'!C:AF,30,0)</f>
        <v>0</v>
      </c>
      <c r="AL698">
        <f t="shared" si="41"/>
        <v>0</v>
      </c>
      <c r="AM698">
        <f t="shared" si="43"/>
        <v>200</v>
      </c>
      <c r="AN698">
        <f>VLOOKUP(C698,工龄计算!B:F,5,0)</f>
        <v>0</v>
      </c>
      <c r="AS698">
        <f t="shared" si="42"/>
        <v>0</v>
      </c>
      <c r="BB698">
        <f t="shared" si="44"/>
        <v>0</v>
      </c>
    </row>
    <row r="699" spans="2:54">
      <c r="B699" t="str">
        <f>VLOOKUP(C699,花名册!C:O,13,0)</f>
        <v>12547</v>
      </c>
      <c r="C699" t="s">
        <v>1205</v>
      </c>
      <c r="D699" t="str">
        <f>VLOOKUP(C699,花名册!C:F,4,0)</f>
        <v>百诚医药</v>
      </c>
      <c r="E699" t="str">
        <f>VLOOKUP(C699,花名册!C:G,5,0)</f>
        <v>医学部</v>
      </c>
      <c r="F699" t="str">
        <f>VLOOKUP(C699,花名册!C:H,6,0)</f>
        <v>CRA</v>
      </c>
      <c r="G699" t="str">
        <f>VLOOKUP(C699,花名册!C:D,2,0)</f>
        <v>在职</v>
      </c>
      <c r="H699" t="str">
        <f>VLOOKUP(C699,花名册!C:E,3,0)</f>
        <v>正式员工</v>
      </c>
      <c r="I699" t="str">
        <f>VLOOKUP(C699,花名册!C:J,8,0)</f>
        <v>研发</v>
      </c>
      <c r="J699" t="str">
        <f>VLOOKUP(C699,花名册!C:I,7,0)</f>
        <v>2022-07-04</v>
      </c>
      <c r="K699" t="str">
        <f>VLOOKUP(C699,花名册!C:L,9,0)</f>
        <v/>
      </c>
      <c r="L699" t="str">
        <f>VLOOKUP(C699,花名册!C:L,10,0)</f>
        <v/>
      </c>
      <c r="M699" t="str">
        <f>VLOOKUP(C699,花名册!C:N,12,0)</f>
        <v>P2</v>
      </c>
      <c r="N699">
        <f>VLOOKUP(C699,出勤日期!A:I,9,0)</f>
        <v>172.5</v>
      </c>
      <c r="O699">
        <f>VLOOKUP(C699,出勤日期!A:J,10,0)</f>
        <v>172.5</v>
      </c>
      <c r="P699">
        <f>VLOOKUP(C699,出勤日期!A:L,12,0)</f>
        <v>0</v>
      </c>
      <c r="Q699">
        <f>VLOOKUP(C699,出勤日期!A:M,13,0)</f>
        <v>172.5</v>
      </c>
      <c r="S699">
        <f>VLOOKUP(C699,'考勤原始数据（增加育儿、独生子女陪护假）'!C:X,16,0)</f>
        <v>0</v>
      </c>
      <c r="U699">
        <f>VLOOKUP(C699,'考勤原始数据（增加育儿、独生子女陪护假）'!C:Z,17,0)</f>
        <v>0</v>
      </c>
      <c r="W699">
        <f>VLOOKUP(C699,'考勤原始数据（增加育儿、独生子女陪护假）'!C:AB,18,0)</f>
        <v>0</v>
      </c>
      <c r="Y699">
        <f>VLOOKUP(C699,'考勤原始数据（增加育儿、独生子女陪护假）'!C:AD,19,0)</f>
        <v>0</v>
      </c>
      <c r="Z699">
        <f>VLOOKUP(C699,'考勤原始数据（增加育儿、独生子女陪护假）'!C:AE,20,0)</f>
        <v>0</v>
      </c>
      <c r="AB699">
        <f>VLOOKUP(C699,'考勤原始数据（增加育儿、独生子女陪护假）'!C:AG,22,0)</f>
        <v>0</v>
      </c>
      <c r="AC699">
        <f>VLOOKUP(C699,'考勤原始数据（增加育儿、独生子女陪护假）'!C:Y,23,0)</f>
        <v>0</v>
      </c>
      <c r="AD699">
        <f>VLOOKUP(C699,'考勤原始数据（增加育儿、独生子女陪护假）'!C:Z,24,0)</f>
        <v>0</v>
      </c>
      <c r="AE699">
        <v>0</v>
      </c>
      <c r="AF699">
        <f>VLOOKUP(C699,'考勤原始数据（增加育儿、独生子女陪护假）'!C:AB,26,0)</f>
        <v>0</v>
      </c>
      <c r="AG699">
        <f>VLOOKUP(C699:C700,'考勤原始数据（增加育儿、独生子女陪护假）'!C:AC,27,0)</f>
        <v>0</v>
      </c>
      <c r="AH699">
        <f>VLOOKUP(C699,'考勤原始数据（增加育儿、独生子女陪护假）'!C:AD,28,0)</f>
        <v>0</v>
      </c>
      <c r="AI699">
        <f>VLOOKUP(C699,'考勤原始数据（增加育儿、独生子女陪护假）'!C:AE,29,0)</f>
        <v>0</v>
      </c>
      <c r="AJ699">
        <f>VLOOKUP(C699,'考勤原始数据（增加育儿、独生子女陪护假）'!C:AF,30,0)</f>
        <v>0</v>
      </c>
      <c r="AK699">
        <v>23</v>
      </c>
      <c r="AL699">
        <f t="shared" si="41"/>
        <v>345</v>
      </c>
      <c r="AM699">
        <f t="shared" si="43"/>
        <v>200</v>
      </c>
      <c r="AN699">
        <f>VLOOKUP(C699,工龄计算!B:F,5,0)</f>
        <v>0</v>
      </c>
      <c r="AQ699">
        <v>1000</v>
      </c>
      <c r="AS699">
        <f t="shared" si="42"/>
        <v>1000</v>
      </c>
      <c r="BB699">
        <f t="shared" si="44"/>
        <v>0</v>
      </c>
    </row>
    <row r="700" spans="2:54">
      <c r="B700" t="str">
        <f>VLOOKUP(C700,花名册!C:O,13,0)</f>
        <v>12282</v>
      </c>
      <c r="C700" t="s">
        <v>1604</v>
      </c>
      <c r="D700" t="str">
        <f>VLOOKUP(C700,花名册!C:F,4,0)</f>
        <v>百诚医药</v>
      </c>
      <c r="E700" t="str">
        <f>VLOOKUP(C700,花名册!C:G,5,0)</f>
        <v>实验室管理部</v>
      </c>
      <c r="F700" t="str">
        <f>VLOOKUP(C700,花名册!C:H,6,0)</f>
        <v>校验工程师</v>
      </c>
      <c r="G700" t="str">
        <f>VLOOKUP(C700,花名册!C:D,2,0)</f>
        <v>在职</v>
      </c>
      <c r="H700" t="str">
        <f>VLOOKUP(C700,花名册!C:E,3,0)</f>
        <v>正式员工</v>
      </c>
      <c r="I700" t="str">
        <f>VLOOKUP(C700,花名册!C:J,8,0)</f>
        <v>职能</v>
      </c>
      <c r="J700" t="str">
        <f>VLOOKUP(C700,花名册!C:I,7,0)</f>
        <v>2022-11-18</v>
      </c>
      <c r="K700" t="str">
        <f>VLOOKUP(C700,花名册!C:L,9,0)</f>
        <v/>
      </c>
      <c r="L700" t="str">
        <f>VLOOKUP(C700,花名册!C:L,10,0)</f>
        <v/>
      </c>
      <c r="M700" t="str">
        <f>VLOOKUP(C700,花名册!C:N,12,0)</f>
        <v>P1</v>
      </c>
      <c r="N700">
        <f>VLOOKUP(C700,出勤日期!A:I,9,0)</f>
        <v>184</v>
      </c>
      <c r="O700">
        <f>VLOOKUP(C700,出勤日期!A:J,10,0)</f>
        <v>184</v>
      </c>
      <c r="P700">
        <f>VLOOKUP(C700,出勤日期!A:L,12,0)</f>
        <v>0</v>
      </c>
      <c r="Q700">
        <f>VLOOKUP(C700,出勤日期!A:M,13,0)</f>
        <v>184</v>
      </c>
      <c r="S700">
        <f>VLOOKUP(C700,'考勤原始数据（增加育儿、独生子女陪护假）'!C:X,16,0)</f>
        <v>8</v>
      </c>
      <c r="U700">
        <f>VLOOKUP(C700,'考勤原始数据（增加育儿、独生子女陪护假）'!C:Z,17,0)</f>
        <v>0</v>
      </c>
      <c r="W700">
        <f>VLOOKUP(C700,'考勤原始数据（增加育儿、独生子女陪护假）'!C:AB,18,0)</f>
        <v>0</v>
      </c>
      <c r="Y700">
        <f>VLOOKUP(C700,'考勤原始数据（增加育儿、独生子女陪护假）'!C:AD,19,0)</f>
        <v>0</v>
      </c>
      <c r="Z700">
        <f>VLOOKUP(C700,'考勤原始数据（增加育儿、独生子女陪护假）'!C:AE,20,0)</f>
        <v>0</v>
      </c>
      <c r="AB700">
        <f>VLOOKUP(C700,'考勤原始数据（增加育儿、独生子女陪护假）'!C:AG,22,0)</f>
        <v>0</v>
      </c>
      <c r="AC700">
        <f>VLOOKUP(C700,'考勤原始数据（增加育儿、独生子女陪护假）'!C:Y,23,0)</f>
        <v>13.5</v>
      </c>
      <c r="AD700">
        <f>VLOOKUP(C700,'考勤原始数据（增加育儿、独生子女陪护假）'!C:Z,24,0)</f>
        <v>13.5</v>
      </c>
      <c r="AE700">
        <v>0</v>
      </c>
      <c r="AF700">
        <f>VLOOKUP(C700,'考勤原始数据（增加育儿、独生子女陪护假）'!C:AB,26,0)</f>
        <v>0</v>
      </c>
      <c r="AG700">
        <f>VLOOKUP(C700:C701,'考勤原始数据（增加育儿、独生子女陪护假）'!C:AC,27,0)</f>
        <v>0</v>
      </c>
      <c r="AH700">
        <f>VLOOKUP(C700,'考勤原始数据（增加育儿、独生子女陪护假）'!C:AD,28,0)</f>
        <v>0</v>
      </c>
      <c r="AI700">
        <f>VLOOKUP(C700,'考勤原始数据（增加育儿、独生子女陪护假）'!C:AE,29,0)</f>
        <v>0</v>
      </c>
      <c r="AJ700">
        <f>VLOOKUP(C700,'考勤原始数据（增加育儿、独生子女陪护假）'!C:AF,30,0)</f>
        <v>0</v>
      </c>
      <c r="AL700">
        <f t="shared" si="41"/>
        <v>0</v>
      </c>
      <c r="AM700">
        <f t="shared" si="43"/>
        <v>191.3</v>
      </c>
      <c r="AN700">
        <f>VLOOKUP(C700,工龄计算!B:F,5,0)</f>
        <v>0</v>
      </c>
      <c r="AS700">
        <f t="shared" si="42"/>
        <v>0</v>
      </c>
      <c r="BB700">
        <f t="shared" si="44"/>
        <v>0</v>
      </c>
    </row>
    <row r="701" spans="2:54">
      <c r="B701" t="str">
        <f>VLOOKUP(C701,花名册!C:O,13,0)</f>
        <v>12549</v>
      </c>
      <c r="C701" t="s">
        <v>1207</v>
      </c>
      <c r="D701" t="str">
        <f>VLOOKUP(C701,花名册!C:F,4,0)</f>
        <v>百诚医药</v>
      </c>
      <c r="E701" t="str">
        <f>VLOOKUP(C701,花名册!C:G,5,0)</f>
        <v>医学部</v>
      </c>
      <c r="F701" t="str">
        <f>VLOOKUP(C701,花名册!C:H,6,0)</f>
        <v>医学编辑</v>
      </c>
      <c r="G701" t="str">
        <f>VLOOKUP(C701,花名册!C:D,2,0)</f>
        <v>在职</v>
      </c>
      <c r="H701" t="str">
        <f>VLOOKUP(C701,花名册!C:E,3,0)</f>
        <v>正式员工</v>
      </c>
      <c r="I701" t="str">
        <f>VLOOKUP(C701,花名册!C:J,8,0)</f>
        <v>研发</v>
      </c>
      <c r="J701" t="str">
        <f>VLOOKUP(C701,花名册!C:I,7,0)</f>
        <v>2022-07-04</v>
      </c>
      <c r="K701" t="str">
        <f>VLOOKUP(C701,花名册!C:L,9,0)</f>
        <v/>
      </c>
      <c r="L701" t="str">
        <f>VLOOKUP(C701,花名册!C:L,10,0)</f>
        <v/>
      </c>
      <c r="M701" t="str">
        <f>VLOOKUP(C701,花名册!C:N,12,0)</f>
        <v>P2</v>
      </c>
      <c r="N701">
        <f>VLOOKUP(C701,出勤日期!A:I,9,0)</f>
        <v>172.5</v>
      </c>
      <c r="O701">
        <f>VLOOKUP(C701,出勤日期!A:J,10,0)</f>
        <v>172.5</v>
      </c>
      <c r="P701">
        <f>VLOOKUP(C701,出勤日期!A:L,12,0)</f>
        <v>0</v>
      </c>
      <c r="Q701">
        <f>VLOOKUP(C701,出勤日期!A:M,13,0)</f>
        <v>172.5</v>
      </c>
      <c r="S701">
        <f>VLOOKUP(C701,'考勤原始数据（增加育儿、独生子女陪护假）'!C:X,16,0)</f>
        <v>0</v>
      </c>
      <c r="U701">
        <f>VLOOKUP(C701,'考勤原始数据（增加育儿、独生子女陪护假）'!C:Z,17,0)</f>
        <v>0</v>
      </c>
      <c r="W701">
        <f>VLOOKUP(C701,'考勤原始数据（增加育儿、独生子女陪护假）'!C:AB,18,0)</f>
        <v>0</v>
      </c>
      <c r="Y701">
        <f>VLOOKUP(C701,'考勤原始数据（增加育儿、独生子女陪护假）'!C:AD,19,0)</f>
        <v>0</v>
      </c>
      <c r="Z701">
        <f>VLOOKUP(C701,'考勤原始数据（增加育儿、独生子女陪护假）'!C:AE,20,0)</f>
        <v>0</v>
      </c>
      <c r="AB701">
        <f>VLOOKUP(C701,'考勤原始数据（增加育儿、独生子女陪护假）'!C:AG,22,0)</f>
        <v>0</v>
      </c>
      <c r="AC701">
        <f>VLOOKUP(C701,'考勤原始数据（增加育儿、独生子女陪护假）'!C:Y,23,0)</f>
        <v>9</v>
      </c>
      <c r="AD701">
        <f>VLOOKUP(C701,'考勤原始数据（增加育儿、独生子女陪护假）'!C:Z,24,0)</f>
        <v>9</v>
      </c>
      <c r="AE701">
        <v>0</v>
      </c>
      <c r="AF701">
        <f>VLOOKUP(C701,'考勤原始数据（增加育儿、独生子女陪护假）'!C:AB,26,0)</f>
        <v>0</v>
      </c>
      <c r="AG701">
        <f>VLOOKUP(C701:C702,'考勤原始数据（增加育儿、独生子女陪护假）'!C:AC,27,0)</f>
        <v>0</v>
      </c>
      <c r="AH701">
        <f>VLOOKUP(C701,'考勤原始数据（增加育儿、独生子女陪护假）'!C:AD,28,0)</f>
        <v>0</v>
      </c>
      <c r="AI701">
        <f>VLOOKUP(C701,'考勤原始数据（增加育儿、独生子女陪护假）'!C:AE,29,0)</f>
        <v>0</v>
      </c>
      <c r="AJ701">
        <f>VLOOKUP(C701,'考勤原始数据（增加育儿、独生子女陪护假）'!C:AF,30,0)</f>
        <v>0</v>
      </c>
      <c r="AL701">
        <f t="shared" si="41"/>
        <v>0</v>
      </c>
      <c r="AM701">
        <f t="shared" si="43"/>
        <v>200</v>
      </c>
      <c r="AN701">
        <f>VLOOKUP(C701,工龄计算!B:F,5,0)</f>
        <v>0</v>
      </c>
      <c r="AS701">
        <f t="shared" si="42"/>
        <v>0</v>
      </c>
      <c r="BB701">
        <f t="shared" si="44"/>
        <v>0</v>
      </c>
    </row>
    <row r="702" spans="2:54">
      <c r="B702" t="str">
        <f>VLOOKUP(C702,花名册!C:O,13,0)</f>
        <v>12709</v>
      </c>
      <c r="C702" t="s">
        <v>1721</v>
      </c>
      <c r="D702" t="str">
        <f>VLOOKUP(C702,花名册!C:F,4,0)</f>
        <v>百诚医药</v>
      </c>
      <c r="E702" t="str">
        <f>VLOOKUP(C702,花名册!C:G,5,0)</f>
        <v>医学部</v>
      </c>
      <c r="F702" t="str">
        <f>VLOOKUP(C702,花名册!C:H,6,0)</f>
        <v>医学编辑</v>
      </c>
      <c r="G702" t="str">
        <f>VLOOKUP(C702,花名册!C:D,2,0)</f>
        <v>在职</v>
      </c>
      <c r="H702" t="str">
        <f>VLOOKUP(C702,花名册!C:E,3,0)</f>
        <v>试用员工</v>
      </c>
      <c r="I702" t="str">
        <f>VLOOKUP(C702,花名册!C:J,8,0)</f>
        <v>研发</v>
      </c>
      <c r="J702" t="str">
        <f>VLOOKUP(C702,花名册!C:I,7,0)</f>
        <v>2023-03-13</v>
      </c>
      <c r="K702" t="str">
        <f>VLOOKUP(C702,花名册!C:L,9,0)</f>
        <v/>
      </c>
      <c r="L702" t="str">
        <f>VLOOKUP(C702,花名册!C:L,10,0)</f>
        <v/>
      </c>
      <c r="M702" t="str">
        <f>VLOOKUP(C702,花名册!C:N,12,0)</f>
        <v>P1</v>
      </c>
      <c r="N702">
        <f>VLOOKUP(C702,出勤日期!A:I,9,0)</f>
        <v>172.5</v>
      </c>
      <c r="O702">
        <f>VLOOKUP(C702,出勤日期!A:J,10,0)</f>
        <v>112.5</v>
      </c>
      <c r="P702">
        <f>VLOOKUP(C702,出勤日期!A:L,12,0)</f>
        <v>0</v>
      </c>
      <c r="Q702">
        <f>VLOOKUP(C702,出勤日期!A:M,13,0)</f>
        <v>112.5</v>
      </c>
      <c r="S702">
        <f>VLOOKUP(C702,'考勤原始数据（增加育儿、独生子女陪护假）'!C:X,16,0)</f>
        <v>0</v>
      </c>
      <c r="U702">
        <f>VLOOKUP(C702,'考勤原始数据（增加育儿、独生子女陪护假）'!C:Z,17,0)</f>
        <v>0</v>
      </c>
      <c r="W702">
        <f>VLOOKUP(C702,'考勤原始数据（增加育儿、独生子女陪护假）'!C:AB,18,0)</f>
        <v>0</v>
      </c>
      <c r="Y702">
        <f>VLOOKUP(C702,'考勤原始数据（增加育儿、独生子女陪护假）'!C:AD,19,0)</f>
        <v>0</v>
      </c>
      <c r="Z702">
        <f>VLOOKUP(C702,'考勤原始数据（增加育儿、独生子女陪护假）'!C:AE,20,0)</f>
        <v>0</v>
      </c>
      <c r="AB702">
        <f>VLOOKUP(C702,'考勤原始数据（增加育儿、独生子女陪护假）'!C:AG,22,0)</f>
        <v>0</v>
      </c>
      <c r="AC702">
        <f>VLOOKUP(C702,'考勤原始数据（增加育儿、独生子女陪护假）'!C:Y,23,0)</f>
        <v>0</v>
      </c>
      <c r="AD702">
        <f>VLOOKUP(C702,'考勤原始数据（增加育儿、独生子女陪护假）'!C:Z,24,0)</f>
        <v>0</v>
      </c>
      <c r="AE702">
        <v>0</v>
      </c>
      <c r="AF702">
        <f>VLOOKUP(C702,'考勤原始数据（增加育儿、独生子女陪护假）'!C:AB,26,0)</f>
        <v>0</v>
      </c>
      <c r="AG702">
        <f>VLOOKUP(C702:C703,'考勤原始数据（增加育儿、独生子女陪护假）'!C:AC,27,0)</f>
        <v>0</v>
      </c>
      <c r="AH702">
        <f>VLOOKUP(C702,'考勤原始数据（增加育儿、独生子女陪护假）'!C:AD,28,0)</f>
        <v>0</v>
      </c>
      <c r="AI702">
        <f>VLOOKUP(C702,'考勤原始数据（增加育儿、独生子女陪护假）'!C:AE,29,0)</f>
        <v>0</v>
      </c>
      <c r="AJ702">
        <f>VLOOKUP(C702,'考勤原始数据（增加育儿、独生子女陪护假）'!C:AF,30,0)</f>
        <v>0</v>
      </c>
      <c r="AL702">
        <f t="shared" si="41"/>
        <v>0</v>
      </c>
      <c r="AM702">
        <f t="shared" si="43"/>
        <v>130.43</v>
      </c>
      <c r="AN702">
        <f>VLOOKUP(C702,工龄计算!B:F,5,0)</f>
        <v>0</v>
      </c>
      <c r="AS702">
        <f t="shared" si="42"/>
        <v>0</v>
      </c>
      <c r="BB702">
        <f t="shared" si="44"/>
        <v>0</v>
      </c>
    </row>
    <row r="703" spans="2:54">
      <c r="B703" t="str">
        <f>VLOOKUP(C703,花名册!C:O,13,0)</f>
        <v>11918</v>
      </c>
      <c r="C703" t="s">
        <v>1581</v>
      </c>
      <c r="D703" t="str">
        <f>VLOOKUP(C703,花名册!C:F,4,0)</f>
        <v>百诚医药</v>
      </c>
      <c r="E703" t="str">
        <f>VLOOKUP(C703,花名册!C:G,5,0)</f>
        <v>原料药分析部</v>
      </c>
      <c r="F703" t="str">
        <f>VLOOKUP(C703,花名册!C:H,6,0)</f>
        <v>分析研究员</v>
      </c>
      <c r="G703" t="str">
        <f>VLOOKUP(C703,花名册!C:D,2,0)</f>
        <v>在职</v>
      </c>
      <c r="H703" t="str">
        <f>VLOOKUP(C703,花名册!C:E,3,0)</f>
        <v>正式员工</v>
      </c>
      <c r="I703" t="str">
        <f>VLOOKUP(C703,花名册!C:J,8,0)</f>
        <v>研发</v>
      </c>
      <c r="J703" t="str">
        <f>VLOOKUP(C703,花名册!C:I,7,0)</f>
        <v>2022-07-06</v>
      </c>
      <c r="K703" t="str">
        <f>VLOOKUP(C703,花名册!C:L,9,0)</f>
        <v/>
      </c>
      <c r="L703" t="str">
        <f>VLOOKUP(C703,花名册!C:L,10,0)</f>
        <v/>
      </c>
      <c r="M703" t="str">
        <f>VLOOKUP(C703,花名册!C:N,12,0)</f>
        <v>P2</v>
      </c>
      <c r="N703">
        <f>VLOOKUP(C703,出勤日期!A:I,9,0)</f>
        <v>172.5</v>
      </c>
      <c r="O703">
        <f>VLOOKUP(C703,出勤日期!A:J,10,0)</f>
        <v>172.5</v>
      </c>
      <c r="P703">
        <f>VLOOKUP(C703,出勤日期!A:L,12,0)</f>
        <v>0</v>
      </c>
      <c r="Q703">
        <f>VLOOKUP(C703,出勤日期!A:M,13,0)</f>
        <v>172.5</v>
      </c>
      <c r="S703">
        <f>VLOOKUP(C703,'考勤原始数据（增加育儿、独生子女陪护假）'!C:X,16,0)</f>
        <v>0</v>
      </c>
      <c r="U703">
        <f>VLOOKUP(C703,'考勤原始数据（增加育儿、独生子女陪护假）'!C:Z,17,0)</f>
        <v>0</v>
      </c>
      <c r="W703">
        <f>VLOOKUP(C703,'考勤原始数据（增加育儿、独生子女陪护假）'!C:AB,18,0)</f>
        <v>0</v>
      </c>
      <c r="Y703">
        <f>VLOOKUP(C703,'考勤原始数据（增加育儿、独生子女陪护假）'!C:AD,19,0)</f>
        <v>0</v>
      </c>
      <c r="Z703">
        <f>VLOOKUP(C703,'考勤原始数据（增加育儿、独生子女陪护假）'!C:AE,20,0)</f>
        <v>0</v>
      </c>
      <c r="AB703">
        <f>VLOOKUP(C703,'考勤原始数据（增加育儿、独生子女陪护假）'!C:AG,22,0)</f>
        <v>0</v>
      </c>
      <c r="AC703">
        <f>VLOOKUP(C703,'考勤原始数据（增加育儿、独生子女陪护假）'!C:Y,23,0)</f>
        <v>34</v>
      </c>
      <c r="AD703">
        <f>VLOOKUP(C703,'考勤原始数据（增加育儿、独生子女陪护假）'!C:Z,24,0)</f>
        <v>13</v>
      </c>
      <c r="AE703">
        <v>0</v>
      </c>
      <c r="AF703">
        <f>VLOOKUP(C703,'考勤原始数据（增加育儿、独生子女陪护假）'!C:AB,26,0)</f>
        <v>10</v>
      </c>
      <c r="AG703">
        <f>VLOOKUP(C703:C704,'考勤原始数据（增加育儿、独生子女陪护假）'!C:AC,27,0)</f>
        <v>11</v>
      </c>
      <c r="AH703">
        <f>VLOOKUP(C703,'考勤原始数据（增加育儿、独生子女陪护假）'!C:AD,28,0)</f>
        <v>0</v>
      </c>
      <c r="AI703">
        <f>VLOOKUP(C703,'考勤原始数据（增加育儿、独生子女陪护假）'!C:AE,29,0)</f>
        <v>0</v>
      </c>
      <c r="AJ703">
        <f>VLOOKUP(C703,'考勤原始数据（增加育儿、独生子女陪护假）'!C:AF,30,0)</f>
        <v>840</v>
      </c>
      <c r="AL703">
        <f t="shared" si="41"/>
        <v>0</v>
      </c>
      <c r="AM703">
        <f t="shared" si="43"/>
        <v>200</v>
      </c>
      <c r="AN703">
        <f>VLOOKUP(C703,工龄计算!B:F,5,0)</f>
        <v>0</v>
      </c>
      <c r="AS703">
        <f t="shared" si="42"/>
        <v>0</v>
      </c>
      <c r="BB703">
        <f t="shared" si="44"/>
        <v>0</v>
      </c>
    </row>
    <row r="704" spans="2:54">
      <c r="B704" t="str">
        <f>VLOOKUP(C704,花名册!C:O,13,0)</f>
        <v>11925</v>
      </c>
      <c r="C704" t="s">
        <v>1582</v>
      </c>
      <c r="D704" t="str">
        <f>VLOOKUP(C704,花名册!C:F,4,0)</f>
        <v>百诚医药</v>
      </c>
      <c r="E704" t="str">
        <f>VLOOKUP(C704,花名册!C:G,5,0)</f>
        <v>固体制剂一部</v>
      </c>
      <c r="F704" t="str">
        <f>VLOOKUP(C704,花名册!C:H,6,0)</f>
        <v>分析研究员</v>
      </c>
      <c r="G704" t="str">
        <f>VLOOKUP(C704,花名册!C:D,2,0)</f>
        <v>在职</v>
      </c>
      <c r="H704" t="str">
        <f>VLOOKUP(C704,花名册!C:E,3,0)</f>
        <v>正式员工</v>
      </c>
      <c r="I704" t="str">
        <f>VLOOKUP(C704,花名册!C:J,8,0)</f>
        <v>研发</v>
      </c>
      <c r="J704" t="str">
        <f>VLOOKUP(C704,花名册!C:I,7,0)</f>
        <v>2022-07-06</v>
      </c>
      <c r="K704" t="str">
        <f>VLOOKUP(C704,花名册!C:L,9,0)</f>
        <v/>
      </c>
      <c r="L704" t="str">
        <f>VLOOKUP(C704,花名册!C:L,10,0)</f>
        <v/>
      </c>
      <c r="M704" t="str">
        <f>VLOOKUP(C704,花名册!C:N,12,0)</f>
        <v>P2</v>
      </c>
      <c r="N704">
        <f>VLOOKUP(C704,出勤日期!A:I,9,0)</f>
        <v>172.5</v>
      </c>
      <c r="O704">
        <f>VLOOKUP(C704,出勤日期!A:J,10,0)</f>
        <v>172.5</v>
      </c>
      <c r="P704">
        <f>VLOOKUP(C704,出勤日期!A:L,12,0)</f>
        <v>0</v>
      </c>
      <c r="Q704">
        <f>VLOOKUP(C704,出勤日期!A:M,13,0)</f>
        <v>172.5</v>
      </c>
      <c r="S704">
        <f>VLOOKUP(C704,'考勤原始数据（增加育儿、独生子女陪护假）'!C:X,16,0)</f>
        <v>0</v>
      </c>
      <c r="U704">
        <f>VLOOKUP(C704,'考勤原始数据（增加育儿、独生子女陪护假）'!C:Z,17,0)</f>
        <v>0</v>
      </c>
      <c r="W704">
        <f>VLOOKUP(C704,'考勤原始数据（增加育儿、独生子女陪护假）'!C:AB,18,0)</f>
        <v>0</v>
      </c>
      <c r="Y704">
        <f>VLOOKUP(C704,'考勤原始数据（增加育儿、独生子女陪护假）'!C:AD,19,0)</f>
        <v>0</v>
      </c>
      <c r="Z704">
        <f>VLOOKUP(C704,'考勤原始数据（增加育儿、独生子女陪护假）'!C:AE,20,0)</f>
        <v>0</v>
      </c>
      <c r="AB704">
        <f>VLOOKUP(C704,'考勤原始数据（增加育儿、独生子女陪护假）'!C:AG,22,0)</f>
        <v>0</v>
      </c>
      <c r="AC704">
        <f>VLOOKUP(C704,'考勤原始数据（增加育儿、独生子女陪护假）'!C:Y,23,0)</f>
        <v>25</v>
      </c>
      <c r="AD704">
        <f>VLOOKUP(C704,'考勤原始数据（增加育儿、独生子女陪护假）'!C:Z,24,0)</f>
        <v>22.5</v>
      </c>
      <c r="AE704">
        <v>0</v>
      </c>
      <c r="AF704">
        <f>VLOOKUP(C704,'考勤原始数据（增加育儿、独生子女陪护假）'!C:AB,26,0)</f>
        <v>0</v>
      </c>
      <c r="AG704">
        <f>VLOOKUP(C704:C705,'考勤原始数据（增加育儿、独生子女陪护假）'!C:AC,27,0)</f>
        <v>0</v>
      </c>
      <c r="AH704">
        <f>VLOOKUP(C704,'考勤原始数据（增加育儿、独生子女陪护假）'!C:AD,28,0)</f>
        <v>0</v>
      </c>
      <c r="AI704">
        <f>VLOOKUP(C704,'考勤原始数据（增加育儿、独生子女陪护假）'!C:AE,29,0)</f>
        <v>2.5</v>
      </c>
      <c r="AJ704">
        <f>VLOOKUP(C704,'考勤原始数据（增加育儿、独生子女陪护假）'!C:AF,30,0)</f>
        <v>200</v>
      </c>
      <c r="AL704">
        <f t="shared" si="41"/>
        <v>0</v>
      </c>
      <c r="AM704">
        <f t="shared" si="43"/>
        <v>200</v>
      </c>
      <c r="AN704">
        <f>VLOOKUP(C704,工龄计算!B:F,5,0)</f>
        <v>0</v>
      </c>
      <c r="AS704">
        <f t="shared" si="42"/>
        <v>0</v>
      </c>
      <c r="BB704">
        <f t="shared" si="44"/>
        <v>0</v>
      </c>
    </row>
    <row r="705" spans="2:54">
      <c r="B705" t="str">
        <f>VLOOKUP(C705,花名册!C:O,13,0)</f>
        <v>11929</v>
      </c>
      <c r="C705" t="s">
        <v>1448</v>
      </c>
      <c r="D705" t="str">
        <f>VLOOKUP(C705,花名册!C:F,4,0)</f>
        <v>百诚医药</v>
      </c>
      <c r="E705" t="str">
        <f>VLOOKUP(C705,花名册!C:G,5,0)</f>
        <v>中药天然药物部</v>
      </c>
      <c r="F705" t="str">
        <f>VLOOKUP(C705,花名册!C:H,6,0)</f>
        <v>制剂研究员</v>
      </c>
      <c r="G705" t="str">
        <f>VLOOKUP(C705,花名册!C:D,2,0)</f>
        <v>在职</v>
      </c>
      <c r="H705" t="str">
        <f>VLOOKUP(C705,花名册!C:E,3,0)</f>
        <v>正式员工</v>
      </c>
      <c r="I705" t="str">
        <f>VLOOKUP(C705,花名册!C:J,8,0)</f>
        <v>研发</v>
      </c>
      <c r="J705" t="str">
        <f>VLOOKUP(C705,花名册!C:I,7,0)</f>
        <v>2022-07-06</v>
      </c>
      <c r="K705" t="str">
        <f>VLOOKUP(C705,花名册!C:L,9,0)</f>
        <v/>
      </c>
      <c r="L705" t="str">
        <f>VLOOKUP(C705,花名册!C:L,10,0)</f>
        <v/>
      </c>
      <c r="M705" t="str">
        <f>VLOOKUP(C705,花名册!C:N,12,0)</f>
        <v>P2</v>
      </c>
      <c r="N705">
        <f>VLOOKUP(C705,出勤日期!A:I,9,0)</f>
        <v>172.5</v>
      </c>
      <c r="O705">
        <f>VLOOKUP(C705,出勤日期!A:J,10,0)</f>
        <v>172.5</v>
      </c>
      <c r="P705">
        <f>VLOOKUP(C705,出勤日期!A:L,12,0)</f>
        <v>0</v>
      </c>
      <c r="Q705">
        <f>VLOOKUP(C705,出勤日期!A:M,13,0)</f>
        <v>172.5</v>
      </c>
      <c r="S705">
        <f>VLOOKUP(C705,'考勤原始数据（增加育儿、独生子女陪护假）'!C:X,16,0)</f>
        <v>0</v>
      </c>
      <c r="U705">
        <f>VLOOKUP(C705,'考勤原始数据（增加育儿、独生子女陪护假）'!C:Z,17,0)</f>
        <v>0</v>
      </c>
      <c r="W705">
        <f>VLOOKUP(C705,'考勤原始数据（增加育儿、独生子女陪护假）'!C:AB,18,0)</f>
        <v>0</v>
      </c>
      <c r="Y705">
        <f>VLOOKUP(C705,'考勤原始数据（增加育儿、独生子女陪护假）'!C:AD,19,0)</f>
        <v>0</v>
      </c>
      <c r="Z705">
        <f>VLOOKUP(C705,'考勤原始数据（增加育儿、独生子女陪护假）'!C:AE,20,0)</f>
        <v>0</v>
      </c>
      <c r="AB705">
        <f>VLOOKUP(C705,'考勤原始数据（增加育儿、独生子女陪护假）'!C:AG,22,0)</f>
        <v>0</v>
      </c>
      <c r="AC705">
        <f>VLOOKUP(C705,'考勤原始数据（增加育儿、独生子女陪护假）'!C:Y,23,0)</f>
        <v>1</v>
      </c>
      <c r="AD705">
        <f>VLOOKUP(C705,'考勤原始数据（增加育儿、独生子女陪护假）'!C:Z,24,0)</f>
        <v>1</v>
      </c>
      <c r="AE705">
        <v>0</v>
      </c>
      <c r="AF705">
        <f>VLOOKUP(C705,'考勤原始数据（增加育儿、独生子女陪护假）'!C:AB,26,0)</f>
        <v>0</v>
      </c>
      <c r="AG705">
        <f>VLOOKUP(C705:C706,'考勤原始数据（增加育儿、独生子女陪护假）'!C:AC,27,0)</f>
        <v>0</v>
      </c>
      <c r="AH705">
        <f>VLOOKUP(C705,'考勤原始数据（增加育儿、独生子女陪护假）'!C:AD,28,0)</f>
        <v>0</v>
      </c>
      <c r="AI705">
        <f>VLOOKUP(C705,'考勤原始数据（增加育儿、独生子女陪护假）'!C:AE,29,0)</f>
        <v>0</v>
      </c>
      <c r="AJ705">
        <f>VLOOKUP(C705,'考勤原始数据（增加育儿、独生子女陪护假）'!C:AF,30,0)</f>
        <v>0</v>
      </c>
      <c r="AL705">
        <f t="shared" si="41"/>
        <v>0</v>
      </c>
      <c r="AM705">
        <f t="shared" si="43"/>
        <v>200</v>
      </c>
      <c r="AN705">
        <f>VLOOKUP(C705,工龄计算!B:F,5,0)</f>
        <v>0</v>
      </c>
      <c r="AS705">
        <f t="shared" si="42"/>
        <v>0</v>
      </c>
      <c r="BB705">
        <f t="shared" si="44"/>
        <v>0</v>
      </c>
    </row>
    <row r="706" spans="2:54">
      <c r="B706" t="str">
        <f>VLOOKUP(C706,花名册!C:O,13,0)</f>
        <v>11933</v>
      </c>
      <c r="C706" t="s">
        <v>1449</v>
      </c>
      <c r="D706" t="str">
        <f>VLOOKUP(C706,花名册!C:F,4,0)</f>
        <v>百诚医药</v>
      </c>
      <c r="E706" t="str">
        <f>VLOOKUP(C706,花名册!C:G,5,0)</f>
        <v>实验室管理部</v>
      </c>
      <c r="F706" t="str">
        <f>VLOOKUP(C706,花名册!C:H,6,0)</f>
        <v>仓库管理员</v>
      </c>
      <c r="G706" t="str">
        <f>VLOOKUP(C706,花名册!C:D,2,0)</f>
        <v>在职</v>
      </c>
      <c r="H706" t="str">
        <f>VLOOKUP(C706,花名册!C:E,3,0)</f>
        <v>正式员工</v>
      </c>
      <c r="I706" t="str">
        <f>VLOOKUP(C706,花名册!C:J,8,0)</f>
        <v>职能</v>
      </c>
      <c r="J706" t="str">
        <f>VLOOKUP(C706,花名册!C:I,7,0)</f>
        <v>2022-07-06</v>
      </c>
      <c r="K706" t="str">
        <f>VLOOKUP(C706,花名册!C:L,9,0)</f>
        <v/>
      </c>
      <c r="L706" t="str">
        <f>VLOOKUP(C706,花名册!C:L,10,0)</f>
        <v/>
      </c>
      <c r="M706" t="str">
        <f>VLOOKUP(C706,花名册!C:N,12,0)</f>
        <v>P2</v>
      </c>
      <c r="N706">
        <f>VLOOKUP(C706,出勤日期!A:I,9,0)</f>
        <v>184</v>
      </c>
      <c r="O706">
        <f>VLOOKUP(C706,出勤日期!A:J,10,0)</f>
        <v>184</v>
      </c>
      <c r="P706">
        <f>VLOOKUP(C706,出勤日期!A:L,12,0)</f>
        <v>0</v>
      </c>
      <c r="Q706">
        <f>VLOOKUP(C706,出勤日期!A:M,13,0)</f>
        <v>184</v>
      </c>
      <c r="S706">
        <f>VLOOKUP(C706,'考勤原始数据（增加育儿、独生子女陪护假）'!C:X,16,0)</f>
        <v>0</v>
      </c>
      <c r="U706">
        <f>VLOOKUP(C706,'考勤原始数据（增加育儿、独生子女陪护假）'!C:Z,17,0)</f>
        <v>0</v>
      </c>
      <c r="W706">
        <f>VLOOKUP(C706,'考勤原始数据（增加育儿、独生子女陪护假）'!C:AB,18,0)</f>
        <v>0</v>
      </c>
      <c r="Y706">
        <f>VLOOKUP(C706,'考勤原始数据（增加育儿、独生子女陪护假）'!C:AD,19,0)</f>
        <v>0</v>
      </c>
      <c r="Z706">
        <f>VLOOKUP(C706,'考勤原始数据（增加育儿、独生子女陪护假）'!C:AE,20,0)</f>
        <v>0</v>
      </c>
      <c r="AB706">
        <f>VLOOKUP(C706,'考勤原始数据（增加育儿、独生子女陪护假）'!C:AG,22,0)</f>
        <v>0</v>
      </c>
      <c r="AC706">
        <f>VLOOKUP(C706,'考勤原始数据（增加育儿、独生子女陪护假）'!C:Y,23,0)</f>
        <v>8</v>
      </c>
      <c r="AD706">
        <f>VLOOKUP(C706,'考勤原始数据（增加育儿、独生子女陪护假）'!C:Z,24,0)</f>
        <v>0</v>
      </c>
      <c r="AE706">
        <v>0</v>
      </c>
      <c r="AF706">
        <f>VLOOKUP(C706,'考勤原始数据（增加育儿、独生子女陪护假）'!C:AB,26,0)</f>
        <v>0</v>
      </c>
      <c r="AG706">
        <f>VLOOKUP(C706:C707,'考勤原始数据（增加育儿、独生子女陪护假）'!C:AC,27,0)</f>
        <v>8</v>
      </c>
      <c r="AH706">
        <f>VLOOKUP(C706,'考勤原始数据（增加育儿、独生子女陪护假）'!C:AD,28,0)</f>
        <v>0</v>
      </c>
      <c r="AI706">
        <f>VLOOKUP(C706,'考勤原始数据（增加育儿、独生子女陪护假）'!C:AE,29,0)</f>
        <v>0</v>
      </c>
      <c r="AJ706">
        <f>VLOOKUP(C706,'考勤原始数据（增加育儿、独生子女陪护假）'!C:AF,30,0)</f>
        <v>300</v>
      </c>
      <c r="AL706">
        <f t="shared" ref="AL706:AL769" si="45">AK706*15</f>
        <v>0</v>
      </c>
      <c r="AM706">
        <f t="shared" si="43"/>
        <v>200</v>
      </c>
      <c r="AN706">
        <f>VLOOKUP(C706,工龄计算!B:F,5,0)</f>
        <v>0</v>
      </c>
      <c r="AS706">
        <f t="shared" ref="AS706:AS769" si="46">AO706+AP706+AQ706+AR706</f>
        <v>0</v>
      </c>
      <c r="BB706">
        <f t="shared" si="44"/>
        <v>0</v>
      </c>
    </row>
    <row r="707" spans="2:54">
      <c r="B707" t="str">
        <f>VLOOKUP(C707,花名册!C:O,13,0)</f>
        <v>11919</v>
      </c>
      <c r="C707" t="s">
        <v>1299</v>
      </c>
      <c r="D707" t="str">
        <f>VLOOKUP(C707,花名册!C:F,4,0)</f>
        <v>百诚医药</v>
      </c>
      <c r="E707" t="str">
        <f>VLOOKUP(C707,花名册!C:G,5,0)</f>
        <v>药理部</v>
      </c>
      <c r="F707" t="str">
        <f>VLOOKUP(C707,花名册!C:H,6,0)</f>
        <v>药理研究员</v>
      </c>
      <c r="G707" t="str">
        <f>VLOOKUP(C707,花名册!C:D,2,0)</f>
        <v>在职</v>
      </c>
      <c r="H707" t="str">
        <f>VLOOKUP(C707,花名册!C:E,3,0)</f>
        <v>正式员工</v>
      </c>
      <c r="I707" t="str">
        <f>VLOOKUP(C707,花名册!C:J,8,0)</f>
        <v>研发</v>
      </c>
      <c r="J707" t="str">
        <f>VLOOKUP(C707,花名册!C:I,7,0)</f>
        <v>2022-07-06</v>
      </c>
      <c r="K707" t="str">
        <f>VLOOKUP(C707,花名册!C:L,9,0)</f>
        <v/>
      </c>
      <c r="L707" t="str">
        <f>VLOOKUP(C707,花名册!C:L,10,0)</f>
        <v/>
      </c>
      <c r="M707" t="str">
        <f>VLOOKUP(C707,花名册!C:N,12,0)</f>
        <v>P2</v>
      </c>
      <c r="N707">
        <f>VLOOKUP(C707,出勤日期!A:I,9,0)</f>
        <v>172.5</v>
      </c>
      <c r="O707">
        <f>VLOOKUP(C707,出勤日期!A:J,10,0)</f>
        <v>172.5</v>
      </c>
      <c r="P707">
        <f>VLOOKUP(C707,出勤日期!A:L,12,0)</f>
        <v>0</v>
      </c>
      <c r="Q707">
        <f>VLOOKUP(C707,出勤日期!A:M,13,0)</f>
        <v>172.5</v>
      </c>
      <c r="S707">
        <f>VLOOKUP(C707,'考勤原始数据（增加育儿、独生子女陪护假）'!C:X,16,0)</f>
        <v>0</v>
      </c>
      <c r="U707">
        <f>VLOOKUP(C707,'考勤原始数据（增加育儿、独生子女陪护假）'!C:Z,17,0)</f>
        <v>0</v>
      </c>
      <c r="W707">
        <f>VLOOKUP(C707,'考勤原始数据（增加育儿、独生子女陪护假）'!C:AB,18,0)</f>
        <v>0</v>
      </c>
      <c r="Y707">
        <f>VLOOKUP(C707,'考勤原始数据（增加育儿、独生子女陪护假）'!C:AD,19,0)</f>
        <v>0</v>
      </c>
      <c r="Z707">
        <f>VLOOKUP(C707,'考勤原始数据（增加育儿、独生子女陪护假）'!C:AE,20,0)</f>
        <v>0</v>
      </c>
      <c r="AB707">
        <f>VLOOKUP(C707,'考勤原始数据（增加育儿、独生子女陪护假）'!C:AG,22,0)</f>
        <v>0</v>
      </c>
      <c r="AC707">
        <f>VLOOKUP(C707,'考勤原始数据（增加育儿、独生子女陪护假）'!C:Y,23,0)</f>
        <v>7</v>
      </c>
      <c r="AD707">
        <f>VLOOKUP(C707,'考勤原始数据（增加育儿、独生子女陪护假）'!C:Z,24,0)</f>
        <v>7</v>
      </c>
      <c r="AE707">
        <v>0</v>
      </c>
      <c r="AF707">
        <f>VLOOKUP(C707,'考勤原始数据（增加育儿、独生子女陪护假）'!C:AB,26,0)</f>
        <v>0</v>
      </c>
      <c r="AG707">
        <f>VLOOKUP(C707:C708,'考勤原始数据（增加育儿、独生子女陪护假）'!C:AC,27,0)</f>
        <v>0</v>
      </c>
      <c r="AH707">
        <f>VLOOKUP(C707,'考勤原始数据（增加育儿、独生子女陪护假）'!C:AD,28,0)</f>
        <v>0</v>
      </c>
      <c r="AI707">
        <f>VLOOKUP(C707,'考勤原始数据（增加育儿、独生子女陪护假）'!C:AE,29,0)</f>
        <v>0</v>
      </c>
      <c r="AJ707">
        <f>VLOOKUP(C707,'考勤原始数据（增加育儿、独生子女陪护假）'!C:AF,30,0)</f>
        <v>0</v>
      </c>
      <c r="AL707">
        <f t="shared" si="45"/>
        <v>0</v>
      </c>
      <c r="AM707">
        <f t="shared" ref="AM707:AM770" si="47">ROUND(200/N707*(O707-R707-S707-T707-U707-V707-W707-X707-Y707-Z707-AA707-AB707),2)</f>
        <v>200</v>
      </c>
      <c r="AN707">
        <f>VLOOKUP(C707,工龄计算!B:F,5,0)</f>
        <v>0</v>
      </c>
      <c r="AS707">
        <f t="shared" si="46"/>
        <v>0</v>
      </c>
      <c r="BB707">
        <f t="shared" ref="BB707:BB770" si="48">AU707+AY707+AZ707+BA707</f>
        <v>0</v>
      </c>
    </row>
    <row r="708" spans="2:54">
      <c r="B708" t="str">
        <f>VLOOKUP(C708,花名册!C:O,13,0)</f>
        <v>11917</v>
      </c>
      <c r="C708" t="s">
        <v>1182</v>
      </c>
      <c r="D708" t="str">
        <f>VLOOKUP(C708,花名册!C:F,4,0)</f>
        <v>百诚医药</v>
      </c>
      <c r="E708" t="str">
        <f>VLOOKUP(C708,花名册!C:G,5,0)</f>
        <v>药理部</v>
      </c>
      <c r="F708" t="str">
        <f>VLOOKUP(C708,花名册!C:H,6,0)</f>
        <v>高级药理研究员</v>
      </c>
      <c r="G708" t="str">
        <f>VLOOKUP(C708,花名册!C:D,2,0)</f>
        <v>在职</v>
      </c>
      <c r="H708" t="str">
        <f>VLOOKUP(C708,花名册!C:E,3,0)</f>
        <v>正式员工</v>
      </c>
      <c r="I708" t="str">
        <f>VLOOKUP(C708,花名册!C:J,8,0)</f>
        <v>研发</v>
      </c>
      <c r="J708" t="str">
        <f>VLOOKUP(C708,花名册!C:I,7,0)</f>
        <v>2022-07-06</v>
      </c>
      <c r="K708" t="str">
        <f>VLOOKUP(C708,花名册!C:L,9,0)</f>
        <v/>
      </c>
      <c r="L708" t="str">
        <f>VLOOKUP(C708,花名册!C:L,10,0)</f>
        <v/>
      </c>
      <c r="M708" t="str">
        <f>VLOOKUP(C708,花名册!C:N,12,0)</f>
        <v>P3</v>
      </c>
      <c r="N708">
        <f>VLOOKUP(C708,出勤日期!A:I,9,0)</f>
        <v>172.5</v>
      </c>
      <c r="O708">
        <f>VLOOKUP(C708,出勤日期!A:J,10,0)</f>
        <v>172.5</v>
      </c>
      <c r="P708">
        <f>VLOOKUP(C708,出勤日期!A:L,12,0)</f>
        <v>0</v>
      </c>
      <c r="Q708">
        <f>VLOOKUP(C708,出勤日期!A:M,13,0)</f>
        <v>172.5</v>
      </c>
      <c r="S708">
        <f>VLOOKUP(C708,'考勤原始数据（增加育儿、独生子女陪护假）'!C:X,16,0)</f>
        <v>0</v>
      </c>
      <c r="U708">
        <f>VLOOKUP(C708,'考勤原始数据（增加育儿、独生子女陪护假）'!C:Z,17,0)</f>
        <v>0</v>
      </c>
      <c r="W708">
        <f>VLOOKUP(C708,'考勤原始数据（增加育儿、独生子女陪护假）'!C:AB,18,0)</f>
        <v>0</v>
      </c>
      <c r="Y708">
        <f>VLOOKUP(C708,'考勤原始数据（增加育儿、独生子女陪护假）'!C:AD,19,0)</f>
        <v>0</v>
      </c>
      <c r="Z708">
        <f>VLOOKUP(C708,'考勤原始数据（增加育儿、独生子女陪护假）'!C:AE,20,0)</f>
        <v>0</v>
      </c>
      <c r="AB708">
        <f>VLOOKUP(C708,'考勤原始数据（增加育儿、独生子女陪护假）'!C:AG,22,0)</f>
        <v>0</v>
      </c>
      <c r="AC708">
        <f>VLOOKUP(C708,'考勤原始数据（增加育儿、独生子女陪护假）'!C:Y,23,0)</f>
        <v>0</v>
      </c>
      <c r="AD708">
        <f>VLOOKUP(C708,'考勤原始数据（增加育儿、独生子女陪护假）'!C:Z,24,0)</f>
        <v>0</v>
      </c>
      <c r="AE708">
        <v>0</v>
      </c>
      <c r="AF708">
        <f>VLOOKUP(C708,'考勤原始数据（增加育儿、独生子女陪护假）'!C:AB,26,0)</f>
        <v>0</v>
      </c>
      <c r="AG708">
        <f>VLOOKUP(C708:C709,'考勤原始数据（增加育儿、独生子女陪护假）'!C:AC,27,0)</f>
        <v>0</v>
      </c>
      <c r="AH708">
        <f>VLOOKUP(C708,'考勤原始数据（增加育儿、独生子女陪护假）'!C:AD,28,0)</f>
        <v>0</v>
      </c>
      <c r="AI708">
        <f>VLOOKUP(C708,'考勤原始数据（增加育儿、独生子女陪护假）'!C:AE,29,0)</f>
        <v>0</v>
      </c>
      <c r="AJ708">
        <f>VLOOKUP(C708,'考勤原始数据（增加育儿、独生子女陪护假）'!C:AF,30,0)</f>
        <v>0</v>
      </c>
      <c r="AL708">
        <f t="shared" si="45"/>
        <v>0</v>
      </c>
      <c r="AM708">
        <f t="shared" si="47"/>
        <v>200</v>
      </c>
      <c r="AN708">
        <f>VLOOKUP(C708,工龄计算!B:F,5,0)</f>
        <v>0</v>
      </c>
      <c r="AS708">
        <f t="shared" si="46"/>
        <v>0</v>
      </c>
      <c r="BB708">
        <f t="shared" si="48"/>
        <v>0</v>
      </c>
    </row>
    <row r="709" spans="2:54">
      <c r="B709" t="str">
        <f>VLOOKUP(C709,花名册!C:O,13,0)</f>
        <v>10676</v>
      </c>
      <c r="C709" t="s">
        <v>1022</v>
      </c>
      <c r="D709" t="str">
        <f>VLOOKUP(C709,花名册!C:F,4,0)</f>
        <v>百诚医药</v>
      </c>
      <c r="E709" t="str">
        <f>VLOOKUP(C709,花名册!C:G,5,0)</f>
        <v>杂质研究中心</v>
      </c>
      <c r="F709" t="str">
        <f>VLOOKUP(C709,花名册!C:H,6,0)</f>
        <v>高级分析研究员</v>
      </c>
      <c r="G709" t="str">
        <f>VLOOKUP(C709,花名册!C:D,2,0)</f>
        <v>在职</v>
      </c>
      <c r="H709" t="str">
        <f>VLOOKUP(C709,花名册!C:E,3,0)</f>
        <v>正式员工</v>
      </c>
      <c r="I709" t="str">
        <f>VLOOKUP(C709,花名册!C:J,8,0)</f>
        <v>研发</v>
      </c>
      <c r="J709" t="str">
        <f>VLOOKUP(C709,花名册!C:I,7,0)</f>
        <v>2020-08-03</v>
      </c>
      <c r="K709" t="str">
        <f>VLOOKUP(C709,花名册!C:L,9,0)</f>
        <v/>
      </c>
      <c r="L709" t="str">
        <f>VLOOKUP(C709,花名册!C:L,10,0)</f>
        <v/>
      </c>
      <c r="M709" t="str">
        <f>VLOOKUP(C709,花名册!C:N,12,0)</f>
        <v>P3</v>
      </c>
      <c r="N709">
        <f>VLOOKUP(C709,出勤日期!A:I,9,0)</f>
        <v>172.5</v>
      </c>
      <c r="O709">
        <f>VLOOKUP(C709,出勤日期!A:J,10,0)</f>
        <v>172.5</v>
      </c>
      <c r="P709">
        <f>VLOOKUP(C709,出勤日期!A:L,12,0)</f>
        <v>0</v>
      </c>
      <c r="Q709">
        <f>VLOOKUP(C709,出勤日期!A:M,13,0)</f>
        <v>172.5</v>
      </c>
      <c r="S709">
        <f>VLOOKUP(C709,'考勤原始数据（增加育儿、独生子女陪护假）'!C:X,16,0)</f>
        <v>0</v>
      </c>
      <c r="U709">
        <f>VLOOKUP(C709,'考勤原始数据（增加育儿、独生子女陪护假）'!C:Z,17,0)</f>
        <v>0</v>
      </c>
      <c r="W709">
        <f>VLOOKUP(C709,'考勤原始数据（增加育儿、独生子女陪护假）'!C:AB,18,0)</f>
        <v>0</v>
      </c>
      <c r="Y709">
        <f>VLOOKUP(C709,'考勤原始数据（增加育儿、独生子女陪护假）'!C:AD,19,0)</f>
        <v>0</v>
      </c>
      <c r="Z709">
        <f>VLOOKUP(C709,'考勤原始数据（增加育儿、独生子女陪护假）'!C:AE,20,0)</f>
        <v>0</v>
      </c>
      <c r="AB709">
        <f>VLOOKUP(C709,'考勤原始数据（增加育儿、独生子女陪护假）'!C:AG,22,0)</f>
        <v>0</v>
      </c>
      <c r="AC709">
        <f>VLOOKUP(C709,'考勤原始数据（增加育儿、独生子女陪护假）'!C:Y,23,0)</f>
        <v>12.5</v>
      </c>
      <c r="AD709">
        <f>VLOOKUP(C709,'考勤原始数据（增加育儿、独生子女陪护假）'!C:Z,24,0)</f>
        <v>12.5</v>
      </c>
      <c r="AE709">
        <v>0</v>
      </c>
      <c r="AF709">
        <f>VLOOKUP(C709,'考勤原始数据（增加育儿、独生子女陪护假）'!C:AB,26,0)</f>
        <v>0</v>
      </c>
      <c r="AG709">
        <f>VLOOKUP(C709:C710,'考勤原始数据（增加育儿、独生子女陪护假）'!C:AC,27,0)</f>
        <v>0</v>
      </c>
      <c r="AH709">
        <f>VLOOKUP(C709,'考勤原始数据（增加育儿、独生子女陪护假）'!C:AD,28,0)</f>
        <v>0</v>
      </c>
      <c r="AI709">
        <f>VLOOKUP(C709,'考勤原始数据（增加育儿、独生子女陪护假）'!C:AE,29,0)</f>
        <v>0</v>
      </c>
      <c r="AJ709">
        <f>VLOOKUP(C709,'考勤原始数据（增加育儿、独生子女陪护假）'!C:AF,30,0)</f>
        <v>0</v>
      </c>
      <c r="AL709">
        <f t="shared" si="45"/>
        <v>0</v>
      </c>
      <c r="AM709">
        <f t="shared" si="47"/>
        <v>200</v>
      </c>
      <c r="AN709">
        <f>VLOOKUP(C709,工龄计算!B:F,5,0)</f>
        <v>100</v>
      </c>
      <c r="AS709">
        <f t="shared" si="46"/>
        <v>0</v>
      </c>
      <c r="BB709">
        <f t="shared" si="48"/>
        <v>0</v>
      </c>
    </row>
    <row r="710" spans="2:54">
      <c r="B710" t="str">
        <f>VLOOKUP(C710,花名册!C:O,13,0)</f>
        <v>11921</v>
      </c>
      <c r="C710" t="s">
        <v>1208</v>
      </c>
      <c r="D710" t="str">
        <f>VLOOKUP(C710,花名册!C:F,4,0)</f>
        <v>百诚医药</v>
      </c>
      <c r="E710" t="str">
        <f>VLOOKUP(C710,花名册!C:G,5,0)</f>
        <v>外用制剂部</v>
      </c>
      <c r="F710" t="str">
        <f>VLOOKUP(C710,花名册!C:H,6,0)</f>
        <v>制剂研究员</v>
      </c>
      <c r="G710" t="str">
        <f>VLOOKUP(C710,花名册!C:D,2,0)</f>
        <v>在职</v>
      </c>
      <c r="H710" t="str">
        <f>VLOOKUP(C710,花名册!C:E,3,0)</f>
        <v>正式员工</v>
      </c>
      <c r="I710" t="str">
        <f>VLOOKUP(C710,花名册!C:J,8,0)</f>
        <v>研发</v>
      </c>
      <c r="J710" t="str">
        <f>VLOOKUP(C710,花名册!C:I,7,0)</f>
        <v>2022-07-06</v>
      </c>
      <c r="K710" t="str">
        <f>VLOOKUP(C710,花名册!C:L,9,0)</f>
        <v/>
      </c>
      <c r="L710" t="str">
        <f>VLOOKUP(C710,花名册!C:L,10,0)</f>
        <v/>
      </c>
      <c r="M710" t="str">
        <f>VLOOKUP(C710,花名册!C:N,12,0)</f>
        <v>P2</v>
      </c>
      <c r="N710">
        <f>VLOOKUP(C710,出勤日期!A:I,9,0)</f>
        <v>172.5</v>
      </c>
      <c r="O710">
        <f>VLOOKUP(C710,出勤日期!A:J,10,0)</f>
        <v>172.5</v>
      </c>
      <c r="P710">
        <f>VLOOKUP(C710,出勤日期!A:L,12,0)</f>
        <v>0</v>
      </c>
      <c r="Q710">
        <f>VLOOKUP(C710,出勤日期!A:M,13,0)</f>
        <v>172.5</v>
      </c>
      <c r="S710">
        <f>VLOOKUP(C710,'考勤原始数据（增加育儿、独生子女陪护假）'!C:X,16,0)</f>
        <v>13</v>
      </c>
      <c r="U710">
        <f>VLOOKUP(C710,'考勤原始数据（增加育儿、独生子女陪护假）'!C:Z,17,0)</f>
        <v>0</v>
      </c>
      <c r="W710">
        <f>VLOOKUP(C710,'考勤原始数据（增加育儿、独生子女陪护假）'!C:AB,18,0)</f>
        <v>0</v>
      </c>
      <c r="Y710">
        <f>VLOOKUP(C710,'考勤原始数据（增加育儿、独生子女陪护假）'!C:AD,19,0)</f>
        <v>0</v>
      </c>
      <c r="Z710">
        <f>VLOOKUP(C710,'考勤原始数据（增加育儿、独生子女陪护假）'!C:AE,20,0)</f>
        <v>0</v>
      </c>
      <c r="AB710">
        <f>VLOOKUP(C710,'考勤原始数据（增加育儿、独生子女陪护假）'!C:AG,22,0)</f>
        <v>0</v>
      </c>
      <c r="AC710">
        <f>VLOOKUP(C710,'考勤原始数据（增加育儿、独生子女陪护假）'!C:Y,23,0)</f>
        <v>8</v>
      </c>
      <c r="AD710">
        <f>VLOOKUP(C710,'考勤原始数据（增加育儿、独生子女陪护假）'!C:Z,24,0)</f>
        <v>8</v>
      </c>
      <c r="AE710">
        <v>0</v>
      </c>
      <c r="AF710">
        <f>VLOOKUP(C710,'考勤原始数据（增加育儿、独生子女陪护假）'!C:AB,26,0)</f>
        <v>0</v>
      </c>
      <c r="AG710">
        <f>VLOOKUP(C710:C711,'考勤原始数据（增加育儿、独生子女陪护假）'!C:AC,27,0)</f>
        <v>0</v>
      </c>
      <c r="AH710">
        <f>VLOOKUP(C710,'考勤原始数据（增加育儿、独生子女陪护假）'!C:AD,28,0)</f>
        <v>0</v>
      </c>
      <c r="AI710">
        <f>VLOOKUP(C710,'考勤原始数据（增加育儿、独生子女陪护假）'!C:AE,29,0)</f>
        <v>0</v>
      </c>
      <c r="AJ710">
        <f>VLOOKUP(C710,'考勤原始数据（增加育儿、独生子女陪护假）'!C:AF,30,0)</f>
        <v>0</v>
      </c>
      <c r="AL710">
        <f t="shared" si="45"/>
        <v>0</v>
      </c>
      <c r="AM710">
        <f t="shared" si="47"/>
        <v>184.93</v>
      </c>
      <c r="AN710">
        <f>VLOOKUP(C710,工龄计算!B:F,5,0)</f>
        <v>0</v>
      </c>
      <c r="AS710">
        <f t="shared" si="46"/>
        <v>0</v>
      </c>
      <c r="BB710">
        <f t="shared" si="48"/>
        <v>0</v>
      </c>
    </row>
    <row r="711" spans="2:54">
      <c r="B711" t="str">
        <f>VLOOKUP(C711,花名册!C:O,13,0)</f>
        <v>12551</v>
      </c>
      <c r="C711" t="s">
        <v>1583</v>
      </c>
      <c r="D711" t="str">
        <f>VLOOKUP(C711,花名册!C:F,4,0)</f>
        <v>百诚医药</v>
      </c>
      <c r="E711" t="str">
        <f>VLOOKUP(C711,花名册!C:G,5,0)</f>
        <v>固体制剂三部</v>
      </c>
      <c r="F711" t="str">
        <f>VLOOKUP(C711,花名册!C:H,6,0)</f>
        <v>制剂研究员</v>
      </c>
      <c r="G711" t="str">
        <f>VLOOKUP(C711,花名册!C:D,2,0)</f>
        <v>在职</v>
      </c>
      <c r="H711" t="str">
        <f>VLOOKUP(C711,花名册!C:E,3,0)</f>
        <v>正式员工</v>
      </c>
      <c r="I711" t="str">
        <f>VLOOKUP(C711,花名册!C:J,8,0)</f>
        <v>研发</v>
      </c>
      <c r="J711" t="str">
        <f>VLOOKUP(C711,花名册!C:I,7,0)</f>
        <v>2022-07-11</v>
      </c>
      <c r="K711" t="str">
        <f>VLOOKUP(C711,花名册!C:L,9,0)</f>
        <v/>
      </c>
      <c r="L711" t="str">
        <f>VLOOKUP(C711,花名册!C:L,10,0)</f>
        <v/>
      </c>
      <c r="M711" t="str">
        <f>VLOOKUP(C711,花名册!C:N,12,0)</f>
        <v>P2</v>
      </c>
      <c r="N711">
        <f>VLOOKUP(C711,出勤日期!A:I,9,0)</f>
        <v>172.5</v>
      </c>
      <c r="O711">
        <f>VLOOKUP(C711,出勤日期!A:J,10,0)</f>
        <v>172.5</v>
      </c>
      <c r="P711">
        <f>VLOOKUP(C711,出勤日期!A:L,12,0)</f>
        <v>0</v>
      </c>
      <c r="Q711">
        <f>VLOOKUP(C711,出勤日期!A:M,13,0)</f>
        <v>172.5</v>
      </c>
      <c r="S711">
        <f>VLOOKUP(C711,'考勤原始数据（增加育儿、独生子女陪护假）'!C:X,16,0)</f>
        <v>0</v>
      </c>
      <c r="U711">
        <f>VLOOKUP(C711,'考勤原始数据（增加育儿、独生子女陪护假）'!C:Z,17,0)</f>
        <v>0</v>
      </c>
      <c r="W711">
        <f>VLOOKUP(C711,'考勤原始数据（增加育儿、独生子女陪护假）'!C:AB,18,0)</f>
        <v>0</v>
      </c>
      <c r="Y711">
        <f>VLOOKUP(C711,'考勤原始数据（增加育儿、独生子女陪护假）'!C:AD,19,0)</f>
        <v>0</v>
      </c>
      <c r="Z711">
        <f>VLOOKUP(C711,'考勤原始数据（增加育儿、独生子女陪护假）'!C:AE,20,0)</f>
        <v>0</v>
      </c>
      <c r="AB711">
        <f>VLOOKUP(C711,'考勤原始数据（增加育儿、独生子女陪护假）'!C:AG,22,0)</f>
        <v>0</v>
      </c>
      <c r="AC711">
        <f>VLOOKUP(C711,'考勤原始数据（增加育儿、独生子女陪护假）'!C:Y,23,0)</f>
        <v>32</v>
      </c>
      <c r="AD711">
        <f>VLOOKUP(C711,'考勤原始数据（增加育儿、独生子女陪护假）'!C:Z,24,0)</f>
        <v>32</v>
      </c>
      <c r="AE711">
        <v>0</v>
      </c>
      <c r="AF711">
        <f>VLOOKUP(C711,'考勤原始数据（增加育儿、独生子女陪护假）'!C:AB,26,0)</f>
        <v>0</v>
      </c>
      <c r="AG711">
        <f>VLOOKUP(C711:C712,'考勤原始数据（增加育儿、独生子女陪护假）'!C:AC,27,0)</f>
        <v>0</v>
      </c>
      <c r="AH711">
        <f>VLOOKUP(C711,'考勤原始数据（增加育儿、独生子女陪护假）'!C:AD,28,0)</f>
        <v>0</v>
      </c>
      <c r="AI711">
        <f>VLOOKUP(C711,'考勤原始数据（增加育儿、独生子女陪护假）'!C:AE,29,0)</f>
        <v>0</v>
      </c>
      <c r="AJ711">
        <f>VLOOKUP(C711,'考勤原始数据（增加育儿、独生子女陪护假）'!C:AF,30,0)</f>
        <v>0</v>
      </c>
      <c r="AL711">
        <f t="shared" si="45"/>
        <v>0</v>
      </c>
      <c r="AM711">
        <f t="shared" si="47"/>
        <v>200</v>
      </c>
      <c r="AN711">
        <f>VLOOKUP(C711,工龄计算!B:F,5,0)</f>
        <v>0</v>
      </c>
      <c r="AS711">
        <f t="shared" si="46"/>
        <v>0</v>
      </c>
      <c r="BB711">
        <f t="shared" si="48"/>
        <v>0</v>
      </c>
    </row>
    <row r="712" spans="2:54">
      <c r="B712" t="str">
        <f>VLOOKUP(C712,花名册!C:O,13,0)</f>
        <v>12552</v>
      </c>
      <c r="C712" t="s">
        <v>1639</v>
      </c>
      <c r="D712" t="str">
        <f>VLOOKUP(C712,花名册!C:F,4,0)</f>
        <v>百诚医药</v>
      </c>
      <c r="E712" t="str">
        <f>VLOOKUP(C712,花名册!C:G,5,0)</f>
        <v>固体制剂一部</v>
      </c>
      <c r="F712" t="str">
        <f>VLOOKUP(C712,花名册!C:H,6,0)</f>
        <v>制剂研究员</v>
      </c>
      <c r="G712" t="str">
        <f>VLOOKUP(C712,花名册!C:D,2,0)</f>
        <v>在职</v>
      </c>
      <c r="H712" t="str">
        <f>VLOOKUP(C712,花名册!C:E,3,0)</f>
        <v>正式员工</v>
      </c>
      <c r="I712" t="str">
        <f>VLOOKUP(C712,花名册!C:J,8,0)</f>
        <v>研发</v>
      </c>
      <c r="J712" t="str">
        <f>VLOOKUP(C712,花名册!C:I,7,0)</f>
        <v>2022-07-11</v>
      </c>
      <c r="K712" t="str">
        <f>VLOOKUP(C712,花名册!C:L,9,0)</f>
        <v/>
      </c>
      <c r="L712" t="str">
        <f>VLOOKUP(C712,花名册!C:L,10,0)</f>
        <v/>
      </c>
      <c r="M712" t="str">
        <f>VLOOKUP(C712,花名册!C:N,12,0)</f>
        <v>P2</v>
      </c>
      <c r="N712">
        <f>VLOOKUP(C712,出勤日期!A:I,9,0)</f>
        <v>172.5</v>
      </c>
      <c r="O712">
        <f>VLOOKUP(C712,出勤日期!A:J,10,0)</f>
        <v>172.5</v>
      </c>
      <c r="P712">
        <f>VLOOKUP(C712,出勤日期!A:L,12,0)</f>
        <v>0</v>
      </c>
      <c r="Q712">
        <f>VLOOKUP(C712,出勤日期!A:M,13,0)</f>
        <v>172.5</v>
      </c>
      <c r="S712">
        <f>VLOOKUP(C712,'考勤原始数据（增加育儿、独生子女陪护假）'!C:X,16,0)</f>
        <v>0</v>
      </c>
      <c r="U712">
        <f>VLOOKUP(C712,'考勤原始数据（增加育儿、独生子女陪护假）'!C:Z,17,0)</f>
        <v>0</v>
      </c>
      <c r="W712">
        <f>VLOOKUP(C712,'考勤原始数据（增加育儿、独生子女陪护假）'!C:AB,18,0)</f>
        <v>0</v>
      </c>
      <c r="Y712">
        <f>VLOOKUP(C712,'考勤原始数据（增加育儿、独生子女陪护假）'!C:AD,19,0)</f>
        <v>0</v>
      </c>
      <c r="Z712">
        <f>VLOOKUP(C712,'考勤原始数据（增加育儿、独生子女陪护假）'!C:AE,20,0)</f>
        <v>0</v>
      </c>
      <c r="AB712">
        <f>VLOOKUP(C712,'考勤原始数据（增加育儿、独生子女陪护假）'!C:AG,22,0)</f>
        <v>0</v>
      </c>
      <c r="AC712">
        <f>VLOOKUP(C712,'考勤原始数据（增加育儿、独生子女陪护假）'!C:Y,23,0)</f>
        <v>27.5</v>
      </c>
      <c r="AD712">
        <f>VLOOKUP(C712,'考勤原始数据（增加育儿、独生子女陪护假）'!C:Z,24,0)</f>
        <v>27.5</v>
      </c>
      <c r="AE712">
        <v>0</v>
      </c>
      <c r="AF712">
        <f>VLOOKUP(C712,'考勤原始数据（增加育儿、独生子女陪护假）'!C:AB,26,0)</f>
        <v>0</v>
      </c>
      <c r="AG712">
        <f>VLOOKUP(C712:C713,'考勤原始数据（增加育儿、独生子女陪护假）'!C:AC,27,0)</f>
        <v>0</v>
      </c>
      <c r="AH712">
        <f>VLOOKUP(C712,'考勤原始数据（增加育儿、独生子女陪护假）'!C:AD,28,0)</f>
        <v>0</v>
      </c>
      <c r="AI712">
        <f>VLOOKUP(C712,'考勤原始数据（增加育儿、独生子女陪护假）'!C:AE,29,0)</f>
        <v>0</v>
      </c>
      <c r="AJ712">
        <f>VLOOKUP(C712,'考勤原始数据（增加育儿、独生子女陪护假）'!C:AF,30,0)</f>
        <v>0</v>
      </c>
      <c r="AL712">
        <f t="shared" si="45"/>
        <v>0</v>
      </c>
      <c r="AM712">
        <f t="shared" si="47"/>
        <v>200</v>
      </c>
      <c r="AN712">
        <f>VLOOKUP(C712,工龄计算!B:F,5,0)</f>
        <v>0</v>
      </c>
      <c r="AS712">
        <f t="shared" si="46"/>
        <v>0</v>
      </c>
      <c r="BB712">
        <f t="shared" si="48"/>
        <v>0</v>
      </c>
    </row>
    <row r="713" spans="2:54">
      <c r="B713" t="str">
        <f>VLOOKUP(C713,花名册!C:O,13,0)</f>
        <v>12553</v>
      </c>
      <c r="C713" t="s">
        <v>1300</v>
      </c>
      <c r="D713" t="str">
        <f>VLOOKUP(C713,花名册!C:F,4,0)</f>
        <v>百诚医药</v>
      </c>
      <c r="E713" t="str">
        <f>VLOOKUP(C713,花名册!C:G,5,0)</f>
        <v>固体制剂三部</v>
      </c>
      <c r="F713" t="str">
        <f>VLOOKUP(C713,花名册!C:H,6,0)</f>
        <v>制剂研究员</v>
      </c>
      <c r="G713" t="str">
        <f>VLOOKUP(C713,花名册!C:D,2,0)</f>
        <v>在职</v>
      </c>
      <c r="H713" t="str">
        <f>VLOOKUP(C713,花名册!C:E,3,0)</f>
        <v>正式员工</v>
      </c>
      <c r="I713" t="str">
        <f>VLOOKUP(C713,花名册!C:J,8,0)</f>
        <v>研发</v>
      </c>
      <c r="J713" t="str">
        <f>VLOOKUP(C713,花名册!C:I,7,0)</f>
        <v>2022-07-11</v>
      </c>
      <c r="K713" t="str">
        <f>VLOOKUP(C713,花名册!C:L,9,0)</f>
        <v/>
      </c>
      <c r="L713" t="str">
        <f>VLOOKUP(C713,花名册!C:L,10,0)</f>
        <v/>
      </c>
      <c r="M713" t="str">
        <f>VLOOKUP(C713,花名册!C:N,12,0)</f>
        <v>P2</v>
      </c>
      <c r="N713">
        <f>VLOOKUP(C713,出勤日期!A:I,9,0)</f>
        <v>172.5</v>
      </c>
      <c r="O713">
        <f>VLOOKUP(C713,出勤日期!A:J,10,0)</f>
        <v>172.5</v>
      </c>
      <c r="P713">
        <f>VLOOKUP(C713,出勤日期!A:L,12,0)</f>
        <v>0</v>
      </c>
      <c r="Q713">
        <f>VLOOKUP(C713,出勤日期!A:M,13,0)</f>
        <v>172.5</v>
      </c>
      <c r="S713">
        <f>VLOOKUP(C713,'考勤原始数据（增加育儿、独生子女陪护假）'!C:X,16,0)</f>
        <v>0</v>
      </c>
      <c r="U713">
        <f>VLOOKUP(C713,'考勤原始数据（增加育儿、独生子女陪护假）'!C:Z,17,0)</f>
        <v>0</v>
      </c>
      <c r="W713">
        <f>VLOOKUP(C713,'考勤原始数据（增加育儿、独生子女陪护假）'!C:AB,18,0)</f>
        <v>0</v>
      </c>
      <c r="Y713">
        <f>VLOOKUP(C713,'考勤原始数据（增加育儿、独生子女陪护假）'!C:AD,19,0)</f>
        <v>0</v>
      </c>
      <c r="Z713">
        <f>VLOOKUP(C713,'考勤原始数据（增加育儿、独生子女陪护假）'!C:AE,20,0)</f>
        <v>0</v>
      </c>
      <c r="AB713">
        <f>VLOOKUP(C713,'考勤原始数据（增加育儿、独生子女陪护假）'!C:AG,22,0)</f>
        <v>0</v>
      </c>
      <c r="AC713">
        <f>VLOOKUP(C713,'考勤原始数据（增加育儿、独生子女陪护假）'!C:Y,23,0)</f>
        <v>0</v>
      </c>
      <c r="AD713">
        <f>VLOOKUP(C713,'考勤原始数据（增加育儿、独生子女陪护假）'!C:Z,24,0)</f>
        <v>0</v>
      </c>
      <c r="AE713">
        <v>0</v>
      </c>
      <c r="AF713">
        <f>VLOOKUP(C713,'考勤原始数据（增加育儿、独生子女陪护假）'!C:AB,26,0)</f>
        <v>0</v>
      </c>
      <c r="AG713">
        <f>VLOOKUP(C713:C714,'考勤原始数据（增加育儿、独生子女陪护假）'!C:AC,27,0)</f>
        <v>0</v>
      </c>
      <c r="AH713">
        <f>VLOOKUP(C713,'考勤原始数据（增加育儿、独生子女陪护假）'!C:AD,28,0)</f>
        <v>0</v>
      </c>
      <c r="AI713">
        <f>VLOOKUP(C713,'考勤原始数据（增加育儿、独生子女陪护假）'!C:AE,29,0)</f>
        <v>0</v>
      </c>
      <c r="AJ713">
        <f>VLOOKUP(C713,'考勤原始数据（增加育儿、独生子女陪护假）'!C:AF,30,0)</f>
        <v>0</v>
      </c>
      <c r="AL713">
        <f t="shared" si="45"/>
        <v>0</v>
      </c>
      <c r="AM713">
        <f t="shared" si="47"/>
        <v>200</v>
      </c>
      <c r="AN713">
        <f>VLOOKUP(C713,工龄计算!B:F,5,0)</f>
        <v>0</v>
      </c>
      <c r="AS713">
        <f t="shared" si="46"/>
        <v>0</v>
      </c>
      <c r="BB713">
        <f t="shared" si="48"/>
        <v>0</v>
      </c>
    </row>
    <row r="714" spans="2:54">
      <c r="B714" t="str">
        <f>VLOOKUP(C714,花名册!C:O,13,0)</f>
        <v>12556</v>
      </c>
      <c r="C714" t="s">
        <v>1301</v>
      </c>
      <c r="D714" t="str">
        <f>VLOOKUP(C714,花名册!C:F,4,0)</f>
        <v>百诚医药</v>
      </c>
      <c r="E714" t="str">
        <f>VLOOKUP(C714,花名册!C:G,5,0)</f>
        <v>液体制剂一部</v>
      </c>
      <c r="F714" t="str">
        <f>VLOOKUP(C714,花名册!C:H,6,0)</f>
        <v>制剂研究员</v>
      </c>
      <c r="G714" t="str">
        <f>VLOOKUP(C714,花名册!C:D,2,0)</f>
        <v>在职</v>
      </c>
      <c r="H714" t="str">
        <f>VLOOKUP(C714,花名册!C:E,3,0)</f>
        <v>正式员工</v>
      </c>
      <c r="I714" t="str">
        <f>VLOOKUP(C714,花名册!C:J,8,0)</f>
        <v>研发</v>
      </c>
      <c r="J714" t="str">
        <f>VLOOKUP(C714,花名册!C:I,7,0)</f>
        <v>2022-07-11</v>
      </c>
      <c r="K714" t="str">
        <f>VLOOKUP(C714,花名册!C:L,9,0)</f>
        <v/>
      </c>
      <c r="L714" t="str">
        <f>VLOOKUP(C714,花名册!C:L,10,0)</f>
        <v/>
      </c>
      <c r="M714" t="str">
        <f>VLOOKUP(C714,花名册!C:N,12,0)</f>
        <v>P2</v>
      </c>
      <c r="N714">
        <f>VLOOKUP(C714,出勤日期!A:I,9,0)</f>
        <v>172.5</v>
      </c>
      <c r="O714">
        <f>VLOOKUP(C714,出勤日期!A:J,10,0)</f>
        <v>172.5</v>
      </c>
      <c r="P714">
        <f>VLOOKUP(C714,出勤日期!A:L,12,0)</f>
        <v>0</v>
      </c>
      <c r="Q714">
        <f>VLOOKUP(C714,出勤日期!A:M,13,0)</f>
        <v>172.5</v>
      </c>
      <c r="S714">
        <f>VLOOKUP(C714,'考勤原始数据（增加育儿、独生子女陪护假）'!C:X,16,0)</f>
        <v>0</v>
      </c>
      <c r="U714">
        <f>VLOOKUP(C714,'考勤原始数据（增加育儿、独生子女陪护假）'!C:Z,17,0)</f>
        <v>0</v>
      </c>
      <c r="W714">
        <f>VLOOKUP(C714,'考勤原始数据（增加育儿、独生子女陪护假）'!C:AB,18,0)</f>
        <v>0</v>
      </c>
      <c r="Y714">
        <f>VLOOKUP(C714,'考勤原始数据（增加育儿、独生子女陪护假）'!C:AD,19,0)</f>
        <v>0</v>
      </c>
      <c r="Z714">
        <f>VLOOKUP(C714,'考勤原始数据（增加育儿、独生子女陪护假）'!C:AE,20,0)</f>
        <v>0</v>
      </c>
      <c r="AB714">
        <f>VLOOKUP(C714,'考勤原始数据（增加育儿、独生子女陪护假）'!C:AG,22,0)</f>
        <v>0</v>
      </c>
      <c r="AC714">
        <f>VLOOKUP(C714,'考勤原始数据（增加育儿、独生子女陪护假）'!C:Y,23,0)</f>
        <v>10</v>
      </c>
      <c r="AD714">
        <f>VLOOKUP(C714,'考勤原始数据（增加育儿、独生子女陪护假）'!C:Z,24,0)</f>
        <v>4.5</v>
      </c>
      <c r="AE714">
        <v>0</v>
      </c>
      <c r="AF714">
        <f>VLOOKUP(C714,'考勤原始数据（增加育儿、独生子女陪护假）'!C:AB,26,0)</f>
        <v>5.5</v>
      </c>
      <c r="AG714">
        <f>VLOOKUP(C714:C715,'考勤原始数据（增加育儿、独生子女陪护假）'!C:AC,27,0)</f>
        <v>0</v>
      </c>
      <c r="AH714">
        <f>VLOOKUP(C714,'考勤原始数据（增加育儿、独生子女陪护假）'!C:AD,28,0)</f>
        <v>0</v>
      </c>
      <c r="AI714">
        <f>VLOOKUP(C714,'考勤原始数据（增加育儿、独生子女陪护假）'!C:AE,29,0)</f>
        <v>0</v>
      </c>
      <c r="AJ714">
        <f>VLOOKUP(C714,'考勤原始数据（增加育儿、独生子女陪护假）'!C:AF,30,0)</f>
        <v>220</v>
      </c>
      <c r="AL714">
        <f t="shared" si="45"/>
        <v>0</v>
      </c>
      <c r="AM714">
        <f t="shared" si="47"/>
        <v>200</v>
      </c>
      <c r="AN714">
        <f>VLOOKUP(C714,工龄计算!B:F,5,0)</f>
        <v>0</v>
      </c>
      <c r="AS714">
        <f t="shared" si="46"/>
        <v>0</v>
      </c>
      <c r="BB714">
        <f t="shared" si="48"/>
        <v>0</v>
      </c>
    </row>
    <row r="715" spans="2:54">
      <c r="B715" t="str">
        <f>VLOOKUP(C715,花名册!C:O,13,0)</f>
        <v>12557</v>
      </c>
      <c r="C715" t="s">
        <v>1451</v>
      </c>
      <c r="D715" t="str">
        <f>VLOOKUP(C715,花名册!C:F,4,0)</f>
        <v>百诚医药</v>
      </c>
      <c r="E715" t="str">
        <f>VLOOKUP(C715,花名册!C:G,5,0)</f>
        <v>液体制剂一部</v>
      </c>
      <c r="F715" t="str">
        <f>VLOOKUP(C715,花名册!C:H,6,0)</f>
        <v>分析研究员</v>
      </c>
      <c r="G715" t="str">
        <f>VLOOKUP(C715,花名册!C:D,2,0)</f>
        <v>在职</v>
      </c>
      <c r="H715" t="str">
        <f>VLOOKUP(C715,花名册!C:E,3,0)</f>
        <v>正式员工</v>
      </c>
      <c r="I715" t="str">
        <f>VLOOKUP(C715,花名册!C:J,8,0)</f>
        <v>研发</v>
      </c>
      <c r="J715" t="str">
        <f>VLOOKUP(C715,花名册!C:I,7,0)</f>
        <v>2022-07-11</v>
      </c>
      <c r="K715" t="str">
        <f>VLOOKUP(C715,花名册!C:L,9,0)</f>
        <v/>
      </c>
      <c r="L715" t="str">
        <f>VLOOKUP(C715,花名册!C:L,10,0)</f>
        <v/>
      </c>
      <c r="M715" t="str">
        <f>VLOOKUP(C715,花名册!C:N,12,0)</f>
        <v>P2</v>
      </c>
      <c r="N715">
        <f>VLOOKUP(C715,出勤日期!A:I,9,0)</f>
        <v>172.5</v>
      </c>
      <c r="O715">
        <f>VLOOKUP(C715,出勤日期!A:J,10,0)</f>
        <v>172.5</v>
      </c>
      <c r="P715">
        <f>VLOOKUP(C715,出勤日期!A:L,12,0)</f>
        <v>0</v>
      </c>
      <c r="Q715">
        <f>VLOOKUP(C715,出勤日期!A:M,13,0)</f>
        <v>172.5</v>
      </c>
      <c r="S715">
        <f>VLOOKUP(C715,'考勤原始数据（增加育儿、独生子女陪护假）'!C:X,16,0)</f>
        <v>0</v>
      </c>
      <c r="U715">
        <f>VLOOKUP(C715,'考勤原始数据（增加育儿、独生子女陪护假）'!C:Z,17,0)</f>
        <v>0</v>
      </c>
      <c r="W715">
        <f>VLOOKUP(C715,'考勤原始数据（增加育儿、独生子女陪护假）'!C:AB,18,0)</f>
        <v>0</v>
      </c>
      <c r="Y715">
        <f>VLOOKUP(C715,'考勤原始数据（增加育儿、独生子女陪护假）'!C:AD,19,0)</f>
        <v>0</v>
      </c>
      <c r="Z715">
        <f>VLOOKUP(C715,'考勤原始数据（增加育儿、独生子女陪护假）'!C:AE,20,0)</f>
        <v>0</v>
      </c>
      <c r="AB715">
        <f>VLOOKUP(C715,'考勤原始数据（增加育儿、独生子女陪护假）'!C:AG,22,0)</f>
        <v>0</v>
      </c>
      <c r="AC715">
        <f>VLOOKUP(C715,'考勤原始数据（增加育儿、独生子女陪护假）'!C:Y,23,0)</f>
        <v>47</v>
      </c>
      <c r="AD715">
        <f>VLOOKUP(C715,'考勤原始数据（增加育儿、独生子女陪护假）'!C:Z,24,0)</f>
        <v>28.5</v>
      </c>
      <c r="AE715">
        <v>0</v>
      </c>
      <c r="AF715">
        <f>VLOOKUP(C715,'考勤原始数据（增加育儿、独生子女陪护假）'!C:AB,26,0)</f>
        <v>18.5</v>
      </c>
      <c r="AG715">
        <f>VLOOKUP(C715:C716,'考勤原始数据（增加育儿、独生子女陪护假）'!C:AC,27,0)</f>
        <v>0</v>
      </c>
      <c r="AH715">
        <f>VLOOKUP(C715,'考勤原始数据（增加育儿、独生子女陪护假）'!C:AD,28,0)</f>
        <v>0</v>
      </c>
      <c r="AI715">
        <f>VLOOKUP(C715,'考勤原始数据（增加育儿、独生子女陪护假）'!C:AE,29,0)</f>
        <v>0</v>
      </c>
      <c r="AJ715">
        <f>VLOOKUP(C715,'考勤原始数据（增加育儿、独生子女陪护假）'!C:AF,30,0)</f>
        <v>740</v>
      </c>
      <c r="AL715">
        <f t="shared" si="45"/>
        <v>0</v>
      </c>
      <c r="AM715">
        <f t="shared" si="47"/>
        <v>200</v>
      </c>
      <c r="AN715">
        <f>VLOOKUP(C715,工龄计算!B:F,5,0)</f>
        <v>0</v>
      </c>
      <c r="AS715">
        <f t="shared" si="46"/>
        <v>0</v>
      </c>
      <c r="BB715">
        <f t="shared" si="48"/>
        <v>0</v>
      </c>
    </row>
    <row r="716" spans="2:54">
      <c r="B716" t="str">
        <f>VLOOKUP(C716,花名册!C:O,13,0)</f>
        <v>11877</v>
      </c>
      <c r="C716" t="s">
        <v>1437</v>
      </c>
      <c r="D716" t="str">
        <f>VLOOKUP(C716,花名册!C:F,4,0)</f>
        <v>百诚医药</v>
      </c>
      <c r="E716" t="str">
        <f>VLOOKUP(C716,花名册!C:G,5,0)</f>
        <v>大分子生物药部</v>
      </c>
      <c r="F716" t="str">
        <f>VLOOKUP(C716,花名册!C:H,6,0)</f>
        <v>分子生物研究员</v>
      </c>
      <c r="G716" t="str">
        <f>VLOOKUP(C716,花名册!C:D,2,0)</f>
        <v>在职</v>
      </c>
      <c r="H716" t="str">
        <f>VLOOKUP(C716,花名册!C:E,3,0)</f>
        <v>正式员工</v>
      </c>
      <c r="I716" t="str">
        <f>VLOOKUP(C716,花名册!C:J,8,0)</f>
        <v>研发</v>
      </c>
      <c r="J716" t="str">
        <f>VLOOKUP(C716,花名册!C:I,7,0)</f>
        <v>2022-06-22</v>
      </c>
      <c r="K716" t="str">
        <f>VLOOKUP(C716,花名册!C:L,9,0)</f>
        <v/>
      </c>
      <c r="L716" t="str">
        <f>VLOOKUP(C716,花名册!C:L,10,0)</f>
        <v/>
      </c>
      <c r="M716" t="str">
        <f>VLOOKUP(C716,花名册!C:N,12,0)</f>
        <v>P2</v>
      </c>
      <c r="N716">
        <f>VLOOKUP(C716,出勤日期!A:I,9,0)</f>
        <v>172.5</v>
      </c>
      <c r="O716">
        <f>VLOOKUP(C716,出勤日期!A:J,10,0)</f>
        <v>172.5</v>
      </c>
      <c r="P716">
        <f>VLOOKUP(C716,出勤日期!A:L,12,0)</f>
        <v>0</v>
      </c>
      <c r="Q716">
        <f>VLOOKUP(C716,出勤日期!A:M,13,0)</f>
        <v>172.5</v>
      </c>
      <c r="S716">
        <f>VLOOKUP(C716,'考勤原始数据（增加育儿、独生子女陪护假）'!C:X,16,0)</f>
        <v>0</v>
      </c>
      <c r="U716">
        <f>VLOOKUP(C716,'考勤原始数据（增加育儿、独生子女陪护假）'!C:Z,17,0)</f>
        <v>0</v>
      </c>
      <c r="W716">
        <f>VLOOKUP(C716,'考勤原始数据（增加育儿、独生子女陪护假）'!C:AB,18,0)</f>
        <v>0</v>
      </c>
      <c r="Y716">
        <f>VLOOKUP(C716,'考勤原始数据（增加育儿、独生子女陪护假）'!C:AD,19,0)</f>
        <v>0</v>
      </c>
      <c r="Z716">
        <f>VLOOKUP(C716,'考勤原始数据（增加育儿、独生子女陪护假）'!C:AE,20,0)</f>
        <v>0</v>
      </c>
      <c r="AB716">
        <f>VLOOKUP(C716,'考勤原始数据（增加育儿、独生子女陪护假）'!C:AG,22,0)</f>
        <v>0</v>
      </c>
      <c r="AC716">
        <f>VLOOKUP(C716,'考勤原始数据（增加育儿、独生子女陪护假）'!C:Y,23,0)</f>
        <v>1.5</v>
      </c>
      <c r="AD716">
        <f>VLOOKUP(C716,'考勤原始数据（增加育儿、独生子女陪护假）'!C:Z,24,0)</f>
        <v>1.5</v>
      </c>
      <c r="AE716">
        <v>0</v>
      </c>
      <c r="AF716">
        <f>VLOOKUP(C716,'考勤原始数据（增加育儿、独生子女陪护假）'!C:AB,26,0)</f>
        <v>0</v>
      </c>
      <c r="AG716">
        <f>VLOOKUP(C716:C717,'考勤原始数据（增加育儿、独生子女陪护假）'!C:AC,27,0)</f>
        <v>0</v>
      </c>
      <c r="AH716">
        <f>VLOOKUP(C716,'考勤原始数据（增加育儿、独生子女陪护假）'!C:AD,28,0)</f>
        <v>0</v>
      </c>
      <c r="AI716">
        <f>VLOOKUP(C716,'考勤原始数据（增加育儿、独生子女陪护假）'!C:AE,29,0)</f>
        <v>0</v>
      </c>
      <c r="AJ716">
        <f>VLOOKUP(C716,'考勤原始数据（增加育儿、独生子女陪护假）'!C:AF,30,0)</f>
        <v>0</v>
      </c>
      <c r="AL716">
        <f t="shared" si="45"/>
        <v>0</v>
      </c>
      <c r="AM716">
        <f t="shared" si="47"/>
        <v>200</v>
      </c>
      <c r="AN716">
        <f>VLOOKUP(C716,工龄计算!B:F,5,0)</f>
        <v>0</v>
      </c>
      <c r="AS716">
        <f t="shared" si="46"/>
        <v>0</v>
      </c>
      <c r="BB716">
        <f t="shared" si="48"/>
        <v>0</v>
      </c>
    </row>
    <row r="717" spans="2:54">
      <c r="B717" t="str">
        <f>VLOOKUP(C717,花名册!C:O,13,0)</f>
        <v>12559</v>
      </c>
      <c r="C717" t="s">
        <v>1584</v>
      </c>
      <c r="D717" t="str">
        <f>VLOOKUP(C717,花名册!C:F,4,0)</f>
        <v>百诚医药</v>
      </c>
      <c r="E717" t="str">
        <f>VLOOKUP(C717,花名册!C:G,5,0)</f>
        <v>液体制剂二部</v>
      </c>
      <c r="F717" t="str">
        <f>VLOOKUP(C717,花名册!C:H,6,0)</f>
        <v>制剂研究员</v>
      </c>
      <c r="G717" t="str">
        <f>VLOOKUP(C717,花名册!C:D,2,0)</f>
        <v>在职</v>
      </c>
      <c r="H717" t="str">
        <f>VLOOKUP(C717,花名册!C:E,3,0)</f>
        <v>正式员工</v>
      </c>
      <c r="I717" t="str">
        <f>VLOOKUP(C717,花名册!C:J,8,0)</f>
        <v>研发</v>
      </c>
      <c r="J717" t="str">
        <f>VLOOKUP(C717,花名册!C:I,7,0)</f>
        <v>2022-07-11</v>
      </c>
      <c r="K717" t="str">
        <f>VLOOKUP(C717,花名册!C:L,9,0)</f>
        <v/>
      </c>
      <c r="L717" t="str">
        <f>VLOOKUP(C717,花名册!C:L,10,0)</f>
        <v/>
      </c>
      <c r="M717" t="str">
        <f>VLOOKUP(C717,花名册!C:N,12,0)</f>
        <v>P2</v>
      </c>
      <c r="N717">
        <f>VLOOKUP(C717,出勤日期!A:I,9,0)</f>
        <v>172.5</v>
      </c>
      <c r="O717">
        <f>VLOOKUP(C717,出勤日期!A:J,10,0)</f>
        <v>172.5</v>
      </c>
      <c r="P717">
        <f>VLOOKUP(C717,出勤日期!A:L,12,0)</f>
        <v>0</v>
      </c>
      <c r="Q717">
        <f>VLOOKUP(C717,出勤日期!A:M,13,0)</f>
        <v>172.5</v>
      </c>
      <c r="S717">
        <f>VLOOKUP(C717,'考勤原始数据（增加育儿、独生子女陪护假）'!C:X,16,0)</f>
        <v>0</v>
      </c>
      <c r="U717">
        <f>VLOOKUP(C717,'考勤原始数据（增加育儿、独生子女陪护假）'!C:Z,17,0)</f>
        <v>0</v>
      </c>
      <c r="W717">
        <f>VLOOKUP(C717,'考勤原始数据（增加育儿、独生子女陪护假）'!C:AB,18,0)</f>
        <v>0</v>
      </c>
      <c r="Y717">
        <f>VLOOKUP(C717,'考勤原始数据（增加育儿、独生子女陪护假）'!C:AD,19,0)</f>
        <v>0</v>
      </c>
      <c r="Z717">
        <f>VLOOKUP(C717,'考勤原始数据（增加育儿、独生子女陪护假）'!C:AE,20,0)</f>
        <v>0</v>
      </c>
      <c r="AB717">
        <f>VLOOKUP(C717,'考勤原始数据（增加育儿、独生子女陪护假）'!C:AG,22,0)</f>
        <v>0</v>
      </c>
      <c r="AC717">
        <f>VLOOKUP(C717,'考勤原始数据（增加育儿、独生子女陪护假）'!C:Y,23,0)</f>
        <v>22.5</v>
      </c>
      <c r="AD717">
        <f>VLOOKUP(C717,'考勤原始数据（增加育儿、独生子女陪护假）'!C:Z,24,0)</f>
        <v>22.5</v>
      </c>
      <c r="AE717">
        <v>0</v>
      </c>
      <c r="AF717">
        <f>VLOOKUP(C717,'考勤原始数据（增加育儿、独生子女陪护假）'!C:AB,26,0)</f>
        <v>0</v>
      </c>
      <c r="AG717">
        <f>VLOOKUP(C717:C718,'考勤原始数据（增加育儿、独生子女陪护假）'!C:AC,27,0)</f>
        <v>0</v>
      </c>
      <c r="AH717">
        <f>VLOOKUP(C717,'考勤原始数据（增加育儿、独生子女陪护假）'!C:AD,28,0)</f>
        <v>0</v>
      </c>
      <c r="AI717">
        <f>VLOOKUP(C717,'考勤原始数据（增加育儿、独生子女陪护假）'!C:AE,29,0)</f>
        <v>0</v>
      </c>
      <c r="AJ717">
        <f>VLOOKUP(C717,'考勤原始数据（增加育儿、独生子女陪护假）'!C:AF,30,0)</f>
        <v>0</v>
      </c>
      <c r="AL717">
        <f t="shared" si="45"/>
        <v>0</v>
      </c>
      <c r="AM717">
        <f t="shared" si="47"/>
        <v>200</v>
      </c>
      <c r="AN717">
        <f>VLOOKUP(C717,工龄计算!B:F,5,0)</f>
        <v>0</v>
      </c>
      <c r="AS717">
        <f t="shared" si="46"/>
        <v>0</v>
      </c>
      <c r="BB717">
        <f t="shared" si="48"/>
        <v>0</v>
      </c>
    </row>
    <row r="718" spans="2:54">
      <c r="B718" t="str">
        <f>VLOOKUP(C718,花名册!C:O,13,0)</f>
        <v>12560</v>
      </c>
      <c r="C718" t="s">
        <v>1452</v>
      </c>
      <c r="D718" t="str">
        <f>VLOOKUP(C718,花名册!C:F,4,0)</f>
        <v>百诚医药</v>
      </c>
      <c r="E718" t="str">
        <f>VLOOKUP(C718,花名册!C:G,5,0)</f>
        <v>液体制剂二部</v>
      </c>
      <c r="F718" t="str">
        <f>VLOOKUP(C718,花名册!C:H,6,0)</f>
        <v>助理分析研究员</v>
      </c>
      <c r="G718" t="str">
        <f>VLOOKUP(C718,花名册!C:D,2,0)</f>
        <v>在职</v>
      </c>
      <c r="H718" t="str">
        <f>VLOOKUP(C718,花名册!C:E,3,0)</f>
        <v>正式员工</v>
      </c>
      <c r="I718" t="str">
        <f>VLOOKUP(C718,花名册!C:J,8,0)</f>
        <v>研发</v>
      </c>
      <c r="J718" t="str">
        <f>VLOOKUP(C718,花名册!C:I,7,0)</f>
        <v>2022-07-11</v>
      </c>
      <c r="K718" t="str">
        <f>VLOOKUP(C718,花名册!C:L,9,0)</f>
        <v/>
      </c>
      <c r="L718" t="str">
        <f>VLOOKUP(C718,花名册!C:L,10,0)</f>
        <v/>
      </c>
      <c r="M718" t="str">
        <f>VLOOKUP(C718,花名册!C:N,12,0)</f>
        <v>P1</v>
      </c>
      <c r="N718">
        <f>VLOOKUP(C718,出勤日期!A:I,9,0)</f>
        <v>172.5</v>
      </c>
      <c r="O718">
        <f>VLOOKUP(C718,出勤日期!A:J,10,0)</f>
        <v>172.5</v>
      </c>
      <c r="P718">
        <f>VLOOKUP(C718,出勤日期!A:L,12,0)</f>
        <v>0</v>
      </c>
      <c r="Q718">
        <f>VLOOKUP(C718,出勤日期!A:M,13,0)</f>
        <v>172.5</v>
      </c>
      <c r="S718">
        <f>VLOOKUP(C718,'考勤原始数据（增加育儿、独生子女陪护假）'!C:X,16,0)</f>
        <v>0</v>
      </c>
      <c r="U718">
        <f>VLOOKUP(C718,'考勤原始数据（增加育儿、独生子女陪护假）'!C:Z,17,0)</f>
        <v>0</v>
      </c>
      <c r="W718">
        <f>VLOOKUP(C718,'考勤原始数据（增加育儿、独生子女陪护假）'!C:AB,18,0)</f>
        <v>0</v>
      </c>
      <c r="Y718">
        <f>VLOOKUP(C718,'考勤原始数据（增加育儿、独生子女陪护假）'!C:AD,19,0)</f>
        <v>0</v>
      </c>
      <c r="Z718">
        <f>VLOOKUP(C718,'考勤原始数据（增加育儿、独生子女陪护假）'!C:AE,20,0)</f>
        <v>0</v>
      </c>
      <c r="AB718">
        <f>VLOOKUP(C718,'考勤原始数据（增加育儿、独生子女陪护假）'!C:AG,22,0)</f>
        <v>0</v>
      </c>
      <c r="AC718">
        <f>VLOOKUP(C718,'考勤原始数据（增加育儿、独生子女陪护假）'!C:Y,23,0)</f>
        <v>50.5</v>
      </c>
      <c r="AD718">
        <f>VLOOKUP(C718,'考勤原始数据（增加育儿、独生子女陪护假）'!C:Z,24,0)</f>
        <v>7.5</v>
      </c>
      <c r="AE718">
        <v>0</v>
      </c>
      <c r="AF718">
        <f>VLOOKUP(C718,'考勤原始数据（增加育儿、独生子女陪护假）'!C:AB,26,0)</f>
        <v>27</v>
      </c>
      <c r="AG718">
        <f>VLOOKUP(C718:C719,'考勤原始数据（增加育儿、独生子女陪护假）'!C:AC,27,0)</f>
        <v>16</v>
      </c>
      <c r="AH718">
        <f>VLOOKUP(C718,'考勤原始数据（增加育儿、独生子女陪护假）'!C:AD,28,0)</f>
        <v>0</v>
      </c>
      <c r="AI718">
        <f>VLOOKUP(C718,'考勤原始数据（增加育儿、独生子女陪护假）'!C:AE,29,0)</f>
        <v>0</v>
      </c>
      <c r="AJ718">
        <f>VLOOKUP(C718,'考勤原始数据（增加育儿、独生子女陪护假）'!C:AF,30,0)</f>
        <v>1720</v>
      </c>
      <c r="AL718">
        <f t="shared" si="45"/>
        <v>0</v>
      </c>
      <c r="AM718">
        <f t="shared" si="47"/>
        <v>200</v>
      </c>
      <c r="AN718">
        <f>VLOOKUP(C718,工龄计算!B:F,5,0)</f>
        <v>0</v>
      </c>
      <c r="AS718">
        <f t="shared" si="46"/>
        <v>0</v>
      </c>
      <c r="BB718">
        <f t="shared" si="48"/>
        <v>0</v>
      </c>
    </row>
    <row r="719" spans="2:54">
      <c r="B719" t="str">
        <f>VLOOKUP(C719,花名册!C:O,13,0)</f>
        <v>12561</v>
      </c>
      <c r="C719" t="s">
        <v>1184</v>
      </c>
      <c r="D719" t="str">
        <f>VLOOKUP(C719,花名册!C:F,4,0)</f>
        <v>百诚医药</v>
      </c>
      <c r="E719" t="str">
        <f>VLOOKUP(C719,花名册!C:G,5,0)</f>
        <v>液体制剂三部</v>
      </c>
      <c r="F719" t="str">
        <f>VLOOKUP(C719,花名册!C:H,6,0)</f>
        <v>制剂研究员</v>
      </c>
      <c r="G719" t="str">
        <f>VLOOKUP(C719,花名册!C:D,2,0)</f>
        <v>在职</v>
      </c>
      <c r="H719" t="str">
        <f>VLOOKUP(C719,花名册!C:E,3,0)</f>
        <v>正式员工</v>
      </c>
      <c r="I719" t="str">
        <f>VLOOKUP(C719,花名册!C:J,8,0)</f>
        <v>研发</v>
      </c>
      <c r="J719" t="str">
        <f>VLOOKUP(C719,花名册!C:I,7,0)</f>
        <v>2022-07-11</v>
      </c>
      <c r="K719" t="str">
        <f>VLOOKUP(C719,花名册!C:L,9,0)</f>
        <v/>
      </c>
      <c r="L719" t="str">
        <f>VLOOKUP(C719,花名册!C:L,10,0)</f>
        <v/>
      </c>
      <c r="M719" t="str">
        <f>VLOOKUP(C719,花名册!C:N,12,0)</f>
        <v>P2</v>
      </c>
      <c r="N719">
        <f>VLOOKUP(C719,出勤日期!A:I,9,0)</f>
        <v>172.5</v>
      </c>
      <c r="O719">
        <f>VLOOKUP(C719,出勤日期!A:J,10,0)</f>
        <v>172.5</v>
      </c>
      <c r="P719">
        <f>VLOOKUP(C719,出勤日期!A:L,12,0)</f>
        <v>0</v>
      </c>
      <c r="Q719">
        <f>VLOOKUP(C719,出勤日期!A:M,13,0)</f>
        <v>172.5</v>
      </c>
      <c r="S719">
        <f>VLOOKUP(C719,'考勤原始数据（增加育儿、独生子女陪护假）'!C:X,16,0)</f>
        <v>0</v>
      </c>
      <c r="U719">
        <f>VLOOKUP(C719,'考勤原始数据（增加育儿、独生子女陪护假）'!C:Z,17,0)</f>
        <v>0</v>
      </c>
      <c r="W719">
        <f>VLOOKUP(C719,'考勤原始数据（增加育儿、独生子女陪护假）'!C:AB,18,0)</f>
        <v>0</v>
      </c>
      <c r="Y719">
        <f>VLOOKUP(C719,'考勤原始数据（增加育儿、独生子女陪护假）'!C:AD,19,0)</f>
        <v>0</v>
      </c>
      <c r="Z719">
        <f>VLOOKUP(C719,'考勤原始数据（增加育儿、独生子女陪护假）'!C:AE,20,0)</f>
        <v>0</v>
      </c>
      <c r="AB719">
        <f>VLOOKUP(C719,'考勤原始数据（增加育儿、独生子女陪护假）'!C:AG,22,0)</f>
        <v>0</v>
      </c>
      <c r="AC719">
        <f>VLOOKUP(C719,'考勤原始数据（增加育儿、独生子女陪护假）'!C:Y,23,0)</f>
        <v>8.5</v>
      </c>
      <c r="AD719">
        <f>VLOOKUP(C719,'考勤原始数据（增加育儿、独生子女陪护假）'!C:Z,24,0)</f>
        <v>8.5</v>
      </c>
      <c r="AE719">
        <v>0</v>
      </c>
      <c r="AF719">
        <f>VLOOKUP(C719,'考勤原始数据（增加育儿、独生子女陪护假）'!C:AB,26,0)</f>
        <v>0</v>
      </c>
      <c r="AG719">
        <f>VLOOKUP(C719:C720,'考勤原始数据（增加育儿、独生子女陪护假）'!C:AC,27,0)</f>
        <v>0</v>
      </c>
      <c r="AH719">
        <f>VLOOKUP(C719,'考勤原始数据（增加育儿、独生子女陪护假）'!C:AD,28,0)</f>
        <v>0</v>
      </c>
      <c r="AI719">
        <f>VLOOKUP(C719,'考勤原始数据（增加育儿、独生子女陪护假）'!C:AE,29,0)</f>
        <v>0</v>
      </c>
      <c r="AJ719">
        <f>VLOOKUP(C719,'考勤原始数据（增加育儿、独生子女陪护假）'!C:AF,30,0)</f>
        <v>0</v>
      </c>
      <c r="AL719">
        <f t="shared" si="45"/>
        <v>0</v>
      </c>
      <c r="AM719">
        <f t="shared" si="47"/>
        <v>200</v>
      </c>
      <c r="AN719">
        <f>VLOOKUP(C719,工龄计算!B:F,5,0)</f>
        <v>0</v>
      </c>
      <c r="AS719">
        <f t="shared" si="46"/>
        <v>0</v>
      </c>
      <c r="BB719">
        <f t="shared" si="48"/>
        <v>0</v>
      </c>
    </row>
    <row r="720" spans="2:54">
      <c r="B720" t="str">
        <f>VLOOKUP(C720,花名册!C:O,13,0)</f>
        <v>12562</v>
      </c>
      <c r="C720" t="s">
        <v>1453</v>
      </c>
      <c r="D720" t="str">
        <f>VLOOKUP(C720,花名册!C:F,4,0)</f>
        <v>百诚医药</v>
      </c>
      <c r="E720" t="str">
        <f>VLOOKUP(C720,花名册!C:G,5,0)</f>
        <v>液体制剂三部</v>
      </c>
      <c r="F720" t="str">
        <f>VLOOKUP(C720,花名册!C:H,6,0)</f>
        <v>制剂研究员</v>
      </c>
      <c r="G720" t="str">
        <f>VLOOKUP(C720,花名册!C:D,2,0)</f>
        <v>在职</v>
      </c>
      <c r="H720" t="str">
        <f>VLOOKUP(C720,花名册!C:E,3,0)</f>
        <v>正式员工</v>
      </c>
      <c r="I720" t="str">
        <f>VLOOKUP(C720,花名册!C:J,8,0)</f>
        <v>研发</v>
      </c>
      <c r="J720" t="str">
        <f>VLOOKUP(C720,花名册!C:I,7,0)</f>
        <v>2022-07-11</v>
      </c>
      <c r="K720" t="str">
        <f>VLOOKUP(C720,花名册!C:L,9,0)</f>
        <v/>
      </c>
      <c r="L720" t="str">
        <f>VLOOKUP(C720,花名册!C:L,10,0)</f>
        <v/>
      </c>
      <c r="M720" t="str">
        <f>VLOOKUP(C720,花名册!C:N,12,0)</f>
        <v>P2</v>
      </c>
      <c r="N720">
        <f>VLOOKUP(C720,出勤日期!A:I,9,0)</f>
        <v>172.5</v>
      </c>
      <c r="O720">
        <f>VLOOKUP(C720,出勤日期!A:J,10,0)</f>
        <v>172.5</v>
      </c>
      <c r="P720">
        <f>VLOOKUP(C720,出勤日期!A:L,12,0)</f>
        <v>0</v>
      </c>
      <c r="Q720">
        <f>VLOOKUP(C720,出勤日期!A:M,13,0)</f>
        <v>172.5</v>
      </c>
      <c r="S720">
        <f>VLOOKUP(C720,'考勤原始数据（增加育儿、独生子女陪护假）'!C:X,16,0)</f>
        <v>0</v>
      </c>
      <c r="U720">
        <f>VLOOKUP(C720,'考勤原始数据（增加育儿、独生子女陪护假）'!C:Z,17,0)</f>
        <v>0</v>
      </c>
      <c r="W720">
        <f>VLOOKUP(C720,'考勤原始数据（增加育儿、独生子女陪护假）'!C:AB,18,0)</f>
        <v>0</v>
      </c>
      <c r="Y720">
        <f>VLOOKUP(C720,'考勤原始数据（增加育儿、独生子女陪护假）'!C:AD,19,0)</f>
        <v>0</v>
      </c>
      <c r="Z720">
        <f>VLOOKUP(C720,'考勤原始数据（增加育儿、独生子女陪护假）'!C:AE,20,0)</f>
        <v>0</v>
      </c>
      <c r="AB720">
        <f>VLOOKUP(C720,'考勤原始数据（增加育儿、独生子女陪护假）'!C:AG,22,0)</f>
        <v>0</v>
      </c>
      <c r="AC720">
        <f>VLOOKUP(C720,'考勤原始数据（增加育儿、独生子女陪护假）'!C:Y,23,0)</f>
        <v>3.5</v>
      </c>
      <c r="AD720">
        <f>VLOOKUP(C720,'考勤原始数据（增加育儿、独生子女陪护假）'!C:Z,24,0)</f>
        <v>4.5</v>
      </c>
      <c r="AE720">
        <v>0</v>
      </c>
      <c r="AF720">
        <f>VLOOKUP(C720,'考勤原始数据（增加育儿、独生子女陪护假）'!C:AB,26,0)</f>
        <v>0</v>
      </c>
      <c r="AG720">
        <f>VLOOKUP(C720:C721,'考勤原始数据（增加育儿、独生子女陪护假）'!C:AC,27,0)</f>
        <v>0</v>
      </c>
      <c r="AH720">
        <f>VLOOKUP(C720,'考勤原始数据（增加育儿、独生子女陪护假）'!C:AD,28,0)</f>
        <v>0</v>
      </c>
      <c r="AI720">
        <f>VLOOKUP(C720,'考勤原始数据（增加育儿、独生子女陪护假）'!C:AE,29,0)</f>
        <v>0</v>
      </c>
      <c r="AJ720">
        <f>VLOOKUP(C720,'考勤原始数据（增加育儿、独生子女陪护假）'!C:AF,30,0)</f>
        <v>0</v>
      </c>
      <c r="AL720">
        <f t="shared" si="45"/>
        <v>0</v>
      </c>
      <c r="AM720">
        <f t="shared" si="47"/>
        <v>200</v>
      </c>
      <c r="AN720">
        <f>VLOOKUP(C720,工龄计算!B:F,5,0)</f>
        <v>0</v>
      </c>
      <c r="AS720">
        <f t="shared" si="46"/>
        <v>0</v>
      </c>
      <c r="BB720">
        <f t="shared" si="48"/>
        <v>0</v>
      </c>
    </row>
    <row r="721" spans="2:54">
      <c r="B721" t="str">
        <f>VLOOKUP(C721,花名册!C:O,13,0)</f>
        <v>12564</v>
      </c>
      <c r="C721" t="s">
        <v>1454</v>
      </c>
      <c r="D721" t="str">
        <f>VLOOKUP(C721,花名册!C:F,4,0)</f>
        <v>百诚医药</v>
      </c>
      <c r="E721" t="str">
        <f>VLOOKUP(C721,花名册!C:G,5,0)</f>
        <v>外用制剂部</v>
      </c>
      <c r="F721" t="str">
        <f>VLOOKUP(C721,花名册!C:H,6,0)</f>
        <v>制剂研究员</v>
      </c>
      <c r="G721" t="str">
        <f>VLOOKUP(C721,花名册!C:D,2,0)</f>
        <v>在职</v>
      </c>
      <c r="H721" t="str">
        <f>VLOOKUP(C721,花名册!C:E,3,0)</f>
        <v>正式员工</v>
      </c>
      <c r="I721" t="str">
        <f>VLOOKUP(C721,花名册!C:J,8,0)</f>
        <v>研发</v>
      </c>
      <c r="J721" t="str">
        <f>VLOOKUP(C721,花名册!C:I,7,0)</f>
        <v>2022-07-11</v>
      </c>
      <c r="K721" t="str">
        <f>VLOOKUP(C721,花名册!C:L,9,0)</f>
        <v/>
      </c>
      <c r="L721" t="str">
        <f>VLOOKUP(C721,花名册!C:L,10,0)</f>
        <v/>
      </c>
      <c r="M721" t="str">
        <f>VLOOKUP(C721,花名册!C:N,12,0)</f>
        <v>P2</v>
      </c>
      <c r="N721">
        <f>VLOOKUP(C721,出勤日期!A:I,9,0)</f>
        <v>172.5</v>
      </c>
      <c r="O721">
        <f>VLOOKUP(C721,出勤日期!A:J,10,0)</f>
        <v>172.5</v>
      </c>
      <c r="P721">
        <f>VLOOKUP(C721,出勤日期!A:L,12,0)</f>
        <v>0</v>
      </c>
      <c r="Q721">
        <f>VLOOKUP(C721,出勤日期!A:M,13,0)</f>
        <v>172.5</v>
      </c>
      <c r="S721">
        <f>VLOOKUP(C721,'考勤原始数据（增加育儿、独生子女陪护假）'!C:X,16,0)</f>
        <v>0</v>
      </c>
      <c r="U721">
        <f>VLOOKUP(C721,'考勤原始数据（增加育儿、独生子女陪护假）'!C:Z,17,0)</f>
        <v>0</v>
      </c>
      <c r="W721">
        <f>VLOOKUP(C721,'考勤原始数据（增加育儿、独生子女陪护假）'!C:AB,18,0)</f>
        <v>0</v>
      </c>
      <c r="Y721">
        <f>VLOOKUP(C721,'考勤原始数据（增加育儿、独生子女陪护假）'!C:AD,19,0)</f>
        <v>0</v>
      </c>
      <c r="Z721">
        <f>VLOOKUP(C721,'考勤原始数据（增加育儿、独生子女陪护假）'!C:AE,20,0)</f>
        <v>0</v>
      </c>
      <c r="AB721">
        <f>VLOOKUP(C721,'考勤原始数据（增加育儿、独生子女陪护假）'!C:AG,22,0)</f>
        <v>0</v>
      </c>
      <c r="AC721">
        <f>VLOOKUP(C721,'考勤原始数据（增加育儿、独生子女陪护假）'!C:Y,23,0)</f>
        <v>33</v>
      </c>
      <c r="AD721">
        <f>VLOOKUP(C721,'考勤原始数据（增加育儿、独生子女陪护假）'!C:Z,24,0)</f>
        <v>33</v>
      </c>
      <c r="AE721">
        <v>0</v>
      </c>
      <c r="AF721">
        <f>VLOOKUP(C721,'考勤原始数据（增加育儿、独生子女陪护假）'!C:AB,26,0)</f>
        <v>0</v>
      </c>
      <c r="AG721">
        <f>VLOOKUP(C721:C722,'考勤原始数据（增加育儿、独生子女陪护假）'!C:AC,27,0)</f>
        <v>0</v>
      </c>
      <c r="AH721">
        <f>VLOOKUP(C721,'考勤原始数据（增加育儿、独生子女陪护假）'!C:AD,28,0)</f>
        <v>0</v>
      </c>
      <c r="AI721">
        <f>VLOOKUP(C721,'考勤原始数据（增加育儿、独生子女陪护假）'!C:AE,29,0)</f>
        <v>0</v>
      </c>
      <c r="AJ721">
        <f>VLOOKUP(C721,'考勤原始数据（增加育儿、独生子女陪护假）'!C:AF,30,0)</f>
        <v>0</v>
      </c>
      <c r="AL721">
        <f t="shared" si="45"/>
        <v>0</v>
      </c>
      <c r="AM721">
        <f t="shared" si="47"/>
        <v>200</v>
      </c>
      <c r="AN721">
        <f>VLOOKUP(C721,工龄计算!B:F,5,0)</f>
        <v>0</v>
      </c>
      <c r="AS721">
        <f t="shared" si="46"/>
        <v>0</v>
      </c>
      <c r="BB721">
        <f t="shared" si="48"/>
        <v>0</v>
      </c>
    </row>
    <row r="722" spans="2:54">
      <c r="B722" t="str">
        <f>VLOOKUP(C722,花名册!C:O,13,0)</f>
        <v>12565</v>
      </c>
      <c r="C722" t="s">
        <v>1455</v>
      </c>
      <c r="D722" t="str">
        <f>VLOOKUP(C722,花名册!C:F,4,0)</f>
        <v>百诚医药</v>
      </c>
      <c r="E722" t="str">
        <f>VLOOKUP(C722,花名册!C:G,5,0)</f>
        <v>外用制剂部</v>
      </c>
      <c r="F722" t="str">
        <f>VLOOKUP(C722,花名册!C:H,6,0)</f>
        <v>制剂研究员</v>
      </c>
      <c r="G722" t="str">
        <f>VLOOKUP(C722,花名册!C:D,2,0)</f>
        <v>在职</v>
      </c>
      <c r="H722" t="str">
        <f>VLOOKUP(C722,花名册!C:E,3,0)</f>
        <v>正式员工</v>
      </c>
      <c r="I722" t="str">
        <f>VLOOKUP(C722,花名册!C:J,8,0)</f>
        <v>研发</v>
      </c>
      <c r="J722" t="str">
        <f>VLOOKUP(C722,花名册!C:I,7,0)</f>
        <v>2022-07-11</v>
      </c>
      <c r="K722" t="str">
        <f>VLOOKUP(C722,花名册!C:L,9,0)</f>
        <v/>
      </c>
      <c r="L722" t="str">
        <f>VLOOKUP(C722,花名册!C:L,10,0)</f>
        <v/>
      </c>
      <c r="M722" t="str">
        <f>VLOOKUP(C722,花名册!C:N,12,0)</f>
        <v>P2</v>
      </c>
      <c r="N722">
        <f>VLOOKUP(C722,出勤日期!A:I,9,0)</f>
        <v>172.5</v>
      </c>
      <c r="O722">
        <f>VLOOKUP(C722,出勤日期!A:J,10,0)</f>
        <v>172.5</v>
      </c>
      <c r="P722">
        <f>VLOOKUP(C722,出勤日期!A:L,12,0)</f>
        <v>0</v>
      </c>
      <c r="Q722">
        <f>VLOOKUP(C722,出勤日期!A:M,13,0)</f>
        <v>172.5</v>
      </c>
      <c r="S722">
        <f>VLOOKUP(C722,'考勤原始数据（增加育儿、独生子女陪护假）'!C:X,16,0)</f>
        <v>0</v>
      </c>
      <c r="U722">
        <f>VLOOKUP(C722,'考勤原始数据（增加育儿、独生子女陪护假）'!C:Z,17,0)</f>
        <v>0</v>
      </c>
      <c r="W722">
        <f>VLOOKUP(C722,'考勤原始数据（增加育儿、独生子女陪护假）'!C:AB,18,0)</f>
        <v>0</v>
      </c>
      <c r="Y722">
        <f>VLOOKUP(C722,'考勤原始数据（增加育儿、独生子女陪护假）'!C:AD,19,0)</f>
        <v>0</v>
      </c>
      <c r="Z722">
        <f>VLOOKUP(C722,'考勤原始数据（增加育儿、独生子女陪护假）'!C:AE,20,0)</f>
        <v>0</v>
      </c>
      <c r="AB722">
        <f>VLOOKUP(C722,'考勤原始数据（增加育儿、独生子女陪护假）'!C:AG,22,0)</f>
        <v>0</v>
      </c>
      <c r="AC722">
        <f>VLOOKUP(C722,'考勤原始数据（增加育儿、独生子女陪护假）'!C:Y,23,0)</f>
        <v>45.5</v>
      </c>
      <c r="AD722">
        <f>VLOOKUP(C722,'考勤原始数据（增加育儿、独生子女陪护假）'!C:Z,24,0)</f>
        <v>15</v>
      </c>
      <c r="AE722">
        <v>0</v>
      </c>
      <c r="AF722">
        <f>VLOOKUP(C722,'考勤原始数据（增加育儿、独生子女陪护假）'!C:AB,26,0)</f>
        <v>3</v>
      </c>
      <c r="AG722">
        <f>VLOOKUP(C722:C723,'考勤原始数据（增加育儿、独生子女陪护假）'!C:AC,27,0)</f>
        <v>27.5</v>
      </c>
      <c r="AH722">
        <f>VLOOKUP(C722,'考勤原始数据（增加育儿、独生子女陪护假）'!C:AD,28,0)</f>
        <v>0</v>
      </c>
      <c r="AI722">
        <f>VLOOKUP(C722,'考勤原始数据（增加育儿、独生子女陪护假）'!C:AE,29,0)</f>
        <v>0</v>
      </c>
      <c r="AJ722">
        <f>VLOOKUP(C722,'考勤原始数据（增加育儿、独生子女陪护假）'!C:AF,30,0)</f>
        <v>1220</v>
      </c>
      <c r="AL722">
        <f t="shared" si="45"/>
        <v>0</v>
      </c>
      <c r="AM722">
        <f t="shared" si="47"/>
        <v>200</v>
      </c>
      <c r="AN722">
        <f>VLOOKUP(C722,工龄计算!B:F,5,0)</f>
        <v>0</v>
      </c>
      <c r="AS722">
        <f t="shared" si="46"/>
        <v>0</v>
      </c>
      <c r="BB722">
        <f t="shared" si="48"/>
        <v>0</v>
      </c>
    </row>
    <row r="723" spans="2:54">
      <c r="B723" t="str">
        <f>VLOOKUP(C723,花名册!C:O,13,0)</f>
        <v>12566</v>
      </c>
      <c r="C723" t="s">
        <v>1585</v>
      </c>
      <c r="D723" t="str">
        <f>VLOOKUP(C723,花名册!C:F,4,0)</f>
        <v>百诚医药</v>
      </c>
      <c r="E723" t="str">
        <f>VLOOKUP(C723,花名册!C:G,5,0)</f>
        <v>外用制剂部</v>
      </c>
      <c r="F723" t="str">
        <f>VLOOKUP(C723,花名册!C:H,6,0)</f>
        <v>制剂研究员</v>
      </c>
      <c r="G723" t="str">
        <f>VLOOKUP(C723,花名册!C:D,2,0)</f>
        <v>在职</v>
      </c>
      <c r="H723" t="str">
        <f>VLOOKUP(C723,花名册!C:E,3,0)</f>
        <v>正式员工</v>
      </c>
      <c r="I723" t="str">
        <f>VLOOKUP(C723,花名册!C:J,8,0)</f>
        <v>研发</v>
      </c>
      <c r="J723" t="str">
        <f>VLOOKUP(C723,花名册!C:I,7,0)</f>
        <v>2022-07-11</v>
      </c>
      <c r="K723" t="str">
        <f>VLOOKUP(C723,花名册!C:L,9,0)</f>
        <v/>
      </c>
      <c r="L723" t="str">
        <f>VLOOKUP(C723,花名册!C:L,10,0)</f>
        <v/>
      </c>
      <c r="M723" t="str">
        <f>VLOOKUP(C723,花名册!C:N,12,0)</f>
        <v>P2</v>
      </c>
      <c r="N723">
        <f>VLOOKUP(C723,出勤日期!A:I,9,0)</f>
        <v>172.5</v>
      </c>
      <c r="O723">
        <f>VLOOKUP(C723,出勤日期!A:J,10,0)</f>
        <v>172.5</v>
      </c>
      <c r="P723">
        <f>VLOOKUP(C723,出勤日期!A:L,12,0)</f>
        <v>0</v>
      </c>
      <c r="Q723">
        <f>VLOOKUP(C723,出勤日期!A:M,13,0)</f>
        <v>172.5</v>
      </c>
      <c r="S723">
        <f>VLOOKUP(C723,'考勤原始数据（增加育儿、独生子女陪护假）'!C:X,16,0)</f>
        <v>41</v>
      </c>
      <c r="U723">
        <f>VLOOKUP(C723,'考勤原始数据（增加育儿、独生子女陪护假）'!C:Z,17,0)</f>
        <v>4</v>
      </c>
      <c r="W723">
        <f>VLOOKUP(C723,'考勤原始数据（增加育儿、独生子女陪护假）'!C:AB,18,0)</f>
        <v>0</v>
      </c>
      <c r="Y723">
        <f>VLOOKUP(C723,'考勤原始数据（增加育儿、独生子女陪护假）'!C:AD,19,0)</f>
        <v>0</v>
      </c>
      <c r="Z723">
        <f>VLOOKUP(C723,'考勤原始数据（增加育儿、独生子女陪护假）'!C:AE,20,0)</f>
        <v>0</v>
      </c>
      <c r="AB723">
        <f>VLOOKUP(C723,'考勤原始数据（增加育儿、独生子女陪护假）'!C:AG,22,0)</f>
        <v>0</v>
      </c>
      <c r="AC723">
        <f>VLOOKUP(C723,'考勤原始数据（增加育儿、独生子女陪护假）'!C:Y,23,0)</f>
        <v>0</v>
      </c>
      <c r="AD723">
        <f>VLOOKUP(C723,'考勤原始数据（增加育儿、独生子女陪护假）'!C:Z,24,0)</f>
        <v>0</v>
      </c>
      <c r="AE723">
        <v>0</v>
      </c>
      <c r="AF723">
        <f>VLOOKUP(C723,'考勤原始数据（增加育儿、独生子女陪护假）'!C:AB,26,0)</f>
        <v>0</v>
      </c>
      <c r="AG723">
        <f>VLOOKUP(C723:C724,'考勤原始数据（增加育儿、独生子女陪护假）'!C:AC,27,0)</f>
        <v>0</v>
      </c>
      <c r="AH723">
        <f>VLOOKUP(C723,'考勤原始数据（增加育儿、独生子女陪护假）'!C:AD,28,0)</f>
        <v>0</v>
      </c>
      <c r="AI723">
        <f>VLOOKUP(C723,'考勤原始数据（增加育儿、独生子女陪护假）'!C:AE,29,0)</f>
        <v>0</v>
      </c>
      <c r="AJ723">
        <f>VLOOKUP(C723,'考勤原始数据（增加育儿、独生子女陪护假）'!C:AF,30,0)</f>
        <v>0</v>
      </c>
      <c r="AL723">
        <f t="shared" si="45"/>
        <v>0</v>
      </c>
      <c r="AM723">
        <f t="shared" si="47"/>
        <v>147.83000000000001</v>
      </c>
      <c r="AN723">
        <f>VLOOKUP(C723,工龄计算!B:F,5,0)</f>
        <v>0</v>
      </c>
      <c r="AS723">
        <f t="shared" si="46"/>
        <v>0</v>
      </c>
      <c r="BB723">
        <f t="shared" si="48"/>
        <v>0</v>
      </c>
    </row>
    <row r="724" spans="2:54">
      <c r="B724" t="str">
        <f>VLOOKUP(C724,花名册!C:O,13,0)</f>
        <v>12567</v>
      </c>
      <c r="C724" t="s">
        <v>1186</v>
      </c>
      <c r="D724" t="str">
        <f>VLOOKUP(C724,花名册!C:F,4,0)</f>
        <v>百诚医药</v>
      </c>
      <c r="E724" t="str">
        <f>VLOOKUP(C724,花名册!C:G,5,0)</f>
        <v>原料药三部</v>
      </c>
      <c r="F724" t="str">
        <f>VLOOKUP(C724,花名册!C:H,6,0)</f>
        <v>合成研究员</v>
      </c>
      <c r="G724" t="str">
        <f>VLOOKUP(C724,花名册!C:D,2,0)</f>
        <v>在职</v>
      </c>
      <c r="H724" t="str">
        <f>VLOOKUP(C724,花名册!C:E,3,0)</f>
        <v>正式员工</v>
      </c>
      <c r="I724" t="str">
        <f>VLOOKUP(C724,花名册!C:J,8,0)</f>
        <v>研发</v>
      </c>
      <c r="J724" t="str">
        <f>VLOOKUP(C724,花名册!C:I,7,0)</f>
        <v>2022-07-11</v>
      </c>
      <c r="K724" t="str">
        <f>VLOOKUP(C724,花名册!C:L,9,0)</f>
        <v/>
      </c>
      <c r="L724" t="str">
        <f>VLOOKUP(C724,花名册!C:L,10,0)</f>
        <v/>
      </c>
      <c r="M724" t="str">
        <f>VLOOKUP(C724,花名册!C:N,12,0)</f>
        <v>P2</v>
      </c>
      <c r="N724">
        <f>VLOOKUP(C724,出勤日期!A:I,9,0)</f>
        <v>172.5</v>
      </c>
      <c r="O724">
        <f>VLOOKUP(C724,出勤日期!A:J,10,0)</f>
        <v>172.5</v>
      </c>
      <c r="P724">
        <f>VLOOKUP(C724,出勤日期!A:L,12,0)</f>
        <v>0</v>
      </c>
      <c r="Q724">
        <f>VLOOKUP(C724,出勤日期!A:M,13,0)</f>
        <v>172.5</v>
      </c>
      <c r="S724">
        <f>VLOOKUP(C724,'考勤原始数据（增加育儿、独生子女陪护假）'!C:X,16,0)</f>
        <v>0</v>
      </c>
      <c r="U724">
        <f>VLOOKUP(C724,'考勤原始数据（增加育儿、独生子女陪护假）'!C:Z,17,0)</f>
        <v>0</v>
      </c>
      <c r="W724">
        <f>VLOOKUP(C724,'考勤原始数据（增加育儿、独生子女陪护假）'!C:AB,18,0)</f>
        <v>0</v>
      </c>
      <c r="Y724">
        <f>VLOOKUP(C724,'考勤原始数据（增加育儿、独生子女陪护假）'!C:AD,19,0)</f>
        <v>0</v>
      </c>
      <c r="Z724">
        <f>VLOOKUP(C724,'考勤原始数据（增加育儿、独生子女陪护假）'!C:AE,20,0)</f>
        <v>0</v>
      </c>
      <c r="AB724">
        <f>VLOOKUP(C724,'考勤原始数据（增加育儿、独生子女陪护假）'!C:AG,22,0)</f>
        <v>0</v>
      </c>
      <c r="AC724">
        <f>VLOOKUP(C724,'考勤原始数据（增加育儿、独生子女陪护假）'!C:Y,23,0)</f>
        <v>2.5</v>
      </c>
      <c r="AD724">
        <f>VLOOKUP(C724,'考勤原始数据（增加育儿、独生子女陪护假）'!C:Z,24,0)</f>
        <v>2.5</v>
      </c>
      <c r="AE724">
        <v>0</v>
      </c>
      <c r="AF724">
        <f>VLOOKUP(C724,'考勤原始数据（增加育儿、独生子女陪护假）'!C:AB,26,0)</f>
        <v>0</v>
      </c>
      <c r="AG724">
        <f>VLOOKUP(C724:C725,'考勤原始数据（增加育儿、独生子女陪护假）'!C:AC,27,0)</f>
        <v>0</v>
      </c>
      <c r="AH724">
        <f>VLOOKUP(C724,'考勤原始数据（增加育儿、独生子女陪护假）'!C:AD,28,0)</f>
        <v>0</v>
      </c>
      <c r="AI724">
        <f>VLOOKUP(C724,'考勤原始数据（增加育儿、独生子女陪护假）'!C:AE,29,0)</f>
        <v>0</v>
      </c>
      <c r="AJ724">
        <f>VLOOKUP(C724,'考勤原始数据（增加育儿、独生子女陪护假）'!C:AF,30,0)</f>
        <v>0</v>
      </c>
      <c r="AL724">
        <f t="shared" si="45"/>
        <v>0</v>
      </c>
      <c r="AM724">
        <f t="shared" si="47"/>
        <v>200</v>
      </c>
      <c r="AN724">
        <f>VLOOKUP(C724,工龄计算!B:F,5,0)</f>
        <v>0</v>
      </c>
      <c r="AS724">
        <f t="shared" si="46"/>
        <v>0</v>
      </c>
      <c r="BB724">
        <f t="shared" si="48"/>
        <v>0</v>
      </c>
    </row>
    <row r="725" spans="2:54">
      <c r="B725" t="str">
        <f>VLOOKUP(C725,花名册!C:O,13,0)</f>
        <v>12568</v>
      </c>
      <c r="C725" t="s">
        <v>1640</v>
      </c>
      <c r="D725" t="str">
        <f>VLOOKUP(C725,花名册!C:F,4,0)</f>
        <v>百诚医药</v>
      </c>
      <c r="E725" t="str">
        <f>VLOOKUP(C725,花名册!C:G,5,0)</f>
        <v>原料药分析部</v>
      </c>
      <c r="F725" t="str">
        <f>VLOOKUP(C725,花名册!C:H,6,0)</f>
        <v>助理分析研究员</v>
      </c>
      <c r="G725" t="str">
        <f>VLOOKUP(C725,花名册!C:D,2,0)</f>
        <v>在职</v>
      </c>
      <c r="H725" t="str">
        <f>VLOOKUP(C725,花名册!C:E,3,0)</f>
        <v>正式员工</v>
      </c>
      <c r="I725" t="str">
        <f>VLOOKUP(C725,花名册!C:J,8,0)</f>
        <v>研发</v>
      </c>
      <c r="J725" t="str">
        <f>VLOOKUP(C725,花名册!C:I,7,0)</f>
        <v>2022-07-11</v>
      </c>
      <c r="K725" t="str">
        <f>VLOOKUP(C725,花名册!C:L,9,0)</f>
        <v/>
      </c>
      <c r="L725" t="str">
        <f>VLOOKUP(C725,花名册!C:L,10,0)</f>
        <v/>
      </c>
      <c r="M725" t="str">
        <f>VLOOKUP(C725,花名册!C:N,12,0)</f>
        <v>P1</v>
      </c>
      <c r="N725">
        <f>VLOOKUP(C725,出勤日期!A:I,9,0)</f>
        <v>172.5</v>
      </c>
      <c r="O725">
        <f>VLOOKUP(C725,出勤日期!A:J,10,0)</f>
        <v>172.5</v>
      </c>
      <c r="P725">
        <f>VLOOKUP(C725,出勤日期!A:L,12,0)</f>
        <v>0</v>
      </c>
      <c r="Q725">
        <f>VLOOKUP(C725,出勤日期!A:M,13,0)</f>
        <v>172.5</v>
      </c>
      <c r="S725">
        <f>VLOOKUP(C725,'考勤原始数据（增加育儿、独生子女陪护假）'!C:X,16,0)</f>
        <v>0</v>
      </c>
      <c r="U725">
        <f>VLOOKUP(C725,'考勤原始数据（增加育儿、独生子女陪护假）'!C:Z,17,0)</f>
        <v>0</v>
      </c>
      <c r="W725">
        <f>VLOOKUP(C725,'考勤原始数据（增加育儿、独生子女陪护假）'!C:AB,18,0)</f>
        <v>0</v>
      </c>
      <c r="Y725">
        <f>VLOOKUP(C725,'考勤原始数据（增加育儿、独生子女陪护假）'!C:AD,19,0)</f>
        <v>0</v>
      </c>
      <c r="Z725">
        <f>VLOOKUP(C725,'考勤原始数据（增加育儿、独生子女陪护假）'!C:AE,20,0)</f>
        <v>0</v>
      </c>
      <c r="AB725">
        <f>VLOOKUP(C725,'考勤原始数据（增加育儿、独生子女陪护假）'!C:AG,22,0)</f>
        <v>0</v>
      </c>
      <c r="AC725">
        <f>VLOOKUP(C725,'考勤原始数据（增加育儿、独生子女陪护假）'!C:Y,23,0)</f>
        <v>14.5</v>
      </c>
      <c r="AD725">
        <f>VLOOKUP(C725,'考勤原始数据（增加育儿、独生子女陪护假）'!C:Z,24,0)</f>
        <v>5.5</v>
      </c>
      <c r="AE725">
        <v>0</v>
      </c>
      <c r="AF725">
        <f>VLOOKUP(C725,'考勤原始数据（增加育儿、独生子女陪护假）'!C:AB,26,0)</f>
        <v>9</v>
      </c>
      <c r="AG725">
        <f>VLOOKUP(C725:C726,'考勤原始数据（增加育儿、独生子女陪护假）'!C:AC,27,0)</f>
        <v>0</v>
      </c>
      <c r="AH725">
        <f>VLOOKUP(C725,'考勤原始数据（增加育儿、独生子女陪护假）'!C:AD,28,0)</f>
        <v>0</v>
      </c>
      <c r="AI725">
        <f>VLOOKUP(C725,'考勤原始数据（增加育儿、独生子女陪护假）'!C:AE,29,0)</f>
        <v>0</v>
      </c>
      <c r="AJ725">
        <f>VLOOKUP(C725,'考勤原始数据（增加育儿、独生子女陪护假）'!C:AF,30,0)</f>
        <v>360</v>
      </c>
      <c r="AL725">
        <f t="shared" si="45"/>
        <v>0</v>
      </c>
      <c r="AM725">
        <f t="shared" si="47"/>
        <v>200</v>
      </c>
      <c r="AN725">
        <f>VLOOKUP(C725,工龄计算!B:F,5,0)</f>
        <v>0</v>
      </c>
      <c r="AS725">
        <f t="shared" si="46"/>
        <v>0</v>
      </c>
      <c r="BB725">
        <f t="shared" si="48"/>
        <v>0</v>
      </c>
    </row>
    <row r="726" spans="2:54">
      <c r="B726" t="str">
        <f>VLOOKUP(C726,花名册!C:O,13,0)</f>
        <v>12569</v>
      </c>
      <c r="C726" t="s">
        <v>1187</v>
      </c>
      <c r="D726" t="str">
        <f>VLOOKUP(C726,花名册!C:F,4,0)</f>
        <v>百诚医药</v>
      </c>
      <c r="E726" t="str">
        <f>VLOOKUP(C726,花名册!C:G,5,0)</f>
        <v>原料药分析部</v>
      </c>
      <c r="F726" t="str">
        <f>VLOOKUP(C726,花名册!C:H,6,0)</f>
        <v>分析研究员</v>
      </c>
      <c r="G726" t="str">
        <f>VLOOKUP(C726,花名册!C:D,2,0)</f>
        <v>在职</v>
      </c>
      <c r="H726" t="str">
        <f>VLOOKUP(C726,花名册!C:E,3,0)</f>
        <v>正式员工</v>
      </c>
      <c r="I726" t="str">
        <f>VLOOKUP(C726,花名册!C:J,8,0)</f>
        <v>研发</v>
      </c>
      <c r="J726" t="str">
        <f>VLOOKUP(C726,花名册!C:I,7,0)</f>
        <v>2022-07-11</v>
      </c>
      <c r="K726" t="str">
        <f>VLOOKUP(C726,花名册!C:L,9,0)</f>
        <v/>
      </c>
      <c r="L726" t="str">
        <f>VLOOKUP(C726,花名册!C:L,10,0)</f>
        <v/>
      </c>
      <c r="M726" t="str">
        <f>VLOOKUP(C726,花名册!C:N,12,0)</f>
        <v>P2</v>
      </c>
      <c r="N726">
        <f>VLOOKUP(C726,出勤日期!A:I,9,0)</f>
        <v>172.5</v>
      </c>
      <c r="O726">
        <f>VLOOKUP(C726,出勤日期!A:J,10,0)</f>
        <v>172.5</v>
      </c>
      <c r="P726">
        <f>VLOOKUP(C726,出勤日期!A:L,12,0)</f>
        <v>0</v>
      </c>
      <c r="Q726">
        <f>VLOOKUP(C726,出勤日期!A:M,13,0)</f>
        <v>172.5</v>
      </c>
      <c r="S726">
        <f>VLOOKUP(C726,'考勤原始数据（增加育儿、独生子女陪护假）'!C:X,16,0)</f>
        <v>0</v>
      </c>
      <c r="U726">
        <f>VLOOKUP(C726,'考勤原始数据（增加育儿、独生子女陪护假）'!C:Z,17,0)</f>
        <v>0</v>
      </c>
      <c r="W726">
        <f>VLOOKUP(C726,'考勤原始数据（增加育儿、独生子女陪护假）'!C:AB,18,0)</f>
        <v>0</v>
      </c>
      <c r="Y726">
        <f>VLOOKUP(C726,'考勤原始数据（增加育儿、独生子女陪护假）'!C:AD,19,0)</f>
        <v>0</v>
      </c>
      <c r="Z726">
        <f>VLOOKUP(C726,'考勤原始数据（增加育儿、独生子女陪护假）'!C:AE,20,0)</f>
        <v>0</v>
      </c>
      <c r="AB726">
        <f>VLOOKUP(C726,'考勤原始数据（增加育儿、独生子女陪护假）'!C:AG,22,0)</f>
        <v>0</v>
      </c>
      <c r="AC726">
        <f>VLOOKUP(C726,'考勤原始数据（增加育儿、独生子女陪护假）'!C:Y,23,0)</f>
        <v>23</v>
      </c>
      <c r="AD726">
        <f>VLOOKUP(C726,'考勤原始数据（增加育儿、独生子女陪护假）'!C:Z,24,0)</f>
        <v>15.5</v>
      </c>
      <c r="AE726">
        <v>0</v>
      </c>
      <c r="AF726">
        <f>VLOOKUP(C726,'考勤原始数据（增加育儿、独生子女陪护假）'!C:AB,26,0)</f>
        <v>7.5</v>
      </c>
      <c r="AG726">
        <f>VLOOKUP(C726:C727,'考勤原始数据（增加育儿、独生子女陪护假）'!C:AC,27,0)</f>
        <v>0</v>
      </c>
      <c r="AH726">
        <f>VLOOKUP(C726,'考勤原始数据（增加育儿、独生子女陪护假）'!C:AD,28,0)</f>
        <v>0</v>
      </c>
      <c r="AI726">
        <f>VLOOKUP(C726,'考勤原始数据（增加育儿、独生子女陪护假）'!C:AE,29,0)</f>
        <v>0</v>
      </c>
      <c r="AJ726">
        <f>VLOOKUP(C726,'考勤原始数据（增加育儿、独生子女陪护假）'!C:AF,30,0)</f>
        <v>300</v>
      </c>
      <c r="AL726">
        <f t="shared" si="45"/>
        <v>0</v>
      </c>
      <c r="AM726">
        <f t="shared" si="47"/>
        <v>200</v>
      </c>
      <c r="AN726">
        <f>VLOOKUP(C726,工龄计算!B:F,5,0)</f>
        <v>0</v>
      </c>
      <c r="AS726">
        <f t="shared" si="46"/>
        <v>0</v>
      </c>
      <c r="BB726">
        <f t="shared" si="48"/>
        <v>0</v>
      </c>
    </row>
    <row r="727" spans="2:54">
      <c r="B727" t="str">
        <f>VLOOKUP(C727,花名册!C:O,13,0)</f>
        <v>12570</v>
      </c>
      <c r="C727" t="s">
        <v>1302</v>
      </c>
      <c r="D727" t="str">
        <f>VLOOKUP(C727,花名册!C:F,4,0)</f>
        <v>百诚医药</v>
      </c>
      <c r="E727" t="str">
        <f>VLOOKUP(C727,花名册!C:G,5,0)</f>
        <v>注册部</v>
      </c>
      <c r="F727" t="str">
        <f>VLOOKUP(C727,花名册!C:H,6,0)</f>
        <v>注册专员</v>
      </c>
      <c r="G727" t="str">
        <f>VLOOKUP(C727,花名册!C:D,2,0)</f>
        <v>在职</v>
      </c>
      <c r="H727" t="str">
        <f>VLOOKUP(C727,花名册!C:E,3,0)</f>
        <v>正式员工</v>
      </c>
      <c r="I727" t="str">
        <f>VLOOKUP(C727,花名册!C:J,8,0)</f>
        <v>研发</v>
      </c>
      <c r="J727" t="str">
        <f>VLOOKUP(C727,花名册!C:I,7,0)</f>
        <v>2022-07-11</v>
      </c>
      <c r="K727" t="str">
        <f>VLOOKUP(C727,花名册!C:L,9,0)</f>
        <v/>
      </c>
      <c r="L727" t="str">
        <f>VLOOKUP(C727,花名册!C:L,10,0)</f>
        <v/>
      </c>
      <c r="M727" t="str">
        <f>VLOOKUP(C727,花名册!C:N,12,0)</f>
        <v>P2</v>
      </c>
      <c r="N727">
        <f>VLOOKUP(C727,出勤日期!A:I,9,0)</f>
        <v>172.5</v>
      </c>
      <c r="O727">
        <f>VLOOKUP(C727,出勤日期!A:J,10,0)</f>
        <v>172.5</v>
      </c>
      <c r="P727">
        <f>VLOOKUP(C727,出勤日期!A:L,12,0)</f>
        <v>0</v>
      </c>
      <c r="Q727">
        <f>VLOOKUP(C727,出勤日期!A:M,13,0)</f>
        <v>172.5</v>
      </c>
      <c r="S727">
        <f>VLOOKUP(C727,'考勤原始数据（增加育儿、独生子女陪护假）'!C:X,16,0)</f>
        <v>0</v>
      </c>
      <c r="U727">
        <f>VLOOKUP(C727,'考勤原始数据（增加育儿、独生子女陪护假）'!C:Z,17,0)</f>
        <v>1</v>
      </c>
      <c r="W727">
        <f>VLOOKUP(C727,'考勤原始数据（增加育儿、独生子女陪护假）'!C:AB,18,0)</f>
        <v>0</v>
      </c>
      <c r="Y727">
        <f>VLOOKUP(C727,'考勤原始数据（增加育儿、独生子女陪护假）'!C:AD,19,0)</f>
        <v>0</v>
      </c>
      <c r="Z727">
        <f>VLOOKUP(C727,'考勤原始数据（增加育儿、独生子女陪护假）'!C:AE,20,0)</f>
        <v>0</v>
      </c>
      <c r="AB727">
        <f>VLOOKUP(C727,'考勤原始数据（增加育儿、独生子女陪护假）'!C:AG,22,0)</f>
        <v>0</v>
      </c>
      <c r="AC727">
        <f>VLOOKUP(C727,'考勤原始数据（增加育儿、独生子女陪护假）'!C:Y,23,0)</f>
        <v>13.5</v>
      </c>
      <c r="AD727">
        <f>VLOOKUP(C727,'考勤原始数据（增加育儿、独生子女陪护假）'!C:Z,24,0)</f>
        <v>13.5</v>
      </c>
      <c r="AE727">
        <v>0</v>
      </c>
      <c r="AF727">
        <f>VLOOKUP(C727,'考勤原始数据（增加育儿、独生子女陪护假）'!C:AB,26,0)</f>
        <v>0</v>
      </c>
      <c r="AG727">
        <f>VLOOKUP(C727:C728,'考勤原始数据（增加育儿、独生子女陪护假）'!C:AC,27,0)</f>
        <v>0</v>
      </c>
      <c r="AH727">
        <f>VLOOKUP(C727,'考勤原始数据（增加育儿、独生子女陪护假）'!C:AD,28,0)</f>
        <v>0</v>
      </c>
      <c r="AI727">
        <f>VLOOKUP(C727,'考勤原始数据（增加育儿、独生子女陪护假）'!C:AE,29,0)</f>
        <v>0</v>
      </c>
      <c r="AJ727">
        <f>VLOOKUP(C727,'考勤原始数据（增加育儿、独生子女陪护假）'!C:AF,30,0)</f>
        <v>0</v>
      </c>
      <c r="AL727">
        <f t="shared" si="45"/>
        <v>0</v>
      </c>
      <c r="AM727">
        <f t="shared" si="47"/>
        <v>198.84</v>
      </c>
      <c r="AN727">
        <f>VLOOKUP(C727,工龄计算!B:F,5,0)</f>
        <v>0</v>
      </c>
      <c r="AS727">
        <f t="shared" si="46"/>
        <v>0</v>
      </c>
      <c r="BB727">
        <f t="shared" si="48"/>
        <v>0</v>
      </c>
    </row>
    <row r="728" spans="2:54">
      <c r="B728" t="str">
        <f>VLOOKUP(C728,花名册!C:O,13,0)</f>
        <v>12572</v>
      </c>
      <c r="C728" t="s">
        <v>1456</v>
      </c>
      <c r="D728" t="str">
        <f>VLOOKUP(C728,花名册!C:F,4,0)</f>
        <v>百诚医药</v>
      </c>
      <c r="E728" t="str">
        <f>VLOOKUP(C728,花名册!C:G,5,0)</f>
        <v>注册部</v>
      </c>
      <c r="F728" t="str">
        <f>VLOOKUP(C728,花名册!C:H,6,0)</f>
        <v>注册专员</v>
      </c>
      <c r="G728" t="str">
        <f>VLOOKUP(C728,花名册!C:D,2,0)</f>
        <v>在职</v>
      </c>
      <c r="H728" t="str">
        <f>VLOOKUP(C728,花名册!C:E,3,0)</f>
        <v>正式员工</v>
      </c>
      <c r="I728" t="str">
        <f>VLOOKUP(C728,花名册!C:J,8,0)</f>
        <v>研发</v>
      </c>
      <c r="J728" t="str">
        <f>VLOOKUP(C728,花名册!C:I,7,0)</f>
        <v>2022-07-11</v>
      </c>
      <c r="K728" t="str">
        <f>VLOOKUP(C728,花名册!C:L,9,0)</f>
        <v/>
      </c>
      <c r="L728" t="str">
        <f>VLOOKUP(C728,花名册!C:L,10,0)</f>
        <v/>
      </c>
      <c r="M728" t="str">
        <f>VLOOKUP(C728,花名册!C:N,12,0)</f>
        <v>P2</v>
      </c>
      <c r="N728">
        <f>VLOOKUP(C728,出勤日期!A:I,9,0)</f>
        <v>172.5</v>
      </c>
      <c r="O728">
        <f>VLOOKUP(C728,出勤日期!A:J,10,0)</f>
        <v>172.5</v>
      </c>
      <c r="P728">
        <f>VLOOKUP(C728,出勤日期!A:L,12,0)</f>
        <v>0</v>
      </c>
      <c r="Q728">
        <f>VLOOKUP(C728,出勤日期!A:M,13,0)</f>
        <v>172.5</v>
      </c>
      <c r="S728">
        <f>VLOOKUP(C728,'考勤原始数据（增加育儿、独生子女陪护假）'!C:X,16,0)</f>
        <v>0</v>
      </c>
      <c r="U728">
        <f>VLOOKUP(C728,'考勤原始数据（增加育儿、独生子女陪护假）'!C:Z,17,0)</f>
        <v>4</v>
      </c>
      <c r="W728">
        <f>VLOOKUP(C728,'考勤原始数据（增加育儿、独生子女陪护假）'!C:AB,18,0)</f>
        <v>0</v>
      </c>
      <c r="Y728">
        <f>VLOOKUP(C728,'考勤原始数据（增加育儿、独生子女陪护假）'!C:AD,19,0)</f>
        <v>0</v>
      </c>
      <c r="Z728">
        <f>VLOOKUP(C728,'考勤原始数据（增加育儿、独生子女陪护假）'!C:AE,20,0)</f>
        <v>0</v>
      </c>
      <c r="AB728">
        <f>VLOOKUP(C728,'考勤原始数据（增加育儿、独生子女陪护假）'!C:AG,22,0)</f>
        <v>0</v>
      </c>
      <c r="AC728">
        <f>VLOOKUP(C728,'考勤原始数据（增加育儿、独生子女陪护假）'!C:Y,23,0)</f>
        <v>6</v>
      </c>
      <c r="AD728">
        <f>VLOOKUP(C728,'考勤原始数据（增加育儿、独生子女陪护假）'!C:Z,24,0)</f>
        <v>6</v>
      </c>
      <c r="AE728">
        <v>0</v>
      </c>
      <c r="AF728">
        <f>VLOOKUP(C728,'考勤原始数据（增加育儿、独生子女陪护假）'!C:AB,26,0)</f>
        <v>0</v>
      </c>
      <c r="AG728">
        <f>VLOOKUP(C728:C729,'考勤原始数据（增加育儿、独生子女陪护假）'!C:AC,27,0)</f>
        <v>0</v>
      </c>
      <c r="AH728">
        <f>VLOOKUP(C728,'考勤原始数据（增加育儿、独生子女陪护假）'!C:AD,28,0)</f>
        <v>0</v>
      </c>
      <c r="AI728">
        <f>VLOOKUP(C728,'考勤原始数据（增加育儿、独生子女陪护假）'!C:AE,29,0)</f>
        <v>0</v>
      </c>
      <c r="AJ728">
        <f>VLOOKUP(C728,'考勤原始数据（增加育儿、独生子女陪护假）'!C:AF,30,0)</f>
        <v>0</v>
      </c>
      <c r="AL728">
        <f t="shared" si="45"/>
        <v>0</v>
      </c>
      <c r="AM728">
        <f t="shared" si="47"/>
        <v>195.36</v>
      </c>
      <c r="AN728">
        <f>VLOOKUP(C728,工龄计算!B:F,5,0)</f>
        <v>0</v>
      </c>
      <c r="AS728">
        <f t="shared" si="46"/>
        <v>0</v>
      </c>
      <c r="BB728">
        <f t="shared" si="48"/>
        <v>0</v>
      </c>
    </row>
    <row r="729" spans="2:54">
      <c r="B729" t="str">
        <f>VLOOKUP(C729,花名册!C:O,13,0)</f>
        <v>12573</v>
      </c>
      <c r="C729" t="s">
        <v>1641</v>
      </c>
      <c r="D729" t="str">
        <f>VLOOKUP(C729,花名册!C:F,4,0)</f>
        <v>百诚医药</v>
      </c>
      <c r="E729" t="str">
        <f>VLOOKUP(C729,花名册!C:G,5,0)</f>
        <v>药化部</v>
      </c>
      <c r="F729" t="str">
        <f>VLOOKUP(C729,花名册!C:H,6,0)</f>
        <v>合成研究员</v>
      </c>
      <c r="G729" t="str">
        <f>VLOOKUP(C729,花名册!C:D,2,0)</f>
        <v>在职</v>
      </c>
      <c r="H729" t="str">
        <f>VLOOKUP(C729,花名册!C:E,3,0)</f>
        <v>正式员工</v>
      </c>
      <c r="I729" t="str">
        <f>VLOOKUP(C729,花名册!C:J,8,0)</f>
        <v>研发</v>
      </c>
      <c r="J729" t="str">
        <f>VLOOKUP(C729,花名册!C:I,7,0)</f>
        <v>2022-07-11</v>
      </c>
      <c r="K729" t="str">
        <f>VLOOKUP(C729,花名册!C:L,9,0)</f>
        <v/>
      </c>
      <c r="L729" t="str">
        <f>VLOOKUP(C729,花名册!C:L,10,0)</f>
        <v/>
      </c>
      <c r="M729" t="str">
        <f>VLOOKUP(C729,花名册!C:N,12,0)</f>
        <v>P2</v>
      </c>
      <c r="N729">
        <f>VLOOKUP(C729,出勤日期!A:I,9,0)</f>
        <v>172.5</v>
      </c>
      <c r="O729">
        <f>VLOOKUP(C729,出勤日期!A:J,10,0)</f>
        <v>172.5</v>
      </c>
      <c r="P729">
        <f>VLOOKUP(C729,出勤日期!A:L,12,0)</f>
        <v>0</v>
      </c>
      <c r="Q729">
        <f>VLOOKUP(C729,出勤日期!A:M,13,0)</f>
        <v>172.5</v>
      </c>
      <c r="S729">
        <f>VLOOKUP(C729,'考勤原始数据（增加育儿、独生子女陪护假）'!C:X,16,0)</f>
        <v>0</v>
      </c>
      <c r="U729">
        <f>VLOOKUP(C729,'考勤原始数据（增加育儿、独生子女陪护假）'!C:Z,17,0)</f>
        <v>0</v>
      </c>
      <c r="W729">
        <f>VLOOKUP(C729,'考勤原始数据（增加育儿、独生子女陪护假）'!C:AB,18,0)</f>
        <v>0</v>
      </c>
      <c r="Y729">
        <f>VLOOKUP(C729,'考勤原始数据（增加育儿、独生子女陪护假）'!C:AD,19,0)</f>
        <v>0</v>
      </c>
      <c r="Z729">
        <f>VLOOKUP(C729,'考勤原始数据（增加育儿、独生子女陪护假）'!C:AE,20,0)</f>
        <v>0</v>
      </c>
      <c r="AB729">
        <f>VLOOKUP(C729,'考勤原始数据（增加育儿、独生子女陪护假）'!C:AG,22,0)</f>
        <v>0</v>
      </c>
      <c r="AC729">
        <f>VLOOKUP(C729,'考勤原始数据（增加育儿、独生子女陪护假）'!C:Y,23,0)</f>
        <v>0</v>
      </c>
      <c r="AD729">
        <f>VLOOKUP(C729,'考勤原始数据（增加育儿、独生子女陪护假）'!C:Z,24,0)</f>
        <v>0</v>
      </c>
      <c r="AE729">
        <v>0</v>
      </c>
      <c r="AF729">
        <f>VLOOKUP(C729,'考勤原始数据（增加育儿、独生子女陪护假）'!C:AB,26,0)</f>
        <v>0</v>
      </c>
      <c r="AG729">
        <f>VLOOKUP(C729:C730,'考勤原始数据（增加育儿、独生子女陪护假）'!C:AC,27,0)</f>
        <v>0</v>
      </c>
      <c r="AH729">
        <f>VLOOKUP(C729,'考勤原始数据（增加育儿、独生子女陪护假）'!C:AD,28,0)</f>
        <v>0</v>
      </c>
      <c r="AI729">
        <f>VLOOKUP(C729,'考勤原始数据（增加育儿、独生子女陪护假）'!C:AE,29,0)</f>
        <v>0</v>
      </c>
      <c r="AJ729">
        <f>VLOOKUP(C729,'考勤原始数据（增加育儿、独生子女陪护假）'!C:AF,30,0)</f>
        <v>0</v>
      </c>
      <c r="AL729">
        <f t="shared" si="45"/>
        <v>0</v>
      </c>
      <c r="AM729">
        <f t="shared" si="47"/>
        <v>200</v>
      </c>
      <c r="AN729">
        <f>VLOOKUP(C729,工龄计算!B:F,5,0)</f>
        <v>0</v>
      </c>
      <c r="AS729">
        <f t="shared" si="46"/>
        <v>0</v>
      </c>
      <c r="BB729">
        <f t="shared" si="48"/>
        <v>0</v>
      </c>
    </row>
    <row r="730" spans="2:54">
      <c r="B730" t="str">
        <f>VLOOKUP(C730,花名册!C:O,13,0)</f>
        <v>12575</v>
      </c>
      <c r="C730" t="s">
        <v>1210</v>
      </c>
      <c r="D730" t="str">
        <f>VLOOKUP(C730,花名册!C:F,4,0)</f>
        <v>百诚医药</v>
      </c>
      <c r="E730" t="str">
        <f>VLOOKUP(C730,花名册!C:G,5,0)</f>
        <v>药化部</v>
      </c>
      <c r="F730" t="str">
        <f>VLOOKUP(C730,花名册!C:H,6,0)</f>
        <v>助理合成研究员</v>
      </c>
      <c r="G730" t="str">
        <f>VLOOKUP(C730,花名册!C:D,2,0)</f>
        <v>在职</v>
      </c>
      <c r="H730" t="str">
        <f>VLOOKUP(C730,花名册!C:E,3,0)</f>
        <v>正式员工</v>
      </c>
      <c r="I730" t="str">
        <f>VLOOKUP(C730,花名册!C:J,8,0)</f>
        <v>研发</v>
      </c>
      <c r="J730" t="str">
        <f>VLOOKUP(C730,花名册!C:I,7,0)</f>
        <v>2022-07-11</v>
      </c>
      <c r="K730" t="str">
        <f>VLOOKUP(C730,花名册!C:L,9,0)</f>
        <v/>
      </c>
      <c r="L730" t="str">
        <f>VLOOKUP(C730,花名册!C:L,10,0)</f>
        <v/>
      </c>
      <c r="M730" t="str">
        <f>VLOOKUP(C730,花名册!C:N,12,0)</f>
        <v>P2</v>
      </c>
      <c r="N730">
        <f>VLOOKUP(C730,出勤日期!A:I,9,0)</f>
        <v>172.5</v>
      </c>
      <c r="O730">
        <f>VLOOKUP(C730,出勤日期!A:J,10,0)</f>
        <v>172.5</v>
      </c>
      <c r="P730">
        <f>VLOOKUP(C730,出勤日期!A:L,12,0)</f>
        <v>0</v>
      </c>
      <c r="Q730">
        <f>VLOOKUP(C730,出勤日期!A:M,13,0)</f>
        <v>172.5</v>
      </c>
      <c r="S730">
        <f>VLOOKUP(C730,'考勤原始数据（增加育儿、独生子女陪护假）'!C:X,16,0)</f>
        <v>0</v>
      </c>
      <c r="U730">
        <f>VLOOKUP(C730,'考勤原始数据（增加育儿、独生子女陪护假）'!C:Z,17,0)</f>
        <v>0</v>
      </c>
      <c r="W730">
        <f>VLOOKUP(C730,'考勤原始数据（增加育儿、独生子女陪护假）'!C:AB,18,0)</f>
        <v>0</v>
      </c>
      <c r="Y730">
        <f>VLOOKUP(C730,'考勤原始数据（增加育儿、独生子女陪护假）'!C:AD,19,0)</f>
        <v>0</v>
      </c>
      <c r="Z730">
        <f>VLOOKUP(C730,'考勤原始数据（增加育儿、独生子女陪护假）'!C:AE,20,0)</f>
        <v>0</v>
      </c>
      <c r="AB730">
        <f>VLOOKUP(C730,'考勤原始数据（增加育儿、独生子女陪护假）'!C:AG,22,0)</f>
        <v>0</v>
      </c>
      <c r="AC730">
        <f>VLOOKUP(C730,'考勤原始数据（增加育儿、独生子女陪护假）'!C:Y,23,0)</f>
        <v>14</v>
      </c>
      <c r="AD730">
        <f>VLOOKUP(C730,'考勤原始数据（增加育儿、独生子女陪护假）'!C:Z,24,0)</f>
        <v>14</v>
      </c>
      <c r="AE730">
        <v>0</v>
      </c>
      <c r="AF730">
        <f>VLOOKUP(C730,'考勤原始数据（增加育儿、独生子女陪护假）'!C:AB,26,0)</f>
        <v>0</v>
      </c>
      <c r="AG730">
        <f>VLOOKUP(C730:C731,'考勤原始数据（增加育儿、独生子女陪护假）'!C:AC,27,0)</f>
        <v>0</v>
      </c>
      <c r="AH730">
        <f>VLOOKUP(C730,'考勤原始数据（增加育儿、独生子女陪护假）'!C:AD,28,0)</f>
        <v>0</v>
      </c>
      <c r="AI730">
        <f>VLOOKUP(C730,'考勤原始数据（增加育儿、独生子女陪护假）'!C:AE,29,0)</f>
        <v>0</v>
      </c>
      <c r="AJ730">
        <f>VLOOKUP(C730,'考勤原始数据（增加育儿、独生子女陪护假）'!C:AF,30,0)</f>
        <v>0</v>
      </c>
      <c r="AL730">
        <f t="shared" si="45"/>
        <v>0</v>
      </c>
      <c r="AM730">
        <f t="shared" si="47"/>
        <v>200</v>
      </c>
      <c r="AN730">
        <f>VLOOKUP(C730,工龄计算!B:F,5,0)</f>
        <v>0</v>
      </c>
      <c r="AS730">
        <f t="shared" si="46"/>
        <v>0</v>
      </c>
      <c r="BB730">
        <f t="shared" si="48"/>
        <v>0</v>
      </c>
    </row>
    <row r="731" spans="2:54">
      <c r="B731" t="str">
        <f>VLOOKUP(C731,花名册!C:O,13,0)</f>
        <v>12576</v>
      </c>
      <c r="C731" t="s">
        <v>1212</v>
      </c>
      <c r="D731" t="str">
        <f>VLOOKUP(C731,花名册!C:F,4,0)</f>
        <v>百诚医药</v>
      </c>
      <c r="E731" t="str">
        <f>VLOOKUP(C731,花名册!C:G,5,0)</f>
        <v>计算化学部</v>
      </c>
      <c r="F731" t="str">
        <f>VLOOKUP(C731,花名册!C:H,6,0)</f>
        <v>计算化学家</v>
      </c>
      <c r="G731" t="str">
        <f>VLOOKUP(C731,花名册!C:D,2,0)</f>
        <v>在职</v>
      </c>
      <c r="H731" t="str">
        <f>VLOOKUP(C731,花名册!C:E,3,0)</f>
        <v>正式员工</v>
      </c>
      <c r="I731" t="str">
        <f>VLOOKUP(C731,花名册!C:J,8,0)</f>
        <v>研发</v>
      </c>
      <c r="J731" t="str">
        <f>VLOOKUP(C731,花名册!C:I,7,0)</f>
        <v>2022-07-11</v>
      </c>
      <c r="K731" t="str">
        <f>VLOOKUP(C731,花名册!C:L,9,0)</f>
        <v/>
      </c>
      <c r="L731" t="str">
        <f>VLOOKUP(C731,花名册!C:L,10,0)</f>
        <v/>
      </c>
      <c r="M731" t="str">
        <f>VLOOKUP(C731,花名册!C:N,12,0)</f>
        <v>P2</v>
      </c>
      <c r="N731">
        <f>VLOOKUP(C731,出勤日期!A:I,9,0)</f>
        <v>172.5</v>
      </c>
      <c r="O731">
        <f>VLOOKUP(C731,出勤日期!A:J,10,0)</f>
        <v>172.5</v>
      </c>
      <c r="P731">
        <f>VLOOKUP(C731,出勤日期!A:L,12,0)</f>
        <v>0</v>
      </c>
      <c r="Q731">
        <f>VLOOKUP(C731,出勤日期!A:M,13,0)</f>
        <v>172.5</v>
      </c>
      <c r="S731">
        <f>VLOOKUP(C731,'考勤原始数据（增加育儿、独生子女陪护假）'!C:X,16,0)</f>
        <v>0</v>
      </c>
      <c r="U731">
        <f>VLOOKUP(C731,'考勤原始数据（增加育儿、独生子女陪护假）'!C:Z,17,0)</f>
        <v>0</v>
      </c>
      <c r="W731">
        <f>VLOOKUP(C731,'考勤原始数据（增加育儿、独生子女陪护假）'!C:AB,18,0)</f>
        <v>0</v>
      </c>
      <c r="Y731">
        <f>VLOOKUP(C731,'考勤原始数据（增加育儿、独生子女陪护假）'!C:AD,19,0)</f>
        <v>0</v>
      </c>
      <c r="Z731">
        <f>VLOOKUP(C731,'考勤原始数据（增加育儿、独生子女陪护假）'!C:AE,20,0)</f>
        <v>0</v>
      </c>
      <c r="AB731">
        <f>VLOOKUP(C731,'考勤原始数据（增加育儿、独生子女陪护假）'!C:AG,22,0)</f>
        <v>0</v>
      </c>
      <c r="AC731">
        <f>VLOOKUP(C731,'考勤原始数据（增加育儿、独生子女陪护假）'!C:Y,23,0)</f>
        <v>0</v>
      </c>
      <c r="AD731">
        <f>VLOOKUP(C731,'考勤原始数据（增加育儿、独生子女陪护假）'!C:Z,24,0)</f>
        <v>0</v>
      </c>
      <c r="AE731">
        <v>0</v>
      </c>
      <c r="AF731">
        <f>VLOOKUP(C731,'考勤原始数据（增加育儿、独生子女陪护假）'!C:AB,26,0)</f>
        <v>0</v>
      </c>
      <c r="AG731">
        <f>VLOOKUP(C731:C732,'考勤原始数据（增加育儿、独生子女陪护假）'!C:AC,27,0)</f>
        <v>0</v>
      </c>
      <c r="AH731">
        <f>VLOOKUP(C731,'考勤原始数据（增加育儿、独生子女陪护假）'!C:AD,28,0)</f>
        <v>0</v>
      </c>
      <c r="AI731">
        <f>VLOOKUP(C731,'考勤原始数据（增加育儿、独生子女陪护假）'!C:AE,29,0)</f>
        <v>0</v>
      </c>
      <c r="AJ731">
        <f>VLOOKUP(C731,'考勤原始数据（增加育儿、独生子女陪护假）'!C:AF,30,0)</f>
        <v>0</v>
      </c>
      <c r="AL731">
        <f t="shared" si="45"/>
        <v>0</v>
      </c>
      <c r="AM731">
        <f t="shared" si="47"/>
        <v>200</v>
      </c>
      <c r="AN731">
        <f>VLOOKUP(C731,工龄计算!B:F,5,0)</f>
        <v>0</v>
      </c>
      <c r="AS731">
        <f t="shared" si="46"/>
        <v>0</v>
      </c>
      <c r="BB731">
        <f t="shared" si="48"/>
        <v>0</v>
      </c>
    </row>
    <row r="732" spans="2:54">
      <c r="B732" t="str">
        <f>VLOOKUP(C732,花名册!C:O,13,0)</f>
        <v>12577</v>
      </c>
      <c r="C732" t="s">
        <v>1586</v>
      </c>
      <c r="D732" t="str">
        <f>VLOOKUP(C732,花名册!C:F,4,0)</f>
        <v>百诚医药</v>
      </c>
      <c r="E732" t="str">
        <f>VLOOKUP(C732,花名册!C:G,5,0)</f>
        <v>药化部</v>
      </c>
      <c r="F732" t="str">
        <f>VLOOKUP(C732,花名册!C:H,6,0)</f>
        <v>合成研究员</v>
      </c>
      <c r="G732" t="str">
        <f>VLOOKUP(C732,花名册!C:D,2,0)</f>
        <v>在职</v>
      </c>
      <c r="H732" t="str">
        <f>VLOOKUP(C732,花名册!C:E,3,0)</f>
        <v>正式员工</v>
      </c>
      <c r="I732" t="str">
        <f>VLOOKUP(C732,花名册!C:J,8,0)</f>
        <v>研发</v>
      </c>
      <c r="J732" t="str">
        <f>VLOOKUP(C732,花名册!C:I,7,0)</f>
        <v>2022-07-11</v>
      </c>
      <c r="K732" t="str">
        <f>VLOOKUP(C732,花名册!C:L,9,0)</f>
        <v/>
      </c>
      <c r="L732" t="str">
        <f>VLOOKUP(C732,花名册!C:L,10,0)</f>
        <v/>
      </c>
      <c r="M732" t="str">
        <f>VLOOKUP(C732,花名册!C:N,12,0)</f>
        <v>P2</v>
      </c>
      <c r="N732">
        <f>VLOOKUP(C732,出勤日期!A:I,9,0)</f>
        <v>172.5</v>
      </c>
      <c r="O732">
        <f>VLOOKUP(C732,出勤日期!A:J,10,0)</f>
        <v>172.5</v>
      </c>
      <c r="P732">
        <f>VLOOKUP(C732,出勤日期!A:L,12,0)</f>
        <v>0</v>
      </c>
      <c r="Q732">
        <f>VLOOKUP(C732,出勤日期!A:M,13,0)</f>
        <v>172.5</v>
      </c>
      <c r="S732">
        <f>VLOOKUP(C732,'考勤原始数据（增加育儿、独生子女陪护假）'!C:X,16,0)</f>
        <v>0</v>
      </c>
      <c r="U732">
        <f>VLOOKUP(C732,'考勤原始数据（增加育儿、独生子女陪护假）'!C:Z,17,0)</f>
        <v>0</v>
      </c>
      <c r="W732">
        <f>VLOOKUP(C732,'考勤原始数据（增加育儿、独生子女陪护假）'!C:AB,18,0)</f>
        <v>0</v>
      </c>
      <c r="Y732">
        <f>VLOOKUP(C732,'考勤原始数据（增加育儿、独生子女陪护假）'!C:AD,19,0)</f>
        <v>0</v>
      </c>
      <c r="Z732">
        <f>VLOOKUP(C732,'考勤原始数据（增加育儿、独生子女陪护假）'!C:AE,20,0)</f>
        <v>0</v>
      </c>
      <c r="AB732">
        <f>VLOOKUP(C732,'考勤原始数据（增加育儿、独生子女陪护假）'!C:AG,22,0)</f>
        <v>0</v>
      </c>
      <c r="AC732">
        <f>VLOOKUP(C732,'考勤原始数据（增加育儿、独生子女陪护假）'!C:Y,23,0)</f>
        <v>0</v>
      </c>
      <c r="AD732">
        <f>VLOOKUP(C732,'考勤原始数据（增加育儿、独生子女陪护假）'!C:Z,24,0)</f>
        <v>0</v>
      </c>
      <c r="AE732">
        <v>0</v>
      </c>
      <c r="AF732">
        <f>VLOOKUP(C732,'考勤原始数据（增加育儿、独生子女陪护假）'!C:AB,26,0)</f>
        <v>0</v>
      </c>
      <c r="AG732">
        <f>VLOOKUP(C732:C733,'考勤原始数据（增加育儿、独生子女陪护假）'!C:AC,27,0)</f>
        <v>0</v>
      </c>
      <c r="AH732">
        <f>VLOOKUP(C732,'考勤原始数据（增加育儿、独生子女陪护假）'!C:AD,28,0)</f>
        <v>0</v>
      </c>
      <c r="AI732">
        <f>VLOOKUP(C732,'考勤原始数据（增加育儿、独生子女陪护假）'!C:AE,29,0)</f>
        <v>0</v>
      </c>
      <c r="AJ732">
        <f>VLOOKUP(C732,'考勤原始数据（增加育儿、独生子女陪护假）'!C:AF,30,0)</f>
        <v>0</v>
      </c>
      <c r="AL732">
        <f t="shared" si="45"/>
        <v>0</v>
      </c>
      <c r="AM732">
        <f t="shared" si="47"/>
        <v>200</v>
      </c>
      <c r="AN732">
        <f>VLOOKUP(C732,工龄计算!B:F,5,0)</f>
        <v>0</v>
      </c>
      <c r="AS732">
        <f t="shared" si="46"/>
        <v>0</v>
      </c>
      <c r="BB732">
        <f t="shared" si="48"/>
        <v>0</v>
      </c>
    </row>
    <row r="733" spans="2:54">
      <c r="B733" t="str">
        <f>VLOOKUP(C733,花名册!C:O,13,0)</f>
        <v>12578</v>
      </c>
      <c r="C733" t="s">
        <v>1642</v>
      </c>
      <c r="D733" t="str">
        <f>VLOOKUP(C733,花名册!C:F,4,0)</f>
        <v>百诚医药</v>
      </c>
      <c r="E733" t="str">
        <f>VLOOKUP(C733,花名册!C:G,5,0)</f>
        <v>大分子生物药部</v>
      </c>
      <c r="F733" t="str">
        <f>VLOOKUP(C733,花名册!C:H,6,0)</f>
        <v>大分子下游工艺研究员</v>
      </c>
      <c r="G733" t="str">
        <f>VLOOKUP(C733,花名册!C:D,2,0)</f>
        <v>在职</v>
      </c>
      <c r="H733" t="str">
        <f>VLOOKUP(C733,花名册!C:E,3,0)</f>
        <v>正式员工</v>
      </c>
      <c r="I733" t="str">
        <f>VLOOKUP(C733,花名册!C:J,8,0)</f>
        <v>研发</v>
      </c>
      <c r="J733" t="str">
        <f>VLOOKUP(C733,花名册!C:I,7,0)</f>
        <v>2022-07-11</v>
      </c>
      <c r="K733" t="str">
        <f>VLOOKUP(C733,花名册!C:L,9,0)</f>
        <v/>
      </c>
      <c r="L733" t="str">
        <f>VLOOKUP(C733,花名册!C:L,10,0)</f>
        <v/>
      </c>
      <c r="M733" t="str">
        <f>VLOOKUP(C733,花名册!C:N,12,0)</f>
        <v>P2</v>
      </c>
      <c r="N733">
        <f>VLOOKUP(C733,出勤日期!A:I,9,0)</f>
        <v>172.5</v>
      </c>
      <c r="O733">
        <f>VLOOKUP(C733,出勤日期!A:J,10,0)</f>
        <v>172.5</v>
      </c>
      <c r="P733">
        <f>VLOOKUP(C733,出勤日期!A:L,12,0)</f>
        <v>0</v>
      </c>
      <c r="Q733">
        <f>VLOOKUP(C733,出勤日期!A:M,13,0)</f>
        <v>172.5</v>
      </c>
      <c r="S733">
        <f>VLOOKUP(C733,'考勤原始数据（增加育儿、独生子女陪护假）'!C:X,16,0)</f>
        <v>0</v>
      </c>
      <c r="U733">
        <f>VLOOKUP(C733,'考勤原始数据（增加育儿、独生子女陪护假）'!C:Z,17,0)</f>
        <v>0</v>
      </c>
      <c r="W733">
        <f>VLOOKUP(C733,'考勤原始数据（增加育儿、独生子女陪护假）'!C:AB,18,0)</f>
        <v>0</v>
      </c>
      <c r="Y733">
        <f>VLOOKUP(C733,'考勤原始数据（增加育儿、独生子女陪护假）'!C:AD,19,0)</f>
        <v>0</v>
      </c>
      <c r="Z733">
        <f>VLOOKUP(C733,'考勤原始数据（增加育儿、独生子女陪护假）'!C:AE,20,0)</f>
        <v>0</v>
      </c>
      <c r="AB733">
        <f>VLOOKUP(C733,'考勤原始数据（增加育儿、独生子女陪护假）'!C:AG,22,0)</f>
        <v>0</v>
      </c>
      <c r="AC733">
        <f>VLOOKUP(C733,'考勤原始数据（增加育儿、独生子女陪护假）'!C:Y,23,0)</f>
        <v>0</v>
      </c>
      <c r="AD733">
        <f>VLOOKUP(C733,'考勤原始数据（增加育儿、独生子女陪护假）'!C:Z,24,0)</f>
        <v>0</v>
      </c>
      <c r="AE733">
        <v>0</v>
      </c>
      <c r="AF733">
        <f>VLOOKUP(C733,'考勤原始数据（增加育儿、独生子女陪护假）'!C:AB,26,0)</f>
        <v>0</v>
      </c>
      <c r="AG733">
        <f>VLOOKUP(C733:C734,'考勤原始数据（增加育儿、独生子女陪护假）'!C:AC,27,0)</f>
        <v>0</v>
      </c>
      <c r="AH733">
        <f>VLOOKUP(C733,'考勤原始数据（增加育儿、独生子女陪护假）'!C:AD,28,0)</f>
        <v>0</v>
      </c>
      <c r="AI733">
        <f>VLOOKUP(C733,'考勤原始数据（增加育儿、独生子女陪护假）'!C:AE,29,0)</f>
        <v>0</v>
      </c>
      <c r="AJ733">
        <f>VLOOKUP(C733,'考勤原始数据（增加育儿、独生子女陪护假）'!C:AF,30,0)</f>
        <v>0</v>
      </c>
      <c r="AL733">
        <f t="shared" si="45"/>
        <v>0</v>
      </c>
      <c r="AM733">
        <f t="shared" si="47"/>
        <v>200</v>
      </c>
      <c r="AN733">
        <f>VLOOKUP(C733,工龄计算!B:F,5,0)</f>
        <v>0</v>
      </c>
      <c r="AS733">
        <f t="shared" si="46"/>
        <v>0</v>
      </c>
      <c r="BB733">
        <f t="shared" si="48"/>
        <v>0</v>
      </c>
    </row>
    <row r="734" spans="2:54">
      <c r="B734" t="str">
        <f>VLOOKUP(C734,花名册!C:O,13,0)</f>
        <v>12579</v>
      </c>
      <c r="C734" t="s">
        <v>1304</v>
      </c>
      <c r="D734" t="str">
        <f>VLOOKUP(C734,花名册!C:F,4,0)</f>
        <v>百诚医药</v>
      </c>
      <c r="E734" t="str">
        <f>VLOOKUP(C734,花名册!C:G,5,0)</f>
        <v>中药天然药物部</v>
      </c>
      <c r="F734" t="str">
        <f>VLOOKUP(C734,花名册!C:H,6,0)</f>
        <v>助理分析研究员</v>
      </c>
      <c r="G734" t="str">
        <f>VLOOKUP(C734,花名册!C:D,2,0)</f>
        <v>在职</v>
      </c>
      <c r="H734" t="str">
        <f>VLOOKUP(C734,花名册!C:E,3,0)</f>
        <v>正式员工</v>
      </c>
      <c r="I734" t="str">
        <f>VLOOKUP(C734,花名册!C:J,8,0)</f>
        <v>研发</v>
      </c>
      <c r="J734" t="str">
        <f>VLOOKUP(C734,花名册!C:I,7,0)</f>
        <v>2022-07-11</v>
      </c>
      <c r="K734" t="str">
        <f>VLOOKUP(C734,花名册!C:L,9,0)</f>
        <v/>
      </c>
      <c r="L734" t="str">
        <f>VLOOKUP(C734,花名册!C:L,10,0)</f>
        <v/>
      </c>
      <c r="M734" t="str">
        <f>VLOOKUP(C734,花名册!C:N,12,0)</f>
        <v>P1</v>
      </c>
      <c r="N734">
        <f>VLOOKUP(C734,出勤日期!A:I,9,0)</f>
        <v>172.5</v>
      </c>
      <c r="O734">
        <f>VLOOKUP(C734,出勤日期!A:J,10,0)</f>
        <v>172.5</v>
      </c>
      <c r="P734">
        <f>VLOOKUP(C734,出勤日期!A:L,12,0)</f>
        <v>0</v>
      </c>
      <c r="Q734">
        <f>VLOOKUP(C734,出勤日期!A:M,13,0)</f>
        <v>172.5</v>
      </c>
      <c r="S734">
        <f>VLOOKUP(C734,'考勤原始数据（增加育儿、独生子女陪护假）'!C:X,16,0)</f>
        <v>0</v>
      </c>
      <c r="U734">
        <f>VLOOKUP(C734,'考勤原始数据（增加育儿、独生子女陪护假）'!C:Z,17,0)</f>
        <v>0</v>
      </c>
      <c r="W734">
        <f>VLOOKUP(C734,'考勤原始数据（增加育儿、独生子女陪护假）'!C:AB,18,0)</f>
        <v>0</v>
      </c>
      <c r="Y734">
        <f>VLOOKUP(C734,'考勤原始数据（增加育儿、独生子女陪护假）'!C:AD,19,0)</f>
        <v>0</v>
      </c>
      <c r="Z734">
        <f>VLOOKUP(C734,'考勤原始数据（增加育儿、独生子女陪护假）'!C:AE,20,0)</f>
        <v>0</v>
      </c>
      <c r="AB734">
        <f>VLOOKUP(C734,'考勤原始数据（增加育儿、独生子女陪护假）'!C:AG,22,0)</f>
        <v>0</v>
      </c>
      <c r="AC734">
        <f>VLOOKUP(C734,'考勤原始数据（增加育儿、独生子女陪护假）'!C:Y,23,0)</f>
        <v>1</v>
      </c>
      <c r="AD734">
        <f>VLOOKUP(C734,'考勤原始数据（增加育儿、独生子女陪护假）'!C:Z,24,0)</f>
        <v>0</v>
      </c>
      <c r="AE734">
        <v>0</v>
      </c>
      <c r="AF734">
        <f>VLOOKUP(C734,'考勤原始数据（增加育儿、独生子女陪护假）'!C:AB,26,0)</f>
        <v>1</v>
      </c>
      <c r="AG734">
        <f>VLOOKUP(C734:C735,'考勤原始数据（增加育儿、独生子女陪护假）'!C:AC,27,0)</f>
        <v>0</v>
      </c>
      <c r="AH734">
        <f>VLOOKUP(C734,'考勤原始数据（增加育儿、独生子女陪护假）'!C:AD,28,0)</f>
        <v>0</v>
      </c>
      <c r="AI734">
        <f>VLOOKUP(C734,'考勤原始数据（增加育儿、独生子女陪护假）'!C:AE,29,0)</f>
        <v>0</v>
      </c>
      <c r="AJ734">
        <f>VLOOKUP(C734,'考勤原始数据（增加育儿、独生子女陪护假）'!C:AF,30,0)</f>
        <v>40</v>
      </c>
      <c r="AL734">
        <f t="shared" si="45"/>
        <v>0</v>
      </c>
      <c r="AM734">
        <f t="shared" si="47"/>
        <v>200</v>
      </c>
      <c r="AN734">
        <f>VLOOKUP(C734,工龄计算!B:F,5,0)</f>
        <v>0</v>
      </c>
      <c r="AS734">
        <f t="shared" si="46"/>
        <v>0</v>
      </c>
      <c r="BB734">
        <f t="shared" si="48"/>
        <v>0</v>
      </c>
    </row>
    <row r="735" spans="2:54">
      <c r="B735" t="str">
        <f>VLOOKUP(C735,花名册!C:O,13,0)</f>
        <v>12581</v>
      </c>
      <c r="C735" t="s">
        <v>1305</v>
      </c>
      <c r="D735" t="str">
        <f>VLOOKUP(C735,花名册!C:F,4,0)</f>
        <v>百诚医药</v>
      </c>
      <c r="E735" t="str">
        <f>VLOOKUP(C735,花名册!C:G,5,0)</f>
        <v>中药天然药物部</v>
      </c>
      <c r="F735" t="str">
        <f>VLOOKUP(C735,花名册!C:H,6,0)</f>
        <v>分析研究员</v>
      </c>
      <c r="G735" t="str">
        <f>VLOOKUP(C735,花名册!C:D,2,0)</f>
        <v>在职</v>
      </c>
      <c r="H735" t="str">
        <f>VLOOKUP(C735,花名册!C:E,3,0)</f>
        <v>正式员工</v>
      </c>
      <c r="I735" t="str">
        <f>VLOOKUP(C735,花名册!C:J,8,0)</f>
        <v>研发</v>
      </c>
      <c r="J735" t="str">
        <f>VLOOKUP(C735,花名册!C:I,7,0)</f>
        <v>2022-07-11</v>
      </c>
      <c r="K735" t="str">
        <f>VLOOKUP(C735,花名册!C:L,9,0)</f>
        <v/>
      </c>
      <c r="L735" t="str">
        <f>VLOOKUP(C735,花名册!C:L,10,0)</f>
        <v/>
      </c>
      <c r="M735" t="str">
        <f>VLOOKUP(C735,花名册!C:N,12,0)</f>
        <v>P2</v>
      </c>
      <c r="N735">
        <f>VLOOKUP(C735,出勤日期!A:I,9,0)</f>
        <v>172.5</v>
      </c>
      <c r="O735">
        <f>VLOOKUP(C735,出勤日期!A:J,10,0)</f>
        <v>172.5</v>
      </c>
      <c r="P735">
        <f>VLOOKUP(C735,出勤日期!A:L,12,0)</f>
        <v>0</v>
      </c>
      <c r="Q735">
        <f>VLOOKUP(C735,出勤日期!A:M,13,0)</f>
        <v>172.5</v>
      </c>
      <c r="S735">
        <f>VLOOKUP(C735,'考勤原始数据（增加育儿、独生子女陪护假）'!C:X,16,0)</f>
        <v>0</v>
      </c>
      <c r="U735">
        <f>VLOOKUP(C735,'考勤原始数据（增加育儿、独生子女陪护假）'!C:Z,17,0)</f>
        <v>0</v>
      </c>
      <c r="W735">
        <f>VLOOKUP(C735,'考勤原始数据（增加育儿、独生子女陪护假）'!C:AB,18,0)</f>
        <v>0</v>
      </c>
      <c r="Y735">
        <f>VLOOKUP(C735,'考勤原始数据（增加育儿、独生子女陪护假）'!C:AD,19,0)</f>
        <v>0</v>
      </c>
      <c r="Z735">
        <f>VLOOKUP(C735,'考勤原始数据（增加育儿、独生子女陪护假）'!C:AE,20,0)</f>
        <v>0</v>
      </c>
      <c r="AB735">
        <f>VLOOKUP(C735,'考勤原始数据（增加育儿、独生子女陪护假）'!C:AG,22,0)</f>
        <v>15</v>
      </c>
      <c r="AC735">
        <f>VLOOKUP(C735,'考勤原始数据（增加育儿、独生子女陪护假）'!C:Y,23,0)</f>
        <v>1.5</v>
      </c>
      <c r="AD735">
        <f>VLOOKUP(C735,'考勤原始数据（增加育儿、独生子女陪护假）'!C:Z,24,0)</f>
        <v>1.5</v>
      </c>
      <c r="AE735">
        <v>0</v>
      </c>
      <c r="AF735">
        <f>VLOOKUP(C735,'考勤原始数据（增加育儿、独生子女陪护假）'!C:AB,26,0)</f>
        <v>0</v>
      </c>
      <c r="AG735">
        <f>VLOOKUP(C735:C736,'考勤原始数据（增加育儿、独生子女陪护假）'!C:AC,27,0)</f>
        <v>0</v>
      </c>
      <c r="AH735">
        <f>VLOOKUP(C735,'考勤原始数据（增加育儿、独生子女陪护假）'!C:AD,28,0)</f>
        <v>0</v>
      </c>
      <c r="AI735">
        <f>VLOOKUP(C735,'考勤原始数据（增加育儿、独生子女陪护假）'!C:AE,29,0)</f>
        <v>0</v>
      </c>
      <c r="AJ735">
        <f>VLOOKUP(C735,'考勤原始数据（增加育儿、独生子女陪护假）'!C:AF,30,0)</f>
        <v>0</v>
      </c>
      <c r="AL735">
        <f t="shared" si="45"/>
        <v>0</v>
      </c>
      <c r="AM735">
        <f t="shared" si="47"/>
        <v>182.61</v>
      </c>
      <c r="AN735">
        <f>VLOOKUP(C735,工龄计算!B:F,5,0)</f>
        <v>0</v>
      </c>
      <c r="AS735">
        <f t="shared" si="46"/>
        <v>0</v>
      </c>
      <c r="BB735">
        <f t="shared" si="48"/>
        <v>0</v>
      </c>
    </row>
    <row r="736" spans="2:54">
      <c r="B736" t="str">
        <f>VLOOKUP(C736,花名册!C:O,13,0)</f>
        <v>12582</v>
      </c>
      <c r="C736" t="s">
        <v>1306</v>
      </c>
      <c r="D736" t="str">
        <f>VLOOKUP(C736,花名册!C:F,4,0)</f>
        <v>百诚医药</v>
      </c>
      <c r="E736" t="str">
        <f>VLOOKUP(C736,花名册!C:G,5,0)</f>
        <v>中药天然药物部</v>
      </c>
      <c r="F736" t="str">
        <f>VLOOKUP(C736,花名册!C:H,6,0)</f>
        <v>制剂研究员</v>
      </c>
      <c r="G736" t="str">
        <f>VLOOKUP(C736,花名册!C:D,2,0)</f>
        <v>在职</v>
      </c>
      <c r="H736" t="str">
        <f>VLOOKUP(C736,花名册!C:E,3,0)</f>
        <v>正式员工</v>
      </c>
      <c r="I736" t="str">
        <f>VLOOKUP(C736,花名册!C:J,8,0)</f>
        <v>研发</v>
      </c>
      <c r="J736" t="str">
        <f>VLOOKUP(C736,花名册!C:I,7,0)</f>
        <v>2022-07-11</v>
      </c>
      <c r="K736" t="str">
        <f>VLOOKUP(C736,花名册!C:L,9,0)</f>
        <v/>
      </c>
      <c r="L736" t="str">
        <f>VLOOKUP(C736,花名册!C:L,10,0)</f>
        <v/>
      </c>
      <c r="M736" t="str">
        <f>VLOOKUP(C736,花名册!C:N,12,0)</f>
        <v>P2</v>
      </c>
      <c r="N736">
        <f>VLOOKUP(C736,出勤日期!A:I,9,0)</f>
        <v>172.5</v>
      </c>
      <c r="O736">
        <f>VLOOKUP(C736,出勤日期!A:J,10,0)</f>
        <v>172.5</v>
      </c>
      <c r="P736">
        <f>VLOOKUP(C736,出勤日期!A:L,12,0)</f>
        <v>0</v>
      </c>
      <c r="Q736">
        <f>VLOOKUP(C736,出勤日期!A:M,13,0)</f>
        <v>172.5</v>
      </c>
      <c r="S736">
        <f>VLOOKUP(C736,'考勤原始数据（增加育儿、独生子女陪护假）'!C:X,16,0)</f>
        <v>0</v>
      </c>
      <c r="U736">
        <f>VLOOKUP(C736,'考勤原始数据（增加育儿、独生子女陪护假）'!C:Z,17,0)</f>
        <v>0</v>
      </c>
      <c r="W736">
        <f>VLOOKUP(C736,'考勤原始数据（增加育儿、独生子女陪护假）'!C:AB,18,0)</f>
        <v>0</v>
      </c>
      <c r="Y736">
        <f>VLOOKUP(C736,'考勤原始数据（增加育儿、独生子女陪护假）'!C:AD,19,0)</f>
        <v>0</v>
      </c>
      <c r="Z736">
        <f>VLOOKUP(C736,'考勤原始数据（增加育儿、独生子女陪护假）'!C:AE,20,0)</f>
        <v>0</v>
      </c>
      <c r="AB736">
        <f>VLOOKUP(C736,'考勤原始数据（增加育儿、独生子女陪护假）'!C:AG,22,0)</f>
        <v>0</v>
      </c>
      <c r="AC736">
        <f>VLOOKUP(C736,'考勤原始数据（增加育儿、独生子女陪护假）'!C:Y,23,0)</f>
        <v>0</v>
      </c>
      <c r="AD736">
        <f>VLOOKUP(C736,'考勤原始数据（增加育儿、独生子女陪护假）'!C:Z,24,0)</f>
        <v>0</v>
      </c>
      <c r="AE736">
        <v>0</v>
      </c>
      <c r="AF736">
        <f>VLOOKUP(C736,'考勤原始数据（增加育儿、独生子女陪护假）'!C:AB,26,0)</f>
        <v>0</v>
      </c>
      <c r="AG736">
        <f>VLOOKUP(C736:C737,'考勤原始数据（增加育儿、独生子女陪护假）'!C:AC,27,0)</f>
        <v>0</v>
      </c>
      <c r="AH736">
        <f>VLOOKUP(C736,'考勤原始数据（增加育儿、独生子女陪护假）'!C:AD,28,0)</f>
        <v>0</v>
      </c>
      <c r="AI736">
        <f>VLOOKUP(C736,'考勤原始数据（增加育儿、独生子女陪护假）'!C:AE,29,0)</f>
        <v>0</v>
      </c>
      <c r="AJ736">
        <f>VLOOKUP(C736,'考勤原始数据（增加育儿、独生子女陪护假）'!C:AF,30,0)</f>
        <v>0</v>
      </c>
      <c r="AL736">
        <f t="shared" si="45"/>
        <v>0</v>
      </c>
      <c r="AM736">
        <f t="shared" si="47"/>
        <v>200</v>
      </c>
      <c r="AN736">
        <f>VLOOKUP(C736,工龄计算!B:F,5,0)</f>
        <v>0</v>
      </c>
      <c r="AS736">
        <f t="shared" si="46"/>
        <v>0</v>
      </c>
      <c r="BB736">
        <f t="shared" si="48"/>
        <v>0</v>
      </c>
    </row>
    <row r="737" spans="2:54">
      <c r="B737" t="str">
        <f>VLOOKUP(C737,花名册!C:O,13,0)</f>
        <v>12583</v>
      </c>
      <c r="C737" t="s">
        <v>1215</v>
      </c>
      <c r="D737" t="str">
        <f>VLOOKUP(C737,花名册!C:F,4,0)</f>
        <v>百诚医药</v>
      </c>
      <c r="E737" t="str">
        <f>VLOOKUP(C737,花名册!C:G,5,0)</f>
        <v>中药天然药物部</v>
      </c>
      <c r="F737" t="str">
        <f>VLOOKUP(C737,花名册!C:H,6,0)</f>
        <v>制剂研究员</v>
      </c>
      <c r="G737" t="str">
        <f>VLOOKUP(C737,花名册!C:D,2,0)</f>
        <v>在职</v>
      </c>
      <c r="H737" t="str">
        <f>VLOOKUP(C737,花名册!C:E,3,0)</f>
        <v>正式员工</v>
      </c>
      <c r="I737" t="str">
        <f>VLOOKUP(C737,花名册!C:J,8,0)</f>
        <v>研发</v>
      </c>
      <c r="J737" t="str">
        <f>VLOOKUP(C737,花名册!C:I,7,0)</f>
        <v>2022-07-11</v>
      </c>
      <c r="K737" t="str">
        <f>VLOOKUP(C737,花名册!C:L,9,0)</f>
        <v/>
      </c>
      <c r="L737" t="str">
        <f>VLOOKUP(C737,花名册!C:L,10,0)</f>
        <v/>
      </c>
      <c r="M737" t="str">
        <f>VLOOKUP(C737,花名册!C:N,12,0)</f>
        <v>P2</v>
      </c>
      <c r="N737">
        <f>VLOOKUP(C737,出勤日期!A:I,9,0)</f>
        <v>172.5</v>
      </c>
      <c r="O737">
        <f>VLOOKUP(C737,出勤日期!A:J,10,0)</f>
        <v>172.5</v>
      </c>
      <c r="P737">
        <f>VLOOKUP(C737,出勤日期!A:L,12,0)</f>
        <v>0</v>
      </c>
      <c r="Q737">
        <f>VLOOKUP(C737,出勤日期!A:M,13,0)</f>
        <v>172.5</v>
      </c>
      <c r="S737">
        <f>VLOOKUP(C737,'考勤原始数据（增加育儿、独生子女陪护假）'!C:X,16,0)</f>
        <v>0</v>
      </c>
      <c r="U737">
        <f>VLOOKUP(C737,'考勤原始数据（增加育儿、独生子女陪护假）'!C:Z,17,0)</f>
        <v>0</v>
      </c>
      <c r="W737">
        <f>VLOOKUP(C737,'考勤原始数据（增加育儿、独生子女陪护假）'!C:AB,18,0)</f>
        <v>0</v>
      </c>
      <c r="Y737">
        <f>VLOOKUP(C737,'考勤原始数据（增加育儿、独生子女陪护假）'!C:AD,19,0)</f>
        <v>0</v>
      </c>
      <c r="Z737">
        <f>VLOOKUP(C737,'考勤原始数据（增加育儿、独生子女陪护假）'!C:AE,20,0)</f>
        <v>0</v>
      </c>
      <c r="AB737">
        <f>VLOOKUP(C737,'考勤原始数据（增加育儿、独生子女陪护假）'!C:AG,22,0)</f>
        <v>0</v>
      </c>
      <c r="AC737">
        <f>VLOOKUP(C737,'考勤原始数据（增加育儿、独生子女陪护假）'!C:Y,23,0)</f>
        <v>1</v>
      </c>
      <c r="AD737">
        <f>VLOOKUP(C737,'考勤原始数据（增加育儿、独生子女陪护假）'!C:Z,24,0)</f>
        <v>1</v>
      </c>
      <c r="AE737">
        <v>0</v>
      </c>
      <c r="AF737">
        <f>VLOOKUP(C737,'考勤原始数据（增加育儿、独生子女陪护假）'!C:AB,26,0)</f>
        <v>0</v>
      </c>
      <c r="AG737">
        <f>VLOOKUP(C737:C738,'考勤原始数据（增加育儿、独生子女陪护假）'!C:AC,27,0)</f>
        <v>0</v>
      </c>
      <c r="AH737">
        <f>VLOOKUP(C737,'考勤原始数据（增加育儿、独生子女陪护假）'!C:AD,28,0)</f>
        <v>0</v>
      </c>
      <c r="AI737">
        <f>VLOOKUP(C737,'考勤原始数据（增加育儿、独生子女陪护假）'!C:AE,29,0)</f>
        <v>0</v>
      </c>
      <c r="AJ737">
        <f>VLOOKUP(C737,'考勤原始数据（增加育儿、独生子女陪护假）'!C:AF,30,0)</f>
        <v>0</v>
      </c>
      <c r="AL737">
        <f t="shared" si="45"/>
        <v>0</v>
      </c>
      <c r="AM737">
        <f t="shared" si="47"/>
        <v>200</v>
      </c>
      <c r="AN737">
        <f>VLOOKUP(C737,工龄计算!B:F,5,0)</f>
        <v>0</v>
      </c>
      <c r="AS737">
        <f t="shared" si="46"/>
        <v>0</v>
      </c>
      <c r="BB737">
        <f t="shared" si="48"/>
        <v>0</v>
      </c>
    </row>
    <row r="738" spans="2:54">
      <c r="B738" t="str">
        <f>VLOOKUP(C738,花名册!C:O,13,0)</f>
        <v>12584</v>
      </c>
      <c r="C738" t="s">
        <v>1188</v>
      </c>
      <c r="D738" t="str">
        <f>VLOOKUP(C738,花名册!C:F,4,0)</f>
        <v>百诚医药</v>
      </c>
      <c r="E738" t="str">
        <f>VLOOKUP(C738,花名册!C:G,5,0)</f>
        <v>中药天然药物部</v>
      </c>
      <c r="F738" t="str">
        <f>VLOOKUP(C738,花名册!C:H,6,0)</f>
        <v>制剂研究员</v>
      </c>
      <c r="G738" t="str">
        <f>VLOOKUP(C738,花名册!C:D,2,0)</f>
        <v>在职</v>
      </c>
      <c r="H738" t="str">
        <f>VLOOKUP(C738,花名册!C:E,3,0)</f>
        <v>正式员工</v>
      </c>
      <c r="I738" t="str">
        <f>VLOOKUP(C738,花名册!C:J,8,0)</f>
        <v>研发</v>
      </c>
      <c r="J738" t="str">
        <f>VLOOKUP(C738,花名册!C:I,7,0)</f>
        <v>2022-07-11</v>
      </c>
      <c r="K738" t="str">
        <f>VLOOKUP(C738,花名册!C:L,9,0)</f>
        <v/>
      </c>
      <c r="L738" t="str">
        <f>VLOOKUP(C738,花名册!C:L,10,0)</f>
        <v/>
      </c>
      <c r="M738" t="str">
        <f>VLOOKUP(C738,花名册!C:N,12,0)</f>
        <v>P2</v>
      </c>
      <c r="N738">
        <f>VLOOKUP(C738,出勤日期!A:I,9,0)</f>
        <v>172.5</v>
      </c>
      <c r="O738">
        <f>VLOOKUP(C738,出勤日期!A:J,10,0)</f>
        <v>172.5</v>
      </c>
      <c r="P738">
        <f>VLOOKUP(C738,出勤日期!A:L,12,0)</f>
        <v>0</v>
      </c>
      <c r="Q738">
        <f>VLOOKUP(C738,出勤日期!A:M,13,0)</f>
        <v>172.5</v>
      </c>
      <c r="S738">
        <f>VLOOKUP(C738,'考勤原始数据（增加育儿、独生子女陪护假）'!C:X,16,0)</f>
        <v>0</v>
      </c>
      <c r="U738">
        <f>VLOOKUP(C738,'考勤原始数据（增加育儿、独生子女陪护假）'!C:Z,17,0)</f>
        <v>0</v>
      </c>
      <c r="W738">
        <f>VLOOKUP(C738,'考勤原始数据（增加育儿、独生子女陪护假）'!C:AB,18,0)</f>
        <v>0</v>
      </c>
      <c r="Y738">
        <f>VLOOKUP(C738,'考勤原始数据（增加育儿、独生子女陪护假）'!C:AD,19,0)</f>
        <v>0</v>
      </c>
      <c r="Z738">
        <f>VLOOKUP(C738,'考勤原始数据（增加育儿、独生子女陪护假）'!C:AE,20,0)</f>
        <v>0</v>
      </c>
      <c r="AB738">
        <f>VLOOKUP(C738,'考勤原始数据（增加育儿、独生子女陪护假）'!C:AG,22,0)</f>
        <v>0</v>
      </c>
      <c r="AC738">
        <f>VLOOKUP(C738,'考勤原始数据（增加育儿、独生子女陪护假）'!C:Y,23,0)</f>
        <v>2</v>
      </c>
      <c r="AD738">
        <f>VLOOKUP(C738,'考勤原始数据（增加育儿、独生子女陪护假）'!C:Z,24,0)</f>
        <v>2</v>
      </c>
      <c r="AE738">
        <v>0</v>
      </c>
      <c r="AF738">
        <f>VLOOKUP(C738,'考勤原始数据（增加育儿、独生子女陪护假）'!C:AB,26,0)</f>
        <v>0</v>
      </c>
      <c r="AG738">
        <f>VLOOKUP(C738:C739,'考勤原始数据（增加育儿、独生子女陪护假）'!C:AC,27,0)</f>
        <v>0</v>
      </c>
      <c r="AH738">
        <f>VLOOKUP(C738,'考勤原始数据（增加育儿、独生子女陪护假）'!C:AD,28,0)</f>
        <v>0</v>
      </c>
      <c r="AI738">
        <f>VLOOKUP(C738,'考勤原始数据（增加育儿、独生子女陪护假）'!C:AE,29,0)</f>
        <v>0</v>
      </c>
      <c r="AJ738">
        <f>VLOOKUP(C738,'考勤原始数据（增加育儿、独生子女陪护假）'!C:AF,30,0)</f>
        <v>0</v>
      </c>
      <c r="AL738">
        <f t="shared" si="45"/>
        <v>0</v>
      </c>
      <c r="AM738">
        <f t="shared" si="47"/>
        <v>200</v>
      </c>
      <c r="AN738">
        <f>VLOOKUP(C738,工龄计算!B:F,5,0)</f>
        <v>0</v>
      </c>
      <c r="AS738">
        <f t="shared" si="46"/>
        <v>0</v>
      </c>
      <c r="BB738">
        <f t="shared" si="48"/>
        <v>0</v>
      </c>
    </row>
    <row r="739" spans="2:54">
      <c r="B739" t="str">
        <f>VLOOKUP(C739,花名册!C:O,13,0)</f>
        <v>12585</v>
      </c>
      <c r="C739" t="s">
        <v>1216</v>
      </c>
      <c r="D739" t="str">
        <f>VLOOKUP(C739,花名册!C:F,4,0)</f>
        <v>百诚医药</v>
      </c>
      <c r="E739" t="str">
        <f>VLOOKUP(C739,花名册!C:G,5,0)</f>
        <v>中药天然药物部</v>
      </c>
      <c r="F739" t="str">
        <f>VLOOKUP(C739,花名册!C:H,6,0)</f>
        <v>制剂研究员</v>
      </c>
      <c r="G739" t="str">
        <f>VLOOKUP(C739,花名册!C:D,2,0)</f>
        <v>在职</v>
      </c>
      <c r="H739" t="str">
        <f>VLOOKUP(C739,花名册!C:E,3,0)</f>
        <v>正式员工</v>
      </c>
      <c r="I739" t="str">
        <f>VLOOKUP(C739,花名册!C:J,8,0)</f>
        <v>研发</v>
      </c>
      <c r="J739" t="str">
        <f>VLOOKUP(C739,花名册!C:I,7,0)</f>
        <v>2022-07-11</v>
      </c>
      <c r="K739" t="str">
        <f>VLOOKUP(C739,花名册!C:L,9,0)</f>
        <v/>
      </c>
      <c r="L739" t="str">
        <f>VLOOKUP(C739,花名册!C:L,10,0)</f>
        <v/>
      </c>
      <c r="M739" t="str">
        <f>VLOOKUP(C739,花名册!C:N,12,0)</f>
        <v>P2</v>
      </c>
      <c r="N739">
        <f>VLOOKUP(C739,出勤日期!A:I,9,0)</f>
        <v>172.5</v>
      </c>
      <c r="O739">
        <f>VLOOKUP(C739,出勤日期!A:J,10,0)</f>
        <v>172.5</v>
      </c>
      <c r="P739">
        <f>VLOOKUP(C739,出勤日期!A:L,12,0)</f>
        <v>0</v>
      </c>
      <c r="Q739">
        <f>VLOOKUP(C739,出勤日期!A:M,13,0)</f>
        <v>172.5</v>
      </c>
      <c r="S739">
        <f>VLOOKUP(C739,'考勤原始数据（增加育儿、独生子女陪护假）'!C:X,16,0)</f>
        <v>7.5</v>
      </c>
      <c r="U739">
        <f>VLOOKUP(C739,'考勤原始数据（增加育儿、独生子女陪护假）'!C:Z,17,0)</f>
        <v>4</v>
      </c>
      <c r="W739">
        <f>VLOOKUP(C739,'考勤原始数据（增加育儿、独生子女陪护假）'!C:AB,18,0)</f>
        <v>0</v>
      </c>
      <c r="Y739">
        <f>VLOOKUP(C739,'考勤原始数据（增加育儿、独生子女陪护假）'!C:AD,19,0)</f>
        <v>0</v>
      </c>
      <c r="Z739">
        <f>VLOOKUP(C739,'考勤原始数据（增加育儿、独生子女陪护假）'!C:AE,20,0)</f>
        <v>0</v>
      </c>
      <c r="AB739">
        <f>VLOOKUP(C739,'考勤原始数据（增加育儿、独生子女陪护假）'!C:AG,22,0)</f>
        <v>0</v>
      </c>
      <c r="AC739">
        <f>VLOOKUP(C739,'考勤原始数据（增加育儿、独生子女陪护假）'!C:Y,23,0)</f>
        <v>7.5</v>
      </c>
      <c r="AD739">
        <f>VLOOKUP(C739,'考勤原始数据（增加育儿、独生子女陪护假）'!C:Z,24,0)</f>
        <v>7.5</v>
      </c>
      <c r="AE739">
        <v>0</v>
      </c>
      <c r="AF739">
        <f>VLOOKUP(C739,'考勤原始数据（增加育儿、独生子女陪护假）'!C:AB,26,0)</f>
        <v>0</v>
      </c>
      <c r="AG739">
        <f>VLOOKUP(C739:C740,'考勤原始数据（增加育儿、独生子女陪护假）'!C:AC,27,0)</f>
        <v>0</v>
      </c>
      <c r="AH739">
        <f>VLOOKUP(C739,'考勤原始数据（增加育儿、独生子女陪护假）'!C:AD,28,0)</f>
        <v>0</v>
      </c>
      <c r="AI739">
        <f>VLOOKUP(C739,'考勤原始数据（增加育儿、独生子女陪护假）'!C:AE,29,0)</f>
        <v>0</v>
      </c>
      <c r="AJ739">
        <f>VLOOKUP(C739,'考勤原始数据（增加育儿、独生子女陪护假）'!C:AF,30,0)</f>
        <v>0</v>
      </c>
      <c r="AL739">
        <f t="shared" si="45"/>
        <v>0</v>
      </c>
      <c r="AM739">
        <f t="shared" si="47"/>
        <v>186.67</v>
      </c>
      <c r="AN739">
        <f>VLOOKUP(C739,工龄计算!B:F,5,0)</f>
        <v>0</v>
      </c>
      <c r="AS739">
        <f t="shared" si="46"/>
        <v>0</v>
      </c>
      <c r="BB739">
        <f t="shared" si="48"/>
        <v>0</v>
      </c>
    </row>
    <row r="740" spans="2:54">
      <c r="B740" t="str">
        <f>VLOOKUP(C740,花名册!C:O,13,0)</f>
        <v>12586</v>
      </c>
      <c r="C740" t="s">
        <v>1307</v>
      </c>
      <c r="D740" t="str">
        <f>VLOOKUP(C740,花名册!C:F,4,0)</f>
        <v>百诚医药</v>
      </c>
      <c r="E740" t="str">
        <f>VLOOKUP(C740,花名册!C:G,5,0)</f>
        <v>中药天然药物部</v>
      </c>
      <c r="F740" t="str">
        <f>VLOOKUP(C740,花名册!C:H,6,0)</f>
        <v>助理分析研究员</v>
      </c>
      <c r="G740" t="str">
        <f>VLOOKUP(C740,花名册!C:D,2,0)</f>
        <v>在职</v>
      </c>
      <c r="H740" t="str">
        <f>VLOOKUP(C740,花名册!C:E,3,0)</f>
        <v>正式员工</v>
      </c>
      <c r="I740" t="str">
        <f>VLOOKUP(C740,花名册!C:J,8,0)</f>
        <v>研发</v>
      </c>
      <c r="J740" t="str">
        <f>VLOOKUP(C740,花名册!C:I,7,0)</f>
        <v>2022-07-11</v>
      </c>
      <c r="K740" t="str">
        <f>VLOOKUP(C740,花名册!C:L,9,0)</f>
        <v/>
      </c>
      <c r="L740" t="str">
        <f>VLOOKUP(C740,花名册!C:L,10,0)</f>
        <v/>
      </c>
      <c r="M740" t="str">
        <f>VLOOKUP(C740,花名册!C:N,12,0)</f>
        <v>P1</v>
      </c>
      <c r="N740">
        <f>VLOOKUP(C740,出勤日期!A:I,9,0)</f>
        <v>172.5</v>
      </c>
      <c r="O740">
        <f>VLOOKUP(C740,出勤日期!A:J,10,0)</f>
        <v>172.5</v>
      </c>
      <c r="P740">
        <f>VLOOKUP(C740,出勤日期!A:L,12,0)</f>
        <v>0</v>
      </c>
      <c r="Q740">
        <f>VLOOKUP(C740,出勤日期!A:M,13,0)</f>
        <v>172.5</v>
      </c>
      <c r="S740">
        <f>VLOOKUP(C740,'考勤原始数据（增加育儿、独生子女陪护假）'!C:X,16,0)</f>
        <v>0</v>
      </c>
      <c r="U740">
        <f>VLOOKUP(C740,'考勤原始数据（增加育儿、独生子女陪护假）'!C:Z,17,0)</f>
        <v>0</v>
      </c>
      <c r="W740">
        <f>VLOOKUP(C740,'考勤原始数据（增加育儿、独生子女陪护假）'!C:AB,18,0)</f>
        <v>0</v>
      </c>
      <c r="Y740">
        <f>VLOOKUP(C740,'考勤原始数据（增加育儿、独生子女陪护假）'!C:AD,19,0)</f>
        <v>0</v>
      </c>
      <c r="Z740">
        <f>VLOOKUP(C740,'考勤原始数据（增加育儿、独生子女陪护假）'!C:AE,20,0)</f>
        <v>0</v>
      </c>
      <c r="AB740">
        <f>VLOOKUP(C740,'考勤原始数据（增加育儿、独生子女陪护假）'!C:AG,22,0)</f>
        <v>0</v>
      </c>
      <c r="AC740">
        <f>VLOOKUP(C740,'考勤原始数据（增加育儿、独生子女陪护假）'!C:Y,23,0)</f>
        <v>2</v>
      </c>
      <c r="AD740">
        <f>VLOOKUP(C740,'考勤原始数据（增加育儿、独生子女陪护假）'!C:Z,24,0)</f>
        <v>2</v>
      </c>
      <c r="AE740">
        <v>0</v>
      </c>
      <c r="AF740">
        <f>VLOOKUP(C740,'考勤原始数据（增加育儿、独生子女陪护假）'!C:AB,26,0)</f>
        <v>0</v>
      </c>
      <c r="AG740">
        <f>VLOOKUP(C740:C741,'考勤原始数据（增加育儿、独生子女陪护假）'!C:AC,27,0)</f>
        <v>0</v>
      </c>
      <c r="AH740">
        <f>VLOOKUP(C740,'考勤原始数据（增加育儿、独生子女陪护假）'!C:AD,28,0)</f>
        <v>0</v>
      </c>
      <c r="AI740">
        <f>VLOOKUP(C740,'考勤原始数据（增加育儿、独生子女陪护假）'!C:AE,29,0)</f>
        <v>0</v>
      </c>
      <c r="AJ740">
        <f>VLOOKUP(C740,'考勤原始数据（增加育儿、独生子女陪护假）'!C:AF,30,0)</f>
        <v>0</v>
      </c>
      <c r="AL740">
        <f t="shared" si="45"/>
        <v>0</v>
      </c>
      <c r="AM740">
        <f t="shared" si="47"/>
        <v>200</v>
      </c>
      <c r="AN740">
        <f>VLOOKUP(C740,工龄计算!B:F,5,0)</f>
        <v>0</v>
      </c>
      <c r="AS740">
        <f t="shared" si="46"/>
        <v>0</v>
      </c>
      <c r="BB740">
        <f t="shared" si="48"/>
        <v>0</v>
      </c>
    </row>
    <row r="741" spans="2:54">
      <c r="B741" t="str">
        <f>VLOOKUP(C741,花名册!C:O,13,0)</f>
        <v>12587</v>
      </c>
      <c r="C741" t="s">
        <v>1457</v>
      </c>
      <c r="D741" t="str">
        <f>VLOOKUP(C741,花名册!C:F,4,0)</f>
        <v>百诚医药</v>
      </c>
      <c r="E741" t="str">
        <f>VLOOKUP(C741,花名册!C:G,5,0)</f>
        <v>中药天然药物部</v>
      </c>
      <c r="F741" t="str">
        <f>VLOOKUP(C741,花名册!C:H,6,0)</f>
        <v>分析研究员</v>
      </c>
      <c r="G741" t="str">
        <f>VLOOKUP(C741,花名册!C:D,2,0)</f>
        <v>在职</v>
      </c>
      <c r="H741" t="str">
        <f>VLOOKUP(C741,花名册!C:E,3,0)</f>
        <v>正式员工</v>
      </c>
      <c r="I741" t="str">
        <f>VLOOKUP(C741,花名册!C:J,8,0)</f>
        <v>研发</v>
      </c>
      <c r="J741" t="str">
        <f>VLOOKUP(C741,花名册!C:I,7,0)</f>
        <v>2022-07-11</v>
      </c>
      <c r="K741" t="str">
        <f>VLOOKUP(C741,花名册!C:L,9,0)</f>
        <v/>
      </c>
      <c r="L741" t="str">
        <f>VLOOKUP(C741,花名册!C:L,10,0)</f>
        <v/>
      </c>
      <c r="M741" t="str">
        <f>VLOOKUP(C741,花名册!C:N,12,0)</f>
        <v>P2</v>
      </c>
      <c r="N741">
        <f>VLOOKUP(C741,出勤日期!A:I,9,0)</f>
        <v>172.5</v>
      </c>
      <c r="O741">
        <f>VLOOKUP(C741,出勤日期!A:J,10,0)</f>
        <v>172.5</v>
      </c>
      <c r="P741">
        <f>VLOOKUP(C741,出勤日期!A:L,12,0)</f>
        <v>0</v>
      </c>
      <c r="Q741">
        <f>VLOOKUP(C741,出勤日期!A:M,13,0)</f>
        <v>172.5</v>
      </c>
      <c r="S741">
        <f>VLOOKUP(C741,'考勤原始数据（增加育儿、独生子女陪护假）'!C:X,16,0)</f>
        <v>7.5</v>
      </c>
      <c r="U741">
        <f>VLOOKUP(C741,'考勤原始数据（增加育儿、独生子女陪护假）'!C:Z,17,0)</f>
        <v>3.5</v>
      </c>
      <c r="W741">
        <f>VLOOKUP(C741,'考勤原始数据（增加育儿、独生子女陪护假）'!C:AB,18,0)</f>
        <v>0</v>
      </c>
      <c r="Y741">
        <f>VLOOKUP(C741,'考勤原始数据（增加育儿、独生子女陪护假）'!C:AD,19,0)</f>
        <v>0</v>
      </c>
      <c r="Z741">
        <f>VLOOKUP(C741,'考勤原始数据（增加育儿、独生子女陪护假）'!C:AE,20,0)</f>
        <v>0</v>
      </c>
      <c r="AB741">
        <f>VLOOKUP(C741,'考勤原始数据（增加育儿、独生子女陪护假）'!C:AG,22,0)</f>
        <v>0</v>
      </c>
      <c r="AC741">
        <f>VLOOKUP(C741,'考勤原始数据（增加育儿、独生子女陪护假）'!C:Y,23,0)</f>
        <v>1</v>
      </c>
      <c r="AD741">
        <f>VLOOKUP(C741,'考勤原始数据（增加育儿、独生子女陪护假）'!C:Z,24,0)</f>
        <v>1</v>
      </c>
      <c r="AE741">
        <v>0</v>
      </c>
      <c r="AF741">
        <f>VLOOKUP(C741,'考勤原始数据（增加育儿、独生子女陪护假）'!C:AB,26,0)</f>
        <v>0</v>
      </c>
      <c r="AG741">
        <f>VLOOKUP(C741:C742,'考勤原始数据（增加育儿、独生子女陪护假）'!C:AC,27,0)</f>
        <v>0</v>
      </c>
      <c r="AH741">
        <f>VLOOKUP(C741,'考勤原始数据（增加育儿、独生子女陪护假）'!C:AD,28,0)</f>
        <v>0</v>
      </c>
      <c r="AI741">
        <f>VLOOKUP(C741,'考勤原始数据（增加育儿、独生子女陪护假）'!C:AE,29,0)</f>
        <v>0</v>
      </c>
      <c r="AJ741">
        <f>VLOOKUP(C741,'考勤原始数据（增加育儿、独生子女陪护假）'!C:AF,30,0)</f>
        <v>0</v>
      </c>
      <c r="AL741">
        <f t="shared" si="45"/>
        <v>0</v>
      </c>
      <c r="AM741">
        <f t="shared" si="47"/>
        <v>187.25</v>
      </c>
      <c r="AN741">
        <f>VLOOKUP(C741,工龄计算!B:F,5,0)</f>
        <v>0</v>
      </c>
      <c r="AS741">
        <f t="shared" si="46"/>
        <v>0</v>
      </c>
      <c r="BB741">
        <f t="shared" si="48"/>
        <v>0</v>
      </c>
    </row>
    <row r="742" spans="2:54">
      <c r="B742" t="str">
        <f>VLOOKUP(C742,花名册!C:O,13,0)</f>
        <v>12588</v>
      </c>
      <c r="C742" t="s">
        <v>1643</v>
      </c>
      <c r="D742" t="str">
        <f>VLOOKUP(C742,花名册!C:F,4,0)</f>
        <v>百诚医药</v>
      </c>
      <c r="E742" t="str">
        <f>VLOOKUP(C742,花名册!C:G,5,0)</f>
        <v>中药天然药物部</v>
      </c>
      <c r="F742" t="str">
        <f>VLOOKUP(C742,花名册!C:H,6,0)</f>
        <v>制剂研究员</v>
      </c>
      <c r="G742" t="str">
        <f>VLOOKUP(C742,花名册!C:D,2,0)</f>
        <v>在职</v>
      </c>
      <c r="H742" t="str">
        <f>VLOOKUP(C742,花名册!C:E,3,0)</f>
        <v>正式员工</v>
      </c>
      <c r="I742" t="str">
        <f>VLOOKUP(C742,花名册!C:J,8,0)</f>
        <v>研发</v>
      </c>
      <c r="J742" t="str">
        <f>VLOOKUP(C742,花名册!C:I,7,0)</f>
        <v>2022-07-11</v>
      </c>
      <c r="K742" t="str">
        <f>VLOOKUP(C742,花名册!C:L,9,0)</f>
        <v/>
      </c>
      <c r="L742" t="str">
        <f>VLOOKUP(C742,花名册!C:L,10,0)</f>
        <v/>
      </c>
      <c r="M742" t="str">
        <f>VLOOKUP(C742,花名册!C:N,12,0)</f>
        <v>P2</v>
      </c>
      <c r="N742">
        <f>VLOOKUP(C742,出勤日期!A:I,9,0)</f>
        <v>172.5</v>
      </c>
      <c r="O742">
        <f>VLOOKUP(C742,出勤日期!A:J,10,0)</f>
        <v>172.5</v>
      </c>
      <c r="P742">
        <f>VLOOKUP(C742,出勤日期!A:L,12,0)</f>
        <v>0</v>
      </c>
      <c r="Q742">
        <f>VLOOKUP(C742,出勤日期!A:M,13,0)</f>
        <v>172.5</v>
      </c>
      <c r="S742">
        <f>VLOOKUP(C742,'考勤原始数据（增加育儿、独生子女陪护假）'!C:X,16,0)</f>
        <v>0</v>
      </c>
      <c r="U742">
        <f>VLOOKUP(C742,'考勤原始数据（增加育儿、独生子女陪护假）'!C:Z,17,0)</f>
        <v>0</v>
      </c>
      <c r="W742">
        <f>VLOOKUP(C742,'考勤原始数据（增加育儿、独生子女陪护假）'!C:AB,18,0)</f>
        <v>0</v>
      </c>
      <c r="Y742">
        <f>VLOOKUP(C742,'考勤原始数据（增加育儿、独生子女陪护假）'!C:AD,19,0)</f>
        <v>0</v>
      </c>
      <c r="Z742">
        <f>VLOOKUP(C742,'考勤原始数据（增加育儿、独生子女陪护假）'!C:AE,20,0)</f>
        <v>0</v>
      </c>
      <c r="AB742">
        <f>VLOOKUP(C742,'考勤原始数据（增加育儿、独生子女陪护假）'!C:AG,22,0)</f>
        <v>0</v>
      </c>
      <c r="AC742">
        <f>VLOOKUP(C742,'考勤原始数据（增加育儿、独生子女陪护假）'!C:Y,23,0)</f>
        <v>1</v>
      </c>
      <c r="AD742">
        <f>VLOOKUP(C742,'考勤原始数据（增加育儿、独生子女陪护假）'!C:Z,24,0)</f>
        <v>1</v>
      </c>
      <c r="AE742">
        <v>0</v>
      </c>
      <c r="AF742">
        <f>VLOOKUP(C742,'考勤原始数据（增加育儿、独生子女陪护假）'!C:AB,26,0)</f>
        <v>0</v>
      </c>
      <c r="AG742">
        <f>VLOOKUP(C742:C743,'考勤原始数据（增加育儿、独生子女陪护假）'!C:AC,27,0)</f>
        <v>0</v>
      </c>
      <c r="AH742">
        <f>VLOOKUP(C742,'考勤原始数据（增加育儿、独生子女陪护假）'!C:AD,28,0)</f>
        <v>0</v>
      </c>
      <c r="AI742">
        <f>VLOOKUP(C742,'考勤原始数据（增加育儿、独生子女陪护假）'!C:AE,29,0)</f>
        <v>0</v>
      </c>
      <c r="AJ742">
        <f>VLOOKUP(C742,'考勤原始数据（增加育儿、独生子女陪护假）'!C:AF,30,0)</f>
        <v>0</v>
      </c>
      <c r="AL742">
        <f t="shared" si="45"/>
        <v>0</v>
      </c>
      <c r="AM742">
        <f t="shared" si="47"/>
        <v>200</v>
      </c>
      <c r="AN742">
        <f>VLOOKUP(C742,工龄计算!B:F,5,0)</f>
        <v>0</v>
      </c>
      <c r="AS742">
        <f t="shared" si="46"/>
        <v>0</v>
      </c>
      <c r="BB742">
        <f t="shared" si="48"/>
        <v>0</v>
      </c>
    </row>
    <row r="743" spans="2:54">
      <c r="B743" t="str">
        <f>VLOOKUP(C743,花名册!C:O,13,0)</f>
        <v>12733</v>
      </c>
      <c r="C743" t="s">
        <v>1740</v>
      </c>
      <c r="D743" t="str">
        <f>VLOOKUP(C743,花名册!C:F,4,0)</f>
        <v>一语科技</v>
      </c>
      <c r="E743" t="str">
        <f>VLOOKUP(C743,花名册!C:G,5,0)</f>
        <v>一语科技</v>
      </c>
      <c r="F743" t="str">
        <f>VLOOKUP(C743,花名册!C:H,6,0)</f>
        <v>保洁</v>
      </c>
      <c r="G743" t="str">
        <f>VLOOKUP(C743,花名册!C:D,2,0)</f>
        <v>在职</v>
      </c>
      <c r="H743" t="str">
        <f>VLOOKUP(C743,花名册!C:E,3,0)</f>
        <v>试用员工</v>
      </c>
      <c r="I743" t="str">
        <f>VLOOKUP(C743,花名册!C:J,8,0)</f>
        <v>后勤</v>
      </c>
      <c r="J743" t="str">
        <f>VLOOKUP(C743,花名册!C:I,7,0)</f>
        <v>2023-03-16</v>
      </c>
      <c r="K743" t="str">
        <f>VLOOKUP(C743,花名册!C:L,9,0)</f>
        <v/>
      </c>
      <c r="L743" t="str">
        <f>VLOOKUP(C743,花名册!C:L,10,0)</f>
        <v/>
      </c>
      <c r="M743" t="str">
        <f>VLOOKUP(C743,花名册!C:N,12,0)</f>
        <v>P1</v>
      </c>
      <c r="N743">
        <f>VLOOKUP(C743,出勤日期!A:I,9,0)</f>
        <v>184</v>
      </c>
      <c r="O743">
        <f>VLOOKUP(C743,出勤日期!A:J,10,0)</f>
        <v>96</v>
      </c>
      <c r="P743">
        <f>VLOOKUP(C743,出勤日期!A:L,12,0)</f>
        <v>0</v>
      </c>
      <c r="Q743">
        <f>VLOOKUP(C743,出勤日期!A:M,13,0)</f>
        <v>96</v>
      </c>
      <c r="S743">
        <f>VLOOKUP(C743,'考勤原始数据（增加育儿、独生子女陪护假）'!C:X,16,0)</f>
        <v>0</v>
      </c>
      <c r="U743">
        <f>VLOOKUP(C743,'考勤原始数据（增加育儿、独生子女陪护假）'!C:Z,17,0)</f>
        <v>0</v>
      </c>
      <c r="W743">
        <f>VLOOKUP(C743,'考勤原始数据（增加育儿、独生子女陪护假）'!C:AB,18,0)</f>
        <v>0</v>
      </c>
      <c r="Y743">
        <f>VLOOKUP(C743,'考勤原始数据（增加育儿、独生子女陪护假）'!C:AD,19,0)</f>
        <v>0</v>
      </c>
      <c r="Z743">
        <f>VLOOKUP(C743,'考勤原始数据（增加育儿、独生子女陪护假）'!C:AE,20,0)</f>
        <v>0</v>
      </c>
      <c r="AB743">
        <f>VLOOKUP(C743,'考勤原始数据（增加育儿、独生子女陪护假）'!C:AG,22,0)</f>
        <v>0</v>
      </c>
      <c r="AC743">
        <f>VLOOKUP(C743,'考勤原始数据（增加育儿、独生子女陪护假）'!C:Y,23,0)</f>
        <v>16</v>
      </c>
      <c r="AD743">
        <f>VLOOKUP(C743,'考勤原始数据（增加育儿、独生子女陪护假）'!C:Z,24,0)</f>
        <v>0</v>
      </c>
      <c r="AE743">
        <v>0</v>
      </c>
      <c r="AF743">
        <f>VLOOKUP(C743,'考勤原始数据（增加育儿、独生子女陪护假）'!C:AB,26,0)</f>
        <v>0</v>
      </c>
      <c r="AG743">
        <f>VLOOKUP(C743:C744,'考勤原始数据（增加育儿、独生子女陪护假）'!C:AC,27,0)</f>
        <v>16</v>
      </c>
      <c r="AH743">
        <f>VLOOKUP(C743,'考勤原始数据（增加育儿、独生子女陪护假）'!C:AD,28,0)</f>
        <v>0</v>
      </c>
      <c r="AI743">
        <f>VLOOKUP(C743,'考勤原始数据（增加育儿、独生子女陪护假）'!C:AE,29,0)</f>
        <v>0</v>
      </c>
      <c r="AJ743">
        <f>VLOOKUP(C743,'考勤原始数据（增加育儿、独生子女陪护假）'!C:AF,30,0)</f>
        <v>520</v>
      </c>
      <c r="AL743">
        <f t="shared" si="45"/>
        <v>0</v>
      </c>
      <c r="AM743">
        <f t="shared" si="47"/>
        <v>104.35</v>
      </c>
      <c r="AN743">
        <f>VLOOKUP(C743,工龄计算!B:F,5,0)</f>
        <v>0</v>
      </c>
      <c r="AS743">
        <f t="shared" si="46"/>
        <v>0</v>
      </c>
      <c r="BB743">
        <f t="shared" si="48"/>
        <v>0</v>
      </c>
    </row>
    <row r="744" spans="2:54">
      <c r="B744" t="str">
        <f>VLOOKUP(C744,花名册!C:O,13,0)</f>
        <v>12595</v>
      </c>
      <c r="C744" t="s">
        <v>1308</v>
      </c>
      <c r="D744" t="str">
        <f>VLOOKUP(C744,花名册!C:F,4,0)</f>
        <v>百诚医药</v>
      </c>
      <c r="E744" t="str">
        <f>VLOOKUP(C744,花名册!C:G,5,0)</f>
        <v>知识产权部</v>
      </c>
      <c r="F744" t="str">
        <f>VLOOKUP(C744,花名册!C:H,6,0)</f>
        <v>知识产权专员</v>
      </c>
      <c r="G744" t="str">
        <f>VLOOKUP(C744,花名册!C:D,2,0)</f>
        <v>在职</v>
      </c>
      <c r="H744" t="str">
        <f>VLOOKUP(C744,花名册!C:E,3,0)</f>
        <v>正式员工</v>
      </c>
      <c r="I744" t="str">
        <f>VLOOKUP(C744,花名册!C:J,8,0)</f>
        <v>职能</v>
      </c>
      <c r="J744" t="str">
        <f>VLOOKUP(C744,花名册!C:I,7,0)</f>
        <v>2022-07-11</v>
      </c>
      <c r="K744" t="str">
        <f>VLOOKUP(C744,花名册!C:L,9,0)</f>
        <v/>
      </c>
      <c r="L744" t="str">
        <f>VLOOKUP(C744,花名册!C:L,10,0)</f>
        <v/>
      </c>
      <c r="M744" t="str">
        <f>VLOOKUP(C744,花名册!C:N,12,0)</f>
        <v>P2</v>
      </c>
      <c r="N744">
        <f>VLOOKUP(C744,出勤日期!A:I,9,0)</f>
        <v>184</v>
      </c>
      <c r="O744">
        <f>VLOOKUP(C744,出勤日期!A:J,10,0)</f>
        <v>184</v>
      </c>
      <c r="P744">
        <f>VLOOKUP(C744,出勤日期!A:L,12,0)</f>
        <v>0</v>
      </c>
      <c r="Q744">
        <f>VLOOKUP(C744,出勤日期!A:M,13,0)</f>
        <v>184</v>
      </c>
      <c r="S744">
        <f>VLOOKUP(C744,'考勤原始数据（增加育儿、独生子女陪护假）'!C:X,16,0)</f>
        <v>1</v>
      </c>
      <c r="U744">
        <f>VLOOKUP(C744,'考勤原始数据（增加育儿、独生子女陪护假）'!C:Z,17,0)</f>
        <v>0</v>
      </c>
      <c r="W744">
        <f>VLOOKUP(C744,'考勤原始数据（增加育儿、独生子女陪护假）'!C:AB,18,0)</f>
        <v>0</v>
      </c>
      <c r="Y744">
        <f>VLOOKUP(C744,'考勤原始数据（增加育儿、独生子女陪护假）'!C:AD,19,0)</f>
        <v>0</v>
      </c>
      <c r="Z744">
        <f>VLOOKUP(C744,'考勤原始数据（增加育儿、独生子女陪护假）'!C:AE,20,0)</f>
        <v>0</v>
      </c>
      <c r="AB744">
        <f>VLOOKUP(C744,'考勤原始数据（增加育儿、独生子女陪护假）'!C:AG,22,0)</f>
        <v>0</v>
      </c>
      <c r="AC744">
        <f>VLOOKUP(C744,'考勤原始数据（增加育儿、独生子女陪护假）'!C:Y,23,0)</f>
        <v>1</v>
      </c>
      <c r="AD744">
        <f>VLOOKUP(C744,'考勤原始数据（增加育儿、独生子女陪护假）'!C:Z,24,0)</f>
        <v>1</v>
      </c>
      <c r="AE744">
        <v>0</v>
      </c>
      <c r="AF744">
        <f>VLOOKUP(C744,'考勤原始数据（增加育儿、独生子女陪护假）'!C:AB,26,0)</f>
        <v>0</v>
      </c>
      <c r="AG744">
        <f>VLOOKUP(C744:C745,'考勤原始数据（增加育儿、独生子女陪护假）'!C:AC,27,0)</f>
        <v>0</v>
      </c>
      <c r="AH744">
        <f>VLOOKUP(C744,'考勤原始数据（增加育儿、独生子女陪护假）'!C:AD,28,0)</f>
        <v>0</v>
      </c>
      <c r="AI744">
        <f>VLOOKUP(C744,'考勤原始数据（增加育儿、独生子女陪护假）'!C:AE,29,0)</f>
        <v>0</v>
      </c>
      <c r="AJ744">
        <f>VLOOKUP(C744,'考勤原始数据（增加育儿、独生子女陪护假）'!C:AF,30,0)</f>
        <v>0</v>
      </c>
      <c r="AL744">
        <f t="shared" si="45"/>
        <v>0</v>
      </c>
      <c r="AM744">
        <f t="shared" si="47"/>
        <v>198.91</v>
      </c>
      <c r="AN744">
        <f>VLOOKUP(C744,工龄计算!B:F,5,0)</f>
        <v>0</v>
      </c>
      <c r="AS744">
        <f t="shared" si="46"/>
        <v>0</v>
      </c>
      <c r="BB744">
        <f t="shared" si="48"/>
        <v>0</v>
      </c>
    </row>
    <row r="745" spans="2:54">
      <c r="B745" t="str">
        <f>VLOOKUP(C745,花名册!C:O,13,0)</f>
        <v>12596</v>
      </c>
      <c r="C745" t="s">
        <v>1587</v>
      </c>
      <c r="D745" t="str">
        <f>VLOOKUP(C745,花名册!C:F,4,0)</f>
        <v>百诚医药</v>
      </c>
      <c r="E745" t="str">
        <f>VLOOKUP(C745,花名册!C:G,5,0)</f>
        <v>液体制剂三部</v>
      </c>
      <c r="F745" t="str">
        <f>VLOOKUP(C745,花名册!C:H,6,0)</f>
        <v>分析研究员</v>
      </c>
      <c r="G745" t="str">
        <f>VLOOKUP(C745,花名册!C:D,2,0)</f>
        <v>在职</v>
      </c>
      <c r="H745" t="str">
        <f>VLOOKUP(C745,花名册!C:E,3,0)</f>
        <v>正式员工</v>
      </c>
      <c r="I745" t="str">
        <f>VLOOKUP(C745,花名册!C:J,8,0)</f>
        <v>研发</v>
      </c>
      <c r="J745" t="str">
        <f>VLOOKUP(C745,花名册!C:I,7,0)</f>
        <v>2022-07-11</v>
      </c>
      <c r="K745" t="str">
        <f>VLOOKUP(C745,花名册!C:L,9,0)</f>
        <v/>
      </c>
      <c r="L745" t="str">
        <f>VLOOKUP(C745,花名册!C:L,10,0)</f>
        <v/>
      </c>
      <c r="M745" t="str">
        <f>VLOOKUP(C745,花名册!C:N,12,0)</f>
        <v>P2</v>
      </c>
      <c r="N745">
        <f>VLOOKUP(C745,出勤日期!A:I,9,0)</f>
        <v>172.5</v>
      </c>
      <c r="O745">
        <f>VLOOKUP(C745,出勤日期!A:J,10,0)</f>
        <v>172.5</v>
      </c>
      <c r="P745">
        <f>VLOOKUP(C745,出勤日期!A:L,12,0)</f>
        <v>0</v>
      </c>
      <c r="Q745">
        <f>VLOOKUP(C745,出勤日期!A:M,13,0)</f>
        <v>172.5</v>
      </c>
      <c r="S745">
        <f>VLOOKUP(C745,'考勤原始数据（增加育儿、独生子女陪护假）'!C:X,16,0)</f>
        <v>0</v>
      </c>
      <c r="U745">
        <f>VLOOKUP(C745,'考勤原始数据（增加育儿、独生子女陪护假）'!C:Z,17,0)</f>
        <v>0</v>
      </c>
      <c r="W745">
        <f>VLOOKUP(C745,'考勤原始数据（增加育儿、独生子女陪护假）'!C:AB,18,0)</f>
        <v>0</v>
      </c>
      <c r="Y745">
        <f>VLOOKUP(C745,'考勤原始数据（增加育儿、独生子女陪护假）'!C:AD,19,0)</f>
        <v>0</v>
      </c>
      <c r="Z745">
        <f>VLOOKUP(C745,'考勤原始数据（增加育儿、独生子女陪护假）'!C:AE,20,0)</f>
        <v>0</v>
      </c>
      <c r="AB745">
        <f>VLOOKUP(C745,'考勤原始数据（增加育儿、独生子女陪护假）'!C:AG,22,0)</f>
        <v>0</v>
      </c>
      <c r="AC745">
        <f>VLOOKUP(C745,'考勤原始数据（增加育儿、独生子女陪护假）'!C:Y,23,0)</f>
        <v>1.5</v>
      </c>
      <c r="AD745">
        <f>VLOOKUP(C745,'考勤原始数据（增加育儿、独生子女陪护假）'!C:Z,24,0)</f>
        <v>1.5</v>
      </c>
      <c r="AE745">
        <v>0</v>
      </c>
      <c r="AF745">
        <f>VLOOKUP(C745,'考勤原始数据（增加育儿、独生子女陪护假）'!C:AB,26,0)</f>
        <v>0</v>
      </c>
      <c r="AG745">
        <f>VLOOKUP(C745:C746,'考勤原始数据（增加育儿、独生子女陪护假）'!C:AC,27,0)</f>
        <v>0</v>
      </c>
      <c r="AH745">
        <f>VLOOKUP(C745,'考勤原始数据（增加育儿、独生子女陪护假）'!C:AD,28,0)</f>
        <v>0</v>
      </c>
      <c r="AI745">
        <f>VLOOKUP(C745,'考勤原始数据（增加育儿、独生子女陪护假）'!C:AE,29,0)</f>
        <v>0</v>
      </c>
      <c r="AJ745">
        <f>VLOOKUP(C745,'考勤原始数据（增加育儿、独生子女陪护假）'!C:AF,30,0)</f>
        <v>0</v>
      </c>
      <c r="AL745">
        <f t="shared" si="45"/>
        <v>0</v>
      </c>
      <c r="AM745">
        <f t="shared" si="47"/>
        <v>200</v>
      </c>
      <c r="AN745">
        <f>VLOOKUP(C745,工龄计算!B:F,5,0)</f>
        <v>0</v>
      </c>
      <c r="AS745">
        <f t="shared" si="46"/>
        <v>0</v>
      </c>
      <c r="BB745">
        <f t="shared" si="48"/>
        <v>0</v>
      </c>
    </row>
    <row r="746" spans="2:54">
      <c r="B746" t="str">
        <f>VLOOKUP(C746,花名册!C:O,13,0)</f>
        <v>12591</v>
      </c>
      <c r="C746" t="s">
        <v>1189</v>
      </c>
      <c r="D746" t="str">
        <f>VLOOKUP(C746,花名册!C:F,4,0)</f>
        <v>百伦检测</v>
      </c>
      <c r="E746" t="str">
        <f>VLOOKUP(C746,花名册!C:G,5,0)</f>
        <v>检测一部</v>
      </c>
      <c r="F746" t="str">
        <f>VLOOKUP(C746,花名册!C:H,6,0)</f>
        <v>检测员</v>
      </c>
      <c r="G746" t="str">
        <f>VLOOKUP(C746,花名册!C:D,2,0)</f>
        <v>在职</v>
      </c>
      <c r="H746" t="str">
        <f>VLOOKUP(C746,花名册!C:E,3,0)</f>
        <v>正式员工</v>
      </c>
      <c r="I746" t="str">
        <f>VLOOKUP(C746,花名册!C:J,8,0)</f>
        <v>研发</v>
      </c>
      <c r="J746" t="str">
        <f>VLOOKUP(C746,花名册!C:I,7,0)</f>
        <v>2022-07-11</v>
      </c>
      <c r="K746" t="str">
        <f>VLOOKUP(C746,花名册!C:L,9,0)</f>
        <v/>
      </c>
      <c r="L746" t="str">
        <f>VLOOKUP(C746,花名册!C:L,10,0)</f>
        <v/>
      </c>
      <c r="M746" t="str">
        <f>VLOOKUP(C746,花名册!C:N,12,0)</f>
        <v>P2</v>
      </c>
      <c r="N746">
        <f>VLOOKUP(C746,出勤日期!A:I,9,0)</f>
        <v>172.5</v>
      </c>
      <c r="O746">
        <f>VLOOKUP(C746,出勤日期!A:J,10,0)</f>
        <v>172.5</v>
      </c>
      <c r="P746">
        <f>VLOOKUP(C746,出勤日期!A:L,12,0)</f>
        <v>0</v>
      </c>
      <c r="Q746">
        <f>VLOOKUP(C746,出勤日期!A:M,13,0)</f>
        <v>172.5</v>
      </c>
      <c r="S746">
        <f>VLOOKUP(C746,'考勤原始数据（增加育儿、独生子女陪护假）'!C:X,16,0)</f>
        <v>0</v>
      </c>
      <c r="U746">
        <f>VLOOKUP(C746,'考勤原始数据（增加育儿、独生子女陪护假）'!C:Z,17,0)</f>
        <v>0</v>
      </c>
      <c r="W746">
        <f>VLOOKUP(C746,'考勤原始数据（增加育儿、独生子女陪护假）'!C:AB,18,0)</f>
        <v>0</v>
      </c>
      <c r="Y746">
        <f>VLOOKUP(C746,'考勤原始数据（增加育儿、独生子女陪护假）'!C:AD,19,0)</f>
        <v>0</v>
      </c>
      <c r="Z746">
        <f>VLOOKUP(C746,'考勤原始数据（增加育儿、独生子女陪护假）'!C:AE,20,0)</f>
        <v>0</v>
      </c>
      <c r="AB746">
        <f>VLOOKUP(C746,'考勤原始数据（增加育儿、独生子女陪护假）'!C:AG,22,0)</f>
        <v>0</v>
      </c>
      <c r="AC746">
        <f>VLOOKUP(C746,'考勤原始数据（增加育儿、独生子女陪护假）'!C:Y,23,0)</f>
        <v>13</v>
      </c>
      <c r="AD746">
        <f>VLOOKUP(C746,'考勤原始数据（增加育儿、独生子女陪护假）'!C:Z,24,0)</f>
        <v>13</v>
      </c>
      <c r="AE746">
        <v>0</v>
      </c>
      <c r="AF746">
        <f>VLOOKUP(C746,'考勤原始数据（增加育儿、独生子女陪护假）'!C:AB,26,0)</f>
        <v>0</v>
      </c>
      <c r="AG746">
        <f>VLOOKUP(C746:C747,'考勤原始数据（增加育儿、独生子女陪护假）'!C:AC,27,0)</f>
        <v>0</v>
      </c>
      <c r="AH746">
        <f>VLOOKUP(C746,'考勤原始数据（增加育儿、独生子女陪护假）'!C:AD,28,0)</f>
        <v>0</v>
      </c>
      <c r="AI746">
        <f>VLOOKUP(C746,'考勤原始数据（增加育儿、独生子女陪护假）'!C:AE,29,0)</f>
        <v>0</v>
      </c>
      <c r="AJ746">
        <f>VLOOKUP(C746,'考勤原始数据（增加育儿、独生子女陪护假）'!C:AF,30,0)</f>
        <v>0</v>
      </c>
      <c r="AL746">
        <f t="shared" si="45"/>
        <v>0</v>
      </c>
      <c r="AM746">
        <f t="shared" si="47"/>
        <v>200</v>
      </c>
      <c r="AN746">
        <f>VLOOKUP(C746,工龄计算!B:F,5,0)</f>
        <v>0</v>
      </c>
      <c r="AS746">
        <f t="shared" si="46"/>
        <v>0</v>
      </c>
      <c r="BB746">
        <f t="shared" si="48"/>
        <v>0</v>
      </c>
    </row>
    <row r="747" spans="2:54">
      <c r="B747" t="str">
        <f>VLOOKUP(C747,花名册!C:O,13,0)</f>
        <v>12592</v>
      </c>
      <c r="C747" t="s">
        <v>1588</v>
      </c>
      <c r="D747" t="str">
        <f>VLOOKUP(C747,花名册!C:F,4,0)</f>
        <v>百伦检测</v>
      </c>
      <c r="E747" t="str">
        <f>VLOOKUP(C747,花名册!C:G,5,0)</f>
        <v>综合管理中心</v>
      </c>
      <c r="F747" t="str">
        <f>VLOOKUP(C747,花名册!C:H,6,0)</f>
        <v>综合管理专员</v>
      </c>
      <c r="G747" t="str">
        <f>VLOOKUP(C747,花名册!C:D,2,0)</f>
        <v>在职</v>
      </c>
      <c r="H747" t="str">
        <f>VLOOKUP(C747,花名册!C:E,3,0)</f>
        <v>正式员工</v>
      </c>
      <c r="I747" t="str">
        <f>VLOOKUP(C747,花名册!C:J,8,0)</f>
        <v>职能</v>
      </c>
      <c r="J747" t="str">
        <f>VLOOKUP(C747,花名册!C:I,7,0)</f>
        <v>2022-07-11</v>
      </c>
      <c r="K747" t="str">
        <f>VLOOKUP(C747,花名册!C:L,9,0)</f>
        <v/>
      </c>
      <c r="L747" t="str">
        <f>VLOOKUP(C747,花名册!C:L,10,0)</f>
        <v/>
      </c>
      <c r="M747" t="str">
        <f>VLOOKUP(C747,花名册!C:N,12,0)</f>
        <v>P1</v>
      </c>
      <c r="N747">
        <f>VLOOKUP(C747,出勤日期!A:I,9,0)</f>
        <v>184</v>
      </c>
      <c r="O747">
        <f>VLOOKUP(C747,出勤日期!A:J,10,0)</f>
        <v>184</v>
      </c>
      <c r="P747">
        <f>VLOOKUP(C747,出勤日期!A:L,12,0)</f>
        <v>0</v>
      </c>
      <c r="Q747">
        <f>VLOOKUP(C747,出勤日期!A:M,13,0)</f>
        <v>184</v>
      </c>
      <c r="S747">
        <f>VLOOKUP(C747,'考勤原始数据（增加育儿、独生子女陪护假）'!C:X,16,0)</f>
        <v>0</v>
      </c>
      <c r="U747">
        <f>VLOOKUP(C747,'考勤原始数据（增加育儿、独生子女陪护假）'!C:Z,17,0)</f>
        <v>0</v>
      </c>
      <c r="W747">
        <f>VLOOKUP(C747,'考勤原始数据（增加育儿、独生子女陪护假）'!C:AB,18,0)</f>
        <v>0</v>
      </c>
      <c r="Y747">
        <f>VLOOKUP(C747,'考勤原始数据（增加育儿、独生子女陪护假）'!C:AD,19,0)</f>
        <v>0</v>
      </c>
      <c r="Z747">
        <f>VLOOKUP(C747,'考勤原始数据（增加育儿、独生子女陪护假）'!C:AE,20,0)</f>
        <v>0</v>
      </c>
      <c r="AB747">
        <f>VLOOKUP(C747,'考勤原始数据（增加育儿、独生子女陪护假）'!C:AG,22,0)</f>
        <v>0</v>
      </c>
      <c r="AC747">
        <f>VLOOKUP(C747,'考勤原始数据（增加育儿、独生子女陪护假）'!C:Y,23,0)</f>
        <v>0.5</v>
      </c>
      <c r="AD747">
        <f>VLOOKUP(C747,'考勤原始数据（增加育儿、独生子女陪护假）'!C:Z,24,0)</f>
        <v>0.5</v>
      </c>
      <c r="AE747">
        <v>0</v>
      </c>
      <c r="AF747">
        <f>VLOOKUP(C747,'考勤原始数据（增加育儿、独生子女陪护假）'!C:AB,26,0)</f>
        <v>0</v>
      </c>
      <c r="AG747">
        <f>VLOOKUP(C747:C748,'考勤原始数据（增加育儿、独生子女陪护假）'!C:AC,27,0)</f>
        <v>0</v>
      </c>
      <c r="AH747">
        <f>VLOOKUP(C747,'考勤原始数据（增加育儿、独生子女陪护假）'!C:AD,28,0)</f>
        <v>0</v>
      </c>
      <c r="AI747">
        <f>VLOOKUP(C747,'考勤原始数据（增加育儿、独生子女陪护假）'!C:AE,29,0)</f>
        <v>0</v>
      </c>
      <c r="AJ747">
        <f>VLOOKUP(C747,'考勤原始数据（增加育儿、独生子女陪护假）'!C:AF,30,0)</f>
        <v>0</v>
      </c>
      <c r="AL747">
        <f t="shared" si="45"/>
        <v>0</v>
      </c>
      <c r="AM747">
        <f t="shared" si="47"/>
        <v>200</v>
      </c>
      <c r="AN747">
        <f>VLOOKUP(C747,工龄计算!B:F,5,0)</f>
        <v>0</v>
      </c>
      <c r="AS747">
        <f t="shared" si="46"/>
        <v>0</v>
      </c>
      <c r="BB747">
        <f t="shared" si="48"/>
        <v>0</v>
      </c>
    </row>
    <row r="748" spans="2:54">
      <c r="B748" t="str">
        <f>VLOOKUP(C748,花名册!C:O,13,0)</f>
        <v>11974</v>
      </c>
      <c r="C748" t="s">
        <v>1645</v>
      </c>
      <c r="D748" t="str">
        <f>VLOOKUP(C748,花名册!C:F,4,0)</f>
        <v>百诚医药</v>
      </c>
      <c r="E748" t="str">
        <f>VLOOKUP(C748,花名册!C:G,5,0)</f>
        <v>原料药分析部</v>
      </c>
      <c r="F748" t="str">
        <f>VLOOKUP(C748,花名册!C:H,6,0)</f>
        <v>分析研究员</v>
      </c>
      <c r="G748" t="str">
        <f>VLOOKUP(C748,花名册!C:D,2,0)</f>
        <v>在职</v>
      </c>
      <c r="H748" t="str">
        <f>VLOOKUP(C748,花名册!C:E,3,0)</f>
        <v>正式员工</v>
      </c>
      <c r="I748" t="str">
        <f>VLOOKUP(C748,花名册!C:J,8,0)</f>
        <v>研发</v>
      </c>
      <c r="J748" t="str">
        <f>VLOOKUP(C748,花名册!C:I,7,0)</f>
        <v>2022-07-13</v>
      </c>
      <c r="K748" t="str">
        <f>VLOOKUP(C748,花名册!C:L,9,0)</f>
        <v/>
      </c>
      <c r="L748" t="str">
        <f>VLOOKUP(C748,花名册!C:L,10,0)</f>
        <v/>
      </c>
      <c r="M748" t="str">
        <f>VLOOKUP(C748,花名册!C:N,12,0)</f>
        <v>P2</v>
      </c>
      <c r="N748">
        <f>VLOOKUP(C748,出勤日期!A:I,9,0)</f>
        <v>172.5</v>
      </c>
      <c r="O748">
        <f>VLOOKUP(C748,出勤日期!A:J,10,0)</f>
        <v>172.5</v>
      </c>
      <c r="P748">
        <f>VLOOKUP(C748,出勤日期!A:L,12,0)</f>
        <v>0</v>
      </c>
      <c r="Q748">
        <f>VLOOKUP(C748,出勤日期!A:M,13,0)</f>
        <v>172.5</v>
      </c>
      <c r="S748">
        <f>VLOOKUP(C748,'考勤原始数据（增加育儿、独生子女陪护假）'!C:X,16,0)</f>
        <v>0</v>
      </c>
      <c r="U748">
        <f>VLOOKUP(C748,'考勤原始数据（增加育儿、独生子女陪护假）'!C:Z,17,0)</f>
        <v>0</v>
      </c>
      <c r="W748">
        <f>VLOOKUP(C748,'考勤原始数据（增加育儿、独生子女陪护假）'!C:AB,18,0)</f>
        <v>7.5</v>
      </c>
      <c r="Y748">
        <f>VLOOKUP(C748,'考勤原始数据（增加育儿、独生子女陪护假）'!C:AD,19,0)</f>
        <v>0</v>
      </c>
      <c r="Z748">
        <f>VLOOKUP(C748,'考勤原始数据（增加育儿、独生子女陪护假）'!C:AE,20,0)</f>
        <v>0</v>
      </c>
      <c r="AB748">
        <f>VLOOKUP(C748,'考勤原始数据（增加育儿、独生子女陪护假）'!C:AG,22,0)</f>
        <v>0</v>
      </c>
      <c r="AC748">
        <f>VLOOKUP(C748,'考勤原始数据（增加育儿、独生子女陪护假）'!C:Y,23,0)</f>
        <v>19.5</v>
      </c>
      <c r="AD748">
        <f>VLOOKUP(C748,'考勤原始数据（增加育儿、独生子女陪护假）'!C:Z,24,0)</f>
        <v>19.5</v>
      </c>
      <c r="AE748">
        <v>0</v>
      </c>
      <c r="AF748">
        <f>VLOOKUP(C748,'考勤原始数据（增加育儿、独生子女陪护假）'!C:AB,26,0)</f>
        <v>0</v>
      </c>
      <c r="AG748">
        <f>VLOOKUP(C748:C749,'考勤原始数据（增加育儿、独生子女陪护假）'!C:AC,27,0)</f>
        <v>0</v>
      </c>
      <c r="AH748">
        <f>VLOOKUP(C748,'考勤原始数据（增加育儿、独生子女陪护假）'!C:AD,28,0)</f>
        <v>0</v>
      </c>
      <c r="AI748">
        <f>VLOOKUP(C748,'考勤原始数据（增加育儿、独生子女陪护假）'!C:AE,29,0)</f>
        <v>0</v>
      </c>
      <c r="AJ748">
        <f>VLOOKUP(C748,'考勤原始数据（增加育儿、独生子女陪护假）'!C:AF,30,0)</f>
        <v>0</v>
      </c>
      <c r="AL748">
        <f t="shared" si="45"/>
        <v>0</v>
      </c>
      <c r="AM748">
        <f t="shared" si="47"/>
        <v>191.3</v>
      </c>
      <c r="AN748">
        <f>VLOOKUP(C748,工龄计算!B:F,5,0)</f>
        <v>0</v>
      </c>
      <c r="AS748">
        <f t="shared" si="46"/>
        <v>0</v>
      </c>
      <c r="BB748">
        <f t="shared" si="48"/>
        <v>0</v>
      </c>
    </row>
    <row r="749" spans="2:54">
      <c r="B749" t="str">
        <f>VLOOKUP(C749,花名册!C:O,13,0)</f>
        <v>11973</v>
      </c>
      <c r="C749" t="s">
        <v>1190</v>
      </c>
      <c r="D749" t="str">
        <f>VLOOKUP(C749,花名册!C:F,4,0)</f>
        <v>百诚医药</v>
      </c>
      <c r="E749" t="str">
        <f>VLOOKUP(C749,花名册!C:G,5,0)</f>
        <v>药学部</v>
      </c>
      <c r="F749" t="str">
        <f>VLOOKUP(C749,花名册!C:H,6,0)</f>
        <v>高级项目经理（合成）</v>
      </c>
      <c r="G749" t="str">
        <f>VLOOKUP(C749,花名册!C:D,2,0)</f>
        <v>在职</v>
      </c>
      <c r="H749" t="str">
        <f>VLOOKUP(C749,花名册!C:E,3,0)</f>
        <v>正式员工</v>
      </c>
      <c r="I749" t="str">
        <f>VLOOKUP(C749,花名册!C:J,8,0)</f>
        <v>研发</v>
      </c>
      <c r="J749" t="str">
        <f>VLOOKUP(C749,花名册!C:I,7,0)</f>
        <v>2022-07-13</v>
      </c>
      <c r="K749" t="str">
        <f>VLOOKUP(C749,花名册!C:L,9,0)</f>
        <v/>
      </c>
      <c r="L749" t="str">
        <f>VLOOKUP(C749,花名册!C:L,10,0)</f>
        <v/>
      </c>
      <c r="M749" t="str">
        <f>VLOOKUP(C749,花名册!C:N,12,0)</f>
        <v>M3</v>
      </c>
      <c r="N749">
        <f>VLOOKUP(C749,出勤日期!A:I,9,0)</f>
        <v>172.5</v>
      </c>
      <c r="O749">
        <f>VLOOKUP(C749,出勤日期!A:J,10,0)</f>
        <v>172.5</v>
      </c>
      <c r="P749">
        <f>VLOOKUP(C749,出勤日期!A:L,12,0)</f>
        <v>0</v>
      </c>
      <c r="Q749">
        <f>VLOOKUP(C749,出勤日期!A:M,13,0)</f>
        <v>172.5</v>
      </c>
      <c r="S749">
        <f>VLOOKUP(C749,'考勤原始数据（增加育儿、独生子女陪护假）'!C:X,16,0)</f>
        <v>0</v>
      </c>
      <c r="U749">
        <f>VLOOKUP(C749,'考勤原始数据（增加育儿、独生子女陪护假）'!C:Z,17,0)</f>
        <v>0</v>
      </c>
      <c r="W749">
        <f>VLOOKUP(C749,'考勤原始数据（增加育儿、独生子女陪护假）'!C:AB,18,0)</f>
        <v>0</v>
      </c>
      <c r="Y749">
        <f>VLOOKUP(C749,'考勤原始数据（增加育儿、独生子女陪护假）'!C:AD,19,0)</f>
        <v>0</v>
      </c>
      <c r="Z749">
        <f>VLOOKUP(C749,'考勤原始数据（增加育儿、独生子女陪护假）'!C:AE,20,0)</f>
        <v>0</v>
      </c>
      <c r="AB749">
        <f>VLOOKUP(C749,'考勤原始数据（增加育儿、独生子女陪护假）'!C:AG,22,0)</f>
        <v>0</v>
      </c>
      <c r="AC749">
        <f>VLOOKUP(C749,'考勤原始数据（增加育儿、独生子女陪护假）'!C:Y,23,0)</f>
        <v>0</v>
      </c>
      <c r="AD749">
        <f>VLOOKUP(C749,'考勤原始数据（增加育儿、独生子女陪护假）'!C:Z,24,0)</f>
        <v>0</v>
      </c>
      <c r="AE749">
        <v>0</v>
      </c>
      <c r="AF749">
        <f>VLOOKUP(C749,'考勤原始数据（增加育儿、独生子女陪护假）'!C:AB,26,0)</f>
        <v>0</v>
      </c>
      <c r="AG749">
        <f>VLOOKUP(C749:C750,'考勤原始数据（增加育儿、独生子女陪护假）'!C:AC,27,0)</f>
        <v>0</v>
      </c>
      <c r="AH749">
        <f>VLOOKUP(C749,'考勤原始数据（增加育儿、独生子女陪护假）'!C:AD,28,0)</f>
        <v>0</v>
      </c>
      <c r="AI749">
        <f>VLOOKUP(C749,'考勤原始数据（增加育儿、独生子女陪护假）'!C:AE,29,0)</f>
        <v>0</v>
      </c>
      <c r="AJ749">
        <f>VLOOKUP(C749,'考勤原始数据（增加育儿、独生子女陪护假）'!C:AF,30,0)</f>
        <v>0</v>
      </c>
      <c r="AL749">
        <f t="shared" si="45"/>
        <v>0</v>
      </c>
      <c r="AM749">
        <f t="shared" si="47"/>
        <v>200</v>
      </c>
      <c r="AN749">
        <f>VLOOKUP(C749,工龄计算!B:F,5,0)</f>
        <v>0</v>
      </c>
      <c r="AS749">
        <f t="shared" si="46"/>
        <v>0</v>
      </c>
      <c r="BB749">
        <f t="shared" si="48"/>
        <v>0</v>
      </c>
    </row>
    <row r="750" spans="2:54">
      <c r="B750" t="str">
        <f>VLOOKUP(C750,花名册!C:O,13,0)</f>
        <v>11976</v>
      </c>
      <c r="C750" t="s">
        <v>1192</v>
      </c>
      <c r="D750" t="str">
        <f>VLOOKUP(C750,花名册!C:F,4,0)</f>
        <v>百诚医药</v>
      </c>
      <c r="E750" t="str">
        <f>VLOOKUP(C750,花名册!C:G,5,0)</f>
        <v>原料药三部</v>
      </c>
      <c r="F750" t="str">
        <f>VLOOKUP(C750,花名册!C:H,6,0)</f>
        <v>合成研究员</v>
      </c>
      <c r="G750" t="str">
        <f>VLOOKUP(C750,花名册!C:D,2,0)</f>
        <v>在职</v>
      </c>
      <c r="H750" t="str">
        <f>VLOOKUP(C750,花名册!C:E,3,0)</f>
        <v>正式员工</v>
      </c>
      <c r="I750" t="str">
        <f>VLOOKUP(C750,花名册!C:J,8,0)</f>
        <v>研发</v>
      </c>
      <c r="J750" t="str">
        <f>VLOOKUP(C750,花名册!C:I,7,0)</f>
        <v>2022-07-13</v>
      </c>
      <c r="K750" t="str">
        <f>VLOOKUP(C750,花名册!C:L,9,0)</f>
        <v/>
      </c>
      <c r="L750" t="str">
        <f>VLOOKUP(C750,花名册!C:L,10,0)</f>
        <v/>
      </c>
      <c r="M750" t="str">
        <f>VLOOKUP(C750,花名册!C:N,12,0)</f>
        <v>P2</v>
      </c>
      <c r="N750">
        <f>VLOOKUP(C750,出勤日期!A:I,9,0)</f>
        <v>172.5</v>
      </c>
      <c r="O750">
        <f>VLOOKUP(C750,出勤日期!A:J,10,0)</f>
        <v>172.5</v>
      </c>
      <c r="P750">
        <f>VLOOKUP(C750,出勤日期!A:L,12,0)</f>
        <v>0</v>
      </c>
      <c r="Q750">
        <f>VLOOKUP(C750,出勤日期!A:M,13,0)</f>
        <v>172.5</v>
      </c>
      <c r="S750">
        <f>VLOOKUP(C750,'考勤原始数据（增加育儿、独生子女陪护假）'!C:X,16,0)</f>
        <v>0</v>
      </c>
      <c r="U750">
        <f>VLOOKUP(C750,'考勤原始数据（增加育儿、独生子女陪护假）'!C:Z,17,0)</f>
        <v>0</v>
      </c>
      <c r="W750">
        <f>VLOOKUP(C750,'考勤原始数据（增加育儿、独生子女陪护假）'!C:AB,18,0)</f>
        <v>0</v>
      </c>
      <c r="Y750">
        <f>VLOOKUP(C750,'考勤原始数据（增加育儿、独生子女陪护假）'!C:AD,19,0)</f>
        <v>0</v>
      </c>
      <c r="Z750">
        <f>VLOOKUP(C750,'考勤原始数据（增加育儿、独生子女陪护假）'!C:AE,20,0)</f>
        <v>0</v>
      </c>
      <c r="AB750">
        <f>VLOOKUP(C750,'考勤原始数据（增加育儿、独生子女陪护假）'!C:AG,22,0)</f>
        <v>0</v>
      </c>
      <c r="AC750">
        <f>VLOOKUP(C750,'考勤原始数据（增加育儿、独生子女陪护假）'!C:Y,23,0)</f>
        <v>3</v>
      </c>
      <c r="AD750">
        <f>VLOOKUP(C750,'考勤原始数据（增加育儿、独生子女陪护假）'!C:Z,24,0)</f>
        <v>3</v>
      </c>
      <c r="AE750">
        <v>0</v>
      </c>
      <c r="AF750">
        <f>VLOOKUP(C750,'考勤原始数据（增加育儿、独生子女陪护假）'!C:AB,26,0)</f>
        <v>0</v>
      </c>
      <c r="AG750">
        <f>VLOOKUP(C750:C751,'考勤原始数据（增加育儿、独生子女陪护假）'!C:AC,27,0)</f>
        <v>0</v>
      </c>
      <c r="AH750">
        <f>VLOOKUP(C750,'考勤原始数据（增加育儿、独生子女陪护假）'!C:AD,28,0)</f>
        <v>0</v>
      </c>
      <c r="AI750">
        <f>VLOOKUP(C750,'考勤原始数据（增加育儿、独生子女陪护假）'!C:AE,29,0)</f>
        <v>0</v>
      </c>
      <c r="AJ750">
        <f>VLOOKUP(C750,'考勤原始数据（增加育儿、独生子女陪护假）'!C:AF,30,0)</f>
        <v>0</v>
      </c>
      <c r="AL750">
        <f t="shared" si="45"/>
        <v>0</v>
      </c>
      <c r="AM750">
        <f t="shared" si="47"/>
        <v>200</v>
      </c>
      <c r="AN750">
        <f>VLOOKUP(C750,工龄计算!B:F,5,0)</f>
        <v>0</v>
      </c>
      <c r="AS750">
        <f t="shared" si="46"/>
        <v>0</v>
      </c>
      <c r="BB750">
        <f t="shared" si="48"/>
        <v>0</v>
      </c>
    </row>
    <row r="751" spans="2:54">
      <c r="B751" t="str">
        <f>VLOOKUP(C751,花名册!C:O,13,0)</f>
        <v>11997</v>
      </c>
      <c r="C751" t="s">
        <v>1646</v>
      </c>
      <c r="D751" t="str">
        <f>VLOOKUP(C751,花名册!C:F,4,0)</f>
        <v>百诚医药</v>
      </c>
      <c r="E751" t="str">
        <f>VLOOKUP(C751,花名册!C:G,5,0)</f>
        <v>原料药分析部</v>
      </c>
      <c r="F751" t="str">
        <f>VLOOKUP(C751,花名册!C:H,6,0)</f>
        <v>分析研究员</v>
      </c>
      <c r="G751" t="str">
        <f>VLOOKUP(C751,花名册!C:D,2,0)</f>
        <v>在职</v>
      </c>
      <c r="H751" t="str">
        <f>VLOOKUP(C751,花名册!C:E,3,0)</f>
        <v>正式员工</v>
      </c>
      <c r="I751" t="str">
        <f>VLOOKUP(C751,花名册!C:J,8,0)</f>
        <v>研发</v>
      </c>
      <c r="J751" t="str">
        <f>VLOOKUP(C751,花名册!C:I,7,0)</f>
        <v>2022-07-15</v>
      </c>
      <c r="K751" t="str">
        <f>VLOOKUP(C751,花名册!C:L,9,0)</f>
        <v/>
      </c>
      <c r="L751" t="str">
        <f>VLOOKUP(C751,花名册!C:L,10,0)</f>
        <v/>
      </c>
      <c r="M751" t="str">
        <f>VLOOKUP(C751,花名册!C:N,12,0)</f>
        <v>P2</v>
      </c>
      <c r="N751">
        <f>VLOOKUP(C751,出勤日期!A:I,9,0)</f>
        <v>172.5</v>
      </c>
      <c r="O751">
        <f>VLOOKUP(C751,出勤日期!A:J,10,0)</f>
        <v>172.5</v>
      </c>
      <c r="P751">
        <f>VLOOKUP(C751,出勤日期!A:L,12,0)</f>
        <v>0</v>
      </c>
      <c r="Q751">
        <f>VLOOKUP(C751,出勤日期!A:M,13,0)</f>
        <v>172.5</v>
      </c>
      <c r="S751">
        <f>VLOOKUP(C751,'考勤原始数据（增加育儿、独生子女陪护假）'!C:X,16,0)</f>
        <v>0</v>
      </c>
      <c r="U751">
        <f>VLOOKUP(C751,'考勤原始数据（增加育儿、独生子女陪护假）'!C:Z,17,0)</f>
        <v>0</v>
      </c>
      <c r="W751">
        <f>VLOOKUP(C751,'考勤原始数据（增加育儿、独生子女陪护假）'!C:AB,18,0)</f>
        <v>0</v>
      </c>
      <c r="Y751">
        <f>VLOOKUP(C751,'考勤原始数据（增加育儿、独生子女陪护假）'!C:AD,19,0)</f>
        <v>0</v>
      </c>
      <c r="Z751">
        <f>VLOOKUP(C751,'考勤原始数据（增加育儿、独生子女陪护假）'!C:AE,20,0)</f>
        <v>0</v>
      </c>
      <c r="AB751">
        <f>VLOOKUP(C751,'考勤原始数据（增加育儿、独生子女陪护假）'!C:AG,22,0)</f>
        <v>0</v>
      </c>
      <c r="AC751">
        <f>VLOOKUP(C751,'考勤原始数据（增加育儿、独生子女陪护假）'!C:Y,23,0)</f>
        <v>23.5</v>
      </c>
      <c r="AD751">
        <f>VLOOKUP(C751,'考勤原始数据（增加育儿、独生子女陪护假）'!C:Z,24,0)</f>
        <v>12</v>
      </c>
      <c r="AE751">
        <v>0</v>
      </c>
      <c r="AF751">
        <f>VLOOKUP(C751,'考勤原始数据（增加育儿、独生子女陪护假）'!C:AB,26,0)</f>
        <v>11.5</v>
      </c>
      <c r="AG751">
        <f>VLOOKUP(C751:C752,'考勤原始数据（增加育儿、独生子女陪护假）'!C:AC,27,0)</f>
        <v>0</v>
      </c>
      <c r="AH751">
        <f>VLOOKUP(C751,'考勤原始数据（增加育儿、独生子女陪护假）'!C:AD,28,0)</f>
        <v>0</v>
      </c>
      <c r="AI751">
        <f>VLOOKUP(C751,'考勤原始数据（增加育儿、独生子女陪护假）'!C:AE,29,0)</f>
        <v>0</v>
      </c>
      <c r="AJ751">
        <f>VLOOKUP(C751,'考勤原始数据（增加育儿、独生子女陪护假）'!C:AF,30,0)</f>
        <v>460</v>
      </c>
      <c r="AL751">
        <f t="shared" si="45"/>
        <v>0</v>
      </c>
      <c r="AM751">
        <f t="shared" si="47"/>
        <v>200</v>
      </c>
      <c r="AN751">
        <f>VLOOKUP(C751,工龄计算!B:F,5,0)</f>
        <v>0</v>
      </c>
      <c r="AS751">
        <f t="shared" si="46"/>
        <v>0</v>
      </c>
      <c r="BB751">
        <f t="shared" si="48"/>
        <v>0</v>
      </c>
    </row>
    <row r="752" spans="2:54">
      <c r="B752" t="str">
        <f>VLOOKUP(C752,花名册!C:O,13,0)</f>
        <v>12001</v>
      </c>
      <c r="C752" t="s">
        <v>1459</v>
      </c>
      <c r="D752" t="str">
        <f>VLOOKUP(C752,花名册!C:F,4,0)</f>
        <v>百诚医药</v>
      </c>
      <c r="E752" t="str">
        <f>VLOOKUP(C752,花名册!C:G,5,0)</f>
        <v>固体制剂二部</v>
      </c>
      <c r="F752" t="str">
        <f>VLOOKUP(C752,花名册!C:H,6,0)</f>
        <v>分析研究员</v>
      </c>
      <c r="G752" t="str">
        <f>VLOOKUP(C752,花名册!C:D,2,0)</f>
        <v>在职</v>
      </c>
      <c r="H752" t="str">
        <f>VLOOKUP(C752,花名册!C:E,3,0)</f>
        <v>正式员工</v>
      </c>
      <c r="I752" t="str">
        <f>VLOOKUP(C752,花名册!C:J,8,0)</f>
        <v>研发</v>
      </c>
      <c r="J752" t="str">
        <f>VLOOKUP(C752,花名册!C:I,7,0)</f>
        <v>2022-07-18</v>
      </c>
      <c r="K752" t="str">
        <f>VLOOKUP(C752,花名册!C:L,9,0)</f>
        <v/>
      </c>
      <c r="L752" t="str">
        <f>VLOOKUP(C752,花名册!C:L,10,0)</f>
        <v/>
      </c>
      <c r="M752" t="str">
        <f>VLOOKUP(C752,花名册!C:N,12,0)</f>
        <v>P2</v>
      </c>
      <c r="N752">
        <f>VLOOKUP(C752,出勤日期!A:I,9,0)</f>
        <v>172.5</v>
      </c>
      <c r="O752">
        <f>VLOOKUP(C752,出勤日期!A:J,10,0)</f>
        <v>172.5</v>
      </c>
      <c r="P752">
        <f>VLOOKUP(C752,出勤日期!A:L,12,0)</f>
        <v>0</v>
      </c>
      <c r="Q752">
        <f>VLOOKUP(C752,出勤日期!A:M,13,0)</f>
        <v>172.5</v>
      </c>
      <c r="S752">
        <f>VLOOKUP(C752,'考勤原始数据（增加育儿、独生子女陪护假）'!C:X,16,0)</f>
        <v>0</v>
      </c>
      <c r="U752">
        <f>VLOOKUP(C752,'考勤原始数据（增加育儿、独生子女陪护假）'!C:Z,17,0)</f>
        <v>0</v>
      </c>
      <c r="W752">
        <f>VLOOKUP(C752,'考勤原始数据（增加育儿、独生子女陪护假）'!C:AB,18,0)</f>
        <v>0</v>
      </c>
      <c r="Y752">
        <f>VLOOKUP(C752,'考勤原始数据（增加育儿、独生子女陪护假）'!C:AD,19,0)</f>
        <v>0</v>
      </c>
      <c r="Z752">
        <f>VLOOKUP(C752,'考勤原始数据（增加育儿、独生子女陪护假）'!C:AE,20,0)</f>
        <v>0</v>
      </c>
      <c r="AB752">
        <f>VLOOKUP(C752,'考勤原始数据（增加育儿、独生子女陪护假）'!C:AG,22,0)</f>
        <v>0</v>
      </c>
      <c r="AC752">
        <f>VLOOKUP(C752,'考勤原始数据（增加育儿、独生子女陪护假）'!C:Y,23,0)</f>
        <v>11</v>
      </c>
      <c r="AD752">
        <f>VLOOKUP(C752,'考勤原始数据（增加育儿、独生子女陪护假）'!C:Z,24,0)</f>
        <v>11</v>
      </c>
      <c r="AE752">
        <v>0</v>
      </c>
      <c r="AF752">
        <f>VLOOKUP(C752,'考勤原始数据（增加育儿、独生子女陪护假）'!C:AB,26,0)</f>
        <v>0</v>
      </c>
      <c r="AG752">
        <f>VLOOKUP(C752:C753,'考勤原始数据（增加育儿、独生子女陪护假）'!C:AC,27,0)</f>
        <v>0</v>
      </c>
      <c r="AH752">
        <f>VLOOKUP(C752,'考勤原始数据（增加育儿、独生子女陪护假）'!C:AD,28,0)</f>
        <v>0</v>
      </c>
      <c r="AI752">
        <f>VLOOKUP(C752,'考勤原始数据（增加育儿、独生子女陪护假）'!C:AE,29,0)</f>
        <v>0</v>
      </c>
      <c r="AJ752">
        <f>VLOOKUP(C752,'考勤原始数据（增加育儿、独生子女陪护假）'!C:AF,30,0)</f>
        <v>0</v>
      </c>
      <c r="AL752">
        <f t="shared" si="45"/>
        <v>0</v>
      </c>
      <c r="AM752">
        <f t="shared" si="47"/>
        <v>200</v>
      </c>
      <c r="AN752">
        <f>VLOOKUP(C752,工龄计算!B:F,5,0)</f>
        <v>0</v>
      </c>
      <c r="AS752">
        <f t="shared" si="46"/>
        <v>0</v>
      </c>
      <c r="BB752">
        <f t="shared" si="48"/>
        <v>0</v>
      </c>
    </row>
    <row r="753" spans="2:54">
      <c r="B753" t="str">
        <f>VLOOKUP(C753,花名册!C:O,13,0)</f>
        <v>11998</v>
      </c>
      <c r="C753" t="s">
        <v>1217</v>
      </c>
      <c r="D753" t="str">
        <f>VLOOKUP(C753,花名册!C:F,4,0)</f>
        <v>百诚医药</v>
      </c>
      <c r="E753" t="str">
        <f>VLOOKUP(C753,花名册!C:G,5,0)</f>
        <v>液体制剂一部</v>
      </c>
      <c r="F753" t="str">
        <f>VLOOKUP(C753,花名册!C:H,6,0)</f>
        <v>助理分析研究员</v>
      </c>
      <c r="G753" t="str">
        <f>VLOOKUP(C753,花名册!C:D,2,0)</f>
        <v>在职</v>
      </c>
      <c r="H753" t="str">
        <f>VLOOKUP(C753,花名册!C:E,3,0)</f>
        <v>正式员工</v>
      </c>
      <c r="I753" t="str">
        <f>VLOOKUP(C753,花名册!C:J,8,0)</f>
        <v>研发</v>
      </c>
      <c r="J753" t="str">
        <f>VLOOKUP(C753,花名册!C:I,7,0)</f>
        <v>2022-07-20</v>
      </c>
      <c r="K753" t="str">
        <f>VLOOKUP(C753,花名册!C:L,9,0)</f>
        <v/>
      </c>
      <c r="L753" t="str">
        <f>VLOOKUP(C753,花名册!C:L,10,0)</f>
        <v/>
      </c>
      <c r="M753" t="str">
        <f>VLOOKUP(C753,花名册!C:N,12,0)</f>
        <v>P1</v>
      </c>
      <c r="N753">
        <f>VLOOKUP(C753,出勤日期!A:I,9,0)</f>
        <v>172.5</v>
      </c>
      <c r="O753">
        <f>VLOOKUP(C753,出勤日期!A:J,10,0)</f>
        <v>172.5</v>
      </c>
      <c r="P753">
        <f>VLOOKUP(C753,出勤日期!A:L,12,0)</f>
        <v>0</v>
      </c>
      <c r="Q753">
        <f>VLOOKUP(C753,出勤日期!A:M,13,0)</f>
        <v>172.5</v>
      </c>
      <c r="S753">
        <f>VLOOKUP(C753,'考勤原始数据（增加育儿、独生子女陪护假）'!C:X,16,0)</f>
        <v>0</v>
      </c>
      <c r="U753">
        <f>VLOOKUP(C753,'考勤原始数据（增加育儿、独生子女陪护假）'!C:Z,17,0)</f>
        <v>0</v>
      </c>
      <c r="W753">
        <f>VLOOKUP(C753,'考勤原始数据（增加育儿、独生子女陪护假）'!C:AB,18,0)</f>
        <v>0</v>
      </c>
      <c r="Y753">
        <f>VLOOKUP(C753,'考勤原始数据（增加育儿、独生子女陪护假）'!C:AD,19,0)</f>
        <v>0</v>
      </c>
      <c r="Z753">
        <f>VLOOKUP(C753,'考勤原始数据（增加育儿、独生子女陪护假）'!C:AE,20,0)</f>
        <v>0</v>
      </c>
      <c r="AB753">
        <f>VLOOKUP(C753,'考勤原始数据（增加育儿、独生子女陪护假）'!C:AG,22,0)</f>
        <v>0</v>
      </c>
      <c r="AC753">
        <f>VLOOKUP(C753,'考勤原始数据（增加育儿、独生子女陪护假）'!C:Y,23,0)</f>
        <v>12.5</v>
      </c>
      <c r="AD753">
        <f>VLOOKUP(C753,'考勤原始数据（增加育儿、独生子女陪护假）'!C:Z,24,0)</f>
        <v>0</v>
      </c>
      <c r="AE753">
        <v>0</v>
      </c>
      <c r="AF753">
        <f>VLOOKUP(C753,'考勤原始数据（增加育儿、独生子女陪护假）'!C:AB,26,0)</f>
        <v>12.5</v>
      </c>
      <c r="AG753">
        <f>VLOOKUP(C753:C754,'考勤原始数据（增加育儿、独生子女陪护假）'!C:AC,27,0)</f>
        <v>0</v>
      </c>
      <c r="AH753">
        <f>VLOOKUP(C753,'考勤原始数据（增加育儿、独生子女陪护假）'!C:AD,28,0)</f>
        <v>0</v>
      </c>
      <c r="AI753">
        <f>VLOOKUP(C753,'考勤原始数据（增加育儿、独生子女陪护假）'!C:AE,29,0)</f>
        <v>0</v>
      </c>
      <c r="AJ753">
        <f>VLOOKUP(C753,'考勤原始数据（增加育儿、独生子女陪护假）'!C:AF,30,0)</f>
        <v>500</v>
      </c>
      <c r="AL753">
        <f t="shared" si="45"/>
        <v>0</v>
      </c>
      <c r="AM753">
        <f t="shared" si="47"/>
        <v>200</v>
      </c>
      <c r="AN753">
        <f>VLOOKUP(C753,工龄计算!B:F,5,0)</f>
        <v>0</v>
      </c>
      <c r="AS753">
        <f t="shared" si="46"/>
        <v>0</v>
      </c>
      <c r="BB753">
        <f t="shared" si="48"/>
        <v>0</v>
      </c>
    </row>
    <row r="754" spans="2:54">
      <c r="B754" t="str">
        <f>VLOOKUP(C754,花名册!C:O,13,0)</f>
        <v>11999</v>
      </c>
      <c r="C754" t="s">
        <v>1310</v>
      </c>
      <c r="D754" t="str">
        <f>VLOOKUP(C754,花名册!C:F,4,0)</f>
        <v>百诚医药</v>
      </c>
      <c r="E754" t="str">
        <f>VLOOKUP(C754,花名册!C:G,5,0)</f>
        <v>放大管理部</v>
      </c>
      <c r="F754" t="str">
        <f>VLOOKUP(C754,花名册!C:H,6,0)</f>
        <v>合成研究员</v>
      </c>
      <c r="G754" t="str">
        <f>VLOOKUP(C754,花名册!C:D,2,0)</f>
        <v>在职</v>
      </c>
      <c r="H754" t="str">
        <f>VLOOKUP(C754,花名册!C:E,3,0)</f>
        <v>正式员工</v>
      </c>
      <c r="I754" t="str">
        <f>VLOOKUP(C754,花名册!C:J,8,0)</f>
        <v>研发</v>
      </c>
      <c r="J754" t="str">
        <f>VLOOKUP(C754,花名册!C:I,7,0)</f>
        <v>2022-07-20</v>
      </c>
      <c r="K754" t="str">
        <f>VLOOKUP(C754,花名册!C:L,9,0)</f>
        <v/>
      </c>
      <c r="L754" t="str">
        <f>VLOOKUP(C754,花名册!C:L,10,0)</f>
        <v/>
      </c>
      <c r="M754" t="str">
        <f>VLOOKUP(C754,花名册!C:N,12,0)</f>
        <v>P2</v>
      </c>
      <c r="N754">
        <f>VLOOKUP(C754,出勤日期!A:I,9,0)</f>
        <v>172.5</v>
      </c>
      <c r="O754">
        <f>VLOOKUP(C754,出勤日期!A:J,10,0)</f>
        <v>172.5</v>
      </c>
      <c r="P754">
        <f>VLOOKUP(C754,出勤日期!A:L,12,0)</f>
        <v>0</v>
      </c>
      <c r="Q754">
        <f>VLOOKUP(C754,出勤日期!A:M,13,0)</f>
        <v>172.5</v>
      </c>
      <c r="S754">
        <f>VLOOKUP(C754,'考勤原始数据（增加育儿、独生子女陪护假）'!C:X,16,0)</f>
        <v>0</v>
      </c>
      <c r="U754">
        <f>VLOOKUP(C754,'考勤原始数据（增加育儿、独生子女陪护假）'!C:Z,17,0)</f>
        <v>0</v>
      </c>
      <c r="W754">
        <f>VLOOKUP(C754,'考勤原始数据（增加育儿、独生子女陪护假）'!C:AB,18,0)</f>
        <v>0</v>
      </c>
      <c r="Y754">
        <f>VLOOKUP(C754,'考勤原始数据（增加育儿、独生子女陪护假）'!C:AD,19,0)</f>
        <v>0</v>
      </c>
      <c r="Z754">
        <f>VLOOKUP(C754,'考勤原始数据（增加育儿、独生子女陪护假）'!C:AE,20,0)</f>
        <v>0</v>
      </c>
      <c r="AB754">
        <f>VLOOKUP(C754,'考勤原始数据（增加育儿、独生子女陪护假）'!C:AG,22,0)</f>
        <v>0</v>
      </c>
      <c r="AC754">
        <f>VLOOKUP(C754,'考勤原始数据（增加育儿、独生子女陪护假）'!C:Y,23,0)</f>
        <v>17</v>
      </c>
      <c r="AD754">
        <f>VLOOKUP(C754,'考勤原始数据（增加育儿、独生子女陪护假）'!C:Z,24,0)</f>
        <v>0</v>
      </c>
      <c r="AE754">
        <v>0</v>
      </c>
      <c r="AF754">
        <f>VLOOKUP(C754,'考勤原始数据（增加育儿、独生子女陪护假）'!C:AB,26,0)</f>
        <v>14</v>
      </c>
      <c r="AG754">
        <f>VLOOKUP(C754:C755,'考勤原始数据（增加育儿、独生子女陪护假）'!C:AC,27,0)</f>
        <v>3</v>
      </c>
      <c r="AH754">
        <f>VLOOKUP(C754,'考勤原始数据（增加育儿、独生子女陪护假）'!C:AD,28,0)</f>
        <v>0</v>
      </c>
      <c r="AI754">
        <f>VLOOKUP(C754,'考勤原始数据（增加育儿、独生子女陪护假）'!C:AE,29,0)</f>
        <v>0</v>
      </c>
      <c r="AJ754">
        <f>VLOOKUP(C754,'考勤原始数据（增加育儿、独生子女陪护假）'!C:AF,30,0)</f>
        <v>680</v>
      </c>
      <c r="AL754">
        <f t="shared" si="45"/>
        <v>0</v>
      </c>
      <c r="AM754">
        <f t="shared" si="47"/>
        <v>200</v>
      </c>
      <c r="AN754">
        <f>VLOOKUP(C754,工龄计算!B:F,5,0)</f>
        <v>0</v>
      </c>
      <c r="AS754">
        <f t="shared" si="46"/>
        <v>0</v>
      </c>
      <c r="BB754">
        <f t="shared" si="48"/>
        <v>0</v>
      </c>
    </row>
    <row r="755" spans="2:54">
      <c r="B755" t="str">
        <f>VLOOKUP(C755,花名册!C:O,13,0)</f>
        <v>12012</v>
      </c>
      <c r="C755" t="s">
        <v>1461</v>
      </c>
      <c r="D755" t="str">
        <f>VLOOKUP(C755,花名册!C:F,4,0)</f>
        <v>百诚医药</v>
      </c>
      <c r="E755" t="str">
        <f>VLOOKUP(C755,花名册!C:G,5,0)</f>
        <v>实验室管理部</v>
      </c>
      <c r="F755" t="str">
        <f>VLOOKUP(C755,花名册!C:H,6,0)</f>
        <v>仓库管理员</v>
      </c>
      <c r="G755" t="str">
        <f>VLOOKUP(C755,花名册!C:D,2,0)</f>
        <v>在职</v>
      </c>
      <c r="H755" t="str">
        <f>VLOOKUP(C755,花名册!C:E,3,0)</f>
        <v>正式员工</v>
      </c>
      <c r="I755" t="str">
        <f>VLOOKUP(C755,花名册!C:J,8,0)</f>
        <v>职能</v>
      </c>
      <c r="J755" t="str">
        <f>VLOOKUP(C755,花名册!C:I,7,0)</f>
        <v>2022-07-20</v>
      </c>
      <c r="K755" t="str">
        <f>VLOOKUP(C755,花名册!C:L,9,0)</f>
        <v/>
      </c>
      <c r="L755" t="str">
        <f>VLOOKUP(C755,花名册!C:L,10,0)</f>
        <v/>
      </c>
      <c r="M755" t="str">
        <f>VLOOKUP(C755,花名册!C:N,12,0)</f>
        <v>P2</v>
      </c>
      <c r="N755">
        <f>VLOOKUP(C755,出勤日期!A:I,9,0)</f>
        <v>184</v>
      </c>
      <c r="O755">
        <f>VLOOKUP(C755,出勤日期!A:J,10,0)</f>
        <v>184</v>
      </c>
      <c r="P755">
        <f>VLOOKUP(C755,出勤日期!A:L,12,0)</f>
        <v>0</v>
      </c>
      <c r="Q755">
        <f>VLOOKUP(C755,出勤日期!A:M,13,0)</f>
        <v>184</v>
      </c>
      <c r="S755">
        <f>VLOOKUP(C755,'考勤原始数据（增加育儿、独生子女陪护假）'!C:X,16,0)</f>
        <v>8</v>
      </c>
      <c r="U755">
        <f>VLOOKUP(C755,'考勤原始数据（增加育儿、独生子女陪护假）'!C:Z,17,0)</f>
        <v>0</v>
      </c>
      <c r="W755">
        <f>VLOOKUP(C755,'考勤原始数据（增加育儿、独生子女陪护假）'!C:AB,18,0)</f>
        <v>0</v>
      </c>
      <c r="Y755">
        <f>VLOOKUP(C755,'考勤原始数据（增加育儿、独生子女陪护假）'!C:AD,19,0)</f>
        <v>0</v>
      </c>
      <c r="Z755">
        <f>VLOOKUP(C755,'考勤原始数据（增加育儿、独生子女陪护假）'!C:AE,20,0)</f>
        <v>0</v>
      </c>
      <c r="AB755">
        <f>VLOOKUP(C755,'考勤原始数据（增加育儿、独生子女陪护假）'!C:AG,22,0)</f>
        <v>0</v>
      </c>
      <c r="AC755">
        <f>VLOOKUP(C755,'考勤原始数据（增加育儿、独生子女陪护假）'!C:Y,23,0)</f>
        <v>18.5</v>
      </c>
      <c r="AD755">
        <f>VLOOKUP(C755,'考勤原始数据（增加育儿、独生子女陪护假）'!C:Z,24,0)</f>
        <v>18.5</v>
      </c>
      <c r="AE755">
        <v>0</v>
      </c>
      <c r="AF755">
        <f>VLOOKUP(C755,'考勤原始数据（增加育儿、独生子女陪护假）'!C:AB,26,0)</f>
        <v>0</v>
      </c>
      <c r="AG755">
        <f>VLOOKUP(C755:C756,'考勤原始数据（增加育儿、独生子女陪护假）'!C:AC,27,0)</f>
        <v>0</v>
      </c>
      <c r="AH755">
        <f>VLOOKUP(C755,'考勤原始数据（增加育儿、独生子女陪护假）'!C:AD,28,0)</f>
        <v>0</v>
      </c>
      <c r="AI755">
        <f>VLOOKUP(C755,'考勤原始数据（增加育儿、独生子女陪护假）'!C:AE,29,0)</f>
        <v>0</v>
      </c>
      <c r="AJ755">
        <f>VLOOKUP(C755,'考勤原始数据（增加育儿、独生子女陪护假）'!C:AF,30,0)</f>
        <v>0</v>
      </c>
      <c r="AK755">
        <v>1</v>
      </c>
      <c r="AL755">
        <f t="shared" si="45"/>
        <v>15</v>
      </c>
      <c r="AM755">
        <f t="shared" si="47"/>
        <v>191.3</v>
      </c>
      <c r="AN755">
        <f>VLOOKUP(C755,工龄计算!B:F,5,0)</f>
        <v>0</v>
      </c>
      <c r="AS755">
        <f t="shared" si="46"/>
        <v>0</v>
      </c>
      <c r="BB755">
        <f t="shared" si="48"/>
        <v>0</v>
      </c>
    </row>
    <row r="756" spans="2:54">
      <c r="B756" t="str">
        <f>VLOOKUP(C756,花名册!C:O,13,0)</f>
        <v>12013</v>
      </c>
      <c r="C756" t="s">
        <v>1219</v>
      </c>
      <c r="D756" t="str">
        <f>VLOOKUP(C756,花名册!C:F,4,0)</f>
        <v>百诚医药</v>
      </c>
      <c r="E756" t="str">
        <f>VLOOKUP(C756,花名册!C:G,5,0)</f>
        <v>原料药三部</v>
      </c>
      <c r="F756" t="str">
        <f>VLOOKUP(C756,花名册!C:H,6,0)</f>
        <v>中级项目经理(合成)</v>
      </c>
      <c r="G756" t="str">
        <f>VLOOKUP(C756,花名册!C:D,2,0)</f>
        <v>在职</v>
      </c>
      <c r="H756" t="str">
        <f>VLOOKUP(C756,花名册!C:E,3,0)</f>
        <v>正式员工</v>
      </c>
      <c r="I756" t="str">
        <f>VLOOKUP(C756,花名册!C:J,8,0)</f>
        <v>研发</v>
      </c>
      <c r="J756" t="str">
        <f>VLOOKUP(C756,花名册!C:I,7,0)</f>
        <v>2022-07-25</v>
      </c>
      <c r="K756" t="str">
        <f>VLOOKUP(C756,花名册!C:L,9,0)</f>
        <v/>
      </c>
      <c r="L756" t="str">
        <f>VLOOKUP(C756,花名册!C:L,10,0)</f>
        <v/>
      </c>
      <c r="M756" t="str">
        <f>VLOOKUP(C756,花名册!C:N,12,0)</f>
        <v>M2</v>
      </c>
      <c r="N756">
        <f>VLOOKUP(C756,出勤日期!A:I,9,0)</f>
        <v>172.5</v>
      </c>
      <c r="O756">
        <f>VLOOKUP(C756,出勤日期!A:J,10,0)</f>
        <v>172.5</v>
      </c>
      <c r="P756">
        <f>VLOOKUP(C756,出勤日期!A:L,12,0)</f>
        <v>0</v>
      </c>
      <c r="Q756">
        <f>VLOOKUP(C756,出勤日期!A:M,13,0)</f>
        <v>172.5</v>
      </c>
      <c r="S756">
        <f>VLOOKUP(C756,'考勤原始数据（增加育儿、独生子女陪护假）'!C:X,16,0)</f>
        <v>0</v>
      </c>
      <c r="U756">
        <f>VLOOKUP(C756,'考勤原始数据（增加育儿、独生子女陪护假）'!C:Z,17,0)</f>
        <v>0</v>
      </c>
      <c r="W756">
        <f>VLOOKUP(C756,'考勤原始数据（增加育儿、独生子女陪护假）'!C:AB,18,0)</f>
        <v>0</v>
      </c>
      <c r="Y756">
        <f>VLOOKUP(C756,'考勤原始数据（增加育儿、独生子女陪护假）'!C:AD,19,0)</f>
        <v>0</v>
      </c>
      <c r="Z756">
        <f>VLOOKUP(C756,'考勤原始数据（增加育儿、独生子女陪护假）'!C:AE,20,0)</f>
        <v>0</v>
      </c>
      <c r="AB756">
        <f>VLOOKUP(C756,'考勤原始数据（增加育儿、独生子女陪护假）'!C:AG,22,0)</f>
        <v>0</v>
      </c>
      <c r="AC756">
        <f>VLOOKUP(C756,'考勤原始数据（增加育儿、独生子女陪护假）'!C:Y,23,0)</f>
        <v>0</v>
      </c>
      <c r="AD756">
        <f>VLOOKUP(C756,'考勤原始数据（增加育儿、独生子女陪护假）'!C:Z,24,0)</f>
        <v>0</v>
      </c>
      <c r="AE756">
        <v>0</v>
      </c>
      <c r="AF756">
        <f>VLOOKUP(C756,'考勤原始数据（增加育儿、独生子女陪护假）'!C:AB,26,0)</f>
        <v>0</v>
      </c>
      <c r="AG756">
        <f>VLOOKUP(C756:C757,'考勤原始数据（增加育儿、独生子女陪护假）'!C:AC,27,0)</f>
        <v>0</v>
      </c>
      <c r="AH756">
        <f>VLOOKUP(C756,'考勤原始数据（增加育儿、独生子女陪护假）'!C:AD,28,0)</f>
        <v>0</v>
      </c>
      <c r="AI756">
        <f>VLOOKUP(C756,'考勤原始数据（增加育儿、独生子女陪护假）'!C:AE,29,0)</f>
        <v>0</v>
      </c>
      <c r="AJ756">
        <f>VLOOKUP(C756,'考勤原始数据（增加育儿、独生子女陪护假）'!C:AF,30,0)</f>
        <v>0</v>
      </c>
      <c r="AL756">
        <f t="shared" si="45"/>
        <v>0</v>
      </c>
      <c r="AM756">
        <f t="shared" si="47"/>
        <v>200</v>
      </c>
      <c r="AN756">
        <f>VLOOKUP(C756,工龄计算!B:F,5,0)</f>
        <v>0</v>
      </c>
      <c r="AS756">
        <f t="shared" si="46"/>
        <v>0</v>
      </c>
      <c r="BB756">
        <f t="shared" si="48"/>
        <v>0</v>
      </c>
    </row>
    <row r="757" spans="2:54">
      <c r="B757" t="str">
        <f>VLOOKUP(C757,花名册!C:O,13,0)</f>
        <v>11739</v>
      </c>
      <c r="C757" t="s">
        <v>1519</v>
      </c>
      <c r="D757" t="str">
        <f>VLOOKUP(C757,花名册!C:F,4,0)</f>
        <v>百诚医药</v>
      </c>
      <c r="E757" t="str">
        <f>VLOOKUP(C757,花名册!C:G,5,0)</f>
        <v>药理部</v>
      </c>
      <c r="F757" t="str">
        <f>VLOOKUP(C757,花名册!C:H,6,0)</f>
        <v>高级药理研究员</v>
      </c>
      <c r="G757" t="str">
        <f>VLOOKUP(C757,花名册!C:D,2,0)</f>
        <v>在职</v>
      </c>
      <c r="H757" t="str">
        <f>VLOOKUP(C757,花名册!C:E,3,0)</f>
        <v>正式员工</v>
      </c>
      <c r="I757" t="str">
        <f>VLOOKUP(C757,花名册!C:J,8,0)</f>
        <v>研发</v>
      </c>
      <c r="J757" t="str">
        <f>VLOOKUP(C757,花名册!C:I,7,0)</f>
        <v>2022-05-09</v>
      </c>
      <c r="K757" t="str">
        <f>VLOOKUP(C757,花名册!C:L,9,0)</f>
        <v/>
      </c>
      <c r="L757" t="str">
        <f>VLOOKUP(C757,花名册!C:L,10,0)</f>
        <v/>
      </c>
      <c r="M757" t="str">
        <f>VLOOKUP(C757,花名册!C:N,12,0)</f>
        <v>P3</v>
      </c>
      <c r="N757">
        <f>VLOOKUP(C757,出勤日期!A:I,9,0)</f>
        <v>172.5</v>
      </c>
      <c r="O757">
        <f>VLOOKUP(C757,出勤日期!A:J,10,0)</f>
        <v>172.5</v>
      </c>
      <c r="P757">
        <f>VLOOKUP(C757,出勤日期!A:L,12,0)</f>
        <v>0</v>
      </c>
      <c r="Q757">
        <f>VLOOKUP(C757,出勤日期!A:M,13,0)</f>
        <v>172.5</v>
      </c>
      <c r="S757">
        <f>VLOOKUP(C757,'考勤原始数据（增加育儿、独生子女陪护假）'!C:X,16,0)</f>
        <v>0</v>
      </c>
      <c r="U757">
        <f>VLOOKUP(C757,'考勤原始数据（增加育儿、独生子女陪护假）'!C:Z,17,0)</f>
        <v>0</v>
      </c>
      <c r="W757">
        <f>VLOOKUP(C757,'考勤原始数据（增加育儿、独生子女陪护假）'!C:AB,18,0)</f>
        <v>0</v>
      </c>
      <c r="Y757">
        <f>VLOOKUP(C757,'考勤原始数据（增加育儿、独生子女陪护假）'!C:AD,19,0)</f>
        <v>0</v>
      </c>
      <c r="Z757">
        <f>VLOOKUP(C757,'考勤原始数据（增加育儿、独生子女陪护假）'!C:AE,20,0)</f>
        <v>0</v>
      </c>
      <c r="AB757">
        <f>VLOOKUP(C757,'考勤原始数据（增加育儿、独生子女陪护假）'!C:AG,22,0)</f>
        <v>0</v>
      </c>
      <c r="AC757">
        <f>VLOOKUP(C757,'考勤原始数据（增加育儿、独生子女陪护假）'!C:Y,23,0)</f>
        <v>0</v>
      </c>
      <c r="AD757">
        <f>VLOOKUP(C757,'考勤原始数据（增加育儿、独生子女陪护假）'!C:Z,24,0)</f>
        <v>0</v>
      </c>
      <c r="AE757">
        <v>0</v>
      </c>
      <c r="AF757">
        <f>VLOOKUP(C757,'考勤原始数据（增加育儿、独生子女陪护假）'!C:AB,26,0)</f>
        <v>0</v>
      </c>
      <c r="AG757">
        <f>VLOOKUP(C757:C758,'考勤原始数据（增加育儿、独生子女陪护假）'!C:AC,27,0)</f>
        <v>0</v>
      </c>
      <c r="AH757">
        <f>VLOOKUP(C757,'考勤原始数据（增加育儿、独生子女陪护假）'!C:AD,28,0)</f>
        <v>0</v>
      </c>
      <c r="AI757">
        <f>VLOOKUP(C757,'考勤原始数据（增加育儿、独生子女陪护假）'!C:AE,29,0)</f>
        <v>0</v>
      </c>
      <c r="AJ757">
        <f>VLOOKUP(C757,'考勤原始数据（增加育儿、独生子女陪护假）'!C:AF,30,0)</f>
        <v>0</v>
      </c>
      <c r="AL757">
        <f t="shared" si="45"/>
        <v>0</v>
      </c>
      <c r="AM757">
        <f t="shared" si="47"/>
        <v>200</v>
      </c>
      <c r="AN757">
        <f>VLOOKUP(C757,工龄计算!B:F,5,0)</f>
        <v>0</v>
      </c>
      <c r="AS757">
        <f t="shared" si="46"/>
        <v>0</v>
      </c>
      <c r="BB757">
        <f t="shared" si="48"/>
        <v>0</v>
      </c>
    </row>
    <row r="758" spans="2:54">
      <c r="B758" t="str">
        <f>VLOOKUP(C758,花名册!C:O,13,0)</f>
        <v>12017</v>
      </c>
      <c r="C758" t="s">
        <v>1648</v>
      </c>
      <c r="D758" t="str">
        <f>VLOOKUP(C758,花名册!C:F,4,0)</f>
        <v>百诚医药</v>
      </c>
      <c r="E758" t="str">
        <f>VLOOKUP(C758,花名册!C:G,5,0)</f>
        <v>液体制剂三部</v>
      </c>
      <c r="F758" t="str">
        <f>VLOOKUP(C758,花名册!C:H,6,0)</f>
        <v>制剂研究员</v>
      </c>
      <c r="G758" t="str">
        <f>VLOOKUP(C758,花名册!C:D,2,0)</f>
        <v>在职</v>
      </c>
      <c r="H758" t="str">
        <f>VLOOKUP(C758,花名册!C:E,3,0)</f>
        <v>正式员工</v>
      </c>
      <c r="I758" t="str">
        <f>VLOOKUP(C758,花名册!C:J,8,0)</f>
        <v>研发</v>
      </c>
      <c r="J758" t="str">
        <f>VLOOKUP(C758,花名册!C:I,7,0)</f>
        <v>2022-07-25</v>
      </c>
      <c r="K758" t="str">
        <f>VLOOKUP(C758,花名册!C:L,9,0)</f>
        <v/>
      </c>
      <c r="L758" t="str">
        <f>VLOOKUP(C758,花名册!C:L,10,0)</f>
        <v/>
      </c>
      <c r="M758" t="str">
        <f>VLOOKUP(C758,花名册!C:N,12,0)</f>
        <v>P2</v>
      </c>
      <c r="N758">
        <f>VLOOKUP(C758,出勤日期!A:I,9,0)</f>
        <v>172.5</v>
      </c>
      <c r="O758">
        <f>VLOOKUP(C758,出勤日期!A:J,10,0)</f>
        <v>172.5</v>
      </c>
      <c r="P758">
        <f>VLOOKUP(C758,出勤日期!A:L,12,0)</f>
        <v>0</v>
      </c>
      <c r="Q758">
        <f>VLOOKUP(C758,出勤日期!A:M,13,0)</f>
        <v>172.5</v>
      </c>
      <c r="S758">
        <f>VLOOKUP(C758,'考勤原始数据（增加育儿、独生子女陪护假）'!C:X,16,0)</f>
        <v>0.5</v>
      </c>
      <c r="U758">
        <f>VLOOKUP(C758,'考勤原始数据（增加育儿、独生子女陪护假）'!C:Z,17,0)</f>
        <v>4</v>
      </c>
      <c r="W758">
        <f>VLOOKUP(C758,'考勤原始数据（增加育儿、独生子女陪护假）'!C:AB,18,0)</f>
        <v>0</v>
      </c>
      <c r="Y758">
        <f>VLOOKUP(C758,'考勤原始数据（增加育儿、独生子女陪护假）'!C:AD,19,0)</f>
        <v>0</v>
      </c>
      <c r="Z758">
        <f>VLOOKUP(C758,'考勤原始数据（增加育儿、独生子女陪护假）'!C:AE,20,0)</f>
        <v>0</v>
      </c>
      <c r="AB758">
        <f>VLOOKUP(C758,'考勤原始数据（增加育儿、独生子女陪护假）'!C:AG,22,0)</f>
        <v>0</v>
      </c>
      <c r="AC758">
        <f>VLOOKUP(C758,'考勤原始数据（增加育儿、独生子女陪护假）'!C:Y,23,0)</f>
        <v>0</v>
      </c>
      <c r="AD758">
        <f>VLOOKUP(C758,'考勤原始数据（增加育儿、独生子女陪护假）'!C:Z,24,0)</f>
        <v>0</v>
      </c>
      <c r="AE758">
        <v>0</v>
      </c>
      <c r="AF758">
        <f>VLOOKUP(C758,'考勤原始数据（增加育儿、独生子女陪护假）'!C:AB,26,0)</f>
        <v>0</v>
      </c>
      <c r="AG758">
        <f>VLOOKUP(C758:C759,'考勤原始数据（增加育儿、独生子女陪护假）'!C:AC,27,0)</f>
        <v>0</v>
      </c>
      <c r="AH758">
        <f>VLOOKUP(C758,'考勤原始数据（增加育儿、独生子女陪护假）'!C:AD,28,0)</f>
        <v>0</v>
      </c>
      <c r="AI758">
        <f>VLOOKUP(C758,'考勤原始数据（增加育儿、独生子女陪护假）'!C:AE,29,0)</f>
        <v>0</v>
      </c>
      <c r="AJ758">
        <f>VLOOKUP(C758,'考勤原始数据（增加育儿、独生子女陪护假）'!C:AF,30,0)</f>
        <v>0</v>
      </c>
      <c r="AL758">
        <f t="shared" si="45"/>
        <v>0</v>
      </c>
      <c r="AM758">
        <f t="shared" si="47"/>
        <v>194.78</v>
      </c>
      <c r="AN758">
        <f>VLOOKUP(C758,工龄计算!B:F,5,0)</f>
        <v>0</v>
      </c>
      <c r="AS758">
        <f t="shared" si="46"/>
        <v>0</v>
      </c>
      <c r="BB758">
        <f t="shared" si="48"/>
        <v>0</v>
      </c>
    </row>
    <row r="759" spans="2:54">
      <c r="B759" t="str">
        <f>VLOOKUP(C759,花名册!C:O,13,0)</f>
        <v>12019</v>
      </c>
      <c r="C759" t="s">
        <v>1590</v>
      </c>
      <c r="D759" t="str">
        <f>VLOOKUP(C759,花名册!C:F,4,0)</f>
        <v>百诚医药</v>
      </c>
      <c r="E759" t="str">
        <f>VLOOKUP(C759,花名册!C:G,5,0)</f>
        <v>外用制剂部</v>
      </c>
      <c r="F759" t="str">
        <f>VLOOKUP(C759,花名册!C:H,6,0)</f>
        <v>助理分析研究员</v>
      </c>
      <c r="G759" t="str">
        <f>VLOOKUP(C759,花名册!C:D,2,0)</f>
        <v>在职</v>
      </c>
      <c r="H759" t="str">
        <f>VLOOKUP(C759,花名册!C:E,3,0)</f>
        <v>正式员工</v>
      </c>
      <c r="I759" t="str">
        <f>VLOOKUP(C759,花名册!C:J,8,0)</f>
        <v>研发</v>
      </c>
      <c r="J759" t="str">
        <f>VLOOKUP(C759,花名册!C:I,7,0)</f>
        <v>2022-07-25</v>
      </c>
      <c r="K759" t="str">
        <f>VLOOKUP(C759,花名册!C:L,9,0)</f>
        <v/>
      </c>
      <c r="L759" t="str">
        <f>VLOOKUP(C759,花名册!C:L,10,0)</f>
        <v/>
      </c>
      <c r="M759" t="str">
        <f>VLOOKUP(C759,花名册!C:N,12,0)</f>
        <v>P1</v>
      </c>
      <c r="N759">
        <f>VLOOKUP(C759,出勤日期!A:I,9,0)</f>
        <v>172.5</v>
      </c>
      <c r="O759">
        <f>VLOOKUP(C759,出勤日期!A:J,10,0)</f>
        <v>172.5</v>
      </c>
      <c r="P759">
        <f>VLOOKUP(C759,出勤日期!A:L,12,0)</f>
        <v>0</v>
      </c>
      <c r="Q759">
        <f>VLOOKUP(C759,出勤日期!A:M,13,0)</f>
        <v>172.5</v>
      </c>
      <c r="S759">
        <f>VLOOKUP(C759,'考勤原始数据（增加育儿、独生子女陪护假）'!C:X,16,0)</f>
        <v>0</v>
      </c>
      <c r="U759">
        <f>VLOOKUP(C759,'考勤原始数据（增加育儿、独生子女陪护假）'!C:Z,17,0)</f>
        <v>0</v>
      </c>
      <c r="W759">
        <f>VLOOKUP(C759,'考勤原始数据（增加育儿、独生子女陪护假）'!C:AB,18,0)</f>
        <v>0</v>
      </c>
      <c r="Y759">
        <f>VLOOKUP(C759,'考勤原始数据（增加育儿、独生子女陪护假）'!C:AD,19,0)</f>
        <v>0</v>
      </c>
      <c r="Z759">
        <f>VLOOKUP(C759,'考勤原始数据（增加育儿、独生子女陪护假）'!C:AE,20,0)</f>
        <v>0</v>
      </c>
      <c r="AB759">
        <f>VLOOKUP(C759,'考勤原始数据（增加育儿、独生子女陪护假）'!C:AG,22,0)</f>
        <v>0</v>
      </c>
      <c r="AC759">
        <f>VLOOKUP(C759,'考勤原始数据（增加育儿、独生子女陪护假）'!C:Y,23,0)</f>
        <v>46.5</v>
      </c>
      <c r="AD759">
        <f>VLOOKUP(C759,'考勤原始数据（增加育儿、独生子女陪护假）'!C:Z,24,0)</f>
        <v>0</v>
      </c>
      <c r="AE759">
        <v>0</v>
      </c>
      <c r="AF759">
        <f>VLOOKUP(C759,'考勤原始数据（增加育儿、独生子女陪护假）'!C:AB,26,0)</f>
        <v>41.5</v>
      </c>
      <c r="AG759">
        <f>VLOOKUP(C759:C760,'考勤原始数据（增加育儿、独生子女陪护假）'!C:AC,27,0)</f>
        <v>5</v>
      </c>
      <c r="AH759">
        <f>VLOOKUP(C759,'考勤原始数据（增加育儿、独生子女陪护假）'!C:AD,28,0)</f>
        <v>0</v>
      </c>
      <c r="AI759">
        <f>VLOOKUP(C759,'考勤原始数据（增加育儿、独生子女陪护假）'!C:AE,29,0)</f>
        <v>0</v>
      </c>
      <c r="AJ759">
        <f>VLOOKUP(C759,'考勤原始数据（增加育儿、独生子女陪护假）'!C:AF,30,0)</f>
        <v>1860</v>
      </c>
      <c r="AL759">
        <f t="shared" si="45"/>
        <v>0</v>
      </c>
      <c r="AM759">
        <f t="shared" si="47"/>
        <v>200</v>
      </c>
      <c r="AN759">
        <f>VLOOKUP(C759,工龄计算!B:F,5,0)</f>
        <v>0</v>
      </c>
      <c r="AS759">
        <f t="shared" si="46"/>
        <v>0</v>
      </c>
      <c r="BB759">
        <f t="shared" si="48"/>
        <v>0</v>
      </c>
    </row>
    <row r="760" spans="2:54">
      <c r="B760" t="str">
        <f>VLOOKUP(C760,花名册!C:O,13,0)</f>
        <v>11609</v>
      </c>
      <c r="C760" t="s">
        <v>1498</v>
      </c>
      <c r="D760" t="str">
        <f>VLOOKUP(C760,花名册!C:F,4,0)</f>
        <v>百诚医药</v>
      </c>
      <c r="E760" t="str">
        <f>VLOOKUP(C760,花名册!C:G,5,0)</f>
        <v>液体制剂二部</v>
      </c>
      <c r="F760" t="str">
        <f>VLOOKUP(C760,花名册!C:H,6,0)</f>
        <v>助理分析研究员</v>
      </c>
      <c r="G760" t="str">
        <f>VLOOKUP(C760,花名册!C:D,2,0)</f>
        <v>在职</v>
      </c>
      <c r="H760" t="str">
        <f>VLOOKUP(C760,花名册!C:E,3,0)</f>
        <v>正式员工</v>
      </c>
      <c r="I760" t="str">
        <f>VLOOKUP(C760,花名册!C:J,8,0)</f>
        <v>研发</v>
      </c>
      <c r="J760" t="str">
        <f>VLOOKUP(C760,花名册!C:I,7,0)</f>
        <v>2022-02-21</v>
      </c>
      <c r="K760" t="str">
        <f>VLOOKUP(C760,花名册!C:L,9,0)</f>
        <v/>
      </c>
      <c r="L760" t="str">
        <f>VLOOKUP(C760,花名册!C:L,10,0)</f>
        <v/>
      </c>
      <c r="M760" t="str">
        <f>VLOOKUP(C760,花名册!C:N,12,0)</f>
        <v>P1</v>
      </c>
      <c r="N760">
        <f>VLOOKUP(C760,出勤日期!A:I,9,0)</f>
        <v>172.5</v>
      </c>
      <c r="O760">
        <f>VLOOKUP(C760,出勤日期!A:J,10,0)</f>
        <v>172.5</v>
      </c>
      <c r="P760">
        <f>VLOOKUP(C760,出勤日期!A:L,12,0)</f>
        <v>0</v>
      </c>
      <c r="Q760">
        <f>VLOOKUP(C760,出勤日期!A:M,13,0)</f>
        <v>172.5</v>
      </c>
      <c r="S760">
        <f>VLOOKUP(C760,'考勤原始数据（增加育儿、独生子女陪护假）'!C:X,16,0)</f>
        <v>0</v>
      </c>
      <c r="U760">
        <f>VLOOKUP(C760,'考勤原始数据（增加育儿、独生子女陪护假）'!C:Z,17,0)</f>
        <v>0</v>
      </c>
      <c r="W760">
        <f>VLOOKUP(C760,'考勤原始数据（增加育儿、独生子女陪护假）'!C:AB,18,0)</f>
        <v>0</v>
      </c>
      <c r="Y760">
        <f>VLOOKUP(C760,'考勤原始数据（增加育儿、独生子女陪护假）'!C:AD,19,0)</f>
        <v>0</v>
      </c>
      <c r="Z760">
        <f>VLOOKUP(C760,'考勤原始数据（增加育儿、独生子女陪护假）'!C:AE,20,0)</f>
        <v>0</v>
      </c>
      <c r="AB760">
        <f>VLOOKUP(C760,'考勤原始数据（增加育儿、独生子女陪护假）'!C:AG,22,0)</f>
        <v>0</v>
      </c>
      <c r="AC760">
        <f>VLOOKUP(C760,'考勤原始数据（增加育儿、独生子女陪护假）'!C:Y,23,0)</f>
        <v>95.5</v>
      </c>
      <c r="AD760">
        <f>VLOOKUP(C760,'考勤原始数据（增加育儿、独生子女陪护假）'!C:Z,24,0)</f>
        <v>37</v>
      </c>
      <c r="AE760">
        <v>0</v>
      </c>
      <c r="AF760">
        <f>VLOOKUP(C760,'考勤原始数据（增加育儿、独生子女陪护假）'!C:AB,26,0)</f>
        <v>43</v>
      </c>
      <c r="AG760">
        <f>VLOOKUP(C760:C761,'考勤原始数据（增加育儿、独生子女陪护假）'!C:AC,27,0)</f>
        <v>15.5</v>
      </c>
      <c r="AH760">
        <f>VLOOKUP(C760,'考勤原始数据（增加育儿、独生子女陪护假）'!C:AD,28,0)</f>
        <v>0</v>
      </c>
      <c r="AI760">
        <f>VLOOKUP(C760,'考勤原始数据（增加育儿、独生子女陪护假）'!C:AE,29,0)</f>
        <v>0</v>
      </c>
      <c r="AJ760">
        <f>VLOOKUP(C760,'考勤原始数据（增加育儿、独生子女陪护假）'!C:AF,30,0)</f>
        <v>2340</v>
      </c>
      <c r="AL760">
        <f t="shared" si="45"/>
        <v>0</v>
      </c>
      <c r="AM760">
        <f t="shared" si="47"/>
        <v>200</v>
      </c>
      <c r="AN760">
        <f>VLOOKUP(C760,工龄计算!B:F,5,0)</f>
        <v>50</v>
      </c>
      <c r="AS760">
        <f t="shared" si="46"/>
        <v>0</v>
      </c>
      <c r="BB760">
        <f t="shared" si="48"/>
        <v>0</v>
      </c>
    </row>
    <row r="761" spans="2:54">
      <c r="B761" t="str">
        <f>VLOOKUP(C761,花名册!C:O,13,0)</f>
        <v>12016</v>
      </c>
      <c r="C761" t="s">
        <v>1462</v>
      </c>
      <c r="D761" t="str">
        <f>VLOOKUP(C761,花名册!C:F,4,0)</f>
        <v>百诚医药</v>
      </c>
      <c r="E761" t="str">
        <f>VLOOKUP(C761,花名册!C:G,5,0)</f>
        <v>固体制剂二部</v>
      </c>
      <c r="F761" t="str">
        <f>VLOOKUP(C761,花名册!C:H,6,0)</f>
        <v>助理分析研究员</v>
      </c>
      <c r="G761" t="str">
        <f>VLOOKUP(C761,花名册!C:D,2,0)</f>
        <v>在职</v>
      </c>
      <c r="H761" t="str">
        <f>VLOOKUP(C761,花名册!C:E,3,0)</f>
        <v>正式员工</v>
      </c>
      <c r="I761" t="str">
        <f>VLOOKUP(C761,花名册!C:J,8,0)</f>
        <v>研发</v>
      </c>
      <c r="J761" t="str">
        <f>VLOOKUP(C761,花名册!C:I,7,0)</f>
        <v>2022-07-27</v>
      </c>
      <c r="K761" t="str">
        <f>VLOOKUP(C761,花名册!C:L,9,0)</f>
        <v/>
      </c>
      <c r="L761" t="str">
        <f>VLOOKUP(C761,花名册!C:L,10,0)</f>
        <v/>
      </c>
      <c r="M761" t="str">
        <f>VLOOKUP(C761,花名册!C:N,12,0)</f>
        <v>P1</v>
      </c>
      <c r="N761">
        <f>VLOOKUP(C761,出勤日期!A:I,9,0)</f>
        <v>172.5</v>
      </c>
      <c r="O761">
        <f>VLOOKUP(C761,出勤日期!A:J,10,0)</f>
        <v>172.5</v>
      </c>
      <c r="P761">
        <f>VLOOKUP(C761,出勤日期!A:L,12,0)</f>
        <v>0</v>
      </c>
      <c r="Q761">
        <f>VLOOKUP(C761,出勤日期!A:M,13,0)</f>
        <v>172.5</v>
      </c>
      <c r="S761">
        <f>VLOOKUP(C761,'考勤原始数据（增加育儿、独生子女陪护假）'!C:X,16,0)</f>
        <v>0</v>
      </c>
      <c r="U761">
        <f>VLOOKUP(C761,'考勤原始数据（增加育儿、独生子女陪护假）'!C:Z,17,0)</f>
        <v>0</v>
      </c>
      <c r="W761">
        <f>VLOOKUP(C761,'考勤原始数据（增加育儿、独生子女陪护假）'!C:AB,18,0)</f>
        <v>0</v>
      </c>
      <c r="Y761">
        <f>VLOOKUP(C761,'考勤原始数据（增加育儿、独生子女陪护假）'!C:AD,19,0)</f>
        <v>0</v>
      </c>
      <c r="Z761">
        <f>VLOOKUP(C761,'考勤原始数据（增加育儿、独生子女陪护假）'!C:AE,20,0)</f>
        <v>0</v>
      </c>
      <c r="AB761">
        <f>VLOOKUP(C761,'考勤原始数据（增加育儿、独生子女陪护假）'!C:AG,22,0)</f>
        <v>0</v>
      </c>
      <c r="AC761">
        <f>VLOOKUP(C761,'考勤原始数据（增加育儿、独生子女陪护假）'!C:Y,23,0)</f>
        <v>30</v>
      </c>
      <c r="AD761">
        <f>VLOOKUP(C761,'考勤原始数据（增加育儿、独生子女陪护假）'!C:Z,24,0)</f>
        <v>0</v>
      </c>
      <c r="AE761">
        <v>0</v>
      </c>
      <c r="AF761">
        <f>VLOOKUP(C761,'考勤原始数据（增加育儿、独生子女陪护假）'!C:AB,26,0)</f>
        <v>20.5</v>
      </c>
      <c r="AG761">
        <f>VLOOKUP(C761:C762,'考勤原始数据（增加育儿、独生子女陪护假）'!C:AC,27,0)</f>
        <v>9.5</v>
      </c>
      <c r="AH761">
        <f>VLOOKUP(C761,'考勤原始数据（增加育儿、独生子女陪护假）'!C:AD,28,0)</f>
        <v>0</v>
      </c>
      <c r="AI761">
        <f>VLOOKUP(C761,'考勤原始数据（增加育儿、独生子女陪护假）'!C:AE,29,0)</f>
        <v>0</v>
      </c>
      <c r="AJ761">
        <f>VLOOKUP(C761,'考勤原始数据（增加育儿、独生子女陪护假）'!C:AF,30,0)</f>
        <v>1200</v>
      </c>
      <c r="AL761">
        <f t="shared" si="45"/>
        <v>0</v>
      </c>
      <c r="AM761">
        <f t="shared" si="47"/>
        <v>200</v>
      </c>
      <c r="AN761">
        <f>VLOOKUP(C761,工龄计算!B:F,5,0)</f>
        <v>0</v>
      </c>
      <c r="AS761">
        <f t="shared" si="46"/>
        <v>0</v>
      </c>
      <c r="BB761">
        <f t="shared" si="48"/>
        <v>0</v>
      </c>
    </row>
    <row r="762" spans="2:54">
      <c r="B762" t="str">
        <f>VLOOKUP(C762,花名册!C:O,13,0)</f>
        <v>12027</v>
      </c>
      <c r="C762" t="s">
        <v>1463</v>
      </c>
      <c r="D762" t="str">
        <f>VLOOKUP(C762,花名册!C:F,4,0)</f>
        <v>百诚医药</v>
      </c>
      <c r="E762" t="str">
        <f>VLOOKUP(C762,花名册!C:G,5,0)</f>
        <v>药化部</v>
      </c>
      <c r="F762" t="str">
        <f>VLOOKUP(C762,花名册!C:H,6,0)</f>
        <v>高级合成研究员</v>
      </c>
      <c r="G762" t="str">
        <f>VLOOKUP(C762,花名册!C:D,2,0)</f>
        <v>在职</v>
      </c>
      <c r="H762" t="str">
        <f>VLOOKUP(C762,花名册!C:E,3,0)</f>
        <v>正式员工</v>
      </c>
      <c r="I762" t="str">
        <f>VLOOKUP(C762,花名册!C:J,8,0)</f>
        <v>研发</v>
      </c>
      <c r="J762" t="str">
        <f>VLOOKUP(C762,花名册!C:I,7,0)</f>
        <v>2022-08-01</v>
      </c>
      <c r="K762" t="str">
        <f>VLOOKUP(C762,花名册!C:L,9,0)</f>
        <v/>
      </c>
      <c r="L762" t="str">
        <f>VLOOKUP(C762,花名册!C:L,10,0)</f>
        <v/>
      </c>
      <c r="M762" t="str">
        <f>VLOOKUP(C762,花名册!C:N,12,0)</f>
        <v>P3</v>
      </c>
      <c r="N762">
        <f>VLOOKUP(C762,出勤日期!A:I,9,0)</f>
        <v>172.5</v>
      </c>
      <c r="O762">
        <f>VLOOKUP(C762,出勤日期!A:J,10,0)</f>
        <v>172.5</v>
      </c>
      <c r="P762">
        <f>VLOOKUP(C762,出勤日期!A:L,12,0)</f>
        <v>0</v>
      </c>
      <c r="Q762">
        <f>VLOOKUP(C762,出勤日期!A:M,13,0)</f>
        <v>172.5</v>
      </c>
      <c r="S762">
        <f>VLOOKUP(C762,'考勤原始数据（增加育儿、独生子女陪护假）'!C:X,16,0)</f>
        <v>7.5</v>
      </c>
      <c r="U762">
        <f>VLOOKUP(C762,'考勤原始数据（增加育儿、独生子女陪护假）'!C:Z,17,0)</f>
        <v>0</v>
      </c>
      <c r="W762">
        <f>VLOOKUP(C762,'考勤原始数据（增加育儿、独生子女陪护假）'!C:AB,18,0)</f>
        <v>0</v>
      </c>
      <c r="Y762">
        <f>VLOOKUP(C762,'考勤原始数据（增加育儿、独生子女陪护假）'!C:AD,19,0)</f>
        <v>0</v>
      </c>
      <c r="Z762">
        <f>VLOOKUP(C762,'考勤原始数据（增加育儿、独生子女陪护假）'!C:AE,20,0)</f>
        <v>0</v>
      </c>
      <c r="AB762">
        <f>VLOOKUP(C762,'考勤原始数据（增加育儿、独生子女陪护假）'!C:AG,22,0)</f>
        <v>0</v>
      </c>
      <c r="AC762">
        <f>VLOOKUP(C762,'考勤原始数据（增加育儿、独生子女陪护假）'!C:Y,23,0)</f>
        <v>0</v>
      </c>
      <c r="AD762">
        <f>VLOOKUP(C762,'考勤原始数据（增加育儿、独生子女陪护假）'!C:Z,24,0)</f>
        <v>0</v>
      </c>
      <c r="AE762">
        <v>0</v>
      </c>
      <c r="AF762">
        <f>VLOOKUP(C762,'考勤原始数据（增加育儿、独生子女陪护假）'!C:AB,26,0)</f>
        <v>0</v>
      </c>
      <c r="AG762">
        <f>VLOOKUP(C762:C763,'考勤原始数据（增加育儿、独生子女陪护假）'!C:AC,27,0)</f>
        <v>0</v>
      </c>
      <c r="AH762">
        <f>VLOOKUP(C762,'考勤原始数据（增加育儿、独生子女陪护假）'!C:AD,28,0)</f>
        <v>0</v>
      </c>
      <c r="AI762">
        <f>VLOOKUP(C762,'考勤原始数据（增加育儿、独生子女陪护假）'!C:AE,29,0)</f>
        <v>0</v>
      </c>
      <c r="AJ762">
        <f>VLOOKUP(C762,'考勤原始数据（增加育儿、独生子女陪护假）'!C:AF,30,0)</f>
        <v>0</v>
      </c>
      <c r="AL762">
        <f t="shared" si="45"/>
        <v>0</v>
      </c>
      <c r="AM762">
        <f t="shared" si="47"/>
        <v>191.3</v>
      </c>
      <c r="AN762">
        <f>VLOOKUP(C762,工龄计算!B:F,5,0)</f>
        <v>0</v>
      </c>
      <c r="AS762">
        <f t="shared" si="46"/>
        <v>0</v>
      </c>
      <c r="BB762">
        <f t="shared" si="48"/>
        <v>0</v>
      </c>
    </row>
    <row r="763" spans="2:54">
      <c r="B763" t="str">
        <f>VLOOKUP(C763,花名册!C:O,13,0)</f>
        <v>12024</v>
      </c>
      <c r="C763" t="s">
        <v>1195</v>
      </c>
      <c r="D763" t="str">
        <f>VLOOKUP(C763,花名册!C:F,4,0)</f>
        <v>百诚医药</v>
      </c>
      <c r="E763" t="str">
        <f>VLOOKUP(C763,花名册!C:G,5,0)</f>
        <v>中药天然药物部</v>
      </c>
      <c r="F763" t="str">
        <f>VLOOKUP(C763,花名册!C:H,6,0)</f>
        <v>制剂研究员</v>
      </c>
      <c r="G763" t="str">
        <f>VLOOKUP(C763,花名册!C:D,2,0)</f>
        <v>在职</v>
      </c>
      <c r="H763" t="str">
        <f>VLOOKUP(C763,花名册!C:E,3,0)</f>
        <v>正式员工</v>
      </c>
      <c r="I763" t="str">
        <f>VLOOKUP(C763,花名册!C:J,8,0)</f>
        <v>研发</v>
      </c>
      <c r="J763" t="str">
        <f>VLOOKUP(C763,花名册!C:I,7,0)</f>
        <v>2022-08-01</v>
      </c>
      <c r="K763" t="str">
        <f>VLOOKUP(C763,花名册!C:L,9,0)</f>
        <v/>
      </c>
      <c r="L763" t="str">
        <f>VLOOKUP(C763,花名册!C:L,10,0)</f>
        <v/>
      </c>
      <c r="M763" t="str">
        <f>VLOOKUP(C763,花名册!C:N,12,0)</f>
        <v>P2</v>
      </c>
      <c r="N763">
        <f>VLOOKUP(C763,出勤日期!A:I,9,0)</f>
        <v>172.5</v>
      </c>
      <c r="O763">
        <f>VLOOKUP(C763,出勤日期!A:J,10,0)</f>
        <v>172.5</v>
      </c>
      <c r="P763">
        <f>VLOOKUP(C763,出勤日期!A:L,12,0)</f>
        <v>0</v>
      </c>
      <c r="Q763">
        <f>VLOOKUP(C763,出勤日期!A:M,13,0)</f>
        <v>172.5</v>
      </c>
      <c r="S763">
        <f>VLOOKUP(C763,'考勤原始数据（增加育儿、独生子女陪护假）'!C:X,16,0)</f>
        <v>0</v>
      </c>
      <c r="U763">
        <f>VLOOKUP(C763,'考勤原始数据（增加育儿、独生子女陪护假）'!C:Z,17,0)</f>
        <v>0</v>
      </c>
      <c r="W763">
        <f>VLOOKUP(C763,'考勤原始数据（增加育儿、独生子女陪护假）'!C:AB,18,0)</f>
        <v>0</v>
      </c>
      <c r="Y763">
        <f>VLOOKUP(C763,'考勤原始数据（增加育儿、独生子女陪护假）'!C:AD,19,0)</f>
        <v>0</v>
      </c>
      <c r="Z763">
        <f>VLOOKUP(C763,'考勤原始数据（增加育儿、独生子女陪护假）'!C:AE,20,0)</f>
        <v>0</v>
      </c>
      <c r="AB763">
        <f>VLOOKUP(C763,'考勤原始数据（增加育儿、独生子女陪护假）'!C:AG,22,0)</f>
        <v>0</v>
      </c>
      <c r="AC763">
        <f>VLOOKUP(C763,'考勤原始数据（增加育儿、独生子女陪护假）'!C:Y,23,0)</f>
        <v>1</v>
      </c>
      <c r="AD763">
        <f>VLOOKUP(C763,'考勤原始数据（增加育儿、独生子女陪护假）'!C:Z,24,0)</f>
        <v>1</v>
      </c>
      <c r="AE763">
        <v>0</v>
      </c>
      <c r="AF763">
        <f>VLOOKUP(C763,'考勤原始数据（增加育儿、独生子女陪护假）'!C:AB,26,0)</f>
        <v>0</v>
      </c>
      <c r="AG763">
        <f>VLOOKUP(C763:C764,'考勤原始数据（增加育儿、独生子女陪护假）'!C:AC,27,0)</f>
        <v>0</v>
      </c>
      <c r="AH763">
        <f>VLOOKUP(C763,'考勤原始数据（增加育儿、独生子女陪护假）'!C:AD,28,0)</f>
        <v>0</v>
      </c>
      <c r="AI763">
        <f>VLOOKUP(C763,'考勤原始数据（增加育儿、独生子女陪护假）'!C:AE,29,0)</f>
        <v>0</v>
      </c>
      <c r="AJ763">
        <f>VLOOKUP(C763,'考勤原始数据（增加育儿、独生子女陪护假）'!C:AF,30,0)</f>
        <v>0</v>
      </c>
      <c r="AL763">
        <f t="shared" si="45"/>
        <v>0</v>
      </c>
      <c r="AM763">
        <f t="shared" si="47"/>
        <v>200</v>
      </c>
      <c r="AN763">
        <f>VLOOKUP(C763,工龄计算!B:F,5,0)</f>
        <v>0</v>
      </c>
      <c r="AS763">
        <f t="shared" si="46"/>
        <v>0</v>
      </c>
      <c r="BB763">
        <f t="shared" si="48"/>
        <v>0</v>
      </c>
    </row>
    <row r="764" spans="2:54">
      <c r="B764" t="str">
        <f>VLOOKUP(C764,花名册!C:O,13,0)</f>
        <v>12041</v>
      </c>
      <c r="C764" t="s">
        <v>1649</v>
      </c>
      <c r="D764" t="str">
        <f>VLOOKUP(C764,花名册!C:F,4,0)</f>
        <v>百杏生物</v>
      </c>
      <c r="E764" t="str">
        <f>VLOOKUP(C764,花名册!C:G,5,0)</f>
        <v>生物分析部</v>
      </c>
      <c r="F764" t="str">
        <f>VLOOKUP(C764,花名册!C:H,6,0)</f>
        <v>生物分析研究员</v>
      </c>
      <c r="G764" t="str">
        <f>VLOOKUP(C764,花名册!C:D,2,0)</f>
        <v>在职</v>
      </c>
      <c r="H764" t="str">
        <f>VLOOKUP(C764,花名册!C:E,3,0)</f>
        <v>正式员工</v>
      </c>
      <c r="I764" t="str">
        <f>VLOOKUP(C764,花名册!C:J,8,0)</f>
        <v>研发</v>
      </c>
      <c r="J764" t="str">
        <f>VLOOKUP(C764,花名册!C:I,7,0)</f>
        <v>2022-08-01</v>
      </c>
      <c r="K764" t="str">
        <f>VLOOKUP(C764,花名册!C:L,9,0)</f>
        <v/>
      </c>
      <c r="L764" t="str">
        <f>VLOOKUP(C764,花名册!C:L,10,0)</f>
        <v/>
      </c>
      <c r="M764" t="str">
        <f>VLOOKUP(C764,花名册!C:N,12,0)</f>
        <v>P1</v>
      </c>
      <c r="N764">
        <f>VLOOKUP(C764,出勤日期!A:I,9,0)</f>
        <v>172.5</v>
      </c>
      <c r="O764">
        <f>VLOOKUP(C764,出勤日期!A:J,10,0)</f>
        <v>172.5</v>
      </c>
      <c r="P764">
        <f>VLOOKUP(C764,出勤日期!A:L,12,0)</f>
        <v>0</v>
      </c>
      <c r="Q764">
        <f>VLOOKUP(C764,出勤日期!A:M,13,0)</f>
        <v>172.5</v>
      </c>
      <c r="S764">
        <f>VLOOKUP(C764,'考勤原始数据（增加育儿、独生子女陪护假）'!C:X,16,0)</f>
        <v>0</v>
      </c>
      <c r="U764">
        <f>VLOOKUP(C764,'考勤原始数据（增加育儿、独生子女陪护假）'!C:Z,17,0)</f>
        <v>0</v>
      </c>
      <c r="W764">
        <f>VLOOKUP(C764,'考勤原始数据（增加育儿、独生子女陪护假）'!C:AB,18,0)</f>
        <v>0</v>
      </c>
      <c r="Y764">
        <f>VLOOKUP(C764,'考勤原始数据（增加育儿、独生子女陪护假）'!C:AD,19,0)</f>
        <v>0</v>
      </c>
      <c r="Z764">
        <f>VLOOKUP(C764,'考勤原始数据（增加育儿、独生子女陪护假）'!C:AE,20,0)</f>
        <v>0</v>
      </c>
      <c r="AB764">
        <f>VLOOKUP(C764,'考勤原始数据（增加育儿、独生子女陪护假）'!C:AG,22,0)</f>
        <v>0</v>
      </c>
      <c r="AC764">
        <f>VLOOKUP(C764,'考勤原始数据（增加育儿、独生子女陪护假）'!C:Y,23,0)</f>
        <v>7.5</v>
      </c>
      <c r="AD764">
        <f>VLOOKUP(C764,'考勤原始数据（增加育儿、独生子女陪护假）'!C:Z,24,0)</f>
        <v>7.5</v>
      </c>
      <c r="AE764">
        <v>0</v>
      </c>
      <c r="AF764">
        <f>VLOOKUP(C764,'考勤原始数据（增加育儿、独生子女陪护假）'!C:AB,26,0)</f>
        <v>0</v>
      </c>
      <c r="AG764">
        <f>VLOOKUP(C764:C765,'考勤原始数据（增加育儿、独生子女陪护假）'!C:AC,27,0)</f>
        <v>0</v>
      </c>
      <c r="AH764">
        <f>VLOOKUP(C764,'考勤原始数据（增加育儿、独生子女陪护假）'!C:AD,28,0)</f>
        <v>0</v>
      </c>
      <c r="AI764">
        <f>VLOOKUP(C764,'考勤原始数据（增加育儿、独生子女陪护假）'!C:AE,29,0)</f>
        <v>0</v>
      </c>
      <c r="AJ764">
        <f>VLOOKUP(C764,'考勤原始数据（增加育儿、独生子女陪护假）'!C:AF,30,0)</f>
        <v>0</v>
      </c>
      <c r="AK764">
        <v>24</v>
      </c>
      <c r="AL764">
        <f t="shared" si="45"/>
        <v>360</v>
      </c>
      <c r="AM764">
        <f t="shared" si="47"/>
        <v>200</v>
      </c>
      <c r="AN764">
        <f>VLOOKUP(C764,工龄计算!B:F,5,0)</f>
        <v>0</v>
      </c>
      <c r="AS764">
        <f t="shared" si="46"/>
        <v>0</v>
      </c>
      <c r="BB764">
        <f t="shared" si="48"/>
        <v>0</v>
      </c>
    </row>
    <row r="765" spans="2:54">
      <c r="B765" t="str">
        <f>VLOOKUP(C765,花名册!C:O,13,0)</f>
        <v>12040</v>
      </c>
      <c r="C765" t="s">
        <v>1464</v>
      </c>
      <c r="D765" t="str">
        <f>VLOOKUP(C765,花名册!C:F,4,0)</f>
        <v>百杏生物</v>
      </c>
      <c r="E765" t="str">
        <f>VLOOKUP(C765,花名册!C:G,5,0)</f>
        <v>生物分析部</v>
      </c>
      <c r="F765" t="str">
        <f>VLOOKUP(C765,花名册!C:H,6,0)</f>
        <v>初级项目经理(分析)</v>
      </c>
      <c r="G765" t="str">
        <f>VLOOKUP(C765,花名册!C:D,2,0)</f>
        <v>在职</v>
      </c>
      <c r="H765" t="str">
        <f>VLOOKUP(C765,花名册!C:E,3,0)</f>
        <v>正式员工</v>
      </c>
      <c r="I765" t="str">
        <f>VLOOKUP(C765,花名册!C:J,8,0)</f>
        <v>研发</v>
      </c>
      <c r="J765" t="str">
        <f>VLOOKUP(C765,花名册!C:I,7,0)</f>
        <v>2022-08-01</v>
      </c>
      <c r="K765" t="str">
        <f>VLOOKUP(C765,花名册!C:L,9,0)</f>
        <v/>
      </c>
      <c r="L765" t="str">
        <f>VLOOKUP(C765,花名册!C:L,10,0)</f>
        <v/>
      </c>
      <c r="M765" t="str">
        <f>VLOOKUP(C765,花名册!C:N,12,0)</f>
        <v>M1</v>
      </c>
      <c r="N765">
        <f>VLOOKUP(C765,出勤日期!A:I,9,0)</f>
        <v>172.5</v>
      </c>
      <c r="O765">
        <f>VLOOKUP(C765,出勤日期!A:J,10,0)</f>
        <v>172.5</v>
      </c>
      <c r="P765">
        <f>VLOOKUP(C765,出勤日期!A:L,12,0)</f>
        <v>0</v>
      </c>
      <c r="Q765">
        <f>VLOOKUP(C765,出勤日期!A:M,13,0)</f>
        <v>172.5</v>
      </c>
      <c r="S765">
        <f>VLOOKUP(C765,'考勤原始数据（增加育儿、独生子女陪护假）'!C:X,16,0)</f>
        <v>0</v>
      </c>
      <c r="U765">
        <f>VLOOKUP(C765,'考勤原始数据（增加育儿、独生子女陪护假）'!C:Z,17,0)</f>
        <v>0.5</v>
      </c>
      <c r="W765">
        <f>VLOOKUP(C765,'考勤原始数据（增加育儿、独生子女陪护假）'!C:AB,18,0)</f>
        <v>0</v>
      </c>
      <c r="Y765">
        <f>VLOOKUP(C765,'考勤原始数据（增加育儿、独生子女陪护假）'!C:AD,19,0)</f>
        <v>0</v>
      </c>
      <c r="Z765">
        <f>VLOOKUP(C765,'考勤原始数据（增加育儿、独生子女陪护假）'!C:AE,20,0)</f>
        <v>0</v>
      </c>
      <c r="AB765">
        <f>VLOOKUP(C765,'考勤原始数据（增加育儿、独生子女陪护假）'!C:AG,22,0)</f>
        <v>0</v>
      </c>
      <c r="AC765">
        <f>VLOOKUP(C765,'考勤原始数据（增加育儿、独生子女陪护假）'!C:Y,23,0)</f>
        <v>0</v>
      </c>
      <c r="AD765">
        <f>VLOOKUP(C765,'考勤原始数据（增加育儿、独生子女陪护假）'!C:Z,24,0)</f>
        <v>0</v>
      </c>
      <c r="AE765">
        <v>0</v>
      </c>
      <c r="AF765">
        <f>VLOOKUP(C765,'考勤原始数据（增加育儿、独生子女陪护假）'!C:AB,26,0)</f>
        <v>0</v>
      </c>
      <c r="AG765">
        <f>VLOOKUP(C765:C766,'考勤原始数据（增加育儿、独生子女陪护假）'!C:AC,27,0)</f>
        <v>0</v>
      </c>
      <c r="AH765">
        <f>VLOOKUP(C765,'考勤原始数据（增加育儿、独生子女陪护假）'!C:AD,28,0)</f>
        <v>0</v>
      </c>
      <c r="AI765">
        <f>VLOOKUP(C765,'考勤原始数据（增加育儿、独生子女陪护假）'!C:AE,29,0)</f>
        <v>0</v>
      </c>
      <c r="AJ765">
        <f>VLOOKUP(C765,'考勤原始数据（增加育儿、独生子女陪护假）'!C:AF,30,0)</f>
        <v>0</v>
      </c>
      <c r="AK765">
        <v>23</v>
      </c>
      <c r="AL765">
        <f t="shared" si="45"/>
        <v>345</v>
      </c>
      <c r="AM765">
        <f t="shared" si="47"/>
        <v>199.42</v>
      </c>
      <c r="AN765">
        <f>VLOOKUP(C765,工龄计算!B:F,5,0)</f>
        <v>0</v>
      </c>
      <c r="AS765">
        <f t="shared" si="46"/>
        <v>0</v>
      </c>
      <c r="BB765">
        <f t="shared" si="48"/>
        <v>0</v>
      </c>
    </row>
    <row r="766" spans="2:54">
      <c r="B766" t="str">
        <f>VLOOKUP(C766,花名册!C:O,13,0)</f>
        <v>12039</v>
      </c>
      <c r="C766" t="s">
        <v>1650</v>
      </c>
      <c r="D766" t="str">
        <f>VLOOKUP(C766,花名册!C:F,4,0)</f>
        <v>百诚医药</v>
      </c>
      <c r="E766" t="str">
        <f>VLOOKUP(C766,花名册!C:G,5,0)</f>
        <v>大分子生物药部</v>
      </c>
      <c r="F766" t="str">
        <f>VLOOKUP(C766,花名册!C:H,6,0)</f>
        <v>大分子上游工艺研究员</v>
      </c>
      <c r="G766" t="str">
        <f>VLOOKUP(C766,花名册!C:D,2,0)</f>
        <v>在职</v>
      </c>
      <c r="H766" t="str">
        <f>VLOOKUP(C766,花名册!C:E,3,0)</f>
        <v>正式员工</v>
      </c>
      <c r="I766" t="str">
        <f>VLOOKUP(C766,花名册!C:J,8,0)</f>
        <v>研发</v>
      </c>
      <c r="J766" t="str">
        <f>VLOOKUP(C766,花名册!C:I,7,0)</f>
        <v>2022-08-01</v>
      </c>
      <c r="K766" t="str">
        <f>VLOOKUP(C766,花名册!C:L,9,0)</f>
        <v/>
      </c>
      <c r="L766" t="str">
        <f>VLOOKUP(C766,花名册!C:L,10,0)</f>
        <v/>
      </c>
      <c r="M766" t="str">
        <f>VLOOKUP(C766,花名册!C:N,12,0)</f>
        <v>P2</v>
      </c>
      <c r="N766">
        <f>VLOOKUP(C766,出勤日期!A:I,9,0)</f>
        <v>172.5</v>
      </c>
      <c r="O766">
        <f>VLOOKUP(C766,出勤日期!A:J,10,0)</f>
        <v>172.5</v>
      </c>
      <c r="P766">
        <f>VLOOKUP(C766,出勤日期!A:L,12,0)</f>
        <v>0</v>
      </c>
      <c r="Q766">
        <f>VLOOKUP(C766,出勤日期!A:M,13,0)</f>
        <v>172.5</v>
      </c>
      <c r="S766">
        <f>VLOOKUP(C766,'考勤原始数据（增加育儿、独生子女陪护假）'!C:X,16,0)</f>
        <v>0</v>
      </c>
      <c r="U766">
        <f>VLOOKUP(C766,'考勤原始数据（增加育儿、独生子女陪护假）'!C:Z,17,0)</f>
        <v>0</v>
      </c>
      <c r="W766">
        <f>VLOOKUP(C766,'考勤原始数据（增加育儿、独生子女陪护假）'!C:AB,18,0)</f>
        <v>0</v>
      </c>
      <c r="Y766">
        <f>VLOOKUP(C766,'考勤原始数据（增加育儿、独生子女陪护假）'!C:AD,19,0)</f>
        <v>0</v>
      </c>
      <c r="Z766">
        <f>VLOOKUP(C766,'考勤原始数据（增加育儿、独生子女陪护假）'!C:AE,20,0)</f>
        <v>0</v>
      </c>
      <c r="AB766">
        <f>VLOOKUP(C766,'考勤原始数据（增加育儿、独生子女陪护假）'!C:AG,22,0)</f>
        <v>0</v>
      </c>
      <c r="AC766">
        <f>VLOOKUP(C766,'考勤原始数据（增加育儿、独生子女陪护假）'!C:Y,23,0)</f>
        <v>0</v>
      </c>
      <c r="AD766">
        <f>VLOOKUP(C766,'考勤原始数据（增加育儿、独生子女陪护假）'!C:Z,24,0)</f>
        <v>0</v>
      </c>
      <c r="AE766">
        <v>0</v>
      </c>
      <c r="AF766">
        <f>VLOOKUP(C766,'考勤原始数据（增加育儿、独生子女陪护假）'!C:AB,26,0)</f>
        <v>0</v>
      </c>
      <c r="AG766">
        <f>VLOOKUP(C766:C767,'考勤原始数据（增加育儿、独生子女陪护假）'!C:AC,27,0)</f>
        <v>0</v>
      </c>
      <c r="AH766">
        <f>VLOOKUP(C766,'考勤原始数据（增加育儿、独生子女陪护假）'!C:AD,28,0)</f>
        <v>0</v>
      </c>
      <c r="AI766">
        <f>VLOOKUP(C766,'考勤原始数据（增加育儿、独生子女陪护假）'!C:AE,29,0)</f>
        <v>0</v>
      </c>
      <c r="AJ766">
        <f>VLOOKUP(C766,'考勤原始数据（增加育儿、独生子女陪护假）'!C:AF,30,0)</f>
        <v>0</v>
      </c>
      <c r="AL766">
        <f t="shared" si="45"/>
        <v>0</v>
      </c>
      <c r="AM766">
        <f t="shared" si="47"/>
        <v>200</v>
      </c>
      <c r="AN766">
        <f>VLOOKUP(C766,工龄计算!B:F,5,0)</f>
        <v>0</v>
      </c>
      <c r="AS766">
        <f t="shared" si="46"/>
        <v>0</v>
      </c>
      <c r="BB766">
        <f t="shared" si="48"/>
        <v>0</v>
      </c>
    </row>
    <row r="767" spans="2:54">
      <c r="B767" t="str">
        <f>VLOOKUP(C767,花名册!C:O,13,0)</f>
        <v>12035</v>
      </c>
      <c r="C767" t="s">
        <v>1651</v>
      </c>
      <c r="D767" t="str">
        <f>VLOOKUP(C767,花名册!C:F,4,0)</f>
        <v>百诚医药</v>
      </c>
      <c r="E767" t="str">
        <f>VLOOKUP(C767,花名册!C:G,5,0)</f>
        <v>实验室管理部</v>
      </c>
      <c r="F767" t="str">
        <f>VLOOKUP(C767,花名册!C:H,6,0)</f>
        <v>仓库管理员</v>
      </c>
      <c r="G767" t="str">
        <f>VLOOKUP(C767,花名册!C:D,2,0)</f>
        <v>在职</v>
      </c>
      <c r="H767" t="str">
        <f>VLOOKUP(C767,花名册!C:E,3,0)</f>
        <v>正式员工</v>
      </c>
      <c r="I767" t="str">
        <f>VLOOKUP(C767,花名册!C:J,8,0)</f>
        <v>职能</v>
      </c>
      <c r="J767" t="str">
        <f>VLOOKUP(C767,花名册!C:I,7,0)</f>
        <v>2022-08-01</v>
      </c>
      <c r="K767" t="str">
        <f>VLOOKUP(C767,花名册!C:L,9,0)</f>
        <v/>
      </c>
      <c r="L767" t="str">
        <f>VLOOKUP(C767,花名册!C:L,10,0)</f>
        <v/>
      </c>
      <c r="M767" t="str">
        <f>VLOOKUP(C767,花名册!C:N,12,0)</f>
        <v>P2</v>
      </c>
      <c r="N767">
        <f>VLOOKUP(C767,出勤日期!A:I,9,0)</f>
        <v>184</v>
      </c>
      <c r="O767">
        <f>VLOOKUP(C767,出勤日期!A:J,10,0)</f>
        <v>184</v>
      </c>
      <c r="P767">
        <f>VLOOKUP(C767,出勤日期!A:L,12,0)</f>
        <v>0</v>
      </c>
      <c r="Q767">
        <f>VLOOKUP(C767,出勤日期!A:M,13,0)</f>
        <v>184</v>
      </c>
      <c r="S767">
        <f>VLOOKUP(C767,'考勤原始数据（增加育儿、独生子女陪护假）'!C:X,16,0)</f>
        <v>0</v>
      </c>
      <c r="U767">
        <f>VLOOKUP(C767,'考勤原始数据（增加育儿、独生子女陪护假）'!C:Z,17,0)</f>
        <v>0</v>
      </c>
      <c r="W767">
        <f>VLOOKUP(C767,'考勤原始数据（增加育儿、独生子女陪护假）'!C:AB,18,0)</f>
        <v>0</v>
      </c>
      <c r="Y767">
        <f>VLOOKUP(C767,'考勤原始数据（增加育儿、独生子女陪护假）'!C:AD,19,0)</f>
        <v>0</v>
      </c>
      <c r="Z767">
        <f>VLOOKUP(C767,'考勤原始数据（增加育儿、独生子女陪护假）'!C:AE,20,0)</f>
        <v>0</v>
      </c>
      <c r="AB767">
        <f>VLOOKUP(C767,'考勤原始数据（增加育儿、独生子女陪护假）'!C:AG,22,0)</f>
        <v>0</v>
      </c>
      <c r="AC767">
        <f>VLOOKUP(C767,'考勤原始数据（增加育儿、独生子女陪护假）'!C:Y,23,0)</f>
        <v>18</v>
      </c>
      <c r="AD767">
        <f>VLOOKUP(C767,'考勤原始数据（增加育儿、独生子女陪护假）'!C:Z,24,0)</f>
        <v>10</v>
      </c>
      <c r="AE767">
        <v>0</v>
      </c>
      <c r="AF767">
        <f>VLOOKUP(C767,'考勤原始数据（增加育儿、独生子女陪护假）'!C:AB,26,0)</f>
        <v>0</v>
      </c>
      <c r="AG767">
        <f>VLOOKUP(C767:C768,'考勤原始数据（增加育儿、独生子女陪护假）'!C:AC,27,0)</f>
        <v>8</v>
      </c>
      <c r="AH767">
        <f>VLOOKUP(C767,'考勤原始数据（增加育儿、独生子女陪护假）'!C:AD,28,0)</f>
        <v>0</v>
      </c>
      <c r="AI767">
        <f>VLOOKUP(C767,'考勤原始数据（增加育儿、独生子女陪护假）'!C:AE,29,0)</f>
        <v>0</v>
      </c>
      <c r="AJ767">
        <f>VLOOKUP(C767,'考勤原始数据（增加育儿、独生子女陪护假）'!C:AF,30,0)</f>
        <v>300</v>
      </c>
      <c r="AL767">
        <f t="shared" si="45"/>
        <v>0</v>
      </c>
      <c r="AM767">
        <f t="shared" si="47"/>
        <v>200</v>
      </c>
      <c r="AN767">
        <f>VLOOKUP(C767,工龄计算!B:F,5,0)</f>
        <v>0</v>
      </c>
      <c r="AS767">
        <f t="shared" si="46"/>
        <v>0</v>
      </c>
      <c r="BB767">
        <f t="shared" si="48"/>
        <v>0</v>
      </c>
    </row>
    <row r="768" spans="2:54">
      <c r="B768" t="str">
        <f>VLOOKUP(C768,花名册!C:O,13,0)</f>
        <v>12029</v>
      </c>
      <c r="C768" t="s">
        <v>1197</v>
      </c>
      <c r="D768" t="str">
        <f>VLOOKUP(C768,花名册!C:F,4,0)</f>
        <v>百诚医药</v>
      </c>
      <c r="E768" t="str">
        <f>VLOOKUP(C768,花名册!C:G,5,0)</f>
        <v>固体制剂二部</v>
      </c>
      <c r="F768" t="str">
        <f>VLOOKUP(C768,花名册!C:H,6,0)</f>
        <v>助理分析研究员</v>
      </c>
      <c r="G768" t="str">
        <f>VLOOKUP(C768,花名册!C:D,2,0)</f>
        <v>在职</v>
      </c>
      <c r="H768" t="str">
        <f>VLOOKUP(C768,花名册!C:E,3,0)</f>
        <v>正式员工</v>
      </c>
      <c r="I768" t="str">
        <f>VLOOKUP(C768,花名册!C:J,8,0)</f>
        <v>研发</v>
      </c>
      <c r="J768" t="str">
        <f>VLOOKUP(C768,花名册!C:I,7,0)</f>
        <v>2022-08-01</v>
      </c>
      <c r="K768" t="str">
        <f>VLOOKUP(C768,花名册!C:L,9,0)</f>
        <v/>
      </c>
      <c r="L768" t="str">
        <f>VLOOKUP(C768,花名册!C:L,10,0)</f>
        <v/>
      </c>
      <c r="M768" t="str">
        <f>VLOOKUP(C768,花名册!C:N,12,0)</f>
        <v>P1</v>
      </c>
      <c r="N768">
        <f>VLOOKUP(C768,出勤日期!A:I,9,0)</f>
        <v>172.5</v>
      </c>
      <c r="O768">
        <f>VLOOKUP(C768,出勤日期!A:J,10,0)</f>
        <v>172.5</v>
      </c>
      <c r="P768">
        <f>VLOOKUP(C768,出勤日期!A:L,12,0)</f>
        <v>0</v>
      </c>
      <c r="Q768">
        <f>VLOOKUP(C768,出勤日期!A:M,13,0)</f>
        <v>172.5</v>
      </c>
      <c r="S768">
        <f>VLOOKUP(C768,'考勤原始数据（增加育儿、独生子女陪护假）'!C:X,16,0)</f>
        <v>0</v>
      </c>
      <c r="U768">
        <f>VLOOKUP(C768,'考勤原始数据（增加育儿、独生子女陪护假）'!C:Z,17,0)</f>
        <v>0</v>
      </c>
      <c r="W768">
        <f>VLOOKUP(C768,'考勤原始数据（增加育儿、独生子女陪护假）'!C:AB,18,0)</f>
        <v>0</v>
      </c>
      <c r="Y768">
        <f>VLOOKUP(C768,'考勤原始数据（增加育儿、独生子女陪护假）'!C:AD,19,0)</f>
        <v>0</v>
      </c>
      <c r="Z768">
        <f>VLOOKUP(C768,'考勤原始数据（增加育儿、独生子女陪护假）'!C:AE,20,0)</f>
        <v>0</v>
      </c>
      <c r="AB768">
        <f>VLOOKUP(C768,'考勤原始数据（增加育儿、独生子女陪护假）'!C:AG,22,0)</f>
        <v>0</v>
      </c>
      <c r="AC768">
        <f>VLOOKUP(C768,'考勤原始数据（增加育儿、独生子女陪护假）'!C:Y,23,0)</f>
        <v>11</v>
      </c>
      <c r="AD768">
        <f>VLOOKUP(C768,'考勤原始数据（增加育儿、独生子女陪护假）'!C:Z,24,0)</f>
        <v>2.5</v>
      </c>
      <c r="AE768">
        <v>0</v>
      </c>
      <c r="AF768">
        <f>VLOOKUP(C768,'考勤原始数据（增加育儿、独生子女陪护假）'!C:AB,26,0)</f>
        <v>8.5</v>
      </c>
      <c r="AG768">
        <f>VLOOKUP(C768:C769,'考勤原始数据（增加育儿、独生子女陪护假）'!C:AC,27,0)</f>
        <v>0</v>
      </c>
      <c r="AH768">
        <f>VLOOKUP(C768,'考勤原始数据（增加育儿、独生子女陪护假）'!C:AD,28,0)</f>
        <v>0</v>
      </c>
      <c r="AI768">
        <f>VLOOKUP(C768,'考勤原始数据（增加育儿、独生子女陪护假）'!C:AE,29,0)</f>
        <v>0</v>
      </c>
      <c r="AJ768">
        <f>VLOOKUP(C768,'考勤原始数据（增加育儿、独生子女陪护假）'!C:AF,30,0)</f>
        <v>340</v>
      </c>
      <c r="AL768">
        <f t="shared" si="45"/>
        <v>0</v>
      </c>
      <c r="AM768">
        <f t="shared" si="47"/>
        <v>200</v>
      </c>
      <c r="AN768">
        <f>VLOOKUP(C768,工龄计算!B:F,5,0)</f>
        <v>0</v>
      </c>
      <c r="AS768">
        <f t="shared" si="46"/>
        <v>0</v>
      </c>
      <c r="BB768">
        <f t="shared" si="48"/>
        <v>0</v>
      </c>
    </row>
    <row r="769" spans="2:54">
      <c r="B769" t="str">
        <f>VLOOKUP(C769,花名册!C:O,13,0)</f>
        <v>12028</v>
      </c>
      <c r="C769" t="s">
        <v>1652</v>
      </c>
      <c r="D769" t="str">
        <f>VLOOKUP(C769,花名册!C:F,4,0)</f>
        <v>百诚医药</v>
      </c>
      <c r="E769" t="str">
        <f>VLOOKUP(C769,花名册!C:G,5,0)</f>
        <v>原料药分析部</v>
      </c>
      <c r="F769" t="str">
        <f>VLOOKUP(C769,花名册!C:H,6,0)</f>
        <v>助理分析研究员</v>
      </c>
      <c r="G769" t="str">
        <f>VLOOKUP(C769,花名册!C:D,2,0)</f>
        <v>在职</v>
      </c>
      <c r="H769" t="str">
        <f>VLOOKUP(C769,花名册!C:E,3,0)</f>
        <v>正式员工</v>
      </c>
      <c r="I769" t="str">
        <f>VLOOKUP(C769,花名册!C:J,8,0)</f>
        <v>研发</v>
      </c>
      <c r="J769" t="str">
        <f>VLOOKUP(C769,花名册!C:I,7,0)</f>
        <v>2022-08-01</v>
      </c>
      <c r="K769" t="str">
        <f>VLOOKUP(C769,花名册!C:L,9,0)</f>
        <v/>
      </c>
      <c r="L769" t="str">
        <f>VLOOKUP(C769,花名册!C:L,10,0)</f>
        <v/>
      </c>
      <c r="M769" t="str">
        <f>VLOOKUP(C769,花名册!C:N,12,0)</f>
        <v>P1</v>
      </c>
      <c r="N769">
        <f>VLOOKUP(C769,出勤日期!A:I,9,0)</f>
        <v>172.5</v>
      </c>
      <c r="O769">
        <f>VLOOKUP(C769,出勤日期!A:J,10,0)</f>
        <v>172.5</v>
      </c>
      <c r="P769">
        <f>VLOOKUP(C769,出勤日期!A:L,12,0)</f>
        <v>0</v>
      </c>
      <c r="Q769">
        <f>VLOOKUP(C769,出勤日期!A:M,13,0)</f>
        <v>172.5</v>
      </c>
      <c r="S769">
        <f>VLOOKUP(C769,'考勤原始数据（增加育儿、独生子女陪护假）'!C:X,16,0)</f>
        <v>0</v>
      </c>
      <c r="U769">
        <f>VLOOKUP(C769,'考勤原始数据（增加育儿、独生子女陪护假）'!C:Z,17,0)</f>
        <v>0</v>
      </c>
      <c r="W769">
        <f>VLOOKUP(C769,'考勤原始数据（增加育儿、独生子女陪护假）'!C:AB,18,0)</f>
        <v>0</v>
      </c>
      <c r="Y769">
        <f>VLOOKUP(C769,'考勤原始数据（增加育儿、独生子女陪护假）'!C:AD,19,0)</f>
        <v>0</v>
      </c>
      <c r="Z769">
        <f>VLOOKUP(C769,'考勤原始数据（增加育儿、独生子女陪护假）'!C:AE,20,0)</f>
        <v>0</v>
      </c>
      <c r="AB769">
        <f>VLOOKUP(C769,'考勤原始数据（增加育儿、独生子女陪护假）'!C:AG,22,0)</f>
        <v>0</v>
      </c>
      <c r="AC769">
        <f>VLOOKUP(C769,'考勤原始数据（增加育儿、独生子女陪护假）'!C:Y,23,0)</f>
        <v>12.5</v>
      </c>
      <c r="AD769">
        <f>VLOOKUP(C769,'考勤原始数据（增加育儿、独生子女陪护假）'!C:Z,24,0)</f>
        <v>10</v>
      </c>
      <c r="AE769">
        <v>0</v>
      </c>
      <c r="AF769">
        <f>VLOOKUP(C769,'考勤原始数据（增加育儿、独生子女陪护假）'!C:AB,26,0)</f>
        <v>2.5</v>
      </c>
      <c r="AG769">
        <f>VLOOKUP(C769:C770,'考勤原始数据（增加育儿、独生子女陪护假）'!C:AC,27,0)</f>
        <v>0</v>
      </c>
      <c r="AH769">
        <f>VLOOKUP(C769,'考勤原始数据（增加育儿、独生子女陪护假）'!C:AD,28,0)</f>
        <v>0</v>
      </c>
      <c r="AI769">
        <f>VLOOKUP(C769,'考勤原始数据（增加育儿、独生子女陪护假）'!C:AE,29,0)</f>
        <v>0</v>
      </c>
      <c r="AJ769">
        <f>VLOOKUP(C769,'考勤原始数据（增加育儿、独生子女陪护假）'!C:AF,30,0)</f>
        <v>100</v>
      </c>
      <c r="AK769">
        <v>2</v>
      </c>
      <c r="AL769">
        <f t="shared" si="45"/>
        <v>30</v>
      </c>
      <c r="AM769">
        <f t="shared" si="47"/>
        <v>200</v>
      </c>
      <c r="AN769">
        <f>VLOOKUP(C769,工龄计算!B:F,5,0)</f>
        <v>0</v>
      </c>
      <c r="AS769">
        <f t="shared" si="46"/>
        <v>0</v>
      </c>
      <c r="BB769">
        <f t="shared" si="48"/>
        <v>0</v>
      </c>
    </row>
    <row r="770" spans="2:54">
      <c r="B770" t="str">
        <f>VLOOKUP(C770,花名册!C:O,13,0)</f>
        <v>12015</v>
      </c>
      <c r="C770" t="s">
        <v>1647</v>
      </c>
      <c r="D770" t="str">
        <f>VLOOKUP(C770,花名册!C:F,4,0)</f>
        <v>百诚医药</v>
      </c>
      <c r="E770" t="str">
        <f>VLOOKUP(C770,花名册!C:G,5,0)</f>
        <v>原料药五部</v>
      </c>
      <c r="F770" t="str">
        <f>VLOOKUP(C770,花名册!C:H,6,0)</f>
        <v>合成研究员</v>
      </c>
      <c r="G770" t="str">
        <f>VLOOKUP(C770,花名册!C:D,2,0)</f>
        <v>在职</v>
      </c>
      <c r="H770" t="str">
        <f>VLOOKUP(C770,花名册!C:E,3,0)</f>
        <v>正式员工</v>
      </c>
      <c r="I770" t="str">
        <f>VLOOKUP(C770,花名册!C:J,8,0)</f>
        <v>研发</v>
      </c>
      <c r="J770" t="str">
        <f>VLOOKUP(C770,花名册!C:I,7,0)</f>
        <v>2022-07-25</v>
      </c>
      <c r="K770" t="str">
        <f>VLOOKUP(C770,花名册!C:L,9,0)</f>
        <v/>
      </c>
      <c r="L770" t="str">
        <f>VLOOKUP(C770,花名册!C:L,10,0)</f>
        <v/>
      </c>
      <c r="M770" t="str">
        <f>VLOOKUP(C770,花名册!C:N,12,0)</f>
        <v>P2</v>
      </c>
      <c r="N770">
        <f>VLOOKUP(C770,出勤日期!A:I,9,0)</f>
        <v>172.5</v>
      </c>
      <c r="O770">
        <f>VLOOKUP(C770,出勤日期!A:J,10,0)</f>
        <v>172.5</v>
      </c>
      <c r="P770">
        <f>VLOOKUP(C770,出勤日期!A:L,12,0)</f>
        <v>0</v>
      </c>
      <c r="Q770">
        <f>VLOOKUP(C770,出勤日期!A:M,13,0)</f>
        <v>172.5</v>
      </c>
      <c r="S770">
        <f>VLOOKUP(C770,'考勤原始数据（增加育儿、独生子女陪护假）'!C:X,16,0)</f>
        <v>0</v>
      </c>
      <c r="U770">
        <f>VLOOKUP(C770,'考勤原始数据（增加育儿、独生子女陪护假）'!C:Z,17,0)</f>
        <v>0</v>
      </c>
      <c r="W770">
        <f>VLOOKUP(C770,'考勤原始数据（增加育儿、独生子女陪护假）'!C:AB,18,0)</f>
        <v>0</v>
      </c>
      <c r="Y770">
        <f>VLOOKUP(C770,'考勤原始数据（增加育儿、独生子女陪护假）'!C:AD,19,0)</f>
        <v>0</v>
      </c>
      <c r="Z770">
        <f>VLOOKUP(C770,'考勤原始数据（增加育儿、独生子女陪护假）'!C:AE,20,0)</f>
        <v>0</v>
      </c>
      <c r="AB770">
        <f>VLOOKUP(C770,'考勤原始数据（增加育儿、独生子女陪护假）'!C:AG,22,0)</f>
        <v>0</v>
      </c>
      <c r="AC770">
        <f>VLOOKUP(C770,'考勤原始数据（增加育儿、独生子女陪护假）'!C:Y,23,0)</f>
        <v>0</v>
      </c>
      <c r="AD770">
        <f>VLOOKUP(C770,'考勤原始数据（增加育儿、独生子女陪护假）'!C:Z,24,0)</f>
        <v>0</v>
      </c>
      <c r="AE770">
        <v>0</v>
      </c>
      <c r="AF770">
        <f>VLOOKUP(C770,'考勤原始数据（增加育儿、独生子女陪护假）'!C:AB,26,0)</f>
        <v>0</v>
      </c>
      <c r="AG770">
        <f>VLOOKUP(C770:C771,'考勤原始数据（增加育儿、独生子女陪护假）'!C:AC,27,0)</f>
        <v>0</v>
      </c>
      <c r="AH770">
        <f>VLOOKUP(C770,'考勤原始数据（增加育儿、独生子女陪护假）'!C:AD,28,0)</f>
        <v>0</v>
      </c>
      <c r="AI770">
        <f>VLOOKUP(C770,'考勤原始数据（增加育儿、独生子女陪护假）'!C:AE,29,0)</f>
        <v>0</v>
      </c>
      <c r="AJ770">
        <f>VLOOKUP(C770,'考勤原始数据（增加育儿、独生子女陪护假）'!C:AF,30,0)</f>
        <v>0</v>
      </c>
      <c r="AL770">
        <f t="shared" ref="AL770:AL833" si="49">AK770*15</f>
        <v>0</v>
      </c>
      <c r="AM770">
        <f t="shared" si="47"/>
        <v>200</v>
      </c>
      <c r="AN770">
        <f>VLOOKUP(C770,工龄计算!B:F,5,0)</f>
        <v>0</v>
      </c>
      <c r="AS770">
        <f t="shared" ref="AS770:AS833" si="50">AO770+AP770+AQ770+AR770</f>
        <v>0</v>
      </c>
      <c r="BB770">
        <f t="shared" si="48"/>
        <v>0</v>
      </c>
    </row>
    <row r="771" spans="2:54">
      <c r="B771" t="str">
        <f>VLOOKUP(C771,花名册!C:O,13,0)</f>
        <v>12597</v>
      </c>
      <c r="C771" t="s">
        <v>1311</v>
      </c>
      <c r="D771" t="str">
        <f>VLOOKUP(C771,花名册!C:F,4,0)</f>
        <v>百诚医药</v>
      </c>
      <c r="E771" t="str">
        <f>VLOOKUP(C771,花名册!C:G,5,0)</f>
        <v>业务发展十部</v>
      </c>
      <c r="F771" t="str">
        <f>VLOOKUP(C771,花名册!C:H,6,0)</f>
        <v>部门总经理</v>
      </c>
      <c r="G771" t="str">
        <f>VLOOKUP(C771,花名册!C:D,2,0)</f>
        <v>在职</v>
      </c>
      <c r="H771" t="str">
        <f>VLOOKUP(C771,花名册!C:E,3,0)</f>
        <v>正式员工</v>
      </c>
      <c r="I771" t="str">
        <f>VLOOKUP(C771,花名册!C:J,8,0)</f>
        <v>职能</v>
      </c>
      <c r="J771" t="str">
        <f>VLOOKUP(C771,花名册!C:I,7,0)</f>
        <v>2022-08-01</v>
      </c>
      <c r="K771" t="str">
        <f>VLOOKUP(C771,花名册!C:L,9,0)</f>
        <v/>
      </c>
      <c r="L771" t="str">
        <f>VLOOKUP(C771,花名册!C:L,10,0)</f>
        <v/>
      </c>
      <c r="M771" t="str">
        <f>VLOOKUP(C771,花名册!C:N,12,0)</f>
        <v>M3</v>
      </c>
      <c r="N771">
        <f>VLOOKUP(C771,出勤日期!A:I,9,0)</f>
        <v>184</v>
      </c>
      <c r="O771">
        <f>VLOOKUP(C771,出勤日期!A:J,10,0)</f>
        <v>184</v>
      </c>
      <c r="P771">
        <f>VLOOKUP(C771,出勤日期!A:L,12,0)</f>
        <v>0</v>
      </c>
      <c r="Q771">
        <f>VLOOKUP(C771,出勤日期!A:M,13,0)</f>
        <v>184</v>
      </c>
      <c r="S771">
        <f>VLOOKUP(C771,'考勤原始数据（增加育儿、独生子女陪护假）'!C:X,16,0)</f>
        <v>0</v>
      </c>
      <c r="U771">
        <f>VLOOKUP(C771,'考勤原始数据（增加育儿、独生子女陪护假）'!C:Z,17,0)</f>
        <v>0</v>
      </c>
      <c r="W771">
        <f>VLOOKUP(C771,'考勤原始数据（增加育儿、独生子女陪护假）'!C:AB,18,0)</f>
        <v>0</v>
      </c>
      <c r="Y771">
        <f>VLOOKUP(C771,'考勤原始数据（增加育儿、独生子女陪护假）'!C:AD,19,0)</f>
        <v>0</v>
      </c>
      <c r="Z771">
        <f>VLOOKUP(C771,'考勤原始数据（增加育儿、独生子女陪护假）'!C:AE,20,0)</f>
        <v>0</v>
      </c>
      <c r="AB771">
        <f>VLOOKUP(C771,'考勤原始数据（增加育儿、独生子女陪护假）'!C:AG,22,0)</f>
        <v>0</v>
      </c>
      <c r="AC771">
        <f>VLOOKUP(C771,'考勤原始数据（增加育儿、独生子女陪护假）'!C:Y,23,0)</f>
        <v>0</v>
      </c>
      <c r="AD771">
        <f>VLOOKUP(C771,'考勤原始数据（增加育儿、独生子女陪护假）'!C:Z,24,0)</f>
        <v>0</v>
      </c>
      <c r="AE771">
        <v>0</v>
      </c>
      <c r="AF771">
        <f>VLOOKUP(C771,'考勤原始数据（增加育儿、独生子女陪护假）'!C:AB,26,0)</f>
        <v>0</v>
      </c>
      <c r="AG771">
        <f>VLOOKUP(C771:C772,'考勤原始数据（增加育儿、独生子女陪护假）'!C:AC,27,0)</f>
        <v>0</v>
      </c>
      <c r="AH771">
        <f>VLOOKUP(C771,'考勤原始数据（增加育儿、独生子女陪护假）'!C:AD,28,0)</f>
        <v>0</v>
      </c>
      <c r="AI771">
        <f>VLOOKUP(C771,'考勤原始数据（增加育儿、独生子女陪护假）'!C:AE,29,0)</f>
        <v>0</v>
      </c>
      <c r="AJ771">
        <f>VLOOKUP(C771,'考勤原始数据（增加育儿、独生子女陪护假）'!C:AF,30,0)</f>
        <v>0</v>
      </c>
      <c r="AL771">
        <f t="shared" si="49"/>
        <v>0</v>
      </c>
      <c r="AM771">
        <v>0</v>
      </c>
      <c r="AN771">
        <f>VLOOKUP(C771,工龄计算!B:F,5,0)</f>
        <v>0</v>
      </c>
      <c r="AS771">
        <f t="shared" si="50"/>
        <v>0</v>
      </c>
      <c r="BB771">
        <f t="shared" ref="BB771:BB834" si="51">AU771+AY771+AZ771+BA771</f>
        <v>0</v>
      </c>
    </row>
    <row r="772" spans="2:54">
      <c r="B772" t="str">
        <f>VLOOKUP(C772,花名册!C:O,13,0)</f>
        <v>12038</v>
      </c>
      <c r="C772" t="s">
        <v>1313</v>
      </c>
      <c r="D772" t="str">
        <f>VLOOKUP(C772,花名册!C:F,4,0)</f>
        <v>百诚医药</v>
      </c>
      <c r="E772" t="str">
        <f>VLOOKUP(C772,花名册!C:G,5,0)</f>
        <v>药理部</v>
      </c>
      <c r="F772" t="str">
        <f>VLOOKUP(C772,花名册!C:H,6,0)</f>
        <v>药理研究员</v>
      </c>
      <c r="G772" t="str">
        <f>VLOOKUP(C772,花名册!C:D,2,0)</f>
        <v>在职</v>
      </c>
      <c r="H772" t="str">
        <f>VLOOKUP(C772,花名册!C:E,3,0)</f>
        <v>正式员工</v>
      </c>
      <c r="I772" t="str">
        <f>VLOOKUP(C772,花名册!C:J,8,0)</f>
        <v>研发</v>
      </c>
      <c r="J772" t="str">
        <f>VLOOKUP(C772,花名册!C:I,7,0)</f>
        <v>2022-08-03</v>
      </c>
      <c r="K772" t="str">
        <f>VLOOKUP(C772,花名册!C:L,9,0)</f>
        <v/>
      </c>
      <c r="L772" t="str">
        <f>VLOOKUP(C772,花名册!C:L,10,0)</f>
        <v/>
      </c>
      <c r="M772" t="str">
        <f>VLOOKUP(C772,花名册!C:N,12,0)</f>
        <v>P2</v>
      </c>
      <c r="N772">
        <f>VLOOKUP(C772,出勤日期!A:I,9,0)</f>
        <v>172.5</v>
      </c>
      <c r="O772">
        <f>VLOOKUP(C772,出勤日期!A:J,10,0)</f>
        <v>172.5</v>
      </c>
      <c r="P772">
        <f>VLOOKUP(C772,出勤日期!A:L,12,0)</f>
        <v>0</v>
      </c>
      <c r="Q772">
        <f>VLOOKUP(C772,出勤日期!A:M,13,0)</f>
        <v>172.5</v>
      </c>
      <c r="S772">
        <f>VLOOKUP(C772,'考勤原始数据（增加育儿、独生子女陪护假）'!C:X,16,0)</f>
        <v>0</v>
      </c>
      <c r="U772">
        <f>VLOOKUP(C772,'考勤原始数据（增加育儿、独生子女陪护假）'!C:Z,17,0)</f>
        <v>1</v>
      </c>
      <c r="W772">
        <f>VLOOKUP(C772,'考勤原始数据（增加育儿、独生子女陪护假）'!C:AB,18,0)</f>
        <v>0</v>
      </c>
      <c r="Y772">
        <f>VLOOKUP(C772,'考勤原始数据（增加育儿、独生子女陪护假）'!C:AD,19,0)</f>
        <v>0</v>
      </c>
      <c r="Z772">
        <f>VLOOKUP(C772,'考勤原始数据（增加育儿、独生子女陪护假）'!C:AE,20,0)</f>
        <v>0</v>
      </c>
      <c r="AB772">
        <f>VLOOKUP(C772,'考勤原始数据（增加育儿、独生子女陪护假）'!C:AG,22,0)</f>
        <v>0</v>
      </c>
      <c r="AC772">
        <f>VLOOKUP(C772,'考勤原始数据（增加育儿、独生子女陪护假）'!C:Y,23,0)</f>
        <v>2</v>
      </c>
      <c r="AD772">
        <f>VLOOKUP(C772,'考勤原始数据（增加育儿、独生子女陪护假）'!C:Z,24,0)</f>
        <v>2</v>
      </c>
      <c r="AE772">
        <v>0</v>
      </c>
      <c r="AF772">
        <f>VLOOKUP(C772,'考勤原始数据（增加育儿、独生子女陪护假）'!C:AB,26,0)</f>
        <v>0</v>
      </c>
      <c r="AG772">
        <f>VLOOKUP(C772:C773,'考勤原始数据（增加育儿、独生子女陪护假）'!C:AC,27,0)</f>
        <v>0</v>
      </c>
      <c r="AH772">
        <f>VLOOKUP(C772,'考勤原始数据（增加育儿、独生子女陪护假）'!C:AD,28,0)</f>
        <v>0</v>
      </c>
      <c r="AI772">
        <f>VLOOKUP(C772,'考勤原始数据（增加育儿、独生子女陪护假）'!C:AE,29,0)</f>
        <v>0</v>
      </c>
      <c r="AJ772">
        <f>VLOOKUP(C772,'考勤原始数据（增加育儿、独生子女陪护假）'!C:AF,30,0)</f>
        <v>0</v>
      </c>
      <c r="AL772">
        <f t="shared" si="49"/>
        <v>0</v>
      </c>
      <c r="AM772">
        <f t="shared" ref="AM772:AM834" si="52">ROUND(200/N772*(O772-R772-S772-T772-U772-V772-W772-X772-Y772-Z772-AA772-AB772),2)</f>
        <v>198.84</v>
      </c>
      <c r="AN772">
        <f>VLOOKUP(C772,工龄计算!B:F,5,0)</f>
        <v>0</v>
      </c>
      <c r="AS772">
        <f t="shared" si="50"/>
        <v>0</v>
      </c>
      <c r="BB772">
        <f t="shared" si="51"/>
        <v>0</v>
      </c>
    </row>
    <row r="773" spans="2:54">
      <c r="B773" t="str">
        <f>VLOOKUP(C773,花名册!C:O,13,0)</f>
        <v>12054</v>
      </c>
      <c r="C773" t="s">
        <v>1225</v>
      </c>
      <c r="D773" t="str">
        <f>VLOOKUP(C773,花名册!C:F,4,0)</f>
        <v>百诚医药</v>
      </c>
      <c r="E773" t="str">
        <f>VLOOKUP(C773,花名册!C:G,5,0)</f>
        <v>实验室管理部</v>
      </c>
      <c r="F773" t="str">
        <f>VLOOKUP(C773,花名册!C:H,6,0)</f>
        <v>采购专员</v>
      </c>
      <c r="G773" t="str">
        <f>VLOOKUP(C773,花名册!C:D,2,0)</f>
        <v>在职</v>
      </c>
      <c r="H773" t="str">
        <f>VLOOKUP(C773,花名册!C:E,3,0)</f>
        <v>正式员工</v>
      </c>
      <c r="I773" t="str">
        <f>VLOOKUP(C773,花名册!C:J,8,0)</f>
        <v>职能</v>
      </c>
      <c r="J773" t="str">
        <f>VLOOKUP(C773,花名册!C:I,7,0)</f>
        <v>2022-08-10</v>
      </c>
      <c r="K773" t="str">
        <f>VLOOKUP(C773,花名册!C:L,9,0)</f>
        <v/>
      </c>
      <c r="L773" t="str">
        <f>VLOOKUP(C773,花名册!C:L,10,0)</f>
        <v/>
      </c>
      <c r="M773" t="str">
        <f>VLOOKUP(C773,花名册!C:N,12,0)</f>
        <v>P3</v>
      </c>
      <c r="N773">
        <f>VLOOKUP(C773,出勤日期!A:I,9,0)</f>
        <v>184</v>
      </c>
      <c r="O773">
        <f>VLOOKUP(C773,出勤日期!A:J,10,0)</f>
        <v>184</v>
      </c>
      <c r="P773">
        <f>VLOOKUP(C773,出勤日期!A:L,12,0)</f>
        <v>0</v>
      </c>
      <c r="Q773">
        <f>VLOOKUP(C773,出勤日期!A:M,13,0)</f>
        <v>184</v>
      </c>
      <c r="S773">
        <f>VLOOKUP(C773,'考勤原始数据（增加育儿、独生子女陪护假）'!C:X,16,0)</f>
        <v>0</v>
      </c>
      <c r="U773">
        <f>VLOOKUP(C773,'考勤原始数据（增加育儿、独生子女陪护假）'!C:Z,17,0)</f>
        <v>0</v>
      </c>
      <c r="W773">
        <f>VLOOKUP(C773,'考勤原始数据（增加育儿、独生子女陪护假）'!C:AB,18,0)</f>
        <v>0</v>
      </c>
      <c r="Y773">
        <f>VLOOKUP(C773,'考勤原始数据（增加育儿、独生子女陪护假）'!C:AD,19,0)</f>
        <v>0</v>
      </c>
      <c r="Z773">
        <f>VLOOKUP(C773,'考勤原始数据（增加育儿、独生子女陪护假）'!C:AE,20,0)</f>
        <v>0</v>
      </c>
      <c r="AB773">
        <f>VLOOKUP(C773,'考勤原始数据（增加育儿、独生子女陪护假）'!C:AG,22,0)</f>
        <v>0</v>
      </c>
      <c r="AC773">
        <f>VLOOKUP(C773,'考勤原始数据（增加育儿、独生子女陪护假）'!C:Y,23,0)</f>
        <v>13</v>
      </c>
      <c r="AD773">
        <f>VLOOKUP(C773,'考勤原始数据（增加育儿、独生子女陪护假）'!C:Z,24,0)</f>
        <v>13</v>
      </c>
      <c r="AE773">
        <v>0</v>
      </c>
      <c r="AF773">
        <f>VLOOKUP(C773,'考勤原始数据（增加育儿、独生子女陪护假）'!C:AB,26,0)</f>
        <v>0</v>
      </c>
      <c r="AG773">
        <f>VLOOKUP(C773:C774,'考勤原始数据（增加育儿、独生子女陪护假）'!C:AC,27,0)</f>
        <v>0</v>
      </c>
      <c r="AH773">
        <f>VLOOKUP(C773,'考勤原始数据（增加育儿、独生子女陪护假）'!C:AD,28,0)</f>
        <v>0</v>
      </c>
      <c r="AI773">
        <f>VLOOKUP(C773,'考勤原始数据（增加育儿、独生子女陪护假）'!C:AE,29,0)</f>
        <v>0</v>
      </c>
      <c r="AJ773">
        <f>VLOOKUP(C773,'考勤原始数据（增加育儿、独生子女陪护假）'!C:AF,30,0)</f>
        <v>0</v>
      </c>
      <c r="AK773">
        <v>0</v>
      </c>
      <c r="AL773">
        <f t="shared" si="49"/>
        <v>0</v>
      </c>
      <c r="AM773">
        <f t="shared" si="52"/>
        <v>200</v>
      </c>
      <c r="AN773">
        <f>VLOOKUP(C773,工龄计算!B:F,5,0)</f>
        <v>0</v>
      </c>
      <c r="AS773">
        <f t="shared" si="50"/>
        <v>0</v>
      </c>
      <c r="BB773">
        <f t="shared" si="51"/>
        <v>0</v>
      </c>
    </row>
    <row r="774" spans="2:54">
      <c r="B774" t="str">
        <f>VLOOKUP(C774,花名册!C:O,13,0)</f>
        <v>12064</v>
      </c>
      <c r="C774" t="s">
        <v>1591</v>
      </c>
      <c r="D774" t="str">
        <f>VLOOKUP(C774,花名册!C:F,4,0)</f>
        <v>百诚医药</v>
      </c>
      <c r="E774" t="str">
        <f>VLOOKUP(C774,花名册!C:G,5,0)</f>
        <v>大分子生物药部</v>
      </c>
      <c r="F774" t="str">
        <f>VLOOKUP(C774,花名册!C:H,6,0)</f>
        <v>大分子上游工艺研究员</v>
      </c>
      <c r="G774" t="str">
        <f>VLOOKUP(C774,花名册!C:D,2,0)</f>
        <v>在职</v>
      </c>
      <c r="H774" t="str">
        <f>VLOOKUP(C774,花名册!C:E,3,0)</f>
        <v>正式员工</v>
      </c>
      <c r="I774" t="str">
        <f>VLOOKUP(C774,花名册!C:J,8,0)</f>
        <v>研发</v>
      </c>
      <c r="J774" t="str">
        <f>VLOOKUP(C774,花名册!C:I,7,0)</f>
        <v>2022-08-12</v>
      </c>
      <c r="K774" t="str">
        <f>VLOOKUP(C774,花名册!C:L,9,0)</f>
        <v/>
      </c>
      <c r="L774" t="str">
        <f>VLOOKUP(C774,花名册!C:L,10,0)</f>
        <v/>
      </c>
      <c r="M774" t="str">
        <f>VLOOKUP(C774,花名册!C:N,12,0)</f>
        <v>P2</v>
      </c>
      <c r="N774">
        <f>VLOOKUP(C774,出勤日期!A:I,9,0)</f>
        <v>172.5</v>
      </c>
      <c r="O774">
        <f>VLOOKUP(C774,出勤日期!A:J,10,0)</f>
        <v>172.5</v>
      </c>
      <c r="P774">
        <f>VLOOKUP(C774,出勤日期!A:L,12,0)</f>
        <v>0</v>
      </c>
      <c r="Q774">
        <f>VLOOKUP(C774,出勤日期!A:M,13,0)</f>
        <v>172.5</v>
      </c>
      <c r="S774">
        <f>VLOOKUP(C774,'考勤原始数据（增加育儿、独生子女陪护假）'!C:X,16,0)</f>
        <v>0</v>
      </c>
      <c r="U774">
        <f>VLOOKUP(C774,'考勤原始数据（增加育儿、独生子女陪护假）'!C:Z,17,0)</f>
        <v>0</v>
      </c>
      <c r="W774">
        <f>VLOOKUP(C774,'考勤原始数据（增加育儿、独生子女陪护假）'!C:AB,18,0)</f>
        <v>0</v>
      </c>
      <c r="Y774">
        <f>VLOOKUP(C774,'考勤原始数据（增加育儿、独生子女陪护假）'!C:AD,19,0)</f>
        <v>0</v>
      </c>
      <c r="Z774">
        <f>VLOOKUP(C774,'考勤原始数据（增加育儿、独生子女陪护假）'!C:AE,20,0)</f>
        <v>0</v>
      </c>
      <c r="AB774">
        <f>VLOOKUP(C774,'考勤原始数据（增加育儿、独生子女陪护假）'!C:AG,22,0)</f>
        <v>0</v>
      </c>
      <c r="AC774">
        <f>VLOOKUP(C774,'考勤原始数据（增加育儿、独生子女陪护假）'!C:Y,23,0)</f>
        <v>6</v>
      </c>
      <c r="AD774">
        <f>VLOOKUP(C774,'考勤原始数据（增加育儿、独生子女陪护假）'!C:Z,24,0)</f>
        <v>6</v>
      </c>
      <c r="AE774">
        <v>0</v>
      </c>
      <c r="AF774">
        <f>VLOOKUP(C774,'考勤原始数据（增加育儿、独生子女陪护假）'!C:AB,26,0)</f>
        <v>0</v>
      </c>
      <c r="AG774">
        <f>VLOOKUP(C774:C775,'考勤原始数据（增加育儿、独生子女陪护假）'!C:AC,27,0)</f>
        <v>0</v>
      </c>
      <c r="AH774">
        <f>VLOOKUP(C774,'考勤原始数据（增加育儿、独生子女陪护假）'!C:AD,28,0)</f>
        <v>0</v>
      </c>
      <c r="AI774">
        <f>VLOOKUP(C774,'考勤原始数据（增加育儿、独生子女陪护假）'!C:AE,29,0)</f>
        <v>0</v>
      </c>
      <c r="AJ774">
        <f>VLOOKUP(C774,'考勤原始数据（增加育儿、独生子女陪护假）'!C:AF,30,0)</f>
        <v>0</v>
      </c>
      <c r="AL774">
        <f t="shared" si="49"/>
        <v>0</v>
      </c>
      <c r="AM774">
        <f t="shared" si="52"/>
        <v>200</v>
      </c>
      <c r="AN774">
        <f>VLOOKUP(C774,工龄计算!B:F,5,0)</f>
        <v>0</v>
      </c>
      <c r="AS774">
        <f t="shared" si="50"/>
        <v>0</v>
      </c>
      <c r="BB774">
        <f t="shared" si="51"/>
        <v>0</v>
      </c>
    </row>
    <row r="775" spans="2:54">
      <c r="B775" t="str">
        <f>VLOOKUP(C775,花名册!C:O,13,0)</f>
        <v>12079</v>
      </c>
      <c r="C775" t="s">
        <v>1316</v>
      </c>
      <c r="D775" t="str">
        <f>VLOOKUP(C775,花名册!C:F,4,0)</f>
        <v>百诚医药</v>
      </c>
      <c r="E775" t="str">
        <f>VLOOKUP(C775,花名册!C:G,5,0)</f>
        <v>业务发展六部</v>
      </c>
      <c r="F775" t="str">
        <f>VLOOKUP(C775,花名册!C:H,6,0)</f>
        <v>部门总经理</v>
      </c>
      <c r="G775" t="str">
        <f>VLOOKUP(C775,花名册!C:D,2,0)</f>
        <v>在职</v>
      </c>
      <c r="H775" t="str">
        <f>VLOOKUP(C775,花名册!C:E,3,0)</f>
        <v>正式员工</v>
      </c>
      <c r="I775" t="str">
        <f>VLOOKUP(C775,花名册!C:J,8,0)</f>
        <v>职能</v>
      </c>
      <c r="J775" t="str">
        <f>VLOOKUP(C775,花名册!C:I,7,0)</f>
        <v>2022-08-15</v>
      </c>
      <c r="K775" t="str">
        <f>VLOOKUP(C775,花名册!C:L,9,0)</f>
        <v/>
      </c>
      <c r="L775" t="str">
        <f>VLOOKUP(C775,花名册!C:L,10,0)</f>
        <v/>
      </c>
      <c r="M775" t="str">
        <f>VLOOKUP(C775,花名册!C:N,12,0)</f>
        <v>M6</v>
      </c>
      <c r="N775">
        <f>VLOOKUP(C775,出勤日期!A:I,9,0)</f>
        <v>184</v>
      </c>
      <c r="O775">
        <f>VLOOKUP(C775,出勤日期!A:J,10,0)</f>
        <v>184</v>
      </c>
      <c r="P775">
        <f>VLOOKUP(C775,出勤日期!A:L,12,0)</f>
        <v>0</v>
      </c>
      <c r="Q775">
        <f>VLOOKUP(C775,出勤日期!A:M,13,0)</f>
        <v>184</v>
      </c>
      <c r="S775">
        <f>VLOOKUP(C775,'考勤原始数据（增加育儿、独生子女陪护假）'!C:X,16,0)</f>
        <v>0</v>
      </c>
      <c r="U775">
        <f>VLOOKUP(C775,'考勤原始数据（增加育儿、独生子女陪护假）'!C:Z,17,0)</f>
        <v>0</v>
      </c>
      <c r="W775">
        <f>VLOOKUP(C775,'考勤原始数据（增加育儿、独生子女陪护假）'!C:AB,18,0)</f>
        <v>0</v>
      </c>
      <c r="Y775">
        <f>VLOOKUP(C775,'考勤原始数据（增加育儿、独生子女陪护假）'!C:AD,19,0)</f>
        <v>0</v>
      </c>
      <c r="Z775">
        <f>VLOOKUP(C775,'考勤原始数据（增加育儿、独生子女陪护假）'!C:AE,20,0)</f>
        <v>0</v>
      </c>
      <c r="AB775">
        <f>VLOOKUP(C775,'考勤原始数据（增加育儿、独生子女陪护假）'!C:AG,22,0)</f>
        <v>0</v>
      </c>
      <c r="AC775">
        <f>VLOOKUP(C775,'考勤原始数据（增加育儿、独生子女陪护假）'!C:Y,23,0)</f>
        <v>0</v>
      </c>
      <c r="AD775">
        <f>VLOOKUP(C775,'考勤原始数据（增加育儿、独生子女陪护假）'!C:Z,24,0)</f>
        <v>0</v>
      </c>
      <c r="AE775">
        <v>0</v>
      </c>
      <c r="AF775">
        <f>VLOOKUP(C775,'考勤原始数据（增加育儿、独生子女陪护假）'!C:AB,26,0)</f>
        <v>0</v>
      </c>
      <c r="AG775">
        <f>VLOOKUP(C775:C776,'考勤原始数据（增加育儿、独生子女陪护假）'!C:AC,27,0)</f>
        <v>0</v>
      </c>
      <c r="AH775">
        <f>VLOOKUP(C775,'考勤原始数据（增加育儿、独生子女陪护假）'!C:AD,28,0)</f>
        <v>0</v>
      </c>
      <c r="AI775">
        <f>VLOOKUP(C775,'考勤原始数据（增加育儿、独生子女陪护假）'!C:AE,29,0)</f>
        <v>0</v>
      </c>
      <c r="AJ775">
        <f>VLOOKUP(C775,'考勤原始数据（增加育儿、独生子女陪护假）'!C:AF,30,0)</f>
        <v>0</v>
      </c>
      <c r="AK775">
        <v>16</v>
      </c>
      <c r="AL775">
        <f t="shared" si="49"/>
        <v>240</v>
      </c>
      <c r="AM775">
        <f t="shared" si="52"/>
        <v>200</v>
      </c>
      <c r="AN775">
        <f>VLOOKUP(C775,工龄计算!B:F,5,0)</f>
        <v>0</v>
      </c>
      <c r="AS775">
        <f t="shared" si="50"/>
        <v>0</v>
      </c>
      <c r="BB775">
        <f t="shared" si="51"/>
        <v>0</v>
      </c>
    </row>
    <row r="776" spans="2:54">
      <c r="B776" t="str">
        <f>VLOOKUP(C776,花名册!C:O,13,0)</f>
        <v>12363</v>
      </c>
      <c r="C776" t="s">
        <v>1388</v>
      </c>
      <c r="D776" t="str">
        <f>VLOOKUP(C776,花名册!C:F,4,0)</f>
        <v>百诚医药</v>
      </c>
      <c r="E776" t="str">
        <f>VLOOKUP(C776,花名册!C:G,5,0)</f>
        <v>药理部</v>
      </c>
      <c r="F776" t="str">
        <f>VLOOKUP(C776,花名册!C:H,6,0)</f>
        <v>药理研究员</v>
      </c>
      <c r="G776" t="str">
        <f>VLOOKUP(C776,花名册!C:D,2,0)</f>
        <v>在职</v>
      </c>
      <c r="H776" t="str">
        <f>VLOOKUP(C776,花名册!C:E,3,0)</f>
        <v>试用员工</v>
      </c>
      <c r="I776" t="str">
        <f>VLOOKUP(C776,花名册!C:J,8,0)</f>
        <v>研发</v>
      </c>
      <c r="J776" t="str">
        <f>VLOOKUP(C776,花名册!C:I,7,0)</f>
        <v>2023-01-06</v>
      </c>
      <c r="K776" t="str">
        <f>VLOOKUP(C776,花名册!C:L,9,0)</f>
        <v/>
      </c>
      <c r="L776" t="str">
        <f>VLOOKUP(C776,花名册!C:L,10,0)</f>
        <v/>
      </c>
      <c r="M776" t="str">
        <f>VLOOKUP(C776,花名册!C:N,12,0)</f>
        <v>P2</v>
      </c>
      <c r="N776">
        <f>VLOOKUP(C776,出勤日期!A:I,9,0)</f>
        <v>172.5</v>
      </c>
      <c r="O776">
        <f>VLOOKUP(C776,出勤日期!A:J,10,0)</f>
        <v>172.5</v>
      </c>
      <c r="P776">
        <f>VLOOKUP(C776,出勤日期!A:L,12,0)</f>
        <v>0</v>
      </c>
      <c r="Q776">
        <f>VLOOKUP(C776,出勤日期!A:M,13,0)</f>
        <v>172.5</v>
      </c>
      <c r="S776">
        <f>VLOOKUP(C776,'考勤原始数据（增加育儿、独生子女陪护假）'!C:X,16,0)</f>
        <v>0</v>
      </c>
      <c r="U776">
        <f>VLOOKUP(C776,'考勤原始数据（增加育儿、独生子女陪护假）'!C:Z,17,0)</f>
        <v>0</v>
      </c>
      <c r="W776">
        <f>VLOOKUP(C776,'考勤原始数据（增加育儿、独生子女陪护假）'!C:AB,18,0)</f>
        <v>0</v>
      </c>
      <c r="Y776">
        <f>VLOOKUP(C776,'考勤原始数据（增加育儿、独生子女陪护假）'!C:AD,19,0)</f>
        <v>0</v>
      </c>
      <c r="Z776">
        <f>VLOOKUP(C776,'考勤原始数据（增加育儿、独生子女陪护假）'!C:AE,20,0)</f>
        <v>0</v>
      </c>
      <c r="AB776">
        <f>VLOOKUP(C776,'考勤原始数据（增加育儿、独生子女陪护假）'!C:AG,22,0)</f>
        <v>0</v>
      </c>
      <c r="AC776">
        <f>VLOOKUP(C776,'考勤原始数据（增加育儿、独生子女陪护假）'!C:Y,23,0)</f>
        <v>5</v>
      </c>
      <c r="AD776">
        <f>VLOOKUP(C776,'考勤原始数据（增加育儿、独生子女陪护假）'!C:Z,24,0)</f>
        <v>5</v>
      </c>
      <c r="AE776">
        <v>0</v>
      </c>
      <c r="AF776">
        <f>VLOOKUP(C776,'考勤原始数据（增加育儿、独生子女陪护假）'!C:AB,26,0)</f>
        <v>0</v>
      </c>
      <c r="AG776">
        <f>VLOOKUP(C776:C777,'考勤原始数据（增加育儿、独生子女陪护假）'!C:AC,27,0)</f>
        <v>0</v>
      </c>
      <c r="AH776">
        <f>VLOOKUP(C776,'考勤原始数据（增加育儿、独生子女陪护假）'!C:AD,28,0)</f>
        <v>0</v>
      </c>
      <c r="AI776">
        <f>VLOOKUP(C776,'考勤原始数据（增加育儿、独生子女陪护假）'!C:AE,29,0)</f>
        <v>0</v>
      </c>
      <c r="AJ776">
        <f>VLOOKUP(C776,'考勤原始数据（增加育儿、独生子女陪护假）'!C:AF,30,0)</f>
        <v>0</v>
      </c>
      <c r="AL776">
        <f t="shared" si="49"/>
        <v>0</v>
      </c>
      <c r="AM776">
        <f t="shared" si="52"/>
        <v>200</v>
      </c>
      <c r="AN776">
        <f>VLOOKUP(C776,工龄计算!B:F,5,0)</f>
        <v>0</v>
      </c>
      <c r="AS776">
        <f t="shared" si="50"/>
        <v>0</v>
      </c>
      <c r="BB776">
        <f t="shared" si="51"/>
        <v>0</v>
      </c>
    </row>
    <row r="777" spans="2:54">
      <c r="B777" t="str">
        <f>VLOOKUP(C777,花名册!C:O,13,0)</f>
        <v>12076</v>
      </c>
      <c r="C777" t="s">
        <v>1226</v>
      </c>
      <c r="D777" t="str">
        <f>VLOOKUP(C777,花名册!C:F,4,0)</f>
        <v>百杏生物</v>
      </c>
      <c r="E777" t="str">
        <f>VLOOKUP(C777,花名册!C:G,5,0)</f>
        <v>生物分析部</v>
      </c>
      <c r="F777" t="str">
        <f>VLOOKUP(C777,花名册!C:H,6,0)</f>
        <v>生物分析研究员</v>
      </c>
      <c r="G777" t="str">
        <f>VLOOKUP(C777,花名册!C:D,2,0)</f>
        <v>在职</v>
      </c>
      <c r="H777" t="str">
        <f>VLOOKUP(C777,花名册!C:E,3,0)</f>
        <v>正式员工</v>
      </c>
      <c r="I777" t="str">
        <f>VLOOKUP(C777,花名册!C:J,8,0)</f>
        <v>研发</v>
      </c>
      <c r="J777" t="str">
        <f>VLOOKUP(C777,花名册!C:I,7,0)</f>
        <v>2022-08-15</v>
      </c>
      <c r="K777" t="str">
        <f>VLOOKUP(C777,花名册!C:L,9,0)</f>
        <v/>
      </c>
      <c r="L777" t="str">
        <f>VLOOKUP(C777,花名册!C:L,10,0)</f>
        <v/>
      </c>
      <c r="M777" t="str">
        <f>VLOOKUP(C777,花名册!C:N,12,0)</f>
        <v>P1</v>
      </c>
      <c r="N777">
        <f>VLOOKUP(C777,出勤日期!A:I,9,0)</f>
        <v>172.5</v>
      </c>
      <c r="O777">
        <f>VLOOKUP(C777,出勤日期!A:J,10,0)</f>
        <v>172.5</v>
      </c>
      <c r="P777">
        <f>VLOOKUP(C777,出勤日期!A:L,12,0)</f>
        <v>0</v>
      </c>
      <c r="Q777">
        <f>VLOOKUP(C777,出勤日期!A:M,13,0)</f>
        <v>172.5</v>
      </c>
      <c r="S777">
        <f>VLOOKUP(C777,'考勤原始数据（增加育儿、独生子女陪护假）'!C:X,16,0)</f>
        <v>0</v>
      </c>
      <c r="U777">
        <f>VLOOKUP(C777,'考勤原始数据（增加育儿、独生子女陪护假）'!C:Z,17,0)</f>
        <v>0</v>
      </c>
      <c r="W777">
        <f>VLOOKUP(C777,'考勤原始数据（增加育儿、独生子女陪护假）'!C:AB,18,0)</f>
        <v>0</v>
      </c>
      <c r="Y777">
        <f>VLOOKUP(C777,'考勤原始数据（增加育儿、独生子女陪护假）'!C:AD,19,0)</f>
        <v>0</v>
      </c>
      <c r="Z777">
        <f>VLOOKUP(C777,'考勤原始数据（增加育儿、独生子女陪护假）'!C:AE,20,0)</f>
        <v>0</v>
      </c>
      <c r="AB777">
        <f>VLOOKUP(C777,'考勤原始数据（增加育儿、独生子女陪护假）'!C:AG,22,0)</f>
        <v>0</v>
      </c>
      <c r="AC777">
        <f>VLOOKUP(C777,'考勤原始数据（增加育儿、独生子女陪护假）'!C:Y,23,0)</f>
        <v>33</v>
      </c>
      <c r="AD777">
        <f>VLOOKUP(C777,'考勤原始数据（增加育儿、独生子女陪护假）'!C:Z,24,0)</f>
        <v>33</v>
      </c>
      <c r="AE777">
        <v>0</v>
      </c>
      <c r="AF777">
        <f>VLOOKUP(C777,'考勤原始数据（增加育儿、独生子女陪护假）'!C:AB,26,0)</f>
        <v>0</v>
      </c>
      <c r="AG777">
        <f>VLOOKUP(C777:C778,'考勤原始数据（增加育儿、独生子女陪护假）'!C:AC,27,0)</f>
        <v>0</v>
      </c>
      <c r="AH777">
        <f>VLOOKUP(C777,'考勤原始数据（增加育儿、独生子女陪护假）'!C:AD,28,0)</f>
        <v>0</v>
      </c>
      <c r="AI777">
        <f>VLOOKUP(C777,'考勤原始数据（增加育儿、独生子女陪护假）'!C:AE,29,0)</f>
        <v>0</v>
      </c>
      <c r="AJ777">
        <f>VLOOKUP(C777,'考勤原始数据（增加育儿、独生子女陪护假）'!C:AF,30,0)</f>
        <v>0</v>
      </c>
      <c r="AK777">
        <v>30</v>
      </c>
      <c r="AL777">
        <f t="shared" si="49"/>
        <v>450</v>
      </c>
      <c r="AM777">
        <f t="shared" si="52"/>
        <v>200</v>
      </c>
      <c r="AN777">
        <f>VLOOKUP(C777,工龄计算!B:F,5,0)</f>
        <v>0</v>
      </c>
      <c r="AS777">
        <f t="shared" si="50"/>
        <v>0</v>
      </c>
      <c r="BB777">
        <f t="shared" si="51"/>
        <v>0</v>
      </c>
    </row>
    <row r="778" spans="2:54">
      <c r="B778" t="str">
        <f>VLOOKUP(C778,花名册!C:O,13,0)</f>
        <v>12068</v>
      </c>
      <c r="C778" t="s">
        <v>1698</v>
      </c>
      <c r="D778" t="str">
        <f>VLOOKUP(C778,花名册!C:F,4,0)</f>
        <v>百诚医药</v>
      </c>
      <c r="E778" t="str">
        <f>VLOOKUP(C778,花名册!C:G,5,0)</f>
        <v>项目管理部</v>
      </c>
      <c r="F778" t="str">
        <f>VLOOKUP(C778,花名册!C:H,6,0)</f>
        <v>项目管理主管</v>
      </c>
      <c r="G778" t="str">
        <f>VLOOKUP(C778,花名册!C:D,2,0)</f>
        <v>在职</v>
      </c>
      <c r="H778" t="str">
        <f>VLOOKUP(C778,花名册!C:E,3,0)</f>
        <v>正式员工</v>
      </c>
      <c r="I778" t="str">
        <f>VLOOKUP(C778,花名册!C:J,8,0)</f>
        <v>职能</v>
      </c>
      <c r="J778" t="str">
        <f>VLOOKUP(C778,花名册!C:I,7,0)</f>
        <v>2022-08-15</v>
      </c>
      <c r="K778" t="str">
        <f>VLOOKUP(C778,花名册!C:L,9,0)</f>
        <v/>
      </c>
      <c r="L778" t="str">
        <f>VLOOKUP(C778,花名册!C:L,10,0)</f>
        <v/>
      </c>
      <c r="M778" t="str">
        <f>VLOOKUP(C778,花名册!C:N,12,0)</f>
        <v>M1</v>
      </c>
      <c r="N778">
        <f>VLOOKUP(C778,出勤日期!A:I,9,0)</f>
        <v>184</v>
      </c>
      <c r="O778">
        <f>VLOOKUP(C778,出勤日期!A:J,10,0)</f>
        <v>184</v>
      </c>
      <c r="P778">
        <f>VLOOKUP(C778,出勤日期!A:L,12,0)</f>
        <v>0</v>
      </c>
      <c r="Q778">
        <f>VLOOKUP(C778,出勤日期!A:M,13,0)</f>
        <v>184</v>
      </c>
      <c r="S778">
        <f>VLOOKUP(C778,'考勤原始数据（增加育儿、独生子女陪护假）'!C:X,16,0)</f>
        <v>0</v>
      </c>
      <c r="U778">
        <f>VLOOKUP(C778,'考勤原始数据（增加育儿、独生子女陪护假）'!C:Z,17,0)</f>
        <v>0</v>
      </c>
      <c r="W778">
        <f>VLOOKUP(C778,'考勤原始数据（增加育儿、独生子女陪护假）'!C:AB,18,0)</f>
        <v>0</v>
      </c>
      <c r="Y778">
        <f>VLOOKUP(C778,'考勤原始数据（增加育儿、独生子女陪护假）'!C:AD,19,0)</f>
        <v>0</v>
      </c>
      <c r="Z778">
        <f>VLOOKUP(C778,'考勤原始数据（增加育儿、独生子女陪护假）'!C:AE,20,0)</f>
        <v>0</v>
      </c>
      <c r="AB778">
        <f>VLOOKUP(C778,'考勤原始数据（增加育儿、独生子女陪护假）'!C:AG,22,0)</f>
        <v>0</v>
      </c>
      <c r="AC778">
        <f>VLOOKUP(C778,'考勤原始数据（增加育儿、独生子女陪护假）'!C:Y,23,0)</f>
        <v>0</v>
      </c>
      <c r="AD778">
        <f>VLOOKUP(C778,'考勤原始数据（增加育儿、独生子女陪护假）'!C:Z,24,0)</f>
        <v>0</v>
      </c>
      <c r="AE778">
        <v>0</v>
      </c>
      <c r="AF778">
        <f>VLOOKUP(C778,'考勤原始数据（增加育儿、独生子女陪护假）'!C:AB,26,0)</f>
        <v>0</v>
      </c>
      <c r="AG778">
        <f>VLOOKUP(C778:C779,'考勤原始数据（增加育儿、独生子女陪护假）'!C:AC,27,0)</f>
        <v>0</v>
      </c>
      <c r="AH778">
        <f>VLOOKUP(C778,'考勤原始数据（增加育儿、独生子女陪护假）'!C:AD,28,0)</f>
        <v>0</v>
      </c>
      <c r="AI778">
        <f>VLOOKUP(C778,'考勤原始数据（增加育儿、独生子女陪护假）'!C:AE,29,0)</f>
        <v>0</v>
      </c>
      <c r="AJ778">
        <f>VLOOKUP(C778,'考勤原始数据（增加育儿、独生子女陪护假）'!C:AF,30,0)</f>
        <v>0</v>
      </c>
      <c r="AL778">
        <f t="shared" si="49"/>
        <v>0</v>
      </c>
      <c r="AM778">
        <f t="shared" si="52"/>
        <v>200</v>
      </c>
      <c r="AN778">
        <f>VLOOKUP(C778,工龄计算!B:F,5,0)</f>
        <v>0</v>
      </c>
      <c r="AS778">
        <f t="shared" si="50"/>
        <v>0</v>
      </c>
      <c r="BB778">
        <f t="shared" si="51"/>
        <v>0</v>
      </c>
    </row>
    <row r="779" spans="2:54">
      <c r="B779" t="str">
        <f>VLOOKUP(C779,花名册!C:O,13,0)</f>
        <v>12067</v>
      </c>
      <c r="C779" t="s">
        <v>1700</v>
      </c>
      <c r="D779" t="str">
        <f>VLOOKUP(C779,花名册!C:F,4,0)</f>
        <v>百诚医药</v>
      </c>
      <c r="E779" t="str">
        <f>VLOOKUP(C779,花名册!C:G,5,0)</f>
        <v>业务发展二部</v>
      </c>
      <c r="F779" t="str">
        <f>VLOOKUP(C779,花名册!C:H,6,0)</f>
        <v>实习生</v>
      </c>
      <c r="G779" t="str">
        <f>VLOOKUP(C779,花名册!C:D,2,0)</f>
        <v>在职</v>
      </c>
      <c r="H779" t="str">
        <f>VLOOKUP(C779,花名册!C:E,3,0)</f>
        <v>实习生</v>
      </c>
      <c r="I779" t="str">
        <f>VLOOKUP(C779,花名册!C:J,8,0)</f>
        <v>职能</v>
      </c>
      <c r="J779" t="str">
        <f>VLOOKUP(C779,花名册!C:I,7,0)</f>
        <v>2022-08-15</v>
      </c>
      <c r="K779" t="str">
        <f>VLOOKUP(C779,花名册!C:L,9,0)</f>
        <v/>
      </c>
      <c r="L779" t="str">
        <f>VLOOKUP(C779,花名册!C:L,10,0)</f>
        <v/>
      </c>
      <c r="M779" t="str">
        <f>VLOOKUP(C779,花名册!C:N,12,0)</f>
        <v>-</v>
      </c>
      <c r="N779">
        <f>VLOOKUP(C779,出勤日期!A:I,9,0)</f>
        <v>184</v>
      </c>
      <c r="O779">
        <f>VLOOKUP(C779,出勤日期!A:J,10,0)</f>
        <v>184</v>
      </c>
      <c r="P779">
        <f>VLOOKUP(C779,出勤日期!A:L,12,0)</f>
        <v>0</v>
      </c>
      <c r="Q779">
        <f>VLOOKUP(C779,出勤日期!A:M,13,0)</f>
        <v>184</v>
      </c>
      <c r="S779">
        <f>VLOOKUP(C779,'考勤原始数据（增加育儿、独生子女陪护假）'!C:X,16,0)</f>
        <v>0</v>
      </c>
      <c r="U779">
        <f>VLOOKUP(C779,'考勤原始数据（增加育儿、独生子女陪护假）'!C:Z,17,0)</f>
        <v>0</v>
      </c>
      <c r="W779">
        <f>VLOOKUP(C779,'考勤原始数据（增加育儿、独生子女陪护假）'!C:AB,18,0)</f>
        <v>0</v>
      </c>
      <c r="Y779">
        <f>VLOOKUP(C779,'考勤原始数据（增加育儿、独生子女陪护假）'!C:AD,19,0)</f>
        <v>0</v>
      </c>
      <c r="Z779">
        <f>VLOOKUP(C779,'考勤原始数据（增加育儿、独生子女陪护假）'!C:AE,20,0)</f>
        <v>0</v>
      </c>
      <c r="AB779">
        <f>VLOOKUP(C779,'考勤原始数据（增加育儿、独生子女陪护假）'!C:AG,22,0)</f>
        <v>0</v>
      </c>
      <c r="AC779">
        <f>VLOOKUP(C779,'考勤原始数据（增加育儿、独生子女陪护假）'!C:Y,23,0)</f>
        <v>0</v>
      </c>
      <c r="AD779">
        <f>VLOOKUP(C779,'考勤原始数据（增加育儿、独生子女陪护假）'!C:Z,24,0)</f>
        <v>0</v>
      </c>
      <c r="AE779">
        <v>0</v>
      </c>
      <c r="AF779">
        <f>VLOOKUP(C779,'考勤原始数据（增加育儿、独生子女陪护假）'!C:AB,26,0)</f>
        <v>0</v>
      </c>
      <c r="AG779">
        <f>VLOOKUP(C779:C780,'考勤原始数据（增加育儿、独生子女陪护假）'!C:AC,27,0)</f>
        <v>0</v>
      </c>
      <c r="AH779">
        <f>VLOOKUP(C779,'考勤原始数据（增加育儿、独生子女陪护假）'!C:AD,28,0)</f>
        <v>0</v>
      </c>
      <c r="AI779">
        <f>VLOOKUP(C779,'考勤原始数据（增加育儿、独生子女陪护假）'!C:AE,29,0)</f>
        <v>0</v>
      </c>
      <c r="AJ779">
        <f>VLOOKUP(C779,'考勤原始数据（增加育儿、独生子女陪护假）'!C:AF,30,0)</f>
        <v>0</v>
      </c>
      <c r="AL779">
        <f t="shared" si="49"/>
        <v>0</v>
      </c>
      <c r="AM779">
        <f t="shared" si="52"/>
        <v>200</v>
      </c>
      <c r="AN779">
        <f>VLOOKUP(C779,工龄计算!B:F,5,0)</f>
        <v>0</v>
      </c>
      <c r="AS779">
        <f t="shared" si="50"/>
        <v>0</v>
      </c>
      <c r="BB779">
        <f t="shared" si="51"/>
        <v>0</v>
      </c>
    </row>
    <row r="780" spans="2:54">
      <c r="B780" t="str">
        <f>VLOOKUP(C780,花名册!C:O,13,0)</f>
        <v>12086</v>
      </c>
      <c r="C780" t="s">
        <v>1201</v>
      </c>
      <c r="D780" t="str">
        <f>VLOOKUP(C780,花名册!C:F,4,0)</f>
        <v>百诚医药</v>
      </c>
      <c r="E780" t="str">
        <f>VLOOKUP(C780,花名册!C:G,5,0)</f>
        <v>原料药分析部</v>
      </c>
      <c r="F780" t="str">
        <f>VLOOKUP(C780,花名册!C:H,6,0)</f>
        <v>分析研究员</v>
      </c>
      <c r="G780" t="str">
        <f>VLOOKUP(C780,花名册!C:D,2,0)</f>
        <v>在职</v>
      </c>
      <c r="H780" t="str">
        <f>VLOOKUP(C780,花名册!C:E,3,0)</f>
        <v>正式员工</v>
      </c>
      <c r="I780" t="str">
        <f>VLOOKUP(C780,花名册!C:J,8,0)</f>
        <v>研发</v>
      </c>
      <c r="J780" t="str">
        <f>VLOOKUP(C780,花名册!C:I,7,0)</f>
        <v>2022-08-19</v>
      </c>
      <c r="K780" t="str">
        <f>VLOOKUP(C780,花名册!C:L,9,0)</f>
        <v/>
      </c>
      <c r="L780" t="str">
        <f>VLOOKUP(C780,花名册!C:L,10,0)</f>
        <v/>
      </c>
      <c r="M780" t="str">
        <f>VLOOKUP(C780,花名册!C:N,12,0)</f>
        <v>P2</v>
      </c>
      <c r="N780">
        <f>VLOOKUP(C780,出勤日期!A:I,9,0)</f>
        <v>172.5</v>
      </c>
      <c r="O780">
        <f>VLOOKUP(C780,出勤日期!A:J,10,0)</f>
        <v>172.5</v>
      </c>
      <c r="P780">
        <f>VLOOKUP(C780,出勤日期!A:L,12,0)</f>
        <v>0</v>
      </c>
      <c r="Q780">
        <f>VLOOKUP(C780,出勤日期!A:M,13,0)</f>
        <v>172.5</v>
      </c>
      <c r="S780">
        <f>VLOOKUP(C780,'考勤原始数据（增加育儿、独生子女陪护假）'!C:X,16,0)</f>
        <v>0</v>
      </c>
      <c r="U780">
        <f>VLOOKUP(C780,'考勤原始数据（增加育儿、独生子女陪护假）'!C:Z,17,0)</f>
        <v>0</v>
      </c>
      <c r="W780">
        <f>VLOOKUP(C780,'考勤原始数据（增加育儿、独生子女陪护假）'!C:AB,18,0)</f>
        <v>0</v>
      </c>
      <c r="Y780">
        <f>VLOOKUP(C780,'考勤原始数据（增加育儿、独生子女陪护假）'!C:AD,19,0)</f>
        <v>0</v>
      </c>
      <c r="Z780">
        <f>VLOOKUP(C780,'考勤原始数据（增加育儿、独生子女陪护假）'!C:AE,20,0)</f>
        <v>0</v>
      </c>
      <c r="AB780">
        <f>VLOOKUP(C780,'考勤原始数据（增加育儿、独生子女陪护假）'!C:AG,22,0)</f>
        <v>0</v>
      </c>
      <c r="AC780">
        <f>VLOOKUP(C780,'考勤原始数据（增加育儿、独生子女陪护假）'!C:Y,23,0)</f>
        <v>17.5</v>
      </c>
      <c r="AD780">
        <f>VLOOKUP(C780,'考勤原始数据（增加育儿、独生子女陪护假）'!C:Z,24,0)</f>
        <v>17.5</v>
      </c>
      <c r="AE780">
        <v>0</v>
      </c>
      <c r="AF780">
        <f>VLOOKUP(C780,'考勤原始数据（增加育儿、独生子女陪护假）'!C:AB,26,0)</f>
        <v>0</v>
      </c>
      <c r="AG780">
        <f>VLOOKUP(C780:C781,'考勤原始数据（增加育儿、独生子女陪护假）'!C:AC,27,0)</f>
        <v>0</v>
      </c>
      <c r="AH780">
        <f>VLOOKUP(C780,'考勤原始数据（增加育儿、独生子女陪护假）'!C:AD,28,0)</f>
        <v>0</v>
      </c>
      <c r="AI780">
        <f>VLOOKUP(C780,'考勤原始数据（增加育儿、独生子女陪护假）'!C:AE,29,0)</f>
        <v>0</v>
      </c>
      <c r="AJ780">
        <f>VLOOKUP(C780,'考勤原始数据（增加育儿、独生子女陪护假）'!C:AF,30,0)</f>
        <v>0</v>
      </c>
      <c r="AL780">
        <f t="shared" si="49"/>
        <v>0</v>
      </c>
      <c r="AM780">
        <f t="shared" si="52"/>
        <v>200</v>
      </c>
      <c r="AN780">
        <f>VLOOKUP(C780,工龄计算!B:F,5,0)</f>
        <v>0</v>
      </c>
      <c r="AS780">
        <f t="shared" si="50"/>
        <v>0</v>
      </c>
      <c r="BB780">
        <f t="shared" si="51"/>
        <v>0</v>
      </c>
    </row>
    <row r="781" spans="2:54">
      <c r="B781" t="str">
        <f>VLOOKUP(C781,花名册!C:O,13,0)</f>
        <v>12090</v>
      </c>
      <c r="C781" t="s">
        <v>1318</v>
      </c>
      <c r="D781" t="str">
        <f>VLOOKUP(C781,花名册!C:F,4,0)</f>
        <v>海度医药</v>
      </c>
      <c r="E781" t="str">
        <f>VLOOKUP(C781,花名册!C:G,5,0)</f>
        <v>医学部</v>
      </c>
      <c r="F781" t="str">
        <f>VLOOKUP(C781,花名册!C:H,6,0)</f>
        <v>数据管理员</v>
      </c>
      <c r="G781" t="str">
        <f>VLOOKUP(C781,花名册!C:D,2,0)</f>
        <v>在职</v>
      </c>
      <c r="H781" t="str">
        <f>VLOOKUP(C781,花名册!C:E,3,0)</f>
        <v>正式员工</v>
      </c>
      <c r="I781" t="str">
        <f>VLOOKUP(C781,花名册!C:J,8,0)</f>
        <v>研发</v>
      </c>
      <c r="J781" t="str">
        <f>VLOOKUP(C781,花名册!C:I,7,0)</f>
        <v>2022-08-22</v>
      </c>
      <c r="K781" t="str">
        <f>VLOOKUP(C781,花名册!C:L,9,0)</f>
        <v/>
      </c>
      <c r="L781" t="str">
        <f>VLOOKUP(C781,花名册!C:L,10,0)</f>
        <v/>
      </c>
      <c r="M781" t="str">
        <f>VLOOKUP(C781,花名册!C:N,12,0)</f>
        <v>P2</v>
      </c>
      <c r="N781">
        <f>VLOOKUP(C781,出勤日期!A:I,9,0)</f>
        <v>172.5</v>
      </c>
      <c r="O781">
        <f>VLOOKUP(C781,出勤日期!A:J,10,0)</f>
        <v>172.5</v>
      </c>
      <c r="P781">
        <f>VLOOKUP(C781,出勤日期!A:L,12,0)</f>
        <v>0</v>
      </c>
      <c r="Q781">
        <f>VLOOKUP(C781,出勤日期!A:M,13,0)</f>
        <v>172.5</v>
      </c>
      <c r="S781">
        <f>VLOOKUP(C781,'考勤原始数据（增加育儿、独生子女陪护假）'!C:X,16,0)</f>
        <v>1.5</v>
      </c>
      <c r="U781">
        <f>VLOOKUP(C781,'考勤原始数据（增加育儿、独生子女陪护假）'!C:Z,17,0)</f>
        <v>0</v>
      </c>
      <c r="W781">
        <f>VLOOKUP(C781,'考勤原始数据（增加育儿、独生子女陪护假）'!C:AB,18,0)</f>
        <v>0</v>
      </c>
      <c r="Y781">
        <f>VLOOKUP(C781,'考勤原始数据（增加育儿、独生子女陪护假）'!C:AD,19,0)</f>
        <v>0</v>
      </c>
      <c r="Z781">
        <f>VLOOKUP(C781,'考勤原始数据（增加育儿、独生子女陪护假）'!C:AE,20,0)</f>
        <v>0</v>
      </c>
      <c r="AB781">
        <f>VLOOKUP(C781,'考勤原始数据（增加育儿、独生子女陪护假）'!C:AG,22,0)</f>
        <v>0</v>
      </c>
      <c r="AC781">
        <f>VLOOKUP(C781,'考勤原始数据（增加育儿、独生子女陪护假）'!C:Y,23,0)</f>
        <v>0</v>
      </c>
      <c r="AD781">
        <f>VLOOKUP(C781,'考勤原始数据（增加育儿、独生子女陪护假）'!C:Z,24,0)</f>
        <v>0</v>
      </c>
      <c r="AE781">
        <v>0</v>
      </c>
      <c r="AF781">
        <f>VLOOKUP(C781,'考勤原始数据（增加育儿、独生子女陪护假）'!C:AB,26,0)</f>
        <v>0</v>
      </c>
      <c r="AG781">
        <f>VLOOKUP(C781:C782,'考勤原始数据（增加育儿、独生子女陪护假）'!C:AC,27,0)</f>
        <v>0</v>
      </c>
      <c r="AH781">
        <f>VLOOKUP(C781,'考勤原始数据（增加育儿、独生子女陪护假）'!C:AD,28,0)</f>
        <v>0</v>
      </c>
      <c r="AI781">
        <f>VLOOKUP(C781,'考勤原始数据（增加育儿、独生子女陪护假）'!C:AE,29,0)</f>
        <v>0</v>
      </c>
      <c r="AJ781">
        <f>VLOOKUP(C781,'考勤原始数据（增加育儿、独生子女陪护假）'!C:AF,30,0)</f>
        <v>0</v>
      </c>
      <c r="AL781">
        <f t="shared" si="49"/>
        <v>0</v>
      </c>
      <c r="AM781">
        <f t="shared" si="52"/>
        <v>198.26</v>
      </c>
      <c r="AN781">
        <f>VLOOKUP(C781,工龄计算!B:F,5,0)</f>
        <v>0</v>
      </c>
      <c r="AS781">
        <f t="shared" si="50"/>
        <v>0</v>
      </c>
      <c r="BB781">
        <f t="shared" si="51"/>
        <v>0</v>
      </c>
    </row>
    <row r="782" spans="2:54">
      <c r="B782" t="str">
        <f>VLOOKUP(C782,花名册!C:O,13,0)</f>
        <v>10786</v>
      </c>
      <c r="C782" t="s">
        <v>994</v>
      </c>
      <c r="D782" t="str">
        <f>VLOOKUP(C782,花名册!C:F,4,0)</f>
        <v>百诚医药</v>
      </c>
      <c r="E782" t="str">
        <f>VLOOKUP(C782,花名册!C:G,5,0)</f>
        <v>杂质研究中心</v>
      </c>
      <c r="F782" t="str">
        <f>VLOOKUP(C782,花名册!C:H,6,0)</f>
        <v>高级分析研究员</v>
      </c>
      <c r="G782" t="str">
        <f>VLOOKUP(C782,花名册!C:D,2,0)</f>
        <v>在职</v>
      </c>
      <c r="H782" t="str">
        <f>VLOOKUP(C782,花名册!C:E,3,0)</f>
        <v>正式员工</v>
      </c>
      <c r="I782" t="str">
        <f>VLOOKUP(C782,花名册!C:J,8,0)</f>
        <v>研发</v>
      </c>
      <c r="J782" t="str">
        <f>VLOOKUP(C782,花名册!C:I,7,0)</f>
        <v>2020-11-13</v>
      </c>
      <c r="K782" t="str">
        <f>VLOOKUP(C782,花名册!C:L,9,0)</f>
        <v/>
      </c>
      <c r="L782" t="str">
        <f>VLOOKUP(C782,花名册!C:L,10,0)</f>
        <v/>
      </c>
      <c r="M782" t="str">
        <f>VLOOKUP(C782,花名册!C:N,12,0)</f>
        <v>P3</v>
      </c>
      <c r="N782">
        <f>VLOOKUP(C782,出勤日期!A:I,9,0)</f>
        <v>172.5</v>
      </c>
      <c r="O782">
        <f>VLOOKUP(C782,出勤日期!A:J,10,0)</f>
        <v>172.5</v>
      </c>
      <c r="P782">
        <f>VLOOKUP(C782,出勤日期!A:L,12,0)</f>
        <v>0</v>
      </c>
      <c r="Q782">
        <f>VLOOKUP(C782,出勤日期!A:M,13,0)</f>
        <v>172.5</v>
      </c>
      <c r="S782">
        <f>VLOOKUP(C782,'考勤原始数据（增加育儿、独生子女陪护假）'!C:X,16,0)</f>
        <v>0</v>
      </c>
      <c r="U782">
        <f>VLOOKUP(C782,'考勤原始数据（增加育儿、独生子女陪护假）'!C:Z,17,0)</f>
        <v>0</v>
      </c>
      <c r="W782">
        <f>VLOOKUP(C782,'考勤原始数据（增加育儿、独生子女陪护假）'!C:AB,18,0)</f>
        <v>0</v>
      </c>
      <c r="Y782">
        <f>VLOOKUP(C782,'考勤原始数据（增加育儿、独生子女陪护假）'!C:AD,19,0)</f>
        <v>0</v>
      </c>
      <c r="Z782">
        <f>VLOOKUP(C782,'考勤原始数据（增加育儿、独生子女陪护假）'!C:AE,20,0)</f>
        <v>0</v>
      </c>
      <c r="AB782">
        <f>VLOOKUP(C782,'考勤原始数据（增加育儿、独生子女陪护假）'!C:AG,22,0)</f>
        <v>0</v>
      </c>
      <c r="AC782">
        <f>VLOOKUP(C782,'考勤原始数据（增加育儿、独生子女陪护假）'!C:Y,23,0)</f>
        <v>4.5</v>
      </c>
      <c r="AD782">
        <f>VLOOKUP(C782,'考勤原始数据（增加育儿、独生子女陪护假）'!C:Z,24,0)</f>
        <v>4.5</v>
      </c>
      <c r="AE782">
        <v>0</v>
      </c>
      <c r="AF782">
        <f>VLOOKUP(C782,'考勤原始数据（增加育儿、独生子女陪护假）'!C:AB,26,0)</f>
        <v>0</v>
      </c>
      <c r="AG782">
        <f>VLOOKUP(C782:C783,'考勤原始数据（增加育儿、独生子女陪护假）'!C:AC,27,0)</f>
        <v>0</v>
      </c>
      <c r="AH782">
        <f>VLOOKUP(C782,'考勤原始数据（增加育儿、独生子女陪护假）'!C:AD,28,0)</f>
        <v>0</v>
      </c>
      <c r="AI782">
        <f>VLOOKUP(C782,'考勤原始数据（增加育儿、独生子女陪护假）'!C:AE,29,0)</f>
        <v>0</v>
      </c>
      <c r="AJ782">
        <f>VLOOKUP(C782,'考勤原始数据（增加育儿、独生子女陪护假）'!C:AF,30,0)</f>
        <v>0</v>
      </c>
      <c r="AL782">
        <f t="shared" si="49"/>
        <v>0</v>
      </c>
      <c r="AM782">
        <f t="shared" si="52"/>
        <v>200</v>
      </c>
      <c r="AN782">
        <f>VLOOKUP(C782,工龄计算!B:F,5,0)</f>
        <v>100</v>
      </c>
      <c r="AS782">
        <f t="shared" si="50"/>
        <v>0</v>
      </c>
      <c r="BB782">
        <f t="shared" si="51"/>
        <v>0</v>
      </c>
    </row>
    <row r="783" spans="2:54">
      <c r="B783" t="str">
        <f>VLOOKUP(C783,花名册!C:O,13,0)</f>
        <v>12085</v>
      </c>
      <c r="C783" t="s">
        <v>1319</v>
      </c>
      <c r="D783" t="str">
        <f>VLOOKUP(C783,花名册!C:F,4,0)</f>
        <v>百诚医药</v>
      </c>
      <c r="E783" t="str">
        <f>VLOOKUP(C783,花名册!C:G,5,0)</f>
        <v>中药天然药物部</v>
      </c>
      <c r="F783" t="str">
        <f>VLOOKUP(C783,花名册!C:H,6,0)</f>
        <v>分析研究员</v>
      </c>
      <c r="G783" t="str">
        <f>VLOOKUP(C783,花名册!C:D,2,0)</f>
        <v>在职</v>
      </c>
      <c r="H783" t="str">
        <f>VLOOKUP(C783,花名册!C:E,3,0)</f>
        <v>正式员工</v>
      </c>
      <c r="I783" t="str">
        <f>VLOOKUP(C783,花名册!C:J,8,0)</f>
        <v>研发</v>
      </c>
      <c r="J783" t="str">
        <f>VLOOKUP(C783,花名册!C:I,7,0)</f>
        <v>2022-08-22</v>
      </c>
      <c r="K783" t="str">
        <f>VLOOKUP(C783,花名册!C:L,9,0)</f>
        <v/>
      </c>
      <c r="L783" t="str">
        <f>VLOOKUP(C783,花名册!C:L,10,0)</f>
        <v/>
      </c>
      <c r="M783" t="str">
        <f>VLOOKUP(C783,花名册!C:N,12,0)</f>
        <v>P2</v>
      </c>
      <c r="N783">
        <f>VLOOKUP(C783,出勤日期!A:I,9,0)</f>
        <v>172.5</v>
      </c>
      <c r="O783">
        <f>VLOOKUP(C783,出勤日期!A:J,10,0)</f>
        <v>172.5</v>
      </c>
      <c r="P783">
        <f>VLOOKUP(C783,出勤日期!A:L,12,0)</f>
        <v>0</v>
      </c>
      <c r="Q783">
        <f>VLOOKUP(C783,出勤日期!A:M,13,0)</f>
        <v>172.5</v>
      </c>
      <c r="S783">
        <f>VLOOKUP(C783,'考勤原始数据（增加育儿、独生子女陪护假）'!C:X,16,0)</f>
        <v>0</v>
      </c>
      <c r="U783">
        <f>VLOOKUP(C783,'考勤原始数据（增加育儿、独生子女陪护假）'!C:Z,17,0)</f>
        <v>0</v>
      </c>
      <c r="W783">
        <f>VLOOKUP(C783,'考勤原始数据（增加育儿、独生子女陪护假）'!C:AB,18,0)</f>
        <v>0</v>
      </c>
      <c r="Y783">
        <f>VLOOKUP(C783,'考勤原始数据（增加育儿、独生子女陪护假）'!C:AD,19,0)</f>
        <v>0</v>
      </c>
      <c r="Z783">
        <f>VLOOKUP(C783,'考勤原始数据（增加育儿、独生子女陪护假）'!C:AE,20,0)</f>
        <v>0</v>
      </c>
      <c r="AB783">
        <f>VLOOKUP(C783,'考勤原始数据（增加育儿、独生子女陪护假）'!C:AG,22,0)</f>
        <v>0</v>
      </c>
      <c r="AC783">
        <f>VLOOKUP(C783,'考勤原始数据（增加育儿、独生子女陪护假）'!C:Y,23,0)</f>
        <v>1.5</v>
      </c>
      <c r="AD783">
        <f>VLOOKUP(C783,'考勤原始数据（增加育儿、独生子女陪护假）'!C:Z,24,0)</f>
        <v>1.5</v>
      </c>
      <c r="AE783">
        <v>0</v>
      </c>
      <c r="AF783">
        <f>VLOOKUP(C783,'考勤原始数据（增加育儿、独生子女陪护假）'!C:AB,26,0)</f>
        <v>0</v>
      </c>
      <c r="AG783">
        <f>VLOOKUP(C783:C784,'考勤原始数据（增加育儿、独生子女陪护假）'!C:AC,27,0)</f>
        <v>0</v>
      </c>
      <c r="AH783">
        <f>VLOOKUP(C783,'考勤原始数据（增加育儿、独生子女陪护假）'!C:AD,28,0)</f>
        <v>0</v>
      </c>
      <c r="AI783">
        <f>VLOOKUP(C783,'考勤原始数据（增加育儿、独生子女陪护假）'!C:AE,29,0)</f>
        <v>0</v>
      </c>
      <c r="AJ783">
        <f>VLOOKUP(C783,'考勤原始数据（增加育儿、独生子女陪护假）'!C:AF,30,0)</f>
        <v>0</v>
      </c>
      <c r="AL783">
        <f t="shared" si="49"/>
        <v>0</v>
      </c>
      <c r="AM783">
        <f t="shared" si="52"/>
        <v>200</v>
      </c>
      <c r="AN783">
        <f>VLOOKUP(C783,工龄计算!B:F,5,0)</f>
        <v>0</v>
      </c>
      <c r="AS783">
        <f t="shared" si="50"/>
        <v>0</v>
      </c>
      <c r="BB783">
        <f t="shared" si="51"/>
        <v>0</v>
      </c>
    </row>
    <row r="784" spans="2:54">
      <c r="B784" t="str">
        <f>VLOOKUP(C784,花名册!C:O,13,0)</f>
        <v>12098</v>
      </c>
      <c r="C784" t="s">
        <v>1597</v>
      </c>
      <c r="D784" t="str">
        <f>VLOOKUP(C784,花名册!C:F,4,0)</f>
        <v>百诚医药</v>
      </c>
      <c r="E784" t="str">
        <f>VLOOKUP(C784,花名册!C:G,5,0)</f>
        <v>医学部</v>
      </c>
      <c r="F784" t="str">
        <f>VLOOKUP(C784,花名册!C:H,6,0)</f>
        <v>医学编辑</v>
      </c>
      <c r="G784" t="str">
        <f>VLOOKUP(C784,花名册!C:D,2,0)</f>
        <v>在职</v>
      </c>
      <c r="H784" t="str">
        <f>VLOOKUP(C784,花名册!C:E,3,0)</f>
        <v>正式员工</v>
      </c>
      <c r="I784" t="str">
        <f>VLOOKUP(C784,花名册!C:J,8,0)</f>
        <v>研发</v>
      </c>
      <c r="J784" t="str">
        <f>VLOOKUP(C784,花名册!C:I,7,0)</f>
        <v>2022-08-22</v>
      </c>
      <c r="K784" t="str">
        <f>VLOOKUP(C784,花名册!C:L,9,0)</f>
        <v/>
      </c>
      <c r="L784" t="str">
        <f>VLOOKUP(C784,花名册!C:L,10,0)</f>
        <v/>
      </c>
      <c r="M784" t="str">
        <f>VLOOKUP(C784,花名册!C:N,12,0)</f>
        <v>P2</v>
      </c>
      <c r="N784">
        <f>VLOOKUP(C784,出勤日期!A:I,9,0)</f>
        <v>172.5</v>
      </c>
      <c r="O784">
        <f>VLOOKUP(C784,出勤日期!A:J,10,0)</f>
        <v>172.5</v>
      </c>
      <c r="P784">
        <f>VLOOKUP(C784,出勤日期!A:L,12,0)</f>
        <v>0</v>
      </c>
      <c r="Q784">
        <f>VLOOKUP(C784,出勤日期!A:M,13,0)</f>
        <v>172.5</v>
      </c>
      <c r="S784">
        <f>VLOOKUP(C784,'考勤原始数据（增加育儿、独生子女陪护假）'!C:X,16,0)</f>
        <v>0</v>
      </c>
      <c r="U784">
        <f>VLOOKUP(C784,'考勤原始数据（增加育儿、独生子女陪护假）'!C:Z,17,0)</f>
        <v>0</v>
      </c>
      <c r="W784">
        <f>VLOOKUP(C784,'考勤原始数据（增加育儿、独生子女陪护假）'!C:AB,18,0)</f>
        <v>0</v>
      </c>
      <c r="Y784">
        <f>VLOOKUP(C784,'考勤原始数据（增加育儿、独生子女陪护假）'!C:AD,19,0)</f>
        <v>0</v>
      </c>
      <c r="Z784">
        <f>VLOOKUP(C784,'考勤原始数据（增加育儿、独生子女陪护假）'!C:AE,20,0)</f>
        <v>0</v>
      </c>
      <c r="AB784">
        <f>VLOOKUP(C784,'考勤原始数据（增加育儿、独生子女陪护假）'!C:AG,22,0)</f>
        <v>0</v>
      </c>
      <c r="AC784">
        <f>VLOOKUP(C784,'考勤原始数据（增加育儿、独生子女陪护假）'!C:Y,23,0)</f>
        <v>9.5</v>
      </c>
      <c r="AD784">
        <f>VLOOKUP(C784,'考勤原始数据（增加育儿、独生子女陪护假）'!C:Z,24,0)</f>
        <v>9.5</v>
      </c>
      <c r="AE784">
        <v>0</v>
      </c>
      <c r="AF784">
        <f>VLOOKUP(C784,'考勤原始数据（增加育儿、独生子女陪护假）'!C:AB,26,0)</f>
        <v>0</v>
      </c>
      <c r="AG784">
        <f>VLOOKUP(C784:C785,'考勤原始数据（增加育儿、独生子女陪护假）'!C:AC,27,0)</f>
        <v>0</v>
      </c>
      <c r="AH784">
        <f>VLOOKUP(C784,'考勤原始数据（增加育儿、独生子女陪护假）'!C:AD,28,0)</f>
        <v>0</v>
      </c>
      <c r="AI784">
        <f>VLOOKUP(C784,'考勤原始数据（增加育儿、独生子女陪护假）'!C:AE,29,0)</f>
        <v>0</v>
      </c>
      <c r="AJ784">
        <f>VLOOKUP(C784,'考勤原始数据（增加育儿、独生子女陪护假）'!C:AF,30,0)</f>
        <v>0</v>
      </c>
      <c r="AL784">
        <f t="shared" si="49"/>
        <v>0</v>
      </c>
      <c r="AM784">
        <f t="shared" si="52"/>
        <v>200</v>
      </c>
      <c r="AN784">
        <f>VLOOKUP(C784,工龄计算!B:F,5,0)</f>
        <v>0</v>
      </c>
      <c r="AS784">
        <f t="shared" si="50"/>
        <v>0</v>
      </c>
      <c r="BB784">
        <f t="shared" si="51"/>
        <v>0</v>
      </c>
    </row>
    <row r="785" spans="2:54">
      <c r="B785" t="str">
        <f>VLOOKUP(C785,花名册!C:O,13,0)</f>
        <v>12089</v>
      </c>
      <c r="C785" t="s">
        <v>1671</v>
      </c>
      <c r="D785" t="str">
        <f>VLOOKUP(C785,花名册!C:F,4,0)</f>
        <v>百杏生物</v>
      </c>
      <c r="E785" t="str">
        <f>VLOOKUP(C785,花名册!C:G,5,0)</f>
        <v>生物分析部</v>
      </c>
      <c r="F785" t="str">
        <f>VLOOKUP(C785,花名册!C:H,6,0)</f>
        <v>生物分析研究员</v>
      </c>
      <c r="G785" t="str">
        <f>VLOOKUP(C785,花名册!C:D,2,0)</f>
        <v>在职</v>
      </c>
      <c r="H785" t="str">
        <f>VLOOKUP(C785,花名册!C:E,3,0)</f>
        <v>正式员工</v>
      </c>
      <c r="I785" t="str">
        <f>VLOOKUP(C785,花名册!C:J,8,0)</f>
        <v>研发</v>
      </c>
      <c r="J785" t="str">
        <f>VLOOKUP(C785,花名册!C:I,7,0)</f>
        <v>2022-08-22</v>
      </c>
      <c r="K785" t="str">
        <f>VLOOKUP(C785,花名册!C:L,9,0)</f>
        <v/>
      </c>
      <c r="L785" t="str">
        <f>VLOOKUP(C785,花名册!C:L,10,0)</f>
        <v/>
      </c>
      <c r="M785" t="str">
        <f>VLOOKUP(C785,花名册!C:N,12,0)</f>
        <v>P2</v>
      </c>
      <c r="N785">
        <f>VLOOKUP(C785,出勤日期!A:I,9,0)</f>
        <v>172.5</v>
      </c>
      <c r="O785">
        <f>VLOOKUP(C785,出勤日期!A:J,10,0)</f>
        <v>172.5</v>
      </c>
      <c r="P785">
        <f>VLOOKUP(C785,出勤日期!A:L,12,0)</f>
        <v>0</v>
      </c>
      <c r="Q785">
        <f>VLOOKUP(C785,出勤日期!A:M,13,0)</f>
        <v>172.5</v>
      </c>
      <c r="S785">
        <f>VLOOKUP(C785,'考勤原始数据（增加育儿、独生子女陪护假）'!C:X,16,0)</f>
        <v>0</v>
      </c>
      <c r="U785">
        <f>VLOOKUP(C785,'考勤原始数据（增加育儿、独生子女陪护假）'!C:Z,17,0)</f>
        <v>0</v>
      </c>
      <c r="W785">
        <f>VLOOKUP(C785,'考勤原始数据（增加育儿、独生子女陪护假）'!C:AB,18,0)</f>
        <v>0</v>
      </c>
      <c r="Y785">
        <f>VLOOKUP(C785,'考勤原始数据（增加育儿、独生子女陪护假）'!C:AD,19,0)</f>
        <v>0</v>
      </c>
      <c r="Z785">
        <f>VLOOKUP(C785,'考勤原始数据（增加育儿、独生子女陪护假）'!C:AE,20,0)</f>
        <v>0</v>
      </c>
      <c r="AB785">
        <f>VLOOKUP(C785,'考勤原始数据（增加育儿、独生子女陪护假）'!C:AG,22,0)</f>
        <v>0</v>
      </c>
      <c r="AC785">
        <f>VLOOKUP(C785,'考勤原始数据（增加育儿、独生子女陪护假）'!C:Y,23,0)</f>
        <v>28.5</v>
      </c>
      <c r="AD785">
        <f>VLOOKUP(C785,'考勤原始数据（增加育儿、独生子女陪护假）'!C:Z,24,0)</f>
        <v>28.5</v>
      </c>
      <c r="AE785">
        <v>0</v>
      </c>
      <c r="AF785">
        <f>VLOOKUP(C785,'考勤原始数据（增加育儿、独生子女陪护假）'!C:AB,26,0)</f>
        <v>0</v>
      </c>
      <c r="AG785">
        <f>VLOOKUP(C785:C786,'考勤原始数据（增加育儿、独生子女陪护假）'!C:AC,27,0)</f>
        <v>0</v>
      </c>
      <c r="AH785">
        <f>VLOOKUP(C785,'考勤原始数据（增加育儿、独生子女陪护假）'!C:AD,28,0)</f>
        <v>0</v>
      </c>
      <c r="AI785">
        <f>VLOOKUP(C785,'考勤原始数据（增加育儿、独生子女陪护假）'!C:AE,29,0)</f>
        <v>0</v>
      </c>
      <c r="AJ785">
        <f>VLOOKUP(C785,'考勤原始数据（增加育儿、独生子女陪护假）'!C:AF,30,0)</f>
        <v>0</v>
      </c>
      <c r="AK785">
        <v>28</v>
      </c>
      <c r="AL785">
        <f t="shared" si="49"/>
        <v>420</v>
      </c>
      <c r="AM785">
        <f t="shared" si="52"/>
        <v>200</v>
      </c>
      <c r="AN785">
        <f>VLOOKUP(C785,工龄计算!B:F,5,0)</f>
        <v>0</v>
      </c>
      <c r="AS785">
        <f t="shared" si="50"/>
        <v>0</v>
      </c>
      <c r="BB785">
        <f t="shared" si="51"/>
        <v>0</v>
      </c>
    </row>
    <row r="786" spans="2:54">
      <c r="B786" t="str">
        <f>VLOOKUP(C786,花名册!C:O,13,0)</f>
        <v>12094</v>
      </c>
      <c r="C786" t="s">
        <v>1320</v>
      </c>
      <c r="D786" t="str">
        <f>VLOOKUP(C786,花名册!C:F,4,0)</f>
        <v>勤思医药</v>
      </c>
      <c r="E786" t="str">
        <f>VLOOKUP(C786,花名册!C:G,5,0)</f>
        <v>勤思医药</v>
      </c>
      <c r="F786" t="str">
        <f>VLOOKUP(C786,花名册!C:H,6,0)</f>
        <v>CRC-1</v>
      </c>
      <c r="G786" t="str">
        <f>VLOOKUP(C786,花名册!C:D,2,0)</f>
        <v>在职</v>
      </c>
      <c r="H786" t="str">
        <f>VLOOKUP(C786,花名册!C:E,3,0)</f>
        <v>正式员工</v>
      </c>
      <c r="I786" t="str">
        <f>VLOOKUP(C786,花名册!C:J,8,0)</f>
        <v>研发</v>
      </c>
      <c r="J786" t="str">
        <f>VLOOKUP(C786,花名册!C:I,7,0)</f>
        <v>2022-08-22</v>
      </c>
      <c r="K786" t="str">
        <f>VLOOKUP(C786,花名册!C:L,9,0)</f>
        <v/>
      </c>
      <c r="L786" t="str">
        <f>VLOOKUP(C786,花名册!C:L,10,0)</f>
        <v/>
      </c>
      <c r="M786" t="str">
        <f>VLOOKUP(C786,花名册!C:N,12,0)</f>
        <v>P1</v>
      </c>
      <c r="N786">
        <f>VLOOKUP(C786,出勤日期!A:I,9,0)</f>
        <v>172.5</v>
      </c>
      <c r="O786">
        <f>VLOOKUP(C786,出勤日期!A:J,10,0)</f>
        <v>172.5</v>
      </c>
      <c r="P786">
        <f>VLOOKUP(C786,出勤日期!A:L,12,0)</f>
        <v>0</v>
      </c>
      <c r="Q786">
        <f>VLOOKUP(C786,出勤日期!A:M,13,0)</f>
        <v>172.5</v>
      </c>
      <c r="S786">
        <f>VLOOKUP(C786,'考勤原始数据（增加育儿、独生子女陪护假）'!C:X,16,0)</f>
        <v>0</v>
      </c>
      <c r="U786">
        <f>VLOOKUP(C786,'考勤原始数据（增加育儿、独生子女陪护假）'!C:Z,17,0)</f>
        <v>0</v>
      </c>
      <c r="W786">
        <f>VLOOKUP(C786,'考勤原始数据（增加育儿、独生子女陪护假）'!C:AB,18,0)</f>
        <v>0</v>
      </c>
      <c r="Y786">
        <f>VLOOKUP(C786,'考勤原始数据（增加育儿、独生子女陪护假）'!C:AD,19,0)</f>
        <v>0</v>
      </c>
      <c r="Z786">
        <f>VLOOKUP(C786,'考勤原始数据（增加育儿、独生子女陪护假）'!C:AE,20,0)</f>
        <v>0</v>
      </c>
      <c r="AB786">
        <f>VLOOKUP(C786,'考勤原始数据（增加育儿、独生子女陪护假）'!C:AG,22,0)</f>
        <v>0</v>
      </c>
      <c r="AC786">
        <f>VLOOKUP(C786,'考勤原始数据（增加育儿、独生子女陪护假）'!C:Y,23,0)</f>
        <v>31.5</v>
      </c>
      <c r="AD786">
        <f>VLOOKUP(C786,'考勤原始数据（增加育儿、独生子女陪护假）'!C:Z,24,0)</f>
        <v>14.5</v>
      </c>
      <c r="AE786">
        <v>0</v>
      </c>
      <c r="AF786">
        <f>VLOOKUP(C786,'考勤原始数据（增加育儿、独生子女陪护假）'!C:AB,26,0)</f>
        <v>11</v>
      </c>
      <c r="AG786">
        <f>VLOOKUP(C786:C787,'考勤原始数据（增加育儿、独生子女陪护假）'!C:AC,27,0)</f>
        <v>0</v>
      </c>
      <c r="AH786">
        <f>VLOOKUP(C786,'考勤原始数据（增加育儿、独生子女陪护假）'!C:AD,28,0)</f>
        <v>0</v>
      </c>
      <c r="AI786">
        <f>VLOOKUP(C786,'考勤原始数据（增加育儿、独生子女陪护假）'!C:AE,29,0)</f>
        <v>0</v>
      </c>
      <c r="AJ786">
        <f>VLOOKUP(C786,'考勤原始数据（增加育儿、独生子女陪护假）'!C:AF,30,0)</f>
        <v>440</v>
      </c>
      <c r="AK786">
        <v>5</v>
      </c>
      <c r="AL786">
        <f t="shared" si="49"/>
        <v>75</v>
      </c>
      <c r="AM786">
        <f t="shared" si="52"/>
        <v>200</v>
      </c>
      <c r="AN786">
        <f>VLOOKUP(C786,工龄计算!B:F,5,0)</f>
        <v>0</v>
      </c>
      <c r="AQ786">
        <v>1000</v>
      </c>
      <c r="AS786">
        <f t="shared" si="50"/>
        <v>1000</v>
      </c>
      <c r="BB786">
        <f t="shared" si="51"/>
        <v>0</v>
      </c>
    </row>
    <row r="787" spans="2:54">
      <c r="B787" t="str">
        <f>VLOOKUP(C787,花名册!C:O,13,0)</f>
        <v>12099</v>
      </c>
      <c r="C787" t="s">
        <v>1228</v>
      </c>
      <c r="D787" t="str">
        <f>VLOOKUP(C787,花名册!C:F,4,0)</f>
        <v>百伦检测</v>
      </c>
      <c r="E787" t="str">
        <f>VLOOKUP(C787,花名册!C:G,5,0)</f>
        <v>检测一部</v>
      </c>
      <c r="F787" t="str">
        <f>VLOOKUP(C787,花名册!C:H,6,0)</f>
        <v>检测员</v>
      </c>
      <c r="G787" t="str">
        <f>VLOOKUP(C787,花名册!C:D,2,0)</f>
        <v>在职</v>
      </c>
      <c r="H787" t="str">
        <f>VLOOKUP(C787,花名册!C:E,3,0)</f>
        <v>正式员工</v>
      </c>
      <c r="I787" t="str">
        <f>VLOOKUP(C787,花名册!C:J,8,0)</f>
        <v>研发</v>
      </c>
      <c r="J787" t="str">
        <f>VLOOKUP(C787,花名册!C:I,7,0)</f>
        <v>2022-08-22</v>
      </c>
      <c r="K787" t="str">
        <f>VLOOKUP(C787,花名册!C:L,9,0)</f>
        <v/>
      </c>
      <c r="L787" t="str">
        <f>VLOOKUP(C787,花名册!C:L,10,0)</f>
        <v/>
      </c>
      <c r="M787" t="str">
        <f>VLOOKUP(C787,花名册!C:N,12,0)</f>
        <v>P2</v>
      </c>
      <c r="N787">
        <f>VLOOKUP(C787,出勤日期!A:I,9,0)</f>
        <v>172.5</v>
      </c>
      <c r="O787">
        <f>VLOOKUP(C787,出勤日期!A:J,10,0)</f>
        <v>172.5</v>
      </c>
      <c r="P787">
        <f>VLOOKUP(C787,出勤日期!A:L,12,0)</f>
        <v>0</v>
      </c>
      <c r="Q787">
        <f>VLOOKUP(C787,出勤日期!A:M,13,0)</f>
        <v>172.5</v>
      </c>
      <c r="S787">
        <f>VLOOKUP(C787,'考勤原始数据（增加育儿、独生子女陪护假）'!C:X,16,0)</f>
        <v>0</v>
      </c>
      <c r="U787">
        <f>VLOOKUP(C787,'考勤原始数据（增加育儿、独生子女陪护假）'!C:Z,17,0)</f>
        <v>0</v>
      </c>
      <c r="W787">
        <f>VLOOKUP(C787,'考勤原始数据（增加育儿、独生子女陪护假）'!C:AB,18,0)</f>
        <v>0</v>
      </c>
      <c r="Y787">
        <f>VLOOKUP(C787,'考勤原始数据（增加育儿、独生子女陪护假）'!C:AD,19,0)</f>
        <v>0</v>
      </c>
      <c r="Z787">
        <f>VLOOKUP(C787,'考勤原始数据（增加育儿、独生子女陪护假）'!C:AE,20,0)</f>
        <v>0</v>
      </c>
      <c r="AB787">
        <f>VLOOKUP(C787,'考勤原始数据（增加育儿、独生子女陪护假）'!C:AG,22,0)</f>
        <v>0</v>
      </c>
      <c r="AC787">
        <f>VLOOKUP(C787,'考勤原始数据（增加育儿、独生子女陪护假）'!C:Y,23,0)</f>
        <v>0</v>
      </c>
      <c r="AD787">
        <f>VLOOKUP(C787,'考勤原始数据（增加育儿、独生子女陪护假）'!C:Z,24,0)</f>
        <v>0</v>
      </c>
      <c r="AE787">
        <v>0</v>
      </c>
      <c r="AF787">
        <f>VLOOKUP(C787,'考勤原始数据（增加育儿、独生子女陪护假）'!C:AB,26,0)</f>
        <v>0</v>
      </c>
      <c r="AG787">
        <f>VLOOKUP(C787:C788,'考勤原始数据（增加育儿、独生子女陪护假）'!C:AC,27,0)</f>
        <v>0</v>
      </c>
      <c r="AH787">
        <f>VLOOKUP(C787,'考勤原始数据（增加育儿、独生子女陪护假）'!C:AD,28,0)</f>
        <v>0</v>
      </c>
      <c r="AI787">
        <f>VLOOKUP(C787,'考勤原始数据（增加育儿、独生子女陪护假）'!C:AE,29,0)</f>
        <v>0</v>
      </c>
      <c r="AJ787">
        <f>VLOOKUP(C787,'考勤原始数据（增加育儿、独生子女陪护假）'!C:AF,30,0)</f>
        <v>0</v>
      </c>
      <c r="AL787">
        <f t="shared" si="49"/>
        <v>0</v>
      </c>
      <c r="AM787">
        <f t="shared" si="52"/>
        <v>200</v>
      </c>
      <c r="AN787">
        <f>VLOOKUP(C787,工龄计算!B:F,5,0)</f>
        <v>0</v>
      </c>
      <c r="AS787">
        <f t="shared" si="50"/>
        <v>0</v>
      </c>
      <c r="BB787">
        <f t="shared" si="51"/>
        <v>0</v>
      </c>
    </row>
    <row r="788" spans="2:54">
      <c r="B788" t="str">
        <f>VLOOKUP(C788,花名册!C:O,13,0)</f>
        <v>12093</v>
      </c>
      <c r="C788" t="s">
        <v>1701</v>
      </c>
      <c r="D788" t="str">
        <f>VLOOKUP(C788,花名册!C:F,4,0)</f>
        <v>百诚医药</v>
      </c>
      <c r="E788" t="str">
        <f>VLOOKUP(C788,花名册!C:G,5,0)</f>
        <v>杂质研究中心</v>
      </c>
      <c r="F788" t="str">
        <f>VLOOKUP(C788,花名册!C:H,6,0)</f>
        <v>合成研究员</v>
      </c>
      <c r="G788" t="str">
        <f>VLOOKUP(C788,花名册!C:D,2,0)</f>
        <v>在职</v>
      </c>
      <c r="H788" t="str">
        <f>VLOOKUP(C788,花名册!C:E,3,0)</f>
        <v>正式员工</v>
      </c>
      <c r="I788" t="str">
        <f>VLOOKUP(C788,花名册!C:J,8,0)</f>
        <v>研发</v>
      </c>
      <c r="J788" t="str">
        <f>VLOOKUP(C788,花名册!C:I,7,0)</f>
        <v>2022-08-26</v>
      </c>
      <c r="K788" t="str">
        <f>VLOOKUP(C788,花名册!C:L,9,0)</f>
        <v/>
      </c>
      <c r="L788" t="str">
        <f>VLOOKUP(C788,花名册!C:L,10,0)</f>
        <v/>
      </c>
      <c r="M788" t="str">
        <f>VLOOKUP(C788,花名册!C:N,12,0)</f>
        <v>P2</v>
      </c>
      <c r="N788">
        <f>VLOOKUP(C788,出勤日期!A:I,9,0)</f>
        <v>172.5</v>
      </c>
      <c r="O788">
        <f>VLOOKUP(C788,出勤日期!A:J,10,0)</f>
        <v>172.5</v>
      </c>
      <c r="P788">
        <f>VLOOKUP(C788,出勤日期!A:L,12,0)</f>
        <v>0</v>
      </c>
      <c r="Q788">
        <f>VLOOKUP(C788,出勤日期!A:M,13,0)</f>
        <v>172.5</v>
      </c>
      <c r="S788">
        <f>VLOOKUP(C788,'考勤原始数据（增加育儿、独生子女陪护假）'!C:X,16,0)</f>
        <v>0</v>
      </c>
      <c r="U788">
        <f>VLOOKUP(C788,'考勤原始数据（增加育儿、独生子女陪护假）'!C:Z,17,0)</f>
        <v>0</v>
      </c>
      <c r="W788">
        <f>VLOOKUP(C788,'考勤原始数据（增加育儿、独生子女陪护假）'!C:AB,18,0)</f>
        <v>0</v>
      </c>
      <c r="Y788">
        <f>VLOOKUP(C788,'考勤原始数据（增加育儿、独生子女陪护假）'!C:AD,19,0)</f>
        <v>0</v>
      </c>
      <c r="Z788">
        <f>VLOOKUP(C788,'考勤原始数据（增加育儿、独生子女陪护假）'!C:AE,20,0)</f>
        <v>0</v>
      </c>
      <c r="AB788">
        <f>VLOOKUP(C788,'考勤原始数据（增加育儿、独生子女陪护假）'!C:AG,22,0)</f>
        <v>0</v>
      </c>
      <c r="AC788">
        <f>VLOOKUP(C788,'考勤原始数据（增加育儿、独生子女陪护假）'!C:Y,23,0)</f>
        <v>16.5</v>
      </c>
      <c r="AD788">
        <f>VLOOKUP(C788,'考勤原始数据（增加育儿、独生子女陪护假）'!C:Z,24,0)</f>
        <v>16.5</v>
      </c>
      <c r="AE788">
        <v>0</v>
      </c>
      <c r="AF788">
        <f>VLOOKUP(C788,'考勤原始数据（增加育儿、独生子女陪护假）'!C:AB,26,0)</f>
        <v>0</v>
      </c>
      <c r="AG788">
        <f>VLOOKUP(C788:C789,'考勤原始数据（增加育儿、独生子女陪护假）'!C:AC,27,0)</f>
        <v>0</v>
      </c>
      <c r="AH788">
        <f>VLOOKUP(C788,'考勤原始数据（增加育儿、独生子女陪护假）'!C:AD,28,0)</f>
        <v>0</v>
      </c>
      <c r="AI788">
        <f>VLOOKUP(C788,'考勤原始数据（增加育儿、独生子女陪护假）'!C:AE,29,0)</f>
        <v>0</v>
      </c>
      <c r="AJ788">
        <f>VLOOKUP(C788,'考勤原始数据（增加育儿、独生子女陪护假）'!C:AF,30,0)</f>
        <v>0</v>
      </c>
      <c r="AL788">
        <f t="shared" si="49"/>
        <v>0</v>
      </c>
      <c r="AM788">
        <f t="shared" si="52"/>
        <v>200</v>
      </c>
      <c r="AN788">
        <f>VLOOKUP(C788,工龄计算!B:F,5,0)</f>
        <v>0</v>
      </c>
      <c r="AS788">
        <f t="shared" si="50"/>
        <v>0</v>
      </c>
      <c r="BB788">
        <f t="shared" si="51"/>
        <v>0</v>
      </c>
    </row>
    <row r="789" spans="2:54">
      <c r="B789" t="str">
        <f>VLOOKUP(C789,花名册!C:O,13,0)</f>
        <v>12102</v>
      </c>
      <c r="C789" t="s">
        <v>1233</v>
      </c>
      <c r="D789" t="str">
        <f>VLOOKUP(C789,花名册!C:F,4,0)</f>
        <v>百诚医药</v>
      </c>
      <c r="E789" t="str">
        <f>VLOOKUP(C789,花名册!C:G,5,0)</f>
        <v>知识产权部</v>
      </c>
      <c r="F789" t="str">
        <f>VLOOKUP(C789,花名册!C:H,6,0)</f>
        <v>知识产权主管</v>
      </c>
      <c r="G789" t="str">
        <f>VLOOKUP(C789,花名册!C:D,2,0)</f>
        <v>在职</v>
      </c>
      <c r="H789" t="str">
        <f>VLOOKUP(C789,花名册!C:E,3,0)</f>
        <v>正式员工</v>
      </c>
      <c r="I789" t="str">
        <f>VLOOKUP(C789,花名册!C:J,8,0)</f>
        <v>职能</v>
      </c>
      <c r="J789" t="str">
        <f>VLOOKUP(C789,花名册!C:I,7,0)</f>
        <v>2022-08-29</v>
      </c>
      <c r="K789" t="str">
        <f>VLOOKUP(C789,花名册!C:L,9,0)</f>
        <v/>
      </c>
      <c r="L789" t="str">
        <f>VLOOKUP(C789,花名册!C:L,10,0)</f>
        <v/>
      </c>
      <c r="M789" t="str">
        <f>VLOOKUP(C789,花名册!C:N,12,0)</f>
        <v>P3</v>
      </c>
      <c r="N789">
        <f>VLOOKUP(C789,出勤日期!A:I,9,0)</f>
        <v>184</v>
      </c>
      <c r="O789">
        <f>VLOOKUP(C789,出勤日期!A:J,10,0)</f>
        <v>184</v>
      </c>
      <c r="P789">
        <f>VLOOKUP(C789,出勤日期!A:L,12,0)</f>
        <v>0</v>
      </c>
      <c r="Q789">
        <f>VLOOKUP(C789,出勤日期!A:M,13,0)</f>
        <v>184</v>
      </c>
      <c r="S789">
        <f>VLOOKUP(C789,'考勤原始数据（增加育儿、独生子女陪护假）'!C:X,16,0)</f>
        <v>0</v>
      </c>
      <c r="U789">
        <f>VLOOKUP(C789,'考勤原始数据（增加育儿、独生子女陪护假）'!C:Z,17,0)</f>
        <v>0</v>
      </c>
      <c r="W789">
        <f>VLOOKUP(C789,'考勤原始数据（增加育儿、独生子女陪护假）'!C:AB,18,0)</f>
        <v>0</v>
      </c>
      <c r="Y789">
        <f>VLOOKUP(C789,'考勤原始数据（增加育儿、独生子女陪护假）'!C:AD,19,0)</f>
        <v>0</v>
      </c>
      <c r="Z789">
        <f>VLOOKUP(C789,'考勤原始数据（增加育儿、独生子女陪护假）'!C:AE,20,0)</f>
        <v>0</v>
      </c>
      <c r="AB789">
        <f>VLOOKUP(C789,'考勤原始数据（增加育儿、独生子女陪护假）'!C:AG,22,0)</f>
        <v>0</v>
      </c>
      <c r="AC789">
        <f>VLOOKUP(C789,'考勤原始数据（增加育儿、独生子女陪护假）'!C:Y,23,0)</f>
        <v>0</v>
      </c>
      <c r="AD789">
        <f>VLOOKUP(C789,'考勤原始数据（增加育儿、独生子女陪护假）'!C:Z,24,0)</f>
        <v>0</v>
      </c>
      <c r="AE789">
        <v>0</v>
      </c>
      <c r="AF789">
        <f>VLOOKUP(C789,'考勤原始数据（增加育儿、独生子女陪护假）'!C:AB,26,0)</f>
        <v>0</v>
      </c>
      <c r="AG789">
        <f>VLOOKUP(C789:C790,'考勤原始数据（增加育儿、独生子女陪护假）'!C:AC,27,0)</f>
        <v>0</v>
      </c>
      <c r="AH789">
        <f>VLOOKUP(C789,'考勤原始数据（增加育儿、独生子女陪护假）'!C:AD,28,0)</f>
        <v>0</v>
      </c>
      <c r="AI789">
        <f>VLOOKUP(C789,'考勤原始数据（增加育儿、独生子女陪护假）'!C:AE,29,0)</f>
        <v>0</v>
      </c>
      <c r="AJ789">
        <f>VLOOKUP(C789,'考勤原始数据（增加育儿、独生子女陪护假）'!C:AF,30,0)</f>
        <v>0</v>
      </c>
      <c r="AL789">
        <f t="shared" si="49"/>
        <v>0</v>
      </c>
      <c r="AM789">
        <f t="shared" si="52"/>
        <v>200</v>
      </c>
      <c r="AN789">
        <f>VLOOKUP(C789,工龄计算!B:F,5,0)</f>
        <v>0</v>
      </c>
      <c r="AS789">
        <f t="shared" si="50"/>
        <v>0</v>
      </c>
      <c r="BB789">
        <f t="shared" si="51"/>
        <v>0</v>
      </c>
    </row>
    <row r="790" spans="2:54">
      <c r="B790" t="str">
        <f>VLOOKUP(C790,花名册!C:O,13,0)</f>
        <v>12104</v>
      </c>
      <c r="C790" t="s">
        <v>1672</v>
      </c>
      <c r="D790" t="str">
        <f>VLOOKUP(C790,花名册!C:F,4,0)</f>
        <v>百杏生物</v>
      </c>
      <c r="E790" t="str">
        <f>VLOOKUP(C790,花名册!C:G,5,0)</f>
        <v>生物分析部</v>
      </c>
      <c r="F790" t="str">
        <f>VLOOKUP(C790,花名册!C:H,6,0)</f>
        <v>生物分析研究员</v>
      </c>
      <c r="G790" t="str">
        <f>VLOOKUP(C790,花名册!C:D,2,0)</f>
        <v>在职</v>
      </c>
      <c r="H790" t="str">
        <f>VLOOKUP(C790,花名册!C:E,3,0)</f>
        <v>正式员工</v>
      </c>
      <c r="I790" t="str">
        <f>VLOOKUP(C790,花名册!C:J,8,0)</f>
        <v>研发</v>
      </c>
      <c r="J790" t="str">
        <f>VLOOKUP(C790,花名册!C:I,7,0)</f>
        <v>2022-08-29</v>
      </c>
      <c r="K790" t="str">
        <f>VLOOKUP(C790,花名册!C:L,9,0)</f>
        <v/>
      </c>
      <c r="L790" t="str">
        <f>VLOOKUP(C790,花名册!C:L,10,0)</f>
        <v/>
      </c>
      <c r="M790" t="str">
        <f>VLOOKUP(C790,花名册!C:N,12,0)</f>
        <v>P2</v>
      </c>
      <c r="N790">
        <f>VLOOKUP(C790,出勤日期!A:I,9,0)</f>
        <v>172.5</v>
      </c>
      <c r="O790">
        <f>VLOOKUP(C790,出勤日期!A:J,10,0)</f>
        <v>172.5</v>
      </c>
      <c r="P790">
        <f>VLOOKUP(C790,出勤日期!A:L,12,0)</f>
        <v>0</v>
      </c>
      <c r="Q790">
        <f>VLOOKUP(C790,出勤日期!A:M,13,0)</f>
        <v>172.5</v>
      </c>
      <c r="S790">
        <f>VLOOKUP(C790,'考勤原始数据（增加育儿、独生子女陪护假）'!C:X,16,0)</f>
        <v>0</v>
      </c>
      <c r="U790">
        <f>VLOOKUP(C790,'考勤原始数据（增加育儿、独生子女陪护假）'!C:Z,17,0)</f>
        <v>0</v>
      </c>
      <c r="W790">
        <f>VLOOKUP(C790,'考勤原始数据（增加育儿、独生子女陪护假）'!C:AB,18,0)</f>
        <v>0</v>
      </c>
      <c r="Y790">
        <f>VLOOKUP(C790,'考勤原始数据（增加育儿、独生子女陪护假）'!C:AD,19,0)</f>
        <v>0</v>
      </c>
      <c r="Z790">
        <f>VLOOKUP(C790,'考勤原始数据（增加育儿、独生子女陪护假）'!C:AE,20,0)</f>
        <v>0</v>
      </c>
      <c r="AB790">
        <f>VLOOKUP(C790,'考勤原始数据（增加育儿、独生子女陪护假）'!C:AG,22,0)</f>
        <v>0</v>
      </c>
      <c r="AC790">
        <f>VLOOKUP(C790,'考勤原始数据（增加育儿、独生子女陪护假）'!C:Y,23,0)</f>
        <v>0</v>
      </c>
      <c r="AD790">
        <f>VLOOKUP(C790,'考勤原始数据（增加育儿、独生子女陪护假）'!C:Z,24,0)</f>
        <v>0</v>
      </c>
      <c r="AE790">
        <v>0</v>
      </c>
      <c r="AF790">
        <f>VLOOKUP(C790,'考勤原始数据（增加育儿、独生子女陪护假）'!C:AB,26,0)</f>
        <v>0</v>
      </c>
      <c r="AG790">
        <f>VLOOKUP(C790:C791,'考勤原始数据（增加育儿、独生子女陪护假）'!C:AC,27,0)</f>
        <v>0</v>
      </c>
      <c r="AH790">
        <f>VLOOKUP(C790,'考勤原始数据（增加育儿、独生子女陪护假）'!C:AD,28,0)</f>
        <v>0</v>
      </c>
      <c r="AI790">
        <f>VLOOKUP(C790,'考勤原始数据（增加育儿、独生子女陪护假）'!C:AE,29,0)</f>
        <v>0</v>
      </c>
      <c r="AJ790">
        <f>VLOOKUP(C790,'考勤原始数据（增加育儿、独生子女陪护假）'!C:AF,30,0)</f>
        <v>0</v>
      </c>
      <c r="AK790">
        <v>25</v>
      </c>
      <c r="AL790">
        <f t="shared" si="49"/>
        <v>375</v>
      </c>
      <c r="AM790">
        <f t="shared" si="52"/>
        <v>200</v>
      </c>
      <c r="AN790">
        <f>VLOOKUP(C790,工龄计算!B:F,5,0)</f>
        <v>0</v>
      </c>
      <c r="AS790">
        <f t="shared" si="50"/>
        <v>0</v>
      </c>
      <c r="BB790">
        <f t="shared" si="51"/>
        <v>0</v>
      </c>
    </row>
    <row r="791" spans="2:54">
      <c r="B791" t="str">
        <f>VLOOKUP(C791,花名册!C:O,13,0)</f>
        <v>12110</v>
      </c>
      <c r="C791" t="s">
        <v>1673</v>
      </c>
      <c r="D791" t="str">
        <f>VLOOKUP(C791,花名册!C:F,4,0)</f>
        <v>百诚医药</v>
      </c>
      <c r="E791" t="str">
        <f>VLOOKUP(C791,花名册!C:G,5,0)</f>
        <v>固体制剂三部</v>
      </c>
      <c r="F791" t="str">
        <f>VLOOKUP(C791,花名册!C:H,6,0)</f>
        <v>初级项目经理(制剂)</v>
      </c>
      <c r="G791" t="str">
        <f>VLOOKUP(C791,花名册!C:D,2,0)</f>
        <v>在职</v>
      </c>
      <c r="H791" t="str">
        <f>VLOOKUP(C791,花名册!C:E,3,0)</f>
        <v>正式员工</v>
      </c>
      <c r="I791" t="str">
        <f>VLOOKUP(C791,花名册!C:J,8,0)</f>
        <v>研发</v>
      </c>
      <c r="J791" t="str">
        <f>VLOOKUP(C791,花名册!C:I,7,0)</f>
        <v>2022-08-29</v>
      </c>
      <c r="K791" t="str">
        <f>VLOOKUP(C791,花名册!C:L,9,0)</f>
        <v/>
      </c>
      <c r="L791" t="str">
        <f>VLOOKUP(C791,花名册!C:L,10,0)</f>
        <v/>
      </c>
      <c r="M791" t="str">
        <f>VLOOKUP(C791,花名册!C:N,12,0)</f>
        <v>M1</v>
      </c>
      <c r="N791">
        <f>VLOOKUP(C791,出勤日期!A:I,9,0)</f>
        <v>172.5</v>
      </c>
      <c r="O791">
        <f>VLOOKUP(C791,出勤日期!A:J,10,0)</f>
        <v>172.5</v>
      </c>
      <c r="P791">
        <f>VLOOKUP(C791,出勤日期!A:L,12,0)</f>
        <v>0</v>
      </c>
      <c r="Q791">
        <f>VLOOKUP(C791,出勤日期!A:M,13,0)</f>
        <v>172.5</v>
      </c>
      <c r="S791">
        <f>VLOOKUP(C791,'考勤原始数据（增加育儿、独生子女陪护假）'!C:X,16,0)</f>
        <v>0</v>
      </c>
      <c r="U791">
        <f>VLOOKUP(C791,'考勤原始数据（增加育儿、独生子女陪护假）'!C:Z,17,0)</f>
        <v>0</v>
      </c>
      <c r="W791">
        <f>VLOOKUP(C791,'考勤原始数据（增加育儿、独生子女陪护假）'!C:AB,18,0)</f>
        <v>0</v>
      </c>
      <c r="Y791">
        <f>VLOOKUP(C791,'考勤原始数据（增加育儿、独生子女陪护假）'!C:AD,19,0)</f>
        <v>0</v>
      </c>
      <c r="Z791">
        <f>VLOOKUP(C791,'考勤原始数据（增加育儿、独生子女陪护假）'!C:AE,20,0)</f>
        <v>0</v>
      </c>
      <c r="AB791">
        <f>VLOOKUP(C791,'考勤原始数据（增加育儿、独生子女陪护假）'!C:AG,22,0)</f>
        <v>0</v>
      </c>
      <c r="AC791">
        <f>VLOOKUP(C791,'考勤原始数据（增加育儿、独生子女陪护假）'!C:Y,23,0)</f>
        <v>0</v>
      </c>
      <c r="AD791">
        <f>VLOOKUP(C791,'考勤原始数据（增加育儿、独生子女陪护假）'!C:Z,24,0)</f>
        <v>0</v>
      </c>
      <c r="AE791">
        <v>0</v>
      </c>
      <c r="AF791">
        <f>VLOOKUP(C791,'考勤原始数据（增加育儿、独生子女陪护假）'!C:AB,26,0)</f>
        <v>0</v>
      </c>
      <c r="AG791">
        <f>VLOOKUP(C791:C792,'考勤原始数据（增加育儿、独生子女陪护假）'!C:AC,27,0)</f>
        <v>0</v>
      </c>
      <c r="AH791">
        <f>VLOOKUP(C791,'考勤原始数据（增加育儿、独生子女陪护假）'!C:AD,28,0)</f>
        <v>0</v>
      </c>
      <c r="AI791">
        <f>VLOOKUP(C791,'考勤原始数据（增加育儿、独生子女陪护假）'!C:AE,29,0)</f>
        <v>0</v>
      </c>
      <c r="AJ791">
        <f>VLOOKUP(C791,'考勤原始数据（增加育儿、独生子女陪护假）'!C:AF,30,0)</f>
        <v>0</v>
      </c>
      <c r="AL791">
        <f t="shared" si="49"/>
        <v>0</v>
      </c>
      <c r="AM791">
        <f t="shared" si="52"/>
        <v>200</v>
      </c>
      <c r="AN791">
        <f>VLOOKUP(C791,工龄计算!B:F,5,0)</f>
        <v>0</v>
      </c>
      <c r="AS791">
        <f t="shared" si="50"/>
        <v>0</v>
      </c>
      <c r="BB791">
        <f t="shared" si="51"/>
        <v>0</v>
      </c>
    </row>
    <row r="792" spans="2:54">
      <c r="B792" t="str">
        <f>VLOOKUP(C792,花名册!C:O,13,0)</f>
        <v>12536</v>
      </c>
      <c r="C792" t="s">
        <v>1636</v>
      </c>
      <c r="D792" t="str">
        <f>VLOOKUP(C792,花名册!C:F,4,0)</f>
        <v>百诚医药</v>
      </c>
      <c r="E792" t="str">
        <f>VLOOKUP(C792,花名册!C:G,5,0)</f>
        <v>外用制剂部</v>
      </c>
      <c r="F792" t="str">
        <f>VLOOKUP(C792,花名册!C:H,6,0)</f>
        <v>制剂研究员</v>
      </c>
      <c r="G792" t="str">
        <f>VLOOKUP(C792,花名册!C:D,2,0)</f>
        <v>在职</v>
      </c>
      <c r="H792" t="str">
        <f>VLOOKUP(C792,花名册!C:E,3,0)</f>
        <v>正式员工</v>
      </c>
      <c r="I792" t="str">
        <f>VLOOKUP(C792,花名册!C:J,8,0)</f>
        <v>研发</v>
      </c>
      <c r="J792" t="str">
        <f>VLOOKUP(C792,花名册!C:I,7,0)</f>
        <v>2022-07-04</v>
      </c>
      <c r="K792" t="str">
        <f>VLOOKUP(C792,花名册!C:L,9,0)</f>
        <v/>
      </c>
      <c r="L792" t="str">
        <f>VLOOKUP(C792,花名册!C:L,10,0)</f>
        <v/>
      </c>
      <c r="M792" t="str">
        <f>VLOOKUP(C792,花名册!C:N,12,0)</f>
        <v>P2</v>
      </c>
      <c r="N792">
        <f>VLOOKUP(C792,出勤日期!A:I,9,0)</f>
        <v>172.5</v>
      </c>
      <c r="O792">
        <f>VLOOKUP(C792,出勤日期!A:J,10,0)</f>
        <v>172.5</v>
      </c>
      <c r="P792">
        <f>VLOOKUP(C792,出勤日期!A:L,12,0)</f>
        <v>0</v>
      </c>
      <c r="Q792">
        <f>VLOOKUP(C792,出勤日期!A:M,13,0)</f>
        <v>172.5</v>
      </c>
      <c r="S792">
        <f>VLOOKUP(C792,'考勤原始数据（增加育儿、独生子女陪护假）'!C:X,16,0)</f>
        <v>0</v>
      </c>
      <c r="U792">
        <f>VLOOKUP(C792,'考勤原始数据（增加育儿、独生子女陪护假）'!C:Z,17,0)</f>
        <v>0</v>
      </c>
      <c r="W792">
        <f>VLOOKUP(C792,'考勤原始数据（增加育儿、独生子女陪护假）'!C:AB,18,0)</f>
        <v>0</v>
      </c>
      <c r="Y792">
        <f>VLOOKUP(C792,'考勤原始数据（增加育儿、独生子女陪护假）'!C:AD,19,0)</f>
        <v>0</v>
      </c>
      <c r="Z792">
        <f>VLOOKUP(C792,'考勤原始数据（增加育儿、独生子女陪护假）'!C:AE,20,0)</f>
        <v>0</v>
      </c>
      <c r="AB792">
        <f>VLOOKUP(C792,'考勤原始数据（增加育儿、独生子女陪护假）'!C:AG,22,0)</f>
        <v>0</v>
      </c>
      <c r="AC792">
        <f>VLOOKUP(C792,'考勤原始数据（增加育儿、独生子女陪护假）'!C:Y,23,0)</f>
        <v>27</v>
      </c>
      <c r="AD792">
        <f>VLOOKUP(C792,'考勤原始数据（增加育儿、独生子女陪护假）'!C:Z,24,0)</f>
        <v>27</v>
      </c>
      <c r="AE792">
        <v>0</v>
      </c>
      <c r="AF792">
        <f>VLOOKUP(C792,'考勤原始数据（增加育儿、独生子女陪护假）'!C:AB,26,0)</f>
        <v>0</v>
      </c>
      <c r="AG792">
        <f>VLOOKUP(C792:C793,'考勤原始数据（增加育儿、独生子女陪护假）'!C:AC,27,0)</f>
        <v>0</v>
      </c>
      <c r="AH792">
        <f>VLOOKUP(C792,'考勤原始数据（增加育儿、独生子女陪护假）'!C:AD,28,0)</f>
        <v>0</v>
      </c>
      <c r="AI792">
        <f>VLOOKUP(C792,'考勤原始数据（增加育儿、独生子女陪护假）'!C:AE,29,0)</f>
        <v>0</v>
      </c>
      <c r="AJ792">
        <f>VLOOKUP(C792,'考勤原始数据（增加育儿、独生子女陪护假）'!C:AF,30,0)</f>
        <v>0</v>
      </c>
      <c r="AL792">
        <f t="shared" si="49"/>
        <v>0</v>
      </c>
      <c r="AM792">
        <f t="shared" si="52"/>
        <v>200</v>
      </c>
      <c r="AN792">
        <f>VLOOKUP(C792,工龄计算!B:F,5,0)</f>
        <v>0</v>
      </c>
      <c r="AS792">
        <f t="shared" si="50"/>
        <v>0</v>
      </c>
      <c r="BB792">
        <f t="shared" si="51"/>
        <v>0</v>
      </c>
    </row>
    <row r="793" spans="2:54">
      <c r="B793" t="str">
        <f>VLOOKUP(C793,花名册!C:O,13,0)</f>
        <v>12117</v>
      </c>
      <c r="C793" t="s">
        <v>1234</v>
      </c>
      <c r="D793" t="str">
        <f>VLOOKUP(C793,花名册!C:F,4,0)</f>
        <v>百诚医药</v>
      </c>
      <c r="E793" t="str">
        <f>VLOOKUP(C793,花名册!C:G,5,0)</f>
        <v>固体制剂三部</v>
      </c>
      <c r="F793" t="str">
        <f>VLOOKUP(C793,花名册!C:H,6,0)</f>
        <v>分析研究员</v>
      </c>
      <c r="G793" t="str">
        <f>VLOOKUP(C793,花名册!C:D,2,0)</f>
        <v>在职</v>
      </c>
      <c r="H793" t="str">
        <f>VLOOKUP(C793,花名册!C:E,3,0)</f>
        <v>正式员工</v>
      </c>
      <c r="I793" t="str">
        <f>VLOOKUP(C793,花名册!C:J,8,0)</f>
        <v>研发</v>
      </c>
      <c r="J793" t="str">
        <f>VLOOKUP(C793,花名册!C:I,7,0)</f>
        <v>2022-09-02</v>
      </c>
      <c r="K793" t="str">
        <f>VLOOKUP(C793,花名册!C:L,9,0)</f>
        <v/>
      </c>
      <c r="L793" t="str">
        <f>VLOOKUP(C793,花名册!C:L,10,0)</f>
        <v/>
      </c>
      <c r="M793" t="str">
        <f>VLOOKUP(C793,花名册!C:N,12,0)</f>
        <v>P3</v>
      </c>
      <c r="N793">
        <f>VLOOKUP(C793,出勤日期!A:I,9,0)</f>
        <v>172.5</v>
      </c>
      <c r="O793">
        <f>VLOOKUP(C793,出勤日期!A:J,10,0)</f>
        <v>172.5</v>
      </c>
      <c r="P793">
        <f>VLOOKUP(C793,出勤日期!A:L,12,0)</f>
        <v>0</v>
      </c>
      <c r="Q793">
        <f>VLOOKUP(C793,出勤日期!A:M,13,0)</f>
        <v>172.5</v>
      </c>
      <c r="S793">
        <f>VLOOKUP(C793,'考勤原始数据（增加育儿、独生子女陪护假）'!C:X,16,0)</f>
        <v>0</v>
      </c>
      <c r="U793">
        <f>VLOOKUP(C793,'考勤原始数据（增加育儿、独生子女陪护假）'!C:Z,17,0)</f>
        <v>0</v>
      </c>
      <c r="W793">
        <f>VLOOKUP(C793,'考勤原始数据（增加育儿、独生子女陪护假）'!C:AB,18,0)</f>
        <v>0</v>
      </c>
      <c r="Y793">
        <f>VLOOKUP(C793,'考勤原始数据（增加育儿、独生子女陪护假）'!C:AD,19,0)</f>
        <v>0</v>
      </c>
      <c r="Z793">
        <f>VLOOKUP(C793,'考勤原始数据（增加育儿、独生子女陪护假）'!C:AE,20,0)</f>
        <v>0</v>
      </c>
      <c r="AB793">
        <f>VLOOKUP(C793,'考勤原始数据（增加育儿、独生子女陪护假）'!C:AG,22,0)</f>
        <v>0</v>
      </c>
      <c r="AC793">
        <f>VLOOKUP(C793,'考勤原始数据（增加育儿、独生子女陪护假）'!C:Y,23,0)</f>
        <v>12</v>
      </c>
      <c r="AD793">
        <f>VLOOKUP(C793,'考勤原始数据（增加育儿、独生子女陪护假）'!C:Z,24,0)</f>
        <v>12</v>
      </c>
      <c r="AE793">
        <v>0</v>
      </c>
      <c r="AF793">
        <f>VLOOKUP(C793,'考勤原始数据（增加育儿、独生子女陪护假）'!C:AB,26,0)</f>
        <v>0</v>
      </c>
      <c r="AG793">
        <f>VLOOKUP(C793:C794,'考勤原始数据（增加育儿、独生子女陪护假）'!C:AC,27,0)</f>
        <v>0</v>
      </c>
      <c r="AH793">
        <f>VLOOKUP(C793,'考勤原始数据（增加育儿、独生子女陪护假）'!C:AD,28,0)</f>
        <v>0</v>
      </c>
      <c r="AI793">
        <f>VLOOKUP(C793,'考勤原始数据（增加育儿、独生子女陪护假）'!C:AE,29,0)</f>
        <v>0</v>
      </c>
      <c r="AJ793">
        <f>VLOOKUP(C793,'考勤原始数据（增加育儿、独生子女陪护假）'!C:AF,30,0)</f>
        <v>0</v>
      </c>
      <c r="AL793">
        <f t="shared" si="49"/>
        <v>0</v>
      </c>
      <c r="AM793">
        <f t="shared" si="52"/>
        <v>200</v>
      </c>
      <c r="AN793">
        <f>VLOOKUP(C793,工龄计算!B:F,5,0)</f>
        <v>0</v>
      </c>
      <c r="AS793">
        <f t="shared" si="50"/>
        <v>0</v>
      </c>
      <c r="BB793">
        <f t="shared" si="51"/>
        <v>0</v>
      </c>
    </row>
    <row r="794" spans="2:54">
      <c r="B794" t="str">
        <f>VLOOKUP(C794,花名册!C:O,13,0)</f>
        <v>12116</v>
      </c>
      <c r="C794" t="s">
        <v>1598</v>
      </c>
      <c r="D794" t="str">
        <f>VLOOKUP(C794,花名册!C:F,4,0)</f>
        <v>百诚医药</v>
      </c>
      <c r="E794" t="str">
        <f>VLOOKUP(C794,花名册!C:G,5,0)</f>
        <v>原料药五部</v>
      </c>
      <c r="F794" t="str">
        <f>VLOOKUP(C794,花名册!C:H,6,0)</f>
        <v>合成研究员</v>
      </c>
      <c r="G794" t="str">
        <f>VLOOKUP(C794,花名册!C:D,2,0)</f>
        <v>在职</v>
      </c>
      <c r="H794" t="str">
        <f>VLOOKUP(C794,花名册!C:E,3,0)</f>
        <v>正式员工</v>
      </c>
      <c r="I794" t="str">
        <f>VLOOKUP(C794,花名册!C:J,8,0)</f>
        <v>研发</v>
      </c>
      <c r="J794" t="str">
        <f>VLOOKUP(C794,花名册!C:I,7,0)</f>
        <v>2022-09-05</v>
      </c>
      <c r="K794" t="str">
        <f>VLOOKUP(C794,花名册!C:L,9,0)</f>
        <v/>
      </c>
      <c r="L794" t="str">
        <f>VLOOKUP(C794,花名册!C:L,10,0)</f>
        <v/>
      </c>
      <c r="M794" t="str">
        <f>VLOOKUP(C794,花名册!C:N,12,0)</f>
        <v>P2</v>
      </c>
      <c r="N794">
        <f>VLOOKUP(C794,出勤日期!A:I,9,0)</f>
        <v>172.5</v>
      </c>
      <c r="O794">
        <f>VLOOKUP(C794,出勤日期!A:J,10,0)</f>
        <v>172.5</v>
      </c>
      <c r="P794">
        <f>VLOOKUP(C794,出勤日期!A:L,12,0)</f>
        <v>0</v>
      </c>
      <c r="Q794">
        <f>VLOOKUP(C794,出勤日期!A:M,13,0)</f>
        <v>172.5</v>
      </c>
      <c r="S794">
        <f>VLOOKUP(C794,'考勤原始数据（增加育儿、独生子女陪护假）'!C:X,16,0)</f>
        <v>0</v>
      </c>
      <c r="U794">
        <f>VLOOKUP(C794,'考勤原始数据（增加育儿、独生子女陪护假）'!C:Z,17,0)</f>
        <v>0</v>
      </c>
      <c r="W794">
        <f>VLOOKUP(C794,'考勤原始数据（增加育儿、独生子女陪护假）'!C:AB,18,0)</f>
        <v>0</v>
      </c>
      <c r="Y794">
        <f>VLOOKUP(C794,'考勤原始数据（增加育儿、独生子女陪护假）'!C:AD,19,0)</f>
        <v>0</v>
      </c>
      <c r="Z794">
        <f>VLOOKUP(C794,'考勤原始数据（增加育儿、独生子女陪护假）'!C:AE,20,0)</f>
        <v>0</v>
      </c>
      <c r="AB794">
        <f>VLOOKUP(C794,'考勤原始数据（增加育儿、独生子女陪护假）'!C:AG,22,0)</f>
        <v>0</v>
      </c>
      <c r="AC794">
        <f>VLOOKUP(C794,'考勤原始数据（增加育儿、独生子女陪护假）'!C:Y,23,0)</f>
        <v>10.5</v>
      </c>
      <c r="AD794">
        <f>VLOOKUP(C794,'考勤原始数据（增加育儿、独生子女陪护假）'!C:Z,24,0)</f>
        <v>10.5</v>
      </c>
      <c r="AE794">
        <v>0</v>
      </c>
      <c r="AF794">
        <f>VLOOKUP(C794,'考勤原始数据（增加育儿、独生子女陪护假）'!C:AB,26,0)</f>
        <v>0</v>
      </c>
      <c r="AG794">
        <f>VLOOKUP(C794:C795,'考勤原始数据（增加育儿、独生子女陪护假）'!C:AC,27,0)</f>
        <v>0</v>
      </c>
      <c r="AH794">
        <f>VLOOKUP(C794,'考勤原始数据（增加育儿、独生子女陪护假）'!C:AD,28,0)</f>
        <v>0</v>
      </c>
      <c r="AI794">
        <f>VLOOKUP(C794,'考勤原始数据（增加育儿、独生子女陪护假）'!C:AE,29,0)</f>
        <v>0</v>
      </c>
      <c r="AJ794">
        <f>VLOOKUP(C794,'考勤原始数据（增加育儿、独生子女陪护假）'!C:AF,30,0)</f>
        <v>0</v>
      </c>
      <c r="AL794">
        <f t="shared" si="49"/>
        <v>0</v>
      </c>
      <c r="AM794">
        <f t="shared" si="52"/>
        <v>200</v>
      </c>
      <c r="AN794">
        <f>VLOOKUP(C794,工龄计算!B:F,5,0)</f>
        <v>0</v>
      </c>
      <c r="AS794">
        <f t="shared" si="50"/>
        <v>0</v>
      </c>
      <c r="BB794">
        <f t="shared" si="51"/>
        <v>0</v>
      </c>
    </row>
    <row r="795" spans="2:54">
      <c r="B795" t="str">
        <f>VLOOKUP(C795,花名册!C:O,13,0)</f>
        <v>12420</v>
      </c>
      <c r="C795" t="s">
        <v>1392</v>
      </c>
      <c r="D795" t="str">
        <f>VLOOKUP(C795,花名册!C:F,4,0)</f>
        <v>百诚医药</v>
      </c>
      <c r="E795" t="str">
        <f>VLOOKUP(C795,花名册!C:G,5,0)</f>
        <v>人力资源部</v>
      </c>
      <c r="F795" t="str">
        <f>VLOOKUP(C795,花名册!C:H,6,0)</f>
        <v>高级招聘专员</v>
      </c>
      <c r="G795" t="str">
        <f>VLOOKUP(C795,花名册!C:D,2,0)</f>
        <v>在职</v>
      </c>
      <c r="H795" t="str">
        <f>VLOOKUP(C795,花名册!C:E,3,0)</f>
        <v>试用员工</v>
      </c>
      <c r="I795" t="str">
        <f>VLOOKUP(C795,花名册!C:J,8,0)</f>
        <v>职能</v>
      </c>
      <c r="J795" t="str">
        <f>VLOOKUP(C795,花名册!C:I,7,0)</f>
        <v>2023-02-13</v>
      </c>
      <c r="K795" t="str">
        <f>VLOOKUP(C795,花名册!C:L,9,0)</f>
        <v/>
      </c>
      <c r="L795" t="str">
        <f>VLOOKUP(C795,花名册!C:L,10,0)</f>
        <v/>
      </c>
      <c r="M795" t="str">
        <f>VLOOKUP(C795,花名册!C:N,12,0)</f>
        <v>P3</v>
      </c>
      <c r="N795">
        <f>VLOOKUP(C795,出勤日期!A:I,9,0)</f>
        <v>184</v>
      </c>
      <c r="O795">
        <f>VLOOKUP(C795,出勤日期!A:J,10,0)</f>
        <v>184</v>
      </c>
      <c r="P795">
        <f>VLOOKUP(C795,出勤日期!A:L,12,0)</f>
        <v>0</v>
      </c>
      <c r="Q795">
        <f>VLOOKUP(C795,出勤日期!A:M,13,0)</f>
        <v>184</v>
      </c>
      <c r="S795">
        <f>VLOOKUP(C795,'考勤原始数据（增加育儿、独生子女陪护假）'!C:X,16,0)</f>
        <v>0</v>
      </c>
      <c r="U795">
        <f>VLOOKUP(C795,'考勤原始数据（增加育儿、独生子女陪护假）'!C:Z,17,0)</f>
        <v>0</v>
      </c>
      <c r="W795">
        <f>VLOOKUP(C795,'考勤原始数据（增加育儿、独生子女陪护假）'!C:AB,18,0)</f>
        <v>0</v>
      </c>
      <c r="Y795">
        <f>VLOOKUP(C795,'考勤原始数据（增加育儿、独生子女陪护假）'!C:AD,19,0)</f>
        <v>0</v>
      </c>
      <c r="Z795">
        <f>VLOOKUP(C795,'考勤原始数据（增加育儿、独生子女陪护假）'!C:AE,20,0)</f>
        <v>0</v>
      </c>
      <c r="AB795">
        <f>VLOOKUP(C795,'考勤原始数据（增加育儿、独生子女陪护假）'!C:AG,22,0)</f>
        <v>0</v>
      </c>
      <c r="AC795">
        <f>VLOOKUP(C795,'考勤原始数据（增加育儿、独生子女陪护假）'!C:Y,23,0)</f>
        <v>2.5</v>
      </c>
      <c r="AD795">
        <f>VLOOKUP(C795,'考勤原始数据（增加育儿、独生子女陪护假）'!C:Z,24,0)</f>
        <v>1.5</v>
      </c>
      <c r="AE795">
        <v>0</v>
      </c>
      <c r="AF795">
        <f>VLOOKUP(C795,'考勤原始数据（增加育儿、独生子女陪护假）'!C:AB,26,0)</f>
        <v>1</v>
      </c>
      <c r="AG795">
        <f>VLOOKUP(C795:C796,'考勤原始数据（增加育儿、独生子女陪护假）'!C:AC,27,0)</f>
        <v>0</v>
      </c>
      <c r="AH795">
        <f>VLOOKUP(C795,'考勤原始数据（增加育儿、独生子女陪护假）'!C:AD,28,0)</f>
        <v>0</v>
      </c>
      <c r="AI795">
        <f>VLOOKUP(C795,'考勤原始数据（增加育儿、独生子女陪护假）'!C:AE,29,0)</f>
        <v>0</v>
      </c>
      <c r="AJ795">
        <f>VLOOKUP(C795,'考勤原始数据（增加育儿、独生子女陪护假）'!C:AF,30,0)</f>
        <v>37.5</v>
      </c>
      <c r="AL795">
        <f t="shared" si="49"/>
        <v>0</v>
      </c>
      <c r="AM795">
        <f t="shared" si="52"/>
        <v>200</v>
      </c>
      <c r="AN795">
        <f>VLOOKUP(C795,工龄计算!B:F,5,0)</f>
        <v>0</v>
      </c>
      <c r="AS795">
        <f t="shared" si="50"/>
        <v>0</v>
      </c>
      <c r="BB795">
        <f t="shared" si="51"/>
        <v>0</v>
      </c>
    </row>
    <row r="796" spans="2:54">
      <c r="B796" t="str">
        <f>VLOOKUP(C796,花名册!C:O,13,0)</f>
        <v>12139</v>
      </c>
      <c r="C796" t="s">
        <v>1367</v>
      </c>
      <c r="D796" t="str">
        <f>VLOOKUP(C796,花名册!C:F,4,0)</f>
        <v>百诚医药</v>
      </c>
      <c r="E796" t="str">
        <f>VLOOKUP(C796,花名册!C:G,5,0)</f>
        <v>大分子生物药部</v>
      </c>
      <c r="F796" t="str">
        <f>VLOOKUP(C796,花名册!C:H,6,0)</f>
        <v>助理分子生物研究员</v>
      </c>
      <c r="G796" t="str">
        <f>VLOOKUP(C796,花名册!C:D,2,0)</f>
        <v>在职</v>
      </c>
      <c r="H796" t="str">
        <f>VLOOKUP(C796,花名册!C:E,3,0)</f>
        <v>正式员工</v>
      </c>
      <c r="I796" t="str">
        <f>VLOOKUP(C796,花名册!C:J,8,0)</f>
        <v>研发</v>
      </c>
      <c r="J796" t="str">
        <f>VLOOKUP(C796,花名册!C:I,7,0)</f>
        <v>2022-09-09</v>
      </c>
      <c r="K796" t="str">
        <f>VLOOKUP(C796,花名册!C:L,9,0)</f>
        <v/>
      </c>
      <c r="L796" t="str">
        <f>VLOOKUP(C796,花名册!C:L,10,0)</f>
        <v/>
      </c>
      <c r="M796" t="str">
        <f>VLOOKUP(C796,花名册!C:N,12,0)</f>
        <v>P1</v>
      </c>
      <c r="N796">
        <f>VLOOKUP(C796,出勤日期!A:I,9,0)</f>
        <v>172.5</v>
      </c>
      <c r="O796">
        <f>VLOOKUP(C796,出勤日期!A:J,10,0)</f>
        <v>172.5</v>
      </c>
      <c r="P796">
        <f>VLOOKUP(C796,出勤日期!A:L,12,0)</f>
        <v>0</v>
      </c>
      <c r="Q796">
        <f>VLOOKUP(C796,出勤日期!A:M,13,0)</f>
        <v>172.5</v>
      </c>
      <c r="S796">
        <f>VLOOKUP(C796,'考勤原始数据（增加育儿、独生子女陪护假）'!C:X,16,0)</f>
        <v>0</v>
      </c>
      <c r="U796">
        <f>VLOOKUP(C796,'考勤原始数据（增加育儿、独生子女陪护假）'!C:Z,17,0)</f>
        <v>0</v>
      </c>
      <c r="W796">
        <f>VLOOKUP(C796,'考勤原始数据（增加育儿、独生子女陪护假）'!C:AB,18,0)</f>
        <v>0</v>
      </c>
      <c r="Y796">
        <f>VLOOKUP(C796,'考勤原始数据（增加育儿、独生子女陪护假）'!C:AD,19,0)</f>
        <v>0</v>
      </c>
      <c r="Z796">
        <f>VLOOKUP(C796,'考勤原始数据（增加育儿、独生子女陪护假）'!C:AE,20,0)</f>
        <v>0</v>
      </c>
      <c r="AB796">
        <f>VLOOKUP(C796,'考勤原始数据（增加育儿、独生子女陪护假）'!C:AG,22,0)</f>
        <v>0</v>
      </c>
      <c r="AC796">
        <f>VLOOKUP(C796,'考勤原始数据（增加育儿、独生子女陪护假）'!C:Y,23,0)</f>
        <v>0</v>
      </c>
      <c r="AD796">
        <f>VLOOKUP(C796,'考勤原始数据（增加育儿、独生子女陪护假）'!C:Z,24,0)</f>
        <v>0</v>
      </c>
      <c r="AE796">
        <v>0</v>
      </c>
      <c r="AF796">
        <f>VLOOKUP(C796,'考勤原始数据（增加育儿、独生子女陪护假）'!C:AB,26,0)</f>
        <v>0</v>
      </c>
      <c r="AG796">
        <f>VLOOKUP(C796:C797,'考勤原始数据（增加育儿、独生子女陪护假）'!C:AC,27,0)</f>
        <v>0</v>
      </c>
      <c r="AH796">
        <f>VLOOKUP(C796,'考勤原始数据（增加育儿、独生子女陪护假）'!C:AD,28,0)</f>
        <v>0</v>
      </c>
      <c r="AI796">
        <f>VLOOKUP(C796,'考勤原始数据（增加育儿、独生子女陪护假）'!C:AE,29,0)</f>
        <v>0</v>
      </c>
      <c r="AJ796">
        <f>VLOOKUP(C796,'考勤原始数据（增加育儿、独生子女陪护假）'!C:AF,30,0)</f>
        <v>0</v>
      </c>
      <c r="AL796">
        <f t="shared" si="49"/>
        <v>0</v>
      </c>
      <c r="AM796">
        <f t="shared" si="52"/>
        <v>200</v>
      </c>
      <c r="AN796">
        <f>VLOOKUP(C796,工龄计算!B:F,5,0)</f>
        <v>0</v>
      </c>
      <c r="AS796">
        <f t="shared" si="50"/>
        <v>0</v>
      </c>
      <c r="BB796">
        <f t="shared" si="51"/>
        <v>0</v>
      </c>
    </row>
    <row r="797" spans="2:54">
      <c r="B797" t="str">
        <f>VLOOKUP(C797,花名册!C:O,13,0)</f>
        <v>12138</v>
      </c>
      <c r="C797" t="s">
        <v>1323</v>
      </c>
      <c r="D797" t="str">
        <f>VLOOKUP(C797,花名册!C:F,4,0)</f>
        <v>百诚医药</v>
      </c>
      <c r="E797" t="str">
        <f>VLOOKUP(C797,花名册!C:G,5,0)</f>
        <v>质量保证部</v>
      </c>
      <c r="F797" t="str">
        <f>VLOOKUP(C797,花名册!C:H,6,0)</f>
        <v>QA</v>
      </c>
      <c r="G797" t="str">
        <f>VLOOKUP(C797,花名册!C:D,2,0)</f>
        <v>在职</v>
      </c>
      <c r="H797" t="str">
        <f>VLOOKUP(C797,花名册!C:E,3,0)</f>
        <v>正式员工</v>
      </c>
      <c r="I797" t="str">
        <f>VLOOKUP(C797,花名册!C:J,8,0)</f>
        <v>职能</v>
      </c>
      <c r="J797" t="str">
        <f>VLOOKUP(C797,花名册!C:I,7,0)</f>
        <v>2022-09-09</v>
      </c>
      <c r="K797" t="str">
        <f>VLOOKUP(C797,花名册!C:L,9,0)</f>
        <v/>
      </c>
      <c r="L797" t="str">
        <f>VLOOKUP(C797,花名册!C:L,10,0)</f>
        <v/>
      </c>
      <c r="M797" t="str">
        <f>VLOOKUP(C797,花名册!C:N,12,0)</f>
        <v>P2</v>
      </c>
      <c r="N797">
        <f>VLOOKUP(C797,出勤日期!A:I,9,0)</f>
        <v>184</v>
      </c>
      <c r="O797">
        <f>VLOOKUP(C797,出勤日期!A:J,10,0)</f>
        <v>184</v>
      </c>
      <c r="P797">
        <f>VLOOKUP(C797,出勤日期!A:L,12,0)</f>
        <v>0</v>
      </c>
      <c r="Q797">
        <f>VLOOKUP(C797,出勤日期!A:M,13,0)</f>
        <v>184</v>
      </c>
      <c r="S797">
        <f>VLOOKUP(C797,'考勤原始数据（增加育儿、独生子女陪护假）'!C:X,16,0)</f>
        <v>0</v>
      </c>
      <c r="U797">
        <f>VLOOKUP(C797,'考勤原始数据（增加育儿、独生子女陪护假）'!C:Z,17,0)</f>
        <v>0</v>
      </c>
      <c r="W797">
        <f>VLOOKUP(C797,'考勤原始数据（增加育儿、独生子女陪护假）'!C:AB,18,0)</f>
        <v>0</v>
      </c>
      <c r="Y797">
        <f>VLOOKUP(C797,'考勤原始数据（增加育儿、独生子女陪护假）'!C:AD,19,0)</f>
        <v>0</v>
      </c>
      <c r="Z797">
        <f>VLOOKUP(C797,'考勤原始数据（增加育儿、独生子女陪护假）'!C:AE,20,0)</f>
        <v>0</v>
      </c>
      <c r="AB797">
        <f>VLOOKUP(C797,'考勤原始数据（增加育儿、独生子女陪护假）'!C:AG,22,0)</f>
        <v>0</v>
      </c>
      <c r="AC797">
        <f>VLOOKUP(C797,'考勤原始数据（增加育儿、独生子女陪护假）'!C:Y,23,0)</f>
        <v>2</v>
      </c>
      <c r="AD797">
        <f>VLOOKUP(C797,'考勤原始数据（增加育儿、独生子女陪护假）'!C:Z,24,0)</f>
        <v>2</v>
      </c>
      <c r="AE797">
        <v>0</v>
      </c>
      <c r="AF797">
        <f>VLOOKUP(C797,'考勤原始数据（增加育儿、独生子女陪护假）'!C:AB,26,0)</f>
        <v>0</v>
      </c>
      <c r="AG797">
        <f>VLOOKUP(C797:C798,'考勤原始数据（增加育儿、独生子女陪护假）'!C:AC,27,0)</f>
        <v>0</v>
      </c>
      <c r="AH797">
        <f>VLOOKUP(C797,'考勤原始数据（增加育儿、独生子女陪护假）'!C:AD,28,0)</f>
        <v>0</v>
      </c>
      <c r="AI797">
        <f>VLOOKUP(C797,'考勤原始数据（增加育儿、独生子女陪护假）'!C:AE,29,0)</f>
        <v>0</v>
      </c>
      <c r="AJ797">
        <f>VLOOKUP(C797,'考勤原始数据（增加育儿、独生子女陪护假）'!C:AF,30,0)</f>
        <v>0</v>
      </c>
      <c r="AL797">
        <f t="shared" si="49"/>
        <v>0</v>
      </c>
      <c r="AM797">
        <f t="shared" si="52"/>
        <v>200</v>
      </c>
      <c r="AN797">
        <f>VLOOKUP(C797,工龄计算!B:F,5,0)</f>
        <v>0</v>
      </c>
      <c r="AS797">
        <f t="shared" si="50"/>
        <v>0</v>
      </c>
      <c r="BB797">
        <f t="shared" si="51"/>
        <v>0</v>
      </c>
    </row>
    <row r="798" spans="2:54">
      <c r="B798" t="str">
        <f>VLOOKUP(C798,花名册!C:O,13,0)</f>
        <v>12157</v>
      </c>
      <c r="C798" t="s">
        <v>1369</v>
      </c>
      <c r="D798" t="str">
        <f>VLOOKUP(C798,花名册!C:F,4,0)</f>
        <v>百诚医药</v>
      </c>
      <c r="E798" t="str">
        <f>VLOOKUP(C798,花名册!C:G,5,0)</f>
        <v>人力资源部</v>
      </c>
      <c r="F798" t="str">
        <f>VLOOKUP(C798,花名册!C:H,6,0)</f>
        <v>实习生</v>
      </c>
      <c r="G798" t="str">
        <f>VLOOKUP(C798,花名册!C:D,2,0)</f>
        <v>在职</v>
      </c>
      <c r="H798" t="str">
        <f>VLOOKUP(C798,花名册!C:E,3,0)</f>
        <v>实习生</v>
      </c>
      <c r="I798" t="str">
        <f>VLOOKUP(C798,花名册!C:J,8,0)</f>
        <v>职能</v>
      </c>
      <c r="J798" t="str">
        <f>VLOOKUP(C798,花名册!C:I,7,0)</f>
        <v>2022-09-14</v>
      </c>
      <c r="K798" t="str">
        <f>VLOOKUP(C798,花名册!C:L,9,0)</f>
        <v/>
      </c>
      <c r="L798" t="str">
        <f>VLOOKUP(C798,花名册!C:L,10,0)</f>
        <v/>
      </c>
      <c r="M798" t="str">
        <f>VLOOKUP(C798,花名册!C:N,12,0)</f>
        <v>-</v>
      </c>
      <c r="N798">
        <f>VLOOKUP(C798,出勤日期!A:I,9,0)</f>
        <v>184</v>
      </c>
      <c r="O798">
        <f>VLOOKUP(C798,出勤日期!A:J,10,0)</f>
        <v>184</v>
      </c>
      <c r="P798">
        <f>VLOOKUP(C798,出勤日期!A:L,12,0)</f>
        <v>0</v>
      </c>
      <c r="Q798">
        <f>VLOOKUP(C798,出勤日期!A:M,13,0)</f>
        <v>184</v>
      </c>
      <c r="S798">
        <f>VLOOKUP(C798,'考勤原始数据（增加育儿、独生子女陪护假）'!C:X,16,0)</f>
        <v>16</v>
      </c>
      <c r="U798">
        <f>VLOOKUP(C798,'考勤原始数据（增加育儿、独生子女陪护假）'!C:Z,17,0)</f>
        <v>0</v>
      </c>
      <c r="W798">
        <f>VLOOKUP(C798,'考勤原始数据（增加育儿、独生子女陪护假）'!C:AB,18,0)</f>
        <v>0</v>
      </c>
      <c r="Y798">
        <f>VLOOKUP(C798,'考勤原始数据（增加育儿、独生子女陪护假）'!C:AD,19,0)</f>
        <v>0</v>
      </c>
      <c r="Z798">
        <f>VLOOKUP(C798,'考勤原始数据（增加育儿、独生子女陪护假）'!C:AE,20,0)</f>
        <v>0</v>
      </c>
      <c r="AB798">
        <f>VLOOKUP(C798,'考勤原始数据（增加育儿、独生子女陪护假）'!C:AG,22,0)</f>
        <v>0</v>
      </c>
      <c r="AC798">
        <f>VLOOKUP(C798,'考勤原始数据（增加育儿、独生子女陪护假）'!C:Y,23,0)</f>
        <v>0</v>
      </c>
      <c r="AD798">
        <f>VLOOKUP(C798,'考勤原始数据（增加育儿、独生子女陪护假）'!C:Z,24,0)</f>
        <v>0</v>
      </c>
      <c r="AE798">
        <v>0</v>
      </c>
      <c r="AF798">
        <f>VLOOKUP(C798,'考勤原始数据（增加育儿、独生子女陪护假）'!C:AB,26,0)</f>
        <v>0</v>
      </c>
      <c r="AG798">
        <f>VLOOKUP(C798:C799,'考勤原始数据（增加育儿、独生子女陪护假）'!C:AC,27,0)</f>
        <v>0</v>
      </c>
      <c r="AH798">
        <f>VLOOKUP(C798,'考勤原始数据（增加育儿、独生子女陪护假）'!C:AD,28,0)</f>
        <v>0</v>
      </c>
      <c r="AI798">
        <f>VLOOKUP(C798,'考勤原始数据（增加育儿、独生子女陪护假）'!C:AE,29,0)</f>
        <v>0</v>
      </c>
      <c r="AJ798">
        <f>VLOOKUP(C798,'考勤原始数据（增加育儿、独生子女陪护假）'!C:AF,30,0)</f>
        <v>0</v>
      </c>
      <c r="AL798">
        <f t="shared" si="49"/>
        <v>0</v>
      </c>
      <c r="AM798">
        <f t="shared" si="52"/>
        <v>182.61</v>
      </c>
      <c r="AN798">
        <f>VLOOKUP(C798,工龄计算!B:F,5,0)</f>
        <v>0</v>
      </c>
      <c r="AS798">
        <f t="shared" si="50"/>
        <v>0</v>
      </c>
      <c r="BB798">
        <f t="shared" si="51"/>
        <v>0</v>
      </c>
    </row>
    <row r="799" spans="2:54">
      <c r="B799" t="str">
        <f>VLOOKUP(C799,花名册!C:O,13,0)</f>
        <v>12143</v>
      </c>
      <c r="C799" t="s">
        <v>1325</v>
      </c>
      <c r="D799" t="str">
        <f>VLOOKUP(C799,花名册!C:F,4,0)</f>
        <v>百杏生物</v>
      </c>
      <c r="E799" t="str">
        <f>VLOOKUP(C799,花名册!C:G,5,0)</f>
        <v>生物分析部</v>
      </c>
      <c r="F799" t="str">
        <f>VLOOKUP(C799,花名册!C:H,6,0)</f>
        <v>生物分析研究员</v>
      </c>
      <c r="G799" t="str">
        <f>VLOOKUP(C799,花名册!C:D,2,0)</f>
        <v>在职</v>
      </c>
      <c r="H799" t="str">
        <f>VLOOKUP(C799,花名册!C:E,3,0)</f>
        <v>正式员工</v>
      </c>
      <c r="I799" t="str">
        <f>VLOOKUP(C799,花名册!C:J,8,0)</f>
        <v>研发</v>
      </c>
      <c r="J799" t="str">
        <f>VLOOKUP(C799,花名册!C:I,7,0)</f>
        <v>2022-09-14</v>
      </c>
      <c r="K799" t="str">
        <f>VLOOKUP(C799,花名册!C:L,9,0)</f>
        <v/>
      </c>
      <c r="L799" t="str">
        <f>VLOOKUP(C799,花名册!C:L,10,0)</f>
        <v/>
      </c>
      <c r="M799" t="str">
        <f>VLOOKUP(C799,花名册!C:N,12,0)</f>
        <v>P2</v>
      </c>
      <c r="N799">
        <f>VLOOKUP(C799,出勤日期!A:I,9,0)</f>
        <v>172.5</v>
      </c>
      <c r="O799">
        <f>VLOOKUP(C799,出勤日期!A:J,10,0)</f>
        <v>172.5</v>
      </c>
      <c r="P799">
        <f>VLOOKUP(C799,出勤日期!A:L,12,0)</f>
        <v>0</v>
      </c>
      <c r="Q799">
        <f>VLOOKUP(C799,出勤日期!A:M,13,0)</f>
        <v>172.5</v>
      </c>
      <c r="S799">
        <f>VLOOKUP(C799,'考勤原始数据（增加育儿、独生子女陪护假）'!C:X,16,0)</f>
        <v>0</v>
      </c>
      <c r="U799">
        <f>VLOOKUP(C799,'考勤原始数据（增加育儿、独生子女陪护假）'!C:Z,17,0)</f>
        <v>0</v>
      </c>
      <c r="W799">
        <f>VLOOKUP(C799,'考勤原始数据（增加育儿、独生子女陪护假）'!C:AB,18,0)</f>
        <v>0</v>
      </c>
      <c r="Y799">
        <f>VLOOKUP(C799,'考勤原始数据（增加育儿、独生子女陪护假）'!C:AD,19,0)</f>
        <v>0</v>
      </c>
      <c r="Z799">
        <f>VLOOKUP(C799,'考勤原始数据（增加育儿、独生子女陪护假）'!C:AE,20,0)</f>
        <v>0</v>
      </c>
      <c r="AB799">
        <f>VLOOKUP(C799,'考勤原始数据（增加育儿、独生子女陪护假）'!C:AG,22,0)</f>
        <v>0</v>
      </c>
      <c r="AC799">
        <f>VLOOKUP(C799,'考勤原始数据（增加育儿、独生子女陪护假）'!C:Y,23,0)</f>
        <v>18</v>
      </c>
      <c r="AD799">
        <f>VLOOKUP(C799,'考勤原始数据（增加育儿、独生子女陪护假）'!C:Z,24,0)</f>
        <v>18</v>
      </c>
      <c r="AE799">
        <v>0</v>
      </c>
      <c r="AF799">
        <f>VLOOKUP(C799,'考勤原始数据（增加育儿、独生子女陪护假）'!C:AB,26,0)</f>
        <v>0</v>
      </c>
      <c r="AG799">
        <f>VLOOKUP(C799:C800,'考勤原始数据（增加育儿、独生子女陪护假）'!C:AC,27,0)</f>
        <v>0</v>
      </c>
      <c r="AH799">
        <f>VLOOKUP(C799,'考勤原始数据（增加育儿、独生子女陪护假）'!C:AD,28,0)</f>
        <v>0</v>
      </c>
      <c r="AI799">
        <f>VLOOKUP(C799,'考勤原始数据（增加育儿、独生子女陪护假）'!C:AE,29,0)</f>
        <v>0</v>
      </c>
      <c r="AJ799">
        <f>VLOOKUP(C799,'考勤原始数据（增加育儿、独生子女陪护假）'!C:AF,30,0)</f>
        <v>0</v>
      </c>
      <c r="AK799">
        <v>26</v>
      </c>
      <c r="AL799">
        <f t="shared" si="49"/>
        <v>390</v>
      </c>
      <c r="AM799">
        <f t="shared" si="52"/>
        <v>200</v>
      </c>
      <c r="AN799">
        <f>VLOOKUP(C799,工龄计算!B:F,5,0)</f>
        <v>0</v>
      </c>
      <c r="AS799">
        <f t="shared" si="50"/>
        <v>0</v>
      </c>
      <c r="BB799">
        <f t="shared" si="51"/>
        <v>0</v>
      </c>
    </row>
    <row r="800" spans="2:54">
      <c r="B800" t="str">
        <f>VLOOKUP(C800,花名册!C:O,13,0)</f>
        <v>12142</v>
      </c>
      <c r="C800" t="s">
        <v>1370</v>
      </c>
      <c r="D800" t="str">
        <f>VLOOKUP(C800,花名册!C:F,4,0)</f>
        <v>百诚医药</v>
      </c>
      <c r="E800" t="str">
        <f>VLOOKUP(C800,花名册!C:G,5,0)</f>
        <v>液体制剂二部</v>
      </c>
      <c r="F800" t="str">
        <f>VLOOKUP(C800,花名册!C:H,6,0)</f>
        <v>分析研究员</v>
      </c>
      <c r="G800" t="str">
        <f>VLOOKUP(C800,花名册!C:D,2,0)</f>
        <v>在职</v>
      </c>
      <c r="H800" t="str">
        <f>VLOOKUP(C800,花名册!C:E,3,0)</f>
        <v>正式员工</v>
      </c>
      <c r="I800" t="str">
        <f>VLOOKUP(C800,花名册!C:J,8,0)</f>
        <v>研发</v>
      </c>
      <c r="J800" t="str">
        <f>VLOOKUP(C800,花名册!C:I,7,0)</f>
        <v>2022-09-14</v>
      </c>
      <c r="K800" t="str">
        <f>VLOOKUP(C800,花名册!C:L,9,0)</f>
        <v/>
      </c>
      <c r="L800" t="str">
        <f>VLOOKUP(C800,花名册!C:L,10,0)</f>
        <v/>
      </c>
      <c r="M800" t="str">
        <f>VLOOKUP(C800,花名册!C:N,12,0)</f>
        <v>P1</v>
      </c>
      <c r="N800">
        <f>VLOOKUP(C800,出勤日期!A:I,9,0)</f>
        <v>172.5</v>
      </c>
      <c r="O800">
        <f>VLOOKUP(C800,出勤日期!A:J,10,0)</f>
        <v>172.5</v>
      </c>
      <c r="P800">
        <f>VLOOKUP(C800,出勤日期!A:L,12,0)</f>
        <v>0</v>
      </c>
      <c r="Q800">
        <f>VLOOKUP(C800,出勤日期!A:M,13,0)</f>
        <v>172.5</v>
      </c>
      <c r="S800">
        <f>VLOOKUP(C800,'考勤原始数据（增加育儿、独生子女陪护假）'!C:X,16,0)</f>
        <v>0</v>
      </c>
      <c r="U800">
        <f>VLOOKUP(C800,'考勤原始数据（增加育儿、独生子女陪护假）'!C:Z,17,0)</f>
        <v>0</v>
      </c>
      <c r="W800">
        <f>VLOOKUP(C800,'考勤原始数据（增加育儿、独生子女陪护假）'!C:AB,18,0)</f>
        <v>0</v>
      </c>
      <c r="Y800">
        <f>VLOOKUP(C800,'考勤原始数据（增加育儿、独生子女陪护假）'!C:AD,19,0)</f>
        <v>0</v>
      </c>
      <c r="Z800">
        <f>VLOOKUP(C800,'考勤原始数据（增加育儿、独生子女陪护假）'!C:AE,20,0)</f>
        <v>0</v>
      </c>
      <c r="AB800">
        <f>VLOOKUP(C800,'考勤原始数据（增加育儿、独生子女陪护假）'!C:AG,22,0)</f>
        <v>0</v>
      </c>
      <c r="AC800">
        <f>VLOOKUP(C800,'考勤原始数据（增加育儿、独生子女陪护假）'!C:Y,23,0)</f>
        <v>60</v>
      </c>
      <c r="AD800">
        <f>VLOOKUP(C800,'考勤原始数据（增加育儿、独生子女陪护假）'!C:Z,24,0)</f>
        <v>28</v>
      </c>
      <c r="AE800">
        <v>0</v>
      </c>
      <c r="AF800">
        <f>VLOOKUP(C800,'考勤原始数据（增加育儿、独生子女陪护假）'!C:AB,26,0)</f>
        <v>15.5</v>
      </c>
      <c r="AG800">
        <f>VLOOKUP(C800:C801,'考勤原始数据（增加育儿、独生子女陪护假）'!C:AC,27,0)</f>
        <v>16.5</v>
      </c>
      <c r="AH800">
        <f>VLOOKUP(C800,'考勤原始数据（增加育儿、独生子女陪护假）'!C:AD,28,0)</f>
        <v>0</v>
      </c>
      <c r="AI800">
        <f>VLOOKUP(C800,'考勤原始数据（增加育儿、独生子女陪护假）'!C:AE,29,0)</f>
        <v>0</v>
      </c>
      <c r="AJ800">
        <f>VLOOKUP(C800,'考勤原始数据（增加育儿、独生子女陪护假）'!C:AF,30,0)</f>
        <v>1280</v>
      </c>
      <c r="AL800">
        <f t="shared" si="49"/>
        <v>0</v>
      </c>
      <c r="AM800">
        <f t="shared" si="52"/>
        <v>200</v>
      </c>
      <c r="AN800">
        <f>VLOOKUP(C800,工龄计算!B:F,5,0)</f>
        <v>0</v>
      </c>
      <c r="AS800">
        <f t="shared" si="50"/>
        <v>0</v>
      </c>
      <c r="BB800">
        <f t="shared" si="51"/>
        <v>0</v>
      </c>
    </row>
    <row r="801" spans="2:54">
      <c r="B801" t="str">
        <f>VLOOKUP(C801,花名册!C:O,13,0)</f>
        <v>11221</v>
      </c>
      <c r="C801" t="s">
        <v>1264</v>
      </c>
      <c r="D801" t="str">
        <f>VLOOKUP(C801,花名册!C:F,4,0)</f>
        <v>百诚医药</v>
      </c>
      <c r="E801" t="str">
        <f>VLOOKUP(C801,花名册!C:G,5,0)</f>
        <v>企划部</v>
      </c>
      <c r="F801" t="str">
        <f>VLOOKUP(C801,花名册!C:H,6,0)</f>
        <v>平面设计助理</v>
      </c>
      <c r="G801" t="str">
        <f>VLOOKUP(C801,花名册!C:D,2,0)</f>
        <v>在职</v>
      </c>
      <c r="H801" t="str">
        <f>VLOOKUP(C801,花名册!C:E,3,0)</f>
        <v>正式员工</v>
      </c>
      <c r="I801" t="str">
        <f>VLOOKUP(C801,花名册!C:J,8,0)</f>
        <v>职能</v>
      </c>
      <c r="J801" t="str">
        <f>VLOOKUP(C801,花名册!C:I,7,0)</f>
        <v>2021-08-02</v>
      </c>
      <c r="K801" t="str">
        <f>VLOOKUP(C801,花名册!C:L,9,0)</f>
        <v/>
      </c>
      <c r="L801" t="str">
        <f>VLOOKUP(C801,花名册!C:L,10,0)</f>
        <v/>
      </c>
      <c r="M801" t="str">
        <f>VLOOKUP(C801,花名册!C:N,12,0)</f>
        <v>P2</v>
      </c>
      <c r="N801">
        <f>VLOOKUP(C801,出勤日期!A:I,9,0)</f>
        <v>184</v>
      </c>
      <c r="O801">
        <f>VLOOKUP(C801,出勤日期!A:J,10,0)</f>
        <v>184</v>
      </c>
      <c r="P801">
        <f>VLOOKUP(C801,出勤日期!A:L,12,0)</f>
        <v>0</v>
      </c>
      <c r="Q801">
        <f>VLOOKUP(C801,出勤日期!A:M,13,0)</f>
        <v>184</v>
      </c>
      <c r="S801">
        <f>VLOOKUP(C801,'考勤原始数据（增加育儿、独生子女陪护假）'!C:X,16,0)</f>
        <v>0</v>
      </c>
      <c r="U801">
        <f>VLOOKUP(C801,'考勤原始数据（增加育儿、独生子女陪护假）'!C:Z,17,0)</f>
        <v>0</v>
      </c>
      <c r="W801">
        <f>VLOOKUP(C801,'考勤原始数据（增加育儿、独生子女陪护假）'!C:AB,18,0)</f>
        <v>0</v>
      </c>
      <c r="Y801">
        <f>VLOOKUP(C801,'考勤原始数据（增加育儿、独生子女陪护假）'!C:AD,19,0)</f>
        <v>0</v>
      </c>
      <c r="Z801">
        <f>VLOOKUP(C801,'考勤原始数据（增加育儿、独生子女陪护假）'!C:AE,20,0)</f>
        <v>0</v>
      </c>
      <c r="AB801">
        <f>VLOOKUP(C801,'考勤原始数据（增加育儿、独生子女陪护假）'!C:AG,22,0)</f>
        <v>0</v>
      </c>
      <c r="AC801">
        <f>VLOOKUP(C801,'考勤原始数据（增加育儿、独生子女陪护假）'!C:Y,23,0)</f>
        <v>0</v>
      </c>
      <c r="AD801">
        <f>VLOOKUP(C801,'考勤原始数据（增加育儿、独生子女陪护假）'!C:Z,24,0)</f>
        <v>0</v>
      </c>
      <c r="AE801">
        <v>0</v>
      </c>
      <c r="AF801">
        <f>VLOOKUP(C801,'考勤原始数据（增加育儿、独生子女陪护假）'!C:AB,26,0)</f>
        <v>0</v>
      </c>
      <c r="AG801">
        <f>VLOOKUP(C801:C802,'考勤原始数据（增加育儿、独生子女陪护假）'!C:AC,27,0)</f>
        <v>0</v>
      </c>
      <c r="AH801">
        <f>VLOOKUP(C801,'考勤原始数据（增加育儿、独生子女陪护假）'!C:AD,28,0)</f>
        <v>0</v>
      </c>
      <c r="AI801">
        <f>VLOOKUP(C801,'考勤原始数据（增加育儿、独生子女陪护假）'!C:AE,29,0)</f>
        <v>0</v>
      </c>
      <c r="AJ801">
        <f>VLOOKUP(C801,'考勤原始数据（增加育儿、独生子女陪护假）'!C:AF,30,0)</f>
        <v>0</v>
      </c>
      <c r="AL801">
        <f t="shared" si="49"/>
        <v>0</v>
      </c>
      <c r="AM801">
        <f t="shared" si="52"/>
        <v>200</v>
      </c>
      <c r="AN801">
        <f>VLOOKUP(C801,工龄计算!B:F,5,0)</f>
        <v>50</v>
      </c>
      <c r="AS801">
        <f t="shared" si="50"/>
        <v>0</v>
      </c>
      <c r="BB801">
        <f t="shared" si="51"/>
        <v>0</v>
      </c>
    </row>
    <row r="802" spans="2:54">
      <c r="B802" t="str">
        <f>VLOOKUP(C802,花名册!C:O,13,0)</f>
        <v>12141</v>
      </c>
      <c r="C802" t="s">
        <v>1674</v>
      </c>
      <c r="D802" t="str">
        <f>VLOOKUP(C802,花名册!C:F,4,0)</f>
        <v>百诚医药</v>
      </c>
      <c r="E802" t="str">
        <f>VLOOKUP(C802,花名册!C:G,5,0)</f>
        <v>液体制剂二部</v>
      </c>
      <c r="F802" t="str">
        <f>VLOOKUP(C802,花名册!C:H,6,0)</f>
        <v>分析研究员</v>
      </c>
      <c r="G802" t="str">
        <f>VLOOKUP(C802,花名册!C:D,2,0)</f>
        <v>在职</v>
      </c>
      <c r="H802" t="str">
        <f>VLOOKUP(C802,花名册!C:E,3,0)</f>
        <v>正式员工</v>
      </c>
      <c r="I802" t="str">
        <f>VLOOKUP(C802,花名册!C:J,8,0)</f>
        <v>研发</v>
      </c>
      <c r="J802" t="str">
        <f>VLOOKUP(C802,花名册!C:I,7,0)</f>
        <v>2022-09-14</v>
      </c>
      <c r="K802" t="str">
        <f>VLOOKUP(C802,花名册!C:L,9,0)</f>
        <v/>
      </c>
      <c r="L802" t="str">
        <f>VLOOKUP(C802,花名册!C:L,10,0)</f>
        <v/>
      </c>
      <c r="M802" t="str">
        <f>VLOOKUP(C802,花名册!C:N,12,0)</f>
        <v>P2</v>
      </c>
      <c r="N802">
        <f>VLOOKUP(C802,出勤日期!A:I,9,0)</f>
        <v>172.5</v>
      </c>
      <c r="O802">
        <f>VLOOKUP(C802,出勤日期!A:J,10,0)</f>
        <v>172.5</v>
      </c>
      <c r="P802">
        <f>VLOOKUP(C802,出勤日期!A:L,12,0)</f>
        <v>0</v>
      </c>
      <c r="Q802">
        <f>VLOOKUP(C802,出勤日期!A:M,13,0)</f>
        <v>172.5</v>
      </c>
      <c r="S802">
        <f>VLOOKUP(C802,'考勤原始数据（增加育儿、独生子女陪护假）'!C:X,16,0)</f>
        <v>0</v>
      </c>
      <c r="U802">
        <f>VLOOKUP(C802,'考勤原始数据（增加育儿、独生子女陪护假）'!C:Z,17,0)</f>
        <v>0</v>
      </c>
      <c r="W802">
        <f>VLOOKUP(C802,'考勤原始数据（增加育儿、独生子女陪护假）'!C:AB,18,0)</f>
        <v>0</v>
      </c>
      <c r="Y802">
        <f>VLOOKUP(C802,'考勤原始数据（增加育儿、独生子女陪护假）'!C:AD,19,0)</f>
        <v>0</v>
      </c>
      <c r="Z802">
        <f>VLOOKUP(C802,'考勤原始数据（增加育儿、独生子女陪护假）'!C:AE,20,0)</f>
        <v>0</v>
      </c>
      <c r="AB802">
        <f>VLOOKUP(C802,'考勤原始数据（增加育儿、独生子女陪护假）'!C:AG,22,0)</f>
        <v>0</v>
      </c>
      <c r="AC802">
        <f>VLOOKUP(C802,'考勤原始数据（增加育儿、独生子女陪护假）'!C:Y,23,0)</f>
        <v>23</v>
      </c>
      <c r="AD802">
        <f>VLOOKUP(C802,'考勤原始数据（增加育儿、独生子女陪护假）'!C:Z,24,0)</f>
        <v>0</v>
      </c>
      <c r="AE802">
        <v>0</v>
      </c>
      <c r="AF802">
        <f>VLOOKUP(C802,'考勤原始数据（增加育儿、独生子女陪护假）'!C:AB,26,0)</f>
        <v>23</v>
      </c>
      <c r="AG802">
        <f>VLOOKUP(C802:C803,'考勤原始数据（增加育儿、独生子女陪护假）'!C:AC,27,0)</f>
        <v>0</v>
      </c>
      <c r="AH802">
        <f>VLOOKUP(C802,'考勤原始数据（增加育儿、独生子女陪护假）'!C:AD,28,0)</f>
        <v>0</v>
      </c>
      <c r="AI802">
        <f>VLOOKUP(C802,'考勤原始数据（增加育儿、独生子女陪护假）'!C:AE,29,0)</f>
        <v>0</v>
      </c>
      <c r="AJ802">
        <f>VLOOKUP(C802,'考勤原始数据（增加育儿、独生子女陪护假）'!C:AF,30,0)</f>
        <v>920</v>
      </c>
      <c r="AL802">
        <f t="shared" si="49"/>
        <v>0</v>
      </c>
      <c r="AM802">
        <f t="shared" si="52"/>
        <v>200</v>
      </c>
      <c r="AN802">
        <f>VLOOKUP(C802,工龄计算!B:F,5,0)</f>
        <v>0</v>
      </c>
      <c r="AS802">
        <f t="shared" si="50"/>
        <v>0</v>
      </c>
      <c r="BB802">
        <f t="shared" si="51"/>
        <v>0</v>
      </c>
    </row>
    <row r="803" spans="2:54">
      <c r="B803" t="str">
        <f>VLOOKUP(C803,花名册!C:O,13,0)</f>
        <v>12145</v>
      </c>
      <c r="C803" t="s">
        <v>1599</v>
      </c>
      <c r="D803" t="str">
        <f>VLOOKUP(C803,花名册!C:F,4,0)</f>
        <v>百诚医药</v>
      </c>
      <c r="E803" t="str">
        <f>VLOOKUP(C803,花名册!C:G,5,0)</f>
        <v>中药天然药物部</v>
      </c>
      <c r="F803" t="str">
        <f>VLOOKUP(C803,花名册!C:H,6,0)</f>
        <v>助理分析研究员</v>
      </c>
      <c r="G803" t="str">
        <f>VLOOKUP(C803,花名册!C:D,2,0)</f>
        <v>在职</v>
      </c>
      <c r="H803" t="str">
        <f>VLOOKUP(C803,花名册!C:E,3,0)</f>
        <v>正式员工</v>
      </c>
      <c r="I803" t="str">
        <f>VLOOKUP(C803,花名册!C:J,8,0)</f>
        <v>研发</v>
      </c>
      <c r="J803" t="str">
        <f>VLOOKUP(C803,花名册!C:I,7,0)</f>
        <v>2022-09-14</v>
      </c>
      <c r="K803" t="str">
        <f>VLOOKUP(C803,花名册!C:L,9,0)</f>
        <v/>
      </c>
      <c r="L803" t="str">
        <f>VLOOKUP(C803,花名册!C:L,10,0)</f>
        <v/>
      </c>
      <c r="M803" t="str">
        <f>VLOOKUP(C803,花名册!C:N,12,0)</f>
        <v>P1</v>
      </c>
      <c r="N803">
        <f>VLOOKUP(C803,出勤日期!A:I,9,0)</f>
        <v>172.5</v>
      </c>
      <c r="O803">
        <f>VLOOKUP(C803,出勤日期!A:J,10,0)</f>
        <v>172.5</v>
      </c>
      <c r="P803">
        <f>VLOOKUP(C803,出勤日期!A:L,12,0)</f>
        <v>0</v>
      </c>
      <c r="Q803">
        <f>VLOOKUP(C803,出勤日期!A:M,13,0)</f>
        <v>172.5</v>
      </c>
      <c r="S803">
        <f>VLOOKUP(C803,'考勤原始数据（增加育儿、独生子女陪护假）'!C:X,16,0)</f>
        <v>0</v>
      </c>
      <c r="U803">
        <f>VLOOKUP(C803,'考勤原始数据（增加育儿、独生子女陪护假）'!C:Z,17,0)</f>
        <v>0</v>
      </c>
      <c r="W803">
        <f>VLOOKUP(C803,'考勤原始数据（增加育儿、独生子女陪护假）'!C:AB,18,0)</f>
        <v>0</v>
      </c>
      <c r="Y803">
        <f>VLOOKUP(C803,'考勤原始数据（增加育儿、独生子女陪护假）'!C:AD,19,0)</f>
        <v>0</v>
      </c>
      <c r="Z803">
        <f>VLOOKUP(C803,'考勤原始数据（增加育儿、独生子女陪护假）'!C:AE,20,0)</f>
        <v>0</v>
      </c>
      <c r="AB803">
        <f>VLOOKUP(C803,'考勤原始数据（增加育儿、独生子女陪护假）'!C:AG,22,0)</f>
        <v>0</v>
      </c>
      <c r="AC803">
        <f>VLOOKUP(C803,'考勤原始数据（增加育儿、独生子女陪护假）'!C:Y,23,0)</f>
        <v>11.5</v>
      </c>
      <c r="AD803">
        <f>VLOOKUP(C803,'考勤原始数据（增加育儿、独生子女陪护假）'!C:Z,24,0)</f>
        <v>0</v>
      </c>
      <c r="AE803">
        <v>0</v>
      </c>
      <c r="AF803">
        <f>VLOOKUP(C803,'考勤原始数据（增加育儿、独生子女陪护假）'!C:AB,26,0)</f>
        <v>3</v>
      </c>
      <c r="AG803">
        <f>VLOOKUP(C803:C804,'考勤原始数据（增加育儿、独生子女陪护假）'!C:AC,27,0)</f>
        <v>8.5</v>
      </c>
      <c r="AH803">
        <f>VLOOKUP(C803,'考勤原始数据（增加育儿、独生子女陪护假）'!C:AD,28,0)</f>
        <v>0</v>
      </c>
      <c r="AI803">
        <f>VLOOKUP(C803,'考勤原始数据（增加育儿、独生子女陪护假）'!C:AE,29,0)</f>
        <v>0</v>
      </c>
      <c r="AJ803">
        <f>VLOOKUP(C803,'考勤原始数据（增加育儿、独生子女陪护假）'!C:AF,30,0)</f>
        <v>460</v>
      </c>
      <c r="AL803">
        <f t="shared" si="49"/>
        <v>0</v>
      </c>
      <c r="AM803">
        <f t="shared" si="52"/>
        <v>200</v>
      </c>
      <c r="AN803">
        <f>VLOOKUP(C803,工龄计算!B:F,5,0)</f>
        <v>0</v>
      </c>
      <c r="AS803">
        <f t="shared" si="50"/>
        <v>0</v>
      </c>
      <c r="BB803">
        <f t="shared" si="51"/>
        <v>0</v>
      </c>
    </row>
    <row r="804" spans="2:54">
      <c r="B804" t="str">
        <f>VLOOKUP(C804,花名册!C:O,13,0)</f>
        <v>12105</v>
      </c>
      <c r="C804" t="s">
        <v>1371</v>
      </c>
      <c r="D804" t="str">
        <f>VLOOKUP(C804,花名册!C:F,4,0)</f>
        <v>百诚医药</v>
      </c>
      <c r="E804" t="str">
        <f>VLOOKUP(C804,花名册!C:G,5,0)</f>
        <v>杂质研究中心</v>
      </c>
      <c r="F804" t="str">
        <f>VLOOKUP(C804,花名册!C:H,6,0)</f>
        <v>分离纯化研究员</v>
      </c>
      <c r="G804" t="str">
        <f>VLOOKUP(C804,花名册!C:D,2,0)</f>
        <v>在职</v>
      </c>
      <c r="H804" t="str">
        <f>VLOOKUP(C804,花名册!C:E,3,0)</f>
        <v>正式员工</v>
      </c>
      <c r="I804" t="str">
        <f>VLOOKUP(C804,花名册!C:J,8,0)</f>
        <v>研发</v>
      </c>
      <c r="J804" t="str">
        <f>VLOOKUP(C804,花名册!C:I,7,0)</f>
        <v>2022-09-14</v>
      </c>
      <c r="K804" t="str">
        <f>VLOOKUP(C804,花名册!C:L,9,0)</f>
        <v/>
      </c>
      <c r="L804" t="str">
        <f>VLOOKUP(C804,花名册!C:L,10,0)</f>
        <v/>
      </c>
      <c r="M804" t="str">
        <f>VLOOKUP(C804,花名册!C:N,12,0)</f>
        <v>P2</v>
      </c>
      <c r="N804">
        <f>VLOOKUP(C804,出勤日期!A:I,9,0)</f>
        <v>172.5</v>
      </c>
      <c r="O804">
        <f>VLOOKUP(C804,出勤日期!A:J,10,0)</f>
        <v>172.5</v>
      </c>
      <c r="P804">
        <f>VLOOKUP(C804,出勤日期!A:L,12,0)</f>
        <v>0</v>
      </c>
      <c r="Q804">
        <f>VLOOKUP(C804,出勤日期!A:M,13,0)</f>
        <v>172.5</v>
      </c>
      <c r="S804">
        <f>VLOOKUP(C804,'考勤原始数据（增加育儿、独生子女陪护假）'!C:X,16,0)</f>
        <v>0</v>
      </c>
      <c r="U804">
        <f>VLOOKUP(C804,'考勤原始数据（增加育儿、独生子女陪护假）'!C:Z,17,0)</f>
        <v>0</v>
      </c>
      <c r="W804">
        <f>VLOOKUP(C804,'考勤原始数据（增加育儿、独生子女陪护假）'!C:AB,18,0)</f>
        <v>0</v>
      </c>
      <c r="Y804">
        <f>VLOOKUP(C804,'考勤原始数据（增加育儿、独生子女陪护假）'!C:AD,19,0)</f>
        <v>0</v>
      </c>
      <c r="Z804">
        <f>VLOOKUP(C804,'考勤原始数据（增加育儿、独生子女陪护假）'!C:AE,20,0)</f>
        <v>0</v>
      </c>
      <c r="AB804">
        <f>VLOOKUP(C804,'考勤原始数据（增加育儿、独生子女陪护假）'!C:AG,22,0)</f>
        <v>0</v>
      </c>
      <c r="AC804">
        <f>VLOOKUP(C804,'考勤原始数据（增加育儿、独生子女陪护假）'!C:Y,23,0)</f>
        <v>0</v>
      </c>
      <c r="AD804">
        <f>VLOOKUP(C804,'考勤原始数据（增加育儿、独生子女陪护假）'!C:Z,24,0)</f>
        <v>0</v>
      </c>
      <c r="AE804">
        <v>0</v>
      </c>
      <c r="AF804">
        <f>VLOOKUP(C804,'考勤原始数据（增加育儿、独生子女陪护假）'!C:AB,26,0)</f>
        <v>0</v>
      </c>
      <c r="AG804">
        <f>VLOOKUP(C804:C805,'考勤原始数据（增加育儿、独生子女陪护假）'!C:AC,27,0)</f>
        <v>0</v>
      </c>
      <c r="AH804">
        <f>VLOOKUP(C804,'考勤原始数据（增加育儿、独生子女陪护假）'!C:AD,28,0)</f>
        <v>0</v>
      </c>
      <c r="AI804">
        <f>VLOOKUP(C804,'考勤原始数据（增加育儿、独生子女陪护假）'!C:AE,29,0)</f>
        <v>0</v>
      </c>
      <c r="AJ804">
        <f>VLOOKUP(C804,'考勤原始数据（增加育儿、独生子女陪护假）'!C:AF,30,0)</f>
        <v>0</v>
      </c>
      <c r="AL804">
        <f t="shared" si="49"/>
        <v>0</v>
      </c>
      <c r="AM804">
        <f t="shared" si="52"/>
        <v>200</v>
      </c>
      <c r="AN804">
        <f>VLOOKUP(C804,工龄计算!B:F,5,0)</f>
        <v>0</v>
      </c>
      <c r="AS804">
        <f t="shared" si="50"/>
        <v>0</v>
      </c>
      <c r="BB804">
        <f t="shared" si="51"/>
        <v>0</v>
      </c>
    </row>
    <row r="805" spans="2:54">
      <c r="B805" t="str">
        <f>VLOOKUP(C805,花名册!C:O,13,0)</f>
        <v>12146</v>
      </c>
      <c r="C805" t="s">
        <v>1702</v>
      </c>
      <c r="D805" t="str">
        <f>VLOOKUP(C805,花名册!C:F,4,0)</f>
        <v>百诚医药</v>
      </c>
      <c r="E805" t="str">
        <f>VLOOKUP(C805,花名册!C:G,5,0)</f>
        <v>医学部</v>
      </c>
      <c r="F805" t="str">
        <f>VLOOKUP(C805,花名册!C:H,6,0)</f>
        <v>CRA</v>
      </c>
      <c r="G805" t="str">
        <f>VLOOKUP(C805,花名册!C:D,2,0)</f>
        <v>在职</v>
      </c>
      <c r="H805" t="str">
        <f>VLOOKUP(C805,花名册!C:E,3,0)</f>
        <v>正式员工</v>
      </c>
      <c r="I805" t="str">
        <f>VLOOKUP(C805,花名册!C:J,8,0)</f>
        <v>研发</v>
      </c>
      <c r="J805" t="str">
        <f>VLOOKUP(C805,花名册!C:I,7,0)</f>
        <v>2022-09-16</v>
      </c>
      <c r="K805" t="str">
        <f>VLOOKUP(C805,花名册!C:L,9,0)</f>
        <v/>
      </c>
      <c r="L805" t="str">
        <f>VLOOKUP(C805,花名册!C:L,10,0)</f>
        <v/>
      </c>
      <c r="M805" t="str">
        <f>VLOOKUP(C805,花名册!C:N,12,0)</f>
        <v>P2</v>
      </c>
      <c r="N805">
        <f>VLOOKUP(C805,出勤日期!A:I,9,0)</f>
        <v>172.5</v>
      </c>
      <c r="O805">
        <f>VLOOKUP(C805,出勤日期!A:J,10,0)</f>
        <v>172.5</v>
      </c>
      <c r="P805">
        <f>VLOOKUP(C805,出勤日期!A:L,12,0)</f>
        <v>0</v>
      </c>
      <c r="Q805">
        <f>VLOOKUP(C805,出勤日期!A:M,13,0)</f>
        <v>172.5</v>
      </c>
      <c r="S805">
        <f>VLOOKUP(C805,'考勤原始数据（增加育儿、独生子女陪护假）'!C:X,16,0)</f>
        <v>0</v>
      </c>
      <c r="U805">
        <f>VLOOKUP(C805,'考勤原始数据（增加育儿、独生子女陪护假）'!C:Z,17,0)</f>
        <v>0</v>
      </c>
      <c r="W805">
        <f>VLOOKUP(C805,'考勤原始数据（增加育儿、独生子女陪护假）'!C:AB,18,0)</f>
        <v>0</v>
      </c>
      <c r="Y805">
        <f>VLOOKUP(C805,'考勤原始数据（增加育儿、独生子女陪护假）'!C:AD,19,0)</f>
        <v>0</v>
      </c>
      <c r="Z805">
        <f>VLOOKUP(C805,'考勤原始数据（增加育儿、独生子女陪护假）'!C:AE,20,0)</f>
        <v>0</v>
      </c>
      <c r="AB805">
        <f>VLOOKUP(C805,'考勤原始数据（增加育儿、独生子女陪护假）'!C:AG,22,0)</f>
        <v>0</v>
      </c>
      <c r="AC805">
        <f>VLOOKUP(C805,'考勤原始数据（增加育儿、独生子女陪护假）'!C:Y,23,0)</f>
        <v>0</v>
      </c>
      <c r="AD805">
        <f>VLOOKUP(C805,'考勤原始数据（增加育儿、独生子女陪护假）'!C:Z,24,0)</f>
        <v>0</v>
      </c>
      <c r="AE805">
        <v>0</v>
      </c>
      <c r="AF805">
        <f>VLOOKUP(C805,'考勤原始数据（增加育儿、独生子女陪护假）'!C:AB,26,0)</f>
        <v>0</v>
      </c>
      <c r="AG805">
        <f>VLOOKUP(C805:C806,'考勤原始数据（增加育儿、独生子女陪护假）'!C:AC,27,0)</f>
        <v>0</v>
      </c>
      <c r="AH805">
        <f>VLOOKUP(C805,'考勤原始数据（增加育儿、独生子女陪护假）'!C:AD,28,0)</f>
        <v>0</v>
      </c>
      <c r="AI805">
        <f>VLOOKUP(C805,'考勤原始数据（增加育儿、独生子女陪护假）'!C:AE,29,0)</f>
        <v>0</v>
      </c>
      <c r="AJ805">
        <f>VLOOKUP(C805,'考勤原始数据（增加育儿、独生子女陪护假）'!C:AF,30,0)</f>
        <v>0</v>
      </c>
      <c r="AK805">
        <v>25</v>
      </c>
      <c r="AL805">
        <f t="shared" si="49"/>
        <v>375</v>
      </c>
      <c r="AM805">
        <f t="shared" si="52"/>
        <v>200</v>
      </c>
      <c r="AN805">
        <f>VLOOKUP(C805,工龄计算!B:F,5,0)</f>
        <v>0</v>
      </c>
      <c r="AQ805">
        <v>1000</v>
      </c>
      <c r="AS805">
        <f t="shared" si="50"/>
        <v>1000</v>
      </c>
      <c r="BB805">
        <f t="shared" si="51"/>
        <v>0</v>
      </c>
    </row>
    <row r="806" spans="2:54">
      <c r="B806" t="str">
        <f>VLOOKUP(C806,花名册!C:O,13,0)</f>
        <v>12162</v>
      </c>
      <c r="C806" t="s">
        <v>1326</v>
      </c>
      <c r="D806" t="str">
        <f>VLOOKUP(C806,花名册!C:F,4,0)</f>
        <v>百代医药</v>
      </c>
      <c r="E806" t="str">
        <f>VLOOKUP(C806,花名册!C:G,5,0)</f>
        <v>质量部</v>
      </c>
      <c r="F806" t="str">
        <f>VLOOKUP(C806,花名册!C:H,6,0)</f>
        <v>QC主管</v>
      </c>
      <c r="G806" t="str">
        <f>VLOOKUP(C806,花名册!C:D,2,0)</f>
        <v>在职</v>
      </c>
      <c r="H806" t="str">
        <f>VLOOKUP(C806,花名册!C:E,3,0)</f>
        <v>正式员工</v>
      </c>
      <c r="I806" t="str">
        <f>VLOOKUP(C806,花名册!C:J,8,0)</f>
        <v>职能</v>
      </c>
      <c r="J806" t="str">
        <f>VLOOKUP(C806,花名册!C:I,7,0)</f>
        <v>2022-09-16</v>
      </c>
      <c r="K806" t="str">
        <f>VLOOKUP(C806,花名册!C:L,9,0)</f>
        <v/>
      </c>
      <c r="L806" t="str">
        <f>VLOOKUP(C806,花名册!C:L,10,0)</f>
        <v/>
      </c>
      <c r="M806" t="str">
        <f>VLOOKUP(C806,花名册!C:N,12,0)</f>
        <v>P1</v>
      </c>
      <c r="N806">
        <f>VLOOKUP(C806,出勤日期!A:I,9,0)</f>
        <v>184</v>
      </c>
      <c r="O806">
        <f>VLOOKUP(C806,出勤日期!A:J,10,0)</f>
        <v>184</v>
      </c>
      <c r="P806">
        <f>VLOOKUP(C806,出勤日期!A:L,12,0)</f>
        <v>0</v>
      </c>
      <c r="Q806">
        <f>VLOOKUP(C806,出勤日期!A:M,13,0)</f>
        <v>184</v>
      </c>
      <c r="S806">
        <f>VLOOKUP(C806,'考勤原始数据（增加育儿、独生子女陪护假）'!C:X,16,0)</f>
        <v>0</v>
      </c>
      <c r="U806">
        <f>VLOOKUP(C806,'考勤原始数据（增加育儿、独生子女陪护假）'!C:Z,17,0)</f>
        <v>0</v>
      </c>
      <c r="W806">
        <f>VLOOKUP(C806,'考勤原始数据（增加育儿、独生子女陪护假）'!C:AB,18,0)</f>
        <v>0</v>
      </c>
      <c r="Y806">
        <f>VLOOKUP(C806,'考勤原始数据（增加育儿、独生子女陪护假）'!C:AD,19,0)</f>
        <v>0</v>
      </c>
      <c r="Z806">
        <f>VLOOKUP(C806,'考勤原始数据（增加育儿、独生子女陪护假）'!C:AE,20,0)</f>
        <v>0</v>
      </c>
      <c r="AB806">
        <f>VLOOKUP(C806,'考勤原始数据（增加育儿、独生子女陪护假）'!C:AG,22,0)</f>
        <v>0</v>
      </c>
      <c r="AC806">
        <f>VLOOKUP(C806,'考勤原始数据（增加育儿、独生子女陪护假）'!C:Y,23,0)</f>
        <v>0</v>
      </c>
      <c r="AD806">
        <f>VLOOKUP(C806,'考勤原始数据（增加育儿、独生子女陪护假）'!C:Z,24,0)</f>
        <v>0</v>
      </c>
      <c r="AE806">
        <v>0</v>
      </c>
      <c r="AF806">
        <f>VLOOKUP(C806,'考勤原始数据（增加育儿、独生子女陪护假）'!C:AB,26,0)</f>
        <v>0</v>
      </c>
      <c r="AG806">
        <f>VLOOKUP(C806:C807,'考勤原始数据（增加育儿、独生子女陪护假）'!C:AC,27,0)</f>
        <v>0</v>
      </c>
      <c r="AH806">
        <f>VLOOKUP(C806,'考勤原始数据（增加育儿、独生子女陪护假）'!C:AD,28,0)</f>
        <v>0</v>
      </c>
      <c r="AI806">
        <f>VLOOKUP(C806,'考勤原始数据（增加育儿、独生子女陪护假）'!C:AE,29,0)</f>
        <v>0</v>
      </c>
      <c r="AJ806">
        <f>VLOOKUP(C806,'考勤原始数据（增加育儿、独生子女陪护假）'!C:AF,30,0)</f>
        <v>0</v>
      </c>
      <c r="AK806">
        <v>22</v>
      </c>
      <c r="AL806">
        <f t="shared" si="49"/>
        <v>330</v>
      </c>
      <c r="AM806">
        <f t="shared" si="52"/>
        <v>200</v>
      </c>
      <c r="AN806">
        <f>VLOOKUP(C806,工龄计算!B:F,5,0)</f>
        <v>0</v>
      </c>
      <c r="AS806">
        <f t="shared" si="50"/>
        <v>0</v>
      </c>
      <c r="BB806">
        <f t="shared" si="51"/>
        <v>0</v>
      </c>
    </row>
    <row r="807" spans="2:54">
      <c r="B807" t="str">
        <f>VLOOKUP(C807,花名册!C:O,13,0)</f>
        <v>12158</v>
      </c>
      <c r="C807" t="s">
        <v>1521</v>
      </c>
      <c r="D807" t="str">
        <f>VLOOKUP(C807,花名册!C:F,4,0)</f>
        <v>百诚医药</v>
      </c>
      <c r="E807" t="str">
        <f>VLOOKUP(C807,花名册!C:G,5,0)</f>
        <v>非临床部</v>
      </c>
      <c r="F807" t="str">
        <f>VLOOKUP(C807,花名册!C:H,6,0)</f>
        <v>动物饲养员</v>
      </c>
      <c r="G807" t="str">
        <f>VLOOKUP(C807,花名册!C:D,2,0)</f>
        <v>在职</v>
      </c>
      <c r="H807" t="str">
        <f>VLOOKUP(C807,花名册!C:E,3,0)</f>
        <v>正式员工</v>
      </c>
      <c r="I807" t="str">
        <f>VLOOKUP(C807,花名册!C:J,8,0)</f>
        <v>研发</v>
      </c>
      <c r="J807" t="str">
        <f>VLOOKUP(C807,花名册!C:I,7,0)</f>
        <v>2022-09-19</v>
      </c>
      <c r="K807" t="str">
        <f>VLOOKUP(C807,花名册!C:L,9,0)</f>
        <v/>
      </c>
      <c r="L807" t="str">
        <f>VLOOKUP(C807,花名册!C:L,10,0)</f>
        <v/>
      </c>
      <c r="M807" t="str">
        <f>VLOOKUP(C807,花名册!C:N,12,0)</f>
        <v>P1</v>
      </c>
      <c r="N807">
        <f>VLOOKUP(C807,出勤日期!A:I,9,0)</f>
        <v>172.5</v>
      </c>
      <c r="O807">
        <f>VLOOKUP(C807,出勤日期!A:J,10,0)</f>
        <v>172.5</v>
      </c>
      <c r="P807">
        <f>VLOOKUP(C807,出勤日期!A:L,12,0)</f>
        <v>0</v>
      </c>
      <c r="Q807">
        <f>VLOOKUP(C807,出勤日期!A:M,13,0)</f>
        <v>172.5</v>
      </c>
      <c r="S807">
        <f>VLOOKUP(C807,'考勤原始数据（增加育儿、独生子女陪护假）'!C:X,16,0)</f>
        <v>0</v>
      </c>
      <c r="U807">
        <f>VLOOKUP(C807,'考勤原始数据（增加育儿、独生子女陪护假）'!C:Z,17,0)</f>
        <v>0</v>
      </c>
      <c r="W807">
        <f>VLOOKUP(C807,'考勤原始数据（增加育儿、独生子女陪护假）'!C:AB,18,0)</f>
        <v>0</v>
      </c>
      <c r="Y807">
        <f>VLOOKUP(C807,'考勤原始数据（增加育儿、独生子女陪护假）'!C:AD,19,0)</f>
        <v>0</v>
      </c>
      <c r="Z807">
        <f>VLOOKUP(C807,'考勤原始数据（增加育儿、独生子女陪护假）'!C:AE,20,0)</f>
        <v>0</v>
      </c>
      <c r="AB807">
        <f>VLOOKUP(C807,'考勤原始数据（增加育儿、独生子女陪护假）'!C:AG,22,0)</f>
        <v>0</v>
      </c>
      <c r="AC807">
        <f>VLOOKUP(C807,'考勤原始数据（增加育儿、独生子女陪护假）'!C:Y,23,0)</f>
        <v>5.5</v>
      </c>
      <c r="AD807">
        <f>VLOOKUP(C807,'考勤原始数据（增加育儿、独生子女陪护假）'!C:Z,24,0)</f>
        <v>5.5</v>
      </c>
      <c r="AE807">
        <v>0</v>
      </c>
      <c r="AF807">
        <f>VLOOKUP(C807,'考勤原始数据（增加育儿、独生子女陪护假）'!C:AB,26,0)</f>
        <v>0</v>
      </c>
      <c r="AG807">
        <f>VLOOKUP(C807:C808,'考勤原始数据（增加育儿、独生子女陪护假）'!C:AC,27,0)</f>
        <v>0</v>
      </c>
      <c r="AH807">
        <f>VLOOKUP(C807,'考勤原始数据（增加育儿、独生子女陪护假）'!C:AD,28,0)</f>
        <v>0</v>
      </c>
      <c r="AI807">
        <f>VLOOKUP(C807,'考勤原始数据（增加育儿、独生子女陪护假）'!C:AE,29,0)</f>
        <v>0</v>
      </c>
      <c r="AJ807">
        <f>VLOOKUP(C807,'考勤原始数据（增加育儿、独生子女陪护假）'!C:AF,30,0)</f>
        <v>0</v>
      </c>
      <c r="AL807">
        <f t="shared" si="49"/>
        <v>0</v>
      </c>
      <c r="AM807">
        <f t="shared" si="52"/>
        <v>200</v>
      </c>
      <c r="AN807">
        <f>VLOOKUP(C807,工龄计算!B:F,5,0)</f>
        <v>0</v>
      </c>
      <c r="AS807">
        <f t="shared" si="50"/>
        <v>0</v>
      </c>
      <c r="BB807">
        <f t="shared" si="51"/>
        <v>0</v>
      </c>
    </row>
    <row r="808" spans="2:54">
      <c r="B808" t="str">
        <f>VLOOKUP(C808,花名册!C:O,13,0)</f>
        <v>12168</v>
      </c>
      <c r="C808" t="s">
        <v>1675</v>
      </c>
      <c r="D808" t="str">
        <f>VLOOKUP(C808,花名册!C:F,4,0)</f>
        <v>百诚医药</v>
      </c>
      <c r="E808" t="str">
        <f>VLOOKUP(C808,花名册!C:G,5,0)</f>
        <v>中药天然药物部</v>
      </c>
      <c r="F808" t="str">
        <f>VLOOKUP(C808,花名册!C:H,6,0)</f>
        <v>实习生</v>
      </c>
      <c r="G808" t="str">
        <f>VLOOKUP(C808,花名册!C:D,2,0)</f>
        <v>在职</v>
      </c>
      <c r="H808" t="str">
        <f>VLOOKUP(C808,花名册!C:E,3,0)</f>
        <v>实习生</v>
      </c>
      <c r="I808" t="str">
        <f>VLOOKUP(C808,花名册!C:J,8,0)</f>
        <v>研发</v>
      </c>
      <c r="J808" t="str">
        <f>VLOOKUP(C808,花名册!C:I,7,0)</f>
        <v>2022-09-19</v>
      </c>
      <c r="K808" t="str">
        <f>VLOOKUP(C808,花名册!C:L,9,0)</f>
        <v/>
      </c>
      <c r="L808" t="str">
        <f>VLOOKUP(C808,花名册!C:L,10,0)</f>
        <v/>
      </c>
      <c r="M808" t="str">
        <f>VLOOKUP(C808,花名册!C:N,12,0)</f>
        <v>-</v>
      </c>
      <c r="N808">
        <f>VLOOKUP(C808,出勤日期!A:I,9,0)</f>
        <v>172.5</v>
      </c>
      <c r="O808">
        <f>VLOOKUP(C808,出勤日期!A:J,10,0)</f>
        <v>172.5</v>
      </c>
      <c r="P808">
        <f>VLOOKUP(C808,出勤日期!A:L,12,0)</f>
        <v>0</v>
      </c>
      <c r="Q808">
        <f>VLOOKUP(C808,出勤日期!A:M,13,0)</f>
        <v>172.5</v>
      </c>
      <c r="S808">
        <f>VLOOKUP(C808,'考勤原始数据（增加育儿、独生子女陪护假）'!C:X,16,0)</f>
        <v>3.5</v>
      </c>
      <c r="U808">
        <f>VLOOKUP(C808,'考勤原始数据（增加育儿、独生子女陪护假）'!C:Z,17,0)</f>
        <v>0</v>
      </c>
      <c r="W808">
        <f>VLOOKUP(C808,'考勤原始数据（增加育儿、独生子女陪护假）'!C:AB,18,0)</f>
        <v>0</v>
      </c>
      <c r="Y808">
        <f>VLOOKUP(C808,'考勤原始数据（增加育儿、独生子女陪护假）'!C:AD,19,0)</f>
        <v>0</v>
      </c>
      <c r="Z808">
        <f>VLOOKUP(C808,'考勤原始数据（增加育儿、独生子女陪护假）'!C:AE,20,0)</f>
        <v>0</v>
      </c>
      <c r="AB808">
        <f>VLOOKUP(C808,'考勤原始数据（增加育儿、独生子女陪护假）'!C:AG,22,0)</f>
        <v>0</v>
      </c>
      <c r="AC808">
        <f>VLOOKUP(C808,'考勤原始数据（增加育儿、独生子女陪护假）'!C:Y,23,0)</f>
        <v>0</v>
      </c>
      <c r="AD808">
        <f>VLOOKUP(C808,'考勤原始数据（增加育儿、独生子女陪护假）'!C:Z,24,0)</f>
        <v>0</v>
      </c>
      <c r="AE808">
        <v>0</v>
      </c>
      <c r="AF808">
        <f>VLOOKUP(C808,'考勤原始数据（增加育儿、独生子女陪护假）'!C:AB,26,0)</f>
        <v>0</v>
      </c>
      <c r="AG808">
        <f>VLOOKUP(C808:C809,'考勤原始数据（增加育儿、独生子女陪护假）'!C:AC,27,0)</f>
        <v>0</v>
      </c>
      <c r="AH808">
        <f>VLOOKUP(C808,'考勤原始数据（增加育儿、独生子女陪护假）'!C:AD,28,0)</f>
        <v>0</v>
      </c>
      <c r="AI808">
        <f>VLOOKUP(C808,'考勤原始数据（增加育儿、独生子女陪护假）'!C:AE,29,0)</f>
        <v>0</v>
      </c>
      <c r="AJ808">
        <f>VLOOKUP(C808,'考勤原始数据（增加育儿、独生子女陪护假）'!C:AF,30,0)</f>
        <v>0</v>
      </c>
      <c r="AL808">
        <f t="shared" si="49"/>
        <v>0</v>
      </c>
      <c r="AM808">
        <f t="shared" si="52"/>
        <v>195.94</v>
      </c>
      <c r="AN808">
        <f>VLOOKUP(C808,工龄计算!B:F,5,0)</f>
        <v>0</v>
      </c>
      <c r="AS808">
        <f t="shared" si="50"/>
        <v>0</v>
      </c>
      <c r="BB808">
        <f t="shared" si="51"/>
        <v>0</v>
      </c>
    </row>
    <row r="809" spans="2:54">
      <c r="B809" t="str">
        <f>VLOOKUP(C809,花名册!C:O,13,0)</f>
        <v>12160</v>
      </c>
      <c r="C809" t="s">
        <v>1524</v>
      </c>
      <c r="D809" t="str">
        <f>VLOOKUP(C809,花名册!C:F,4,0)</f>
        <v>百诚医药</v>
      </c>
      <c r="E809" t="str">
        <f>VLOOKUP(C809,花名册!C:G,5,0)</f>
        <v>固体制剂一部</v>
      </c>
      <c r="F809" t="str">
        <f>VLOOKUP(C809,花名册!C:H,6,0)</f>
        <v>分析研究员</v>
      </c>
      <c r="G809" t="str">
        <f>VLOOKUP(C809,花名册!C:D,2,0)</f>
        <v>在职</v>
      </c>
      <c r="H809" t="str">
        <f>VLOOKUP(C809,花名册!C:E,3,0)</f>
        <v>正式员工</v>
      </c>
      <c r="I809" t="str">
        <f>VLOOKUP(C809,花名册!C:J,8,0)</f>
        <v>研发</v>
      </c>
      <c r="J809" t="str">
        <f>VLOOKUP(C809,花名册!C:I,7,0)</f>
        <v>2022-09-19</v>
      </c>
      <c r="K809" t="str">
        <f>VLOOKUP(C809,花名册!C:L,9,0)</f>
        <v/>
      </c>
      <c r="L809" t="str">
        <f>VLOOKUP(C809,花名册!C:L,10,0)</f>
        <v/>
      </c>
      <c r="M809" t="str">
        <f>VLOOKUP(C809,花名册!C:N,12,0)</f>
        <v>P2</v>
      </c>
      <c r="N809">
        <f>VLOOKUP(C809,出勤日期!A:I,9,0)</f>
        <v>172.5</v>
      </c>
      <c r="O809">
        <f>VLOOKUP(C809,出勤日期!A:J,10,0)</f>
        <v>172.5</v>
      </c>
      <c r="P809">
        <f>VLOOKUP(C809,出勤日期!A:L,12,0)</f>
        <v>0</v>
      </c>
      <c r="Q809">
        <f>VLOOKUP(C809,出勤日期!A:M,13,0)</f>
        <v>172.5</v>
      </c>
      <c r="S809">
        <f>VLOOKUP(C809,'考勤原始数据（增加育儿、独生子女陪护假）'!C:X,16,0)</f>
        <v>0</v>
      </c>
      <c r="U809">
        <f>VLOOKUP(C809,'考勤原始数据（增加育儿、独生子女陪护假）'!C:Z,17,0)</f>
        <v>0</v>
      </c>
      <c r="W809">
        <f>VLOOKUP(C809,'考勤原始数据（增加育儿、独生子女陪护假）'!C:AB,18,0)</f>
        <v>0</v>
      </c>
      <c r="Y809">
        <f>VLOOKUP(C809,'考勤原始数据（增加育儿、独生子女陪护假）'!C:AD,19,0)</f>
        <v>0</v>
      </c>
      <c r="Z809">
        <f>VLOOKUP(C809,'考勤原始数据（增加育儿、独生子女陪护假）'!C:AE,20,0)</f>
        <v>0</v>
      </c>
      <c r="AB809">
        <f>VLOOKUP(C809,'考勤原始数据（增加育儿、独生子女陪护假）'!C:AG,22,0)</f>
        <v>0</v>
      </c>
      <c r="AC809">
        <f>VLOOKUP(C809,'考勤原始数据（增加育儿、独生子女陪护假）'!C:Y,23,0)</f>
        <v>9</v>
      </c>
      <c r="AD809">
        <f>VLOOKUP(C809,'考勤原始数据（增加育儿、独生子女陪护假）'!C:Z,24,0)</f>
        <v>9</v>
      </c>
      <c r="AE809">
        <v>0</v>
      </c>
      <c r="AF809">
        <f>VLOOKUP(C809,'考勤原始数据（增加育儿、独生子女陪护假）'!C:AB,26,0)</f>
        <v>0</v>
      </c>
      <c r="AG809">
        <f>VLOOKUP(C809:C810,'考勤原始数据（增加育儿、独生子女陪护假）'!C:AC,27,0)</f>
        <v>0</v>
      </c>
      <c r="AH809">
        <f>VLOOKUP(C809,'考勤原始数据（增加育儿、独生子女陪护假）'!C:AD,28,0)</f>
        <v>0</v>
      </c>
      <c r="AI809">
        <f>VLOOKUP(C809,'考勤原始数据（增加育儿、独生子女陪护假）'!C:AE,29,0)</f>
        <v>0</v>
      </c>
      <c r="AJ809">
        <f>VLOOKUP(C809,'考勤原始数据（增加育儿、独生子女陪护假）'!C:AF,30,0)</f>
        <v>0</v>
      </c>
      <c r="AL809">
        <f t="shared" si="49"/>
        <v>0</v>
      </c>
      <c r="AM809">
        <f t="shared" si="52"/>
        <v>200</v>
      </c>
      <c r="AN809">
        <f>VLOOKUP(C809,工龄计算!B:F,5,0)</f>
        <v>0</v>
      </c>
      <c r="AS809">
        <f t="shared" si="50"/>
        <v>0</v>
      </c>
      <c r="BB809">
        <f t="shared" si="51"/>
        <v>0</v>
      </c>
    </row>
    <row r="810" spans="2:54">
      <c r="B810" t="str">
        <f>VLOOKUP(C810,花名册!C:O,13,0)</f>
        <v>12144</v>
      </c>
      <c r="C810" t="s">
        <v>1703</v>
      </c>
      <c r="D810" t="str">
        <f>VLOOKUP(C810,花名册!C:F,4,0)</f>
        <v>百诚医药</v>
      </c>
      <c r="E810" t="str">
        <f>VLOOKUP(C810,花名册!C:G,5,0)</f>
        <v>药理部</v>
      </c>
      <c r="F810" t="str">
        <f>VLOOKUP(C810,花名册!C:H,6,0)</f>
        <v>药理研究员</v>
      </c>
      <c r="G810" t="str">
        <f>VLOOKUP(C810,花名册!C:D,2,0)</f>
        <v>在职</v>
      </c>
      <c r="H810" t="str">
        <f>VLOOKUP(C810,花名册!C:E,3,0)</f>
        <v>正式员工</v>
      </c>
      <c r="I810" t="str">
        <f>VLOOKUP(C810,花名册!C:J,8,0)</f>
        <v>研发</v>
      </c>
      <c r="J810" t="str">
        <f>VLOOKUP(C810,花名册!C:I,7,0)</f>
        <v>2022-09-19</v>
      </c>
      <c r="K810" t="str">
        <f>VLOOKUP(C810,花名册!C:L,9,0)</f>
        <v/>
      </c>
      <c r="L810" t="str">
        <f>VLOOKUP(C810,花名册!C:L,10,0)</f>
        <v/>
      </c>
      <c r="M810" t="str">
        <f>VLOOKUP(C810,花名册!C:N,12,0)</f>
        <v>P1</v>
      </c>
      <c r="N810">
        <f>VLOOKUP(C810,出勤日期!A:I,9,0)</f>
        <v>172.5</v>
      </c>
      <c r="O810">
        <f>VLOOKUP(C810,出勤日期!A:J,10,0)</f>
        <v>172.5</v>
      </c>
      <c r="P810">
        <f>VLOOKUP(C810,出勤日期!A:L,12,0)</f>
        <v>0</v>
      </c>
      <c r="Q810">
        <f>VLOOKUP(C810,出勤日期!A:M,13,0)</f>
        <v>172.5</v>
      </c>
      <c r="S810">
        <f>VLOOKUP(C810,'考勤原始数据（增加育儿、独生子女陪护假）'!C:X,16,0)</f>
        <v>22.5</v>
      </c>
      <c r="U810">
        <f>VLOOKUP(C810,'考勤原始数据（增加育儿、独生子女陪护假）'!C:Z,17,0)</f>
        <v>0</v>
      </c>
      <c r="W810">
        <f>VLOOKUP(C810,'考勤原始数据（增加育儿、独生子女陪护假）'!C:AB,18,0)</f>
        <v>0</v>
      </c>
      <c r="Y810">
        <f>VLOOKUP(C810,'考勤原始数据（增加育儿、独生子女陪护假）'!C:AD,19,0)</f>
        <v>0</v>
      </c>
      <c r="Z810">
        <f>VLOOKUP(C810,'考勤原始数据（增加育儿、独生子女陪护假）'!C:AE,20,0)</f>
        <v>0</v>
      </c>
      <c r="AB810">
        <f>VLOOKUP(C810,'考勤原始数据（增加育儿、独生子女陪护假）'!C:AG,22,0)</f>
        <v>0</v>
      </c>
      <c r="AC810">
        <f>VLOOKUP(C810,'考勤原始数据（增加育儿、独生子女陪护假）'!C:Y,23,0)</f>
        <v>0</v>
      </c>
      <c r="AD810">
        <f>VLOOKUP(C810,'考勤原始数据（增加育儿、独生子女陪护假）'!C:Z,24,0)</f>
        <v>0</v>
      </c>
      <c r="AE810">
        <v>0</v>
      </c>
      <c r="AF810">
        <f>VLOOKUP(C810,'考勤原始数据（增加育儿、独生子女陪护假）'!C:AB,26,0)</f>
        <v>0</v>
      </c>
      <c r="AG810">
        <f>VLOOKUP(C810:C811,'考勤原始数据（增加育儿、独生子女陪护假）'!C:AC,27,0)</f>
        <v>0</v>
      </c>
      <c r="AH810">
        <f>VLOOKUP(C810,'考勤原始数据（增加育儿、独生子女陪护假）'!C:AD,28,0)</f>
        <v>0</v>
      </c>
      <c r="AI810">
        <f>VLOOKUP(C810,'考勤原始数据（增加育儿、独生子女陪护假）'!C:AE,29,0)</f>
        <v>0</v>
      </c>
      <c r="AJ810">
        <f>VLOOKUP(C810,'考勤原始数据（增加育儿、独生子女陪护假）'!C:AF,30,0)</f>
        <v>0</v>
      </c>
      <c r="AL810">
        <f t="shared" si="49"/>
        <v>0</v>
      </c>
      <c r="AM810">
        <f t="shared" si="52"/>
        <v>173.91</v>
      </c>
      <c r="AN810">
        <f>VLOOKUP(C810,工龄计算!B:F,5,0)</f>
        <v>0</v>
      </c>
      <c r="AS810">
        <f t="shared" si="50"/>
        <v>0</v>
      </c>
      <c r="BB810">
        <f t="shared" si="51"/>
        <v>0</v>
      </c>
    </row>
    <row r="811" spans="2:54">
      <c r="B811" t="str">
        <f>VLOOKUP(C811,花名册!C:O,13,0)</f>
        <v>12159</v>
      </c>
      <c r="C811" t="s">
        <v>1676</v>
      </c>
      <c r="D811" t="str">
        <f>VLOOKUP(C811,花名册!C:F,4,0)</f>
        <v>百诚医药</v>
      </c>
      <c r="E811" t="str">
        <f>VLOOKUP(C811,花名册!C:G,5,0)</f>
        <v>药理部</v>
      </c>
      <c r="F811" t="str">
        <f>VLOOKUP(C811,花名册!C:H,6,0)</f>
        <v>药理研究员</v>
      </c>
      <c r="G811" t="str">
        <f>VLOOKUP(C811,花名册!C:D,2,0)</f>
        <v>在职</v>
      </c>
      <c r="H811" t="str">
        <f>VLOOKUP(C811,花名册!C:E,3,0)</f>
        <v>正式员工</v>
      </c>
      <c r="I811" t="str">
        <f>VLOOKUP(C811,花名册!C:J,8,0)</f>
        <v>研发</v>
      </c>
      <c r="J811" t="str">
        <f>VLOOKUP(C811,花名册!C:I,7,0)</f>
        <v>2022-09-19</v>
      </c>
      <c r="K811" t="str">
        <f>VLOOKUP(C811,花名册!C:L,9,0)</f>
        <v/>
      </c>
      <c r="L811" t="str">
        <f>VLOOKUP(C811,花名册!C:L,10,0)</f>
        <v/>
      </c>
      <c r="M811" t="str">
        <f>VLOOKUP(C811,花名册!C:N,12,0)</f>
        <v>P1</v>
      </c>
      <c r="N811">
        <f>VLOOKUP(C811,出勤日期!A:I,9,0)</f>
        <v>172.5</v>
      </c>
      <c r="O811">
        <f>VLOOKUP(C811,出勤日期!A:J,10,0)</f>
        <v>172.5</v>
      </c>
      <c r="P811">
        <f>VLOOKUP(C811,出勤日期!A:L,12,0)</f>
        <v>0</v>
      </c>
      <c r="Q811">
        <f>VLOOKUP(C811,出勤日期!A:M,13,0)</f>
        <v>172.5</v>
      </c>
      <c r="S811">
        <f>VLOOKUP(C811,'考勤原始数据（增加育儿、独生子女陪护假）'!C:X,16,0)</f>
        <v>15</v>
      </c>
      <c r="U811">
        <f>VLOOKUP(C811,'考勤原始数据（增加育儿、独生子女陪护假）'!C:Z,17,0)</f>
        <v>0</v>
      </c>
      <c r="W811">
        <f>VLOOKUP(C811,'考勤原始数据（增加育儿、独生子女陪护假）'!C:AB,18,0)</f>
        <v>0</v>
      </c>
      <c r="Y811">
        <f>VLOOKUP(C811,'考勤原始数据（增加育儿、独生子女陪护假）'!C:AD,19,0)</f>
        <v>0</v>
      </c>
      <c r="Z811">
        <f>VLOOKUP(C811,'考勤原始数据（增加育儿、独生子女陪护假）'!C:AE,20,0)</f>
        <v>0</v>
      </c>
      <c r="AB811">
        <f>VLOOKUP(C811,'考勤原始数据（增加育儿、独生子女陪护假）'!C:AG,22,0)</f>
        <v>0</v>
      </c>
      <c r="AC811">
        <f>VLOOKUP(C811,'考勤原始数据（增加育儿、独生子女陪护假）'!C:Y,23,0)</f>
        <v>0</v>
      </c>
      <c r="AD811">
        <f>VLOOKUP(C811,'考勤原始数据（增加育儿、独生子女陪护假）'!C:Z,24,0)</f>
        <v>0</v>
      </c>
      <c r="AE811">
        <v>0</v>
      </c>
      <c r="AF811">
        <f>VLOOKUP(C811,'考勤原始数据（增加育儿、独生子女陪护假）'!C:AB,26,0)</f>
        <v>0</v>
      </c>
      <c r="AG811">
        <f>VLOOKUP(C811:C812,'考勤原始数据（增加育儿、独生子女陪护假）'!C:AC,27,0)</f>
        <v>0</v>
      </c>
      <c r="AH811">
        <f>VLOOKUP(C811,'考勤原始数据（增加育儿、独生子女陪护假）'!C:AD,28,0)</f>
        <v>0</v>
      </c>
      <c r="AI811">
        <f>VLOOKUP(C811,'考勤原始数据（增加育儿、独生子女陪护假）'!C:AE,29,0)</f>
        <v>0</v>
      </c>
      <c r="AJ811">
        <f>VLOOKUP(C811,'考勤原始数据（增加育儿、独生子女陪护假）'!C:AF,30,0)</f>
        <v>0</v>
      </c>
      <c r="AL811">
        <f t="shared" si="49"/>
        <v>0</v>
      </c>
      <c r="AM811">
        <f t="shared" si="52"/>
        <v>182.61</v>
      </c>
      <c r="AN811">
        <f>VLOOKUP(C811,工龄计算!B:F,5,0)</f>
        <v>0</v>
      </c>
      <c r="AS811">
        <f t="shared" si="50"/>
        <v>0</v>
      </c>
      <c r="BB811">
        <f t="shared" si="51"/>
        <v>0</v>
      </c>
    </row>
    <row r="812" spans="2:54">
      <c r="B812" t="str">
        <f>VLOOKUP(C812,花名册!C:O,13,0)</f>
        <v>12166</v>
      </c>
      <c r="C812" t="s">
        <v>1600</v>
      </c>
      <c r="D812" t="str">
        <f>VLOOKUP(C812,花名册!C:F,4,0)</f>
        <v>海度医药</v>
      </c>
      <c r="E812" t="str">
        <f>VLOOKUP(C812,花名册!C:G,5,0)</f>
        <v>医学部</v>
      </c>
      <c r="F812" t="str">
        <f>VLOOKUP(C812,花名册!C:H,6,0)</f>
        <v>统计分析员</v>
      </c>
      <c r="G812" t="str">
        <f>VLOOKUP(C812,花名册!C:D,2,0)</f>
        <v>在职</v>
      </c>
      <c r="H812" t="str">
        <f>VLOOKUP(C812,花名册!C:E,3,0)</f>
        <v>正式员工</v>
      </c>
      <c r="I812" t="str">
        <f>VLOOKUP(C812,花名册!C:J,8,0)</f>
        <v>研发</v>
      </c>
      <c r="J812" t="str">
        <f>VLOOKUP(C812,花名册!C:I,7,0)</f>
        <v>2022-09-19</v>
      </c>
      <c r="K812" t="str">
        <f>VLOOKUP(C812,花名册!C:L,9,0)</f>
        <v/>
      </c>
      <c r="L812" t="str">
        <f>VLOOKUP(C812,花名册!C:L,10,0)</f>
        <v/>
      </c>
      <c r="M812" t="str">
        <f>VLOOKUP(C812,花名册!C:N,12,0)</f>
        <v>P2</v>
      </c>
      <c r="N812">
        <f>VLOOKUP(C812,出勤日期!A:I,9,0)</f>
        <v>172.5</v>
      </c>
      <c r="O812">
        <f>VLOOKUP(C812,出勤日期!A:J,10,0)</f>
        <v>172.5</v>
      </c>
      <c r="P812">
        <f>VLOOKUP(C812,出勤日期!A:L,12,0)</f>
        <v>0</v>
      </c>
      <c r="Q812">
        <f>VLOOKUP(C812,出勤日期!A:M,13,0)</f>
        <v>172.5</v>
      </c>
      <c r="S812">
        <f>VLOOKUP(C812,'考勤原始数据（增加育儿、独生子女陪护假）'!C:X,16,0)</f>
        <v>0</v>
      </c>
      <c r="U812">
        <f>VLOOKUP(C812,'考勤原始数据（增加育儿、独生子女陪护假）'!C:Z,17,0)</f>
        <v>0</v>
      </c>
      <c r="W812">
        <f>VLOOKUP(C812,'考勤原始数据（增加育儿、独生子女陪护假）'!C:AB,18,0)</f>
        <v>0</v>
      </c>
      <c r="Y812">
        <f>VLOOKUP(C812,'考勤原始数据（增加育儿、独生子女陪护假）'!C:AD,19,0)</f>
        <v>0</v>
      </c>
      <c r="Z812">
        <f>VLOOKUP(C812,'考勤原始数据（增加育儿、独生子女陪护假）'!C:AE,20,0)</f>
        <v>0</v>
      </c>
      <c r="AB812">
        <f>VLOOKUP(C812,'考勤原始数据（增加育儿、独生子女陪护假）'!C:AG,22,0)</f>
        <v>0</v>
      </c>
      <c r="AC812">
        <f>VLOOKUP(C812,'考勤原始数据（增加育儿、独生子女陪护假）'!C:Y,23,0)</f>
        <v>16</v>
      </c>
      <c r="AD812">
        <f>VLOOKUP(C812,'考勤原始数据（增加育儿、独生子女陪护假）'!C:Z,24,0)</f>
        <v>16</v>
      </c>
      <c r="AE812">
        <v>0</v>
      </c>
      <c r="AF812">
        <f>VLOOKUP(C812,'考勤原始数据（增加育儿、独生子女陪护假）'!C:AB,26,0)</f>
        <v>0</v>
      </c>
      <c r="AG812">
        <f>VLOOKUP(C812:C813,'考勤原始数据（增加育儿、独生子女陪护假）'!C:AC,27,0)</f>
        <v>0</v>
      </c>
      <c r="AH812">
        <f>VLOOKUP(C812,'考勤原始数据（增加育儿、独生子女陪护假）'!C:AD,28,0)</f>
        <v>0</v>
      </c>
      <c r="AI812">
        <f>VLOOKUP(C812,'考勤原始数据（增加育儿、独生子女陪护假）'!C:AE,29,0)</f>
        <v>0</v>
      </c>
      <c r="AJ812">
        <f>VLOOKUP(C812,'考勤原始数据（增加育儿、独生子女陪护假）'!C:AF,30,0)</f>
        <v>0</v>
      </c>
      <c r="AL812">
        <f t="shared" si="49"/>
        <v>0</v>
      </c>
      <c r="AM812">
        <f t="shared" si="52"/>
        <v>200</v>
      </c>
      <c r="AN812">
        <f>VLOOKUP(C812,工龄计算!B:F,5,0)</f>
        <v>0</v>
      </c>
      <c r="AS812">
        <f t="shared" si="50"/>
        <v>0</v>
      </c>
      <c r="BB812">
        <f t="shared" si="51"/>
        <v>0</v>
      </c>
    </row>
    <row r="813" spans="2:54">
      <c r="B813" t="str">
        <f>VLOOKUP(C813,花名册!C:O,13,0)</f>
        <v>12163</v>
      </c>
      <c r="C813" t="s">
        <v>1677</v>
      </c>
      <c r="D813" t="str">
        <f>VLOOKUP(C813,花名册!C:F,4,0)</f>
        <v>百诚医药</v>
      </c>
      <c r="E813" t="str">
        <f>VLOOKUP(C813,花名册!C:G,5,0)</f>
        <v>信息技术部</v>
      </c>
      <c r="F813" t="str">
        <f>VLOOKUP(C813,花名册!C:H,6,0)</f>
        <v>IT专员</v>
      </c>
      <c r="G813" t="str">
        <f>VLOOKUP(C813,花名册!C:D,2,0)</f>
        <v>在职</v>
      </c>
      <c r="H813" t="str">
        <f>VLOOKUP(C813,花名册!C:E,3,0)</f>
        <v>正式员工</v>
      </c>
      <c r="I813" t="str">
        <f>VLOOKUP(C813,花名册!C:J,8,0)</f>
        <v>职能</v>
      </c>
      <c r="J813" t="str">
        <f>VLOOKUP(C813,花名册!C:I,7,0)</f>
        <v>2022-09-21</v>
      </c>
      <c r="K813" t="str">
        <f>VLOOKUP(C813,花名册!C:L,9,0)</f>
        <v/>
      </c>
      <c r="L813" t="str">
        <f>VLOOKUP(C813,花名册!C:L,10,0)</f>
        <v/>
      </c>
      <c r="M813" t="str">
        <f>VLOOKUP(C813,花名册!C:N,12,0)</f>
        <v>P2</v>
      </c>
      <c r="N813">
        <f>VLOOKUP(C813,出勤日期!A:I,9,0)</f>
        <v>184</v>
      </c>
      <c r="O813">
        <f>VLOOKUP(C813,出勤日期!A:J,10,0)</f>
        <v>184</v>
      </c>
      <c r="P813">
        <f>VLOOKUP(C813,出勤日期!A:L,12,0)</f>
        <v>0</v>
      </c>
      <c r="Q813">
        <f>VLOOKUP(C813,出勤日期!A:M,13,0)</f>
        <v>184</v>
      </c>
      <c r="S813">
        <f>VLOOKUP(C813,'考勤原始数据（增加育儿、独生子女陪护假）'!C:X,16,0)</f>
        <v>0</v>
      </c>
      <c r="U813">
        <f>VLOOKUP(C813,'考勤原始数据（增加育儿、独生子女陪护假）'!C:Z,17,0)</f>
        <v>0</v>
      </c>
      <c r="W813">
        <f>VLOOKUP(C813,'考勤原始数据（增加育儿、独生子女陪护假）'!C:AB,18,0)</f>
        <v>0</v>
      </c>
      <c r="Y813">
        <f>VLOOKUP(C813,'考勤原始数据（增加育儿、独生子女陪护假）'!C:AD,19,0)</f>
        <v>0</v>
      </c>
      <c r="Z813">
        <f>VLOOKUP(C813,'考勤原始数据（增加育儿、独生子女陪护假）'!C:AE,20,0)</f>
        <v>0</v>
      </c>
      <c r="AB813">
        <f>VLOOKUP(C813,'考勤原始数据（增加育儿、独生子女陪护假）'!C:AG,22,0)</f>
        <v>0</v>
      </c>
      <c r="AC813">
        <f>VLOOKUP(C813,'考勤原始数据（增加育儿、独生子女陪护假）'!C:Y,23,0)</f>
        <v>2</v>
      </c>
      <c r="AD813">
        <f>VLOOKUP(C813,'考勤原始数据（增加育儿、独生子女陪护假）'!C:Z,24,0)</f>
        <v>2</v>
      </c>
      <c r="AE813">
        <v>0</v>
      </c>
      <c r="AF813">
        <f>VLOOKUP(C813,'考勤原始数据（增加育儿、独生子女陪护假）'!C:AB,26,0)</f>
        <v>0</v>
      </c>
      <c r="AG813">
        <f>VLOOKUP(C813:C814,'考勤原始数据（增加育儿、独生子女陪护假）'!C:AC,27,0)</f>
        <v>0</v>
      </c>
      <c r="AH813">
        <f>VLOOKUP(C813,'考勤原始数据（增加育儿、独生子女陪护假）'!C:AD,28,0)</f>
        <v>0</v>
      </c>
      <c r="AI813">
        <f>VLOOKUP(C813,'考勤原始数据（增加育儿、独生子女陪护假）'!C:AE,29,0)</f>
        <v>0</v>
      </c>
      <c r="AJ813">
        <f>VLOOKUP(C813,'考勤原始数据（增加育儿、独生子女陪护假）'!C:AF,30,0)</f>
        <v>0</v>
      </c>
      <c r="AL813">
        <f t="shared" si="49"/>
        <v>0</v>
      </c>
      <c r="AM813">
        <f t="shared" si="52"/>
        <v>200</v>
      </c>
      <c r="AN813">
        <f>VLOOKUP(C813,工龄计算!B:F,5,0)</f>
        <v>0</v>
      </c>
      <c r="AS813">
        <f t="shared" si="50"/>
        <v>0</v>
      </c>
      <c r="BB813">
        <f t="shared" si="51"/>
        <v>0</v>
      </c>
    </row>
    <row r="814" spans="2:54">
      <c r="B814" t="str">
        <f>VLOOKUP(C814,花名册!C:O,13,0)</f>
        <v>12165</v>
      </c>
      <c r="C814" t="s">
        <v>1374</v>
      </c>
      <c r="D814" t="str">
        <f>VLOOKUP(C814,花名册!C:F,4,0)</f>
        <v>百诚医药</v>
      </c>
      <c r="E814" t="str">
        <f>VLOOKUP(C814,花名册!C:G,5,0)</f>
        <v>杂质研究中心</v>
      </c>
      <c r="F814" t="str">
        <f>VLOOKUP(C814,花名册!C:H,6,0)</f>
        <v>高级合成研究员</v>
      </c>
      <c r="G814" t="str">
        <f>VLOOKUP(C814,花名册!C:D,2,0)</f>
        <v>在职</v>
      </c>
      <c r="H814" t="str">
        <f>VLOOKUP(C814,花名册!C:E,3,0)</f>
        <v>正式员工</v>
      </c>
      <c r="I814" t="str">
        <f>VLOOKUP(C814,花名册!C:J,8,0)</f>
        <v>研发</v>
      </c>
      <c r="J814" t="str">
        <f>VLOOKUP(C814,花名册!C:I,7,0)</f>
        <v>2022-09-23</v>
      </c>
      <c r="K814" t="str">
        <f>VLOOKUP(C814,花名册!C:L,9,0)</f>
        <v/>
      </c>
      <c r="L814" t="str">
        <f>VLOOKUP(C814,花名册!C:L,10,0)</f>
        <v/>
      </c>
      <c r="M814" t="str">
        <f>VLOOKUP(C814,花名册!C:N,12,0)</f>
        <v>P3</v>
      </c>
      <c r="N814">
        <f>VLOOKUP(C814,出勤日期!A:I,9,0)</f>
        <v>172.5</v>
      </c>
      <c r="O814">
        <f>VLOOKUP(C814,出勤日期!A:J,10,0)</f>
        <v>172.5</v>
      </c>
      <c r="P814">
        <f>VLOOKUP(C814,出勤日期!A:L,12,0)</f>
        <v>0</v>
      </c>
      <c r="Q814">
        <f>VLOOKUP(C814,出勤日期!A:M,13,0)</f>
        <v>172.5</v>
      </c>
      <c r="S814">
        <f>VLOOKUP(C814,'考勤原始数据（增加育儿、独生子女陪护假）'!C:X,16,0)</f>
        <v>0</v>
      </c>
      <c r="U814">
        <f>VLOOKUP(C814,'考勤原始数据（增加育儿、独生子女陪护假）'!C:Z,17,0)</f>
        <v>0</v>
      </c>
      <c r="W814">
        <f>VLOOKUP(C814,'考勤原始数据（增加育儿、独生子女陪护假）'!C:AB,18,0)</f>
        <v>0</v>
      </c>
      <c r="Y814">
        <f>VLOOKUP(C814,'考勤原始数据（增加育儿、独生子女陪护假）'!C:AD,19,0)</f>
        <v>0</v>
      </c>
      <c r="Z814">
        <f>VLOOKUP(C814,'考勤原始数据（增加育儿、独生子女陪护假）'!C:AE,20,0)</f>
        <v>0</v>
      </c>
      <c r="AB814">
        <f>VLOOKUP(C814,'考勤原始数据（增加育儿、独生子女陪护假）'!C:AG,22,0)</f>
        <v>0</v>
      </c>
      <c r="AC814">
        <f>VLOOKUP(C814,'考勤原始数据（增加育儿、独生子女陪护假）'!C:Y,23,0)</f>
        <v>9.5</v>
      </c>
      <c r="AD814">
        <f>VLOOKUP(C814,'考勤原始数据（增加育儿、独生子女陪护假）'!C:Z,24,0)</f>
        <v>9.5</v>
      </c>
      <c r="AE814">
        <v>0</v>
      </c>
      <c r="AF814">
        <f>VLOOKUP(C814,'考勤原始数据（增加育儿、独生子女陪护假）'!C:AB,26,0)</f>
        <v>0</v>
      </c>
      <c r="AG814">
        <f>VLOOKUP(C814:C815,'考勤原始数据（增加育儿、独生子女陪护假）'!C:AC,27,0)</f>
        <v>0</v>
      </c>
      <c r="AH814">
        <f>VLOOKUP(C814,'考勤原始数据（增加育儿、独生子女陪护假）'!C:AD,28,0)</f>
        <v>0</v>
      </c>
      <c r="AI814">
        <f>VLOOKUP(C814,'考勤原始数据（增加育儿、独生子女陪护假）'!C:AE,29,0)</f>
        <v>0</v>
      </c>
      <c r="AJ814">
        <f>VLOOKUP(C814,'考勤原始数据（增加育儿、独生子女陪护假）'!C:AF,30,0)</f>
        <v>0</v>
      </c>
      <c r="AL814">
        <f t="shared" si="49"/>
        <v>0</v>
      </c>
      <c r="AM814">
        <f t="shared" si="52"/>
        <v>200</v>
      </c>
      <c r="AN814">
        <f>VLOOKUP(C814,工龄计算!B:F,5,0)</f>
        <v>0</v>
      </c>
      <c r="AS814">
        <f t="shared" si="50"/>
        <v>0</v>
      </c>
      <c r="BB814">
        <f t="shared" si="51"/>
        <v>0</v>
      </c>
    </row>
    <row r="815" spans="2:54">
      <c r="B815" t="str">
        <f>VLOOKUP(C815,花名册!C:O,13,0)</f>
        <v>12171</v>
      </c>
      <c r="C815" t="s">
        <v>1241</v>
      </c>
      <c r="D815" t="str">
        <f>VLOOKUP(C815,花名册!C:F,4,0)</f>
        <v>百诚医药</v>
      </c>
      <c r="E815" t="str">
        <f>VLOOKUP(C815,花名册!C:G,5,0)</f>
        <v>中药天然药物部</v>
      </c>
      <c r="F815" t="str">
        <f>VLOOKUP(C815,花名册!C:H,6,0)</f>
        <v>实习生</v>
      </c>
      <c r="G815" t="str">
        <f>VLOOKUP(C815,花名册!C:D,2,0)</f>
        <v>在职</v>
      </c>
      <c r="H815" t="str">
        <f>VLOOKUP(C815,花名册!C:E,3,0)</f>
        <v>实习生</v>
      </c>
      <c r="I815" t="str">
        <f>VLOOKUP(C815,花名册!C:J,8,0)</f>
        <v>研发</v>
      </c>
      <c r="J815" t="str">
        <f>VLOOKUP(C815,花名册!C:I,7,0)</f>
        <v>2022-09-23</v>
      </c>
      <c r="K815" t="str">
        <f>VLOOKUP(C815,花名册!C:L,9,0)</f>
        <v/>
      </c>
      <c r="L815" t="str">
        <f>VLOOKUP(C815,花名册!C:L,10,0)</f>
        <v/>
      </c>
      <c r="M815" t="str">
        <f>VLOOKUP(C815,花名册!C:N,12,0)</f>
        <v>-</v>
      </c>
      <c r="N815">
        <f>VLOOKUP(C815,出勤日期!A:I,9,0)</f>
        <v>172.5</v>
      </c>
      <c r="O815">
        <f>VLOOKUP(C815,出勤日期!A:J,10,0)</f>
        <v>172.5</v>
      </c>
      <c r="P815">
        <f>VLOOKUP(C815,出勤日期!A:L,12,0)</f>
        <v>0</v>
      </c>
      <c r="Q815">
        <f>VLOOKUP(C815,出勤日期!A:M,13,0)</f>
        <v>172.5</v>
      </c>
      <c r="S815">
        <f>VLOOKUP(C815,'考勤原始数据（增加育儿、独生子女陪护假）'!C:X,16,0)</f>
        <v>0</v>
      </c>
      <c r="U815">
        <f>VLOOKUP(C815,'考勤原始数据（增加育儿、独生子女陪护假）'!C:Z,17,0)</f>
        <v>0</v>
      </c>
      <c r="W815">
        <f>VLOOKUP(C815,'考勤原始数据（增加育儿、独生子女陪护假）'!C:AB,18,0)</f>
        <v>0</v>
      </c>
      <c r="Y815">
        <f>VLOOKUP(C815,'考勤原始数据（增加育儿、独生子女陪护假）'!C:AD,19,0)</f>
        <v>0</v>
      </c>
      <c r="Z815">
        <f>VLOOKUP(C815,'考勤原始数据（增加育儿、独生子女陪护假）'!C:AE,20,0)</f>
        <v>0</v>
      </c>
      <c r="AB815">
        <f>VLOOKUP(C815,'考勤原始数据（增加育儿、独生子女陪护假）'!C:AG,22,0)</f>
        <v>0</v>
      </c>
      <c r="AC815">
        <f>VLOOKUP(C815,'考勤原始数据（增加育儿、独生子女陪护假）'!C:Y,23,0)</f>
        <v>0</v>
      </c>
      <c r="AD815">
        <f>VLOOKUP(C815,'考勤原始数据（增加育儿、独生子女陪护假）'!C:Z,24,0)</f>
        <v>0</v>
      </c>
      <c r="AE815">
        <v>0</v>
      </c>
      <c r="AF815">
        <f>VLOOKUP(C815,'考勤原始数据（增加育儿、独生子女陪护假）'!C:AB,26,0)</f>
        <v>0</v>
      </c>
      <c r="AG815">
        <f>VLOOKUP(C815:C816,'考勤原始数据（增加育儿、独生子女陪护假）'!C:AC,27,0)</f>
        <v>0</v>
      </c>
      <c r="AH815">
        <f>VLOOKUP(C815,'考勤原始数据（增加育儿、独生子女陪护假）'!C:AD,28,0)</f>
        <v>0</v>
      </c>
      <c r="AI815">
        <f>VLOOKUP(C815,'考勤原始数据（增加育儿、独生子女陪护假）'!C:AE,29,0)</f>
        <v>0</v>
      </c>
      <c r="AJ815">
        <f>VLOOKUP(C815,'考勤原始数据（增加育儿、独生子女陪护假）'!C:AF,30,0)</f>
        <v>0</v>
      </c>
      <c r="AL815">
        <f t="shared" si="49"/>
        <v>0</v>
      </c>
      <c r="AM815">
        <f t="shared" si="52"/>
        <v>200</v>
      </c>
      <c r="AN815">
        <f>VLOOKUP(C815,工龄计算!B:F,5,0)</f>
        <v>0</v>
      </c>
      <c r="AS815">
        <f t="shared" si="50"/>
        <v>0</v>
      </c>
      <c r="BB815">
        <f t="shared" si="51"/>
        <v>0</v>
      </c>
    </row>
    <row r="816" spans="2:54">
      <c r="B816" t="str">
        <f>VLOOKUP(C816,花名册!C:O,13,0)</f>
        <v>12731</v>
      </c>
      <c r="C816" t="s">
        <v>1726</v>
      </c>
      <c r="D816" t="str">
        <f>VLOOKUP(C816,花名册!C:F,4,0)</f>
        <v>百诚医药</v>
      </c>
      <c r="E816" t="str">
        <f>VLOOKUP(C816,花名册!C:G,5,0)</f>
        <v>医学部</v>
      </c>
      <c r="F816" t="str">
        <f>VLOOKUP(C816,花名册!C:H,6,0)</f>
        <v>CRA</v>
      </c>
      <c r="G816" t="str">
        <f>VLOOKUP(C816,花名册!C:D,2,0)</f>
        <v>在职</v>
      </c>
      <c r="H816" t="str">
        <f>VLOOKUP(C816,花名册!C:E,3,0)</f>
        <v>试用员工</v>
      </c>
      <c r="I816" t="str">
        <f>VLOOKUP(C816,花名册!C:J,8,0)</f>
        <v>研发</v>
      </c>
      <c r="J816" t="str">
        <f>VLOOKUP(C816,花名册!C:I,7,0)</f>
        <v>2023-03-20</v>
      </c>
      <c r="K816" t="str">
        <f>VLOOKUP(C816,花名册!C:L,9,0)</f>
        <v/>
      </c>
      <c r="L816" t="str">
        <f>VLOOKUP(C816,花名册!C:L,10,0)</f>
        <v/>
      </c>
      <c r="M816" t="str">
        <f>VLOOKUP(C816,花名册!C:N,12,0)</f>
        <v>P2</v>
      </c>
      <c r="N816">
        <f>VLOOKUP(C816,出勤日期!A:I,9,0)</f>
        <v>172.5</v>
      </c>
      <c r="O816">
        <f>VLOOKUP(C816,出勤日期!A:J,10,0)</f>
        <v>75</v>
      </c>
      <c r="P816">
        <f>VLOOKUP(C816,出勤日期!A:L,12,0)</f>
        <v>0</v>
      </c>
      <c r="Q816">
        <f>VLOOKUP(C816,出勤日期!A:M,13,0)</f>
        <v>75</v>
      </c>
      <c r="S816">
        <f>VLOOKUP(C816,'考勤原始数据（增加育儿、独生子女陪护假）'!C:X,16,0)</f>
        <v>0</v>
      </c>
      <c r="U816">
        <f>VLOOKUP(C816,'考勤原始数据（增加育儿、独生子女陪护假）'!C:Z,17,0)</f>
        <v>0</v>
      </c>
      <c r="W816">
        <f>VLOOKUP(C816,'考勤原始数据（增加育儿、独生子女陪护假）'!C:AB,18,0)</f>
        <v>0</v>
      </c>
      <c r="Y816">
        <f>VLOOKUP(C816,'考勤原始数据（增加育儿、独生子女陪护假）'!C:AD,19,0)</f>
        <v>0</v>
      </c>
      <c r="Z816">
        <f>VLOOKUP(C816,'考勤原始数据（增加育儿、独生子女陪护假）'!C:AE,20,0)</f>
        <v>0</v>
      </c>
      <c r="AB816">
        <f>VLOOKUP(C816,'考勤原始数据（增加育儿、独生子女陪护假）'!C:AG,22,0)</f>
        <v>0</v>
      </c>
      <c r="AC816">
        <f>VLOOKUP(C816,'考勤原始数据（增加育儿、独生子女陪护假）'!C:Y,23,0)</f>
        <v>0</v>
      </c>
      <c r="AD816">
        <f>VLOOKUP(C816,'考勤原始数据（增加育儿、独生子女陪护假）'!C:Z,24,0)</f>
        <v>0</v>
      </c>
      <c r="AE816">
        <v>0</v>
      </c>
      <c r="AF816">
        <f>VLOOKUP(C816,'考勤原始数据（增加育儿、独生子女陪护假）'!C:AB,26,0)</f>
        <v>0</v>
      </c>
      <c r="AG816">
        <f>VLOOKUP(C816:C817,'考勤原始数据（增加育儿、独生子女陪护假）'!C:AC,27,0)</f>
        <v>0</v>
      </c>
      <c r="AH816">
        <f>VLOOKUP(C816,'考勤原始数据（增加育儿、独生子女陪护假）'!C:AD,28,0)</f>
        <v>0</v>
      </c>
      <c r="AI816">
        <f>VLOOKUP(C816,'考勤原始数据（增加育儿、独生子女陪护假）'!C:AE,29,0)</f>
        <v>0</v>
      </c>
      <c r="AJ816">
        <f>VLOOKUP(C816,'考勤原始数据（增加育儿、独生子女陪护假）'!C:AF,30,0)</f>
        <v>0</v>
      </c>
      <c r="AK816">
        <v>10</v>
      </c>
      <c r="AL816">
        <f t="shared" si="49"/>
        <v>150</v>
      </c>
      <c r="AM816">
        <f t="shared" si="52"/>
        <v>86.96</v>
      </c>
      <c r="AN816">
        <f>VLOOKUP(C816,工龄计算!B:F,5,0)</f>
        <v>0</v>
      </c>
      <c r="AS816">
        <f t="shared" si="50"/>
        <v>0</v>
      </c>
      <c r="BB816">
        <f t="shared" si="51"/>
        <v>0</v>
      </c>
    </row>
    <row r="817" spans="2:54">
      <c r="B817" t="str">
        <f>VLOOKUP(C817,花名册!C:O,13,0)</f>
        <v>12170</v>
      </c>
      <c r="C817" t="s">
        <v>1601</v>
      </c>
      <c r="D817" t="str">
        <f>VLOOKUP(C817,花名册!C:F,4,0)</f>
        <v>勤思医药</v>
      </c>
      <c r="E817" t="str">
        <f>VLOOKUP(C817,花名册!C:G,5,0)</f>
        <v>勤思医药</v>
      </c>
      <c r="F817" t="str">
        <f>VLOOKUP(C817,花名册!C:H,6,0)</f>
        <v>CRC-1</v>
      </c>
      <c r="G817" t="str">
        <f>VLOOKUP(C817,花名册!C:D,2,0)</f>
        <v>在职</v>
      </c>
      <c r="H817" t="str">
        <f>VLOOKUP(C817,花名册!C:E,3,0)</f>
        <v>正式员工</v>
      </c>
      <c r="I817" t="str">
        <f>VLOOKUP(C817,花名册!C:J,8,0)</f>
        <v>研发</v>
      </c>
      <c r="J817" t="str">
        <f>VLOOKUP(C817,花名册!C:I,7,0)</f>
        <v>2022-09-26</v>
      </c>
      <c r="K817" t="str">
        <f>VLOOKUP(C817,花名册!C:L,9,0)</f>
        <v/>
      </c>
      <c r="L817" t="str">
        <f>VLOOKUP(C817,花名册!C:L,10,0)</f>
        <v/>
      </c>
      <c r="M817" t="str">
        <f>VLOOKUP(C817,花名册!C:N,12,0)</f>
        <v>P1</v>
      </c>
      <c r="N817">
        <f>VLOOKUP(C817,出勤日期!A:I,9,0)</f>
        <v>172.5</v>
      </c>
      <c r="O817">
        <f>VLOOKUP(C817,出勤日期!A:J,10,0)</f>
        <v>172.5</v>
      </c>
      <c r="P817">
        <f>VLOOKUP(C817,出勤日期!A:L,12,0)</f>
        <v>0</v>
      </c>
      <c r="Q817">
        <f>VLOOKUP(C817,出勤日期!A:M,13,0)</f>
        <v>172.5</v>
      </c>
      <c r="S817">
        <f>VLOOKUP(C817,'考勤原始数据（增加育儿、独生子女陪护假）'!C:X,16,0)</f>
        <v>0</v>
      </c>
      <c r="U817">
        <f>VLOOKUP(C817,'考勤原始数据（增加育儿、独生子女陪护假）'!C:Z,17,0)</f>
        <v>0</v>
      </c>
      <c r="W817">
        <f>VLOOKUP(C817,'考勤原始数据（增加育儿、独生子女陪护假）'!C:AB,18,0)</f>
        <v>0</v>
      </c>
      <c r="Y817">
        <f>VLOOKUP(C817,'考勤原始数据（增加育儿、独生子女陪护假）'!C:AD,19,0)</f>
        <v>0</v>
      </c>
      <c r="Z817">
        <f>VLOOKUP(C817,'考勤原始数据（增加育儿、独生子女陪护假）'!C:AE,20,0)</f>
        <v>0</v>
      </c>
      <c r="AB817">
        <f>VLOOKUP(C817,'考勤原始数据（增加育儿、独生子女陪护假）'!C:AG,22,0)</f>
        <v>0</v>
      </c>
      <c r="AC817">
        <f>VLOOKUP(C817,'考勤原始数据（增加育儿、独生子女陪护假）'!C:Y,23,0)</f>
        <v>0</v>
      </c>
      <c r="AD817">
        <f>VLOOKUP(C817,'考勤原始数据（增加育儿、独生子女陪护假）'!C:Z,24,0)</f>
        <v>0</v>
      </c>
      <c r="AE817">
        <v>0</v>
      </c>
      <c r="AF817">
        <f>VLOOKUP(C817,'考勤原始数据（增加育儿、独生子女陪护假）'!C:AB,26,0)</f>
        <v>0</v>
      </c>
      <c r="AG817">
        <f>VLOOKUP(C817:C818,'考勤原始数据（增加育儿、独生子女陪护假）'!C:AC,27,0)</f>
        <v>0</v>
      </c>
      <c r="AH817">
        <f>VLOOKUP(C817,'考勤原始数据（增加育儿、独生子女陪护假）'!C:AD,28,0)</f>
        <v>0</v>
      </c>
      <c r="AI817">
        <f>VLOOKUP(C817,'考勤原始数据（增加育儿、独生子女陪护假）'!C:AE,29,0)</f>
        <v>0</v>
      </c>
      <c r="AJ817">
        <f>VLOOKUP(C817,'考勤原始数据（增加育儿、独生子女陪护假）'!C:AF,30,0)</f>
        <v>0</v>
      </c>
      <c r="AK817">
        <v>27</v>
      </c>
      <c r="AL817">
        <f t="shared" si="49"/>
        <v>405</v>
      </c>
      <c r="AM817">
        <f t="shared" si="52"/>
        <v>200</v>
      </c>
      <c r="AN817">
        <f>VLOOKUP(C817,工龄计算!B:F,5,0)</f>
        <v>0</v>
      </c>
      <c r="AQ817">
        <v>1000</v>
      </c>
      <c r="AS817">
        <f t="shared" si="50"/>
        <v>1000</v>
      </c>
      <c r="BB817">
        <f t="shared" si="51"/>
        <v>0</v>
      </c>
    </row>
    <row r="818" spans="2:54">
      <c r="B818" t="str">
        <f>VLOOKUP(C818,花名册!C:O,13,0)</f>
        <v>12190</v>
      </c>
      <c r="C818" t="s">
        <v>1679</v>
      </c>
      <c r="D818" t="str">
        <f>VLOOKUP(C818,花名册!C:F,4,0)</f>
        <v>百杏生物</v>
      </c>
      <c r="E818" t="str">
        <f>VLOOKUP(C818,花名册!C:G,5,0)</f>
        <v>生物分析部</v>
      </c>
      <c r="F818" t="str">
        <f>VLOOKUP(C818,花名册!C:H,6,0)</f>
        <v>项目助理</v>
      </c>
      <c r="G818" t="str">
        <f>VLOOKUP(C818,花名册!C:D,2,0)</f>
        <v>在职</v>
      </c>
      <c r="H818" t="str">
        <f>VLOOKUP(C818,花名册!C:E,3,0)</f>
        <v>正式员工</v>
      </c>
      <c r="I818" t="str">
        <f>VLOOKUP(C818,花名册!C:J,8,0)</f>
        <v>研发</v>
      </c>
      <c r="J818" t="str">
        <f>VLOOKUP(C818,花名册!C:I,7,0)</f>
        <v>2022-10-09</v>
      </c>
      <c r="K818" t="str">
        <f>VLOOKUP(C818,花名册!C:L,9,0)</f>
        <v/>
      </c>
      <c r="L818" t="str">
        <f>VLOOKUP(C818,花名册!C:L,10,0)</f>
        <v/>
      </c>
      <c r="M818" t="str">
        <f>VLOOKUP(C818,花名册!C:N,12,0)</f>
        <v>P1</v>
      </c>
      <c r="N818">
        <f>VLOOKUP(C818,出勤日期!A:I,9,0)</f>
        <v>172.5</v>
      </c>
      <c r="O818">
        <f>VLOOKUP(C818,出勤日期!A:J,10,0)</f>
        <v>172.5</v>
      </c>
      <c r="P818">
        <f>VLOOKUP(C818,出勤日期!A:L,12,0)</f>
        <v>0</v>
      </c>
      <c r="Q818">
        <f>VLOOKUP(C818,出勤日期!A:M,13,0)</f>
        <v>172.5</v>
      </c>
      <c r="S818">
        <f>VLOOKUP(C818,'考勤原始数据（增加育儿、独生子女陪护假）'!C:X,16,0)</f>
        <v>0</v>
      </c>
      <c r="U818">
        <f>VLOOKUP(C818,'考勤原始数据（增加育儿、独生子女陪护假）'!C:Z,17,0)</f>
        <v>0</v>
      </c>
      <c r="W818">
        <f>VLOOKUP(C818,'考勤原始数据（增加育儿、独生子女陪护假）'!C:AB,18,0)</f>
        <v>0</v>
      </c>
      <c r="Y818">
        <f>VLOOKUP(C818,'考勤原始数据（增加育儿、独生子女陪护假）'!C:AD,19,0)</f>
        <v>0</v>
      </c>
      <c r="Z818">
        <f>VLOOKUP(C818,'考勤原始数据（增加育儿、独生子女陪护假）'!C:AE,20,0)</f>
        <v>0</v>
      </c>
      <c r="AB818">
        <f>VLOOKUP(C818,'考勤原始数据（增加育儿、独生子女陪护假）'!C:AG,22,0)</f>
        <v>0</v>
      </c>
      <c r="AC818">
        <f>VLOOKUP(C818,'考勤原始数据（增加育儿、独生子女陪护假）'!C:Y,23,0)</f>
        <v>11.5</v>
      </c>
      <c r="AD818">
        <f>VLOOKUP(C818,'考勤原始数据（增加育儿、独生子女陪护假）'!C:Z,24,0)</f>
        <v>11.5</v>
      </c>
      <c r="AE818">
        <v>0</v>
      </c>
      <c r="AF818">
        <f>VLOOKUP(C818,'考勤原始数据（增加育儿、独生子女陪护假）'!C:AB,26,0)</f>
        <v>0</v>
      </c>
      <c r="AG818">
        <f>VLOOKUP(C818:C819,'考勤原始数据（增加育儿、独生子女陪护假）'!C:AC,27,0)</f>
        <v>0</v>
      </c>
      <c r="AH818">
        <f>VLOOKUP(C818,'考勤原始数据（增加育儿、独生子女陪护假）'!C:AD,28,0)</f>
        <v>0</v>
      </c>
      <c r="AI818">
        <f>VLOOKUP(C818,'考勤原始数据（增加育儿、独生子女陪护假）'!C:AE,29,0)</f>
        <v>0</v>
      </c>
      <c r="AJ818">
        <f>VLOOKUP(C818,'考勤原始数据（增加育儿、独生子女陪护假）'!C:AF,30,0)</f>
        <v>0</v>
      </c>
      <c r="AK818">
        <v>24</v>
      </c>
      <c r="AL818">
        <f t="shared" si="49"/>
        <v>360</v>
      </c>
      <c r="AM818">
        <f t="shared" si="52"/>
        <v>200</v>
      </c>
      <c r="AN818">
        <f>VLOOKUP(C818,工龄计算!B:F,5,0)</f>
        <v>0</v>
      </c>
      <c r="AS818">
        <f t="shared" si="50"/>
        <v>0</v>
      </c>
      <c r="BB818">
        <f t="shared" si="51"/>
        <v>0</v>
      </c>
    </row>
    <row r="819" spans="2:54">
      <c r="B819" t="str">
        <f>VLOOKUP(C819,花名册!C:O,13,0)</f>
        <v>12186</v>
      </c>
      <c r="C819" t="s">
        <v>1602</v>
      </c>
      <c r="D819" t="str">
        <f>VLOOKUP(C819,花名册!C:F,4,0)</f>
        <v>百诚医药</v>
      </c>
      <c r="E819" t="str">
        <f>VLOOKUP(C819,花名册!C:G,5,0)</f>
        <v>杂质研究中心</v>
      </c>
      <c r="F819" t="str">
        <f>VLOOKUP(C819,花名册!C:H,6,0)</f>
        <v>中级项目经理(分析)</v>
      </c>
      <c r="G819" t="str">
        <f>VLOOKUP(C819,花名册!C:D,2,0)</f>
        <v>在职</v>
      </c>
      <c r="H819" t="str">
        <f>VLOOKUP(C819,花名册!C:E,3,0)</f>
        <v>正式员工</v>
      </c>
      <c r="I819" t="str">
        <f>VLOOKUP(C819,花名册!C:J,8,0)</f>
        <v>研发</v>
      </c>
      <c r="J819" t="str">
        <f>VLOOKUP(C819,花名册!C:I,7,0)</f>
        <v>2022-10-09</v>
      </c>
      <c r="K819" t="str">
        <f>VLOOKUP(C819,花名册!C:L,9,0)</f>
        <v/>
      </c>
      <c r="L819" t="str">
        <f>VLOOKUP(C819,花名册!C:L,10,0)</f>
        <v/>
      </c>
      <c r="M819" t="str">
        <f>VLOOKUP(C819,花名册!C:N,12,0)</f>
        <v>M2</v>
      </c>
      <c r="N819">
        <f>VLOOKUP(C819,出勤日期!A:I,9,0)</f>
        <v>172.5</v>
      </c>
      <c r="O819">
        <f>VLOOKUP(C819,出勤日期!A:J,10,0)</f>
        <v>172.5</v>
      </c>
      <c r="P819">
        <f>VLOOKUP(C819,出勤日期!A:L,12,0)</f>
        <v>0</v>
      </c>
      <c r="Q819">
        <f>VLOOKUP(C819,出勤日期!A:M,13,0)</f>
        <v>172.5</v>
      </c>
      <c r="S819">
        <f>VLOOKUP(C819,'考勤原始数据（增加育儿、独生子女陪护假）'!C:X,16,0)</f>
        <v>0</v>
      </c>
      <c r="U819">
        <f>VLOOKUP(C819,'考勤原始数据（增加育儿、独生子女陪护假）'!C:Z,17,0)</f>
        <v>0</v>
      </c>
      <c r="W819">
        <f>VLOOKUP(C819,'考勤原始数据（增加育儿、独生子女陪护假）'!C:AB,18,0)</f>
        <v>0</v>
      </c>
      <c r="Y819">
        <f>VLOOKUP(C819,'考勤原始数据（增加育儿、独生子女陪护假）'!C:AD,19,0)</f>
        <v>0</v>
      </c>
      <c r="Z819">
        <f>VLOOKUP(C819,'考勤原始数据（增加育儿、独生子女陪护假）'!C:AE,20,0)</f>
        <v>0</v>
      </c>
      <c r="AB819">
        <f>VLOOKUP(C819,'考勤原始数据（增加育儿、独生子女陪护假）'!C:AG,22,0)</f>
        <v>0</v>
      </c>
      <c r="AC819">
        <f>VLOOKUP(C819,'考勤原始数据（增加育儿、独生子女陪护假）'!C:Y,23,0)</f>
        <v>0</v>
      </c>
      <c r="AD819">
        <f>VLOOKUP(C819,'考勤原始数据（增加育儿、独生子女陪护假）'!C:Z,24,0)</f>
        <v>0</v>
      </c>
      <c r="AE819">
        <v>0</v>
      </c>
      <c r="AF819">
        <f>VLOOKUP(C819,'考勤原始数据（增加育儿、独生子女陪护假）'!C:AB,26,0)</f>
        <v>0</v>
      </c>
      <c r="AG819">
        <f>VLOOKUP(C819:C820,'考勤原始数据（增加育儿、独生子女陪护假）'!C:AC,27,0)</f>
        <v>0</v>
      </c>
      <c r="AH819">
        <f>VLOOKUP(C819,'考勤原始数据（增加育儿、独生子女陪护假）'!C:AD,28,0)</f>
        <v>0</v>
      </c>
      <c r="AI819">
        <f>VLOOKUP(C819,'考勤原始数据（增加育儿、独生子女陪护假）'!C:AE,29,0)</f>
        <v>0</v>
      </c>
      <c r="AJ819">
        <f>VLOOKUP(C819,'考勤原始数据（增加育儿、独生子女陪护假）'!C:AF,30,0)</f>
        <v>0</v>
      </c>
      <c r="AL819">
        <f t="shared" si="49"/>
        <v>0</v>
      </c>
      <c r="AM819">
        <f t="shared" si="52"/>
        <v>200</v>
      </c>
      <c r="AN819">
        <f>VLOOKUP(C819,工龄计算!B:F,5,0)</f>
        <v>0</v>
      </c>
      <c r="AS819">
        <f t="shared" si="50"/>
        <v>0</v>
      </c>
      <c r="BB819">
        <f t="shared" si="51"/>
        <v>0</v>
      </c>
    </row>
    <row r="820" spans="2:54">
      <c r="B820" t="str">
        <f>VLOOKUP(C820,花名册!C:O,13,0)</f>
        <v>12184</v>
      </c>
      <c r="C820" t="s">
        <v>1603</v>
      </c>
      <c r="D820" t="str">
        <f>VLOOKUP(C820,花名册!C:F,4,0)</f>
        <v>百诚医药</v>
      </c>
      <c r="E820" t="str">
        <f>VLOOKUP(C820,花名册!C:G,5,0)</f>
        <v>液体制剂三部</v>
      </c>
      <c r="F820" t="str">
        <f>VLOOKUP(C820,花名册!C:H,6,0)</f>
        <v>分析研究员</v>
      </c>
      <c r="G820" t="str">
        <f>VLOOKUP(C820,花名册!C:D,2,0)</f>
        <v>在职</v>
      </c>
      <c r="H820" t="str">
        <f>VLOOKUP(C820,花名册!C:E,3,0)</f>
        <v>正式员工</v>
      </c>
      <c r="I820" t="str">
        <f>VLOOKUP(C820,花名册!C:J,8,0)</f>
        <v>研发</v>
      </c>
      <c r="J820" t="str">
        <f>VLOOKUP(C820,花名册!C:I,7,0)</f>
        <v>2022-10-09</v>
      </c>
      <c r="K820" t="str">
        <f>VLOOKUP(C820,花名册!C:L,9,0)</f>
        <v/>
      </c>
      <c r="L820" t="str">
        <f>VLOOKUP(C820,花名册!C:L,10,0)</f>
        <v/>
      </c>
      <c r="M820" t="str">
        <f>VLOOKUP(C820,花名册!C:N,12,0)</f>
        <v>P2</v>
      </c>
      <c r="N820">
        <f>VLOOKUP(C820,出勤日期!A:I,9,0)</f>
        <v>172.5</v>
      </c>
      <c r="O820">
        <f>VLOOKUP(C820,出勤日期!A:J,10,0)</f>
        <v>172.5</v>
      </c>
      <c r="P820">
        <f>VLOOKUP(C820,出勤日期!A:L,12,0)</f>
        <v>0</v>
      </c>
      <c r="Q820">
        <f>VLOOKUP(C820,出勤日期!A:M,13,0)</f>
        <v>172.5</v>
      </c>
      <c r="S820">
        <f>VLOOKUP(C820,'考勤原始数据（增加育儿、独生子女陪护假）'!C:X,16,0)</f>
        <v>0</v>
      </c>
      <c r="U820">
        <f>VLOOKUP(C820,'考勤原始数据（增加育儿、独生子女陪护假）'!C:Z,17,0)</f>
        <v>0</v>
      </c>
      <c r="W820">
        <f>VLOOKUP(C820,'考勤原始数据（增加育儿、独生子女陪护假）'!C:AB,18,0)</f>
        <v>0</v>
      </c>
      <c r="Y820">
        <f>VLOOKUP(C820,'考勤原始数据（增加育儿、独生子女陪护假）'!C:AD,19,0)</f>
        <v>0</v>
      </c>
      <c r="Z820">
        <f>VLOOKUP(C820,'考勤原始数据（增加育儿、独生子女陪护假）'!C:AE,20,0)</f>
        <v>0</v>
      </c>
      <c r="AB820">
        <f>VLOOKUP(C820,'考勤原始数据（增加育儿、独生子女陪护假）'!C:AG,22,0)</f>
        <v>0</v>
      </c>
      <c r="AC820">
        <f>VLOOKUP(C820,'考勤原始数据（增加育儿、独生子女陪护假）'!C:Y,23,0)</f>
        <v>25.5</v>
      </c>
      <c r="AD820">
        <f>VLOOKUP(C820,'考勤原始数据（增加育儿、独生子女陪护假）'!C:Z,24,0)</f>
        <v>25.5</v>
      </c>
      <c r="AE820">
        <v>0</v>
      </c>
      <c r="AF820">
        <f>VLOOKUP(C820,'考勤原始数据（增加育儿、独生子女陪护假）'!C:AB,26,0)</f>
        <v>0</v>
      </c>
      <c r="AG820">
        <f>VLOOKUP(C820:C821,'考勤原始数据（增加育儿、独生子女陪护假）'!C:AC,27,0)</f>
        <v>0</v>
      </c>
      <c r="AH820">
        <f>VLOOKUP(C820,'考勤原始数据（增加育儿、独生子女陪护假）'!C:AD,28,0)</f>
        <v>0</v>
      </c>
      <c r="AI820">
        <f>VLOOKUP(C820,'考勤原始数据（增加育儿、独生子女陪护假）'!C:AE,29,0)</f>
        <v>0</v>
      </c>
      <c r="AJ820">
        <f>VLOOKUP(C820,'考勤原始数据（增加育儿、独生子女陪护假）'!C:AF,30,0)</f>
        <v>0</v>
      </c>
      <c r="AK820">
        <v>1</v>
      </c>
      <c r="AL820">
        <f t="shared" si="49"/>
        <v>15</v>
      </c>
      <c r="AM820">
        <f t="shared" si="52"/>
        <v>200</v>
      </c>
      <c r="AN820">
        <f>VLOOKUP(C820,工龄计算!B:F,5,0)</f>
        <v>0</v>
      </c>
      <c r="AS820">
        <f t="shared" si="50"/>
        <v>0</v>
      </c>
      <c r="BB820">
        <f t="shared" si="51"/>
        <v>0</v>
      </c>
    </row>
    <row r="821" spans="2:54">
      <c r="B821" t="str">
        <f>VLOOKUP(C821,花名册!C:O,13,0)</f>
        <v>12177</v>
      </c>
      <c r="C821" t="s">
        <v>1527</v>
      </c>
      <c r="D821" t="str">
        <f>VLOOKUP(C821,花名册!C:F,4,0)</f>
        <v>百诚医药</v>
      </c>
      <c r="E821" t="str">
        <f>VLOOKUP(C821,花名册!C:G,5,0)</f>
        <v>固体制剂三部</v>
      </c>
      <c r="F821" t="str">
        <f>VLOOKUP(C821,花名册!C:H,6,0)</f>
        <v>助理分析研究员</v>
      </c>
      <c r="G821" t="str">
        <f>VLOOKUP(C821,花名册!C:D,2,0)</f>
        <v>在职</v>
      </c>
      <c r="H821" t="str">
        <f>VLOOKUP(C821,花名册!C:E,3,0)</f>
        <v>正式员工</v>
      </c>
      <c r="I821" t="str">
        <f>VLOOKUP(C821,花名册!C:J,8,0)</f>
        <v>研发</v>
      </c>
      <c r="J821" t="str">
        <f>VLOOKUP(C821,花名册!C:I,7,0)</f>
        <v>2022-10-09</v>
      </c>
      <c r="K821" t="str">
        <f>VLOOKUP(C821,花名册!C:L,9,0)</f>
        <v/>
      </c>
      <c r="L821" t="str">
        <f>VLOOKUP(C821,花名册!C:L,10,0)</f>
        <v/>
      </c>
      <c r="M821" t="str">
        <f>VLOOKUP(C821,花名册!C:N,12,0)</f>
        <v>P1</v>
      </c>
      <c r="N821">
        <f>VLOOKUP(C821,出勤日期!A:I,9,0)</f>
        <v>172.5</v>
      </c>
      <c r="O821">
        <f>VLOOKUP(C821,出勤日期!A:J,10,0)</f>
        <v>172.5</v>
      </c>
      <c r="P821">
        <f>VLOOKUP(C821,出勤日期!A:L,12,0)</f>
        <v>0</v>
      </c>
      <c r="Q821">
        <f>VLOOKUP(C821,出勤日期!A:M,13,0)</f>
        <v>172.5</v>
      </c>
      <c r="S821">
        <f>VLOOKUP(C821,'考勤原始数据（增加育儿、独生子女陪护假）'!C:X,16,0)</f>
        <v>0</v>
      </c>
      <c r="U821">
        <f>VLOOKUP(C821,'考勤原始数据（增加育儿、独生子女陪护假）'!C:Z,17,0)</f>
        <v>0</v>
      </c>
      <c r="W821">
        <f>VLOOKUP(C821,'考勤原始数据（增加育儿、独生子女陪护假）'!C:AB,18,0)</f>
        <v>0</v>
      </c>
      <c r="Y821">
        <f>VLOOKUP(C821,'考勤原始数据（增加育儿、独生子女陪护假）'!C:AD,19,0)</f>
        <v>0</v>
      </c>
      <c r="Z821">
        <f>VLOOKUP(C821,'考勤原始数据（增加育儿、独生子女陪护假）'!C:AE,20,0)</f>
        <v>0</v>
      </c>
      <c r="AB821">
        <f>VLOOKUP(C821,'考勤原始数据（增加育儿、独生子女陪护假）'!C:AG,22,0)</f>
        <v>0</v>
      </c>
      <c r="AC821">
        <f>VLOOKUP(C821,'考勤原始数据（增加育儿、独生子女陪护假）'!C:Y,23,0)</f>
        <v>32.5</v>
      </c>
      <c r="AD821">
        <f>VLOOKUP(C821,'考勤原始数据（增加育儿、独生子女陪护假）'!C:Z,24,0)</f>
        <v>0</v>
      </c>
      <c r="AE821">
        <v>0</v>
      </c>
      <c r="AF821">
        <f>VLOOKUP(C821,'考勤原始数据（增加育儿、独生子女陪护假）'!C:AB,26,0)</f>
        <v>18.5</v>
      </c>
      <c r="AG821">
        <f>VLOOKUP(C821:C822,'考勤原始数据（增加育儿、独生子女陪护假）'!C:AC,27,0)</f>
        <v>14</v>
      </c>
      <c r="AH821">
        <f>VLOOKUP(C821,'考勤原始数据（增加育儿、独生子女陪护假）'!C:AD,28,0)</f>
        <v>0</v>
      </c>
      <c r="AI821">
        <f>VLOOKUP(C821,'考勤原始数据（增加育儿、独生子女陪护假）'!C:AE,29,0)</f>
        <v>0</v>
      </c>
      <c r="AJ821">
        <f>VLOOKUP(C821,'考勤原始数据（增加育儿、独生子女陪护假）'!C:AF,30,0)</f>
        <v>1300</v>
      </c>
      <c r="AL821">
        <f t="shared" si="49"/>
        <v>0</v>
      </c>
      <c r="AM821">
        <f t="shared" si="52"/>
        <v>200</v>
      </c>
      <c r="AN821">
        <f>VLOOKUP(C821,工龄计算!B:F,5,0)</f>
        <v>0</v>
      </c>
      <c r="AS821">
        <f t="shared" si="50"/>
        <v>0</v>
      </c>
      <c r="BB821">
        <f t="shared" si="51"/>
        <v>0</v>
      </c>
    </row>
    <row r="822" spans="2:54">
      <c r="B822" t="str">
        <f>VLOOKUP(C822,花名册!C:O,13,0)</f>
        <v>12176</v>
      </c>
      <c r="C822" t="s">
        <v>1680</v>
      </c>
      <c r="D822" t="str">
        <f>VLOOKUP(C822,花名册!C:F,4,0)</f>
        <v>百诚医药</v>
      </c>
      <c r="E822" t="str">
        <f>VLOOKUP(C822,花名册!C:G,5,0)</f>
        <v>外用制剂部</v>
      </c>
      <c r="F822" t="str">
        <f>VLOOKUP(C822,花名册!C:H,6,0)</f>
        <v>见习项目经理(分析)</v>
      </c>
      <c r="G822" t="str">
        <f>VLOOKUP(C822,花名册!C:D,2,0)</f>
        <v>在职</v>
      </c>
      <c r="H822" t="str">
        <f>VLOOKUP(C822,花名册!C:E,3,0)</f>
        <v>正式员工</v>
      </c>
      <c r="I822" t="str">
        <f>VLOOKUP(C822,花名册!C:J,8,0)</f>
        <v>研发</v>
      </c>
      <c r="J822" t="str">
        <f>VLOOKUP(C822,花名册!C:I,7,0)</f>
        <v>2022-10-10</v>
      </c>
      <c r="K822" t="str">
        <f>VLOOKUP(C822,花名册!C:L,9,0)</f>
        <v/>
      </c>
      <c r="L822" t="str">
        <f>VLOOKUP(C822,花名册!C:L,10,0)</f>
        <v/>
      </c>
      <c r="M822" t="str">
        <f>VLOOKUP(C822,花名册!C:N,12,0)</f>
        <v>P3</v>
      </c>
      <c r="N822">
        <f>VLOOKUP(C822,出勤日期!A:I,9,0)</f>
        <v>172.5</v>
      </c>
      <c r="O822">
        <f>VLOOKUP(C822,出勤日期!A:J,10,0)</f>
        <v>172.5</v>
      </c>
      <c r="P822">
        <f>VLOOKUP(C822,出勤日期!A:L,12,0)</f>
        <v>0</v>
      </c>
      <c r="Q822">
        <f>VLOOKUP(C822,出勤日期!A:M,13,0)</f>
        <v>172.5</v>
      </c>
      <c r="S822">
        <f>VLOOKUP(C822,'考勤原始数据（增加育儿、独生子女陪护假）'!C:X,16,0)</f>
        <v>0</v>
      </c>
      <c r="U822">
        <f>VLOOKUP(C822,'考勤原始数据（增加育儿、独生子女陪护假）'!C:Z,17,0)</f>
        <v>0</v>
      </c>
      <c r="W822">
        <f>VLOOKUP(C822,'考勤原始数据（增加育儿、独生子女陪护假）'!C:AB,18,0)</f>
        <v>0</v>
      </c>
      <c r="Y822">
        <f>VLOOKUP(C822,'考勤原始数据（增加育儿、独生子女陪护假）'!C:AD,19,0)</f>
        <v>0</v>
      </c>
      <c r="Z822">
        <f>VLOOKUP(C822,'考勤原始数据（增加育儿、独生子女陪护假）'!C:AE,20,0)</f>
        <v>0</v>
      </c>
      <c r="AB822">
        <f>VLOOKUP(C822,'考勤原始数据（增加育儿、独生子女陪护假）'!C:AG,22,0)</f>
        <v>0</v>
      </c>
      <c r="AC822">
        <f>VLOOKUP(C822,'考勤原始数据（增加育儿、独生子女陪护假）'!C:Y,23,0)</f>
        <v>41.5</v>
      </c>
      <c r="AD822">
        <f>VLOOKUP(C822,'考勤原始数据（增加育儿、独生子女陪护假）'!C:Z,24,0)</f>
        <v>18.5</v>
      </c>
      <c r="AE822">
        <v>0</v>
      </c>
      <c r="AF822">
        <f>VLOOKUP(C822,'考勤原始数据（增加育儿、独生子女陪护假）'!C:AB,26,0)</f>
        <v>10</v>
      </c>
      <c r="AG822">
        <f>VLOOKUP(C822:C823,'考勤原始数据（增加育儿、独生子女陪护假）'!C:AC,27,0)</f>
        <v>13</v>
      </c>
      <c r="AH822">
        <f>VLOOKUP(C822,'考勤原始数据（增加育儿、独生子女陪护假）'!C:AD,28,0)</f>
        <v>0</v>
      </c>
      <c r="AI822">
        <f>VLOOKUP(C822,'考勤原始数据（增加育儿、独生子女陪护假）'!C:AE,29,0)</f>
        <v>0</v>
      </c>
      <c r="AJ822">
        <f>VLOOKUP(C822,'考勤原始数据（增加育儿、独生子女陪护假）'!C:AF,30,0)</f>
        <v>920</v>
      </c>
      <c r="AL822">
        <f t="shared" si="49"/>
        <v>0</v>
      </c>
      <c r="AM822">
        <f t="shared" si="52"/>
        <v>200</v>
      </c>
      <c r="AN822">
        <f>VLOOKUP(C822,工龄计算!B:F,5,0)</f>
        <v>0</v>
      </c>
      <c r="AS822">
        <f t="shared" si="50"/>
        <v>0</v>
      </c>
      <c r="BB822">
        <f t="shared" si="51"/>
        <v>0</v>
      </c>
    </row>
    <row r="823" spans="2:54">
      <c r="B823" t="str">
        <f>VLOOKUP(C823,花名册!C:O,13,0)</f>
        <v>12201</v>
      </c>
      <c r="C823" t="s">
        <v>1245</v>
      </c>
      <c r="D823" t="str">
        <f>VLOOKUP(C823,花名册!C:F,4,0)</f>
        <v>百诚医药</v>
      </c>
      <c r="E823" t="str">
        <f>VLOOKUP(C823,花名册!C:G,5,0)</f>
        <v>中药天然药物部</v>
      </c>
      <c r="F823" t="str">
        <f>VLOOKUP(C823,花名册!C:H,6,0)</f>
        <v>高级中药研究员</v>
      </c>
      <c r="G823" t="str">
        <f>VLOOKUP(C823,花名册!C:D,2,0)</f>
        <v>在职</v>
      </c>
      <c r="H823" t="str">
        <f>VLOOKUP(C823,花名册!C:E,3,0)</f>
        <v>正式员工</v>
      </c>
      <c r="I823" t="str">
        <f>VLOOKUP(C823,花名册!C:J,8,0)</f>
        <v>研发</v>
      </c>
      <c r="J823" t="str">
        <f>VLOOKUP(C823,花名册!C:I,7,0)</f>
        <v>2022-10-10</v>
      </c>
      <c r="K823" t="str">
        <f>VLOOKUP(C823,花名册!C:L,9,0)</f>
        <v/>
      </c>
      <c r="L823" t="str">
        <f>VLOOKUP(C823,花名册!C:L,10,0)</f>
        <v/>
      </c>
      <c r="M823" t="str">
        <f>VLOOKUP(C823,花名册!C:N,12,0)</f>
        <v>P3</v>
      </c>
      <c r="N823">
        <f>VLOOKUP(C823,出勤日期!A:I,9,0)</f>
        <v>172.5</v>
      </c>
      <c r="O823">
        <f>VLOOKUP(C823,出勤日期!A:J,10,0)</f>
        <v>172.5</v>
      </c>
      <c r="P823">
        <f>VLOOKUP(C823,出勤日期!A:L,12,0)</f>
        <v>0</v>
      </c>
      <c r="Q823">
        <f>VLOOKUP(C823,出勤日期!A:M,13,0)</f>
        <v>172.5</v>
      </c>
      <c r="S823">
        <f>VLOOKUP(C823,'考勤原始数据（增加育儿、独生子女陪护假）'!C:X,16,0)</f>
        <v>0</v>
      </c>
      <c r="U823">
        <f>VLOOKUP(C823,'考勤原始数据（增加育儿、独生子女陪护假）'!C:Z,17,0)</f>
        <v>0</v>
      </c>
      <c r="W823">
        <f>VLOOKUP(C823,'考勤原始数据（增加育儿、独生子女陪护假）'!C:AB,18,0)</f>
        <v>0</v>
      </c>
      <c r="Y823">
        <f>VLOOKUP(C823,'考勤原始数据（增加育儿、独生子女陪护假）'!C:AD,19,0)</f>
        <v>0</v>
      </c>
      <c r="Z823">
        <f>VLOOKUP(C823,'考勤原始数据（增加育儿、独生子女陪护假）'!C:AE,20,0)</f>
        <v>0</v>
      </c>
      <c r="AB823">
        <f>VLOOKUP(C823,'考勤原始数据（增加育儿、独生子女陪护假）'!C:AG,22,0)</f>
        <v>0</v>
      </c>
      <c r="AC823">
        <f>VLOOKUP(C823,'考勤原始数据（增加育儿、独生子女陪护假）'!C:Y,23,0)</f>
        <v>28</v>
      </c>
      <c r="AD823">
        <f>VLOOKUP(C823,'考勤原始数据（增加育儿、独生子女陪护假）'!C:Z,24,0)</f>
        <v>28</v>
      </c>
      <c r="AE823">
        <v>0</v>
      </c>
      <c r="AF823">
        <f>VLOOKUP(C823,'考勤原始数据（增加育儿、独生子女陪护假）'!C:AB,26,0)</f>
        <v>0</v>
      </c>
      <c r="AG823">
        <f>VLOOKUP(C823:C824,'考勤原始数据（增加育儿、独生子女陪护假）'!C:AC,27,0)</f>
        <v>0</v>
      </c>
      <c r="AH823">
        <f>VLOOKUP(C823,'考勤原始数据（增加育儿、独生子女陪护假）'!C:AD,28,0)</f>
        <v>0</v>
      </c>
      <c r="AI823">
        <f>VLOOKUP(C823,'考勤原始数据（增加育儿、独生子女陪护假）'!C:AE,29,0)</f>
        <v>0</v>
      </c>
      <c r="AJ823">
        <f>VLOOKUP(C823,'考勤原始数据（增加育儿、独生子女陪护假）'!C:AF,30,0)</f>
        <v>0</v>
      </c>
      <c r="AL823">
        <f t="shared" si="49"/>
        <v>0</v>
      </c>
      <c r="AM823">
        <f t="shared" si="52"/>
        <v>200</v>
      </c>
      <c r="AN823">
        <f>VLOOKUP(C823,工龄计算!B:F,5,0)</f>
        <v>0</v>
      </c>
      <c r="AS823">
        <f t="shared" si="50"/>
        <v>0</v>
      </c>
      <c r="BB823">
        <f t="shared" si="51"/>
        <v>0</v>
      </c>
    </row>
    <row r="824" spans="2:54">
      <c r="B824" t="str">
        <f>VLOOKUP(C824,花名册!C:O,13,0)</f>
        <v>12164</v>
      </c>
      <c r="C824" t="s">
        <v>1528</v>
      </c>
      <c r="D824" t="str">
        <f>VLOOKUP(C824,花名册!C:F,4,0)</f>
        <v>百诚医药</v>
      </c>
      <c r="E824" t="str">
        <f>VLOOKUP(C824,花名册!C:G,5,0)</f>
        <v>原料药一部</v>
      </c>
      <c r="F824" t="str">
        <f>VLOOKUP(C824,花名册!C:H,6,0)</f>
        <v>合成研究员</v>
      </c>
      <c r="G824" t="str">
        <f>VLOOKUP(C824,花名册!C:D,2,0)</f>
        <v>在职</v>
      </c>
      <c r="H824" t="str">
        <f>VLOOKUP(C824,花名册!C:E,3,0)</f>
        <v>正式员工</v>
      </c>
      <c r="I824" t="str">
        <f>VLOOKUP(C824,花名册!C:J,8,0)</f>
        <v>研发</v>
      </c>
      <c r="J824" t="str">
        <f>VLOOKUP(C824,花名册!C:I,7,0)</f>
        <v>2022-10-10</v>
      </c>
      <c r="K824" t="str">
        <f>VLOOKUP(C824,花名册!C:L,9,0)</f>
        <v/>
      </c>
      <c r="L824" t="str">
        <f>VLOOKUP(C824,花名册!C:L,10,0)</f>
        <v/>
      </c>
      <c r="M824" t="str">
        <f>VLOOKUP(C824,花名册!C:N,12,0)</f>
        <v>P2</v>
      </c>
      <c r="N824">
        <f>VLOOKUP(C824,出勤日期!A:I,9,0)</f>
        <v>172.5</v>
      </c>
      <c r="O824">
        <f>VLOOKUP(C824,出勤日期!A:J,10,0)</f>
        <v>172.5</v>
      </c>
      <c r="P824">
        <f>VLOOKUP(C824,出勤日期!A:L,12,0)</f>
        <v>0</v>
      </c>
      <c r="Q824">
        <f>VLOOKUP(C824,出勤日期!A:M,13,0)</f>
        <v>172.5</v>
      </c>
      <c r="S824">
        <f>VLOOKUP(C824,'考勤原始数据（增加育儿、独生子女陪护假）'!C:X,16,0)</f>
        <v>0</v>
      </c>
      <c r="U824">
        <f>VLOOKUP(C824,'考勤原始数据（增加育儿、独生子女陪护假）'!C:Z,17,0)</f>
        <v>0</v>
      </c>
      <c r="W824">
        <f>VLOOKUP(C824,'考勤原始数据（增加育儿、独生子女陪护假）'!C:AB,18,0)</f>
        <v>0</v>
      </c>
      <c r="Y824">
        <f>VLOOKUP(C824,'考勤原始数据（增加育儿、独生子女陪护假）'!C:AD,19,0)</f>
        <v>0</v>
      </c>
      <c r="Z824">
        <f>VLOOKUP(C824,'考勤原始数据（增加育儿、独生子女陪护假）'!C:AE,20,0)</f>
        <v>0</v>
      </c>
      <c r="AB824">
        <f>VLOOKUP(C824,'考勤原始数据（增加育儿、独生子女陪护假）'!C:AG,22,0)</f>
        <v>0</v>
      </c>
      <c r="AC824">
        <f>VLOOKUP(C824,'考勤原始数据（增加育儿、独生子女陪护假）'!C:Y,23,0)</f>
        <v>45</v>
      </c>
      <c r="AD824">
        <f>VLOOKUP(C824,'考勤原始数据（增加育儿、独生子女陪护假）'!C:Z,24,0)</f>
        <v>45</v>
      </c>
      <c r="AE824">
        <v>0</v>
      </c>
      <c r="AF824">
        <f>VLOOKUP(C824,'考勤原始数据（增加育儿、独生子女陪护假）'!C:AB,26,0)</f>
        <v>0</v>
      </c>
      <c r="AG824">
        <f>VLOOKUP(C824:C825,'考勤原始数据（增加育儿、独生子女陪护假）'!C:AC,27,0)</f>
        <v>0</v>
      </c>
      <c r="AH824">
        <f>VLOOKUP(C824,'考勤原始数据（增加育儿、独生子女陪护假）'!C:AD,28,0)</f>
        <v>0</v>
      </c>
      <c r="AI824">
        <f>VLOOKUP(C824,'考勤原始数据（增加育儿、独生子女陪护假）'!C:AE,29,0)</f>
        <v>0</v>
      </c>
      <c r="AJ824">
        <f>VLOOKUP(C824,'考勤原始数据（增加育儿、独生子女陪护假）'!C:AF,30,0)</f>
        <v>0</v>
      </c>
      <c r="AL824">
        <f t="shared" si="49"/>
        <v>0</v>
      </c>
      <c r="AM824">
        <f t="shared" si="52"/>
        <v>200</v>
      </c>
      <c r="AN824">
        <f>VLOOKUP(C824,工龄计算!B:F,5,0)</f>
        <v>0</v>
      </c>
      <c r="AS824">
        <f t="shared" si="50"/>
        <v>0</v>
      </c>
      <c r="BB824">
        <f t="shared" si="51"/>
        <v>0</v>
      </c>
    </row>
    <row r="825" spans="2:54">
      <c r="B825" t="str">
        <f>VLOOKUP(C825,花名册!C:O,13,0)</f>
        <v>12200</v>
      </c>
      <c r="C825" t="s">
        <v>1378</v>
      </c>
      <c r="D825" t="str">
        <f>VLOOKUP(C825,花名册!C:F,4,0)</f>
        <v>百杏生物</v>
      </c>
      <c r="E825" t="str">
        <f>VLOOKUP(C825,花名册!C:G,5,0)</f>
        <v>生物分析部</v>
      </c>
      <c r="F825" t="str">
        <f>VLOOKUP(C825,花名册!C:H,6,0)</f>
        <v>生物分析研究员</v>
      </c>
      <c r="G825" t="str">
        <f>VLOOKUP(C825,花名册!C:D,2,0)</f>
        <v>在职</v>
      </c>
      <c r="H825" t="str">
        <f>VLOOKUP(C825,花名册!C:E,3,0)</f>
        <v>正式员工</v>
      </c>
      <c r="I825" t="str">
        <f>VLOOKUP(C825,花名册!C:J,8,0)</f>
        <v>研发</v>
      </c>
      <c r="J825" t="str">
        <f>VLOOKUP(C825,花名册!C:I,7,0)</f>
        <v>2022-10-11</v>
      </c>
      <c r="K825" t="str">
        <f>VLOOKUP(C825,花名册!C:L,9,0)</f>
        <v/>
      </c>
      <c r="L825" t="str">
        <f>VLOOKUP(C825,花名册!C:L,10,0)</f>
        <v/>
      </c>
      <c r="M825" t="str">
        <f>VLOOKUP(C825,花名册!C:N,12,0)</f>
        <v>P2</v>
      </c>
      <c r="N825">
        <f>VLOOKUP(C825,出勤日期!A:I,9,0)</f>
        <v>172.5</v>
      </c>
      <c r="O825">
        <f>VLOOKUP(C825,出勤日期!A:J,10,0)</f>
        <v>172.5</v>
      </c>
      <c r="P825">
        <f>VLOOKUP(C825,出勤日期!A:L,12,0)</f>
        <v>0</v>
      </c>
      <c r="Q825">
        <f>VLOOKUP(C825,出勤日期!A:M,13,0)</f>
        <v>172.5</v>
      </c>
      <c r="S825">
        <f>VLOOKUP(C825,'考勤原始数据（增加育儿、独生子女陪护假）'!C:X,16,0)</f>
        <v>0</v>
      </c>
      <c r="U825">
        <f>VLOOKUP(C825,'考勤原始数据（增加育儿、独生子女陪护假）'!C:Z,17,0)</f>
        <v>0</v>
      </c>
      <c r="W825">
        <f>VLOOKUP(C825,'考勤原始数据（增加育儿、独生子女陪护假）'!C:AB,18,0)</f>
        <v>0</v>
      </c>
      <c r="Y825">
        <f>VLOOKUP(C825,'考勤原始数据（增加育儿、独生子女陪护假）'!C:AD,19,0)</f>
        <v>0</v>
      </c>
      <c r="Z825">
        <f>VLOOKUP(C825,'考勤原始数据（增加育儿、独生子女陪护假）'!C:AE,20,0)</f>
        <v>0</v>
      </c>
      <c r="AB825">
        <f>VLOOKUP(C825,'考勤原始数据（增加育儿、独生子女陪护假）'!C:AG,22,0)</f>
        <v>0</v>
      </c>
      <c r="AC825">
        <f>VLOOKUP(C825,'考勤原始数据（增加育儿、独生子女陪护假）'!C:Y,23,0)</f>
        <v>12</v>
      </c>
      <c r="AD825">
        <f>VLOOKUP(C825,'考勤原始数据（增加育儿、独生子女陪护假）'!C:Z,24,0)</f>
        <v>12</v>
      </c>
      <c r="AE825">
        <v>0</v>
      </c>
      <c r="AF825">
        <f>VLOOKUP(C825,'考勤原始数据（增加育儿、独生子女陪护假）'!C:AB,26,0)</f>
        <v>0</v>
      </c>
      <c r="AG825">
        <f>VLOOKUP(C825:C826,'考勤原始数据（增加育儿、独生子女陪护假）'!C:AC,27,0)</f>
        <v>0</v>
      </c>
      <c r="AH825">
        <f>VLOOKUP(C825,'考勤原始数据（增加育儿、独生子女陪护假）'!C:AD,28,0)</f>
        <v>0</v>
      </c>
      <c r="AI825">
        <f>VLOOKUP(C825,'考勤原始数据（增加育儿、独生子女陪护假）'!C:AE,29,0)</f>
        <v>0</v>
      </c>
      <c r="AJ825">
        <f>VLOOKUP(C825,'考勤原始数据（增加育儿、独生子女陪护假）'!C:AF,30,0)</f>
        <v>0</v>
      </c>
      <c r="AK825">
        <v>25</v>
      </c>
      <c r="AL825">
        <f t="shared" si="49"/>
        <v>375</v>
      </c>
      <c r="AM825">
        <f t="shared" si="52"/>
        <v>200</v>
      </c>
      <c r="AN825">
        <f>VLOOKUP(C825,工龄计算!B:F,5,0)</f>
        <v>0</v>
      </c>
      <c r="AS825">
        <f t="shared" si="50"/>
        <v>0</v>
      </c>
      <c r="BB825">
        <f t="shared" si="51"/>
        <v>0</v>
      </c>
    </row>
    <row r="826" spans="2:54">
      <c r="B826" t="str">
        <f>VLOOKUP(C826,花名册!C:O,13,0)</f>
        <v>12204</v>
      </c>
      <c r="C826" t="s">
        <v>1529</v>
      </c>
      <c r="D826" t="str">
        <f>VLOOKUP(C826,花名册!C:F,4,0)</f>
        <v>百诚医药</v>
      </c>
      <c r="E826" t="str">
        <f>VLOOKUP(C826,花名册!C:G,5,0)</f>
        <v>外用制剂部</v>
      </c>
      <c r="F826" t="str">
        <f>VLOOKUP(C826,花名册!C:H,6,0)</f>
        <v>分析研究员</v>
      </c>
      <c r="G826" t="str">
        <f>VLOOKUP(C826,花名册!C:D,2,0)</f>
        <v>在职</v>
      </c>
      <c r="H826" t="str">
        <f>VLOOKUP(C826,花名册!C:E,3,0)</f>
        <v>正式员工</v>
      </c>
      <c r="I826" t="str">
        <f>VLOOKUP(C826,花名册!C:J,8,0)</f>
        <v>研发</v>
      </c>
      <c r="J826" t="str">
        <f>VLOOKUP(C826,花名册!C:I,7,0)</f>
        <v>2022-10-14</v>
      </c>
      <c r="K826" t="str">
        <f>VLOOKUP(C826,花名册!C:L,9,0)</f>
        <v/>
      </c>
      <c r="L826" t="str">
        <f>VLOOKUP(C826,花名册!C:L,10,0)</f>
        <v/>
      </c>
      <c r="M826" t="str">
        <f>VLOOKUP(C826,花名册!C:N,12,0)</f>
        <v>P2</v>
      </c>
      <c r="N826">
        <f>VLOOKUP(C826,出勤日期!A:I,9,0)</f>
        <v>172.5</v>
      </c>
      <c r="O826">
        <f>VLOOKUP(C826,出勤日期!A:J,10,0)</f>
        <v>172.5</v>
      </c>
      <c r="P826">
        <f>VLOOKUP(C826,出勤日期!A:L,12,0)</f>
        <v>0</v>
      </c>
      <c r="Q826">
        <f>VLOOKUP(C826,出勤日期!A:M,13,0)</f>
        <v>172.5</v>
      </c>
      <c r="S826">
        <f>VLOOKUP(C826,'考勤原始数据（增加育儿、独生子女陪护假）'!C:X,16,0)</f>
        <v>0</v>
      </c>
      <c r="U826">
        <f>VLOOKUP(C826,'考勤原始数据（增加育儿、独生子女陪护假）'!C:Z,17,0)</f>
        <v>0</v>
      </c>
      <c r="W826">
        <f>VLOOKUP(C826,'考勤原始数据（增加育儿、独生子女陪护假）'!C:AB,18,0)</f>
        <v>0</v>
      </c>
      <c r="Y826">
        <f>VLOOKUP(C826,'考勤原始数据（增加育儿、独生子女陪护假）'!C:AD,19,0)</f>
        <v>0</v>
      </c>
      <c r="Z826">
        <f>VLOOKUP(C826,'考勤原始数据（增加育儿、独生子女陪护假）'!C:AE,20,0)</f>
        <v>0</v>
      </c>
      <c r="AB826">
        <f>VLOOKUP(C826,'考勤原始数据（增加育儿、独生子女陪护假）'!C:AG,22,0)</f>
        <v>0</v>
      </c>
      <c r="AC826">
        <f>VLOOKUP(C826,'考勤原始数据（增加育儿、独生子女陪护假）'!C:Y,23,0)</f>
        <v>32</v>
      </c>
      <c r="AD826">
        <f>VLOOKUP(C826,'考勤原始数据（增加育儿、独生子女陪护假）'!C:Z,24,0)</f>
        <v>0</v>
      </c>
      <c r="AE826">
        <v>0</v>
      </c>
      <c r="AF826">
        <f>VLOOKUP(C826,'考勤原始数据（增加育儿、独生子女陪护假）'!C:AB,26,0)</f>
        <v>32</v>
      </c>
      <c r="AG826">
        <f>VLOOKUP(C826:C827,'考勤原始数据（增加育儿、独生子女陪护假）'!C:AC,27,0)</f>
        <v>0</v>
      </c>
      <c r="AH826">
        <f>VLOOKUP(C826,'考勤原始数据（增加育儿、独生子女陪护假）'!C:AD,28,0)</f>
        <v>0</v>
      </c>
      <c r="AI826">
        <f>VLOOKUP(C826,'考勤原始数据（增加育儿、独生子女陪护假）'!C:AE,29,0)</f>
        <v>0</v>
      </c>
      <c r="AJ826">
        <f>VLOOKUP(C826,'考勤原始数据（增加育儿、独生子女陪护假）'!C:AF,30,0)</f>
        <v>1280</v>
      </c>
      <c r="AL826">
        <f t="shared" si="49"/>
        <v>0</v>
      </c>
      <c r="AM826">
        <f t="shared" si="52"/>
        <v>200</v>
      </c>
      <c r="AN826">
        <f>VLOOKUP(C826,工龄计算!B:F,5,0)</f>
        <v>0</v>
      </c>
      <c r="AS826">
        <f t="shared" si="50"/>
        <v>0</v>
      </c>
      <c r="BB826">
        <f t="shared" si="51"/>
        <v>0</v>
      </c>
    </row>
    <row r="827" spans="2:54">
      <c r="B827" t="str">
        <f>VLOOKUP(C827,花名册!C:O,13,0)</f>
        <v>12202</v>
      </c>
      <c r="C827" t="s">
        <v>1531</v>
      </c>
      <c r="D827" t="str">
        <f>VLOOKUP(C827,花名册!C:F,4,0)</f>
        <v>百诚医药</v>
      </c>
      <c r="E827" t="str">
        <f>VLOOKUP(C827,花名册!C:G,5,0)</f>
        <v>外用制剂部</v>
      </c>
      <c r="F827" t="str">
        <f>VLOOKUP(C827,花名册!C:H,6,0)</f>
        <v>助理分析研究员</v>
      </c>
      <c r="G827" t="str">
        <f>VLOOKUP(C827,花名册!C:D,2,0)</f>
        <v>在职</v>
      </c>
      <c r="H827" t="str">
        <f>VLOOKUP(C827,花名册!C:E,3,0)</f>
        <v>正式员工</v>
      </c>
      <c r="I827" t="str">
        <f>VLOOKUP(C827,花名册!C:J,8,0)</f>
        <v>研发</v>
      </c>
      <c r="J827" t="str">
        <f>VLOOKUP(C827,花名册!C:I,7,0)</f>
        <v>2022-10-14</v>
      </c>
      <c r="K827" t="str">
        <f>VLOOKUP(C827,花名册!C:L,9,0)</f>
        <v/>
      </c>
      <c r="L827" t="str">
        <f>VLOOKUP(C827,花名册!C:L,10,0)</f>
        <v/>
      </c>
      <c r="M827" t="str">
        <f>VLOOKUP(C827,花名册!C:N,12,0)</f>
        <v>P1</v>
      </c>
      <c r="N827">
        <f>VLOOKUP(C827,出勤日期!A:I,9,0)</f>
        <v>172.5</v>
      </c>
      <c r="O827">
        <f>VLOOKUP(C827,出勤日期!A:J,10,0)</f>
        <v>172.5</v>
      </c>
      <c r="P827">
        <f>VLOOKUP(C827,出勤日期!A:L,12,0)</f>
        <v>0</v>
      </c>
      <c r="Q827">
        <f>VLOOKUP(C827,出勤日期!A:M,13,0)</f>
        <v>172.5</v>
      </c>
      <c r="S827">
        <f>VLOOKUP(C827,'考勤原始数据（增加育儿、独生子女陪护假）'!C:X,16,0)</f>
        <v>0</v>
      </c>
      <c r="U827">
        <f>VLOOKUP(C827,'考勤原始数据（增加育儿、独生子女陪护假）'!C:Z,17,0)</f>
        <v>0</v>
      </c>
      <c r="W827">
        <f>VLOOKUP(C827,'考勤原始数据（增加育儿、独生子女陪护假）'!C:AB,18,0)</f>
        <v>0</v>
      </c>
      <c r="Y827">
        <f>VLOOKUP(C827,'考勤原始数据（增加育儿、独生子女陪护假）'!C:AD,19,0)</f>
        <v>0</v>
      </c>
      <c r="Z827">
        <f>VLOOKUP(C827,'考勤原始数据（增加育儿、独生子女陪护假）'!C:AE,20,0)</f>
        <v>0</v>
      </c>
      <c r="AB827">
        <f>VLOOKUP(C827,'考勤原始数据（增加育儿、独生子女陪护假）'!C:AG,22,0)</f>
        <v>0</v>
      </c>
      <c r="AC827">
        <f>VLOOKUP(C827,'考勤原始数据（增加育儿、独生子女陪护假）'!C:Y,23,0)</f>
        <v>49.5</v>
      </c>
      <c r="AD827">
        <f>VLOOKUP(C827,'考勤原始数据（增加育儿、独生子女陪护假）'!C:Z,24,0)</f>
        <v>20</v>
      </c>
      <c r="AE827">
        <v>0</v>
      </c>
      <c r="AF827">
        <f>VLOOKUP(C827,'考勤原始数据（增加育儿、独生子女陪护假）'!C:AB,26,0)</f>
        <v>24</v>
      </c>
      <c r="AG827">
        <f>VLOOKUP(C827:C828,'考勤原始数据（增加育儿、独生子女陪护假）'!C:AC,27,0)</f>
        <v>5.5</v>
      </c>
      <c r="AH827">
        <f>VLOOKUP(C827,'考勤原始数据（增加育儿、独生子女陪护假）'!C:AD,28,0)</f>
        <v>0</v>
      </c>
      <c r="AI827">
        <f>VLOOKUP(C827,'考勤原始数据（增加育儿、独生子女陪护假）'!C:AE,29,0)</f>
        <v>0</v>
      </c>
      <c r="AJ827">
        <f>VLOOKUP(C827,'考勤原始数据（增加育儿、独生子女陪护假）'!C:AF,30,0)</f>
        <v>1180</v>
      </c>
      <c r="AL827">
        <f t="shared" si="49"/>
        <v>0</v>
      </c>
      <c r="AM827">
        <f t="shared" si="52"/>
        <v>200</v>
      </c>
      <c r="AN827">
        <f>VLOOKUP(C827,工龄计算!B:F,5,0)</f>
        <v>0</v>
      </c>
      <c r="AS827">
        <f t="shared" si="50"/>
        <v>0</v>
      </c>
      <c r="BB827">
        <f t="shared" si="51"/>
        <v>0</v>
      </c>
    </row>
    <row r="828" spans="2:54">
      <c r="B828" t="str">
        <f>VLOOKUP(C828,花名册!C:O,13,0)</f>
        <v>12211</v>
      </c>
      <c r="C828" t="s">
        <v>1380</v>
      </c>
      <c r="D828" t="str">
        <f>VLOOKUP(C828,花名册!C:F,4,0)</f>
        <v>百诚医药</v>
      </c>
      <c r="E828" t="str">
        <f>VLOOKUP(C828,花名册!C:G,5,0)</f>
        <v>药学部</v>
      </c>
      <c r="F828" t="str">
        <f>VLOOKUP(C828,花名册!C:H,6,0)</f>
        <v>合成研究员</v>
      </c>
      <c r="G828" t="str">
        <f>VLOOKUP(C828,花名册!C:D,2,0)</f>
        <v>在职</v>
      </c>
      <c r="H828" t="str">
        <f>VLOOKUP(C828,花名册!C:E,3,0)</f>
        <v>正式员工</v>
      </c>
      <c r="I828" t="str">
        <f>VLOOKUP(C828,花名册!C:J,8,0)</f>
        <v>研发</v>
      </c>
      <c r="J828" t="str">
        <f>VLOOKUP(C828,花名册!C:I,7,0)</f>
        <v>2022-10-17</v>
      </c>
      <c r="K828" t="str">
        <f>VLOOKUP(C828,花名册!C:L,9,0)</f>
        <v/>
      </c>
      <c r="L828" t="str">
        <f>VLOOKUP(C828,花名册!C:L,10,0)</f>
        <v/>
      </c>
      <c r="M828" t="str">
        <f>VLOOKUP(C828,花名册!C:N,12,0)</f>
        <v>P2</v>
      </c>
      <c r="N828">
        <f>VLOOKUP(C828,出勤日期!A:I,9,0)</f>
        <v>172.5</v>
      </c>
      <c r="O828">
        <f>VLOOKUP(C828,出勤日期!A:J,10,0)</f>
        <v>172.5</v>
      </c>
      <c r="P828">
        <f>VLOOKUP(C828,出勤日期!A:L,12,0)</f>
        <v>0</v>
      </c>
      <c r="Q828">
        <f>VLOOKUP(C828,出勤日期!A:M,13,0)</f>
        <v>172.5</v>
      </c>
      <c r="S828">
        <f>VLOOKUP(C828,'考勤原始数据（增加育儿、独生子女陪护假）'!C:X,16,0)</f>
        <v>0</v>
      </c>
      <c r="U828">
        <f>VLOOKUP(C828,'考勤原始数据（增加育儿、独生子女陪护假）'!C:Z,17,0)</f>
        <v>0</v>
      </c>
      <c r="W828">
        <f>VLOOKUP(C828,'考勤原始数据（增加育儿、独生子女陪护假）'!C:AB,18,0)</f>
        <v>0</v>
      </c>
      <c r="Y828">
        <f>VLOOKUP(C828,'考勤原始数据（增加育儿、独生子女陪护假）'!C:AD,19,0)</f>
        <v>0</v>
      </c>
      <c r="Z828">
        <f>VLOOKUP(C828,'考勤原始数据（增加育儿、独生子女陪护假）'!C:AE,20,0)</f>
        <v>0</v>
      </c>
      <c r="AB828">
        <f>VLOOKUP(C828,'考勤原始数据（增加育儿、独生子女陪护假）'!C:AG,22,0)</f>
        <v>0</v>
      </c>
      <c r="AC828">
        <f>VLOOKUP(C828,'考勤原始数据（增加育儿、独生子女陪护假）'!C:Y,23,0)</f>
        <v>7.5</v>
      </c>
      <c r="AD828">
        <f>VLOOKUP(C828,'考勤原始数据（增加育儿、独生子女陪护假）'!C:Z,24,0)</f>
        <v>7.5</v>
      </c>
      <c r="AE828">
        <v>0</v>
      </c>
      <c r="AF828">
        <f>VLOOKUP(C828,'考勤原始数据（增加育儿、独生子女陪护假）'!C:AB,26,0)</f>
        <v>0</v>
      </c>
      <c r="AG828">
        <f>VLOOKUP(C828:C829,'考勤原始数据（增加育儿、独生子女陪护假）'!C:AC,27,0)</f>
        <v>0</v>
      </c>
      <c r="AH828">
        <f>VLOOKUP(C828,'考勤原始数据（增加育儿、独生子女陪护假）'!C:AD,28,0)</f>
        <v>0</v>
      </c>
      <c r="AI828">
        <f>VLOOKUP(C828,'考勤原始数据（增加育儿、独生子女陪护假）'!C:AE,29,0)</f>
        <v>0</v>
      </c>
      <c r="AJ828">
        <f>VLOOKUP(C828,'考勤原始数据（增加育儿、独生子女陪护假）'!C:AF,30,0)</f>
        <v>0</v>
      </c>
      <c r="AL828">
        <f t="shared" si="49"/>
        <v>0</v>
      </c>
      <c r="AM828">
        <f t="shared" si="52"/>
        <v>200</v>
      </c>
      <c r="AN828">
        <f>VLOOKUP(C828,工龄计算!B:F,5,0)</f>
        <v>0</v>
      </c>
      <c r="AS828">
        <f t="shared" si="50"/>
        <v>0</v>
      </c>
      <c r="BB828">
        <f t="shared" si="51"/>
        <v>0</v>
      </c>
    </row>
    <row r="829" spans="2:54">
      <c r="B829" t="str">
        <f>VLOOKUP(C829,花名册!C:O,13,0)</f>
        <v>12203</v>
      </c>
      <c r="C829" t="s">
        <v>1381</v>
      </c>
      <c r="D829" t="str">
        <f>VLOOKUP(C829,花名册!C:F,4,0)</f>
        <v>百诚医药</v>
      </c>
      <c r="E829" t="str">
        <f>VLOOKUP(C829,花名册!C:G,5,0)</f>
        <v>药学部</v>
      </c>
      <c r="F829" t="str">
        <f>VLOOKUP(C829,花名册!C:H,6,0)</f>
        <v>合成研究员</v>
      </c>
      <c r="G829" t="str">
        <f>VLOOKUP(C829,花名册!C:D,2,0)</f>
        <v>在职</v>
      </c>
      <c r="H829" t="str">
        <f>VLOOKUP(C829,花名册!C:E,3,0)</f>
        <v>正式员工</v>
      </c>
      <c r="I829" t="str">
        <f>VLOOKUP(C829,花名册!C:J,8,0)</f>
        <v>研发</v>
      </c>
      <c r="J829" t="str">
        <f>VLOOKUP(C829,花名册!C:I,7,0)</f>
        <v>2022-10-17</v>
      </c>
      <c r="K829" t="str">
        <f>VLOOKUP(C829,花名册!C:L,9,0)</f>
        <v/>
      </c>
      <c r="L829" t="str">
        <f>VLOOKUP(C829,花名册!C:L,10,0)</f>
        <v/>
      </c>
      <c r="M829" t="str">
        <f>VLOOKUP(C829,花名册!C:N,12,0)</f>
        <v>P2</v>
      </c>
      <c r="N829">
        <f>VLOOKUP(C829,出勤日期!A:I,9,0)</f>
        <v>172.5</v>
      </c>
      <c r="O829">
        <f>VLOOKUP(C829,出勤日期!A:J,10,0)</f>
        <v>172.5</v>
      </c>
      <c r="P829">
        <f>VLOOKUP(C829,出勤日期!A:L,12,0)</f>
        <v>0</v>
      </c>
      <c r="Q829">
        <f>VLOOKUP(C829,出勤日期!A:M,13,0)</f>
        <v>172.5</v>
      </c>
      <c r="S829">
        <f>VLOOKUP(C829,'考勤原始数据（增加育儿、独生子女陪护假）'!C:X,16,0)</f>
        <v>0</v>
      </c>
      <c r="U829">
        <f>VLOOKUP(C829,'考勤原始数据（增加育儿、独生子女陪护假）'!C:Z,17,0)</f>
        <v>0</v>
      </c>
      <c r="W829">
        <f>VLOOKUP(C829,'考勤原始数据（增加育儿、独生子女陪护假）'!C:AB,18,0)</f>
        <v>0</v>
      </c>
      <c r="Y829">
        <f>VLOOKUP(C829,'考勤原始数据（增加育儿、独生子女陪护假）'!C:AD,19,0)</f>
        <v>0</v>
      </c>
      <c r="Z829">
        <f>VLOOKUP(C829,'考勤原始数据（增加育儿、独生子女陪护假）'!C:AE,20,0)</f>
        <v>0</v>
      </c>
      <c r="AB829">
        <f>VLOOKUP(C829,'考勤原始数据（增加育儿、独生子女陪护假）'!C:AG,22,0)</f>
        <v>0</v>
      </c>
      <c r="AC829">
        <f>VLOOKUP(C829,'考勤原始数据（增加育儿、独生子女陪护假）'!C:Y,23,0)</f>
        <v>9.5</v>
      </c>
      <c r="AD829">
        <f>VLOOKUP(C829,'考勤原始数据（增加育儿、独生子女陪护假）'!C:Z,24,0)</f>
        <v>9.5</v>
      </c>
      <c r="AE829">
        <v>0</v>
      </c>
      <c r="AF829">
        <f>VLOOKUP(C829,'考勤原始数据（增加育儿、独生子女陪护假）'!C:AB,26,0)</f>
        <v>0</v>
      </c>
      <c r="AG829">
        <f>VLOOKUP(C829:C830,'考勤原始数据（增加育儿、独生子女陪护假）'!C:AC,27,0)</f>
        <v>0</v>
      </c>
      <c r="AH829">
        <f>VLOOKUP(C829,'考勤原始数据（增加育儿、独生子女陪护假）'!C:AD,28,0)</f>
        <v>0</v>
      </c>
      <c r="AI829">
        <f>VLOOKUP(C829,'考勤原始数据（增加育儿、独生子女陪护假）'!C:AE,29,0)</f>
        <v>0</v>
      </c>
      <c r="AJ829">
        <f>VLOOKUP(C829,'考勤原始数据（增加育儿、独生子女陪护假）'!C:AF,30,0)</f>
        <v>0</v>
      </c>
      <c r="AL829">
        <f t="shared" si="49"/>
        <v>0</v>
      </c>
      <c r="AM829">
        <f t="shared" si="52"/>
        <v>200</v>
      </c>
      <c r="AN829">
        <f>VLOOKUP(C829,工龄计算!B:F,5,0)</f>
        <v>0</v>
      </c>
      <c r="AS829">
        <f t="shared" si="50"/>
        <v>0</v>
      </c>
      <c r="BB829">
        <f t="shared" si="51"/>
        <v>0</v>
      </c>
    </row>
    <row r="830" spans="2:54">
      <c r="B830" t="str">
        <f>VLOOKUP(C830,花名册!C:O,13,0)</f>
        <v>12224</v>
      </c>
      <c r="C830" t="s">
        <v>1382</v>
      </c>
      <c r="D830" t="str">
        <f>VLOOKUP(C830,花名册!C:F,4,0)</f>
        <v>百诚医药</v>
      </c>
      <c r="E830" t="str">
        <f>VLOOKUP(C830,花名册!C:G,5,0)</f>
        <v>放大管理部</v>
      </c>
      <c r="F830" t="str">
        <f>VLOOKUP(C830,花名册!C:H,6,0)</f>
        <v>高级合成研究员</v>
      </c>
      <c r="G830" t="str">
        <f>VLOOKUP(C830,花名册!C:D,2,0)</f>
        <v>在职</v>
      </c>
      <c r="H830" t="str">
        <f>VLOOKUP(C830,花名册!C:E,3,0)</f>
        <v>正式员工</v>
      </c>
      <c r="I830" t="str">
        <f>VLOOKUP(C830,花名册!C:J,8,0)</f>
        <v>研发</v>
      </c>
      <c r="J830" t="str">
        <f>VLOOKUP(C830,花名册!C:I,7,0)</f>
        <v>2022-10-21</v>
      </c>
      <c r="K830" t="str">
        <f>VLOOKUP(C830,花名册!C:L,9,0)</f>
        <v/>
      </c>
      <c r="L830" t="str">
        <f>VLOOKUP(C830,花名册!C:L,10,0)</f>
        <v/>
      </c>
      <c r="M830" t="str">
        <f>VLOOKUP(C830,花名册!C:N,12,0)</f>
        <v>P3</v>
      </c>
      <c r="N830">
        <f>VLOOKUP(C830,出勤日期!A:I,9,0)</f>
        <v>172.5</v>
      </c>
      <c r="O830">
        <f>VLOOKUP(C830,出勤日期!A:J,10,0)</f>
        <v>172.5</v>
      </c>
      <c r="P830">
        <f>VLOOKUP(C830,出勤日期!A:L,12,0)</f>
        <v>0</v>
      </c>
      <c r="Q830">
        <f>VLOOKUP(C830,出勤日期!A:M,13,0)</f>
        <v>172.5</v>
      </c>
      <c r="S830">
        <f>VLOOKUP(C830,'考勤原始数据（增加育儿、独生子女陪护假）'!C:X,16,0)</f>
        <v>0</v>
      </c>
      <c r="U830">
        <f>VLOOKUP(C830,'考勤原始数据（增加育儿、独生子女陪护假）'!C:Z,17,0)</f>
        <v>0</v>
      </c>
      <c r="W830">
        <f>VLOOKUP(C830,'考勤原始数据（增加育儿、独生子女陪护假）'!C:AB,18,0)</f>
        <v>0</v>
      </c>
      <c r="Y830">
        <f>VLOOKUP(C830,'考勤原始数据（增加育儿、独生子女陪护假）'!C:AD,19,0)</f>
        <v>0</v>
      </c>
      <c r="Z830">
        <f>VLOOKUP(C830,'考勤原始数据（增加育儿、独生子女陪护假）'!C:AE,20,0)</f>
        <v>0</v>
      </c>
      <c r="AB830">
        <f>VLOOKUP(C830,'考勤原始数据（增加育儿、独生子女陪护假）'!C:AG,22,0)</f>
        <v>0</v>
      </c>
      <c r="AC830">
        <f>VLOOKUP(C830,'考勤原始数据（增加育儿、独生子女陪护假）'!C:Y,23,0)</f>
        <v>9.5</v>
      </c>
      <c r="AD830">
        <f>VLOOKUP(C830,'考勤原始数据（增加育儿、独生子女陪护假）'!C:Z,24,0)</f>
        <v>9.5</v>
      </c>
      <c r="AE830">
        <v>0</v>
      </c>
      <c r="AF830">
        <f>VLOOKUP(C830,'考勤原始数据（增加育儿、独生子女陪护假）'!C:AB,26,0)</f>
        <v>0</v>
      </c>
      <c r="AG830">
        <f>VLOOKUP(C830:C831,'考勤原始数据（增加育儿、独生子女陪护假）'!C:AC,27,0)</f>
        <v>0</v>
      </c>
      <c r="AH830">
        <f>VLOOKUP(C830,'考勤原始数据（增加育儿、独生子女陪护假）'!C:AD,28,0)</f>
        <v>0</v>
      </c>
      <c r="AI830">
        <f>VLOOKUP(C830,'考勤原始数据（增加育儿、独生子女陪护假）'!C:AE,29,0)</f>
        <v>0</v>
      </c>
      <c r="AJ830">
        <f>VLOOKUP(C830,'考勤原始数据（增加育儿、独生子女陪护假）'!C:AF,30,0)</f>
        <v>0</v>
      </c>
      <c r="AL830">
        <f t="shared" si="49"/>
        <v>0</v>
      </c>
      <c r="AM830">
        <f t="shared" si="52"/>
        <v>200</v>
      </c>
      <c r="AN830">
        <f>VLOOKUP(C830,工龄计算!B:F,5,0)</f>
        <v>0</v>
      </c>
      <c r="AS830">
        <f t="shared" si="50"/>
        <v>0</v>
      </c>
      <c r="BB830">
        <f t="shared" si="51"/>
        <v>0</v>
      </c>
    </row>
    <row r="831" spans="2:54">
      <c r="B831" t="str">
        <f>VLOOKUP(C831,花名册!C:O,13,0)</f>
        <v>12223</v>
      </c>
      <c r="C831" t="s">
        <v>1682</v>
      </c>
      <c r="D831" t="str">
        <f>VLOOKUP(C831,花名册!C:F,4,0)</f>
        <v>百杏生物</v>
      </c>
      <c r="E831" t="str">
        <f>VLOOKUP(C831,花名册!C:G,5,0)</f>
        <v>生物分析部</v>
      </c>
      <c r="F831" t="str">
        <f>VLOOKUP(C831,花名册!C:H,6,0)</f>
        <v>生物分析研究员</v>
      </c>
      <c r="G831" t="str">
        <f>VLOOKUP(C831,花名册!C:D,2,0)</f>
        <v>在职</v>
      </c>
      <c r="H831" t="str">
        <f>VLOOKUP(C831,花名册!C:E,3,0)</f>
        <v>正式员工</v>
      </c>
      <c r="I831" t="str">
        <f>VLOOKUP(C831,花名册!C:J,8,0)</f>
        <v>研发</v>
      </c>
      <c r="J831" t="str">
        <f>VLOOKUP(C831,花名册!C:I,7,0)</f>
        <v>2022-10-21</v>
      </c>
      <c r="K831" t="str">
        <f>VLOOKUP(C831,花名册!C:L,9,0)</f>
        <v/>
      </c>
      <c r="L831" t="str">
        <f>VLOOKUP(C831,花名册!C:L,10,0)</f>
        <v/>
      </c>
      <c r="M831" t="str">
        <f>VLOOKUP(C831,花名册!C:N,12,0)</f>
        <v>P2</v>
      </c>
      <c r="N831">
        <f>VLOOKUP(C831,出勤日期!A:I,9,0)</f>
        <v>172.5</v>
      </c>
      <c r="O831">
        <f>VLOOKUP(C831,出勤日期!A:J,10,0)</f>
        <v>172.5</v>
      </c>
      <c r="P831">
        <f>VLOOKUP(C831,出勤日期!A:L,12,0)</f>
        <v>0</v>
      </c>
      <c r="Q831">
        <f>VLOOKUP(C831,出勤日期!A:M,13,0)</f>
        <v>172.5</v>
      </c>
      <c r="S831">
        <f>VLOOKUP(C831,'考勤原始数据（增加育儿、独生子女陪护假）'!C:X,16,0)</f>
        <v>0</v>
      </c>
      <c r="U831">
        <f>VLOOKUP(C831,'考勤原始数据（增加育儿、独生子女陪护假）'!C:Z,17,0)</f>
        <v>0</v>
      </c>
      <c r="W831">
        <f>VLOOKUP(C831,'考勤原始数据（增加育儿、独生子女陪护假）'!C:AB,18,0)</f>
        <v>0</v>
      </c>
      <c r="Y831">
        <f>VLOOKUP(C831,'考勤原始数据（增加育儿、独生子女陪护假）'!C:AD,19,0)</f>
        <v>0</v>
      </c>
      <c r="Z831">
        <f>VLOOKUP(C831,'考勤原始数据（增加育儿、独生子女陪护假）'!C:AE,20,0)</f>
        <v>0</v>
      </c>
      <c r="AB831">
        <f>VLOOKUP(C831,'考勤原始数据（增加育儿、独生子女陪护假）'!C:AG,22,0)</f>
        <v>0</v>
      </c>
      <c r="AC831">
        <f>VLOOKUP(C831,'考勤原始数据（增加育儿、独生子女陪护假）'!C:Y,23,0)</f>
        <v>11.5</v>
      </c>
      <c r="AD831">
        <f>VLOOKUP(C831,'考勤原始数据（增加育儿、独生子女陪护假）'!C:Z,24,0)</f>
        <v>11.5</v>
      </c>
      <c r="AE831">
        <v>0</v>
      </c>
      <c r="AF831">
        <f>VLOOKUP(C831,'考勤原始数据（增加育儿、独生子女陪护假）'!C:AB,26,0)</f>
        <v>0</v>
      </c>
      <c r="AG831">
        <f>VLOOKUP(C831:C832,'考勤原始数据（增加育儿、独生子女陪护假）'!C:AC,27,0)</f>
        <v>0</v>
      </c>
      <c r="AH831">
        <f>VLOOKUP(C831,'考勤原始数据（增加育儿、独生子女陪护假）'!C:AD,28,0)</f>
        <v>0</v>
      </c>
      <c r="AI831">
        <f>VLOOKUP(C831,'考勤原始数据（增加育儿、独生子女陪护假）'!C:AE,29,0)</f>
        <v>0</v>
      </c>
      <c r="AJ831">
        <f>VLOOKUP(C831,'考勤原始数据（增加育儿、独生子女陪护假）'!C:AF,30,0)</f>
        <v>0</v>
      </c>
      <c r="AK831">
        <v>25</v>
      </c>
      <c r="AL831">
        <f t="shared" si="49"/>
        <v>375</v>
      </c>
      <c r="AM831">
        <f t="shared" si="52"/>
        <v>200</v>
      </c>
      <c r="AN831">
        <f>VLOOKUP(C831,工龄计算!B:F,5,0)</f>
        <v>0</v>
      </c>
      <c r="AS831">
        <f t="shared" si="50"/>
        <v>0</v>
      </c>
      <c r="BB831">
        <f t="shared" si="51"/>
        <v>0</v>
      </c>
    </row>
    <row r="832" spans="2:54">
      <c r="B832" t="str">
        <f>VLOOKUP(C832,花名册!C:O,13,0)</f>
        <v>12230</v>
      </c>
      <c r="C832" t="s">
        <v>1704</v>
      </c>
      <c r="D832" t="str">
        <f>VLOOKUP(C832,花名册!C:F,4,0)</f>
        <v>百诚医药</v>
      </c>
      <c r="E832" t="str">
        <f>VLOOKUP(C832,花名册!C:G,5,0)</f>
        <v>信息情报部</v>
      </c>
      <c r="F832" t="str">
        <f>VLOOKUP(C832,花名册!C:H,6,0)</f>
        <v>立项信息情报专员</v>
      </c>
      <c r="G832" t="str">
        <f>VLOOKUP(C832,花名册!C:D,2,0)</f>
        <v>在职</v>
      </c>
      <c r="H832" t="str">
        <f>VLOOKUP(C832,花名册!C:E,3,0)</f>
        <v>正式员工</v>
      </c>
      <c r="I832" t="str">
        <f>VLOOKUP(C832,花名册!C:J,8,0)</f>
        <v>职能</v>
      </c>
      <c r="J832" t="str">
        <f>VLOOKUP(C832,花名册!C:I,7,0)</f>
        <v>2022-10-24</v>
      </c>
      <c r="K832" t="str">
        <f>VLOOKUP(C832,花名册!C:L,9,0)</f>
        <v/>
      </c>
      <c r="L832" t="str">
        <f>VLOOKUP(C832,花名册!C:L,10,0)</f>
        <v/>
      </c>
      <c r="M832" t="str">
        <f>VLOOKUP(C832,花名册!C:N,12,0)</f>
        <v>P3</v>
      </c>
      <c r="N832">
        <f>VLOOKUP(C832,出勤日期!A:I,9,0)</f>
        <v>184</v>
      </c>
      <c r="O832">
        <f>VLOOKUP(C832,出勤日期!A:J,10,0)</f>
        <v>184</v>
      </c>
      <c r="P832">
        <f>VLOOKUP(C832,出勤日期!A:L,12,0)</f>
        <v>0</v>
      </c>
      <c r="Q832">
        <f>VLOOKUP(C832,出勤日期!A:M,13,0)</f>
        <v>184</v>
      </c>
      <c r="S832">
        <f>VLOOKUP(C832,'考勤原始数据（增加育儿、独生子女陪护假）'!C:X,16,0)</f>
        <v>0</v>
      </c>
      <c r="U832">
        <f>VLOOKUP(C832,'考勤原始数据（增加育儿、独生子女陪护假）'!C:Z,17,0)</f>
        <v>0</v>
      </c>
      <c r="W832">
        <f>VLOOKUP(C832,'考勤原始数据（增加育儿、独生子女陪护假）'!C:AB,18,0)</f>
        <v>0</v>
      </c>
      <c r="Y832">
        <f>VLOOKUP(C832,'考勤原始数据（增加育儿、独生子女陪护假）'!C:AD,19,0)</f>
        <v>0</v>
      </c>
      <c r="Z832">
        <f>VLOOKUP(C832,'考勤原始数据（增加育儿、独生子女陪护假）'!C:AE,20,0)</f>
        <v>0</v>
      </c>
      <c r="AB832">
        <f>VLOOKUP(C832,'考勤原始数据（增加育儿、独生子女陪护假）'!C:AG,22,0)</f>
        <v>0</v>
      </c>
      <c r="AC832">
        <f>VLOOKUP(C832,'考勤原始数据（增加育儿、独生子女陪护假）'!C:Y,23,0)</f>
        <v>2</v>
      </c>
      <c r="AD832">
        <f>VLOOKUP(C832,'考勤原始数据（增加育儿、独生子女陪护假）'!C:Z,24,0)</f>
        <v>2</v>
      </c>
      <c r="AE832">
        <v>0</v>
      </c>
      <c r="AF832">
        <f>VLOOKUP(C832,'考勤原始数据（增加育儿、独生子女陪护假）'!C:AB,26,0)</f>
        <v>0</v>
      </c>
      <c r="AG832">
        <f>VLOOKUP(C832:C833,'考勤原始数据（增加育儿、独生子女陪护假）'!C:AC,27,0)</f>
        <v>0</v>
      </c>
      <c r="AH832">
        <f>VLOOKUP(C832,'考勤原始数据（增加育儿、独生子女陪护假）'!C:AD,28,0)</f>
        <v>0</v>
      </c>
      <c r="AI832">
        <f>VLOOKUP(C832,'考勤原始数据（增加育儿、独生子女陪护假）'!C:AE,29,0)</f>
        <v>0</v>
      </c>
      <c r="AJ832">
        <f>VLOOKUP(C832,'考勤原始数据（增加育儿、独生子女陪护假）'!C:AF,30,0)</f>
        <v>0</v>
      </c>
      <c r="AL832">
        <f t="shared" si="49"/>
        <v>0</v>
      </c>
      <c r="AM832">
        <f t="shared" si="52"/>
        <v>200</v>
      </c>
      <c r="AN832">
        <f>VLOOKUP(C832,工龄计算!B:F,5,0)</f>
        <v>0</v>
      </c>
      <c r="AS832">
        <f t="shared" si="50"/>
        <v>0</v>
      </c>
      <c r="BB832">
        <f t="shared" si="51"/>
        <v>0</v>
      </c>
    </row>
    <row r="833" spans="2:54">
      <c r="B833" t="str">
        <f>VLOOKUP(C833,花名册!C:O,13,0)</f>
        <v>12239</v>
      </c>
      <c r="C833" t="s">
        <v>1383</v>
      </c>
      <c r="D833" t="str">
        <f>VLOOKUP(C833,花名册!C:F,4,0)</f>
        <v>百诚医药</v>
      </c>
      <c r="E833" t="str">
        <f>VLOOKUP(C833,花名册!C:G,5,0)</f>
        <v>财务部</v>
      </c>
      <c r="F833" t="str">
        <f>VLOOKUP(C833,花名册!C:H,6,0)</f>
        <v>会计</v>
      </c>
      <c r="G833" t="str">
        <f>VLOOKUP(C833,花名册!C:D,2,0)</f>
        <v>在职</v>
      </c>
      <c r="H833" t="str">
        <f>VLOOKUP(C833,花名册!C:E,3,0)</f>
        <v>正式员工</v>
      </c>
      <c r="I833" t="str">
        <f>VLOOKUP(C833,花名册!C:J,8,0)</f>
        <v>职能</v>
      </c>
      <c r="J833" t="str">
        <f>VLOOKUP(C833,花名册!C:I,7,0)</f>
        <v>2022-10-26</v>
      </c>
      <c r="K833" t="str">
        <f>VLOOKUP(C833,花名册!C:L,9,0)</f>
        <v/>
      </c>
      <c r="L833" t="str">
        <f>VLOOKUP(C833,花名册!C:L,10,0)</f>
        <v/>
      </c>
      <c r="M833" t="str">
        <f>VLOOKUP(C833,花名册!C:N,12,0)</f>
        <v>P3</v>
      </c>
      <c r="N833">
        <f>VLOOKUP(C833,出勤日期!A:I,9,0)</f>
        <v>184</v>
      </c>
      <c r="O833">
        <f>VLOOKUP(C833,出勤日期!A:J,10,0)</f>
        <v>184</v>
      </c>
      <c r="P833">
        <f>VLOOKUP(C833,出勤日期!A:L,12,0)</f>
        <v>0</v>
      </c>
      <c r="Q833">
        <f>VLOOKUP(C833,出勤日期!A:M,13,0)</f>
        <v>184</v>
      </c>
      <c r="S833">
        <f>VLOOKUP(C833,'考勤原始数据（增加育儿、独生子女陪护假）'!C:X,16,0)</f>
        <v>0</v>
      </c>
      <c r="U833">
        <f>VLOOKUP(C833,'考勤原始数据（增加育儿、独生子女陪护假）'!C:Z,17,0)</f>
        <v>0</v>
      </c>
      <c r="W833">
        <f>VLOOKUP(C833,'考勤原始数据（增加育儿、独生子女陪护假）'!C:AB,18,0)</f>
        <v>0</v>
      </c>
      <c r="Y833">
        <f>VLOOKUP(C833,'考勤原始数据（增加育儿、独生子女陪护假）'!C:AD,19,0)</f>
        <v>0</v>
      </c>
      <c r="Z833">
        <f>VLOOKUP(C833,'考勤原始数据（增加育儿、独生子女陪护假）'!C:AE,20,0)</f>
        <v>0</v>
      </c>
      <c r="AB833">
        <f>VLOOKUP(C833,'考勤原始数据（增加育儿、独生子女陪护假）'!C:AG,22,0)</f>
        <v>0</v>
      </c>
      <c r="AC833">
        <f>VLOOKUP(C833,'考勤原始数据（增加育儿、独生子女陪护假）'!C:Y,23,0)</f>
        <v>0</v>
      </c>
      <c r="AD833">
        <f>VLOOKUP(C833,'考勤原始数据（增加育儿、独生子女陪护假）'!C:Z,24,0)</f>
        <v>0</v>
      </c>
      <c r="AE833">
        <v>0</v>
      </c>
      <c r="AF833">
        <f>VLOOKUP(C833,'考勤原始数据（增加育儿、独生子女陪护假）'!C:AB,26,0)</f>
        <v>0</v>
      </c>
      <c r="AG833">
        <f>VLOOKUP(C833:C834,'考勤原始数据（增加育儿、独生子女陪护假）'!C:AC,27,0)</f>
        <v>0</v>
      </c>
      <c r="AH833">
        <f>VLOOKUP(C833,'考勤原始数据（增加育儿、独生子女陪护假）'!C:AD,28,0)</f>
        <v>0</v>
      </c>
      <c r="AI833">
        <f>VLOOKUP(C833,'考勤原始数据（增加育儿、独生子女陪护假）'!C:AE,29,0)</f>
        <v>0</v>
      </c>
      <c r="AJ833">
        <f>VLOOKUP(C833,'考勤原始数据（增加育儿、独生子女陪护假）'!C:AF,30,0)</f>
        <v>0</v>
      </c>
      <c r="AL833">
        <f t="shared" si="49"/>
        <v>0</v>
      </c>
      <c r="AM833">
        <f t="shared" si="52"/>
        <v>200</v>
      </c>
      <c r="AN833">
        <f>VLOOKUP(C833,工龄计算!B:F,5,0)</f>
        <v>0</v>
      </c>
      <c r="AS833">
        <f t="shared" si="50"/>
        <v>0</v>
      </c>
      <c r="BB833">
        <f t="shared" si="51"/>
        <v>0</v>
      </c>
    </row>
    <row r="834" spans="2:54">
      <c r="B834" t="str">
        <f>VLOOKUP(C834,花名册!C:O,13,0)</f>
        <v>12245</v>
      </c>
      <c r="C834" t="s">
        <v>1532</v>
      </c>
      <c r="D834" t="str">
        <f>VLOOKUP(C834,花名册!C:F,4,0)</f>
        <v>百诚医药</v>
      </c>
      <c r="E834" t="str">
        <f>VLOOKUP(C834,花名册!C:G,5,0)</f>
        <v>液体制剂三部</v>
      </c>
      <c r="F834" t="str">
        <f>VLOOKUP(C834,花名册!C:H,6,0)</f>
        <v>助理分析研究员</v>
      </c>
      <c r="G834" t="str">
        <f>VLOOKUP(C834,花名册!C:D,2,0)</f>
        <v>在职</v>
      </c>
      <c r="H834" t="str">
        <f>VLOOKUP(C834,花名册!C:E,3,0)</f>
        <v>正式员工</v>
      </c>
      <c r="I834" t="str">
        <f>VLOOKUP(C834,花名册!C:J,8,0)</f>
        <v>研发</v>
      </c>
      <c r="J834" t="str">
        <f>VLOOKUP(C834,花名册!C:I,7,0)</f>
        <v>2022-11-02</v>
      </c>
      <c r="K834" t="str">
        <f>VLOOKUP(C834,花名册!C:L,9,0)</f>
        <v/>
      </c>
      <c r="L834" t="str">
        <f>VLOOKUP(C834,花名册!C:L,10,0)</f>
        <v/>
      </c>
      <c r="M834" t="str">
        <f>VLOOKUP(C834,花名册!C:N,12,0)</f>
        <v>P1</v>
      </c>
      <c r="N834">
        <f>VLOOKUP(C834,出勤日期!A:I,9,0)</f>
        <v>172.5</v>
      </c>
      <c r="O834">
        <f>VLOOKUP(C834,出勤日期!A:J,10,0)</f>
        <v>172.5</v>
      </c>
      <c r="P834">
        <f>VLOOKUP(C834,出勤日期!A:L,12,0)</f>
        <v>0</v>
      </c>
      <c r="Q834">
        <f>VLOOKUP(C834,出勤日期!A:M,13,0)</f>
        <v>172.5</v>
      </c>
      <c r="S834">
        <f>VLOOKUP(C834,'考勤原始数据（增加育儿、独生子女陪护假）'!C:X,16,0)</f>
        <v>0</v>
      </c>
      <c r="U834">
        <f>VLOOKUP(C834,'考勤原始数据（增加育儿、独生子女陪护假）'!C:Z,17,0)</f>
        <v>0</v>
      </c>
      <c r="W834">
        <f>VLOOKUP(C834,'考勤原始数据（增加育儿、独生子女陪护假）'!C:AB,18,0)</f>
        <v>0</v>
      </c>
      <c r="Y834">
        <f>VLOOKUP(C834,'考勤原始数据（增加育儿、独生子女陪护假）'!C:AD,19,0)</f>
        <v>0</v>
      </c>
      <c r="Z834">
        <f>VLOOKUP(C834,'考勤原始数据（增加育儿、独生子女陪护假）'!C:AE,20,0)</f>
        <v>0</v>
      </c>
      <c r="AB834">
        <f>VLOOKUP(C834,'考勤原始数据（增加育儿、独生子女陪护假）'!C:AG,22,0)</f>
        <v>0</v>
      </c>
      <c r="AC834">
        <f>VLOOKUP(C834,'考勤原始数据（增加育儿、独生子女陪护假）'!C:Y,23,0)</f>
        <v>19</v>
      </c>
      <c r="AD834">
        <f>VLOOKUP(C834,'考勤原始数据（增加育儿、独生子女陪护假）'!C:Z,24,0)</f>
        <v>19</v>
      </c>
      <c r="AE834">
        <v>0</v>
      </c>
      <c r="AF834">
        <f>VLOOKUP(C834,'考勤原始数据（增加育儿、独生子女陪护假）'!C:AB,26,0)</f>
        <v>0</v>
      </c>
      <c r="AG834">
        <f>VLOOKUP(C834:C835,'考勤原始数据（增加育儿、独生子女陪护假）'!C:AC,27,0)</f>
        <v>0</v>
      </c>
      <c r="AH834">
        <f>VLOOKUP(C834,'考勤原始数据（增加育儿、独生子女陪护假）'!C:AD,28,0)</f>
        <v>0</v>
      </c>
      <c r="AI834">
        <f>VLOOKUP(C834,'考勤原始数据（增加育儿、独生子女陪护假）'!C:AE,29,0)</f>
        <v>0</v>
      </c>
      <c r="AJ834">
        <f>VLOOKUP(C834,'考勤原始数据（增加育儿、独生子女陪护假）'!C:AF,30,0)</f>
        <v>0</v>
      </c>
      <c r="AL834">
        <f t="shared" ref="AL834:AL897" si="53">AK834*15</f>
        <v>0</v>
      </c>
      <c r="AM834">
        <f t="shared" si="52"/>
        <v>200</v>
      </c>
      <c r="AN834">
        <f>VLOOKUP(C834,工龄计算!B:F,5,0)</f>
        <v>0</v>
      </c>
      <c r="AS834">
        <f t="shared" ref="AS834:AS897" si="54">AO834+AP834+AQ834+AR834</f>
        <v>0</v>
      </c>
      <c r="BB834">
        <f t="shared" si="51"/>
        <v>0</v>
      </c>
    </row>
    <row r="835" spans="2:54">
      <c r="B835" t="str">
        <f>VLOOKUP(C835,花名册!C:O,13,0)</f>
        <v>12255</v>
      </c>
      <c r="C835" t="s">
        <v>1683</v>
      </c>
      <c r="D835" t="str">
        <f>VLOOKUP(C835,花名册!C:F,4,0)</f>
        <v>百诚医药</v>
      </c>
      <c r="E835" t="str">
        <f>VLOOKUP(C835,花名册!C:G,5,0)</f>
        <v>药理部</v>
      </c>
      <c r="F835" t="str">
        <f>VLOOKUP(C835,花名册!C:H,6,0)</f>
        <v>药理研究员</v>
      </c>
      <c r="G835" t="str">
        <f>VLOOKUP(C835,花名册!C:D,2,0)</f>
        <v>在职</v>
      </c>
      <c r="H835" t="str">
        <f>VLOOKUP(C835,花名册!C:E,3,0)</f>
        <v>正式员工</v>
      </c>
      <c r="I835" t="str">
        <f>VLOOKUP(C835,花名册!C:J,8,0)</f>
        <v>研发</v>
      </c>
      <c r="J835" t="str">
        <f>VLOOKUP(C835,花名册!C:I,7,0)</f>
        <v>2022-11-07</v>
      </c>
      <c r="K835" t="str">
        <f>VLOOKUP(C835,花名册!C:L,9,0)</f>
        <v/>
      </c>
      <c r="L835" t="str">
        <f>VLOOKUP(C835,花名册!C:L,10,0)</f>
        <v/>
      </c>
      <c r="M835" t="str">
        <f>VLOOKUP(C835,花名册!C:N,12,0)</f>
        <v>P2</v>
      </c>
      <c r="N835">
        <f>VLOOKUP(C835,出勤日期!A:I,9,0)</f>
        <v>172.5</v>
      </c>
      <c r="O835">
        <f>VLOOKUP(C835,出勤日期!A:J,10,0)</f>
        <v>172.5</v>
      </c>
      <c r="P835">
        <f>VLOOKUP(C835,出勤日期!A:L,12,0)</f>
        <v>0</v>
      </c>
      <c r="Q835">
        <f>VLOOKUP(C835,出勤日期!A:M,13,0)</f>
        <v>172.5</v>
      </c>
      <c r="S835">
        <f>VLOOKUP(C835,'考勤原始数据（增加育儿、独生子女陪护假）'!C:X,16,0)</f>
        <v>0</v>
      </c>
      <c r="U835">
        <f>VLOOKUP(C835,'考勤原始数据（增加育儿、独生子女陪护假）'!C:Z,17,0)</f>
        <v>0</v>
      </c>
      <c r="W835">
        <f>VLOOKUP(C835,'考勤原始数据（增加育儿、独生子女陪护假）'!C:AB,18,0)</f>
        <v>0</v>
      </c>
      <c r="Y835">
        <f>VLOOKUP(C835,'考勤原始数据（增加育儿、独生子女陪护假）'!C:AD,19,0)</f>
        <v>0</v>
      </c>
      <c r="Z835">
        <f>VLOOKUP(C835,'考勤原始数据（增加育儿、独生子女陪护假）'!C:AE,20,0)</f>
        <v>0</v>
      </c>
      <c r="AB835">
        <f>VLOOKUP(C835,'考勤原始数据（增加育儿、独生子女陪护假）'!C:AG,22,0)</f>
        <v>0</v>
      </c>
      <c r="AC835">
        <f>VLOOKUP(C835,'考勤原始数据（增加育儿、独生子女陪护假）'!C:Y,23,0)</f>
        <v>1</v>
      </c>
      <c r="AD835">
        <f>VLOOKUP(C835,'考勤原始数据（增加育儿、独生子女陪护假）'!C:Z,24,0)</f>
        <v>1</v>
      </c>
      <c r="AE835">
        <v>0</v>
      </c>
      <c r="AF835">
        <f>VLOOKUP(C835,'考勤原始数据（增加育儿、独生子女陪护假）'!C:AB,26,0)</f>
        <v>0</v>
      </c>
      <c r="AG835">
        <f>VLOOKUP(C835:C836,'考勤原始数据（增加育儿、独生子女陪护假）'!C:AC,27,0)</f>
        <v>0</v>
      </c>
      <c r="AH835">
        <f>VLOOKUP(C835,'考勤原始数据（增加育儿、独生子女陪护假）'!C:AD,28,0)</f>
        <v>0</v>
      </c>
      <c r="AI835">
        <f>VLOOKUP(C835,'考勤原始数据（增加育儿、独生子女陪护假）'!C:AE,29,0)</f>
        <v>0</v>
      </c>
      <c r="AJ835">
        <f>VLOOKUP(C835,'考勤原始数据（增加育儿、独生子女陪护假）'!C:AF,30,0)</f>
        <v>0</v>
      </c>
      <c r="AL835">
        <f t="shared" si="53"/>
        <v>0</v>
      </c>
      <c r="AM835">
        <f t="shared" ref="AM835:AM898" si="55">ROUND(200/N835*(O835-R835-S835-T835-U835-V835-W835-X835-Y835-Z835-AA835-AB835),2)</f>
        <v>200</v>
      </c>
      <c r="AN835">
        <f>VLOOKUP(C835,工龄计算!B:F,5,0)</f>
        <v>0</v>
      </c>
      <c r="AS835">
        <f t="shared" si="54"/>
        <v>0</v>
      </c>
      <c r="BB835">
        <f t="shared" ref="BB835:BB898" si="56">AU835+AY835+AZ835+BA835</f>
        <v>0</v>
      </c>
    </row>
    <row r="836" spans="2:54">
      <c r="B836" t="str">
        <f>VLOOKUP(C836,花名册!C:O,13,0)</f>
        <v>12266</v>
      </c>
      <c r="C836" t="s">
        <v>1533</v>
      </c>
      <c r="D836" t="str">
        <f>VLOOKUP(C836,花名册!C:F,4,0)</f>
        <v>百诚医药</v>
      </c>
      <c r="E836" t="str">
        <f>VLOOKUP(C836,花名册!C:G,5,0)</f>
        <v>固体制剂二部</v>
      </c>
      <c r="F836" t="str">
        <f>VLOOKUP(C836,花名册!C:H,6,0)</f>
        <v>助理分析研究员</v>
      </c>
      <c r="G836" t="str">
        <f>VLOOKUP(C836,花名册!C:D,2,0)</f>
        <v>在职</v>
      </c>
      <c r="H836" t="str">
        <f>VLOOKUP(C836,花名册!C:E,3,0)</f>
        <v>正式员工</v>
      </c>
      <c r="I836" t="str">
        <f>VLOOKUP(C836,花名册!C:J,8,0)</f>
        <v>研发</v>
      </c>
      <c r="J836" t="str">
        <f>VLOOKUP(C836,花名册!C:I,7,0)</f>
        <v>2022-11-11</v>
      </c>
      <c r="K836" t="str">
        <f>VLOOKUP(C836,花名册!C:L,9,0)</f>
        <v>2023-03-11</v>
      </c>
      <c r="L836" t="str">
        <f>VLOOKUP(C836,花名册!C:L,10,0)</f>
        <v/>
      </c>
      <c r="M836" t="str">
        <f>VLOOKUP(C836,花名册!C:N,12,0)</f>
        <v>P1</v>
      </c>
      <c r="N836">
        <f>VLOOKUP(C836,出勤日期!A:I,9,0)</f>
        <v>172.5</v>
      </c>
      <c r="O836">
        <f>VLOOKUP(C836,出勤日期!A:J,10,0)</f>
        <v>172.5</v>
      </c>
      <c r="P836">
        <f>VLOOKUP(C836,出勤日期!A:L,12,0)</f>
        <v>60</v>
      </c>
      <c r="Q836">
        <f>VLOOKUP(C836,出勤日期!A:M,13,0)</f>
        <v>112.5</v>
      </c>
      <c r="S836">
        <f>VLOOKUP(C836,'考勤原始数据（增加育儿、独生子女陪护假）'!C:X,16,0)</f>
        <v>0</v>
      </c>
      <c r="U836">
        <f>VLOOKUP(C836,'考勤原始数据（增加育儿、独生子女陪护假）'!C:Z,17,0)</f>
        <v>0</v>
      </c>
      <c r="W836">
        <f>VLOOKUP(C836,'考勤原始数据（增加育儿、独生子女陪护假）'!C:AB,18,0)</f>
        <v>0</v>
      </c>
      <c r="Y836">
        <f>VLOOKUP(C836,'考勤原始数据（增加育儿、独生子女陪护假）'!C:AD,19,0)</f>
        <v>0</v>
      </c>
      <c r="Z836">
        <f>VLOOKUP(C836,'考勤原始数据（增加育儿、独生子女陪护假）'!C:AE,20,0)</f>
        <v>0</v>
      </c>
      <c r="AB836">
        <f>VLOOKUP(C836,'考勤原始数据（增加育儿、独生子女陪护假）'!C:AG,22,0)</f>
        <v>0</v>
      </c>
      <c r="AC836">
        <f>VLOOKUP(C836,'考勤原始数据（增加育儿、独生子女陪护假）'!C:Y,23,0)</f>
        <v>39.5</v>
      </c>
      <c r="AD836">
        <f>VLOOKUP(C836,'考勤原始数据（增加育儿、独生子女陪护假）'!C:Z,24,0)</f>
        <v>0</v>
      </c>
      <c r="AE836">
        <v>0</v>
      </c>
      <c r="AF836">
        <f>VLOOKUP(C836,'考勤原始数据（增加育儿、独生子女陪护假）'!C:AB,26,0)</f>
        <v>33.5</v>
      </c>
      <c r="AG836">
        <f>VLOOKUP(C836:C837,'考勤原始数据（增加育儿、独生子女陪护假）'!C:AC,27,0)</f>
        <v>6</v>
      </c>
      <c r="AH836">
        <f>VLOOKUP(C836,'考勤原始数据（增加育儿、独生子女陪护假）'!C:AD,28,0)</f>
        <v>0</v>
      </c>
      <c r="AI836">
        <f>VLOOKUP(C836,'考勤原始数据（增加育儿、独生子女陪护假）'!C:AE,29,0)</f>
        <v>0</v>
      </c>
      <c r="AJ836">
        <f>VLOOKUP(C836,'考勤原始数据（增加育儿、独生子女陪护假）'!C:AF,30,0)</f>
        <v>1580</v>
      </c>
      <c r="AL836">
        <f t="shared" si="53"/>
        <v>0</v>
      </c>
      <c r="AM836">
        <f t="shared" si="55"/>
        <v>200</v>
      </c>
      <c r="AN836">
        <f>VLOOKUP(C836,工龄计算!B:F,5,0)</f>
        <v>0</v>
      </c>
      <c r="AS836">
        <f t="shared" si="54"/>
        <v>0</v>
      </c>
      <c r="BB836">
        <f t="shared" si="56"/>
        <v>0</v>
      </c>
    </row>
    <row r="837" spans="2:54">
      <c r="B837" t="str">
        <f>VLOOKUP(C837,花名册!C:O,13,0)</f>
        <v>11360</v>
      </c>
      <c r="C837" t="s">
        <v>704</v>
      </c>
      <c r="D837" t="str">
        <f>VLOOKUP(C837,花名册!C:F,4,0)</f>
        <v>百伦检测</v>
      </c>
      <c r="E837" t="str">
        <f>VLOOKUP(C837,花名册!C:G,5,0)</f>
        <v>检测三部</v>
      </c>
      <c r="F837" t="str">
        <f>VLOOKUP(C837,花名册!C:H,6,0)</f>
        <v>检测员</v>
      </c>
      <c r="G837" t="str">
        <f>VLOOKUP(C837,花名册!C:D,2,0)</f>
        <v>在职</v>
      </c>
      <c r="H837" t="str">
        <f>VLOOKUP(C837,花名册!C:E,3,0)</f>
        <v>正式员工</v>
      </c>
      <c r="I837" t="str">
        <f>VLOOKUP(C837,花名册!C:J,8,0)</f>
        <v>研发</v>
      </c>
      <c r="J837" t="str">
        <f>VLOOKUP(C837,花名册!C:I,7,0)</f>
        <v>2022-07-04</v>
      </c>
      <c r="K837" t="str">
        <f>VLOOKUP(C837,花名册!C:L,9,0)</f>
        <v/>
      </c>
      <c r="L837" t="str">
        <f>VLOOKUP(C837,花名册!C:L,10,0)</f>
        <v/>
      </c>
      <c r="M837" t="str">
        <f>VLOOKUP(C837,花名册!C:N,12,0)</f>
        <v>P1</v>
      </c>
      <c r="N837">
        <f>VLOOKUP(C837,出勤日期!A:I,9,0)</f>
        <v>172.5</v>
      </c>
      <c r="O837">
        <f>VLOOKUP(C837,出勤日期!A:J,10,0)</f>
        <v>172.5</v>
      </c>
      <c r="P837">
        <f>VLOOKUP(C837,出勤日期!A:L,12,0)</f>
        <v>0</v>
      </c>
      <c r="Q837">
        <f>VLOOKUP(C837,出勤日期!A:M,13,0)</f>
        <v>172.5</v>
      </c>
      <c r="S837">
        <f>VLOOKUP(C837,'考勤原始数据（增加育儿、独生子女陪护假）'!C:X,16,0)</f>
        <v>0</v>
      </c>
      <c r="U837">
        <f>VLOOKUP(C837,'考勤原始数据（增加育儿、独生子女陪护假）'!C:Z,17,0)</f>
        <v>0</v>
      </c>
      <c r="W837">
        <f>VLOOKUP(C837,'考勤原始数据（增加育儿、独生子女陪护假）'!C:AB,18,0)</f>
        <v>0</v>
      </c>
      <c r="Y837">
        <f>VLOOKUP(C837,'考勤原始数据（增加育儿、独生子女陪护假）'!C:AD,19,0)</f>
        <v>0</v>
      </c>
      <c r="Z837">
        <f>VLOOKUP(C837,'考勤原始数据（增加育儿、独生子女陪护假）'!C:AE,20,0)</f>
        <v>0</v>
      </c>
      <c r="AB837">
        <f>VLOOKUP(C837,'考勤原始数据（增加育儿、独生子女陪护假）'!C:AG,22,0)</f>
        <v>0</v>
      </c>
      <c r="AC837">
        <f>VLOOKUP(C837,'考勤原始数据（增加育儿、独生子女陪护假）'!C:Y,23,0)</f>
        <v>8</v>
      </c>
      <c r="AD837">
        <f>VLOOKUP(C837,'考勤原始数据（增加育儿、独生子女陪护假）'!C:Z,24,0)</f>
        <v>8</v>
      </c>
      <c r="AE837">
        <v>0</v>
      </c>
      <c r="AF837">
        <f>VLOOKUP(C837,'考勤原始数据（增加育儿、独生子女陪护假）'!C:AB,26,0)</f>
        <v>0</v>
      </c>
      <c r="AG837">
        <f>VLOOKUP(C837:C838,'考勤原始数据（增加育儿、独生子女陪护假）'!C:AC,27,0)</f>
        <v>0</v>
      </c>
      <c r="AH837">
        <f>VLOOKUP(C837,'考勤原始数据（增加育儿、独生子女陪护假）'!C:AD,28,0)</f>
        <v>0</v>
      </c>
      <c r="AI837">
        <f>VLOOKUP(C837,'考勤原始数据（增加育儿、独生子女陪护假）'!C:AE,29,0)</f>
        <v>0</v>
      </c>
      <c r="AJ837">
        <f>VLOOKUP(C837,'考勤原始数据（增加育儿、独生子女陪护假）'!C:AF,30,0)</f>
        <v>0</v>
      </c>
      <c r="AL837">
        <f t="shared" si="53"/>
        <v>0</v>
      </c>
      <c r="AM837">
        <f t="shared" si="55"/>
        <v>200</v>
      </c>
      <c r="AN837">
        <f>VLOOKUP(C837,工龄计算!B:F,5,0)</f>
        <v>0</v>
      </c>
      <c r="AS837">
        <f t="shared" si="54"/>
        <v>0</v>
      </c>
      <c r="BB837">
        <f t="shared" si="56"/>
        <v>0</v>
      </c>
    </row>
    <row r="838" spans="2:54">
      <c r="B838" t="str">
        <f>VLOOKUP(C838,花名册!C:O,13,0)</f>
        <v>12274</v>
      </c>
      <c r="C838" t="s">
        <v>1705</v>
      </c>
      <c r="D838" t="str">
        <f>VLOOKUP(C838,花名册!C:F,4,0)</f>
        <v>百诚医药</v>
      </c>
      <c r="E838" t="str">
        <f>VLOOKUP(C838,花名册!C:G,5,0)</f>
        <v>原料药分析部</v>
      </c>
      <c r="F838" t="str">
        <f>VLOOKUP(C838,花名册!C:H,6,0)</f>
        <v>初级项目经理(分析)</v>
      </c>
      <c r="G838" t="str">
        <f>VLOOKUP(C838,花名册!C:D,2,0)</f>
        <v>在职</v>
      </c>
      <c r="H838" t="str">
        <f>VLOOKUP(C838,花名册!C:E,3,0)</f>
        <v>正式员工</v>
      </c>
      <c r="I838" t="str">
        <f>VLOOKUP(C838,花名册!C:J,8,0)</f>
        <v>研发</v>
      </c>
      <c r="J838" t="str">
        <f>VLOOKUP(C838,花名册!C:I,7,0)</f>
        <v>2022-11-21</v>
      </c>
      <c r="K838" t="str">
        <f>VLOOKUP(C838,花名册!C:L,9,0)</f>
        <v/>
      </c>
      <c r="L838" t="str">
        <f>VLOOKUP(C838,花名册!C:L,10,0)</f>
        <v/>
      </c>
      <c r="M838" t="str">
        <f>VLOOKUP(C838,花名册!C:N,12,0)</f>
        <v>M1</v>
      </c>
      <c r="N838">
        <f>VLOOKUP(C838,出勤日期!A:I,9,0)</f>
        <v>172.5</v>
      </c>
      <c r="O838">
        <f>VLOOKUP(C838,出勤日期!A:J,10,0)</f>
        <v>172.5</v>
      </c>
      <c r="P838">
        <f>VLOOKUP(C838,出勤日期!A:L,12,0)</f>
        <v>0</v>
      </c>
      <c r="Q838">
        <f>VLOOKUP(C838,出勤日期!A:M,13,0)</f>
        <v>172.5</v>
      </c>
      <c r="S838">
        <f>VLOOKUP(C838,'考勤原始数据（增加育儿、独生子女陪护假）'!C:X,16,0)</f>
        <v>0</v>
      </c>
      <c r="U838">
        <f>VLOOKUP(C838,'考勤原始数据（增加育儿、独生子女陪护假）'!C:Z,17,0)</f>
        <v>0</v>
      </c>
      <c r="W838">
        <f>VLOOKUP(C838,'考勤原始数据（增加育儿、独生子女陪护假）'!C:AB,18,0)</f>
        <v>0</v>
      </c>
      <c r="Y838">
        <f>VLOOKUP(C838,'考勤原始数据（增加育儿、独生子女陪护假）'!C:AD,19,0)</f>
        <v>0</v>
      </c>
      <c r="Z838">
        <f>VLOOKUP(C838,'考勤原始数据（增加育儿、独生子女陪护假）'!C:AE,20,0)</f>
        <v>0</v>
      </c>
      <c r="AB838">
        <f>VLOOKUP(C838,'考勤原始数据（增加育儿、独生子女陪护假）'!C:AG,22,0)</f>
        <v>0</v>
      </c>
      <c r="AC838">
        <f>VLOOKUP(C838,'考勤原始数据（增加育儿、独生子女陪护假）'!C:Y,23,0)</f>
        <v>0</v>
      </c>
      <c r="AD838">
        <f>VLOOKUP(C838,'考勤原始数据（增加育儿、独生子女陪护假）'!C:Z,24,0)</f>
        <v>0</v>
      </c>
      <c r="AE838">
        <v>0</v>
      </c>
      <c r="AF838">
        <f>VLOOKUP(C838,'考勤原始数据（增加育儿、独生子女陪护假）'!C:AB,26,0)</f>
        <v>0</v>
      </c>
      <c r="AG838">
        <f>VLOOKUP(C838:C839,'考勤原始数据（增加育儿、独生子女陪护假）'!C:AC,27,0)</f>
        <v>0</v>
      </c>
      <c r="AH838">
        <f>VLOOKUP(C838,'考勤原始数据（增加育儿、独生子女陪护假）'!C:AD,28,0)</f>
        <v>0</v>
      </c>
      <c r="AI838">
        <f>VLOOKUP(C838,'考勤原始数据（增加育儿、独生子女陪护假）'!C:AE,29,0)</f>
        <v>0</v>
      </c>
      <c r="AJ838">
        <f>VLOOKUP(C838,'考勤原始数据（增加育儿、独生子女陪护假）'!C:AF,30,0)</f>
        <v>0</v>
      </c>
      <c r="AL838">
        <f t="shared" si="53"/>
        <v>0</v>
      </c>
      <c r="AM838">
        <f t="shared" si="55"/>
        <v>200</v>
      </c>
      <c r="AN838">
        <f>VLOOKUP(C838,工龄计算!B:F,5,0)</f>
        <v>0</v>
      </c>
      <c r="AS838">
        <f t="shared" si="54"/>
        <v>0</v>
      </c>
      <c r="BB838">
        <f t="shared" si="56"/>
        <v>0</v>
      </c>
    </row>
    <row r="839" spans="2:54">
      <c r="B839" t="str">
        <f>VLOOKUP(C839,花名册!C:O,13,0)</f>
        <v>12291</v>
      </c>
      <c r="C839" t="s">
        <v>1684</v>
      </c>
      <c r="D839" t="str">
        <f>VLOOKUP(C839,花名册!C:F,4,0)</f>
        <v>百诚医药</v>
      </c>
      <c r="E839" t="str">
        <f>VLOOKUP(C839,花名册!C:G,5,0)</f>
        <v>固体制剂三部</v>
      </c>
      <c r="F839" t="str">
        <f>VLOOKUP(C839,花名册!C:H,6,0)</f>
        <v>助理分析研究员</v>
      </c>
      <c r="G839" t="str">
        <f>VLOOKUP(C839,花名册!C:D,2,0)</f>
        <v>在职</v>
      </c>
      <c r="H839" t="str">
        <f>VLOOKUP(C839,花名册!C:E,3,0)</f>
        <v>正式员工</v>
      </c>
      <c r="I839" t="str">
        <f>VLOOKUP(C839,花名册!C:J,8,0)</f>
        <v>研发</v>
      </c>
      <c r="J839" t="str">
        <f>VLOOKUP(C839,花名册!C:I,7,0)</f>
        <v>2022-11-23</v>
      </c>
      <c r="K839" t="str">
        <f>VLOOKUP(C839,花名册!C:L,9,0)</f>
        <v/>
      </c>
      <c r="L839" t="str">
        <f>VLOOKUP(C839,花名册!C:L,10,0)</f>
        <v/>
      </c>
      <c r="M839" t="str">
        <f>VLOOKUP(C839,花名册!C:N,12,0)</f>
        <v>P1</v>
      </c>
      <c r="N839">
        <f>VLOOKUP(C839,出勤日期!A:I,9,0)</f>
        <v>172.5</v>
      </c>
      <c r="O839">
        <f>VLOOKUP(C839,出勤日期!A:J,10,0)</f>
        <v>172.5</v>
      </c>
      <c r="P839">
        <f>VLOOKUP(C839,出勤日期!A:L,12,0)</f>
        <v>0</v>
      </c>
      <c r="Q839">
        <f>VLOOKUP(C839,出勤日期!A:M,13,0)</f>
        <v>172.5</v>
      </c>
      <c r="S839">
        <f>VLOOKUP(C839,'考勤原始数据（增加育儿、独生子女陪护假）'!C:X,16,0)</f>
        <v>0</v>
      </c>
      <c r="U839">
        <f>VLOOKUP(C839,'考勤原始数据（增加育儿、独生子女陪护假）'!C:Z,17,0)</f>
        <v>0</v>
      </c>
      <c r="W839">
        <f>VLOOKUP(C839,'考勤原始数据（增加育儿、独生子女陪护假）'!C:AB,18,0)</f>
        <v>0</v>
      </c>
      <c r="Y839">
        <f>VLOOKUP(C839,'考勤原始数据（增加育儿、独生子女陪护假）'!C:AD,19,0)</f>
        <v>0</v>
      </c>
      <c r="Z839">
        <f>VLOOKUP(C839,'考勤原始数据（增加育儿、独生子女陪护假）'!C:AE,20,0)</f>
        <v>0</v>
      </c>
      <c r="AB839">
        <f>VLOOKUP(C839,'考勤原始数据（增加育儿、独生子女陪护假）'!C:AG,22,0)</f>
        <v>0</v>
      </c>
      <c r="AC839">
        <f>VLOOKUP(C839,'考勤原始数据（增加育儿、独生子女陪护假）'!C:Y,23,0)</f>
        <v>12.5</v>
      </c>
      <c r="AD839">
        <f>VLOOKUP(C839,'考勤原始数据（增加育儿、独生子女陪护假）'!C:Z,24,0)</f>
        <v>0</v>
      </c>
      <c r="AE839">
        <v>0</v>
      </c>
      <c r="AF839">
        <f>VLOOKUP(C839,'考勤原始数据（增加育儿、独生子女陪护假）'!C:AB,26,0)</f>
        <v>12.5</v>
      </c>
      <c r="AG839">
        <f>VLOOKUP(C839:C840,'考勤原始数据（增加育儿、独生子女陪护假）'!C:AC,27,0)</f>
        <v>0</v>
      </c>
      <c r="AH839">
        <f>VLOOKUP(C839,'考勤原始数据（增加育儿、独生子女陪护假）'!C:AD,28,0)</f>
        <v>0</v>
      </c>
      <c r="AI839">
        <f>VLOOKUP(C839,'考勤原始数据（增加育儿、独生子女陪护假）'!C:AE,29,0)</f>
        <v>0</v>
      </c>
      <c r="AJ839">
        <f>VLOOKUP(C839,'考勤原始数据（增加育儿、独生子女陪护假）'!C:AF,30,0)</f>
        <v>500</v>
      </c>
      <c r="AL839">
        <f t="shared" si="53"/>
        <v>0</v>
      </c>
      <c r="AM839">
        <f t="shared" si="55"/>
        <v>200</v>
      </c>
      <c r="AN839">
        <f>VLOOKUP(C839,工龄计算!B:F,5,0)</f>
        <v>0</v>
      </c>
      <c r="AS839">
        <f t="shared" si="54"/>
        <v>0</v>
      </c>
      <c r="BB839">
        <f t="shared" si="56"/>
        <v>0</v>
      </c>
    </row>
    <row r="840" spans="2:54">
      <c r="B840" t="str">
        <f>VLOOKUP(C840,花名册!C:O,13,0)</f>
        <v>12303</v>
      </c>
      <c r="C840" t="s">
        <v>1537</v>
      </c>
      <c r="D840" t="str">
        <f>VLOOKUP(C840,花名册!C:F,4,0)</f>
        <v>百诚医药</v>
      </c>
      <c r="E840" t="str">
        <f>VLOOKUP(C840,花名册!C:G,5,0)</f>
        <v>质量保证部</v>
      </c>
      <c r="F840" t="str">
        <f>VLOOKUP(C840,花名册!C:H,6,0)</f>
        <v>QA文件管理员</v>
      </c>
      <c r="G840" t="str">
        <f>VLOOKUP(C840,花名册!C:D,2,0)</f>
        <v>在职</v>
      </c>
      <c r="H840" t="str">
        <f>VLOOKUP(C840,花名册!C:E,3,0)</f>
        <v>正式员工</v>
      </c>
      <c r="I840" t="str">
        <f>VLOOKUP(C840,花名册!C:J,8,0)</f>
        <v>职能</v>
      </c>
      <c r="J840" t="str">
        <f>VLOOKUP(C840,花名册!C:I,7,0)</f>
        <v>2022-11-28</v>
      </c>
      <c r="K840" t="str">
        <f>VLOOKUP(C840,花名册!C:L,9,0)</f>
        <v/>
      </c>
      <c r="L840" t="str">
        <f>VLOOKUP(C840,花名册!C:L,10,0)</f>
        <v/>
      </c>
      <c r="M840" t="str">
        <f>VLOOKUP(C840,花名册!C:N,12,0)</f>
        <v>P1</v>
      </c>
      <c r="N840">
        <f>VLOOKUP(C840,出勤日期!A:I,9,0)</f>
        <v>184</v>
      </c>
      <c r="O840">
        <f>VLOOKUP(C840,出勤日期!A:J,10,0)</f>
        <v>184</v>
      </c>
      <c r="P840">
        <f>VLOOKUP(C840,出勤日期!A:L,12,0)</f>
        <v>0</v>
      </c>
      <c r="Q840">
        <f>VLOOKUP(C840,出勤日期!A:M,13,0)</f>
        <v>184</v>
      </c>
      <c r="S840">
        <f>VLOOKUP(C840,'考勤原始数据（增加育儿、独生子女陪护假）'!C:X,16,0)</f>
        <v>0</v>
      </c>
      <c r="U840">
        <f>VLOOKUP(C840,'考勤原始数据（增加育儿、独生子女陪护假）'!C:Z,17,0)</f>
        <v>0</v>
      </c>
      <c r="W840">
        <f>VLOOKUP(C840,'考勤原始数据（增加育儿、独生子女陪护假）'!C:AB,18,0)</f>
        <v>0</v>
      </c>
      <c r="Y840">
        <f>VLOOKUP(C840,'考勤原始数据（增加育儿、独生子女陪护假）'!C:AD,19,0)</f>
        <v>0</v>
      </c>
      <c r="Z840">
        <f>VLOOKUP(C840,'考勤原始数据（增加育儿、独生子女陪护假）'!C:AE,20,0)</f>
        <v>0</v>
      </c>
      <c r="AB840">
        <f>VLOOKUP(C840,'考勤原始数据（增加育儿、独生子女陪护假）'!C:AG,22,0)</f>
        <v>0</v>
      </c>
      <c r="AC840">
        <f>VLOOKUP(C840,'考勤原始数据（增加育儿、独生子女陪护假）'!C:Y,23,0)</f>
        <v>15</v>
      </c>
      <c r="AD840">
        <f>VLOOKUP(C840,'考勤原始数据（增加育儿、独生子女陪护假）'!C:Z,24,0)</f>
        <v>15</v>
      </c>
      <c r="AE840">
        <v>0</v>
      </c>
      <c r="AF840">
        <f>VLOOKUP(C840,'考勤原始数据（增加育儿、独生子女陪护假）'!C:AB,26,0)</f>
        <v>0</v>
      </c>
      <c r="AG840">
        <f>VLOOKUP(C840:C841,'考勤原始数据（增加育儿、独生子女陪护假）'!C:AC,27,0)</f>
        <v>0</v>
      </c>
      <c r="AH840">
        <f>VLOOKUP(C840,'考勤原始数据（增加育儿、独生子女陪护假）'!C:AD,28,0)</f>
        <v>0</v>
      </c>
      <c r="AI840">
        <f>VLOOKUP(C840,'考勤原始数据（增加育儿、独生子女陪护假）'!C:AE,29,0)</f>
        <v>0</v>
      </c>
      <c r="AJ840">
        <f>VLOOKUP(C840,'考勤原始数据（增加育儿、独生子女陪护假）'!C:AF,30,0)</f>
        <v>0</v>
      </c>
      <c r="AL840">
        <f t="shared" si="53"/>
        <v>0</v>
      </c>
      <c r="AM840">
        <f t="shared" si="55"/>
        <v>200</v>
      </c>
      <c r="AN840">
        <f>VLOOKUP(C840,工龄计算!B:F,5,0)</f>
        <v>0</v>
      </c>
      <c r="AS840">
        <f t="shared" si="54"/>
        <v>0</v>
      </c>
      <c r="BB840">
        <f t="shared" si="56"/>
        <v>0</v>
      </c>
    </row>
    <row r="841" spans="2:54">
      <c r="B841" t="str">
        <f>VLOOKUP(C841,花名册!C:O,13,0)</f>
        <v>12294</v>
      </c>
      <c r="C841" t="s">
        <v>1606</v>
      </c>
      <c r="D841" t="str">
        <f>VLOOKUP(C841,花名册!C:F,4,0)</f>
        <v>百诚医药</v>
      </c>
      <c r="E841" t="str">
        <f>VLOOKUP(C841,花名册!C:G,5,0)</f>
        <v>原料药七部</v>
      </c>
      <c r="F841" t="str">
        <f>VLOOKUP(C841,花名册!C:H,6,0)</f>
        <v>资深项目经理(合成)</v>
      </c>
      <c r="G841" t="str">
        <f>VLOOKUP(C841,花名册!C:D,2,0)</f>
        <v>在职</v>
      </c>
      <c r="H841" t="str">
        <f>VLOOKUP(C841,花名册!C:E,3,0)</f>
        <v>正式员工</v>
      </c>
      <c r="I841" t="str">
        <f>VLOOKUP(C841,花名册!C:J,8,0)</f>
        <v>研发</v>
      </c>
      <c r="J841" t="str">
        <f>VLOOKUP(C841,花名册!C:I,7,0)</f>
        <v>2022-11-28</v>
      </c>
      <c r="K841" t="str">
        <f>VLOOKUP(C841,花名册!C:L,9,0)</f>
        <v/>
      </c>
      <c r="L841" t="str">
        <f>VLOOKUP(C841,花名册!C:L,10,0)</f>
        <v/>
      </c>
      <c r="M841" t="str">
        <f>VLOOKUP(C841,花名册!C:N,12,0)</f>
        <v>M4</v>
      </c>
      <c r="N841">
        <f>VLOOKUP(C841,出勤日期!A:I,9,0)</f>
        <v>172.5</v>
      </c>
      <c r="O841">
        <f>VLOOKUP(C841,出勤日期!A:J,10,0)</f>
        <v>172.5</v>
      </c>
      <c r="P841">
        <f>VLOOKUP(C841,出勤日期!A:L,12,0)</f>
        <v>0</v>
      </c>
      <c r="Q841">
        <f>VLOOKUP(C841,出勤日期!A:M,13,0)</f>
        <v>172.5</v>
      </c>
      <c r="S841">
        <f>VLOOKUP(C841,'考勤原始数据（增加育儿、独生子女陪护假）'!C:X,16,0)</f>
        <v>0</v>
      </c>
      <c r="U841">
        <f>VLOOKUP(C841,'考勤原始数据（增加育儿、独生子女陪护假）'!C:Z,17,0)</f>
        <v>0</v>
      </c>
      <c r="W841">
        <f>VLOOKUP(C841,'考勤原始数据（增加育儿、独生子女陪护假）'!C:AB,18,0)</f>
        <v>0</v>
      </c>
      <c r="Y841">
        <f>VLOOKUP(C841,'考勤原始数据（增加育儿、独生子女陪护假）'!C:AD,19,0)</f>
        <v>0</v>
      </c>
      <c r="Z841">
        <f>VLOOKUP(C841,'考勤原始数据（增加育儿、独生子女陪护假）'!C:AE,20,0)</f>
        <v>0</v>
      </c>
      <c r="AB841">
        <f>VLOOKUP(C841,'考勤原始数据（增加育儿、独生子女陪护假）'!C:AG,22,0)</f>
        <v>0</v>
      </c>
      <c r="AC841">
        <f>VLOOKUP(C841,'考勤原始数据（增加育儿、独生子女陪护假）'!C:Y,23,0)</f>
        <v>0</v>
      </c>
      <c r="AD841">
        <f>VLOOKUP(C841,'考勤原始数据（增加育儿、独生子女陪护假）'!C:Z,24,0)</f>
        <v>0</v>
      </c>
      <c r="AE841">
        <v>0</v>
      </c>
      <c r="AF841">
        <f>VLOOKUP(C841,'考勤原始数据（增加育儿、独生子女陪护假）'!C:AB,26,0)</f>
        <v>0</v>
      </c>
      <c r="AG841">
        <f>VLOOKUP(C841:C842,'考勤原始数据（增加育儿、独生子女陪护假）'!C:AC,27,0)</f>
        <v>0</v>
      </c>
      <c r="AH841">
        <f>VLOOKUP(C841,'考勤原始数据（增加育儿、独生子女陪护假）'!C:AD,28,0)</f>
        <v>0</v>
      </c>
      <c r="AI841">
        <f>VLOOKUP(C841,'考勤原始数据（增加育儿、独生子女陪护假）'!C:AE,29,0)</f>
        <v>0</v>
      </c>
      <c r="AJ841">
        <f>VLOOKUP(C841,'考勤原始数据（增加育儿、独生子女陪护假）'!C:AF,30,0)</f>
        <v>0</v>
      </c>
      <c r="AL841">
        <f t="shared" si="53"/>
        <v>0</v>
      </c>
      <c r="AM841">
        <f t="shared" si="55"/>
        <v>200</v>
      </c>
      <c r="AN841">
        <f>VLOOKUP(C841,工龄计算!B:F,5,0)</f>
        <v>0</v>
      </c>
      <c r="AS841">
        <f t="shared" si="54"/>
        <v>0</v>
      </c>
      <c r="BB841">
        <f t="shared" si="56"/>
        <v>0</v>
      </c>
    </row>
    <row r="842" spans="2:54">
      <c r="B842" t="str">
        <f>VLOOKUP(C842,花名册!C:O,13,0)</f>
        <v>12293</v>
      </c>
      <c r="C842" t="s">
        <v>1686</v>
      </c>
      <c r="D842" t="str">
        <f>VLOOKUP(C842,花名册!C:F,4,0)</f>
        <v>百诚医药</v>
      </c>
      <c r="E842" t="str">
        <f>VLOOKUP(C842,花名册!C:G,5,0)</f>
        <v>固体制剂一部</v>
      </c>
      <c r="F842" t="str">
        <f>VLOOKUP(C842,花名册!C:H,6,0)</f>
        <v>助理制剂研究员</v>
      </c>
      <c r="G842" t="str">
        <f>VLOOKUP(C842,花名册!C:D,2,0)</f>
        <v>在职</v>
      </c>
      <c r="H842" t="str">
        <f>VLOOKUP(C842,花名册!C:E,3,0)</f>
        <v>正式员工</v>
      </c>
      <c r="I842" t="str">
        <f>VLOOKUP(C842,花名册!C:J,8,0)</f>
        <v>研发</v>
      </c>
      <c r="J842" t="str">
        <f>VLOOKUP(C842,花名册!C:I,7,0)</f>
        <v>2022-11-28</v>
      </c>
      <c r="K842" t="str">
        <f>VLOOKUP(C842,花名册!C:L,9,0)</f>
        <v/>
      </c>
      <c r="L842" t="str">
        <f>VLOOKUP(C842,花名册!C:L,10,0)</f>
        <v/>
      </c>
      <c r="M842" t="str">
        <f>VLOOKUP(C842,花名册!C:N,12,0)</f>
        <v>P1</v>
      </c>
      <c r="N842">
        <f>VLOOKUP(C842,出勤日期!A:I,9,0)</f>
        <v>172.5</v>
      </c>
      <c r="O842">
        <f>VLOOKUP(C842,出勤日期!A:J,10,0)</f>
        <v>172.5</v>
      </c>
      <c r="P842">
        <f>VLOOKUP(C842,出勤日期!A:L,12,0)</f>
        <v>0</v>
      </c>
      <c r="Q842">
        <f>VLOOKUP(C842,出勤日期!A:M,13,0)</f>
        <v>172.5</v>
      </c>
      <c r="S842">
        <f>VLOOKUP(C842,'考勤原始数据（增加育儿、独生子女陪护假）'!C:X,16,0)</f>
        <v>0</v>
      </c>
      <c r="U842">
        <f>VLOOKUP(C842,'考勤原始数据（增加育儿、独生子女陪护假）'!C:Z,17,0)</f>
        <v>0</v>
      </c>
      <c r="W842">
        <f>VLOOKUP(C842,'考勤原始数据（增加育儿、独生子女陪护假）'!C:AB,18,0)</f>
        <v>0</v>
      </c>
      <c r="Y842">
        <f>VLOOKUP(C842,'考勤原始数据（增加育儿、独生子女陪护假）'!C:AD,19,0)</f>
        <v>0</v>
      </c>
      <c r="Z842">
        <f>VLOOKUP(C842,'考勤原始数据（增加育儿、独生子女陪护假）'!C:AE,20,0)</f>
        <v>0</v>
      </c>
      <c r="AB842">
        <f>VLOOKUP(C842,'考勤原始数据（增加育儿、独生子女陪护假）'!C:AG,22,0)</f>
        <v>0</v>
      </c>
      <c r="AC842">
        <f>VLOOKUP(C842,'考勤原始数据（增加育儿、独生子女陪护假）'!C:Y,23,0)</f>
        <v>7.5</v>
      </c>
      <c r="AD842">
        <f>VLOOKUP(C842,'考勤原始数据（增加育儿、独生子女陪护假）'!C:Z,24,0)</f>
        <v>7.5</v>
      </c>
      <c r="AE842">
        <v>0</v>
      </c>
      <c r="AF842">
        <f>VLOOKUP(C842,'考勤原始数据（增加育儿、独生子女陪护假）'!C:AB,26,0)</f>
        <v>0</v>
      </c>
      <c r="AG842">
        <f>VLOOKUP(C842:C843,'考勤原始数据（增加育儿、独生子女陪护假）'!C:AC,27,0)</f>
        <v>0</v>
      </c>
      <c r="AH842">
        <f>VLOOKUP(C842,'考勤原始数据（增加育儿、独生子女陪护假）'!C:AD,28,0)</f>
        <v>0</v>
      </c>
      <c r="AI842">
        <f>VLOOKUP(C842,'考勤原始数据（增加育儿、独生子女陪护假）'!C:AE,29,0)</f>
        <v>0</v>
      </c>
      <c r="AJ842">
        <f>VLOOKUP(C842,'考勤原始数据（增加育儿、独生子女陪护假）'!C:AF,30,0)</f>
        <v>0</v>
      </c>
      <c r="AL842">
        <f t="shared" si="53"/>
        <v>0</v>
      </c>
      <c r="AM842">
        <f t="shared" si="55"/>
        <v>200</v>
      </c>
      <c r="AN842">
        <f>VLOOKUP(C842,工龄计算!B:F,5,0)</f>
        <v>0</v>
      </c>
      <c r="AS842">
        <f t="shared" si="54"/>
        <v>0</v>
      </c>
      <c r="BB842">
        <f t="shared" si="56"/>
        <v>0</v>
      </c>
    </row>
    <row r="843" spans="2:54">
      <c r="B843" t="str">
        <f>VLOOKUP(C843,花名册!C:O,13,0)</f>
        <v>12302</v>
      </c>
      <c r="C843" t="s">
        <v>1687</v>
      </c>
      <c r="D843" t="str">
        <f>VLOOKUP(C843,花名册!C:F,4,0)</f>
        <v>百诚医药</v>
      </c>
      <c r="E843" t="str">
        <f>VLOOKUP(C843,花名册!C:G,5,0)</f>
        <v>液体制剂一部</v>
      </c>
      <c r="F843" t="str">
        <f>VLOOKUP(C843,花名册!C:H,6,0)</f>
        <v>分析研究员</v>
      </c>
      <c r="G843" t="str">
        <f>VLOOKUP(C843,花名册!C:D,2,0)</f>
        <v>在职</v>
      </c>
      <c r="H843" t="str">
        <f>VLOOKUP(C843,花名册!C:E,3,0)</f>
        <v>正式员工</v>
      </c>
      <c r="I843" t="str">
        <f>VLOOKUP(C843,花名册!C:J,8,0)</f>
        <v>研发</v>
      </c>
      <c r="J843" t="str">
        <f>VLOOKUP(C843,花名册!C:I,7,0)</f>
        <v>2022-12-02</v>
      </c>
      <c r="K843" t="str">
        <f>VLOOKUP(C843,花名册!C:L,9,0)</f>
        <v>2023-03-02</v>
      </c>
      <c r="L843" t="str">
        <f>VLOOKUP(C843,花名册!C:L,10,0)</f>
        <v/>
      </c>
      <c r="M843" t="str">
        <f>VLOOKUP(C843,花名册!C:N,12,0)</f>
        <v>P2</v>
      </c>
      <c r="N843">
        <f>VLOOKUP(C843,出勤日期!A:I,9,0)</f>
        <v>172.5</v>
      </c>
      <c r="O843">
        <f>VLOOKUP(C843,出勤日期!A:J,10,0)</f>
        <v>172.5</v>
      </c>
      <c r="P843">
        <f>VLOOKUP(C843,出勤日期!A:L,12,0)</f>
        <v>7.5</v>
      </c>
      <c r="Q843">
        <f>VLOOKUP(C843,出勤日期!A:M,13,0)</f>
        <v>165</v>
      </c>
      <c r="S843">
        <f>VLOOKUP(C843,'考勤原始数据（增加育儿、独生子女陪护假）'!C:X,16,0)</f>
        <v>0</v>
      </c>
      <c r="U843">
        <f>VLOOKUP(C843,'考勤原始数据（增加育儿、独生子女陪护假）'!C:Z,17,0)</f>
        <v>0</v>
      </c>
      <c r="W843">
        <f>VLOOKUP(C843,'考勤原始数据（增加育儿、独生子女陪护假）'!C:AB,18,0)</f>
        <v>0</v>
      </c>
      <c r="Y843">
        <f>VLOOKUP(C843,'考勤原始数据（增加育儿、独生子女陪护假）'!C:AD,19,0)</f>
        <v>0</v>
      </c>
      <c r="Z843">
        <f>VLOOKUP(C843,'考勤原始数据（增加育儿、独生子女陪护假）'!C:AE,20,0)</f>
        <v>0</v>
      </c>
      <c r="AB843">
        <f>VLOOKUP(C843,'考勤原始数据（增加育儿、独生子女陪护假）'!C:AG,22,0)</f>
        <v>0</v>
      </c>
      <c r="AC843">
        <f>VLOOKUP(C843,'考勤原始数据（增加育儿、独生子女陪护假）'!C:Y,23,0)</f>
        <v>45.5</v>
      </c>
      <c r="AD843">
        <f>VLOOKUP(C843,'考勤原始数据（增加育儿、独生子女陪护假）'!C:Z,24,0)</f>
        <v>45.5</v>
      </c>
      <c r="AE843">
        <v>0</v>
      </c>
      <c r="AF843">
        <f>VLOOKUP(C843,'考勤原始数据（增加育儿、独生子女陪护假）'!C:AB,26,0)</f>
        <v>0</v>
      </c>
      <c r="AG843">
        <f>VLOOKUP(C843:C844,'考勤原始数据（增加育儿、独生子女陪护假）'!C:AC,27,0)</f>
        <v>0</v>
      </c>
      <c r="AH843">
        <f>VLOOKUP(C843,'考勤原始数据（增加育儿、独生子女陪护假）'!C:AD,28,0)</f>
        <v>0</v>
      </c>
      <c r="AI843">
        <f>VLOOKUP(C843,'考勤原始数据（增加育儿、独生子女陪护假）'!C:AE,29,0)</f>
        <v>0</v>
      </c>
      <c r="AJ843">
        <f>VLOOKUP(C843,'考勤原始数据（增加育儿、独生子女陪护假）'!C:AF,30,0)</f>
        <v>0</v>
      </c>
      <c r="AL843">
        <f t="shared" si="53"/>
        <v>0</v>
      </c>
      <c r="AM843">
        <f t="shared" si="55"/>
        <v>200</v>
      </c>
      <c r="AN843">
        <f>VLOOKUP(C843,工龄计算!B:F,5,0)</f>
        <v>0</v>
      </c>
      <c r="AS843">
        <f t="shared" si="54"/>
        <v>0</v>
      </c>
      <c r="BB843">
        <f t="shared" si="56"/>
        <v>0</v>
      </c>
    </row>
    <row r="844" spans="2:54">
      <c r="B844" t="str">
        <f>VLOOKUP(C844,花名册!C:O,13,0)</f>
        <v>12314</v>
      </c>
      <c r="C844" t="s">
        <v>1329</v>
      </c>
      <c r="D844" t="str">
        <f>VLOOKUP(C844,花名册!C:F,4,0)</f>
        <v>百诚医药</v>
      </c>
      <c r="E844" t="str">
        <f>VLOOKUP(C844,花名册!C:G,5,0)</f>
        <v>中药天然药物部</v>
      </c>
      <c r="F844" t="str">
        <f>VLOOKUP(C844,花名册!C:H,6,0)</f>
        <v>分析研究员</v>
      </c>
      <c r="G844" t="str">
        <f>VLOOKUP(C844,花名册!C:D,2,0)</f>
        <v>在职</v>
      </c>
      <c r="H844" t="str">
        <f>VLOOKUP(C844,花名册!C:E,3,0)</f>
        <v>正式员工</v>
      </c>
      <c r="I844" t="str">
        <f>VLOOKUP(C844,花名册!C:J,8,0)</f>
        <v>研发</v>
      </c>
      <c r="J844" t="str">
        <f>VLOOKUP(C844,花名册!C:I,7,0)</f>
        <v>2022-12-05</v>
      </c>
      <c r="K844" t="str">
        <f>VLOOKUP(C844,花名册!C:L,9,0)</f>
        <v>2023-03-05</v>
      </c>
      <c r="L844" t="str">
        <f>VLOOKUP(C844,花名册!C:L,10,0)</f>
        <v/>
      </c>
      <c r="M844" t="str">
        <f>VLOOKUP(C844,花名册!C:N,12,0)</f>
        <v>P3</v>
      </c>
      <c r="N844">
        <f>VLOOKUP(C844,出勤日期!A:I,9,0)</f>
        <v>172.5</v>
      </c>
      <c r="O844">
        <f>VLOOKUP(C844,出勤日期!A:J,10,0)</f>
        <v>172.5</v>
      </c>
      <c r="P844">
        <f>VLOOKUP(C844,出勤日期!A:L,12,0)</f>
        <v>22.5</v>
      </c>
      <c r="Q844">
        <f>VLOOKUP(C844,出勤日期!A:M,13,0)</f>
        <v>150</v>
      </c>
      <c r="S844">
        <f>VLOOKUP(C844,'考勤原始数据（增加育儿、独生子女陪护假）'!C:X,16,0)</f>
        <v>0</v>
      </c>
      <c r="U844">
        <f>VLOOKUP(C844,'考勤原始数据（增加育儿、独生子女陪护假）'!C:Z,17,0)</f>
        <v>0</v>
      </c>
      <c r="W844">
        <f>VLOOKUP(C844,'考勤原始数据（增加育儿、独生子女陪护假）'!C:AB,18,0)</f>
        <v>0</v>
      </c>
      <c r="Y844">
        <f>VLOOKUP(C844,'考勤原始数据（增加育儿、独生子女陪护假）'!C:AD,19,0)</f>
        <v>0</v>
      </c>
      <c r="Z844">
        <f>VLOOKUP(C844,'考勤原始数据（增加育儿、独生子女陪护假）'!C:AE,20,0)</f>
        <v>0</v>
      </c>
      <c r="AB844">
        <f>VLOOKUP(C844,'考勤原始数据（增加育儿、独生子女陪护假）'!C:AG,22,0)</f>
        <v>0</v>
      </c>
      <c r="AC844">
        <f>VLOOKUP(C844,'考勤原始数据（增加育儿、独生子女陪护假）'!C:Y,23,0)</f>
        <v>40.5</v>
      </c>
      <c r="AD844">
        <f>VLOOKUP(C844,'考勤原始数据（增加育儿、独生子女陪护假）'!C:Z,24,0)</f>
        <v>0</v>
      </c>
      <c r="AE844">
        <v>0</v>
      </c>
      <c r="AF844">
        <f>VLOOKUP(C844,'考勤原始数据（增加育儿、独生子女陪护假）'!C:AB,26,0)</f>
        <v>19.5</v>
      </c>
      <c r="AG844">
        <f>VLOOKUP(C844:C845,'考勤原始数据（增加育儿、独生子女陪护假）'!C:AC,27,0)</f>
        <v>21</v>
      </c>
      <c r="AH844">
        <f>VLOOKUP(C844,'考勤原始数据（增加育儿、独生子女陪护假）'!C:AD,28,0)</f>
        <v>0</v>
      </c>
      <c r="AI844">
        <f>VLOOKUP(C844,'考勤原始数据（增加育儿、独生子女陪护假）'!C:AE,29,0)</f>
        <v>0</v>
      </c>
      <c r="AJ844">
        <f>VLOOKUP(C844,'考勤原始数据（增加育儿、独生子女陪护假）'!C:AF,30,0)</f>
        <v>1620</v>
      </c>
      <c r="AL844">
        <f t="shared" si="53"/>
        <v>0</v>
      </c>
      <c r="AM844">
        <f t="shared" si="55"/>
        <v>200</v>
      </c>
      <c r="AN844">
        <f>VLOOKUP(C844,工龄计算!B:F,5,0)</f>
        <v>0</v>
      </c>
      <c r="AS844">
        <f t="shared" si="54"/>
        <v>0</v>
      </c>
      <c r="BB844">
        <f t="shared" si="56"/>
        <v>0</v>
      </c>
    </row>
    <row r="845" spans="2:54">
      <c r="B845" t="str">
        <f>VLOOKUP(C845,花名册!C:O,13,0)</f>
        <v>12323</v>
      </c>
      <c r="C845" t="s">
        <v>1688</v>
      </c>
      <c r="D845" t="str">
        <f>VLOOKUP(C845,花名册!C:F,4,0)</f>
        <v>百诚医药</v>
      </c>
      <c r="E845" t="str">
        <f>VLOOKUP(C845,花名册!C:G,5,0)</f>
        <v>液体制剂二部</v>
      </c>
      <c r="F845" t="str">
        <f>VLOOKUP(C845,花名册!C:H,6,0)</f>
        <v>制剂研究员</v>
      </c>
      <c r="G845" t="str">
        <f>VLOOKUP(C845,花名册!C:D,2,0)</f>
        <v>在职</v>
      </c>
      <c r="H845" t="str">
        <f>VLOOKUP(C845,花名册!C:E,3,0)</f>
        <v>正式员工</v>
      </c>
      <c r="I845" t="str">
        <f>VLOOKUP(C845,花名册!C:J,8,0)</f>
        <v>研发</v>
      </c>
      <c r="J845" t="str">
        <f>VLOOKUP(C845,花名册!C:I,7,0)</f>
        <v>2022-12-12</v>
      </c>
      <c r="K845" t="str">
        <f>VLOOKUP(C845,花名册!C:L,9,0)</f>
        <v>2023-03-12</v>
      </c>
      <c r="L845" t="str">
        <f>VLOOKUP(C845,花名册!C:L,10,0)</f>
        <v/>
      </c>
      <c r="M845" t="str">
        <f>VLOOKUP(C845,花名册!C:N,12,0)</f>
        <v>P2</v>
      </c>
      <c r="N845">
        <f>VLOOKUP(C845,出勤日期!A:I,9,0)</f>
        <v>172.5</v>
      </c>
      <c r="O845">
        <f>VLOOKUP(C845,出勤日期!A:J,10,0)</f>
        <v>172.5</v>
      </c>
      <c r="P845">
        <f>VLOOKUP(C845,出勤日期!A:L,12,0)</f>
        <v>60</v>
      </c>
      <c r="Q845">
        <f>VLOOKUP(C845,出勤日期!A:M,13,0)</f>
        <v>112.5</v>
      </c>
      <c r="S845">
        <f>VLOOKUP(C845,'考勤原始数据（增加育儿、独生子女陪护假）'!C:X,16,0)</f>
        <v>0</v>
      </c>
      <c r="U845">
        <f>VLOOKUP(C845,'考勤原始数据（增加育儿、独生子女陪护假）'!C:Z,17,0)</f>
        <v>0</v>
      </c>
      <c r="W845">
        <f>VLOOKUP(C845,'考勤原始数据（增加育儿、独生子女陪护假）'!C:AB,18,0)</f>
        <v>0</v>
      </c>
      <c r="Y845">
        <f>VLOOKUP(C845,'考勤原始数据（增加育儿、独生子女陪护假）'!C:AD,19,0)</f>
        <v>0</v>
      </c>
      <c r="Z845">
        <f>VLOOKUP(C845,'考勤原始数据（增加育儿、独生子女陪护假）'!C:AE,20,0)</f>
        <v>0</v>
      </c>
      <c r="AB845">
        <f>VLOOKUP(C845,'考勤原始数据（增加育儿、独生子女陪护假）'!C:AG,22,0)</f>
        <v>0</v>
      </c>
      <c r="AC845">
        <f>VLOOKUP(C845,'考勤原始数据（增加育儿、独生子女陪护假）'!C:Y,23,0)</f>
        <v>39.5</v>
      </c>
      <c r="AD845">
        <f>VLOOKUP(C845,'考勤原始数据（增加育儿、独生子女陪护假）'!C:Z,24,0)</f>
        <v>0</v>
      </c>
      <c r="AE845">
        <v>0</v>
      </c>
      <c r="AF845">
        <f>VLOOKUP(C845,'考勤原始数据（增加育儿、独生子女陪护假）'!C:AB,26,0)</f>
        <v>31</v>
      </c>
      <c r="AG845">
        <f>VLOOKUP(C845:C846,'考勤原始数据（增加育儿、独生子女陪护假）'!C:AC,27,0)</f>
        <v>8.5</v>
      </c>
      <c r="AH845">
        <f>VLOOKUP(C845,'考勤原始数据（增加育儿、独生子女陪护假）'!C:AD,28,0)</f>
        <v>0</v>
      </c>
      <c r="AI845">
        <f>VLOOKUP(C845,'考勤原始数据（增加育儿、独生子女陪护假）'!C:AE,29,0)</f>
        <v>0</v>
      </c>
      <c r="AJ845">
        <f>VLOOKUP(C845,'考勤原始数据（增加育儿、独生子女陪护假）'!C:AF,30,0)</f>
        <v>1580</v>
      </c>
      <c r="AL845">
        <f t="shared" si="53"/>
        <v>0</v>
      </c>
      <c r="AM845">
        <f t="shared" si="55"/>
        <v>200</v>
      </c>
      <c r="AN845">
        <f>VLOOKUP(C845,工龄计算!B:F,5,0)</f>
        <v>0</v>
      </c>
      <c r="AS845">
        <f t="shared" si="54"/>
        <v>0</v>
      </c>
      <c r="BB845">
        <f t="shared" si="56"/>
        <v>0</v>
      </c>
    </row>
    <row r="846" spans="2:54">
      <c r="B846" t="str">
        <f>VLOOKUP(C846,花名册!C:O,13,0)</f>
        <v>12341</v>
      </c>
      <c r="C846" t="s">
        <v>1610</v>
      </c>
      <c r="D846" t="str">
        <f>VLOOKUP(C846,花名册!C:F,4,0)</f>
        <v>百诚医药</v>
      </c>
      <c r="E846" t="str">
        <f>VLOOKUP(C846,花名册!C:G,5,0)</f>
        <v>医学部</v>
      </c>
      <c r="F846" t="str">
        <f>VLOOKUP(C846,花名册!C:H,6,0)</f>
        <v>PM</v>
      </c>
      <c r="G846" t="str">
        <f>VLOOKUP(C846,花名册!C:D,2,0)</f>
        <v>在职</v>
      </c>
      <c r="H846" t="str">
        <f>VLOOKUP(C846,花名册!C:E,3,0)</f>
        <v>正式员工</v>
      </c>
      <c r="I846" t="str">
        <f>VLOOKUP(C846,花名册!C:J,8,0)</f>
        <v>研发</v>
      </c>
      <c r="J846" t="str">
        <f>VLOOKUP(C846,花名册!C:I,7,0)</f>
        <v>2022-12-19</v>
      </c>
      <c r="K846" t="str">
        <f>VLOOKUP(C846,花名册!C:L,9,0)</f>
        <v>2023-03-19</v>
      </c>
      <c r="L846" t="str">
        <f>VLOOKUP(C846,花名册!C:L,10,0)</f>
        <v/>
      </c>
      <c r="M846" t="str">
        <f>VLOOKUP(C846,花名册!C:N,12,0)</f>
        <v>M3</v>
      </c>
      <c r="N846">
        <f>VLOOKUP(C846,出勤日期!A:I,9,0)</f>
        <v>172.5</v>
      </c>
      <c r="O846">
        <f>VLOOKUP(C846,出勤日期!A:J,10,0)</f>
        <v>172.5</v>
      </c>
      <c r="P846">
        <f>VLOOKUP(C846,出勤日期!A:L,12,0)</f>
        <v>97.5</v>
      </c>
      <c r="Q846">
        <f>VLOOKUP(C846,出勤日期!A:M,13,0)</f>
        <v>75</v>
      </c>
      <c r="S846">
        <f>VLOOKUP(C846,'考勤原始数据（增加育儿、独生子女陪护假）'!C:X,16,0)</f>
        <v>0</v>
      </c>
      <c r="U846">
        <f>VLOOKUP(C846,'考勤原始数据（增加育儿、独生子女陪护假）'!C:Z,17,0)</f>
        <v>0</v>
      </c>
      <c r="W846">
        <f>VLOOKUP(C846,'考勤原始数据（增加育儿、独生子女陪护假）'!C:AB,18,0)</f>
        <v>0</v>
      </c>
      <c r="Y846">
        <f>VLOOKUP(C846,'考勤原始数据（增加育儿、独生子女陪护假）'!C:AD,19,0)</f>
        <v>0</v>
      </c>
      <c r="Z846">
        <f>VLOOKUP(C846,'考勤原始数据（增加育儿、独生子女陪护假）'!C:AE,20,0)</f>
        <v>0</v>
      </c>
      <c r="AB846">
        <f>VLOOKUP(C846,'考勤原始数据（增加育儿、独生子女陪护假）'!C:AG,22,0)</f>
        <v>0</v>
      </c>
      <c r="AC846">
        <f>VLOOKUP(C846,'考勤原始数据（增加育儿、独生子女陪护假）'!C:Y,23,0)</f>
        <v>0</v>
      </c>
      <c r="AD846">
        <f>VLOOKUP(C846,'考勤原始数据（增加育儿、独生子女陪护假）'!C:Z,24,0)</f>
        <v>0</v>
      </c>
      <c r="AE846">
        <v>0</v>
      </c>
      <c r="AF846">
        <f>VLOOKUP(C846,'考勤原始数据（增加育儿、独生子女陪护假）'!C:AB,26,0)</f>
        <v>0</v>
      </c>
      <c r="AG846">
        <f>VLOOKUP(C846:C847,'考勤原始数据（增加育儿、独生子女陪护假）'!C:AC,27,0)</f>
        <v>0</v>
      </c>
      <c r="AH846">
        <f>VLOOKUP(C846,'考勤原始数据（增加育儿、独生子女陪护假）'!C:AD,28,0)</f>
        <v>0</v>
      </c>
      <c r="AI846">
        <f>VLOOKUP(C846,'考勤原始数据（增加育儿、独生子女陪护假）'!C:AE,29,0)</f>
        <v>0</v>
      </c>
      <c r="AJ846">
        <f>VLOOKUP(C846,'考勤原始数据（增加育儿、独生子女陪护假）'!C:AF,30,0)</f>
        <v>0</v>
      </c>
      <c r="AK846">
        <v>0</v>
      </c>
      <c r="AL846">
        <f t="shared" si="53"/>
        <v>0</v>
      </c>
      <c r="AM846">
        <f t="shared" si="55"/>
        <v>200</v>
      </c>
      <c r="AN846">
        <f>VLOOKUP(C846,工龄计算!B:F,5,0)</f>
        <v>0</v>
      </c>
      <c r="AS846">
        <f t="shared" si="54"/>
        <v>0</v>
      </c>
      <c r="BB846">
        <f t="shared" si="56"/>
        <v>0</v>
      </c>
    </row>
    <row r="847" spans="2:54">
      <c r="B847" t="str">
        <f>VLOOKUP(C847,花名册!C:O,13,0)</f>
        <v>12352</v>
      </c>
      <c r="C847" t="s">
        <v>1706</v>
      </c>
      <c r="D847" t="str">
        <f>VLOOKUP(C847,花名册!C:F,4,0)</f>
        <v>百代医药</v>
      </c>
      <c r="E847" t="str">
        <f>VLOOKUP(C847,花名册!C:G,5,0)</f>
        <v>百代医药</v>
      </c>
      <c r="F847" t="str">
        <f>VLOOKUP(C847,花名册!C:H,6,0)</f>
        <v>总经理</v>
      </c>
      <c r="G847" t="str">
        <f>VLOOKUP(C847,花名册!C:D,2,0)</f>
        <v>在职</v>
      </c>
      <c r="H847" t="str">
        <f>VLOOKUP(C847,花名册!C:E,3,0)</f>
        <v>正式员工</v>
      </c>
      <c r="I847" t="str">
        <f>VLOOKUP(C847,花名册!C:J,8,0)</f>
        <v>职能</v>
      </c>
      <c r="J847" t="str">
        <f>VLOOKUP(C847,花名册!C:I,7,0)</f>
        <v>2022-12-22</v>
      </c>
      <c r="K847" t="str">
        <f>VLOOKUP(C847,花名册!C:L,9,0)</f>
        <v/>
      </c>
      <c r="L847" t="str">
        <f>VLOOKUP(C847,花名册!C:L,10,0)</f>
        <v/>
      </c>
      <c r="M847" t="str">
        <f>VLOOKUP(C847,花名册!C:N,12,0)</f>
        <v>M6</v>
      </c>
      <c r="N847">
        <f>VLOOKUP(C847,出勤日期!A:I,9,0)</f>
        <v>184</v>
      </c>
      <c r="O847">
        <f>VLOOKUP(C847,出勤日期!A:J,10,0)</f>
        <v>184</v>
      </c>
      <c r="P847">
        <f>VLOOKUP(C847,出勤日期!A:L,12,0)</f>
        <v>0</v>
      </c>
      <c r="Q847">
        <f>VLOOKUP(C847,出勤日期!A:M,13,0)</f>
        <v>184</v>
      </c>
      <c r="S847">
        <f>VLOOKUP(C847,'考勤原始数据（增加育儿、独生子女陪护假）'!C:X,16,0)</f>
        <v>0</v>
      </c>
      <c r="U847">
        <f>VLOOKUP(C847,'考勤原始数据（增加育儿、独生子女陪护假）'!C:Z,17,0)</f>
        <v>0</v>
      </c>
      <c r="W847">
        <f>VLOOKUP(C847,'考勤原始数据（增加育儿、独生子女陪护假）'!C:AB,18,0)</f>
        <v>0</v>
      </c>
      <c r="Y847">
        <f>VLOOKUP(C847,'考勤原始数据（增加育儿、独生子女陪护假）'!C:AD,19,0)</f>
        <v>0</v>
      </c>
      <c r="Z847">
        <f>VLOOKUP(C847,'考勤原始数据（增加育儿、独生子女陪护假）'!C:AE,20,0)</f>
        <v>0</v>
      </c>
      <c r="AB847">
        <f>VLOOKUP(C847,'考勤原始数据（增加育儿、独生子女陪护假）'!C:AG,22,0)</f>
        <v>0</v>
      </c>
      <c r="AC847">
        <f>VLOOKUP(C847,'考勤原始数据（增加育儿、独生子女陪护假）'!C:Y,23,0)</f>
        <v>0</v>
      </c>
      <c r="AD847">
        <f>VLOOKUP(C847,'考勤原始数据（增加育儿、独生子女陪护假）'!C:Z,24,0)</f>
        <v>0</v>
      </c>
      <c r="AE847">
        <v>0</v>
      </c>
      <c r="AF847">
        <f>VLOOKUP(C847,'考勤原始数据（增加育儿、独生子女陪护假）'!C:AB,26,0)</f>
        <v>0</v>
      </c>
      <c r="AG847">
        <f>VLOOKUP(C847:C848,'考勤原始数据（增加育儿、独生子女陪护假）'!C:AC,27,0)</f>
        <v>0</v>
      </c>
      <c r="AH847">
        <f>VLOOKUP(C847,'考勤原始数据（增加育儿、独生子女陪护假）'!C:AD,28,0)</f>
        <v>0</v>
      </c>
      <c r="AI847">
        <f>VLOOKUP(C847,'考勤原始数据（增加育儿、独生子女陪护假）'!C:AE,29,0)</f>
        <v>0</v>
      </c>
      <c r="AJ847">
        <f>VLOOKUP(C847,'考勤原始数据（增加育儿、独生子女陪护假）'!C:AF,30,0)</f>
        <v>0</v>
      </c>
      <c r="AK847">
        <v>13</v>
      </c>
      <c r="AL847">
        <f t="shared" si="53"/>
        <v>195</v>
      </c>
      <c r="AM847">
        <f t="shared" si="55"/>
        <v>200</v>
      </c>
      <c r="AN847">
        <f>VLOOKUP(C847,工龄计算!B:F,5,0)</f>
        <v>0</v>
      </c>
      <c r="AS847">
        <f t="shared" si="54"/>
        <v>0</v>
      </c>
      <c r="BB847">
        <f t="shared" si="56"/>
        <v>0</v>
      </c>
    </row>
    <row r="848" spans="2:54">
      <c r="B848" t="str">
        <f>VLOOKUP(C848,花名册!C:O,13,0)</f>
        <v>12354</v>
      </c>
      <c r="C848" t="s">
        <v>1708</v>
      </c>
      <c r="D848" t="str">
        <f>VLOOKUP(C848,花名册!C:F,4,0)</f>
        <v>百诚医药</v>
      </c>
      <c r="E848" t="str">
        <f>VLOOKUP(C848,花名册!C:G,5,0)</f>
        <v>液体制剂三部</v>
      </c>
      <c r="F848" t="str">
        <f>VLOOKUP(C848,花名册!C:H,6,0)</f>
        <v>助理制剂研究员</v>
      </c>
      <c r="G848" t="str">
        <f>VLOOKUP(C848,花名册!C:D,2,0)</f>
        <v>在职</v>
      </c>
      <c r="H848" t="str">
        <f>VLOOKUP(C848,花名册!C:E,3,0)</f>
        <v>正式员工</v>
      </c>
      <c r="I848" t="str">
        <f>VLOOKUP(C848,花名册!C:J,8,0)</f>
        <v>研发</v>
      </c>
      <c r="J848" t="str">
        <f>VLOOKUP(C848,花名册!C:I,7,0)</f>
        <v>2022-12-27</v>
      </c>
      <c r="K848" t="str">
        <f>VLOOKUP(C848,花名册!C:L,9,0)</f>
        <v>2023-03-27</v>
      </c>
      <c r="L848" t="str">
        <f>VLOOKUP(C848,花名册!C:L,10,0)</f>
        <v/>
      </c>
      <c r="M848" t="str">
        <f>VLOOKUP(C848,花名册!C:N,12,0)</f>
        <v>P1</v>
      </c>
      <c r="N848">
        <f>VLOOKUP(C848,出勤日期!A:I,9,0)</f>
        <v>172.5</v>
      </c>
      <c r="O848">
        <f>VLOOKUP(C848,出勤日期!A:J,10,0)</f>
        <v>172.5</v>
      </c>
      <c r="P848">
        <f>VLOOKUP(C848,出勤日期!A:L,12,0)</f>
        <v>135</v>
      </c>
      <c r="Q848">
        <f>VLOOKUP(C848,出勤日期!A:M,13,0)</f>
        <v>37.5</v>
      </c>
      <c r="S848">
        <f>VLOOKUP(C848,'考勤原始数据（增加育儿、独生子女陪护假）'!C:X,16,0)</f>
        <v>0</v>
      </c>
      <c r="U848">
        <f>VLOOKUP(C848,'考勤原始数据（增加育儿、独生子女陪护假）'!C:Z,17,0)</f>
        <v>0</v>
      </c>
      <c r="W848">
        <f>VLOOKUP(C848,'考勤原始数据（增加育儿、独生子女陪护假）'!C:AB,18,0)</f>
        <v>0</v>
      </c>
      <c r="Y848">
        <f>VLOOKUP(C848,'考勤原始数据（增加育儿、独生子女陪护假）'!C:AD,19,0)</f>
        <v>0</v>
      </c>
      <c r="Z848">
        <f>VLOOKUP(C848,'考勤原始数据（增加育儿、独生子女陪护假）'!C:AE,20,0)</f>
        <v>0</v>
      </c>
      <c r="AB848">
        <f>VLOOKUP(C848,'考勤原始数据（增加育儿、独生子女陪护假）'!C:AG,22,0)</f>
        <v>0</v>
      </c>
      <c r="AC848">
        <f>VLOOKUP(C848,'考勤原始数据（增加育儿、独生子女陪护假）'!C:Y,23,0)</f>
        <v>0</v>
      </c>
      <c r="AD848">
        <f>VLOOKUP(C848,'考勤原始数据（增加育儿、独生子女陪护假）'!C:Z,24,0)</f>
        <v>0</v>
      </c>
      <c r="AE848">
        <v>0</v>
      </c>
      <c r="AF848">
        <f>VLOOKUP(C848,'考勤原始数据（增加育儿、独生子女陪护假）'!C:AB,26,0)</f>
        <v>0</v>
      </c>
      <c r="AG848">
        <f>VLOOKUP(C848:C849,'考勤原始数据（增加育儿、独生子女陪护假）'!C:AC,27,0)</f>
        <v>0</v>
      </c>
      <c r="AH848">
        <f>VLOOKUP(C848,'考勤原始数据（增加育儿、独生子女陪护假）'!C:AD,28,0)</f>
        <v>0</v>
      </c>
      <c r="AI848">
        <f>VLOOKUP(C848,'考勤原始数据（增加育儿、独生子女陪护假）'!C:AE,29,0)</f>
        <v>0</v>
      </c>
      <c r="AJ848">
        <f>VLOOKUP(C848,'考勤原始数据（增加育儿、独生子女陪护假）'!C:AF,30,0)</f>
        <v>0</v>
      </c>
      <c r="AL848">
        <f t="shared" si="53"/>
        <v>0</v>
      </c>
      <c r="AM848">
        <f t="shared" si="55"/>
        <v>200</v>
      </c>
      <c r="AN848">
        <f>VLOOKUP(C848,工龄计算!B:F,5,0)</f>
        <v>0</v>
      </c>
      <c r="AS848">
        <f t="shared" si="54"/>
        <v>0</v>
      </c>
      <c r="BB848">
        <f t="shared" si="56"/>
        <v>0</v>
      </c>
    </row>
    <row r="849" spans="2:54">
      <c r="B849" t="str">
        <f>VLOOKUP(C849,花名册!C:O,13,0)</f>
        <v>12328</v>
      </c>
      <c r="C849" t="s">
        <v>7820</v>
      </c>
      <c r="D849" t="str">
        <f>VLOOKUP(C849,花名册!C:F,4,0)</f>
        <v>百诚医药</v>
      </c>
      <c r="E849" t="str">
        <f>VLOOKUP(C849,花名册!C:G,5,0)</f>
        <v>液体制剂一部</v>
      </c>
      <c r="F849" t="str">
        <f>VLOOKUP(C849,花名册!C:H,6,0)</f>
        <v>实习生</v>
      </c>
      <c r="G849" t="str">
        <f>VLOOKUP(C849,花名册!C:D,2,0)</f>
        <v>在职</v>
      </c>
      <c r="H849" t="str">
        <f>VLOOKUP(C849,花名册!C:E,3,0)</f>
        <v>实习生</v>
      </c>
      <c r="I849" t="str">
        <f>VLOOKUP(C849,花名册!C:J,8,0)</f>
        <v>研发</v>
      </c>
      <c r="J849" t="str">
        <f>VLOOKUP(C849,花名册!C:I,7,0)</f>
        <v>2022-12-28</v>
      </c>
      <c r="K849" t="str">
        <f>VLOOKUP(C849,花名册!C:L,9,0)</f>
        <v/>
      </c>
      <c r="L849" t="str">
        <f>VLOOKUP(C849,花名册!C:L,10,0)</f>
        <v/>
      </c>
      <c r="M849" t="str">
        <f>VLOOKUP(C849,花名册!C:N,12,0)</f>
        <v>-</v>
      </c>
      <c r="N849">
        <f>VLOOKUP(C849,出勤日期!A:I,9,0)</f>
        <v>172.5</v>
      </c>
      <c r="O849">
        <f>VLOOKUP(C849,出勤日期!A:J,10,0)</f>
        <v>172.5</v>
      </c>
      <c r="P849">
        <f>VLOOKUP(C849,出勤日期!A:L,12,0)</f>
        <v>142.5</v>
      </c>
      <c r="Q849">
        <f>VLOOKUP(C849,出勤日期!A:M,13,0)</f>
        <v>30</v>
      </c>
      <c r="R849">
        <v>7.5</v>
      </c>
      <c r="S849">
        <v>0</v>
      </c>
      <c r="U849">
        <f>VLOOKUP(C849,'考勤原始数据（增加育儿、独生子女陪护假）'!C:Z,17,0)</f>
        <v>0</v>
      </c>
      <c r="W849">
        <f>VLOOKUP(C849,'考勤原始数据（增加育儿、独生子女陪护假）'!C:AB,18,0)</f>
        <v>0</v>
      </c>
      <c r="Y849">
        <f>VLOOKUP(C849,'考勤原始数据（增加育儿、独生子女陪护假）'!C:AD,19,0)</f>
        <v>0</v>
      </c>
      <c r="Z849">
        <f>VLOOKUP(C849,'考勤原始数据（增加育儿、独生子女陪护假）'!C:AE,20,0)</f>
        <v>0</v>
      </c>
      <c r="AB849">
        <f>VLOOKUP(C849,'考勤原始数据（增加育儿、独生子女陪护假）'!C:AG,22,0)</f>
        <v>0</v>
      </c>
      <c r="AC849">
        <f>VLOOKUP(C849,'考勤原始数据（增加育儿、独生子女陪护假）'!C:Y,23,0)</f>
        <v>2</v>
      </c>
      <c r="AD849">
        <f>VLOOKUP(C849,'考勤原始数据（增加育儿、独生子女陪护假）'!C:Z,24,0)</f>
        <v>0</v>
      </c>
      <c r="AE849">
        <v>0</v>
      </c>
      <c r="AF849">
        <f>VLOOKUP(C849,'考勤原始数据（增加育儿、独生子女陪护假）'!C:AB,26,0)</f>
        <v>2</v>
      </c>
      <c r="AG849">
        <f>VLOOKUP(C849:C850,'考勤原始数据（增加育儿、独生子女陪护假）'!C:AC,27,0)</f>
        <v>0</v>
      </c>
      <c r="AH849">
        <f>VLOOKUP(C849,'考勤原始数据（增加育儿、独生子女陪护假）'!C:AD,28,0)</f>
        <v>0</v>
      </c>
      <c r="AI849">
        <f>VLOOKUP(C849,'考勤原始数据（增加育儿、独生子女陪护假）'!C:AE,29,0)</f>
        <v>0</v>
      </c>
      <c r="AJ849">
        <f>VLOOKUP(C849,'考勤原始数据（增加育儿、独生子女陪护假）'!C:AF,30,0)</f>
        <v>40</v>
      </c>
      <c r="AL849">
        <f t="shared" si="53"/>
        <v>0</v>
      </c>
      <c r="AM849">
        <f t="shared" si="55"/>
        <v>191.3</v>
      </c>
      <c r="AN849">
        <f>VLOOKUP(C849,工龄计算!B:F,5,0)</f>
        <v>0</v>
      </c>
      <c r="AS849">
        <f t="shared" si="54"/>
        <v>0</v>
      </c>
      <c r="BB849">
        <f t="shared" si="56"/>
        <v>0</v>
      </c>
    </row>
    <row r="850" spans="2:54">
      <c r="B850" t="str">
        <f>VLOOKUP(C850,花名册!C:O,13,0)</f>
        <v>12355</v>
      </c>
      <c r="C850" t="s">
        <v>1612</v>
      </c>
      <c r="D850" t="str">
        <f>VLOOKUP(C850,花名册!C:F,4,0)</f>
        <v>百伦检测</v>
      </c>
      <c r="E850" t="str">
        <f>VLOOKUP(C850,花名册!C:G,5,0)</f>
        <v>质量保证部</v>
      </c>
      <c r="F850" t="str">
        <f>VLOOKUP(C850,花名册!C:H,6,0)</f>
        <v>QA</v>
      </c>
      <c r="G850" t="str">
        <f>VLOOKUP(C850,花名册!C:D,2,0)</f>
        <v>在职</v>
      </c>
      <c r="H850" t="str">
        <f>VLOOKUP(C850,花名册!C:E,3,0)</f>
        <v>试用员工</v>
      </c>
      <c r="I850" t="str">
        <f>VLOOKUP(C850,花名册!C:J,8,0)</f>
        <v>职能</v>
      </c>
      <c r="J850" t="str">
        <f>VLOOKUP(C850,花名册!C:I,7,0)</f>
        <v>2022-12-28</v>
      </c>
      <c r="K850" t="str">
        <f>VLOOKUP(C850,花名册!C:L,9,0)</f>
        <v/>
      </c>
      <c r="L850" t="str">
        <f>VLOOKUP(C850,花名册!C:L,10,0)</f>
        <v/>
      </c>
      <c r="M850" t="str">
        <f>VLOOKUP(C850,花名册!C:N,12,0)</f>
        <v>P1</v>
      </c>
      <c r="N850">
        <f>VLOOKUP(C850,出勤日期!A:I,9,0)</f>
        <v>184</v>
      </c>
      <c r="O850">
        <f>VLOOKUP(C850,出勤日期!A:J,10,0)</f>
        <v>184</v>
      </c>
      <c r="P850">
        <f>VLOOKUP(C850,出勤日期!A:L,12,0)</f>
        <v>0</v>
      </c>
      <c r="Q850">
        <f>VLOOKUP(C850,出勤日期!A:M,13,0)</f>
        <v>184</v>
      </c>
      <c r="S850">
        <f>VLOOKUP(C850,'考勤原始数据（增加育儿、独生子女陪护假）'!C:X,16,0)</f>
        <v>4.5</v>
      </c>
      <c r="U850">
        <f>VLOOKUP(C850,'考勤原始数据（增加育儿、独生子女陪护假）'!C:Z,17,0)</f>
        <v>0</v>
      </c>
      <c r="W850">
        <f>VLOOKUP(C850,'考勤原始数据（增加育儿、独生子女陪护假）'!C:AB,18,0)</f>
        <v>0</v>
      </c>
      <c r="Y850">
        <f>VLOOKUP(C850,'考勤原始数据（增加育儿、独生子女陪护假）'!C:AD,19,0)</f>
        <v>0</v>
      </c>
      <c r="Z850">
        <f>VLOOKUP(C850,'考勤原始数据（增加育儿、独生子女陪护假）'!C:AE,20,0)</f>
        <v>0</v>
      </c>
      <c r="AB850">
        <f>VLOOKUP(C850,'考勤原始数据（增加育儿、独生子女陪护假）'!C:AG,22,0)</f>
        <v>0</v>
      </c>
      <c r="AC850">
        <f>VLOOKUP(C850,'考勤原始数据（增加育儿、独生子女陪护假）'!C:Y,23,0)</f>
        <v>2</v>
      </c>
      <c r="AD850">
        <f>VLOOKUP(C850,'考勤原始数据（增加育儿、独生子女陪护假）'!C:Z,24,0)</f>
        <v>0</v>
      </c>
      <c r="AE850">
        <v>0</v>
      </c>
      <c r="AF850">
        <f>VLOOKUP(C850,'考勤原始数据（增加育儿、独生子女陪护假）'!C:AB,26,0)</f>
        <v>2</v>
      </c>
      <c r="AG850">
        <f>VLOOKUP(C850:C851,'考勤原始数据（增加育儿、独生子女陪护假）'!C:AC,27,0)</f>
        <v>0</v>
      </c>
      <c r="AH850">
        <f>VLOOKUP(C850,'考勤原始数据（增加育儿、独生子女陪护假）'!C:AD,28,0)</f>
        <v>0</v>
      </c>
      <c r="AI850">
        <f>VLOOKUP(C850,'考勤原始数据（增加育儿、独生子女陪护假）'!C:AE,29,0)</f>
        <v>0</v>
      </c>
      <c r="AJ850">
        <f>VLOOKUP(C850,'考勤原始数据（增加育儿、独生子女陪护假）'!C:AF,30,0)</f>
        <v>75</v>
      </c>
      <c r="AL850">
        <f t="shared" si="53"/>
        <v>0</v>
      </c>
      <c r="AM850">
        <f t="shared" si="55"/>
        <v>195.11</v>
      </c>
      <c r="AN850">
        <f>VLOOKUP(C850,工龄计算!B:F,5,0)</f>
        <v>0</v>
      </c>
      <c r="AS850">
        <f t="shared" si="54"/>
        <v>0</v>
      </c>
      <c r="BB850">
        <f t="shared" si="56"/>
        <v>0</v>
      </c>
    </row>
    <row r="851" spans="2:54">
      <c r="B851" t="str">
        <f>VLOOKUP(C851,花名册!C:O,13,0)</f>
        <v>12345</v>
      </c>
      <c r="C851" t="s">
        <v>1387</v>
      </c>
      <c r="D851" t="str">
        <f>VLOOKUP(C851,花名册!C:F,4,0)</f>
        <v>百诚医药</v>
      </c>
      <c r="E851" t="str">
        <f>VLOOKUP(C851,花名册!C:G,5,0)</f>
        <v>药理部</v>
      </c>
      <c r="F851" t="str">
        <f>VLOOKUP(C851,花名册!C:H,6,0)</f>
        <v>药理研究员</v>
      </c>
      <c r="G851" t="str">
        <f>VLOOKUP(C851,花名册!C:D,2,0)</f>
        <v>在职</v>
      </c>
      <c r="H851" t="str">
        <f>VLOOKUP(C851,花名册!C:E,3,0)</f>
        <v>正式员工</v>
      </c>
      <c r="I851" t="str">
        <f>VLOOKUP(C851,花名册!C:J,8,0)</f>
        <v>研发</v>
      </c>
      <c r="J851" t="str">
        <f>VLOOKUP(C851,花名册!C:I,7,0)</f>
        <v>2022-12-28</v>
      </c>
      <c r="K851" t="str">
        <f>VLOOKUP(C851,花名册!C:L,9,0)</f>
        <v>2023-03-28</v>
      </c>
      <c r="L851" t="str">
        <f>VLOOKUP(C851,花名册!C:L,10,0)</f>
        <v/>
      </c>
      <c r="M851" t="str">
        <f>VLOOKUP(C851,花名册!C:N,12,0)</f>
        <v>P2</v>
      </c>
      <c r="N851">
        <f>VLOOKUP(C851,出勤日期!A:I,9,0)</f>
        <v>172.5</v>
      </c>
      <c r="O851">
        <f>VLOOKUP(C851,出勤日期!A:J,10,0)</f>
        <v>172.5</v>
      </c>
      <c r="P851">
        <f>VLOOKUP(C851,出勤日期!A:L,12,0)</f>
        <v>142.5</v>
      </c>
      <c r="Q851">
        <f>VLOOKUP(C851,出勤日期!A:M,13,0)</f>
        <v>30</v>
      </c>
      <c r="S851">
        <f>VLOOKUP(C851,'考勤原始数据（增加育儿、独生子女陪护假）'!C:X,16,0)</f>
        <v>0</v>
      </c>
      <c r="U851">
        <f>VLOOKUP(C851,'考勤原始数据（增加育儿、独生子女陪护假）'!C:Z,17,0)</f>
        <v>0</v>
      </c>
      <c r="W851">
        <f>VLOOKUP(C851,'考勤原始数据（增加育儿、独生子女陪护假）'!C:AB,18,0)</f>
        <v>0</v>
      </c>
      <c r="Y851">
        <f>VLOOKUP(C851,'考勤原始数据（增加育儿、独生子女陪护假）'!C:AD,19,0)</f>
        <v>0</v>
      </c>
      <c r="Z851">
        <f>VLOOKUP(C851,'考勤原始数据（增加育儿、独生子女陪护假）'!C:AE,20,0)</f>
        <v>0</v>
      </c>
      <c r="AB851">
        <f>VLOOKUP(C851,'考勤原始数据（增加育儿、独生子女陪护假）'!C:AG,22,0)</f>
        <v>0</v>
      </c>
      <c r="AC851">
        <f>VLOOKUP(C851,'考勤原始数据（增加育儿、独生子女陪护假）'!C:Y,23,0)</f>
        <v>5</v>
      </c>
      <c r="AD851">
        <f>VLOOKUP(C851,'考勤原始数据（增加育儿、独生子女陪护假）'!C:Z,24,0)</f>
        <v>5</v>
      </c>
      <c r="AE851">
        <v>0</v>
      </c>
      <c r="AF851">
        <f>VLOOKUP(C851,'考勤原始数据（增加育儿、独生子女陪护假）'!C:AB,26,0)</f>
        <v>0</v>
      </c>
      <c r="AG851">
        <f>VLOOKUP(C851:C852,'考勤原始数据（增加育儿、独生子女陪护假）'!C:AC,27,0)</f>
        <v>0</v>
      </c>
      <c r="AH851">
        <f>VLOOKUP(C851,'考勤原始数据（增加育儿、独生子女陪护假）'!C:AD,28,0)</f>
        <v>0</v>
      </c>
      <c r="AI851">
        <f>VLOOKUP(C851,'考勤原始数据（增加育儿、独生子女陪护假）'!C:AE,29,0)</f>
        <v>0</v>
      </c>
      <c r="AJ851">
        <f>VLOOKUP(C851,'考勤原始数据（增加育儿、独生子女陪护假）'!C:AF,30,0)</f>
        <v>0</v>
      </c>
      <c r="AL851">
        <f t="shared" si="53"/>
        <v>0</v>
      </c>
      <c r="AM851">
        <f t="shared" si="55"/>
        <v>200</v>
      </c>
      <c r="AN851">
        <f>VLOOKUP(C851,工龄计算!B:F,5,0)</f>
        <v>0</v>
      </c>
      <c r="AS851">
        <f t="shared" si="54"/>
        <v>0</v>
      </c>
      <c r="BB851">
        <f t="shared" si="56"/>
        <v>0</v>
      </c>
    </row>
    <row r="852" spans="2:54">
      <c r="B852" t="str">
        <f>VLOOKUP(C852,花名册!C:O,13,0)</f>
        <v>12364</v>
      </c>
      <c r="C852" t="s">
        <v>7822</v>
      </c>
      <c r="D852" t="str">
        <f>VLOOKUP(C852,花名册!C:F,4,0)</f>
        <v>百诚医药</v>
      </c>
      <c r="E852" t="str">
        <f>VLOOKUP(C852,花名册!C:G,5,0)</f>
        <v>质量保证部</v>
      </c>
      <c r="F852" t="str">
        <f>VLOOKUP(C852,花名册!C:H,6,0)</f>
        <v>实习生</v>
      </c>
      <c r="G852" t="str">
        <f>VLOOKUP(C852,花名册!C:D,2,0)</f>
        <v>在职</v>
      </c>
      <c r="H852" t="str">
        <f>VLOOKUP(C852,花名册!C:E,3,0)</f>
        <v>实习生</v>
      </c>
      <c r="I852" t="str">
        <f>VLOOKUP(C852,花名册!C:J,8,0)</f>
        <v>职能</v>
      </c>
      <c r="J852" t="str">
        <f>VLOOKUP(C852,花名册!C:I,7,0)</f>
        <v>2023-01-04</v>
      </c>
      <c r="K852" t="str">
        <f>VLOOKUP(C852,花名册!C:L,9,0)</f>
        <v/>
      </c>
      <c r="L852" t="str">
        <f>VLOOKUP(C852,花名册!C:L,10,0)</f>
        <v/>
      </c>
      <c r="M852" t="str">
        <f>VLOOKUP(C852,花名册!C:N,12,0)</f>
        <v>-</v>
      </c>
      <c r="N852">
        <f>VLOOKUP(C852,出勤日期!A:I,9,0)</f>
        <v>184</v>
      </c>
      <c r="O852">
        <f>VLOOKUP(C852,出勤日期!A:J,10,0)</f>
        <v>184</v>
      </c>
      <c r="P852">
        <f>VLOOKUP(C852,出勤日期!A:L,12,0)</f>
        <v>24</v>
      </c>
      <c r="Q852">
        <f>VLOOKUP(C852,出勤日期!A:M,13,0)</f>
        <v>160</v>
      </c>
      <c r="S852">
        <f>VLOOKUP(C852,'考勤原始数据（增加育儿、独生子女陪护假）'!C:X,16,0)</f>
        <v>8</v>
      </c>
      <c r="U852">
        <f>VLOOKUP(C852,'考勤原始数据（增加育儿、独生子女陪护假）'!C:Z,17,0)</f>
        <v>0</v>
      </c>
      <c r="W852">
        <f>VLOOKUP(C852,'考勤原始数据（增加育儿、独生子女陪护假）'!C:AB,18,0)</f>
        <v>0</v>
      </c>
      <c r="Y852">
        <f>VLOOKUP(C852,'考勤原始数据（增加育儿、独生子女陪护假）'!C:AD,19,0)</f>
        <v>0</v>
      </c>
      <c r="Z852">
        <f>VLOOKUP(C852,'考勤原始数据（增加育儿、独生子女陪护假）'!C:AE,20,0)</f>
        <v>0</v>
      </c>
      <c r="AB852">
        <f>VLOOKUP(C852,'考勤原始数据（增加育儿、独生子女陪护假）'!C:AG,22,0)</f>
        <v>0</v>
      </c>
      <c r="AC852">
        <f>VLOOKUP(C852,'考勤原始数据（增加育儿、独生子女陪护假）'!C:Y,23,0)</f>
        <v>0</v>
      </c>
      <c r="AD852">
        <f>VLOOKUP(C852,'考勤原始数据（增加育儿、独生子女陪护假）'!C:Z,24,0)</f>
        <v>0</v>
      </c>
      <c r="AE852">
        <v>0</v>
      </c>
      <c r="AF852">
        <f>VLOOKUP(C852,'考勤原始数据（增加育儿、独生子女陪护假）'!C:AB,26,0)</f>
        <v>0</v>
      </c>
      <c r="AG852">
        <f>VLOOKUP(C852:C853,'考勤原始数据（增加育儿、独生子女陪护假）'!C:AC,27,0)</f>
        <v>0</v>
      </c>
      <c r="AH852">
        <f>VLOOKUP(C852,'考勤原始数据（增加育儿、独生子女陪护假）'!C:AD,28,0)</f>
        <v>0</v>
      </c>
      <c r="AI852">
        <f>VLOOKUP(C852,'考勤原始数据（增加育儿、独生子女陪护假）'!C:AE,29,0)</f>
        <v>0</v>
      </c>
      <c r="AJ852">
        <f>VLOOKUP(C852,'考勤原始数据（增加育儿、独生子女陪护假）'!C:AF,30,0)</f>
        <v>0</v>
      </c>
      <c r="AL852">
        <f t="shared" si="53"/>
        <v>0</v>
      </c>
      <c r="AM852">
        <f t="shared" si="55"/>
        <v>191.3</v>
      </c>
      <c r="AN852">
        <f>VLOOKUP(C852,工龄计算!B:F,5,0)</f>
        <v>0</v>
      </c>
      <c r="AS852">
        <f t="shared" si="54"/>
        <v>0</v>
      </c>
      <c r="BB852">
        <f t="shared" si="56"/>
        <v>0</v>
      </c>
    </row>
    <row r="853" spans="2:54">
      <c r="B853" t="str">
        <f>VLOOKUP(C853,花名册!C:O,13,0)</f>
        <v>12356</v>
      </c>
      <c r="C853" t="s">
        <v>1338</v>
      </c>
      <c r="D853" t="str">
        <f>VLOOKUP(C853,花名册!C:F,4,0)</f>
        <v>百诚医药</v>
      </c>
      <c r="E853" t="str">
        <f>VLOOKUP(C853,花名册!C:G,5,0)</f>
        <v>固体制剂二部</v>
      </c>
      <c r="F853" t="str">
        <f>VLOOKUP(C853,花名册!C:H,6,0)</f>
        <v>助理分析研究员</v>
      </c>
      <c r="G853" t="str">
        <f>VLOOKUP(C853,花名册!C:D,2,0)</f>
        <v>在职</v>
      </c>
      <c r="H853" t="str">
        <f>VLOOKUP(C853,花名册!C:E,3,0)</f>
        <v>试用员工</v>
      </c>
      <c r="I853" t="str">
        <f>VLOOKUP(C853,花名册!C:J,8,0)</f>
        <v>研发</v>
      </c>
      <c r="J853" t="str">
        <f>VLOOKUP(C853,花名册!C:I,7,0)</f>
        <v>2023-01-04</v>
      </c>
      <c r="K853" t="str">
        <f>VLOOKUP(C853,花名册!C:L,9,0)</f>
        <v/>
      </c>
      <c r="L853" t="str">
        <f>VLOOKUP(C853,花名册!C:L,10,0)</f>
        <v/>
      </c>
      <c r="M853" t="str">
        <f>VLOOKUP(C853,花名册!C:N,12,0)</f>
        <v>P1</v>
      </c>
      <c r="N853">
        <f>VLOOKUP(C853,出勤日期!A:I,9,0)</f>
        <v>172.5</v>
      </c>
      <c r="O853">
        <f>VLOOKUP(C853,出勤日期!A:J,10,0)</f>
        <v>172.5</v>
      </c>
      <c r="P853">
        <f>VLOOKUP(C853,出勤日期!A:L,12,0)</f>
        <v>0</v>
      </c>
      <c r="Q853">
        <f>VLOOKUP(C853,出勤日期!A:M,13,0)</f>
        <v>172.5</v>
      </c>
      <c r="S853">
        <f>VLOOKUP(C853,'考勤原始数据（增加育儿、独生子女陪护假）'!C:X,16,0)</f>
        <v>0</v>
      </c>
      <c r="U853">
        <f>VLOOKUP(C853,'考勤原始数据（增加育儿、独生子女陪护假）'!C:Z,17,0)</f>
        <v>0</v>
      </c>
      <c r="W853">
        <f>VLOOKUP(C853,'考勤原始数据（增加育儿、独生子女陪护假）'!C:AB,18,0)</f>
        <v>0</v>
      </c>
      <c r="Y853">
        <f>VLOOKUP(C853,'考勤原始数据（增加育儿、独生子女陪护假）'!C:AD,19,0)</f>
        <v>0</v>
      </c>
      <c r="Z853">
        <f>VLOOKUP(C853,'考勤原始数据（增加育儿、独生子女陪护假）'!C:AE,20,0)</f>
        <v>0</v>
      </c>
      <c r="AB853">
        <f>VLOOKUP(C853,'考勤原始数据（增加育儿、独生子女陪护假）'!C:AG,22,0)</f>
        <v>0</v>
      </c>
      <c r="AC853">
        <f>VLOOKUP(C853,'考勤原始数据（增加育儿、独生子女陪护假）'!C:Y,23,0)</f>
        <v>6</v>
      </c>
      <c r="AD853">
        <f>VLOOKUP(C853,'考勤原始数据（增加育儿、独生子女陪护假）'!C:Z,24,0)</f>
        <v>6</v>
      </c>
      <c r="AE853">
        <v>0</v>
      </c>
      <c r="AF853">
        <f>VLOOKUP(C853,'考勤原始数据（增加育儿、独生子女陪护假）'!C:AB,26,0)</f>
        <v>0</v>
      </c>
      <c r="AG853">
        <f>VLOOKUP(C853:C854,'考勤原始数据（增加育儿、独生子女陪护假）'!C:AC,27,0)</f>
        <v>0</v>
      </c>
      <c r="AH853">
        <f>VLOOKUP(C853,'考勤原始数据（增加育儿、独生子女陪护假）'!C:AD,28,0)</f>
        <v>0</v>
      </c>
      <c r="AI853">
        <f>VLOOKUP(C853,'考勤原始数据（增加育儿、独生子女陪护假）'!C:AE,29,0)</f>
        <v>0</v>
      </c>
      <c r="AJ853">
        <f>VLOOKUP(C853,'考勤原始数据（增加育儿、独生子女陪护假）'!C:AF,30,0)</f>
        <v>0</v>
      </c>
      <c r="AL853">
        <f t="shared" si="53"/>
        <v>0</v>
      </c>
      <c r="AM853">
        <f t="shared" si="55"/>
        <v>200</v>
      </c>
      <c r="AN853">
        <f>VLOOKUP(C853,工龄计算!B:F,5,0)</f>
        <v>0</v>
      </c>
      <c r="AS853">
        <f t="shared" si="54"/>
        <v>0</v>
      </c>
      <c r="BB853">
        <f t="shared" si="56"/>
        <v>0</v>
      </c>
    </row>
    <row r="854" spans="2:54">
      <c r="B854" t="str">
        <f>VLOOKUP(C854,花名册!C:O,13,0)</f>
        <v>12358</v>
      </c>
      <c r="C854" t="s">
        <v>7821</v>
      </c>
      <c r="D854" t="str">
        <f>VLOOKUP(C854,花名册!C:F,4,0)</f>
        <v>百诚医药</v>
      </c>
      <c r="E854" t="str">
        <f>VLOOKUP(C854,花名册!C:G,5,0)</f>
        <v>液体制剂三部</v>
      </c>
      <c r="F854" t="str">
        <f>VLOOKUP(C854,花名册!C:H,6,0)</f>
        <v>实习生</v>
      </c>
      <c r="G854" t="str">
        <f>VLOOKUP(C854,花名册!C:D,2,0)</f>
        <v>在职</v>
      </c>
      <c r="H854" t="str">
        <f>VLOOKUP(C854,花名册!C:E,3,0)</f>
        <v>实习生</v>
      </c>
      <c r="I854" t="str">
        <f>VLOOKUP(C854,花名册!C:J,8,0)</f>
        <v>研发</v>
      </c>
      <c r="J854" t="str">
        <f>VLOOKUP(C854,花名册!C:I,7,0)</f>
        <v>2023-01-04</v>
      </c>
      <c r="K854" t="str">
        <f>VLOOKUP(C854,花名册!C:L,9,0)</f>
        <v/>
      </c>
      <c r="L854" t="str">
        <f>VLOOKUP(C854,花名册!C:L,10,0)</f>
        <v/>
      </c>
      <c r="M854" t="str">
        <f>VLOOKUP(C854,花名册!C:N,12,0)</f>
        <v>-</v>
      </c>
      <c r="N854">
        <f>VLOOKUP(C854,出勤日期!A:I,9,0)</f>
        <v>172.5</v>
      </c>
      <c r="O854">
        <f>VLOOKUP(C854,出勤日期!A:J,10,0)</f>
        <v>172.5</v>
      </c>
      <c r="P854">
        <f>VLOOKUP(C854,出勤日期!A:L,12,0)</f>
        <v>22.5</v>
      </c>
      <c r="Q854">
        <f>VLOOKUP(C854,出勤日期!A:M,13,0)</f>
        <v>150</v>
      </c>
      <c r="S854">
        <f>VLOOKUP(C854,'考勤原始数据（增加育儿、独生子女陪护假）'!C:X,16,0)</f>
        <v>27.5</v>
      </c>
      <c r="U854">
        <f>VLOOKUP(C854,'考勤原始数据（增加育儿、独生子女陪护假）'!C:Z,17,0)</f>
        <v>0</v>
      </c>
      <c r="W854">
        <f>VLOOKUP(C854,'考勤原始数据（增加育儿、独生子女陪护假）'!C:AB,18,0)</f>
        <v>0</v>
      </c>
      <c r="Y854">
        <f>VLOOKUP(C854,'考勤原始数据（增加育儿、独生子女陪护假）'!C:AD,19,0)</f>
        <v>0</v>
      </c>
      <c r="Z854">
        <f>VLOOKUP(C854,'考勤原始数据（增加育儿、独生子女陪护假）'!C:AE,20,0)</f>
        <v>0</v>
      </c>
      <c r="AB854">
        <f>VLOOKUP(C854,'考勤原始数据（增加育儿、独生子女陪护假）'!C:AG,22,0)</f>
        <v>0</v>
      </c>
      <c r="AC854">
        <f>VLOOKUP(C854,'考勤原始数据（增加育儿、独生子女陪护假）'!C:Y,23,0)</f>
        <v>0</v>
      </c>
      <c r="AD854">
        <f>VLOOKUP(C854,'考勤原始数据（增加育儿、独生子女陪护假）'!C:Z,24,0)</f>
        <v>0</v>
      </c>
      <c r="AE854">
        <v>0</v>
      </c>
      <c r="AF854">
        <f>VLOOKUP(C854,'考勤原始数据（增加育儿、独生子女陪护假）'!C:AB,26,0)</f>
        <v>0</v>
      </c>
      <c r="AG854">
        <f>VLOOKUP(C854:C855,'考勤原始数据（增加育儿、独生子女陪护假）'!C:AC,27,0)</f>
        <v>0</v>
      </c>
      <c r="AH854">
        <f>VLOOKUP(C854,'考勤原始数据（增加育儿、独生子女陪护假）'!C:AD,28,0)</f>
        <v>0</v>
      </c>
      <c r="AI854">
        <f>VLOOKUP(C854,'考勤原始数据（增加育儿、独生子女陪护假）'!C:AE,29,0)</f>
        <v>0</v>
      </c>
      <c r="AJ854">
        <f>VLOOKUP(C854,'考勤原始数据（增加育儿、独生子女陪护假）'!C:AF,30,0)</f>
        <v>0</v>
      </c>
      <c r="AL854">
        <f t="shared" si="53"/>
        <v>0</v>
      </c>
      <c r="AM854">
        <f t="shared" si="55"/>
        <v>168.12</v>
      </c>
      <c r="AN854">
        <f>VLOOKUP(C854,工龄计算!B:F,5,0)</f>
        <v>0</v>
      </c>
      <c r="AS854">
        <f t="shared" si="54"/>
        <v>0</v>
      </c>
      <c r="BB854">
        <f t="shared" si="56"/>
        <v>0</v>
      </c>
    </row>
    <row r="855" spans="2:54">
      <c r="B855" t="str">
        <f>VLOOKUP(C855,花名册!C:O,13,0)</f>
        <v>12353</v>
      </c>
      <c r="C855" t="s">
        <v>1538</v>
      </c>
      <c r="D855" t="str">
        <f>VLOOKUP(C855,花名册!C:F,4,0)</f>
        <v>百诚医药</v>
      </c>
      <c r="E855" t="str">
        <f>VLOOKUP(C855,花名册!C:G,5,0)</f>
        <v>质量保证部</v>
      </c>
      <c r="F855" t="str">
        <f>VLOOKUP(C855,花名册!C:H,6,0)</f>
        <v>QA</v>
      </c>
      <c r="G855" t="str">
        <f>VLOOKUP(C855,花名册!C:D,2,0)</f>
        <v>在职</v>
      </c>
      <c r="H855" t="str">
        <f>VLOOKUP(C855,花名册!C:E,3,0)</f>
        <v>试用员工</v>
      </c>
      <c r="I855" t="str">
        <f>VLOOKUP(C855,花名册!C:J,8,0)</f>
        <v>职能</v>
      </c>
      <c r="J855" t="str">
        <f>VLOOKUP(C855,花名册!C:I,7,0)</f>
        <v>2023-01-04</v>
      </c>
      <c r="K855" t="str">
        <f>VLOOKUP(C855,花名册!C:L,9,0)</f>
        <v/>
      </c>
      <c r="L855" t="str">
        <f>VLOOKUP(C855,花名册!C:L,10,0)</f>
        <v/>
      </c>
      <c r="M855" t="str">
        <f>VLOOKUP(C855,花名册!C:N,12,0)</f>
        <v>P2</v>
      </c>
      <c r="N855">
        <f>VLOOKUP(C855,出勤日期!A:I,9,0)</f>
        <v>184</v>
      </c>
      <c r="O855">
        <f>VLOOKUP(C855,出勤日期!A:J,10,0)</f>
        <v>184</v>
      </c>
      <c r="P855">
        <f>VLOOKUP(C855,出勤日期!A:L,12,0)</f>
        <v>0</v>
      </c>
      <c r="Q855">
        <f>VLOOKUP(C855,出勤日期!A:M,13,0)</f>
        <v>184</v>
      </c>
      <c r="S855">
        <f>VLOOKUP(C855,'考勤原始数据（增加育儿、独生子女陪护假）'!C:X,16,0)</f>
        <v>0</v>
      </c>
      <c r="U855">
        <f>VLOOKUP(C855,'考勤原始数据（增加育儿、独生子女陪护假）'!C:Z,17,0)</f>
        <v>0</v>
      </c>
      <c r="W855">
        <f>VLOOKUP(C855,'考勤原始数据（增加育儿、独生子女陪护假）'!C:AB,18,0)</f>
        <v>0</v>
      </c>
      <c r="Y855">
        <f>VLOOKUP(C855,'考勤原始数据（增加育儿、独生子女陪护假）'!C:AD,19,0)</f>
        <v>0</v>
      </c>
      <c r="Z855">
        <f>VLOOKUP(C855,'考勤原始数据（增加育儿、独生子女陪护假）'!C:AE,20,0)</f>
        <v>0</v>
      </c>
      <c r="AB855">
        <f>VLOOKUP(C855,'考勤原始数据（增加育儿、独生子女陪护假）'!C:AG,22,0)</f>
        <v>0</v>
      </c>
      <c r="AC855">
        <f>VLOOKUP(C855,'考勤原始数据（增加育儿、独生子女陪护假）'!C:Y,23,0)</f>
        <v>9</v>
      </c>
      <c r="AD855">
        <f>VLOOKUP(C855,'考勤原始数据（增加育儿、独生子女陪护假）'!C:Z,24,0)</f>
        <v>5.5</v>
      </c>
      <c r="AE855">
        <v>0</v>
      </c>
      <c r="AF855">
        <f>VLOOKUP(C855,'考勤原始数据（增加育儿、独生子女陪护假）'!C:AB,26,0)</f>
        <v>3.5</v>
      </c>
      <c r="AG855">
        <f>VLOOKUP(C855:C856,'考勤原始数据（增加育儿、独生子女陪护假）'!C:AC,27,0)</f>
        <v>0</v>
      </c>
      <c r="AH855">
        <f>VLOOKUP(C855,'考勤原始数据（增加育儿、独生子女陪护假）'!C:AD,28,0)</f>
        <v>0</v>
      </c>
      <c r="AI855">
        <f>VLOOKUP(C855,'考勤原始数据（增加育儿、独生子女陪护假）'!C:AE,29,0)</f>
        <v>0</v>
      </c>
      <c r="AJ855">
        <f>VLOOKUP(C855,'考勤原始数据（增加育儿、独生子女陪护假）'!C:AF,30,0)</f>
        <v>131.25</v>
      </c>
      <c r="AL855">
        <f t="shared" si="53"/>
        <v>0</v>
      </c>
      <c r="AM855">
        <f t="shared" si="55"/>
        <v>200</v>
      </c>
      <c r="AN855">
        <f>VLOOKUP(C855,工龄计算!B:F,5,0)</f>
        <v>0</v>
      </c>
      <c r="AS855">
        <f t="shared" si="54"/>
        <v>0</v>
      </c>
      <c r="BB855">
        <f t="shared" si="56"/>
        <v>0</v>
      </c>
    </row>
    <row r="856" spans="2:54">
      <c r="B856" t="str">
        <f>VLOOKUP(C856,花名册!C:O,13,0)</f>
        <v>12344</v>
      </c>
      <c r="C856" t="s">
        <v>1539</v>
      </c>
      <c r="D856" t="str">
        <f>VLOOKUP(C856,花名册!C:F,4,0)</f>
        <v>百诚医药</v>
      </c>
      <c r="E856" t="str">
        <f>VLOOKUP(C856,花名册!C:G,5,0)</f>
        <v>经理室</v>
      </c>
      <c r="F856" t="str">
        <f>VLOOKUP(C856,花名册!C:H,6,0)</f>
        <v>总经理助理</v>
      </c>
      <c r="G856" t="str">
        <f>VLOOKUP(C856,花名册!C:D,2,0)</f>
        <v>在职</v>
      </c>
      <c r="H856" t="str">
        <f>VLOOKUP(C856,花名册!C:E,3,0)</f>
        <v>试用员工</v>
      </c>
      <c r="I856" t="str">
        <f>VLOOKUP(C856,花名册!C:J,8,0)</f>
        <v>职能</v>
      </c>
      <c r="J856" t="str">
        <f>VLOOKUP(C856,花名册!C:I,7,0)</f>
        <v>2023-01-04</v>
      </c>
      <c r="K856" t="str">
        <f>VLOOKUP(C856,花名册!C:L,9,0)</f>
        <v/>
      </c>
      <c r="L856" t="str">
        <f>VLOOKUP(C856,花名册!C:L,10,0)</f>
        <v/>
      </c>
      <c r="M856" t="str">
        <f>VLOOKUP(C856,花名册!C:N,12,0)</f>
        <v>M3</v>
      </c>
      <c r="N856">
        <f>VLOOKUP(C856,出勤日期!A:I,9,0)</f>
        <v>184</v>
      </c>
      <c r="O856">
        <f>VLOOKUP(C856,出勤日期!A:J,10,0)</f>
        <v>184</v>
      </c>
      <c r="P856">
        <f>VLOOKUP(C856,出勤日期!A:L,12,0)</f>
        <v>0</v>
      </c>
      <c r="Q856">
        <f>VLOOKUP(C856,出勤日期!A:M,13,0)</f>
        <v>184</v>
      </c>
      <c r="S856">
        <f>VLOOKUP(C856,'考勤原始数据（增加育儿、独生子女陪护假）'!C:X,16,0)</f>
        <v>0</v>
      </c>
      <c r="U856">
        <f>VLOOKUP(C856,'考勤原始数据（增加育儿、独生子女陪护假）'!C:Z,17,0)</f>
        <v>0</v>
      </c>
      <c r="W856">
        <f>VLOOKUP(C856,'考勤原始数据（增加育儿、独生子女陪护假）'!C:AB,18,0)</f>
        <v>0</v>
      </c>
      <c r="Y856">
        <f>VLOOKUP(C856,'考勤原始数据（增加育儿、独生子女陪护假）'!C:AD,19,0)</f>
        <v>0</v>
      </c>
      <c r="Z856">
        <f>VLOOKUP(C856,'考勤原始数据（增加育儿、独生子女陪护假）'!C:AE,20,0)</f>
        <v>0</v>
      </c>
      <c r="AB856">
        <f>VLOOKUP(C856,'考勤原始数据（增加育儿、独生子女陪护假）'!C:AG,22,0)</f>
        <v>0</v>
      </c>
      <c r="AC856">
        <f>VLOOKUP(C856,'考勤原始数据（增加育儿、独生子女陪护假）'!C:Y,23,0)</f>
        <v>0</v>
      </c>
      <c r="AD856">
        <f>VLOOKUP(C856,'考勤原始数据（增加育儿、独生子女陪护假）'!C:Z,24,0)</f>
        <v>0</v>
      </c>
      <c r="AE856">
        <v>0</v>
      </c>
      <c r="AF856">
        <f>VLOOKUP(C856,'考勤原始数据（增加育儿、独生子女陪护假）'!C:AB,26,0)</f>
        <v>0</v>
      </c>
      <c r="AG856">
        <f>VLOOKUP(C856:C857,'考勤原始数据（增加育儿、独生子女陪护假）'!C:AC,27,0)</f>
        <v>0</v>
      </c>
      <c r="AH856">
        <f>VLOOKUP(C856,'考勤原始数据（增加育儿、独生子女陪护假）'!C:AD,28,0)</f>
        <v>0</v>
      </c>
      <c r="AI856">
        <f>VLOOKUP(C856,'考勤原始数据（增加育儿、独生子女陪护假）'!C:AE,29,0)</f>
        <v>0</v>
      </c>
      <c r="AJ856">
        <f>VLOOKUP(C856,'考勤原始数据（增加育儿、独生子女陪护假）'!C:AF,30,0)</f>
        <v>0</v>
      </c>
      <c r="AL856">
        <f t="shared" si="53"/>
        <v>0</v>
      </c>
      <c r="AM856">
        <f t="shared" si="55"/>
        <v>200</v>
      </c>
      <c r="AN856">
        <f>VLOOKUP(C856,工龄计算!B:F,5,0)</f>
        <v>0</v>
      </c>
      <c r="AS856">
        <f t="shared" si="54"/>
        <v>0</v>
      </c>
      <c r="BB856">
        <f t="shared" si="56"/>
        <v>0</v>
      </c>
    </row>
    <row r="857" spans="2:54">
      <c r="B857" t="str">
        <f>VLOOKUP(C857,花名册!C:O,13,0)</f>
        <v>12357</v>
      </c>
      <c r="C857" t="s">
        <v>1340</v>
      </c>
      <c r="D857" t="str">
        <f>VLOOKUP(C857,花名册!C:F,4,0)</f>
        <v>百诚医药</v>
      </c>
      <c r="E857" t="str">
        <f>VLOOKUP(C857,花名册!C:G,5,0)</f>
        <v>杂质研究中心</v>
      </c>
      <c r="F857" t="str">
        <f>VLOOKUP(C857,花名册!C:H,6,0)</f>
        <v>助理分析研究员</v>
      </c>
      <c r="G857" t="str">
        <f>VLOOKUP(C857,花名册!C:D,2,0)</f>
        <v>在职</v>
      </c>
      <c r="H857" t="str">
        <f>VLOOKUP(C857,花名册!C:E,3,0)</f>
        <v>正式员工</v>
      </c>
      <c r="I857" t="str">
        <f>VLOOKUP(C857,花名册!C:J,8,0)</f>
        <v>研发</v>
      </c>
      <c r="J857" t="str">
        <f>VLOOKUP(C857,花名册!C:I,7,0)</f>
        <v>2023-01-04</v>
      </c>
      <c r="K857" t="str">
        <f>VLOOKUP(C857,花名册!C:L,9,0)</f>
        <v/>
      </c>
      <c r="L857" t="str">
        <f>VLOOKUP(C857,花名册!C:L,10,0)</f>
        <v/>
      </c>
      <c r="M857" t="str">
        <f>VLOOKUP(C857,花名册!C:N,12,0)</f>
        <v>P1</v>
      </c>
      <c r="N857">
        <f>VLOOKUP(C857,出勤日期!A:I,9,0)</f>
        <v>172.5</v>
      </c>
      <c r="O857">
        <f>VLOOKUP(C857,出勤日期!A:J,10,0)</f>
        <v>172.5</v>
      </c>
      <c r="P857">
        <f>VLOOKUP(C857,出勤日期!A:L,12,0)</f>
        <v>0</v>
      </c>
      <c r="Q857">
        <f>VLOOKUP(C857,出勤日期!A:M,13,0)</f>
        <v>172.5</v>
      </c>
      <c r="S857">
        <f>VLOOKUP(C857,'考勤原始数据（增加育儿、独生子女陪护假）'!C:X,16,0)</f>
        <v>0</v>
      </c>
      <c r="U857">
        <f>VLOOKUP(C857,'考勤原始数据（增加育儿、独生子女陪护假）'!C:Z,17,0)</f>
        <v>0</v>
      </c>
      <c r="W857">
        <f>VLOOKUP(C857,'考勤原始数据（增加育儿、独生子女陪护假）'!C:AB,18,0)</f>
        <v>0</v>
      </c>
      <c r="Y857">
        <f>VLOOKUP(C857,'考勤原始数据（增加育儿、独生子女陪护假）'!C:AD,19,0)</f>
        <v>0</v>
      </c>
      <c r="Z857">
        <f>VLOOKUP(C857,'考勤原始数据（增加育儿、独生子女陪护假）'!C:AE,20,0)</f>
        <v>0</v>
      </c>
      <c r="AB857">
        <f>VLOOKUP(C857,'考勤原始数据（增加育儿、独生子女陪护假）'!C:AG,22,0)</f>
        <v>0</v>
      </c>
      <c r="AC857">
        <f>VLOOKUP(C857,'考勤原始数据（增加育儿、独生子女陪护假）'!C:Y,23,0)</f>
        <v>0</v>
      </c>
      <c r="AD857">
        <f>VLOOKUP(C857,'考勤原始数据（增加育儿、独生子女陪护假）'!C:Z,24,0)</f>
        <v>0</v>
      </c>
      <c r="AE857">
        <v>0</v>
      </c>
      <c r="AF857">
        <f>VLOOKUP(C857,'考勤原始数据（增加育儿、独生子女陪护假）'!C:AB,26,0)</f>
        <v>0</v>
      </c>
      <c r="AG857">
        <f>VLOOKUP(C857:C858,'考勤原始数据（增加育儿、独生子女陪护假）'!C:AC,27,0)</f>
        <v>0</v>
      </c>
      <c r="AH857">
        <f>VLOOKUP(C857,'考勤原始数据（增加育儿、独生子女陪护假）'!C:AD,28,0)</f>
        <v>0</v>
      </c>
      <c r="AI857">
        <f>VLOOKUP(C857,'考勤原始数据（增加育儿、独生子女陪护假）'!C:AE,29,0)</f>
        <v>0</v>
      </c>
      <c r="AJ857">
        <f>VLOOKUP(C857,'考勤原始数据（增加育儿、独生子女陪护假）'!C:AF,30,0)</f>
        <v>0</v>
      </c>
      <c r="AL857">
        <f t="shared" si="53"/>
        <v>0</v>
      </c>
      <c r="AM857">
        <f t="shared" si="55"/>
        <v>200</v>
      </c>
      <c r="AN857">
        <f>VLOOKUP(C857,工龄计算!B:F,5,0)</f>
        <v>0</v>
      </c>
      <c r="AS857">
        <f t="shared" si="54"/>
        <v>0</v>
      </c>
      <c r="BB857">
        <f t="shared" si="56"/>
        <v>0</v>
      </c>
    </row>
    <row r="858" spans="2:54">
      <c r="B858" t="str">
        <f>VLOOKUP(C858,花名册!C:O,13,0)</f>
        <v>12034</v>
      </c>
      <c r="C858" t="s">
        <v>1221</v>
      </c>
      <c r="D858" t="str">
        <f>VLOOKUP(C858,花名册!C:F,4,0)</f>
        <v>百杏生物</v>
      </c>
      <c r="E858" t="str">
        <f>VLOOKUP(C858,花名册!C:G,5,0)</f>
        <v>生物分析部</v>
      </c>
      <c r="F858" t="str">
        <f>VLOOKUP(C858,花名册!C:H,6,0)</f>
        <v>生物分析研究员</v>
      </c>
      <c r="G858" t="str">
        <f>VLOOKUP(C858,花名册!C:D,2,0)</f>
        <v>在职</v>
      </c>
      <c r="H858" t="str">
        <f>VLOOKUP(C858,花名册!C:E,3,0)</f>
        <v>正式员工</v>
      </c>
      <c r="I858" t="str">
        <f>VLOOKUP(C858,花名册!C:J,8,0)</f>
        <v>研发</v>
      </c>
      <c r="J858" t="str">
        <f>VLOOKUP(C858,花名册!C:I,7,0)</f>
        <v>2022-07-27</v>
      </c>
      <c r="K858" t="str">
        <f>VLOOKUP(C858,花名册!C:L,9,0)</f>
        <v/>
      </c>
      <c r="L858" t="str">
        <f>VLOOKUP(C858,花名册!C:L,10,0)</f>
        <v/>
      </c>
      <c r="M858" t="str">
        <f>VLOOKUP(C858,花名册!C:N,12,0)</f>
        <v>P1</v>
      </c>
      <c r="N858">
        <f>VLOOKUP(C858,出勤日期!A:I,9,0)</f>
        <v>172.5</v>
      </c>
      <c r="O858">
        <f>VLOOKUP(C858,出勤日期!A:J,10,0)</f>
        <v>172.5</v>
      </c>
      <c r="P858">
        <f>VLOOKUP(C858,出勤日期!A:L,12,0)</f>
        <v>0</v>
      </c>
      <c r="Q858">
        <f>VLOOKUP(C858,出勤日期!A:M,13,0)</f>
        <v>172.5</v>
      </c>
      <c r="S858">
        <f>VLOOKUP(C858,'考勤原始数据（增加育儿、独生子女陪护假）'!C:X,16,0)</f>
        <v>0</v>
      </c>
      <c r="U858">
        <f>VLOOKUP(C858,'考勤原始数据（增加育儿、独生子女陪护假）'!C:Z,17,0)</f>
        <v>0</v>
      </c>
      <c r="W858">
        <f>VLOOKUP(C858,'考勤原始数据（增加育儿、独生子女陪护假）'!C:AB,18,0)</f>
        <v>0</v>
      </c>
      <c r="Y858">
        <f>VLOOKUP(C858,'考勤原始数据（增加育儿、独生子女陪护假）'!C:AD,19,0)</f>
        <v>0</v>
      </c>
      <c r="Z858">
        <f>VLOOKUP(C858,'考勤原始数据（增加育儿、独生子女陪护假）'!C:AE,20,0)</f>
        <v>0</v>
      </c>
      <c r="AB858">
        <f>VLOOKUP(C858,'考勤原始数据（增加育儿、独生子女陪护假）'!C:AG,22,0)</f>
        <v>0</v>
      </c>
      <c r="AC858">
        <f>VLOOKUP(C858,'考勤原始数据（增加育儿、独生子女陪护假）'!C:Y,23,0)</f>
        <v>14</v>
      </c>
      <c r="AD858">
        <f>VLOOKUP(C858,'考勤原始数据（增加育儿、独生子女陪护假）'!C:Z,24,0)</f>
        <v>14</v>
      </c>
      <c r="AE858">
        <v>0</v>
      </c>
      <c r="AF858">
        <f>VLOOKUP(C858,'考勤原始数据（增加育儿、独生子女陪护假）'!C:AB,26,0)</f>
        <v>0</v>
      </c>
      <c r="AG858">
        <f>VLOOKUP(C858:C859,'考勤原始数据（增加育儿、独生子女陪护假）'!C:AC,27,0)</f>
        <v>0</v>
      </c>
      <c r="AH858">
        <f>VLOOKUP(C858,'考勤原始数据（增加育儿、独生子女陪护假）'!C:AD,28,0)</f>
        <v>0</v>
      </c>
      <c r="AI858">
        <f>VLOOKUP(C858,'考勤原始数据（增加育儿、独生子女陪护假）'!C:AE,29,0)</f>
        <v>0</v>
      </c>
      <c r="AJ858">
        <f>VLOOKUP(C858,'考勤原始数据（增加育儿、独生子女陪护假）'!C:AF,30,0)</f>
        <v>0</v>
      </c>
      <c r="AK858">
        <v>26</v>
      </c>
      <c r="AL858">
        <f t="shared" si="53"/>
        <v>390</v>
      </c>
      <c r="AM858">
        <f t="shared" si="55"/>
        <v>200</v>
      </c>
      <c r="AN858">
        <f>VLOOKUP(C858,工龄计算!B:F,5,0)</f>
        <v>0</v>
      </c>
      <c r="AS858">
        <f t="shared" si="54"/>
        <v>0</v>
      </c>
      <c r="BB858">
        <f t="shared" si="56"/>
        <v>0</v>
      </c>
    </row>
    <row r="859" spans="2:54">
      <c r="B859" t="str">
        <f>VLOOKUP(C859,花名册!C:O,13,0)</f>
        <v>12366</v>
      </c>
      <c r="C859" t="s">
        <v>1689</v>
      </c>
      <c r="D859" t="str">
        <f>VLOOKUP(C859,花名册!C:F,4,0)</f>
        <v>百诚医药</v>
      </c>
      <c r="E859" t="str">
        <f>VLOOKUP(C859,花名册!C:G,5,0)</f>
        <v>行政事务部</v>
      </c>
      <c r="F859" t="str">
        <f>VLOOKUP(C859,花名册!C:H,6,0)</f>
        <v>行政专员</v>
      </c>
      <c r="G859" t="str">
        <f>VLOOKUP(C859,花名册!C:D,2,0)</f>
        <v>在职</v>
      </c>
      <c r="H859" t="str">
        <f>VLOOKUP(C859,花名册!C:E,3,0)</f>
        <v>试用员工</v>
      </c>
      <c r="I859" t="str">
        <f>VLOOKUP(C859,花名册!C:J,8,0)</f>
        <v>职能</v>
      </c>
      <c r="J859" t="str">
        <f>VLOOKUP(C859,花名册!C:I,7,0)</f>
        <v>2023-01-09</v>
      </c>
      <c r="K859" t="str">
        <f>VLOOKUP(C859,花名册!C:L,9,0)</f>
        <v/>
      </c>
      <c r="L859" t="str">
        <f>VLOOKUP(C859,花名册!C:L,10,0)</f>
        <v/>
      </c>
      <c r="M859" t="str">
        <f>VLOOKUP(C859,花名册!C:N,12,0)</f>
        <v>P2</v>
      </c>
      <c r="N859">
        <f>VLOOKUP(C859,出勤日期!A:I,9,0)</f>
        <v>184</v>
      </c>
      <c r="O859">
        <f>VLOOKUP(C859,出勤日期!A:J,10,0)</f>
        <v>184</v>
      </c>
      <c r="P859">
        <f>VLOOKUP(C859,出勤日期!A:L,12,0)</f>
        <v>0</v>
      </c>
      <c r="Q859">
        <f>VLOOKUP(C859,出勤日期!A:M,13,0)</f>
        <v>184</v>
      </c>
      <c r="S859">
        <f>VLOOKUP(C859,'考勤原始数据（增加育儿、独生子女陪护假）'!C:X,16,0)</f>
        <v>0</v>
      </c>
      <c r="U859">
        <f>VLOOKUP(C859,'考勤原始数据（增加育儿、独生子女陪护假）'!C:Z,17,0)</f>
        <v>0</v>
      </c>
      <c r="W859">
        <f>VLOOKUP(C859,'考勤原始数据（增加育儿、独生子女陪护假）'!C:AB,18,0)</f>
        <v>0</v>
      </c>
      <c r="Y859">
        <f>VLOOKUP(C859,'考勤原始数据（增加育儿、独生子女陪护假）'!C:AD,19,0)</f>
        <v>0</v>
      </c>
      <c r="Z859">
        <f>VLOOKUP(C859,'考勤原始数据（增加育儿、独生子女陪护假）'!C:AE,20,0)</f>
        <v>0</v>
      </c>
      <c r="AB859">
        <f>VLOOKUP(C859,'考勤原始数据（增加育儿、独生子女陪护假）'!C:AG,22,0)</f>
        <v>0</v>
      </c>
      <c r="AC859">
        <f>VLOOKUP(C859,'考勤原始数据（增加育儿、独生子女陪护假）'!C:Y,23,0)</f>
        <v>0</v>
      </c>
      <c r="AD859">
        <f>VLOOKUP(C859,'考勤原始数据（增加育儿、独生子女陪护假）'!C:Z,24,0)</f>
        <v>0</v>
      </c>
      <c r="AE859">
        <v>0</v>
      </c>
      <c r="AF859">
        <f>VLOOKUP(C859,'考勤原始数据（增加育儿、独生子女陪护假）'!C:AB,26,0)</f>
        <v>0</v>
      </c>
      <c r="AG859">
        <f>VLOOKUP(C859:C860,'考勤原始数据（增加育儿、独生子女陪护假）'!C:AC,27,0)</f>
        <v>0</v>
      </c>
      <c r="AH859">
        <f>VLOOKUP(C859,'考勤原始数据（增加育儿、独生子女陪护假）'!C:AD,28,0)</f>
        <v>0</v>
      </c>
      <c r="AI859">
        <f>VLOOKUP(C859,'考勤原始数据（增加育儿、独生子女陪护假）'!C:AE,29,0)</f>
        <v>0</v>
      </c>
      <c r="AJ859">
        <f>VLOOKUP(C859,'考勤原始数据（增加育儿、独生子女陪护假）'!C:AF,30,0)</f>
        <v>0</v>
      </c>
      <c r="AL859">
        <f t="shared" si="53"/>
        <v>0</v>
      </c>
      <c r="AM859">
        <f t="shared" si="55"/>
        <v>200</v>
      </c>
      <c r="AN859">
        <f>VLOOKUP(C859,工龄计算!B:F,5,0)</f>
        <v>0</v>
      </c>
      <c r="AS859">
        <f t="shared" si="54"/>
        <v>0</v>
      </c>
      <c r="BB859">
        <f t="shared" si="56"/>
        <v>0</v>
      </c>
    </row>
    <row r="860" spans="2:54">
      <c r="B860" t="str">
        <f>VLOOKUP(C860,花名册!C:O,13,0)</f>
        <v>12393</v>
      </c>
      <c r="C860" t="s">
        <v>1711</v>
      </c>
      <c r="D860" t="str">
        <f>VLOOKUP(C860,花名册!C:F,4,0)</f>
        <v>海度医药</v>
      </c>
      <c r="E860" t="str">
        <f>VLOOKUP(C860,花名册!C:G,5,0)</f>
        <v>医学部</v>
      </c>
      <c r="F860" t="str">
        <f>VLOOKUP(C860,花名册!C:H,6,0)</f>
        <v>实习生</v>
      </c>
      <c r="G860" t="str">
        <f>VLOOKUP(C860,花名册!C:D,2,0)</f>
        <v>在职</v>
      </c>
      <c r="H860" t="str">
        <f>VLOOKUP(C860,花名册!C:E,3,0)</f>
        <v>实习生</v>
      </c>
      <c r="I860" t="str">
        <f>VLOOKUP(C860,花名册!C:J,8,0)</f>
        <v>研发</v>
      </c>
      <c r="J860" t="str">
        <f>VLOOKUP(C860,花名册!C:I,7,0)</f>
        <v>2023-02-01</v>
      </c>
      <c r="K860" t="str">
        <f>VLOOKUP(C860,花名册!C:L,9,0)</f>
        <v/>
      </c>
      <c r="L860" t="str">
        <f>VLOOKUP(C860,花名册!C:L,10,0)</f>
        <v/>
      </c>
      <c r="M860" t="str">
        <f>VLOOKUP(C860,花名册!C:N,12,0)</f>
        <v>-</v>
      </c>
      <c r="N860">
        <f>VLOOKUP(C860,出勤日期!A:I,9,0)</f>
        <v>172.5</v>
      </c>
      <c r="O860">
        <f>VLOOKUP(C860,出勤日期!A:J,10,0)</f>
        <v>172.5</v>
      </c>
      <c r="P860">
        <f>VLOOKUP(C860,出勤日期!A:L,12,0)</f>
        <v>0</v>
      </c>
      <c r="Q860">
        <f>VLOOKUP(C860,出勤日期!A:M,13,0)</f>
        <v>172.5</v>
      </c>
      <c r="S860">
        <f>VLOOKUP(C860,'考勤原始数据（增加育儿、独生子女陪护假）'!C:X,16,0)</f>
        <v>0</v>
      </c>
      <c r="U860">
        <f>VLOOKUP(C860,'考勤原始数据（增加育儿、独生子女陪护假）'!C:Z,17,0)</f>
        <v>0</v>
      </c>
      <c r="W860">
        <f>VLOOKUP(C860,'考勤原始数据（增加育儿、独生子女陪护假）'!C:AB,18,0)</f>
        <v>0</v>
      </c>
      <c r="Y860">
        <f>VLOOKUP(C860,'考勤原始数据（增加育儿、独生子女陪护假）'!C:AD,19,0)</f>
        <v>0</v>
      </c>
      <c r="Z860">
        <f>VLOOKUP(C860,'考勤原始数据（增加育儿、独生子女陪护假）'!C:AE,20,0)</f>
        <v>0</v>
      </c>
      <c r="AB860">
        <f>VLOOKUP(C860,'考勤原始数据（增加育儿、独生子女陪护假）'!C:AG,22,0)</f>
        <v>0</v>
      </c>
      <c r="AC860">
        <f>VLOOKUP(C860,'考勤原始数据（增加育儿、独生子女陪护假）'!C:Y,23,0)</f>
        <v>0</v>
      </c>
      <c r="AD860">
        <f>VLOOKUP(C860,'考勤原始数据（增加育儿、独生子女陪护假）'!C:Z,24,0)</f>
        <v>0</v>
      </c>
      <c r="AE860">
        <v>0</v>
      </c>
      <c r="AF860">
        <f>VLOOKUP(C860,'考勤原始数据（增加育儿、独生子女陪护假）'!C:AB,26,0)</f>
        <v>0</v>
      </c>
      <c r="AG860">
        <f>VLOOKUP(C860:C861,'考勤原始数据（增加育儿、独生子女陪护假）'!C:AC,27,0)</f>
        <v>0</v>
      </c>
      <c r="AH860">
        <f>VLOOKUP(C860,'考勤原始数据（增加育儿、独生子女陪护假）'!C:AD,28,0)</f>
        <v>0</v>
      </c>
      <c r="AI860">
        <f>VLOOKUP(C860,'考勤原始数据（增加育儿、独生子女陪护假）'!C:AE,29,0)</f>
        <v>0</v>
      </c>
      <c r="AJ860">
        <f>VLOOKUP(C860,'考勤原始数据（增加育儿、独生子女陪护假）'!C:AF,30,0)</f>
        <v>0</v>
      </c>
      <c r="AL860">
        <f t="shared" si="53"/>
        <v>0</v>
      </c>
      <c r="AM860">
        <f t="shared" si="55"/>
        <v>200</v>
      </c>
      <c r="AN860">
        <f>VLOOKUP(C860,工龄计算!B:F,5,0)</f>
        <v>0</v>
      </c>
      <c r="AS860">
        <f t="shared" si="54"/>
        <v>0</v>
      </c>
      <c r="BB860">
        <f t="shared" si="56"/>
        <v>0</v>
      </c>
    </row>
    <row r="861" spans="2:54">
      <c r="B861" t="str">
        <f>VLOOKUP(C861,花名册!C:O,13,0)</f>
        <v>12387</v>
      </c>
      <c r="C861" t="s">
        <v>1613</v>
      </c>
      <c r="D861" t="str">
        <f>VLOOKUP(C861,花名册!C:F,4,0)</f>
        <v>百诚医药</v>
      </c>
      <c r="E861" t="str">
        <f>VLOOKUP(C861,花名册!C:G,5,0)</f>
        <v>固体制剂二部</v>
      </c>
      <c r="F861" t="str">
        <f>VLOOKUP(C861,花名册!C:H,6,0)</f>
        <v>实习生</v>
      </c>
      <c r="G861" t="str">
        <f>VLOOKUP(C861,花名册!C:D,2,0)</f>
        <v>在职</v>
      </c>
      <c r="H861" t="str">
        <f>VLOOKUP(C861,花名册!C:E,3,0)</f>
        <v>实习生</v>
      </c>
      <c r="I861" t="str">
        <f>VLOOKUP(C861,花名册!C:J,8,0)</f>
        <v>研发</v>
      </c>
      <c r="J861" t="str">
        <f>VLOOKUP(C861,花名册!C:I,7,0)</f>
        <v>2023-02-01</v>
      </c>
      <c r="K861" t="str">
        <f>VLOOKUP(C861,花名册!C:L,9,0)</f>
        <v/>
      </c>
      <c r="L861" t="str">
        <f>VLOOKUP(C861,花名册!C:L,10,0)</f>
        <v/>
      </c>
      <c r="M861" t="str">
        <f>VLOOKUP(C861,花名册!C:N,12,0)</f>
        <v>-</v>
      </c>
      <c r="N861">
        <f>VLOOKUP(C861,出勤日期!A:I,9,0)</f>
        <v>172.5</v>
      </c>
      <c r="O861">
        <f>VLOOKUP(C861,出勤日期!A:J,10,0)</f>
        <v>172.5</v>
      </c>
      <c r="P861">
        <f>VLOOKUP(C861,出勤日期!A:L,12,0)</f>
        <v>0</v>
      </c>
      <c r="Q861">
        <f>VLOOKUP(C861,出勤日期!A:M,13,0)</f>
        <v>172.5</v>
      </c>
      <c r="S861">
        <f>VLOOKUP(C861,'考勤原始数据（增加育儿、独生子女陪护假）'!C:X,16,0)</f>
        <v>0</v>
      </c>
      <c r="U861">
        <f>VLOOKUP(C861,'考勤原始数据（增加育儿、独生子女陪护假）'!C:Z,17,0)</f>
        <v>0</v>
      </c>
      <c r="W861">
        <f>VLOOKUP(C861,'考勤原始数据（增加育儿、独生子女陪护假）'!C:AB,18,0)</f>
        <v>0</v>
      </c>
      <c r="Y861">
        <f>VLOOKUP(C861,'考勤原始数据（增加育儿、独生子女陪护假）'!C:AD,19,0)</f>
        <v>0</v>
      </c>
      <c r="Z861">
        <f>VLOOKUP(C861,'考勤原始数据（增加育儿、独生子女陪护假）'!C:AE,20,0)</f>
        <v>0</v>
      </c>
      <c r="AB861">
        <f>VLOOKUP(C861,'考勤原始数据（增加育儿、独生子女陪护假）'!C:AG,22,0)</f>
        <v>0</v>
      </c>
      <c r="AC861">
        <f>VLOOKUP(C861,'考勤原始数据（增加育儿、独生子女陪护假）'!C:Y,23,0)</f>
        <v>0</v>
      </c>
      <c r="AD861">
        <f>VLOOKUP(C861,'考勤原始数据（增加育儿、独生子女陪护假）'!C:Z,24,0)</f>
        <v>0</v>
      </c>
      <c r="AE861">
        <v>0</v>
      </c>
      <c r="AF861">
        <f>VLOOKUP(C861,'考勤原始数据（增加育儿、独生子女陪护假）'!C:AB,26,0)</f>
        <v>0</v>
      </c>
      <c r="AG861">
        <f>VLOOKUP(C861:C862,'考勤原始数据（增加育儿、独生子女陪护假）'!C:AC,27,0)</f>
        <v>0</v>
      </c>
      <c r="AH861">
        <f>VLOOKUP(C861,'考勤原始数据（增加育儿、独生子女陪护假）'!C:AD,28,0)</f>
        <v>0</v>
      </c>
      <c r="AI861">
        <f>VLOOKUP(C861,'考勤原始数据（增加育儿、独生子女陪护假）'!C:AE,29,0)</f>
        <v>0</v>
      </c>
      <c r="AJ861">
        <f>VLOOKUP(C861,'考勤原始数据（增加育儿、独生子女陪护假）'!C:AF,30,0)</f>
        <v>0</v>
      </c>
      <c r="AL861">
        <f t="shared" si="53"/>
        <v>0</v>
      </c>
      <c r="AM861">
        <f t="shared" si="55"/>
        <v>200</v>
      </c>
      <c r="AN861">
        <f>VLOOKUP(C861,工龄计算!B:F,5,0)</f>
        <v>0</v>
      </c>
      <c r="AS861">
        <f t="shared" si="54"/>
        <v>0</v>
      </c>
      <c r="BB861">
        <f t="shared" si="56"/>
        <v>0</v>
      </c>
    </row>
    <row r="862" spans="2:54">
      <c r="B862" t="str">
        <f>VLOOKUP(C862,花名册!C:O,13,0)</f>
        <v>12385</v>
      </c>
      <c r="C862" t="s">
        <v>1691</v>
      </c>
      <c r="D862" t="str">
        <f>VLOOKUP(C862,花名册!C:F,4,0)</f>
        <v>百诚医药</v>
      </c>
      <c r="E862" t="str">
        <f>VLOOKUP(C862,花名册!C:G,5,0)</f>
        <v>液体制剂二部</v>
      </c>
      <c r="F862" t="str">
        <f>VLOOKUP(C862,花名册!C:H,6,0)</f>
        <v>实习生</v>
      </c>
      <c r="G862" t="str">
        <f>VLOOKUP(C862,花名册!C:D,2,0)</f>
        <v>在职</v>
      </c>
      <c r="H862" t="str">
        <f>VLOOKUP(C862,花名册!C:E,3,0)</f>
        <v>实习生</v>
      </c>
      <c r="I862" t="str">
        <f>VLOOKUP(C862,花名册!C:J,8,0)</f>
        <v>研发</v>
      </c>
      <c r="J862" t="str">
        <f>VLOOKUP(C862,花名册!C:I,7,0)</f>
        <v>2023-02-01</v>
      </c>
      <c r="K862" t="str">
        <f>VLOOKUP(C862,花名册!C:L,9,0)</f>
        <v/>
      </c>
      <c r="L862" t="str">
        <f>VLOOKUP(C862,花名册!C:L,10,0)</f>
        <v/>
      </c>
      <c r="M862" t="str">
        <f>VLOOKUP(C862,花名册!C:N,12,0)</f>
        <v>-</v>
      </c>
      <c r="N862">
        <f>VLOOKUP(C862,出勤日期!A:I,9,0)</f>
        <v>172.5</v>
      </c>
      <c r="O862">
        <f>VLOOKUP(C862,出勤日期!A:J,10,0)</f>
        <v>172.5</v>
      </c>
      <c r="P862">
        <f>VLOOKUP(C862,出勤日期!A:L,12,0)</f>
        <v>0</v>
      </c>
      <c r="Q862">
        <f>VLOOKUP(C862,出勤日期!A:M,13,0)</f>
        <v>172.5</v>
      </c>
      <c r="S862">
        <f>VLOOKUP(C862,'考勤原始数据（增加育儿、独生子女陪护假）'!C:X,16,0)</f>
        <v>0</v>
      </c>
      <c r="U862">
        <f>VLOOKUP(C862,'考勤原始数据（增加育儿、独生子女陪护假）'!C:Z,17,0)</f>
        <v>0</v>
      </c>
      <c r="W862">
        <f>VLOOKUP(C862,'考勤原始数据（增加育儿、独生子女陪护假）'!C:AB,18,0)</f>
        <v>0</v>
      </c>
      <c r="Y862">
        <f>VLOOKUP(C862,'考勤原始数据（增加育儿、独生子女陪护假）'!C:AD,19,0)</f>
        <v>0</v>
      </c>
      <c r="Z862">
        <f>VLOOKUP(C862,'考勤原始数据（增加育儿、独生子女陪护假）'!C:AE,20,0)</f>
        <v>0</v>
      </c>
      <c r="AB862">
        <f>VLOOKUP(C862,'考勤原始数据（增加育儿、独生子女陪护假）'!C:AG,22,0)</f>
        <v>0</v>
      </c>
      <c r="AC862">
        <f>VLOOKUP(C862,'考勤原始数据（增加育儿、独生子女陪护假）'!C:Y,23,0)</f>
        <v>7.5</v>
      </c>
      <c r="AD862">
        <f>VLOOKUP(C862,'考勤原始数据（增加育儿、独生子女陪护假）'!C:Z,24,0)</f>
        <v>0</v>
      </c>
      <c r="AE862">
        <v>0</v>
      </c>
      <c r="AF862">
        <f>VLOOKUP(C862,'考勤原始数据（增加育儿、独生子女陪护假）'!C:AB,26,0)</f>
        <v>7.5</v>
      </c>
      <c r="AG862">
        <f>VLOOKUP(C862:C863,'考勤原始数据（增加育儿、独生子女陪护假）'!C:AC,27,0)</f>
        <v>0</v>
      </c>
      <c r="AH862">
        <f>VLOOKUP(C862,'考勤原始数据（增加育儿、独生子女陪护假）'!C:AD,28,0)</f>
        <v>0</v>
      </c>
      <c r="AI862">
        <f>VLOOKUP(C862,'考勤原始数据（增加育儿、独生子女陪护假）'!C:AE,29,0)</f>
        <v>0</v>
      </c>
      <c r="AJ862">
        <f>VLOOKUP(C862,'考勤原始数据（增加育儿、独生子女陪护假）'!C:AF,30,0)</f>
        <v>150</v>
      </c>
      <c r="AL862">
        <f t="shared" si="53"/>
        <v>0</v>
      </c>
      <c r="AM862">
        <f t="shared" si="55"/>
        <v>200</v>
      </c>
      <c r="AN862">
        <f>VLOOKUP(C862,工龄计算!B:F,5,0)</f>
        <v>0</v>
      </c>
      <c r="AS862">
        <f t="shared" si="54"/>
        <v>0</v>
      </c>
      <c r="BB862">
        <f t="shared" si="56"/>
        <v>0</v>
      </c>
    </row>
    <row r="863" spans="2:54">
      <c r="B863" t="str">
        <f>VLOOKUP(C863,花名册!C:O,13,0)</f>
        <v>12377</v>
      </c>
      <c r="C863" t="s">
        <v>1540</v>
      </c>
      <c r="D863" t="str">
        <f>VLOOKUP(C863,花名册!C:F,4,0)</f>
        <v>百诚医药</v>
      </c>
      <c r="E863" t="str">
        <f>VLOOKUP(C863,花名册!C:G,5,0)</f>
        <v>液体制剂一部</v>
      </c>
      <c r="F863" t="str">
        <f>VLOOKUP(C863,花名册!C:H,6,0)</f>
        <v>助理分析研究员</v>
      </c>
      <c r="G863" t="str">
        <f>VLOOKUP(C863,花名册!C:D,2,0)</f>
        <v>在职</v>
      </c>
      <c r="H863" t="str">
        <f>VLOOKUP(C863,花名册!C:E,3,0)</f>
        <v>试用员工</v>
      </c>
      <c r="I863" t="str">
        <f>VLOOKUP(C863,花名册!C:J,8,0)</f>
        <v>研发</v>
      </c>
      <c r="J863" t="str">
        <f>VLOOKUP(C863,花名册!C:I,7,0)</f>
        <v>2023-02-01</v>
      </c>
      <c r="K863" t="str">
        <f>VLOOKUP(C863,花名册!C:L,9,0)</f>
        <v/>
      </c>
      <c r="L863" t="str">
        <f>VLOOKUP(C863,花名册!C:L,10,0)</f>
        <v/>
      </c>
      <c r="M863" t="str">
        <f>VLOOKUP(C863,花名册!C:N,12,0)</f>
        <v>P1</v>
      </c>
      <c r="N863">
        <f>VLOOKUP(C863,出勤日期!A:I,9,0)</f>
        <v>172.5</v>
      </c>
      <c r="O863">
        <f>VLOOKUP(C863,出勤日期!A:J,10,0)</f>
        <v>172.5</v>
      </c>
      <c r="P863">
        <f>VLOOKUP(C863,出勤日期!A:L,12,0)</f>
        <v>0</v>
      </c>
      <c r="Q863">
        <f>VLOOKUP(C863,出勤日期!A:M,13,0)</f>
        <v>172.5</v>
      </c>
      <c r="S863">
        <f>VLOOKUP(C863,'考勤原始数据（增加育儿、独生子女陪护假）'!C:X,16,0)</f>
        <v>0</v>
      </c>
      <c r="U863">
        <f>VLOOKUP(C863,'考勤原始数据（增加育儿、独生子女陪护假）'!C:Z,17,0)</f>
        <v>0</v>
      </c>
      <c r="W863">
        <f>VLOOKUP(C863,'考勤原始数据（增加育儿、独生子女陪护假）'!C:AB,18,0)</f>
        <v>0</v>
      </c>
      <c r="Y863">
        <f>VLOOKUP(C863,'考勤原始数据（增加育儿、独生子女陪护假）'!C:AD,19,0)</f>
        <v>0</v>
      </c>
      <c r="Z863">
        <f>VLOOKUP(C863,'考勤原始数据（增加育儿、独生子女陪护假）'!C:AE,20,0)</f>
        <v>0</v>
      </c>
      <c r="AB863">
        <f>VLOOKUP(C863,'考勤原始数据（增加育儿、独生子女陪护假）'!C:AG,22,0)</f>
        <v>0</v>
      </c>
      <c r="AC863">
        <f>VLOOKUP(C863,'考勤原始数据（增加育儿、独生子女陪护假）'!C:Y,23,0)</f>
        <v>20</v>
      </c>
      <c r="AD863">
        <f>VLOOKUP(C863,'考勤原始数据（增加育儿、独生子女陪护假）'!C:Z,24,0)</f>
        <v>7.5</v>
      </c>
      <c r="AE863">
        <v>0</v>
      </c>
      <c r="AF863">
        <f>VLOOKUP(C863,'考勤原始数据（增加育儿、独生子女陪护假）'!C:AB,26,0)</f>
        <v>8</v>
      </c>
      <c r="AG863">
        <f>VLOOKUP(C863:C864,'考勤原始数据（增加育儿、独生子女陪护假）'!C:AC,27,0)</f>
        <v>4.5</v>
      </c>
      <c r="AH863">
        <f>VLOOKUP(C863,'考勤原始数据（增加育儿、独生子女陪护假）'!C:AD,28,0)</f>
        <v>0</v>
      </c>
      <c r="AI863">
        <f>VLOOKUP(C863,'考勤原始数据（增加育儿、独生子女陪护假）'!C:AE,29,0)</f>
        <v>0</v>
      </c>
      <c r="AJ863">
        <f>VLOOKUP(C863,'考勤原始数据（增加育儿、独生子女陪护假）'!C:AF,30,0)</f>
        <v>500</v>
      </c>
      <c r="AL863">
        <f t="shared" si="53"/>
        <v>0</v>
      </c>
      <c r="AM863">
        <f t="shared" si="55"/>
        <v>200</v>
      </c>
      <c r="AN863">
        <f>VLOOKUP(C863,工龄计算!B:F,5,0)</f>
        <v>0</v>
      </c>
      <c r="AS863">
        <f t="shared" si="54"/>
        <v>0</v>
      </c>
      <c r="BB863">
        <f t="shared" si="56"/>
        <v>0</v>
      </c>
    </row>
    <row r="864" spans="2:54">
      <c r="B864" t="str">
        <f>VLOOKUP(C864,花名册!C:O,13,0)</f>
        <v>12388</v>
      </c>
      <c r="C864" t="s">
        <v>1541</v>
      </c>
      <c r="D864" t="str">
        <f>VLOOKUP(C864,花名册!C:F,4,0)</f>
        <v>百诚医药</v>
      </c>
      <c r="E864" t="str">
        <f>VLOOKUP(C864,花名册!C:G,5,0)</f>
        <v>液体制剂一部</v>
      </c>
      <c r="F864" t="str">
        <f>VLOOKUP(C864,花名册!C:H,6,0)</f>
        <v>助理分析研究员</v>
      </c>
      <c r="G864" t="str">
        <f>VLOOKUP(C864,花名册!C:D,2,0)</f>
        <v>在职</v>
      </c>
      <c r="H864" t="str">
        <f>VLOOKUP(C864,花名册!C:E,3,0)</f>
        <v>试用员工</v>
      </c>
      <c r="I864" t="str">
        <f>VLOOKUP(C864,花名册!C:J,8,0)</f>
        <v>研发</v>
      </c>
      <c r="J864" t="str">
        <f>VLOOKUP(C864,花名册!C:I,7,0)</f>
        <v>2023-02-01</v>
      </c>
      <c r="K864" t="str">
        <f>VLOOKUP(C864,花名册!C:L,9,0)</f>
        <v/>
      </c>
      <c r="L864" t="str">
        <f>VLOOKUP(C864,花名册!C:L,10,0)</f>
        <v/>
      </c>
      <c r="M864" t="str">
        <f>VLOOKUP(C864,花名册!C:N,12,0)</f>
        <v>P1</v>
      </c>
      <c r="N864">
        <f>VLOOKUP(C864,出勤日期!A:I,9,0)</f>
        <v>172.5</v>
      </c>
      <c r="O864">
        <f>VLOOKUP(C864,出勤日期!A:J,10,0)</f>
        <v>172.5</v>
      </c>
      <c r="P864">
        <f>VLOOKUP(C864,出勤日期!A:L,12,0)</f>
        <v>0</v>
      </c>
      <c r="Q864">
        <f>VLOOKUP(C864,出勤日期!A:M,13,0)</f>
        <v>172.5</v>
      </c>
      <c r="S864">
        <f>VLOOKUP(C864,'考勤原始数据（增加育儿、独生子女陪护假）'!C:X,16,0)</f>
        <v>0</v>
      </c>
      <c r="U864">
        <f>VLOOKUP(C864,'考勤原始数据（增加育儿、独生子女陪护假）'!C:Z,17,0)</f>
        <v>0</v>
      </c>
      <c r="W864">
        <f>VLOOKUP(C864,'考勤原始数据（增加育儿、独生子女陪护假）'!C:AB,18,0)</f>
        <v>0</v>
      </c>
      <c r="Y864">
        <f>VLOOKUP(C864,'考勤原始数据（增加育儿、独生子女陪护假）'!C:AD,19,0)</f>
        <v>0</v>
      </c>
      <c r="Z864">
        <f>VLOOKUP(C864,'考勤原始数据（增加育儿、独生子女陪护假）'!C:AE,20,0)</f>
        <v>0</v>
      </c>
      <c r="AB864">
        <f>VLOOKUP(C864,'考勤原始数据（增加育儿、独生子女陪护假）'!C:AG,22,0)</f>
        <v>0</v>
      </c>
      <c r="AC864">
        <f>VLOOKUP(C864,'考勤原始数据（增加育儿、独生子女陪护假）'!C:Y,23,0)</f>
        <v>69</v>
      </c>
      <c r="AD864">
        <f>VLOOKUP(C864,'考勤原始数据（增加育儿、独生子女陪护假）'!C:Z,24,0)</f>
        <v>0</v>
      </c>
      <c r="AE864">
        <v>0</v>
      </c>
      <c r="AF864">
        <f>VLOOKUP(C864,'考勤原始数据（增加育儿、独生子女陪护假）'!C:AB,26,0)</f>
        <v>50.5</v>
      </c>
      <c r="AG864">
        <f>VLOOKUP(C864:C865,'考勤原始数据（增加育儿、独生子女陪护假）'!C:AC,27,0)</f>
        <v>18.5</v>
      </c>
      <c r="AH864">
        <f>VLOOKUP(C864,'考勤原始数据（增加育儿、独生子女陪护假）'!C:AD,28,0)</f>
        <v>0</v>
      </c>
      <c r="AI864">
        <f>VLOOKUP(C864,'考勤原始数据（增加育儿、独生子女陪护假）'!C:AE,29,0)</f>
        <v>0</v>
      </c>
      <c r="AJ864">
        <f>VLOOKUP(C864,'考勤原始数据（增加育儿、独生子女陪护假）'!C:AF,30,0)</f>
        <v>2760</v>
      </c>
      <c r="AL864">
        <f t="shared" si="53"/>
        <v>0</v>
      </c>
      <c r="AM864">
        <f t="shared" si="55"/>
        <v>200</v>
      </c>
      <c r="AN864">
        <f>VLOOKUP(C864,工龄计算!B:F,5,0)</f>
        <v>0</v>
      </c>
      <c r="AS864">
        <f t="shared" si="54"/>
        <v>0</v>
      </c>
      <c r="BB864">
        <f t="shared" si="56"/>
        <v>0</v>
      </c>
    </row>
    <row r="865" spans="2:54">
      <c r="B865" t="str">
        <f>VLOOKUP(C865,花名册!C:O,13,0)</f>
        <v>12392</v>
      </c>
      <c r="C865" t="s">
        <v>1692</v>
      </c>
      <c r="D865" t="str">
        <f>VLOOKUP(C865,花名册!C:F,4,0)</f>
        <v>百诚医药</v>
      </c>
      <c r="E865" t="str">
        <f>VLOOKUP(C865,花名册!C:G,5,0)</f>
        <v>质量保证部</v>
      </c>
      <c r="F865" t="str">
        <f>VLOOKUP(C865,花名册!C:H,6,0)</f>
        <v>QA</v>
      </c>
      <c r="G865" t="str">
        <f>VLOOKUP(C865,花名册!C:D,2,0)</f>
        <v>在职</v>
      </c>
      <c r="H865" t="str">
        <f>VLOOKUP(C865,花名册!C:E,3,0)</f>
        <v>试用员工</v>
      </c>
      <c r="I865" t="str">
        <f>VLOOKUP(C865,花名册!C:J,8,0)</f>
        <v>职能</v>
      </c>
      <c r="J865" t="str">
        <f>VLOOKUP(C865,花名册!C:I,7,0)</f>
        <v>2023-02-01</v>
      </c>
      <c r="K865" t="str">
        <f>VLOOKUP(C865,花名册!C:L,9,0)</f>
        <v/>
      </c>
      <c r="L865" t="str">
        <f>VLOOKUP(C865,花名册!C:L,10,0)</f>
        <v/>
      </c>
      <c r="M865" t="str">
        <f>VLOOKUP(C865,花名册!C:N,12,0)</f>
        <v>P2</v>
      </c>
      <c r="N865">
        <f>VLOOKUP(C865,出勤日期!A:I,9,0)</f>
        <v>184</v>
      </c>
      <c r="O865">
        <f>VLOOKUP(C865,出勤日期!A:J,10,0)</f>
        <v>184</v>
      </c>
      <c r="P865">
        <f>VLOOKUP(C865,出勤日期!A:L,12,0)</f>
        <v>0</v>
      </c>
      <c r="Q865">
        <f>VLOOKUP(C865,出勤日期!A:M,13,0)</f>
        <v>184</v>
      </c>
      <c r="S865">
        <f>VLOOKUP(C865,'考勤原始数据（增加育儿、独生子女陪护假）'!C:X,16,0)</f>
        <v>0</v>
      </c>
      <c r="U865">
        <f>VLOOKUP(C865,'考勤原始数据（增加育儿、独生子女陪护假）'!C:Z,17,0)</f>
        <v>0</v>
      </c>
      <c r="W865">
        <f>VLOOKUP(C865,'考勤原始数据（增加育儿、独生子女陪护假）'!C:AB,18,0)</f>
        <v>0</v>
      </c>
      <c r="Y865">
        <f>VLOOKUP(C865,'考勤原始数据（增加育儿、独生子女陪护假）'!C:AD,19,0)</f>
        <v>0</v>
      </c>
      <c r="Z865">
        <f>VLOOKUP(C865,'考勤原始数据（增加育儿、独生子女陪护假）'!C:AE,20,0)</f>
        <v>0</v>
      </c>
      <c r="AB865">
        <f>VLOOKUP(C865,'考勤原始数据（增加育儿、独生子女陪护假）'!C:AG,22,0)</f>
        <v>0</v>
      </c>
      <c r="AC865">
        <f>VLOOKUP(C865,'考勤原始数据（增加育儿、独生子女陪护假）'!C:Y,23,0)</f>
        <v>2</v>
      </c>
      <c r="AD865">
        <f>VLOOKUP(C865,'考勤原始数据（增加育儿、独生子女陪护假）'!C:Z,24,0)</f>
        <v>2</v>
      </c>
      <c r="AE865">
        <v>0</v>
      </c>
      <c r="AF865">
        <f>VLOOKUP(C865,'考勤原始数据（增加育儿、独生子女陪护假）'!C:AB,26,0)</f>
        <v>0</v>
      </c>
      <c r="AG865">
        <f>VLOOKUP(C865:C866,'考勤原始数据（增加育儿、独生子女陪护假）'!C:AC,27,0)</f>
        <v>0</v>
      </c>
      <c r="AH865">
        <f>VLOOKUP(C865,'考勤原始数据（增加育儿、独生子女陪护假）'!C:AD,28,0)</f>
        <v>0</v>
      </c>
      <c r="AI865">
        <f>VLOOKUP(C865,'考勤原始数据（增加育儿、独生子女陪护假）'!C:AE,29,0)</f>
        <v>0</v>
      </c>
      <c r="AJ865">
        <f>VLOOKUP(C865,'考勤原始数据（增加育儿、独生子女陪护假）'!C:AF,30,0)</f>
        <v>0</v>
      </c>
      <c r="AL865">
        <f t="shared" si="53"/>
        <v>0</v>
      </c>
      <c r="AM865">
        <f t="shared" si="55"/>
        <v>200</v>
      </c>
      <c r="AN865">
        <f>VLOOKUP(C865,工龄计算!B:F,5,0)</f>
        <v>0</v>
      </c>
      <c r="AS865">
        <f t="shared" si="54"/>
        <v>0</v>
      </c>
      <c r="BB865">
        <f t="shared" si="56"/>
        <v>0</v>
      </c>
    </row>
    <row r="866" spans="2:54">
      <c r="B866" t="str">
        <f>VLOOKUP(C866,花名册!C:O,13,0)</f>
        <v>12396</v>
      </c>
      <c r="C866" t="s">
        <v>1542</v>
      </c>
      <c r="D866" t="str">
        <f>VLOOKUP(C866,花名册!C:F,4,0)</f>
        <v>百诚医药</v>
      </c>
      <c r="E866" t="str">
        <f>VLOOKUP(C866,花名册!C:G,5,0)</f>
        <v>固体制剂三部</v>
      </c>
      <c r="F866" t="str">
        <f>VLOOKUP(C866,花名册!C:H,6,0)</f>
        <v>部门副总经理</v>
      </c>
      <c r="G866" t="str">
        <f>VLOOKUP(C866,花名册!C:D,2,0)</f>
        <v>在职</v>
      </c>
      <c r="H866" t="str">
        <f>VLOOKUP(C866,花名册!C:E,3,0)</f>
        <v>试用员工</v>
      </c>
      <c r="I866" t="str">
        <f>VLOOKUP(C866,花名册!C:J,8,0)</f>
        <v>研发</v>
      </c>
      <c r="J866" t="str">
        <f>VLOOKUP(C866,花名册!C:I,7,0)</f>
        <v>2023-02-01</v>
      </c>
      <c r="K866" t="str">
        <f>VLOOKUP(C866,花名册!C:L,9,0)</f>
        <v/>
      </c>
      <c r="L866" t="str">
        <f>VLOOKUP(C866,花名册!C:L,10,0)</f>
        <v/>
      </c>
      <c r="M866" t="str">
        <f>VLOOKUP(C866,花名册!C:N,12,0)</f>
        <v>M5</v>
      </c>
      <c r="N866">
        <f>VLOOKUP(C866,出勤日期!A:I,9,0)</f>
        <v>172.5</v>
      </c>
      <c r="O866">
        <f>VLOOKUP(C866,出勤日期!A:J,10,0)</f>
        <v>172.5</v>
      </c>
      <c r="P866">
        <f>VLOOKUP(C866,出勤日期!A:L,12,0)</f>
        <v>0</v>
      </c>
      <c r="Q866">
        <f>VLOOKUP(C866,出勤日期!A:M,13,0)</f>
        <v>172.5</v>
      </c>
      <c r="S866">
        <f>VLOOKUP(C866,'考勤原始数据（增加育儿、独生子女陪护假）'!C:X,16,0)</f>
        <v>0</v>
      </c>
      <c r="U866">
        <f>VLOOKUP(C866,'考勤原始数据（增加育儿、独生子女陪护假）'!C:Z,17,0)</f>
        <v>0</v>
      </c>
      <c r="W866">
        <f>VLOOKUP(C866,'考勤原始数据（增加育儿、独生子女陪护假）'!C:AB,18,0)</f>
        <v>0</v>
      </c>
      <c r="Y866">
        <f>VLOOKUP(C866,'考勤原始数据（增加育儿、独生子女陪护假）'!C:AD,19,0)</f>
        <v>0</v>
      </c>
      <c r="Z866">
        <f>VLOOKUP(C866,'考勤原始数据（增加育儿、独生子女陪护假）'!C:AE,20,0)</f>
        <v>0</v>
      </c>
      <c r="AB866">
        <f>VLOOKUP(C866,'考勤原始数据（增加育儿、独生子女陪护假）'!C:AG,22,0)</f>
        <v>0</v>
      </c>
      <c r="AC866">
        <f>VLOOKUP(C866,'考勤原始数据（增加育儿、独生子女陪护假）'!C:Y,23,0)</f>
        <v>0</v>
      </c>
      <c r="AD866">
        <f>VLOOKUP(C866,'考勤原始数据（增加育儿、独生子女陪护假）'!C:Z,24,0)</f>
        <v>0</v>
      </c>
      <c r="AE866">
        <v>0</v>
      </c>
      <c r="AF866">
        <f>VLOOKUP(C866,'考勤原始数据（增加育儿、独生子女陪护假）'!C:AB,26,0)</f>
        <v>0</v>
      </c>
      <c r="AG866">
        <f>VLOOKUP(C866:C867,'考勤原始数据（增加育儿、独生子女陪护假）'!C:AC,27,0)</f>
        <v>0</v>
      </c>
      <c r="AH866">
        <f>VLOOKUP(C866,'考勤原始数据（增加育儿、独生子女陪护假）'!C:AD,28,0)</f>
        <v>0</v>
      </c>
      <c r="AI866">
        <f>VLOOKUP(C866,'考勤原始数据（增加育儿、独生子女陪护假）'!C:AE,29,0)</f>
        <v>0</v>
      </c>
      <c r="AJ866">
        <f>VLOOKUP(C866,'考勤原始数据（增加育儿、独生子女陪护假）'!C:AF,30,0)</f>
        <v>0</v>
      </c>
      <c r="AL866">
        <f t="shared" si="53"/>
        <v>0</v>
      </c>
      <c r="AM866">
        <f t="shared" si="55"/>
        <v>200</v>
      </c>
      <c r="AN866">
        <f>VLOOKUP(C866,工龄计算!B:F,5,0)</f>
        <v>0</v>
      </c>
      <c r="AS866">
        <f t="shared" si="54"/>
        <v>0</v>
      </c>
      <c r="BB866">
        <f t="shared" si="56"/>
        <v>0</v>
      </c>
    </row>
    <row r="867" spans="2:54">
      <c r="B867" t="str">
        <f>VLOOKUP(C867,花名册!C:O,13,0)</f>
        <v>12376</v>
      </c>
      <c r="C867" t="s">
        <v>1544</v>
      </c>
      <c r="D867" t="str">
        <f>VLOOKUP(C867,花名册!C:F,4,0)</f>
        <v>百伦检测</v>
      </c>
      <c r="E867" t="str">
        <f>VLOOKUP(C867,花名册!C:G,5,0)</f>
        <v>检测三部</v>
      </c>
      <c r="F867" t="str">
        <f>VLOOKUP(C867,花名册!C:H,6,0)</f>
        <v>检测员</v>
      </c>
      <c r="G867" t="str">
        <f>VLOOKUP(C867,花名册!C:D,2,0)</f>
        <v>在职</v>
      </c>
      <c r="H867" t="str">
        <f>VLOOKUP(C867,花名册!C:E,3,0)</f>
        <v>试用员工</v>
      </c>
      <c r="I867" t="str">
        <f>VLOOKUP(C867,花名册!C:J,8,0)</f>
        <v>研发</v>
      </c>
      <c r="J867" t="str">
        <f>VLOOKUP(C867,花名册!C:I,7,0)</f>
        <v>2023-02-01</v>
      </c>
      <c r="K867" t="str">
        <f>VLOOKUP(C867,花名册!C:L,9,0)</f>
        <v/>
      </c>
      <c r="L867" t="str">
        <f>VLOOKUP(C867,花名册!C:L,10,0)</f>
        <v/>
      </c>
      <c r="M867" t="str">
        <f>VLOOKUP(C867,花名册!C:N,12,0)</f>
        <v>P1</v>
      </c>
      <c r="N867">
        <f>VLOOKUP(C867,出勤日期!A:I,9,0)</f>
        <v>172.5</v>
      </c>
      <c r="O867">
        <f>VLOOKUP(C867,出勤日期!A:J,10,0)</f>
        <v>172.5</v>
      </c>
      <c r="P867">
        <f>VLOOKUP(C867,出勤日期!A:L,12,0)</f>
        <v>0</v>
      </c>
      <c r="Q867">
        <f>VLOOKUP(C867,出勤日期!A:M,13,0)</f>
        <v>172.5</v>
      </c>
      <c r="S867">
        <f>VLOOKUP(C867,'考勤原始数据（增加育儿、独生子女陪护假）'!C:X,16,0)</f>
        <v>0</v>
      </c>
      <c r="U867">
        <f>VLOOKUP(C867,'考勤原始数据（增加育儿、独生子女陪护假）'!C:Z,17,0)</f>
        <v>0</v>
      </c>
      <c r="W867">
        <f>VLOOKUP(C867,'考勤原始数据（增加育儿、独生子女陪护假）'!C:AB,18,0)</f>
        <v>0</v>
      </c>
      <c r="Y867">
        <f>VLOOKUP(C867,'考勤原始数据（增加育儿、独生子女陪护假）'!C:AD,19,0)</f>
        <v>0</v>
      </c>
      <c r="Z867">
        <f>VLOOKUP(C867,'考勤原始数据（增加育儿、独生子女陪护假）'!C:AE,20,0)</f>
        <v>0</v>
      </c>
      <c r="AB867">
        <f>VLOOKUP(C867,'考勤原始数据（增加育儿、独生子女陪护假）'!C:AG,22,0)</f>
        <v>0</v>
      </c>
      <c r="AC867">
        <f>VLOOKUP(C867,'考勤原始数据（增加育儿、独生子女陪护假）'!C:Y,23,0)</f>
        <v>2</v>
      </c>
      <c r="AD867">
        <f>VLOOKUP(C867,'考勤原始数据（增加育儿、独生子女陪护假）'!C:Z,24,0)</f>
        <v>0</v>
      </c>
      <c r="AE867">
        <v>0</v>
      </c>
      <c r="AF867">
        <f>VLOOKUP(C867,'考勤原始数据（增加育儿、独生子女陪护假）'!C:AB,26,0)</f>
        <v>2</v>
      </c>
      <c r="AG867">
        <f>VLOOKUP(C867:C868,'考勤原始数据（增加育儿、独生子女陪护假）'!C:AC,27,0)</f>
        <v>0</v>
      </c>
      <c r="AH867">
        <f>VLOOKUP(C867,'考勤原始数据（增加育儿、独生子女陪护假）'!C:AD,28,0)</f>
        <v>0</v>
      </c>
      <c r="AI867">
        <f>VLOOKUP(C867,'考勤原始数据（增加育儿、独生子女陪护假）'!C:AE,29,0)</f>
        <v>0</v>
      </c>
      <c r="AJ867">
        <f>VLOOKUP(C867,'考勤原始数据（增加育儿、独生子女陪护假）'!C:AF,30,0)</f>
        <v>80</v>
      </c>
      <c r="AL867">
        <f t="shared" si="53"/>
        <v>0</v>
      </c>
      <c r="AM867">
        <f t="shared" si="55"/>
        <v>200</v>
      </c>
      <c r="AN867">
        <f>VLOOKUP(C867,工龄计算!B:F,5,0)</f>
        <v>0</v>
      </c>
      <c r="AS867">
        <f t="shared" si="54"/>
        <v>0</v>
      </c>
      <c r="BB867">
        <f t="shared" si="56"/>
        <v>0</v>
      </c>
    </row>
    <row r="868" spans="2:54">
      <c r="B868" t="str">
        <f>VLOOKUP(C868,花名册!C:O,13,0)</f>
        <v>12390</v>
      </c>
      <c r="C868" t="s">
        <v>1693</v>
      </c>
      <c r="D868" t="str">
        <f>VLOOKUP(C868,花名册!C:F,4,0)</f>
        <v>百诚医药</v>
      </c>
      <c r="E868" t="str">
        <f>VLOOKUP(C868,花名册!C:G,5,0)</f>
        <v>液体制剂一部</v>
      </c>
      <c r="F868" t="str">
        <f>VLOOKUP(C868,花名册!C:H,6,0)</f>
        <v>实习生</v>
      </c>
      <c r="G868" t="str">
        <f>VLOOKUP(C868,花名册!C:D,2,0)</f>
        <v>在职</v>
      </c>
      <c r="H868" t="str">
        <f>VLOOKUP(C868,花名册!C:E,3,0)</f>
        <v>实习生</v>
      </c>
      <c r="I868" t="str">
        <f>VLOOKUP(C868,花名册!C:J,8,0)</f>
        <v>研发</v>
      </c>
      <c r="J868" t="str">
        <f>VLOOKUP(C868,花名册!C:I,7,0)</f>
        <v>2023-02-01</v>
      </c>
      <c r="K868" t="str">
        <f>VLOOKUP(C868,花名册!C:L,9,0)</f>
        <v/>
      </c>
      <c r="L868" t="str">
        <f>VLOOKUP(C868,花名册!C:L,10,0)</f>
        <v/>
      </c>
      <c r="M868" t="str">
        <f>VLOOKUP(C868,花名册!C:N,12,0)</f>
        <v>-</v>
      </c>
      <c r="N868">
        <f>VLOOKUP(C868,出勤日期!A:I,9,0)</f>
        <v>172.5</v>
      </c>
      <c r="O868">
        <f>VLOOKUP(C868,出勤日期!A:J,10,0)</f>
        <v>172.5</v>
      </c>
      <c r="P868">
        <f>VLOOKUP(C868,出勤日期!A:L,12,0)</f>
        <v>0</v>
      </c>
      <c r="Q868">
        <f>VLOOKUP(C868,出勤日期!A:M,13,0)</f>
        <v>172.5</v>
      </c>
      <c r="S868">
        <f>VLOOKUP(C868,'考勤原始数据（增加育儿、独生子女陪护假）'!C:X,16,0)</f>
        <v>0</v>
      </c>
      <c r="U868">
        <f>VLOOKUP(C868,'考勤原始数据（增加育儿、独生子女陪护假）'!C:Z,17,0)</f>
        <v>0</v>
      </c>
      <c r="W868">
        <f>VLOOKUP(C868,'考勤原始数据（增加育儿、独生子女陪护假）'!C:AB,18,0)</f>
        <v>0</v>
      </c>
      <c r="Y868">
        <f>VLOOKUP(C868,'考勤原始数据（增加育儿、独生子女陪护假）'!C:AD,19,0)</f>
        <v>0</v>
      </c>
      <c r="Z868">
        <f>VLOOKUP(C868,'考勤原始数据（增加育儿、独生子女陪护假）'!C:AE,20,0)</f>
        <v>0</v>
      </c>
      <c r="AB868">
        <f>VLOOKUP(C868,'考勤原始数据（增加育儿、独生子女陪护假）'!C:AG,22,0)</f>
        <v>0</v>
      </c>
      <c r="AC868">
        <f>VLOOKUP(C868,'考勤原始数据（增加育儿、独生子女陪护假）'!C:Y,23,0)</f>
        <v>5</v>
      </c>
      <c r="AD868">
        <f>VLOOKUP(C868,'考勤原始数据（增加育儿、独生子女陪护假）'!C:Z,24,0)</f>
        <v>0</v>
      </c>
      <c r="AE868">
        <v>0</v>
      </c>
      <c r="AF868">
        <f>VLOOKUP(C868,'考勤原始数据（增加育儿、独生子女陪护假）'!C:AB,26,0)</f>
        <v>5</v>
      </c>
      <c r="AG868">
        <f>VLOOKUP(C868:C869,'考勤原始数据（增加育儿、独生子女陪护假）'!C:AC,27,0)</f>
        <v>0</v>
      </c>
      <c r="AH868">
        <f>VLOOKUP(C868,'考勤原始数据（增加育儿、独生子女陪护假）'!C:AD,28,0)</f>
        <v>0</v>
      </c>
      <c r="AI868">
        <f>VLOOKUP(C868,'考勤原始数据（增加育儿、独生子女陪护假）'!C:AE,29,0)</f>
        <v>0</v>
      </c>
      <c r="AJ868">
        <f>VLOOKUP(C868,'考勤原始数据（增加育儿、独生子女陪护假）'!C:AF,30,0)</f>
        <v>100</v>
      </c>
      <c r="AL868">
        <f t="shared" si="53"/>
        <v>0</v>
      </c>
      <c r="AM868">
        <f t="shared" si="55"/>
        <v>200</v>
      </c>
      <c r="AN868">
        <f>VLOOKUP(C868,工龄计算!B:F,5,0)</f>
        <v>0</v>
      </c>
      <c r="AS868">
        <f t="shared" si="54"/>
        <v>0</v>
      </c>
      <c r="BB868">
        <f t="shared" si="56"/>
        <v>0</v>
      </c>
    </row>
    <row r="869" spans="2:54">
      <c r="B869" t="str">
        <f>VLOOKUP(C869,花名册!C:O,13,0)</f>
        <v>12389</v>
      </c>
      <c r="C869" t="s">
        <v>1614</v>
      </c>
      <c r="D869" t="str">
        <f>VLOOKUP(C869,花名册!C:F,4,0)</f>
        <v>百诚医药</v>
      </c>
      <c r="E869" t="str">
        <f>VLOOKUP(C869,花名册!C:G,5,0)</f>
        <v>中药天然药物部</v>
      </c>
      <c r="F869" t="str">
        <f>VLOOKUP(C869,花名册!C:H,6,0)</f>
        <v>中药工艺研究员</v>
      </c>
      <c r="G869" t="str">
        <f>VLOOKUP(C869,花名册!C:D,2,0)</f>
        <v>在职</v>
      </c>
      <c r="H869" t="str">
        <f>VLOOKUP(C869,花名册!C:E,3,0)</f>
        <v>兼职劳务（试用）</v>
      </c>
      <c r="I869" t="str">
        <f>VLOOKUP(C869,花名册!C:J,8,0)</f>
        <v>研发</v>
      </c>
      <c r="J869" t="str">
        <f>VLOOKUP(C869,花名册!C:I,7,0)</f>
        <v>2023-02-03</v>
      </c>
      <c r="K869" t="str">
        <f>VLOOKUP(C869,花名册!C:L,9,0)</f>
        <v/>
      </c>
      <c r="L869" t="str">
        <f>VLOOKUP(C869,花名册!C:L,10,0)</f>
        <v/>
      </c>
      <c r="M869" t="str">
        <f>VLOOKUP(C869,花名册!C:N,12,0)</f>
        <v>P1</v>
      </c>
      <c r="N869">
        <f>VLOOKUP(C869,出勤日期!A:I,9,0)</f>
        <v>172.5</v>
      </c>
      <c r="O869">
        <f>VLOOKUP(C869,出勤日期!A:J,10,0)</f>
        <v>172.5</v>
      </c>
      <c r="P869">
        <f>VLOOKUP(C869,出勤日期!A:L,12,0)</f>
        <v>0</v>
      </c>
      <c r="Q869">
        <f>VLOOKUP(C869,出勤日期!A:M,13,0)</f>
        <v>172.5</v>
      </c>
      <c r="S869">
        <f>VLOOKUP(C869,'考勤原始数据（增加育儿、独生子女陪护假）'!C:X,16,0)</f>
        <v>0</v>
      </c>
      <c r="U869">
        <f>VLOOKUP(C869,'考勤原始数据（增加育儿、独生子女陪护假）'!C:Z,17,0)</f>
        <v>0</v>
      </c>
      <c r="W869">
        <f>VLOOKUP(C869,'考勤原始数据（增加育儿、独生子女陪护假）'!C:AB,18,0)</f>
        <v>0</v>
      </c>
      <c r="Y869">
        <f>VLOOKUP(C869,'考勤原始数据（增加育儿、独生子女陪护假）'!C:AD,19,0)</f>
        <v>0</v>
      </c>
      <c r="Z869">
        <f>VLOOKUP(C869,'考勤原始数据（增加育儿、独生子女陪护假）'!C:AE,20,0)</f>
        <v>0</v>
      </c>
      <c r="AB869">
        <f>VLOOKUP(C869,'考勤原始数据（增加育儿、独生子女陪护假）'!C:AG,22,0)</f>
        <v>0</v>
      </c>
      <c r="AC869">
        <f>VLOOKUP(C869,'考勤原始数据（增加育儿、独生子女陪护假）'!C:Y,23,0)</f>
        <v>6</v>
      </c>
      <c r="AD869">
        <f>VLOOKUP(C869,'考勤原始数据（增加育儿、独生子女陪护假）'!C:Z,24,0)</f>
        <v>6</v>
      </c>
      <c r="AE869">
        <v>0</v>
      </c>
      <c r="AF869">
        <f>VLOOKUP(C869,'考勤原始数据（增加育儿、独生子女陪护假）'!C:AB,26,0)</f>
        <v>0</v>
      </c>
      <c r="AG869">
        <f>VLOOKUP(C869:C870,'考勤原始数据（增加育儿、独生子女陪护假）'!C:AC,27,0)</f>
        <v>0</v>
      </c>
      <c r="AH869">
        <f>VLOOKUP(C869,'考勤原始数据（增加育儿、独生子女陪护假）'!C:AD,28,0)</f>
        <v>0</v>
      </c>
      <c r="AI869">
        <f>VLOOKUP(C869,'考勤原始数据（增加育儿、独生子女陪护假）'!C:AE,29,0)</f>
        <v>0</v>
      </c>
      <c r="AJ869">
        <f>VLOOKUP(C869,'考勤原始数据（增加育儿、独生子女陪护假）'!C:AF,30,0)</f>
        <v>0</v>
      </c>
      <c r="AL869">
        <f t="shared" si="53"/>
        <v>0</v>
      </c>
      <c r="AM869">
        <f t="shared" si="55"/>
        <v>200</v>
      </c>
      <c r="AN869">
        <f>VLOOKUP(C869,工龄计算!B:F,5,0)</f>
        <v>0</v>
      </c>
      <c r="AS869">
        <f t="shared" si="54"/>
        <v>0</v>
      </c>
      <c r="BB869">
        <f t="shared" si="56"/>
        <v>0</v>
      </c>
    </row>
    <row r="870" spans="2:54">
      <c r="B870" t="str">
        <f>VLOOKUP(C870,花名册!C:O,13,0)</f>
        <v>12397</v>
      </c>
      <c r="C870" t="s">
        <v>1694</v>
      </c>
      <c r="D870" t="str">
        <f>VLOOKUP(C870,花名册!C:F,4,0)</f>
        <v>百诚医药</v>
      </c>
      <c r="E870" t="str">
        <f>VLOOKUP(C870,花名册!C:G,5,0)</f>
        <v>药化部</v>
      </c>
      <c r="F870" t="str">
        <f>VLOOKUP(C870,花名册!C:H,6,0)</f>
        <v>助理合成研究员</v>
      </c>
      <c r="G870" t="str">
        <f>VLOOKUP(C870,花名册!C:D,2,0)</f>
        <v>在职</v>
      </c>
      <c r="H870" t="str">
        <f>VLOOKUP(C870,花名册!C:E,3,0)</f>
        <v>试用员工</v>
      </c>
      <c r="I870" t="str">
        <f>VLOOKUP(C870,花名册!C:J,8,0)</f>
        <v>研发</v>
      </c>
      <c r="J870" t="str">
        <f>VLOOKUP(C870,花名册!C:I,7,0)</f>
        <v>2023-02-03</v>
      </c>
      <c r="K870" t="str">
        <f>VLOOKUP(C870,花名册!C:L,9,0)</f>
        <v/>
      </c>
      <c r="L870" t="str">
        <f>VLOOKUP(C870,花名册!C:L,10,0)</f>
        <v/>
      </c>
      <c r="M870" t="str">
        <f>VLOOKUP(C870,花名册!C:N,12,0)</f>
        <v>P1</v>
      </c>
      <c r="N870">
        <f>VLOOKUP(C870,出勤日期!A:I,9,0)</f>
        <v>172.5</v>
      </c>
      <c r="O870">
        <f>VLOOKUP(C870,出勤日期!A:J,10,0)</f>
        <v>172.5</v>
      </c>
      <c r="P870">
        <f>VLOOKUP(C870,出勤日期!A:L,12,0)</f>
        <v>0</v>
      </c>
      <c r="Q870">
        <f>VLOOKUP(C870,出勤日期!A:M,13,0)</f>
        <v>172.5</v>
      </c>
      <c r="S870">
        <f>VLOOKUP(C870,'考勤原始数据（增加育儿、独生子女陪护假）'!C:X,16,0)</f>
        <v>0</v>
      </c>
      <c r="U870">
        <f>VLOOKUP(C870,'考勤原始数据（增加育儿、独生子女陪护假）'!C:Z,17,0)</f>
        <v>0</v>
      </c>
      <c r="W870">
        <f>VLOOKUP(C870,'考勤原始数据（增加育儿、独生子女陪护假）'!C:AB,18,0)</f>
        <v>0</v>
      </c>
      <c r="Y870">
        <f>VLOOKUP(C870,'考勤原始数据（增加育儿、独生子女陪护假）'!C:AD,19,0)</f>
        <v>0</v>
      </c>
      <c r="Z870">
        <f>VLOOKUP(C870,'考勤原始数据（增加育儿、独生子女陪护假）'!C:AE,20,0)</f>
        <v>0</v>
      </c>
      <c r="AB870">
        <f>VLOOKUP(C870,'考勤原始数据（增加育儿、独生子女陪护假）'!C:AG,22,0)</f>
        <v>0</v>
      </c>
      <c r="AC870">
        <f>VLOOKUP(C870,'考勤原始数据（增加育儿、独生子女陪护假）'!C:Y,23,0)</f>
        <v>0</v>
      </c>
      <c r="AD870">
        <f>VLOOKUP(C870,'考勤原始数据（增加育儿、独生子女陪护假）'!C:Z,24,0)</f>
        <v>0</v>
      </c>
      <c r="AE870">
        <v>0</v>
      </c>
      <c r="AF870">
        <f>VLOOKUP(C870,'考勤原始数据（增加育儿、独生子女陪护假）'!C:AB,26,0)</f>
        <v>0</v>
      </c>
      <c r="AG870">
        <f>VLOOKUP(C870:C871,'考勤原始数据（增加育儿、独生子女陪护假）'!C:AC,27,0)</f>
        <v>0</v>
      </c>
      <c r="AH870">
        <f>VLOOKUP(C870,'考勤原始数据（增加育儿、独生子女陪护假）'!C:AD,28,0)</f>
        <v>0</v>
      </c>
      <c r="AI870">
        <f>VLOOKUP(C870,'考勤原始数据（增加育儿、独生子女陪护假）'!C:AE,29,0)</f>
        <v>0</v>
      </c>
      <c r="AJ870">
        <f>VLOOKUP(C870,'考勤原始数据（增加育儿、独生子女陪护假）'!C:AF,30,0)</f>
        <v>0</v>
      </c>
      <c r="AL870">
        <f t="shared" si="53"/>
        <v>0</v>
      </c>
      <c r="AM870">
        <f t="shared" si="55"/>
        <v>200</v>
      </c>
      <c r="AN870">
        <f>VLOOKUP(C870,工龄计算!B:F,5,0)</f>
        <v>0</v>
      </c>
      <c r="AS870">
        <f t="shared" si="54"/>
        <v>0</v>
      </c>
      <c r="BB870">
        <f t="shared" si="56"/>
        <v>0</v>
      </c>
    </row>
    <row r="871" spans="2:54">
      <c r="B871" t="str">
        <f>VLOOKUP(C871,花名册!C:O,13,0)</f>
        <v>12378</v>
      </c>
      <c r="C871" t="s">
        <v>1617</v>
      </c>
      <c r="D871" t="str">
        <f>VLOOKUP(C871,花名册!C:F,4,0)</f>
        <v>百诚医药</v>
      </c>
      <c r="E871" t="str">
        <f>VLOOKUP(C871,花名册!C:G,5,0)</f>
        <v>原料药分析部</v>
      </c>
      <c r="F871" t="str">
        <f>VLOOKUP(C871,花名册!C:H,6,0)</f>
        <v>分析研究员</v>
      </c>
      <c r="G871" t="str">
        <f>VLOOKUP(C871,花名册!C:D,2,0)</f>
        <v>在职</v>
      </c>
      <c r="H871" t="str">
        <f>VLOOKUP(C871,花名册!C:E,3,0)</f>
        <v>试用员工</v>
      </c>
      <c r="I871" t="str">
        <f>VLOOKUP(C871,花名册!C:J,8,0)</f>
        <v>研发</v>
      </c>
      <c r="J871" t="str">
        <f>VLOOKUP(C871,花名册!C:I,7,0)</f>
        <v>2023-02-06</v>
      </c>
      <c r="K871" t="str">
        <f>VLOOKUP(C871,花名册!C:L,9,0)</f>
        <v/>
      </c>
      <c r="L871" t="str">
        <f>VLOOKUP(C871,花名册!C:L,10,0)</f>
        <v/>
      </c>
      <c r="M871" t="str">
        <f>VLOOKUP(C871,花名册!C:N,12,0)</f>
        <v>P2</v>
      </c>
      <c r="N871">
        <f>VLOOKUP(C871,出勤日期!A:I,9,0)</f>
        <v>172.5</v>
      </c>
      <c r="O871">
        <f>VLOOKUP(C871,出勤日期!A:J,10,0)</f>
        <v>172.5</v>
      </c>
      <c r="P871">
        <f>VLOOKUP(C871,出勤日期!A:L,12,0)</f>
        <v>0</v>
      </c>
      <c r="Q871">
        <f>VLOOKUP(C871,出勤日期!A:M,13,0)</f>
        <v>172.5</v>
      </c>
      <c r="S871">
        <f>VLOOKUP(C871,'考勤原始数据（增加育儿、独生子女陪护假）'!C:X,16,0)</f>
        <v>0</v>
      </c>
      <c r="U871">
        <f>VLOOKUP(C871,'考勤原始数据（增加育儿、独生子女陪护假）'!C:Z,17,0)</f>
        <v>0</v>
      </c>
      <c r="W871">
        <f>VLOOKUP(C871,'考勤原始数据（增加育儿、独生子女陪护假）'!C:AB,18,0)</f>
        <v>0</v>
      </c>
      <c r="Y871">
        <f>VLOOKUP(C871,'考勤原始数据（增加育儿、独生子女陪护假）'!C:AD,19,0)</f>
        <v>0</v>
      </c>
      <c r="Z871">
        <f>VLOOKUP(C871,'考勤原始数据（增加育儿、独生子女陪护假）'!C:AE,20,0)</f>
        <v>0</v>
      </c>
      <c r="AB871">
        <f>VLOOKUP(C871,'考勤原始数据（增加育儿、独生子女陪护假）'!C:AG,22,0)</f>
        <v>0</v>
      </c>
      <c r="AC871">
        <f>VLOOKUP(C871,'考勤原始数据（增加育儿、独生子女陪护假）'!C:Y,23,0)</f>
        <v>9</v>
      </c>
      <c r="AD871">
        <f>VLOOKUP(C871,'考勤原始数据（增加育儿、独生子女陪护假）'!C:Z,24,0)</f>
        <v>7.5</v>
      </c>
      <c r="AE871">
        <v>0</v>
      </c>
      <c r="AF871">
        <f>VLOOKUP(C871,'考勤原始数据（增加育儿、独生子女陪护假）'!C:AB,26,0)</f>
        <v>1.5</v>
      </c>
      <c r="AG871">
        <f>VLOOKUP(C871:C872,'考勤原始数据（增加育儿、独生子女陪护假）'!C:AC,27,0)</f>
        <v>0</v>
      </c>
      <c r="AH871">
        <f>VLOOKUP(C871,'考勤原始数据（增加育儿、独生子女陪护假）'!C:AD,28,0)</f>
        <v>0</v>
      </c>
      <c r="AI871">
        <f>VLOOKUP(C871,'考勤原始数据（增加育儿、独生子女陪护假）'!C:AE,29,0)</f>
        <v>0</v>
      </c>
      <c r="AJ871">
        <f>VLOOKUP(C871,'考勤原始数据（增加育儿、独生子女陪护假）'!C:AF,30,0)</f>
        <v>60</v>
      </c>
      <c r="AL871">
        <f t="shared" si="53"/>
        <v>0</v>
      </c>
      <c r="AM871">
        <f t="shared" si="55"/>
        <v>200</v>
      </c>
      <c r="AN871">
        <f>VLOOKUP(C871,工龄计算!B:F,5,0)</f>
        <v>0</v>
      </c>
      <c r="AS871">
        <f t="shared" si="54"/>
        <v>0</v>
      </c>
      <c r="BB871">
        <f t="shared" si="56"/>
        <v>0</v>
      </c>
    </row>
    <row r="872" spans="2:54">
      <c r="B872" t="str">
        <f>VLOOKUP(C872,花名册!C:O,13,0)</f>
        <v>12394</v>
      </c>
      <c r="C872" t="s">
        <v>1695</v>
      </c>
      <c r="D872" t="str">
        <f>VLOOKUP(C872,花名册!C:F,4,0)</f>
        <v>百诚医药</v>
      </c>
      <c r="E872" t="str">
        <f>VLOOKUP(C872,花名册!C:G,5,0)</f>
        <v>原料药六部</v>
      </c>
      <c r="F872" t="str">
        <f>VLOOKUP(C872,花名册!C:H,6,0)</f>
        <v>合成研究员</v>
      </c>
      <c r="G872" t="str">
        <f>VLOOKUP(C872,花名册!C:D,2,0)</f>
        <v>在职</v>
      </c>
      <c r="H872" t="str">
        <f>VLOOKUP(C872,花名册!C:E,3,0)</f>
        <v>试用员工</v>
      </c>
      <c r="I872" t="str">
        <f>VLOOKUP(C872,花名册!C:J,8,0)</f>
        <v>研发</v>
      </c>
      <c r="J872" t="str">
        <f>VLOOKUP(C872,花名册!C:I,7,0)</f>
        <v>2023-02-06</v>
      </c>
      <c r="K872" t="str">
        <f>VLOOKUP(C872,花名册!C:L,9,0)</f>
        <v/>
      </c>
      <c r="L872" t="str">
        <f>VLOOKUP(C872,花名册!C:L,10,0)</f>
        <v/>
      </c>
      <c r="M872" t="str">
        <f>VLOOKUP(C872,花名册!C:N,12,0)</f>
        <v>P2</v>
      </c>
      <c r="N872">
        <f>VLOOKUP(C872,出勤日期!A:I,9,0)</f>
        <v>172.5</v>
      </c>
      <c r="O872">
        <f>VLOOKUP(C872,出勤日期!A:J,10,0)</f>
        <v>172.5</v>
      </c>
      <c r="P872">
        <f>VLOOKUP(C872,出勤日期!A:L,12,0)</f>
        <v>0</v>
      </c>
      <c r="Q872">
        <f>VLOOKUP(C872,出勤日期!A:M,13,0)</f>
        <v>172.5</v>
      </c>
      <c r="S872">
        <f>VLOOKUP(C872,'考勤原始数据（增加育儿、独生子女陪护假）'!C:X,16,0)</f>
        <v>0</v>
      </c>
      <c r="U872">
        <f>VLOOKUP(C872,'考勤原始数据（增加育儿、独生子女陪护假）'!C:Z,17,0)</f>
        <v>0</v>
      </c>
      <c r="W872">
        <f>VLOOKUP(C872,'考勤原始数据（增加育儿、独生子女陪护假）'!C:AB,18,0)</f>
        <v>0</v>
      </c>
      <c r="Y872">
        <f>VLOOKUP(C872,'考勤原始数据（增加育儿、独生子女陪护假）'!C:AD,19,0)</f>
        <v>0</v>
      </c>
      <c r="Z872">
        <f>VLOOKUP(C872,'考勤原始数据（增加育儿、独生子女陪护假）'!C:AE,20,0)</f>
        <v>0</v>
      </c>
      <c r="AB872">
        <f>VLOOKUP(C872,'考勤原始数据（增加育儿、独生子女陪护假）'!C:AG,22,0)</f>
        <v>0</v>
      </c>
      <c r="AC872">
        <f>VLOOKUP(C872,'考勤原始数据（增加育儿、独生子女陪护假）'!C:Y,23,0)</f>
        <v>1.5</v>
      </c>
      <c r="AD872">
        <f>VLOOKUP(C872,'考勤原始数据（增加育儿、独生子女陪护假）'!C:Z,24,0)</f>
        <v>0</v>
      </c>
      <c r="AE872">
        <v>0</v>
      </c>
      <c r="AF872">
        <f>VLOOKUP(C872,'考勤原始数据（增加育儿、独生子女陪护假）'!C:AB,26,0)</f>
        <v>1.5</v>
      </c>
      <c r="AG872">
        <f>VLOOKUP(C872:C873,'考勤原始数据（增加育儿、独生子女陪护假）'!C:AC,27,0)</f>
        <v>0</v>
      </c>
      <c r="AH872">
        <f>VLOOKUP(C872,'考勤原始数据（增加育儿、独生子女陪护假）'!C:AD,28,0)</f>
        <v>0</v>
      </c>
      <c r="AI872">
        <f>VLOOKUP(C872,'考勤原始数据（增加育儿、独生子女陪护假）'!C:AE,29,0)</f>
        <v>0</v>
      </c>
      <c r="AJ872">
        <f>VLOOKUP(C872,'考勤原始数据（增加育儿、独生子女陪护假）'!C:AF,30,0)</f>
        <v>60</v>
      </c>
      <c r="AL872">
        <f t="shared" si="53"/>
        <v>0</v>
      </c>
      <c r="AM872">
        <f t="shared" si="55"/>
        <v>200</v>
      </c>
      <c r="AN872">
        <f>VLOOKUP(C872,工龄计算!B:F,5,0)</f>
        <v>0</v>
      </c>
      <c r="AS872">
        <f t="shared" si="54"/>
        <v>0</v>
      </c>
      <c r="BB872">
        <f t="shared" si="56"/>
        <v>0</v>
      </c>
    </row>
    <row r="873" spans="2:54">
      <c r="B873" t="str">
        <f>VLOOKUP(C873,花名册!C:O,13,0)</f>
        <v>12406</v>
      </c>
      <c r="C873" t="s">
        <v>1547</v>
      </c>
      <c r="D873" t="str">
        <f>VLOOKUP(C873,花名册!C:F,4,0)</f>
        <v>百伦检测</v>
      </c>
      <c r="E873" t="str">
        <f>VLOOKUP(C873,花名册!C:G,5,0)</f>
        <v>检测中心</v>
      </c>
      <c r="F873" t="str">
        <f>VLOOKUP(C873,花名册!C:H,6,0)</f>
        <v>实习生</v>
      </c>
      <c r="G873" t="str">
        <f>VLOOKUP(C873,花名册!C:D,2,0)</f>
        <v>在职</v>
      </c>
      <c r="H873" t="str">
        <f>VLOOKUP(C873,花名册!C:E,3,0)</f>
        <v>实习生</v>
      </c>
      <c r="I873" t="str">
        <f>VLOOKUP(C873,花名册!C:J,8,0)</f>
        <v>研发</v>
      </c>
      <c r="J873" t="str">
        <f>VLOOKUP(C873,花名册!C:I,7,0)</f>
        <v>2023-02-06</v>
      </c>
      <c r="K873" t="str">
        <f>VLOOKUP(C873,花名册!C:L,9,0)</f>
        <v/>
      </c>
      <c r="L873" t="str">
        <f>VLOOKUP(C873,花名册!C:L,10,0)</f>
        <v/>
      </c>
      <c r="M873" t="str">
        <f>VLOOKUP(C873,花名册!C:N,12,0)</f>
        <v>-</v>
      </c>
      <c r="N873">
        <f>VLOOKUP(C873,出勤日期!A:I,9,0)</f>
        <v>172.5</v>
      </c>
      <c r="O873">
        <f>VLOOKUP(C873,出勤日期!A:J,10,0)</f>
        <v>172.5</v>
      </c>
      <c r="P873">
        <f>VLOOKUP(C873,出勤日期!A:L,12,0)</f>
        <v>0</v>
      </c>
      <c r="Q873">
        <f>VLOOKUP(C873,出勤日期!A:M,13,0)</f>
        <v>172.5</v>
      </c>
      <c r="S873">
        <f>VLOOKUP(C873,'考勤原始数据（增加育儿、独生子女陪护假）'!C:X,16,0)</f>
        <v>45</v>
      </c>
      <c r="U873">
        <f>VLOOKUP(C873,'考勤原始数据（增加育儿、独生子女陪护假）'!C:Z,17,0)</f>
        <v>0</v>
      </c>
      <c r="W873">
        <f>VLOOKUP(C873,'考勤原始数据（增加育儿、独生子女陪护假）'!C:AB,18,0)</f>
        <v>0</v>
      </c>
      <c r="Y873">
        <f>VLOOKUP(C873,'考勤原始数据（增加育儿、独生子女陪护假）'!C:AD,19,0)</f>
        <v>0</v>
      </c>
      <c r="Z873">
        <f>VLOOKUP(C873,'考勤原始数据（增加育儿、独生子女陪护假）'!C:AE,20,0)</f>
        <v>0</v>
      </c>
      <c r="AB873">
        <f>VLOOKUP(C873,'考勤原始数据（增加育儿、独生子女陪护假）'!C:AG,22,0)</f>
        <v>0</v>
      </c>
      <c r="AC873">
        <f>VLOOKUP(C873,'考勤原始数据（增加育儿、独生子女陪护假）'!C:Y,23,0)</f>
        <v>0</v>
      </c>
      <c r="AD873">
        <f>VLOOKUP(C873,'考勤原始数据（增加育儿、独生子女陪护假）'!C:Z,24,0)</f>
        <v>0</v>
      </c>
      <c r="AE873">
        <v>0</v>
      </c>
      <c r="AF873">
        <f>VLOOKUP(C873,'考勤原始数据（增加育儿、独生子女陪护假）'!C:AB,26,0)</f>
        <v>0</v>
      </c>
      <c r="AG873">
        <f>VLOOKUP(C873:C874,'考勤原始数据（增加育儿、独生子女陪护假）'!C:AC,27,0)</f>
        <v>0</v>
      </c>
      <c r="AH873">
        <f>VLOOKUP(C873,'考勤原始数据（增加育儿、独生子女陪护假）'!C:AD,28,0)</f>
        <v>0</v>
      </c>
      <c r="AI873">
        <f>VLOOKUP(C873,'考勤原始数据（增加育儿、独生子女陪护假）'!C:AE,29,0)</f>
        <v>0</v>
      </c>
      <c r="AJ873">
        <f>VLOOKUP(C873,'考勤原始数据（增加育儿、独生子女陪护假）'!C:AF,30,0)</f>
        <v>0</v>
      </c>
      <c r="AL873">
        <f t="shared" si="53"/>
        <v>0</v>
      </c>
      <c r="AM873">
        <f t="shared" si="55"/>
        <v>147.83000000000001</v>
      </c>
      <c r="AN873">
        <f>VLOOKUP(C873,工龄计算!B:F,5,0)</f>
        <v>0</v>
      </c>
      <c r="AS873">
        <f t="shared" si="54"/>
        <v>0</v>
      </c>
      <c r="BB873">
        <f t="shared" si="56"/>
        <v>0</v>
      </c>
    </row>
    <row r="874" spans="2:54">
      <c r="B874" t="str">
        <f>VLOOKUP(C874,花名册!C:O,13,0)</f>
        <v>12412</v>
      </c>
      <c r="C874" t="s">
        <v>1548</v>
      </c>
      <c r="D874" t="str">
        <f>VLOOKUP(C874,花名册!C:F,4,0)</f>
        <v>百杏生物</v>
      </c>
      <c r="E874" t="str">
        <f>VLOOKUP(C874,花名册!C:G,5,0)</f>
        <v>生物分析部</v>
      </c>
      <c r="F874" t="str">
        <f>VLOOKUP(C874,花名册!C:H,6,0)</f>
        <v>生物分析研究员</v>
      </c>
      <c r="G874" t="str">
        <f>VLOOKUP(C874,花名册!C:D,2,0)</f>
        <v>在职</v>
      </c>
      <c r="H874" t="str">
        <f>VLOOKUP(C874,花名册!C:E,3,0)</f>
        <v>试用员工</v>
      </c>
      <c r="I874" t="str">
        <f>VLOOKUP(C874,花名册!C:J,8,0)</f>
        <v>研发</v>
      </c>
      <c r="J874" t="str">
        <f>VLOOKUP(C874,花名册!C:I,7,0)</f>
        <v>2023-02-07</v>
      </c>
      <c r="K874" t="str">
        <f>VLOOKUP(C874,花名册!C:L,9,0)</f>
        <v/>
      </c>
      <c r="L874" t="str">
        <f>VLOOKUP(C874,花名册!C:L,10,0)</f>
        <v/>
      </c>
      <c r="M874" t="str">
        <f>VLOOKUP(C874,花名册!C:N,12,0)</f>
        <v>P2</v>
      </c>
      <c r="N874">
        <f>VLOOKUP(C874,出勤日期!A:I,9,0)</f>
        <v>172.5</v>
      </c>
      <c r="O874">
        <f>VLOOKUP(C874,出勤日期!A:J,10,0)</f>
        <v>172.5</v>
      </c>
      <c r="P874">
        <f>VLOOKUP(C874,出勤日期!A:L,12,0)</f>
        <v>0</v>
      </c>
      <c r="Q874">
        <f>VLOOKUP(C874,出勤日期!A:M,13,0)</f>
        <v>172.5</v>
      </c>
      <c r="S874">
        <f>VLOOKUP(C874,'考勤原始数据（增加育儿、独生子女陪护假）'!C:X,16,0)</f>
        <v>0</v>
      </c>
      <c r="U874">
        <f>VLOOKUP(C874,'考勤原始数据（增加育儿、独生子女陪护假）'!C:Z,17,0)</f>
        <v>0</v>
      </c>
      <c r="W874">
        <f>VLOOKUP(C874,'考勤原始数据（增加育儿、独生子女陪护假）'!C:AB,18,0)</f>
        <v>0</v>
      </c>
      <c r="Y874">
        <f>VLOOKUP(C874,'考勤原始数据（增加育儿、独生子女陪护假）'!C:AD,19,0)</f>
        <v>0</v>
      </c>
      <c r="Z874">
        <f>VLOOKUP(C874,'考勤原始数据（增加育儿、独生子女陪护假）'!C:AE,20,0)</f>
        <v>0</v>
      </c>
      <c r="AB874">
        <f>VLOOKUP(C874,'考勤原始数据（增加育儿、独生子女陪护假）'!C:AG,22,0)</f>
        <v>0</v>
      </c>
      <c r="AC874">
        <f>VLOOKUP(C874,'考勤原始数据（增加育儿、独生子女陪护假）'!C:Y,23,0)</f>
        <v>1.5</v>
      </c>
      <c r="AD874">
        <f>VLOOKUP(C874,'考勤原始数据（增加育儿、独生子女陪护假）'!C:Z,24,0)</f>
        <v>0</v>
      </c>
      <c r="AE874">
        <v>0</v>
      </c>
      <c r="AF874">
        <f>VLOOKUP(C874,'考勤原始数据（增加育儿、独生子女陪护假）'!C:AB,26,0)</f>
        <v>1.5</v>
      </c>
      <c r="AG874">
        <f>VLOOKUP(C874:C875,'考勤原始数据（增加育儿、独生子女陪护假）'!C:AC,27,0)</f>
        <v>0</v>
      </c>
      <c r="AH874">
        <f>VLOOKUP(C874,'考勤原始数据（增加育儿、独生子女陪护假）'!C:AD,28,0)</f>
        <v>0</v>
      </c>
      <c r="AI874">
        <f>VLOOKUP(C874,'考勤原始数据（增加育儿、独生子女陪护假）'!C:AE,29,0)</f>
        <v>0</v>
      </c>
      <c r="AJ874">
        <f>VLOOKUP(C874,'考勤原始数据（增加育儿、独生子女陪护假）'!C:AF,30,0)</f>
        <v>60</v>
      </c>
      <c r="AK874">
        <v>23</v>
      </c>
      <c r="AL874">
        <f t="shared" si="53"/>
        <v>345</v>
      </c>
      <c r="AM874">
        <f t="shared" si="55"/>
        <v>200</v>
      </c>
      <c r="AN874">
        <f>VLOOKUP(C874,工龄计算!B:F,5,0)</f>
        <v>0</v>
      </c>
      <c r="AS874">
        <f t="shared" si="54"/>
        <v>0</v>
      </c>
      <c r="BB874">
        <f t="shared" si="56"/>
        <v>0</v>
      </c>
    </row>
    <row r="875" spans="2:54">
      <c r="B875" t="str">
        <f>VLOOKUP(C875,花名册!C:O,13,0)</f>
        <v>12403</v>
      </c>
      <c r="C875" t="s">
        <v>1713</v>
      </c>
      <c r="D875" t="str">
        <f>VLOOKUP(C875,花名册!C:F,4,0)</f>
        <v>百诚医药</v>
      </c>
      <c r="E875" t="str">
        <f>VLOOKUP(C875,花名册!C:G,5,0)</f>
        <v>药理部</v>
      </c>
      <c r="F875" t="str">
        <f>VLOOKUP(C875,花名册!C:H,6,0)</f>
        <v>药理研究员</v>
      </c>
      <c r="G875" t="str">
        <f>VLOOKUP(C875,花名册!C:D,2,0)</f>
        <v>在职</v>
      </c>
      <c r="H875" t="str">
        <f>VLOOKUP(C875,花名册!C:E,3,0)</f>
        <v>试用员工</v>
      </c>
      <c r="I875" t="str">
        <f>VLOOKUP(C875,花名册!C:J,8,0)</f>
        <v>研发</v>
      </c>
      <c r="J875" t="str">
        <f>VLOOKUP(C875,花名册!C:I,7,0)</f>
        <v>2023-02-08</v>
      </c>
      <c r="K875" t="str">
        <f>VLOOKUP(C875,花名册!C:L,9,0)</f>
        <v/>
      </c>
      <c r="L875" t="str">
        <f>VLOOKUP(C875,花名册!C:L,10,0)</f>
        <v/>
      </c>
      <c r="M875" t="str">
        <f>VLOOKUP(C875,花名册!C:N,12,0)</f>
        <v>P2</v>
      </c>
      <c r="N875">
        <f>VLOOKUP(C875,出勤日期!A:I,9,0)</f>
        <v>172.5</v>
      </c>
      <c r="O875">
        <f>VLOOKUP(C875,出勤日期!A:J,10,0)</f>
        <v>172.5</v>
      </c>
      <c r="P875">
        <f>VLOOKUP(C875,出勤日期!A:L,12,0)</f>
        <v>0</v>
      </c>
      <c r="Q875">
        <f>VLOOKUP(C875,出勤日期!A:M,13,0)</f>
        <v>172.5</v>
      </c>
      <c r="S875">
        <f>VLOOKUP(C875,'考勤原始数据（增加育儿、独生子女陪护假）'!C:X,16,0)</f>
        <v>0</v>
      </c>
      <c r="U875">
        <f>VLOOKUP(C875,'考勤原始数据（增加育儿、独生子女陪护假）'!C:Z,17,0)</f>
        <v>0</v>
      </c>
      <c r="W875">
        <f>VLOOKUP(C875,'考勤原始数据（增加育儿、独生子女陪护假）'!C:AB,18,0)</f>
        <v>0</v>
      </c>
      <c r="Y875">
        <f>VLOOKUP(C875,'考勤原始数据（增加育儿、独生子女陪护假）'!C:AD,19,0)</f>
        <v>0</v>
      </c>
      <c r="Z875">
        <f>VLOOKUP(C875,'考勤原始数据（增加育儿、独生子女陪护假）'!C:AE,20,0)</f>
        <v>0</v>
      </c>
      <c r="AB875">
        <f>VLOOKUP(C875,'考勤原始数据（增加育儿、独生子女陪护假）'!C:AG,22,0)</f>
        <v>0</v>
      </c>
      <c r="AC875">
        <f>VLOOKUP(C875,'考勤原始数据（增加育儿、独生子女陪护假）'!C:Y,23,0)</f>
        <v>20.5</v>
      </c>
      <c r="AD875">
        <f>VLOOKUP(C875,'考勤原始数据（增加育儿、独生子女陪护假）'!C:Z,24,0)</f>
        <v>3.5</v>
      </c>
      <c r="AE875">
        <v>0</v>
      </c>
      <c r="AF875">
        <f>VLOOKUP(C875,'考勤原始数据（增加育儿、独生子女陪护假）'!C:AB,26,0)</f>
        <v>3.5</v>
      </c>
      <c r="AG875">
        <f>VLOOKUP(C875:C876,'考勤原始数据（增加育儿、独生子女陪护假）'!C:AC,27,0)</f>
        <v>13.5</v>
      </c>
      <c r="AH875">
        <f>VLOOKUP(C875,'考勤原始数据（增加育儿、独生子女陪护假）'!C:AD,28,0)</f>
        <v>0</v>
      </c>
      <c r="AI875">
        <f>VLOOKUP(C875,'考勤原始数据（增加育儿、独生子女陪护假）'!C:AE,29,0)</f>
        <v>0</v>
      </c>
      <c r="AJ875">
        <f>VLOOKUP(C875,'考勤原始数据（增加育儿、独生子女陪护假）'!C:AF,30,0)</f>
        <v>680</v>
      </c>
      <c r="AL875">
        <f t="shared" si="53"/>
        <v>0</v>
      </c>
      <c r="AM875">
        <f t="shared" si="55"/>
        <v>200</v>
      </c>
      <c r="AN875">
        <f>VLOOKUP(C875,工龄计算!B:F,5,0)</f>
        <v>0</v>
      </c>
      <c r="AS875">
        <f t="shared" si="54"/>
        <v>0</v>
      </c>
      <c r="BB875">
        <f t="shared" si="56"/>
        <v>0</v>
      </c>
    </row>
    <row r="876" spans="2:54">
      <c r="B876" t="str">
        <f>VLOOKUP(C876,花名册!C:O,13,0)</f>
        <v>12408</v>
      </c>
      <c r="C876" t="s">
        <v>1618</v>
      </c>
      <c r="D876" t="str">
        <f>VLOOKUP(C876,花名册!C:F,4,0)</f>
        <v>百代医药</v>
      </c>
      <c r="E876" t="str">
        <f>VLOOKUP(C876,花名册!C:G,5,0)</f>
        <v>综合部</v>
      </c>
      <c r="F876" t="str">
        <f>VLOOKUP(C876,花名册!C:H,6,0)</f>
        <v>行政专员</v>
      </c>
      <c r="G876" t="str">
        <f>VLOOKUP(C876,花名册!C:D,2,0)</f>
        <v>在职</v>
      </c>
      <c r="H876" t="str">
        <f>VLOOKUP(C876,花名册!C:E,3,0)</f>
        <v>退休返聘（试用）</v>
      </c>
      <c r="I876" t="str">
        <f>VLOOKUP(C876,花名册!C:J,8,0)</f>
        <v>职能</v>
      </c>
      <c r="J876" t="str">
        <f>VLOOKUP(C876,花名册!C:I,7,0)</f>
        <v>2023-02-08</v>
      </c>
      <c r="K876" t="str">
        <f>VLOOKUP(C876,花名册!C:L,9,0)</f>
        <v/>
      </c>
      <c r="L876" t="str">
        <f>VLOOKUP(C876,花名册!C:L,10,0)</f>
        <v/>
      </c>
      <c r="M876" t="str">
        <f>VLOOKUP(C876,花名册!C:N,12,0)</f>
        <v>P2</v>
      </c>
      <c r="N876">
        <f>VLOOKUP(C876,出勤日期!A:I,9,0)</f>
        <v>184</v>
      </c>
      <c r="O876">
        <f>VLOOKUP(C876,出勤日期!A:J,10,0)</f>
        <v>184</v>
      </c>
      <c r="P876">
        <f>VLOOKUP(C876,出勤日期!A:L,12,0)</f>
        <v>0</v>
      </c>
      <c r="Q876">
        <f>VLOOKUP(C876,出勤日期!A:M,13,0)</f>
        <v>184</v>
      </c>
      <c r="S876">
        <f>VLOOKUP(C876,'考勤原始数据（增加育儿、独生子女陪护假）'!C:X,16,0)</f>
        <v>0</v>
      </c>
      <c r="U876">
        <f>VLOOKUP(C876,'考勤原始数据（增加育儿、独生子女陪护假）'!C:Z,17,0)</f>
        <v>0</v>
      </c>
      <c r="W876">
        <f>VLOOKUP(C876,'考勤原始数据（增加育儿、独生子女陪护假）'!C:AB,18,0)</f>
        <v>0</v>
      </c>
      <c r="Y876">
        <f>VLOOKUP(C876,'考勤原始数据（增加育儿、独生子女陪护假）'!C:AD,19,0)</f>
        <v>0</v>
      </c>
      <c r="Z876">
        <f>VLOOKUP(C876,'考勤原始数据（增加育儿、独生子女陪护假）'!C:AE,20,0)</f>
        <v>0</v>
      </c>
      <c r="AB876">
        <f>VLOOKUP(C876,'考勤原始数据（增加育儿、独生子女陪护假）'!C:AG,22,0)</f>
        <v>0</v>
      </c>
      <c r="AC876">
        <f>VLOOKUP(C876,'考勤原始数据（增加育儿、独生子女陪护假）'!C:Y,23,0)</f>
        <v>0</v>
      </c>
      <c r="AD876">
        <f>VLOOKUP(C876,'考勤原始数据（增加育儿、独生子女陪护假）'!C:Z,24,0)</f>
        <v>0</v>
      </c>
      <c r="AE876">
        <v>0</v>
      </c>
      <c r="AF876">
        <f>VLOOKUP(C876,'考勤原始数据（增加育儿、独生子女陪护假）'!C:AB,26,0)</f>
        <v>0</v>
      </c>
      <c r="AG876">
        <f>VLOOKUP(C876:C877,'考勤原始数据（增加育儿、独生子女陪护假）'!C:AC,27,0)</f>
        <v>0</v>
      </c>
      <c r="AH876">
        <f>VLOOKUP(C876,'考勤原始数据（增加育儿、独生子女陪护假）'!C:AD,28,0)</f>
        <v>0</v>
      </c>
      <c r="AI876">
        <f>VLOOKUP(C876,'考勤原始数据（增加育儿、独生子女陪护假）'!C:AE,29,0)</f>
        <v>0</v>
      </c>
      <c r="AJ876">
        <f>VLOOKUP(C876,'考勤原始数据（增加育儿、独生子女陪护假）'!C:AF,30,0)</f>
        <v>0</v>
      </c>
      <c r="AK876">
        <v>21</v>
      </c>
      <c r="AL876">
        <f t="shared" si="53"/>
        <v>315</v>
      </c>
      <c r="AM876">
        <f t="shared" si="55"/>
        <v>200</v>
      </c>
      <c r="AN876">
        <f>VLOOKUP(C876,工龄计算!B:F,5,0)</f>
        <v>0</v>
      </c>
      <c r="AS876">
        <f t="shared" si="54"/>
        <v>0</v>
      </c>
      <c r="BB876">
        <f t="shared" si="56"/>
        <v>0</v>
      </c>
    </row>
    <row r="877" spans="2:54">
      <c r="B877" t="str">
        <f>VLOOKUP(C877,花名册!C:O,13,0)</f>
        <v>10689</v>
      </c>
      <c r="C877" t="s">
        <v>1064</v>
      </c>
      <c r="D877" t="str">
        <f>VLOOKUP(C877,花名册!C:F,4,0)</f>
        <v>百诚医药</v>
      </c>
      <c r="E877" t="str">
        <f>VLOOKUP(C877,花名册!C:G,5,0)</f>
        <v>杂质研究中心</v>
      </c>
      <c r="F877" t="str">
        <f>VLOOKUP(C877,花名册!C:H,6,0)</f>
        <v>分析研究员</v>
      </c>
      <c r="G877" t="str">
        <f>VLOOKUP(C877,花名册!C:D,2,0)</f>
        <v>在职</v>
      </c>
      <c r="H877" t="str">
        <f>VLOOKUP(C877,花名册!C:E,3,0)</f>
        <v>正式员工</v>
      </c>
      <c r="I877" t="str">
        <f>VLOOKUP(C877,花名册!C:J,8,0)</f>
        <v>研发</v>
      </c>
      <c r="J877" t="str">
        <f>VLOOKUP(C877,花名册!C:I,7,0)</f>
        <v>2020-07-30</v>
      </c>
      <c r="K877" t="str">
        <f>VLOOKUP(C877,花名册!C:L,9,0)</f>
        <v/>
      </c>
      <c r="L877" t="str">
        <f>VLOOKUP(C877,花名册!C:L,10,0)</f>
        <v/>
      </c>
      <c r="M877" t="str">
        <f>VLOOKUP(C877,花名册!C:N,12,0)</f>
        <v>P2</v>
      </c>
      <c r="N877">
        <f>VLOOKUP(C877,出勤日期!A:I,9,0)</f>
        <v>172.5</v>
      </c>
      <c r="O877">
        <f>VLOOKUP(C877,出勤日期!A:J,10,0)</f>
        <v>172.5</v>
      </c>
      <c r="P877">
        <f>VLOOKUP(C877,出勤日期!A:L,12,0)</f>
        <v>0</v>
      </c>
      <c r="Q877">
        <f>VLOOKUP(C877,出勤日期!A:M,13,0)</f>
        <v>172.5</v>
      </c>
      <c r="S877">
        <f>VLOOKUP(C877,'考勤原始数据（增加育儿、独生子女陪护假）'!C:X,16,0)</f>
        <v>0</v>
      </c>
      <c r="U877">
        <f>VLOOKUP(C877,'考勤原始数据（增加育儿、独生子女陪护假）'!C:Z,17,0)</f>
        <v>0</v>
      </c>
      <c r="W877">
        <f>VLOOKUP(C877,'考勤原始数据（增加育儿、独生子女陪护假）'!C:AB,18,0)</f>
        <v>0</v>
      </c>
      <c r="Y877">
        <f>VLOOKUP(C877,'考勤原始数据（增加育儿、独生子女陪护假）'!C:AD,19,0)</f>
        <v>0</v>
      </c>
      <c r="Z877">
        <f>VLOOKUP(C877,'考勤原始数据（增加育儿、独生子女陪护假）'!C:AE,20,0)</f>
        <v>0</v>
      </c>
      <c r="AB877">
        <f>VLOOKUP(C877,'考勤原始数据（增加育儿、独生子女陪护假）'!C:AG,22,0)</f>
        <v>0</v>
      </c>
      <c r="AC877">
        <f>VLOOKUP(C877,'考勤原始数据（增加育儿、独生子女陪护假）'!C:Y,23,0)</f>
        <v>11.5</v>
      </c>
      <c r="AD877">
        <f>VLOOKUP(C877,'考勤原始数据（增加育儿、独生子女陪护假）'!C:Z,24,0)</f>
        <v>11.5</v>
      </c>
      <c r="AE877">
        <v>0</v>
      </c>
      <c r="AF877">
        <f>VLOOKUP(C877,'考勤原始数据（增加育儿、独生子女陪护假）'!C:AB,26,0)</f>
        <v>0</v>
      </c>
      <c r="AG877">
        <f>VLOOKUP(C877:C878,'考勤原始数据（增加育儿、独生子女陪护假）'!C:AC,27,0)</f>
        <v>0</v>
      </c>
      <c r="AH877">
        <f>VLOOKUP(C877,'考勤原始数据（增加育儿、独生子女陪护假）'!C:AD,28,0)</f>
        <v>0</v>
      </c>
      <c r="AI877">
        <f>VLOOKUP(C877,'考勤原始数据（增加育儿、独生子女陪护假）'!C:AE,29,0)</f>
        <v>0</v>
      </c>
      <c r="AJ877">
        <f>VLOOKUP(C877,'考勤原始数据（增加育儿、独生子女陪护假）'!C:AF,30,0)</f>
        <v>0</v>
      </c>
      <c r="AL877">
        <f t="shared" si="53"/>
        <v>0</v>
      </c>
      <c r="AM877">
        <f t="shared" si="55"/>
        <v>200</v>
      </c>
      <c r="AN877">
        <f>VLOOKUP(C877,工龄计算!B:F,5,0)</f>
        <v>100</v>
      </c>
      <c r="AS877">
        <f t="shared" si="54"/>
        <v>0</v>
      </c>
      <c r="BB877">
        <f t="shared" si="56"/>
        <v>0</v>
      </c>
    </row>
    <row r="878" spans="2:54">
      <c r="B878" t="str">
        <f>VLOOKUP(C878,花名册!C:O,13,0)</f>
        <v>12381</v>
      </c>
      <c r="C878" t="s">
        <v>1696</v>
      </c>
      <c r="D878" t="str">
        <f>VLOOKUP(C878,花名册!C:F,4,0)</f>
        <v>百诚医药</v>
      </c>
      <c r="E878" t="str">
        <f>VLOOKUP(C878,花名册!C:G,5,0)</f>
        <v>原料药分析部</v>
      </c>
      <c r="F878" t="str">
        <f>VLOOKUP(C878,花名册!C:H,6,0)</f>
        <v>分析研究员</v>
      </c>
      <c r="G878" t="str">
        <f>VLOOKUP(C878,花名册!C:D,2,0)</f>
        <v>在职</v>
      </c>
      <c r="H878" t="str">
        <f>VLOOKUP(C878,花名册!C:E,3,0)</f>
        <v>试用员工</v>
      </c>
      <c r="I878" t="str">
        <f>VLOOKUP(C878,花名册!C:J,8,0)</f>
        <v>研发</v>
      </c>
      <c r="J878" t="str">
        <f>VLOOKUP(C878,花名册!C:I,7,0)</f>
        <v>2023-02-10</v>
      </c>
      <c r="K878" t="str">
        <f>VLOOKUP(C878,花名册!C:L,9,0)</f>
        <v/>
      </c>
      <c r="L878" t="str">
        <f>VLOOKUP(C878,花名册!C:L,10,0)</f>
        <v/>
      </c>
      <c r="M878" t="str">
        <f>VLOOKUP(C878,花名册!C:N,12,0)</f>
        <v>P2</v>
      </c>
      <c r="N878">
        <f>VLOOKUP(C878,出勤日期!A:I,9,0)</f>
        <v>172.5</v>
      </c>
      <c r="O878">
        <f>VLOOKUP(C878,出勤日期!A:J,10,0)</f>
        <v>172.5</v>
      </c>
      <c r="P878">
        <f>VLOOKUP(C878,出勤日期!A:L,12,0)</f>
        <v>0</v>
      </c>
      <c r="Q878">
        <f>VLOOKUP(C878,出勤日期!A:M,13,0)</f>
        <v>172.5</v>
      </c>
      <c r="S878">
        <f>VLOOKUP(C878,'考勤原始数据（增加育儿、独生子女陪护假）'!C:X,16,0)</f>
        <v>0</v>
      </c>
      <c r="U878">
        <f>VLOOKUP(C878,'考勤原始数据（增加育儿、独生子女陪护假）'!C:Z,17,0)</f>
        <v>0</v>
      </c>
      <c r="W878">
        <f>VLOOKUP(C878,'考勤原始数据（增加育儿、独生子女陪护假）'!C:AB,18,0)</f>
        <v>0</v>
      </c>
      <c r="Y878">
        <f>VLOOKUP(C878,'考勤原始数据（增加育儿、独生子女陪护假）'!C:AD,19,0)</f>
        <v>0</v>
      </c>
      <c r="Z878">
        <f>VLOOKUP(C878,'考勤原始数据（增加育儿、独生子女陪护假）'!C:AE,20,0)</f>
        <v>0</v>
      </c>
      <c r="AB878">
        <f>VLOOKUP(C878,'考勤原始数据（增加育儿、独生子女陪护假）'!C:AG,22,0)</f>
        <v>0</v>
      </c>
      <c r="AC878">
        <f>VLOOKUP(C878,'考勤原始数据（增加育儿、独生子女陪护假）'!C:Y,23,0)</f>
        <v>32</v>
      </c>
      <c r="AD878">
        <f>VLOOKUP(C878,'考勤原始数据（增加育儿、独生子女陪护假）'!C:Z,24,0)</f>
        <v>13</v>
      </c>
      <c r="AE878">
        <v>0</v>
      </c>
      <c r="AF878">
        <f>VLOOKUP(C878,'考勤原始数据（增加育儿、独生子女陪护假）'!C:AB,26,0)</f>
        <v>19</v>
      </c>
      <c r="AG878">
        <f>VLOOKUP(C878:C879,'考勤原始数据（增加育儿、独生子女陪护假）'!C:AC,27,0)</f>
        <v>0</v>
      </c>
      <c r="AH878">
        <f>VLOOKUP(C878,'考勤原始数据（增加育儿、独生子女陪护假）'!C:AD,28,0)</f>
        <v>0</v>
      </c>
      <c r="AI878">
        <f>VLOOKUP(C878,'考勤原始数据（增加育儿、独生子女陪护假）'!C:AE,29,0)</f>
        <v>0</v>
      </c>
      <c r="AJ878">
        <f>VLOOKUP(C878,'考勤原始数据（增加育儿、独生子女陪护假）'!C:AF,30,0)</f>
        <v>760</v>
      </c>
      <c r="AL878">
        <f t="shared" si="53"/>
        <v>0</v>
      </c>
      <c r="AM878">
        <f t="shared" si="55"/>
        <v>200</v>
      </c>
      <c r="AN878">
        <f>VLOOKUP(C878,工龄计算!B:F,5,0)</f>
        <v>0</v>
      </c>
      <c r="AS878">
        <f t="shared" si="54"/>
        <v>0</v>
      </c>
      <c r="BB878">
        <f t="shared" si="56"/>
        <v>0</v>
      </c>
    </row>
    <row r="879" spans="2:54">
      <c r="B879" t="str">
        <f>VLOOKUP(C879,花名册!C:O,13,0)</f>
        <v>12413</v>
      </c>
      <c r="C879" t="s">
        <v>1550</v>
      </c>
      <c r="D879" t="str">
        <f>VLOOKUP(C879,花名册!C:F,4,0)</f>
        <v>百伦检测</v>
      </c>
      <c r="E879" t="str">
        <f>VLOOKUP(C879,花名册!C:G,5,0)</f>
        <v>检测中心</v>
      </c>
      <c r="F879" t="str">
        <f>VLOOKUP(C879,花名册!C:H,6,0)</f>
        <v>实习生</v>
      </c>
      <c r="G879" t="str">
        <f>VLOOKUP(C879,花名册!C:D,2,0)</f>
        <v>在职</v>
      </c>
      <c r="H879" t="str">
        <f>VLOOKUP(C879,花名册!C:E,3,0)</f>
        <v>实习生</v>
      </c>
      <c r="I879" t="str">
        <f>VLOOKUP(C879,花名册!C:J,8,0)</f>
        <v>研发</v>
      </c>
      <c r="J879" t="str">
        <f>VLOOKUP(C879,花名册!C:I,7,0)</f>
        <v>2023-02-13</v>
      </c>
      <c r="K879" t="str">
        <f>VLOOKUP(C879,花名册!C:L,9,0)</f>
        <v/>
      </c>
      <c r="L879" t="str">
        <f>VLOOKUP(C879,花名册!C:L,10,0)</f>
        <v/>
      </c>
      <c r="M879" t="str">
        <f>VLOOKUP(C879,花名册!C:N,12,0)</f>
        <v>-</v>
      </c>
      <c r="N879">
        <f>VLOOKUP(C879,出勤日期!A:I,9,0)</f>
        <v>172.5</v>
      </c>
      <c r="O879">
        <f>VLOOKUP(C879,出勤日期!A:J,10,0)</f>
        <v>172.5</v>
      </c>
      <c r="P879">
        <f>VLOOKUP(C879,出勤日期!A:L,12,0)</f>
        <v>0</v>
      </c>
      <c r="Q879">
        <f>VLOOKUP(C879,出勤日期!A:M,13,0)</f>
        <v>172.5</v>
      </c>
      <c r="S879">
        <f>VLOOKUP(C879,'考勤原始数据（增加育儿、独生子女陪护假）'!C:X,16,0)</f>
        <v>37.5</v>
      </c>
      <c r="U879">
        <f>VLOOKUP(C879,'考勤原始数据（增加育儿、独生子女陪护假）'!C:Z,17,0)</f>
        <v>0</v>
      </c>
      <c r="W879">
        <f>VLOOKUP(C879,'考勤原始数据（增加育儿、独生子女陪护假）'!C:AB,18,0)</f>
        <v>0</v>
      </c>
      <c r="Y879">
        <f>VLOOKUP(C879,'考勤原始数据（增加育儿、独生子女陪护假）'!C:AD,19,0)</f>
        <v>0</v>
      </c>
      <c r="Z879">
        <f>VLOOKUP(C879,'考勤原始数据（增加育儿、独生子女陪护假）'!C:AE,20,0)</f>
        <v>0</v>
      </c>
      <c r="AB879">
        <f>VLOOKUP(C879,'考勤原始数据（增加育儿、独生子女陪护假）'!C:AG,22,0)</f>
        <v>0</v>
      </c>
      <c r="AC879">
        <f>VLOOKUP(C879,'考勤原始数据（增加育儿、独生子女陪护假）'!C:Y,23,0)</f>
        <v>0</v>
      </c>
      <c r="AD879">
        <f>VLOOKUP(C879,'考勤原始数据（增加育儿、独生子女陪护假）'!C:Z,24,0)</f>
        <v>0</v>
      </c>
      <c r="AE879">
        <v>0</v>
      </c>
      <c r="AF879">
        <f>VLOOKUP(C879,'考勤原始数据（增加育儿、独生子女陪护假）'!C:AB,26,0)</f>
        <v>0</v>
      </c>
      <c r="AG879">
        <f>VLOOKUP(C879:C880,'考勤原始数据（增加育儿、独生子女陪护假）'!C:AC,27,0)</f>
        <v>0</v>
      </c>
      <c r="AH879">
        <f>VLOOKUP(C879,'考勤原始数据（增加育儿、独生子女陪护假）'!C:AD,28,0)</f>
        <v>0</v>
      </c>
      <c r="AI879">
        <f>VLOOKUP(C879,'考勤原始数据（增加育儿、独生子女陪护假）'!C:AE,29,0)</f>
        <v>0</v>
      </c>
      <c r="AJ879">
        <f>VLOOKUP(C879,'考勤原始数据（增加育儿、独生子女陪护假）'!C:AF,30,0)</f>
        <v>0</v>
      </c>
      <c r="AL879">
        <f t="shared" si="53"/>
        <v>0</v>
      </c>
      <c r="AM879">
        <f t="shared" si="55"/>
        <v>156.52000000000001</v>
      </c>
      <c r="AN879">
        <f>VLOOKUP(C879,工龄计算!B:F,5,0)</f>
        <v>0</v>
      </c>
      <c r="AS879">
        <f t="shared" si="54"/>
        <v>0</v>
      </c>
      <c r="BB879">
        <f t="shared" si="56"/>
        <v>0</v>
      </c>
    </row>
    <row r="880" spans="2:54">
      <c r="B880" t="str">
        <f>VLOOKUP(C880,花名册!C:O,13,0)</f>
        <v>12417</v>
      </c>
      <c r="C880" t="s">
        <v>1714</v>
      </c>
      <c r="D880" t="str">
        <f>VLOOKUP(C880,花名册!C:F,4,0)</f>
        <v>百诚医药</v>
      </c>
      <c r="E880" t="str">
        <f>VLOOKUP(C880,花名册!C:G,5,0)</f>
        <v>固体制剂三部</v>
      </c>
      <c r="F880" t="str">
        <f>VLOOKUP(C880,花名册!C:H,6,0)</f>
        <v>助理分析研究员</v>
      </c>
      <c r="G880" t="str">
        <f>VLOOKUP(C880,花名册!C:D,2,0)</f>
        <v>在职</v>
      </c>
      <c r="H880" t="str">
        <f>VLOOKUP(C880,花名册!C:E,3,0)</f>
        <v>试用员工</v>
      </c>
      <c r="I880" t="str">
        <f>VLOOKUP(C880,花名册!C:J,8,0)</f>
        <v>研发</v>
      </c>
      <c r="J880" t="str">
        <f>VLOOKUP(C880,花名册!C:I,7,0)</f>
        <v>2023-02-13</v>
      </c>
      <c r="K880" t="str">
        <f>VLOOKUP(C880,花名册!C:L,9,0)</f>
        <v/>
      </c>
      <c r="L880" t="str">
        <f>VLOOKUP(C880,花名册!C:L,10,0)</f>
        <v/>
      </c>
      <c r="M880" t="str">
        <f>VLOOKUP(C880,花名册!C:N,12,0)</f>
        <v>P1</v>
      </c>
      <c r="N880">
        <f>VLOOKUP(C880,出勤日期!A:I,9,0)</f>
        <v>172.5</v>
      </c>
      <c r="O880">
        <f>VLOOKUP(C880,出勤日期!A:J,10,0)</f>
        <v>172.5</v>
      </c>
      <c r="P880">
        <f>VLOOKUP(C880,出勤日期!A:L,12,0)</f>
        <v>0</v>
      </c>
      <c r="Q880">
        <f>VLOOKUP(C880,出勤日期!A:M,13,0)</f>
        <v>172.5</v>
      </c>
      <c r="S880">
        <f>VLOOKUP(C880,'考勤原始数据（增加育儿、独生子女陪护假）'!C:X,16,0)</f>
        <v>0</v>
      </c>
      <c r="U880">
        <f>VLOOKUP(C880,'考勤原始数据（增加育儿、独生子女陪护假）'!C:Z,17,0)</f>
        <v>0</v>
      </c>
      <c r="W880">
        <f>VLOOKUP(C880,'考勤原始数据（增加育儿、独生子女陪护假）'!C:AB,18,0)</f>
        <v>0</v>
      </c>
      <c r="Y880">
        <f>VLOOKUP(C880,'考勤原始数据（增加育儿、独生子女陪护假）'!C:AD,19,0)</f>
        <v>0</v>
      </c>
      <c r="Z880">
        <f>VLOOKUP(C880,'考勤原始数据（增加育儿、独生子女陪护假）'!C:AE,20,0)</f>
        <v>0</v>
      </c>
      <c r="AB880">
        <f>VLOOKUP(C880,'考勤原始数据（增加育儿、独生子女陪护假）'!C:AG,22,0)</f>
        <v>0</v>
      </c>
      <c r="AC880">
        <f>VLOOKUP(C880,'考勤原始数据（增加育儿、独生子女陪护假）'!C:Y,23,0)</f>
        <v>7.5</v>
      </c>
      <c r="AD880">
        <f>VLOOKUP(C880,'考勤原始数据（增加育儿、独生子女陪护假）'!C:Z,24,0)</f>
        <v>0</v>
      </c>
      <c r="AE880">
        <v>0</v>
      </c>
      <c r="AF880">
        <f>VLOOKUP(C880,'考勤原始数据（增加育儿、独生子女陪护假）'!C:AB,26,0)</f>
        <v>7.5</v>
      </c>
      <c r="AG880">
        <f>VLOOKUP(C880:C881,'考勤原始数据（增加育儿、独生子女陪护假）'!C:AC,27,0)</f>
        <v>0</v>
      </c>
      <c r="AH880">
        <f>VLOOKUP(C880,'考勤原始数据（增加育儿、独生子女陪护假）'!C:AD,28,0)</f>
        <v>0</v>
      </c>
      <c r="AI880">
        <f>VLOOKUP(C880,'考勤原始数据（增加育儿、独生子女陪护假）'!C:AE,29,0)</f>
        <v>0</v>
      </c>
      <c r="AJ880">
        <f>VLOOKUP(C880,'考勤原始数据（增加育儿、独生子女陪护假）'!C:AF,30,0)</f>
        <v>300</v>
      </c>
      <c r="AL880">
        <f t="shared" si="53"/>
        <v>0</v>
      </c>
      <c r="AM880">
        <f t="shared" si="55"/>
        <v>200</v>
      </c>
      <c r="AN880">
        <f>VLOOKUP(C880,工龄计算!B:F,5,0)</f>
        <v>0</v>
      </c>
      <c r="AS880">
        <f t="shared" si="54"/>
        <v>0</v>
      </c>
      <c r="BB880">
        <f t="shared" si="56"/>
        <v>0</v>
      </c>
    </row>
    <row r="881" spans="2:54">
      <c r="B881" t="str">
        <f>VLOOKUP(C881,花名册!C:O,13,0)</f>
        <v>12416</v>
      </c>
      <c r="C881" t="s">
        <v>1551</v>
      </c>
      <c r="D881" t="str">
        <f>VLOOKUP(C881,花名册!C:F,4,0)</f>
        <v>百诚医药</v>
      </c>
      <c r="E881" t="str">
        <f>VLOOKUP(C881,花名册!C:G,5,0)</f>
        <v>液体制剂一部</v>
      </c>
      <c r="F881" t="str">
        <f>VLOOKUP(C881,花名册!C:H,6,0)</f>
        <v>助理分析研究员</v>
      </c>
      <c r="G881" t="str">
        <f>VLOOKUP(C881,花名册!C:D,2,0)</f>
        <v>在职</v>
      </c>
      <c r="H881" t="str">
        <f>VLOOKUP(C881,花名册!C:E,3,0)</f>
        <v>试用员工</v>
      </c>
      <c r="I881" t="str">
        <f>VLOOKUP(C881,花名册!C:J,8,0)</f>
        <v>研发</v>
      </c>
      <c r="J881" t="str">
        <f>VLOOKUP(C881,花名册!C:I,7,0)</f>
        <v>2023-02-13</v>
      </c>
      <c r="K881" t="str">
        <f>VLOOKUP(C881,花名册!C:L,9,0)</f>
        <v/>
      </c>
      <c r="L881" t="str">
        <f>VLOOKUP(C881,花名册!C:L,10,0)</f>
        <v/>
      </c>
      <c r="M881" t="str">
        <f>VLOOKUP(C881,花名册!C:N,12,0)</f>
        <v>P1</v>
      </c>
      <c r="N881">
        <f>VLOOKUP(C881,出勤日期!A:I,9,0)</f>
        <v>172.5</v>
      </c>
      <c r="O881">
        <f>VLOOKUP(C881,出勤日期!A:J,10,0)</f>
        <v>172.5</v>
      </c>
      <c r="P881">
        <f>VLOOKUP(C881,出勤日期!A:L,12,0)</f>
        <v>0</v>
      </c>
      <c r="Q881">
        <f>VLOOKUP(C881,出勤日期!A:M,13,0)</f>
        <v>172.5</v>
      </c>
      <c r="S881">
        <f>VLOOKUP(C881,'考勤原始数据（增加育儿、独生子女陪护假）'!C:X,16,0)</f>
        <v>0</v>
      </c>
      <c r="U881">
        <f>VLOOKUP(C881,'考勤原始数据（增加育儿、独生子女陪护假）'!C:Z,17,0)</f>
        <v>0</v>
      </c>
      <c r="W881">
        <f>VLOOKUP(C881,'考勤原始数据（增加育儿、独生子女陪护假）'!C:AB,18,0)</f>
        <v>0</v>
      </c>
      <c r="Y881">
        <f>VLOOKUP(C881,'考勤原始数据（增加育儿、独生子女陪护假）'!C:AD,19,0)</f>
        <v>0</v>
      </c>
      <c r="Z881">
        <f>VLOOKUP(C881,'考勤原始数据（增加育儿、独生子女陪护假）'!C:AE,20,0)</f>
        <v>0</v>
      </c>
      <c r="AB881">
        <f>VLOOKUP(C881,'考勤原始数据（增加育儿、独生子女陪护假）'!C:AG,22,0)</f>
        <v>0</v>
      </c>
      <c r="AC881">
        <f>VLOOKUP(C881,'考勤原始数据（增加育儿、独生子女陪护假）'!C:Y,23,0)</f>
        <v>30.5</v>
      </c>
      <c r="AD881">
        <f>VLOOKUP(C881,'考勤原始数据（增加育儿、独生子女陪护假）'!C:Z,24,0)</f>
        <v>0</v>
      </c>
      <c r="AE881">
        <v>0</v>
      </c>
      <c r="AF881">
        <f>VLOOKUP(C881,'考勤原始数据（增加育儿、独生子女陪护假）'!C:AB,26,0)</f>
        <v>30.5</v>
      </c>
      <c r="AG881">
        <f>VLOOKUP(C881:C882,'考勤原始数据（增加育儿、独生子女陪护假）'!C:AC,27,0)</f>
        <v>0</v>
      </c>
      <c r="AH881">
        <f>VLOOKUP(C881,'考勤原始数据（增加育儿、独生子女陪护假）'!C:AD,28,0)</f>
        <v>0</v>
      </c>
      <c r="AI881">
        <f>VLOOKUP(C881,'考勤原始数据（增加育儿、独生子女陪护假）'!C:AE,29,0)</f>
        <v>0</v>
      </c>
      <c r="AJ881">
        <f>VLOOKUP(C881,'考勤原始数据（增加育儿、独生子女陪护假）'!C:AF,30,0)</f>
        <v>1220</v>
      </c>
      <c r="AL881">
        <f t="shared" si="53"/>
        <v>0</v>
      </c>
      <c r="AM881">
        <f t="shared" si="55"/>
        <v>200</v>
      </c>
      <c r="AN881">
        <f>VLOOKUP(C881,工龄计算!B:F,5,0)</f>
        <v>0</v>
      </c>
      <c r="AS881">
        <f t="shared" si="54"/>
        <v>0</v>
      </c>
      <c r="BB881">
        <f t="shared" si="56"/>
        <v>0</v>
      </c>
    </row>
    <row r="882" spans="2:54">
      <c r="B882" t="str">
        <f>VLOOKUP(C882,花名册!C:O,13,0)</f>
        <v>11340</v>
      </c>
      <c r="C882" t="s">
        <v>864</v>
      </c>
      <c r="D882" t="str">
        <f>VLOOKUP(C882,花名册!C:F,4,0)</f>
        <v>百诚医药</v>
      </c>
      <c r="E882" t="str">
        <f>VLOOKUP(C882,花名册!C:G,5,0)</f>
        <v>人力资源部</v>
      </c>
      <c r="F882" t="str">
        <f>VLOOKUP(C882,花名册!C:H,6,0)</f>
        <v>高级招聘专员</v>
      </c>
      <c r="G882" t="str">
        <f>VLOOKUP(C882,花名册!C:D,2,0)</f>
        <v>在职</v>
      </c>
      <c r="H882" t="str">
        <f>VLOOKUP(C882,花名册!C:E,3,0)</f>
        <v>正式员工</v>
      </c>
      <c r="I882" t="str">
        <f>VLOOKUP(C882,花名册!C:J,8,0)</f>
        <v>职能</v>
      </c>
      <c r="J882" t="str">
        <f>VLOOKUP(C882,花名册!C:I,7,0)</f>
        <v>2021-10-27</v>
      </c>
      <c r="K882" t="str">
        <f>VLOOKUP(C882,花名册!C:L,9,0)</f>
        <v/>
      </c>
      <c r="L882" t="str">
        <f>VLOOKUP(C882,花名册!C:L,10,0)</f>
        <v/>
      </c>
      <c r="M882" t="str">
        <f>VLOOKUP(C882,花名册!C:N,12,0)</f>
        <v>P3</v>
      </c>
      <c r="N882">
        <f>VLOOKUP(C882,出勤日期!A:I,9,0)</f>
        <v>184</v>
      </c>
      <c r="O882">
        <f>VLOOKUP(C882,出勤日期!A:J,10,0)</f>
        <v>184</v>
      </c>
      <c r="P882">
        <f>VLOOKUP(C882,出勤日期!A:L,12,0)</f>
        <v>0</v>
      </c>
      <c r="Q882">
        <f>VLOOKUP(C882,出勤日期!A:M,13,0)</f>
        <v>184</v>
      </c>
      <c r="S882">
        <f>VLOOKUP(C882,'考勤原始数据（增加育儿、独生子女陪护假）'!C:X,16,0)</f>
        <v>0</v>
      </c>
      <c r="U882">
        <f>VLOOKUP(C882,'考勤原始数据（增加育儿、独生子女陪护假）'!C:Z,17,0)</f>
        <v>0</v>
      </c>
      <c r="W882">
        <f>VLOOKUP(C882,'考勤原始数据（增加育儿、独生子女陪护假）'!C:AB,18,0)</f>
        <v>0</v>
      </c>
      <c r="Y882">
        <f>VLOOKUP(C882,'考勤原始数据（增加育儿、独生子女陪护假）'!C:AD,19,0)</f>
        <v>184</v>
      </c>
      <c r="Z882">
        <f>VLOOKUP(C882,'考勤原始数据（增加育儿、独生子女陪护假）'!C:AE,20,0)</f>
        <v>0</v>
      </c>
      <c r="AB882">
        <f>VLOOKUP(C882,'考勤原始数据（增加育儿、独生子女陪护假）'!C:AG,22,0)</f>
        <v>0</v>
      </c>
      <c r="AC882">
        <f>VLOOKUP(C882,'考勤原始数据（增加育儿、独生子女陪护假）'!C:Y,23,0)</f>
        <v>0</v>
      </c>
      <c r="AD882">
        <f>VLOOKUP(C882,'考勤原始数据（增加育儿、独生子女陪护假）'!C:Z,24,0)</f>
        <v>0</v>
      </c>
      <c r="AE882">
        <v>0</v>
      </c>
      <c r="AF882">
        <f>VLOOKUP(C882,'考勤原始数据（增加育儿、独生子女陪护假）'!C:AB,26,0)</f>
        <v>0</v>
      </c>
      <c r="AG882">
        <f>VLOOKUP(C882:C883,'考勤原始数据（增加育儿、独生子女陪护假）'!C:AC,27,0)</f>
        <v>0</v>
      </c>
      <c r="AH882">
        <f>VLOOKUP(C882,'考勤原始数据（增加育儿、独生子女陪护假）'!C:AD,28,0)</f>
        <v>0</v>
      </c>
      <c r="AI882">
        <f>VLOOKUP(C882,'考勤原始数据（增加育儿、独生子女陪护假）'!C:AE,29,0)</f>
        <v>0</v>
      </c>
      <c r="AJ882">
        <f>VLOOKUP(C882,'考勤原始数据（增加育儿、独生子女陪护假）'!C:AF,30,0)</f>
        <v>0</v>
      </c>
      <c r="AL882">
        <f t="shared" si="53"/>
        <v>0</v>
      </c>
      <c r="AM882">
        <f t="shared" si="55"/>
        <v>0</v>
      </c>
      <c r="AN882">
        <f>VLOOKUP(C882,工龄计算!B:F,5,0)</f>
        <v>50</v>
      </c>
      <c r="AS882">
        <f t="shared" si="54"/>
        <v>0</v>
      </c>
      <c r="BB882">
        <f t="shared" si="56"/>
        <v>0</v>
      </c>
    </row>
    <row r="883" spans="2:54">
      <c r="B883" t="str">
        <f>VLOOKUP(C883,花名册!C:O,13,0)</f>
        <v>12419</v>
      </c>
      <c r="C883" t="s">
        <v>1343</v>
      </c>
      <c r="D883" t="str">
        <f>VLOOKUP(C883,花名册!C:F,4,0)</f>
        <v>百诚医药</v>
      </c>
      <c r="E883" t="str">
        <f>VLOOKUP(C883,花名册!C:G,5,0)</f>
        <v>固体制剂二部</v>
      </c>
      <c r="F883" t="str">
        <f>VLOOKUP(C883,花名册!C:H,6,0)</f>
        <v>实习生</v>
      </c>
      <c r="G883" t="str">
        <f>VLOOKUP(C883,花名册!C:D,2,0)</f>
        <v>在职</v>
      </c>
      <c r="H883" t="str">
        <f>VLOOKUP(C883,花名册!C:E,3,0)</f>
        <v>实习生</v>
      </c>
      <c r="I883" t="str">
        <f>VLOOKUP(C883,花名册!C:J,8,0)</f>
        <v>研发</v>
      </c>
      <c r="J883" t="str">
        <f>VLOOKUP(C883,花名册!C:I,7,0)</f>
        <v>2023-02-15</v>
      </c>
      <c r="K883" t="str">
        <f>VLOOKUP(C883,花名册!C:L,9,0)</f>
        <v/>
      </c>
      <c r="L883" t="str">
        <f>VLOOKUP(C883,花名册!C:L,10,0)</f>
        <v/>
      </c>
      <c r="M883" t="str">
        <f>VLOOKUP(C883,花名册!C:N,12,0)</f>
        <v>-</v>
      </c>
      <c r="N883">
        <f>VLOOKUP(C883,出勤日期!A:I,9,0)</f>
        <v>172.5</v>
      </c>
      <c r="O883">
        <f>VLOOKUP(C883,出勤日期!A:J,10,0)</f>
        <v>172.5</v>
      </c>
      <c r="P883">
        <f>VLOOKUP(C883,出勤日期!A:L,12,0)</f>
        <v>0</v>
      </c>
      <c r="Q883">
        <f>VLOOKUP(C883,出勤日期!A:M,13,0)</f>
        <v>172.5</v>
      </c>
      <c r="S883">
        <f>VLOOKUP(C883,'考勤原始数据（增加育儿、独生子女陪护假）'!C:X,16,0)</f>
        <v>0</v>
      </c>
      <c r="U883">
        <f>VLOOKUP(C883,'考勤原始数据（增加育儿、独生子女陪护假）'!C:Z,17,0)</f>
        <v>0</v>
      </c>
      <c r="W883">
        <f>VLOOKUP(C883,'考勤原始数据（增加育儿、独生子女陪护假）'!C:AB,18,0)</f>
        <v>0</v>
      </c>
      <c r="Y883">
        <f>VLOOKUP(C883,'考勤原始数据（增加育儿、独生子女陪护假）'!C:AD,19,0)</f>
        <v>0</v>
      </c>
      <c r="Z883">
        <f>VLOOKUP(C883,'考勤原始数据（增加育儿、独生子女陪护假）'!C:AE,20,0)</f>
        <v>0</v>
      </c>
      <c r="AB883">
        <f>VLOOKUP(C883,'考勤原始数据（增加育儿、独生子女陪护假）'!C:AG,22,0)</f>
        <v>0</v>
      </c>
      <c r="AC883">
        <f>VLOOKUP(C883,'考勤原始数据（增加育儿、独生子女陪护假）'!C:Y,23,0)</f>
        <v>0</v>
      </c>
      <c r="AD883">
        <f>VLOOKUP(C883,'考勤原始数据（增加育儿、独生子女陪护假）'!C:Z,24,0)</f>
        <v>0</v>
      </c>
      <c r="AE883">
        <v>0</v>
      </c>
      <c r="AF883">
        <f>VLOOKUP(C883,'考勤原始数据（增加育儿、独生子女陪护假）'!C:AB,26,0)</f>
        <v>0</v>
      </c>
      <c r="AG883">
        <f>VLOOKUP(C883:C884,'考勤原始数据（增加育儿、独生子女陪护假）'!C:AC,27,0)</f>
        <v>0</v>
      </c>
      <c r="AH883">
        <f>VLOOKUP(C883,'考勤原始数据（增加育儿、独生子女陪护假）'!C:AD,28,0)</f>
        <v>0</v>
      </c>
      <c r="AI883">
        <f>VLOOKUP(C883,'考勤原始数据（增加育儿、独生子女陪护假）'!C:AE,29,0)</f>
        <v>0</v>
      </c>
      <c r="AJ883">
        <f>VLOOKUP(C883,'考勤原始数据（增加育儿、独生子女陪护假）'!C:AF,30,0)</f>
        <v>0</v>
      </c>
      <c r="AL883">
        <f t="shared" si="53"/>
        <v>0</v>
      </c>
      <c r="AM883">
        <f t="shared" si="55"/>
        <v>200</v>
      </c>
      <c r="AN883">
        <f>VLOOKUP(C883,工龄计算!B:F,5,0)</f>
        <v>0</v>
      </c>
      <c r="AS883">
        <f t="shared" si="54"/>
        <v>0</v>
      </c>
      <c r="BB883">
        <f t="shared" si="56"/>
        <v>0</v>
      </c>
    </row>
    <row r="884" spans="2:54">
      <c r="B884" t="str">
        <f>VLOOKUP(C884,花名册!C:O,13,0)</f>
        <v>12407</v>
      </c>
      <c r="C884" t="s">
        <v>1715</v>
      </c>
      <c r="D884" t="str">
        <f>VLOOKUP(C884,花名册!C:F,4,0)</f>
        <v>海度医药</v>
      </c>
      <c r="E884" t="str">
        <f>VLOOKUP(C884,花名册!C:G,5,0)</f>
        <v>医学部</v>
      </c>
      <c r="F884" t="str">
        <f>VLOOKUP(C884,花名册!C:H,6,0)</f>
        <v>实习生</v>
      </c>
      <c r="G884" t="str">
        <f>VLOOKUP(C884,花名册!C:D,2,0)</f>
        <v>在职</v>
      </c>
      <c r="H884" t="str">
        <f>VLOOKUP(C884,花名册!C:E,3,0)</f>
        <v>实习生</v>
      </c>
      <c r="I884" t="str">
        <f>VLOOKUP(C884,花名册!C:J,8,0)</f>
        <v>研发</v>
      </c>
      <c r="J884" t="str">
        <f>VLOOKUP(C884,花名册!C:I,7,0)</f>
        <v>2023-02-15</v>
      </c>
      <c r="K884" t="str">
        <f>VLOOKUP(C884,花名册!C:L,9,0)</f>
        <v/>
      </c>
      <c r="L884" t="str">
        <f>VLOOKUP(C884,花名册!C:L,10,0)</f>
        <v/>
      </c>
      <c r="M884" t="str">
        <f>VLOOKUP(C884,花名册!C:N,12,0)</f>
        <v>-</v>
      </c>
      <c r="N884">
        <f>VLOOKUP(C884,出勤日期!A:I,9,0)</f>
        <v>172.5</v>
      </c>
      <c r="O884">
        <f>VLOOKUP(C884,出勤日期!A:J,10,0)</f>
        <v>172.5</v>
      </c>
      <c r="P884">
        <f>VLOOKUP(C884,出勤日期!A:L,12,0)</f>
        <v>0</v>
      </c>
      <c r="Q884">
        <f>VLOOKUP(C884,出勤日期!A:M,13,0)</f>
        <v>172.5</v>
      </c>
      <c r="S884">
        <f>VLOOKUP(C884,'考勤原始数据（增加育儿、独生子女陪护假）'!C:X,16,0)</f>
        <v>7.5</v>
      </c>
      <c r="U884">
        <f>VLOOKUP(C884,'考勤原始数据（增加育儿、独生子女陪护假）'!C:Z,17,0)</f>
        <v>0</v>
      </c>
      <c r="W884">
        <f>VLOOKUP(C884,'考勤原始数据（增加育儿、独生子女陪护假）'!C:AB,18,0)</f>
        <v>0</v>
      </c>
      <c r="Y884">
        <f>VLOOKUP(C884,'考勤原始数据（增加育儿、独生子女陪护假）'!C:AD,19,0)</f>
        <v>0</v>
      </c>
      <c r="Z884">
        <f>VLOOKUP(C884,'考勤原始数据（增加育儿、独生子女陪护假）'!C:AE,20,0)</f>
        <v>0</v>
      </c>
      <c r="AB884">
        <f>VLOOKUP(C884,'考勤原始数据（增加育儿、独生子女陪护假）'!C:AG,22,0)</f>
        <v>0</v>
      </c>
      <c r="AC884">
        <f>VLOOKUP(C884,'考勤原始数据（增加育儿、独生子女陪护假）'!C:Y,23,0)</f>
        <v>0</v>
      </c>
      <c r="AD884">
        <f>VLOOKUP(C884,'考勤原始数据（增加育儿、独生子女陪护假）'!C:Z,24,0)</f>
        <v>0</v>
      </c>
      <c r="AE884">
        <v>0</v>
      </c>
      <c r="AF884">
        <f>VLOOKUP(C884,'考勤原始数据（增加育儿、独生子女陪护假）'!C:AB,26,0)</f>
        <v>0</v>
      </c>
      <c r="AG884">
        <f>VLOOKUP(C884:C885,'考勤原始数据（增加育儿、独生子女陪护假）'!C:AC,27,0)</f>
        <v>0</v>
      </c>
      <c r="AH884">
        <f>VLOOKUP(C884,'考勤原始数据（增加育儿、独生子女陪护假）'!C:AD,28,0)</f>
        <v>0</v>
      </c>
      <c r="AI884">
        <f>VLOOKUP(C884,'考勤原始数据（增加育儿、独生子女陪护假）'!C:AE,29,0)</f>
        <v>0</v>
      </c>
      <c r="AJ884">
        <f>VLOOKUP(C884,'考勤原始数据（增加育儿、独生子女陪护假）'!C:AF,30,0)</f>
        <v>0</v>
      </c>
      <c r="AL884">
        <f t="shared" si="53"/>
        <v>0</v>
      </c>
      <c r="AM884">
        <f t="shared" si="55"/>
        <v>191.3</v>
      </c>
      <c r="AN884">
        <f>VLOOKUP(C884,工龄计算!B:F,5,0)</f>
        <v>0</v>
      </c>
      <c r="AS884">
        <f t="shared" si="54"/>
        <v>0</v>
      </c>
      <c r="BB884">
        <f t="shared" si="56"/>
        <v>0</v>
      </c>
    </row>
    <row r="885" spans="2:54">
      <c r="B885" t="str">
        <f>VLOOKUP(C885,花名册!C:O,13,0)</f>
        <v>12426</v>
      </c>
      <c r="C885" t="s">
        <v>1393</v>
      </c>
      <c r="D885" t="str">
        <f>VLOOKUP(C885,花名册!C:F,4,0)</f>
        <v>百伦检测</v>
      </c>
      <c r="E885" t="str">
        <f>VLOOKUP(C885,花名册!C:G,5,0)</f>
        <v>综合管理中心</v>
      </c>
      <c r="F885" t="str">
        <f>VLOOKUP(C885,花名册!C:H,6,0)</f>
        <v>实习生</v>
      </c>
      <c r="G885" t="str">
        <f>VLOOKUP(C885,花名册!C:D,2,0)</f>
        <v>在职</v>
      </c>
      <c r="H885" t="str">
        <f>VLOOKUP(C885,花名册!C:E,3,0)</f>
        <v>实习生</v>
      </c>
      <c r="I885" t="str">
        <f>VLOOKUP(C885,花名册!C:J,8,0)</f>
        <v>职能</v>
      </c>
      <c r="J885" t="str">
        <f>VLOOKUP(C885,花名册!C:I,7,0)</f>
        <v>2023-02-17</v>
      </c>
      <c r="K885" t="str">
        <f>VLOOKUP(C885,花名册!C:L,9,0)</f>
        <v/>
      </c>
      <c r="L885" t="str">
        <f>VLOOKUP(C885,花名册!C:L,10,0)</f>
        <v/>
      </c>
      <c r="M885" t="str">
        <f>VLOOKUP(C885,花名册!C:N,12,0)</f>
        <v>-</v>
      </c>
      <c r="N885">
        <f>VLOOKUP(C885,出勤日期!A:I,9,0)</f>
        <v>184</v>
      </c>
      <c r="O885">
        <f>VLOOKUP(C885,出勤日期!A:J,10,0)</f>
        <v>184</v>
      </c>
      <c r="P885">
        <f>VLOOKUP(C885,出勤日期!A:L,12,0)</f>
        <v>0</v>
      </c>
      <c r="Q885">
        <f>VLOOKUP(C885,出勤日期!A:M,13,0)</f>
        <v>184</v>
      </c>
      <c r="S885">
        <f>VLOOKUP(C885,'考勤原始数据（增加育儿、独生子女陪护假）'!C:X,16,0)</f>
        <v>0</v>
      </c>
      <c r="U885">
        <f>VLOOKUP(C885,'考勤原始数据（增加育儿、独生子女陪护假）'!C:Z,17,0)</f>
        <v>0</v>
      </c>
      <c r="W885">
        <f>VLOOKUP(C885,'考勤原始数据（增加育儿、独生子女陪护假）'!C:AB,18,0)</f>
        <v>0</v>
      </c>
      <c r="Y885">
        <f>VLOOKUP(C885,'考勤原始数据（增加育儿、独生子女陪护假）'!C:AD,19,0)</f>
        <v>0</v>
      </c>
      <c r="Z885">
        <f>VLOOKUP(C885,'考勤原始数据（增加育儿、独生子女陪护假）'!C:AE,20,0)</f>
        <v>0</v>
      </c>
      <c r="AB885">
        <f>VLOOKUP(C885,'考勤原始数据（增加育儿、独生子女陪护假）'!C:AG,22,0)</f>
        <v>0</v>
      </c>
      <c r="AC885">
        <f>VLOOKUP(C885,'考勤原始数据（增加育儿、独生子女陪护假）'!C:Y,23,0)</f>
        <v>0</v>
      </c>
      <c r="AD885">
        <f>VLOOKUP(C885,'考勤原始数据（增加育儿、独生子女陪护假）'!C:Z,24,0)</f>
        <v>0</v>
      </c>
      <c r="AE885">
        <v>0</v>
      </c>
      <c r="AF885">
        <f>VLOOKUP(C885,'考勤原始数据（增加育儿、独生子女陪护假）'!C:AB,26,0)</f>
        <v>0</v>
      </c>
      <c r="AG885">
        <f>VLOOKUP(C885:C886,'考勤原始数据（增加育儿、独生子女陪护假）'!C:AC,27,0)</f>
        <v>0</v>
      </c>
      <c r="AH885">
        <f>VLOOKUP(C885,'考勤原始数据（增加育儿、独生子女陪护假）'!C:AD,28,0)</f>
        <v>0</v>
      </c>
      <c r="AI885">
        <f>VLOOKUP(C885,'考勤原始数据（增加育儿、独生子女陪护假）'!C:AE,29,0)</f>
        <v>0</v>
      </c>
      <c r="AJ885">
        <f>VLOOKUP(C885,'考勤原始数据（增加育儿、独生子女陪护假）'!C:AF,30,0)</f>
        <v>0</v>
      </c>
      <c r="AL885">
        <f t="shared" si="53"/>
        <v>0</v>
      </c>
      <c r="AM885">
        <f t="shared" si="55"/>
        <v>200</v>
      </c>
      <c r="AN885">
        <f>VLOOKUP(C885,工龄计算!B:F,5,0)</f>
        <v>0</v>
      </c>
      <c r="AS885">
        <f t="shared" si="54"/>
        <v>0</v>
      </c>
      <c r="BB885">
        <f t="shared" si="56"/>
        <v>0</v>
      </c>
    </row>
    <row r="886" spans="2:54">
      <c r="B886" t="str">
        <f>VLOOKUP(C886,花名册!C:O,13,0)</f>
        <v>12383</v>
      </c>
      <c r="C886" t="s">
        <v>1729</v>
      </c>
      <c r="D886" t="str">
        <f>VLOOKUP(C886,花名册!C:F,4,0)</f>
        <v>百诚医药</v>
      </c>
      <c r="E886" t="str">
        <f>VLOOKUP(C886,花名册!C:G,5,0)</f>
        <v>固体制剂一部</v>
      </c>
      <c r="F886" t="str">
        <f>VLOOKUP(C886,花名册!C:H,6,0)</f>
        <v>分析研究员</v>
      </c>
      <c r="G886" t="str">
        <f>VLOOKUP(C886,花名册!C:D,2,0)</f>
        <v>在职</v>
      </c>
      <c r="H886" t="str">
        <f>VLOOKUP(C886,花名册!C:E,3,0)</f>
        <v>试用员工</v>
      </c>
      <c r="I886" t="str">
        <f>VLOOKUP(C886,花名册!C:J,8,0)</f>
        <v>研发</v>
      </c>
      <c r="J886" t="str">
        <f>VLOOKUP(C886,花名册!C:I,7,0)</f>
        <v>2023-02-22</v>
      </c>
      <c r="K886" t="str">
        <f>VLOOKUP(C886,花名册!C:L,9,0)</f>
        <v/>
      </c>
      <c r="L886" t="str">
        <f>VLOOKUP(C886,花名册!C:L,10,0)</f>
        <v/>
      </c>
      <c r="M886" t="str">
        <f>VLOOKUP(C886,花名册!C:N,12,0)</f>
        <v>P2</v>
      </c>
      <c r="N886">
        <f>VLOOKUP(C886,出勤日期!A:I,9,0)</f>
        <v>172.5</v>
      </c>
      <c r="O886">
        <f>VLOOKUP(C886,出勤日期!A:J,10,0)</f>
        <v>172.5</v>
      </c>
      <c r="P886">
        <f>VLOOKUP(C886,出勤日期!A:L,12,0)</f>
        <v>0</v>
      </c>
      <c r="Q886">
        <f>VLOOKUP(C886,出勤日期!A:M,13,0)</f>
        <v>172.5</v>
      </c>
      <c r="S886">
        <f>VLOOKUP(C886,'考勤原始数据（增加育儿、独生子女陪护假）'!C:X,16,0)</f>
        <v>0</v>
      </c>
      <c r="U886">
        <f>VLOOKUP(C886,'考勤原始数据（增加育儿、独生子女陪护假）'!C:Z,17,0)</f>
        <v>0</v>
      </c>
      <c r="W886">
        <f>VLOOKUP(C886,'考勤原始数据（增加育儿、独生子女陪护假）'!C:AB,18,0)</f>
        <v>0</v>
      </c>
      <c r="Y886">
        <f>VLOOKUP(C886,'考勤原始数据（增加育儿、独生子女陪护假）'!C:AD,19,0)</f>
        <v>0</v>
      </c>
      <c r="Z886">
        <f>VLOOKUP(C886,'考勤原始数据（增加育儿、独生子女陪护假）'!C:AE,20,0)</f>
        <v>0</v>
      </c>
      <c r="AB886">
        <f>VLOOKUP(C886,'考勤原始数据（增加育儿、独生子女陪护假）'!C:AG,22,0)</f>
        <v>0</v>
      </c>
      <c r="AC886">
        <f>VLOOKUP(C886,'考勤原始数据（增加育儿、独生子女陪护假）'!C:Y,23,0)</f>
        <v>42.5</v>
      </c>
      <c r="AD886">
        <f>VLOOKUP(C886,'考勤原始数据（增加育儿、独生子女陪护假）'!C:Z,24,0)</f>
        <v>42.5</v>
      </c>
      <c r="AE886">
        <v>0</v>
      </c>
      <c r="AF886">
        <f>VLOOKUP(C886,'考勤原始数据（增加育儿、独生子女陪护假）'!C:AB,26,0)</f>
        <v>0</v>
      </c>
      <c r="AG886">
        <f>VLOOKUP(C886:C887,'考勤原始数据（增加育儿、独生子女陪护假）'!C:AC,27,0)</f>
        <v>0</v>
      </c>
      <c r="AH886">
        <f>VLOOKUP(C886,'考勤原始数据（增加育儿、独生子女陪护假）'!C:AD,28,0)</f>
        <v>0</v>
      </c>
      <c r="AI886">
        <f>VLOOKUP(C886,'考勤原始数据（增加育儿、独生子女陪护假）'!C:AE,29,0)</f>
        <v>0</v>
      </c>
      <c r="AJ886">
        <f>VLOOKUP(C886,'考勤原始数据（增加育儿、独生子女陪护假）'!C:AF,30,0)</f>
        <v>0</v>
      </c>
      <c r="AL886">
        <f t="shared" si="53"/>
        <v>0</v>
      </c>
      <c r="AM886">
        <f t="shared" si="55"/>
        <v>200</v>
      </c>
      <c r="AN886">
        <f>VLOOKUP(C886,工龄计算!B:F,5,0)</f>
        <v>0</v>
      </c>
      <c r="AS886">
        <f t="shared" si="54"/>
        <v>0</v>
      </c>
      <c r="BB886">
        <f t="shared" si="56"/>
        <v>0</v>
      </c>
    </row>
    <row r="887" spans="2:54">
      <c r="B887" t="str">
        <f>VLOOKUP(C887,花名册!C:O,13,0)</f>
        <v>12431</v>
      </c>
      <c r="C887" t="s">
        <v>1395</v>
      </c>
      <c r="D887" t="str">
        <f>VLOOKUP(C887,花名册!C:F,4,0)</f>
        <v>百诚医药</v>
      </c>
      <c r="E887" t="str">
        <f>VLOOKUP(C887,花名册!C:G,5,0)</f>
        <v>医学部</v>
      </c>
      <c r="F887" t="str">
        <f>VLOOKUP(C887,花名册!C:H,6,0)</f>
        <v>医学编辑</v>
      </c>
      <c r="G887" t="str">
        <f>VLOOKUP(C887,花名册!C:D,2,0)</f>
        <v>在职</v>
      </c>
      <c r="H887" t="str">
        <f>VLOOKUP(C887,花名册!C:E,3,0)</f>
        <v>试用员工</v>
      </c>
      <c r="I887" t="str">
        <f>VLOOKUP(C887,花名册!C:J,8,0)</f>
        <v>研发</v>
      </c>
      <c r="J887" t="str">
        <f>VLOOKUP(C887,花名册!C:I,7,0)</f>
        <v>2023-02-22</v>
      </c>
      <c r="K887" t="str">
        <f>VLOOKUP(C887,花名册!C:L,9,0)</f>
        <v/>
      </c>
      <c r="L887" t="str">
        <f>VLOOKUP(C887,花名册!C:L,10,0)</f>
        <v/>
      </c>
      <c r="M887" t="str">
        <f>VLOOKUP(C887,花名册!C:N,12,0)</f>
        <v>P2</v>
      </c>
      <c r="N887">
        <f>VLOOKUP(C887,出勤日期!A:I,9,0)</f>
        <v>172.5</v>
      </c>
      <c r="O887">
        <f>VLOOKUP(C887,出勤日期!A:J,10,0)</f>
        <v>172.5</v>
      </c>
      <c r="P887">
        <f>VLOOKUP(C887,出勤日期!A:L,12,0)</f>
        <v>0</v>
      </c>
      <c r="Q887">
        <f>VLOOKUP(C887,出勤日期!A:M,13,0)</f>
        <v>172.5</v>
      </c>
      <c r="S887">
        <f>VLOOKUP(C887,'考勤原始数据（增加育儿、独生子女陪护假）'!C:X,16,0)</f>
        <v>0</v>
      </c>
      <c r="U887">
        <f>VLOOKUP(C887,'考勤原始数据（增加育儿、独生子女陪护假）'!C:Z,17,0)</f>
        <v>0</v>
      </c>
      <c r="W887">
        <f>VLOOKUP(C887,'考勤原始数据（增加育儿、独生子女陪护假）'!C:AB,18,0)</f>
        <v>0</v>
      </c>
      <c r="Y887">
        <f>VLOOKUP(C887,'考勤原始数据（增加育儿、独生子女陪护假）'!C:AD,19,0)</f>
        <v>0</v>
      </c>
      <c r="Z887">
        <f>VLOOKUP(C887,'考勤原始数据（增加育儿、独生子女陪护假）'!C:AE,20,0)</f>
        <v>0</v>
      </c>
      <c r="AB887">
        <f>VLOOKUP(C887,'考勤原始数据（增加育儿、独生子女陪护假）'!C:AG,22,0)</f>
        <v>0</v>
      </c>
      <c r="AC887">
        <f>VLOOKUP(C887,'考勤原始数据（增加育儿、独生子女陪护假）'!C:Y,23,0)</f>
        <v>23.5</v>
      </c>
      <c r="AD887">
        <f>VLOOKUP(C887,'考勤原始数据（增加育儿、独生子女陪护假）'!C:Z,24,0)</f>
        <v>8</v>
      </c>
      <c r="AE887">
        <v>0</v>
      </c>
      <c r="AF887">
        <f>VLOOKUP(C887,'考勤原始数据（增加育儿、独生子女陪护假）'!C:AB,26,0)</f>
        <v>9.5</v>
      </c>
      <c r="AG887">
        <f>VLOOKUP(C887:C888,'考勤原始数据（增加育儿、独生子女陪护假）'!C:AC,27,0)</f>
        <v>6</v>
      </c>
      <c r="AH887">
        <f>VLOOKUP(C887,'考勤原始数据（增加育儿、独生子女陪护假）'!C:AD,28,0)</f>
        <v>0</v>
      </c>
      <c r="AI887">
        <f>VLOOKUP(C887,'考勤原始数据（增加育儿、独生子女陪护假）'!C:AE,29,0)</f>
        <v>0</v>
      </c>
      <c r="AJ887">
        <f>VLOOKUP(C887,'考勤原始数据（增加育儿、独生子女陪护假）'!C:AF,30,0)</f>
        <v>620</v>
      </c>
      <c r="AL887">
        <f t="shared" si="53"/>
        <v>0</v>
      </c>
      <c r="AM887">
        <f t="shared" si="55"/>
        <v>200</v>
      </c>
      <c r="AN887">
        <f>VLOOKUP(C887,工龄计算!B:F,5,0)</f>
        <v>0</v>
      </c>
      <c r="AS887">
        <f t="shared" si="54"/>
        <v>0</v>
      </c>
      <c r="BB887">
        <f t="shared" si="56"/>
        <v>0</v>
      </c>
    </row>
    <row r="888" spans="2:54">
      <c r="B888" t="str">
        <f>VLOOKUP(C888,花名册!C:O,13,0)</f>
        <v>12441</v>
      </c>
      <c r="C888" t="s">
        <v>1745</v>
      </c>
      <c r="D888" t="str">
        <f>VLOOKUP(C888,花名册!C:F,4,0)</f>
        <v>百诚医药</v>
      </c>
      <c r="E888" t="str">
        <f>VLOOKUP(C888,花名册!C:G,5,0)</f>
        <v>医学部</v>
      </c>
      <c r="F888" t="str">
        <f>VLOOKUP(C888,花名册!C:H,6,0)</f>
        <v>医学编辑</v>
      </c>
      <c r="G888" t="str">
        <f>VLOOKUP(C888,花名册!C:D,2,0)</f>
        <v>在职</v>
      </c>
      <c r="H888" t="str">
        <f>VLOOKUP(C888,花名册!C:E,3,0)</f>
        <v>试用员工</v>
      </c>
      <c r="I888" t="str">
        <f>VLOOKUP(C888,花名册!C:J,8,0)</f>
        <v>研发</v>
      </c>
      <c r="J888" t="str">
        <f>VLOOKUP(C888,花名册!C:I,7,0)</f>
        <v>2023-02-24</v>
      </c>
      <c r="K888" t="str">
        <f>VLOOKUP(C888,花名册!C:L,9,0)</f>
        <v/>
      </c>
      <c r="L888" t="str">
        <f>VLOOKUP(C888,花名册!C:L,10,0)</f>
        <v/>
      </c>
      <c r="M888" t="str">
        <f>VLOOKUP(C888,花名册!C:N,12,0)</f>
        <v>P1</v>
      </c>
      <c r="N888">
        <f>VLOOKUP(C888,出勤日期!A:I,9,0)</f>
        <v>172.5</v>
      </c>
      <c r="O888">
        <f>VLOOKUP(C888,出勤日期!A:J,10,0)</f>
        <v>172.5</v>
      </c>
      <c r="P888">
        <f>VLOOKUP(C888,出勤日期!A:L,12,0)</f>
        <v>0</v>
      </c>
      <c r="Q888">
        <f>VLOOKUP(C888,出勤日期!A:M,13,0)</f>
        <v>172.5</v>
      </c>
      <c r="S888">
        <f>VLOOKUP(C888,'考勤原始数据（增加育儿、独生子女陪护假）'!C:X,16,0)</f>
        <v>0</v>
      </c>
      <c r="U888">
        <f>VLOOKUP(C888,'考勤原始数据（增加育儿、独生子女陪护假）'!C:Z,17,0)</f>
        <v>0</v>
      </c>
      <c r="W888">
        <f>VLOOKUP(C888,'考勤原始数据（增加育儿、独生子女陪护假）'!C:AB,18,0)</f>
        <v>0</v>
      </c>
      <c r="Y888">
        <f>VLOOKUP(C888,'考勤原始数据（增加育儿、独生子女陪护假）'!C:AD,19,0)</f>
        <v>0</v>
      </c>
      <c r="Z888">
        <f>VLOOKUP(C888,'考勤原始数据（增加育儿、独生子女陪护假）'!C:AE,20,0)</f>
        <v>0</v>
      </c>
      <c r="AB888">
        <f>VLOOKUP(C888,'考勤原始数据（增加育儿、独生子女陪护假）'!C:AG,22,0)</f>
        <v>0</v>
      </c>
      <c r="AC888">
        <f>VLOOKUP(C888,'考勤原始数据（增加育儿、独生子女陪护假）'!C:Y,23,0)</f>
        <v>12.5</v>
      </c>
      <c r="AD888">
        <f>VLOOKUP(C888,'考勤原始数据（增加育儿、独生子女陪护假）'!C:Z,24,0)</f>
        <v>0</v>
      </c>
      <c r="AE888">
        <v>0</v>
      </c>
      <c r="AF888">
        <f>VLOOKUP(C888,'考勤原始数据（增加育儿、独生子女陪护假）'!C:AB,26,0)</f>
        <v>12.5</v>
      </c>
      <c r="AG888">
        <f>VLOOKUP(C888:C889,'考勤原始数据（增加育儿、独生子女陪护假）'!C:AC,27,0)</f>
        <v>0</v>
      </c>
      <c r="AH888">
        <f>VLOOKUP(C888,'考勤原始数据（增加育儿、独生子女陪护假）'!C:AD,28,0)</f>
        <v>0</v>
      </c>
      <c r="AI888">
        <f>VLOOKUP(C888,'考勤原始数据（增加育儿、独生子女陪护假）'!C:AE,29,0)</f>
        <v>0</v>
      </c>
      <c r="AJ888">
        <f>VLOOKUP(C888,'考勤原始数据（增加育儿、独生子女陪护假）'!C:AF,30,0)</f>
        <v>500</v>
      </c>
      <c r="AL888">
        <f t="shared" si="53"/>
        <v>0</v>
      </c>
      <c r="AM888">
        <f t="shared" si="55"/>
        <v>200</v>
      </c>
      <c r="AN888">
        <f>VLOOKUP(C888,工龄计算!B:F,5,0)</f>
        <v>0</v>
      </c>
      <c r="AS888">
        <f t="shared" si="54"/>
        <v>0</v>
      </c>
      <c r="BB888">
        <f t="shared" si="56"/>
        <v>0</v>
      </c>
    </row>
    <row r="889" spans="2:54">
      <c r="B889" t="str">
        <f>VLOOKUP(C889,花名册!C:O,13,0)</f>
        <v>12638</v>
      </c>
      <c r="C889" t="s">
        <v>1730</v>
      </c>
      <c r="D889" t="str">
        <f>VLOOKUP(C889,花名册!C:F,4,0)</f>
        <v>百诚医药</v>
      </c>
      <c r="E889" t="str">
        <f>VLOOKUP(C889,花名册!C:G,5,0)</f>
        <v>原料药七部</v>
      </c>
      <c r="F889" t="str">
        <f>VLOOKUP(C889,花名册!C:H,6,0)</f>
        <v>初级项目经理（合成）</v>
      </c>
      <c r="G889" t="str">
        <f>VLOOKUP(C889,花名册!C:D,2,0)</f>
        <v>在职</v>
      </c>
      <c r="H889" t="str">
        <f>VLOOKUP(C889,花名册!C:E,3,0)</f>
        <v>试用员工</v>
      </c>
      <c r="I889" t="str">
        <f>VLOOKUP(C889,花名册!C:J,8,0)</f>
        <v>研发</v>
      </c>
      <c r="J889" t="str">
        <f>VLOOKUP(C889,花名册!C:I,7,0)</f>
        <v>2023-02-24</v>
      </c>
      <c r="K889" t="str">
        <f>VLOOKUP(C889,花名册!C:L,9,0)</f>
        <v/>
      </c>
      <c r="L889" t="str">
        <f>VLOOKUP(C889,花名册!C:L,10,0)</f>
        <v/>
      </c>
      <c r="M889" t="str">
        <f>VLOOKUP(C889,花名册!C:N,12,0)</f>
        <v>M1</v>
      </c>
      <c r="N889">
        <f>VLOOKUP(C889,出勤日期!A:I,9,0)</f>
        <v>172.5</v>
      </c>
      <c r="O889">
        <f>VLOOKUP(C889,出勤日期!A:J,10,0)</f>
        <v>172.5</v>
      </c>
      <c r="P889">
        <f>VLOOKUP(C889,出勤日期!A:L,12,0)</f>
        <v>0</v>
      </c>
      <c r="Q889">
        <f>VLOOKUP(C889,出勤日期!A:M,13,0)</f>
        <v>172.5</v>
      </c>
      <c r="S889">
        <f>VLOOKUP(C889,'考勤原始数据（增加育儿、独生子女陪护假）'!C:X,16,0)</f>
        <v>0</v>
      </c>
      <c r="U889">
        <f>VLOOKUP(C889,'考勤原始数据（增加育儿、独生子女陪护假）'!C:Z,17,0)</f>
        <v>0</v>
      </c>
      <c r="W889">
        <f>VLOOKUP(C889,'考勤原始数据（增加育儿、独生子女陪护假）'!C:AB,18,0)</f>
        <v>0</v>
      </c>
      <c r="Y889">
        <f>VLOOKUP(C889,'考勤原始数据（增加育儿、独生子女陪护假）'!C:AD,19,0)</f>
        <v>0</v>
      </c>
      <c r="Z889">
        <f>VLOOKUP(C889,'考勤原始数据（增加育儿、独生子女陪护假）'!C:AE,20,0)</f>
        <v>0</v>
      </c>
      <c r="AB889">
        <f>VLOOKUP(C889,'考勤原始数据（增加育儿、独生子女陪护假）'!C:AG,22,0)</f>
        <v>0</v>
      </c>
      <c r="AC889">
        <f>VLOOKUP(C889,'考勤原始数据（增加育儿、独生子女陪护假）'!C:Y,23,0)</f>
        <v>0</v>
      </c>
      <c r="AD889">
        <f>VLOOKUP(C889,'考勤原始数据（增加育儿、独生子女陪护假）'!C:Z,24,0)</f>
        <v>0</v>
      </c>
      <c r="AE889">
        <v>0</v>
      </c>
      <c r="AF889">
        <f>VLOOKUP(C889,'考勤原始数据（增加育儿、独生子女陪护假）'!C:AB,26,0)</f>
        <v>0</v>
      </c>
      <c r="AG889">
        <f>VLOOKUP(C889:C890,'考勤原始数据（增加育儿、独生子女陪护假）'!C:AC,27,0)</f>
        <v>0</v>
      </c>
      <c r="AH889">
        <f>VLOOKUP(C889,'考勤原始数据（增加育儿、独生子女陪护假）'!C:AD,28,0)</f>
        <v>0</v>
      </c>
      <c r="AI889">
        <f>VLOOKUP(C889,'考勤原始数据（增加育儿、独生子女陪护假）'!C:AE,29,0)</f>
        <v>0</v>
      </c>
      <c r="AJ889">
        <f>VLOOKUP(C889,'考勤原始数据（增加育儿、独生子女陪护假）'!C:AF,30,0)</f>
        <v>0</v>
      </c>
      <c r="AL889">
        <f t="shared" si="53"/>
        <v>0</v>
      </c>
      <c r="AM889">
        <f t="shared" si="55"/>
        <v>200</v>
      </c>
      <c r="AN889">
        <f>VLOOKUP(C889,工龄计算!B:F,5,0)</f>
        <v>0</v>
      </c>
      <c r="AS889">
        <f t="shared" si="54"/>
        <v>0</v>
      </c>
      <c r="BB889">
        <f t="shared" si="56"/>
        <v>0</v>
      </c>
    </row>
    <row r="890" spans="2:54">
      <c r="B890" t="str">
        <f>VLOOKUP(C890,花名册!C:O,13,0)</f>
        <v>12445</v>
      </c>
      <c r="C890" t="s">
        <v>1552</v>
      </c>
      <c r="D890" t="str">
        <f>VLOOKUP(C890,花名册!C:F,4,0)</f>
        <v>百代医药</v>
      </c>
      <c r="E890" t="str">
        <f>VLOOKUP(C890,花名册!C:G,5,0)</f>
        <v>市场部</v>
      </c>
      <c r="F890" t="str">
        <f>VLOOKUP(C890,花名册!C:H,6,0)</f>
        <v>产品经理</v>
      </c>
      <c r="G890" t="str">
        <f>VLOOKUP(C890,花名册!C:D,2,0)</f>
        <v>在职</v>
      </c>
      <c r="H890" t="str">
        <f>VLOOKUP(C890,花名册!C:E,3,0)</f>
        <v>试用员工</v>
      </c>
      <c r="I890" t="str">
        <f>VLOOKUP(C890,花名册!C:J,8,0)</f>
        <v>职能</v>
      </c>
      <c r="J890" t="str">
        <f>VLOOKUP(C890,花名册!C:I,7,0)</f>
        <v>2023-02-27</v>
      </c>
      <c r="K890" t="str">
        <f>VLOOKUP(C890,花名册!C:L,9,0)</f>
        <v/>
      </c>
      <c r="L890" t="str">
        <f>VLOOKUP(C890,花名册!C:L,10,0)</f>
        <v/>
      </c>
      <c r="M890" t="str">
        <f>VLOOKUP(C890,花名册!C:N,12,0)</f>
        <v>M2</v>
      </c>
      <c r="N890">
        <f>VLOOKUP(C890,出勤日期!A:I,9,0)</f>
        <v>184</v>
      </c>
      <c r="O890">
        <f>VLOOKUP(C890,出勤日期!A:J,10,0)</f>
        <v>184</v>
      </c>
      <c r="P890">
        <f>VLOOKUP(C890,出勤日期!A:L,12,0)</f>
        <v>0</v>
      </c>
      <c r="Q890">
        <f>VLOOKUP(C890,出勤日期!A:M,13,0)</f>
        <v>184</v>
      </c>
      <c r="S890">
        <f>VLOOKUP(C890,'考勤原始数据（增加育儿、独生子女陪护假）'!C:X,16,0)</f>
        <v>0</v>
      </c>
      <c r="U890">
        <f>VLOOKUP(C890,'考勤原始数据（增加育儿、独生子女陪护假）'!C:Z,17,0)</f>
        <v>0</v>
      </c>
      <c r="W890">
        <f>VLOOKUP(C890,'考勤原始数据（增加育儿、独生子女陪护假）'!C:AB,18,0)</f>
        <v>0</v>
      </c>
      <c r="Y890">
        <f>VLOOKUP(C890,'考勤原始数据（增加育儿、独生子女陪护假）'!C:AD,19,0)</f>
        <v>0</v>
      </c>
      <c r="Z890">
        <f>VLOOKUP(C890,'考勤原始数据（增加育儿、独生子女陪护假）'!C:AE,20,0)</f>
        <v>0</v>
      </c>
      <c r="AB890">
        <f>VLOOKUP(C890,'考勤原始数据（增加育儿、独生子女陪护假）'!C:AG,22,0)</f>
        <v>0</v>
      </c>
      <c r="AC890">
        <f>VLOOKUP(C890,'考勤原始数据（增加育儿、独生子女陪护假）'!C:Y,23,0)</f>
        <v>0</v>
      </c>
      <c r="AD890">
        <f>VLOOKUP(C890,'考勤原始数据（增加育儿、独生子女陪护假）'!C:Z,24,0)</f>
        <v>0</v>
      </c>
      <c r="AE890">
        <v>0</v>
      </c>
      <c r="AF890">
        <f>VLOOKUP(C890,'考勤原始数据（增加育儿、独生子女陪护假）'!C:AB,26,0)</f>
        <v>0</v>
      </c>
      <c r="AG890">
        <f>VLOOKUP(C890:C891,'考勤原始数据（增加育儿、独生子女陪护假）'!C:AC,27,0)</f>
        <v>0</v>
      </c>
      <c r="AH890">
        <f>VLOOKUP(C890,'考勤原始数据（增加育儿、独生子女陪护假）'!C:AD,28,0)</f>
        <v>0</v>
      </c>
      <c r="AI890">
        <f>VLOOKUP(C890,'考勤原始数据（增加育儿、独生子女陪护假）'!C:AE,29,0)</f>
        <v>0</v>
      </c>
      <c r="AJ890">
        <f>VLOOKUP(C890,'考勤原始数据（增加育儿、独生子女陪护假）'!C:AF,30,0)</f>
        <v>0</v>
      </c>
      <c r="AK890">
        <v>17</v>
      </c>
      <c r="AL890">
        <f t="shared" si="53"/>
        <v>255</v>
      </c>
      <c r="AM890">
        <f t="shared" si="55"/>
        <v>200</v>
      </c>
      <c r="AN890">
        <f>VLOOKUP(C890,工龄计算!B:F,5,0)</f>
        <v>0</v>
      </c>
      <c r="AS890">
        <f t="shared" si="54"/>
        <v>0</v>
      </c>
      <c r="BB890">
        <f t="shared" si="56"/>
        <v>0</v>
      </c>
    </row>
    <row r="891" spans="2:54">
      <c r="B891" t="str">
        <f>VLOOKUP(C891,花名册!C:O,13,0)</f>
        <v>12443</v>
      </c>
      <c r="C891" t="s">
        <v>1653</v>
      </c>
      <c r="D891" t="str">
        <f>VLOOKUP(C891,花名册!C:F,4,0)</f>
        <v>百诚医药</v>
      </c>
      <c r="E891" t="str">
        <f>VLOOKUP(C891,花名册!C:G,5,0)</f>
        <v>外用制剂部</v>
      </c>
      <c r="F891" t="str">
        <f>VLOOKUP(C891,花名册!C:H,6,0)</f>
        <v>分析研究员</v>
      </c>
      <c r="G891" t="str">
        <f>VLOOKUP(C891,花名册!C:D,2,0)</f>
        <v>在职</v>
      </c>
      <c r="H891" t="str">
        <f>VLOOKUP(C891,花名册!C:E,3,0)</f>
        <v>试用员工</v>
      </c>
      <c r="I891" t="str">
        <f>VLOOKUP(C891,花名册!C:J,8,0)</f>
        <v>研发</v>
      </c>
      <c r="J891" t="str">
        <f>VLOOKUP(C891,花名册!C:I,7,0)</f>
        <v>2023-02-27</v>
      </c>
      <c r="K891" t="str">
        <f>VLOOKUP(C891,花名册!C:L,9,0)</f>
        <v/>
      </c>
      <c r="L891" t="str">
        <f>VLOOKUP(C891,花名册!C:L,10,0)</f>
        <v/>
      </c>
      <c r="M891" t="str">
        <f>VLOOKUP(C891,花名册!C:N,12,0)</f>
        <v>P2</v>
      </c>
      <c r="N891">
        <f>VLOOKUP(C891,出勤日期!A:I,9,0)</f>
        <v>172.5</v>
      </c>
      <c r="O891">
        <f>VLOOKUP(C891,出勤日期!A:J,10,0)</f>
        <v>172.5</v>
      </c>
      <c r="P891">
        <f>VLOOKUP(C891,出勤日期!A:L,12,0)</f>
        <v>0</v>
      </c>
      <c r="Q891">
        <f>VLOOKUP(C891,出勤日期!A:M,13,0)</f>
        <v>172.5</v>
      </c>
      <c r="S891">
        <f>VLOOKUP(C891,'考勤原始数据（增加育儿、独生子女陪护假）'!C:X,16,0)</f>
        <v>0</v>
      </c>
      <c r="U891">
        <f>VLOOKUP(C891,'考勤原始数据（增加育儿、独生子女陪护假）'!C:Z,17,0)</f>
        <v>0</v>
      </c>
      <c r="W891">
        <f>VLOOKUP(C891,'考勤原始数据（增加育儿、独生子女陪护假）'!C:AB,18,0)</f>
        <v>0</v>
      </c>
      <c r="Y891">
        <f>VLOOKUP(C891,'考勤原始数据（增加育儿、独生子女陪护假）'!C:AD,19,0)</f>
        <v>0</v>
      </c>
      <c r="Z891">
        <f>VLOOKUP(C891,'考勤原始数据（增加育儿、独生子女陪护假）'!C:AE,20,0)</f>
        <v>0</v>
      </c>
      <c r="AB891">
        <f>VLOOKUP(C891,'考勤原始数据（增加育儿、独生子女陪护假）'!C:AG,22,0)</f>
        <v>0</v>
      </c>
      <c r="AC891">
        <f>VLOOKUP(C891,'考勤原始数据（增加育儿、独生子女陪护假）'!C:Y,23,0)</f>
        <v>18</v>
      </c>
      <c r="AD891">
        <f>VLOOKUP(C891,'考勤原始数据（增加育儿、独生子女陪护假）'!C:Z,24,0)</f>
        <v>12</v>
      </c>
      <c r="AE891">
        <v>0</v>
      </c>
      <c r="AF891">
        <f>VLOOKUP(C891,'考勤原始数据（增加育儿、独生子女陪护假）'!C:AB,26,0)</f>
        <v>4</v>
      </c>
      <c r="AG891">
        <f>VLOOKUP(C891:C892,'考勤原始数据（增加育儿、独生子女陪护假）'!C:AC,27,0)</f>
        <v>2</v>
      </c>
      <c r="AH891">
        <f>VLOOKUP(C891,'考勤原始数据（增加育儿、独生子女陪护假）'!C:AD,28,0)</f>
        <v>0</v>
      </c>
      <c r="AI891">
        <f>VLOOKUP(C891,'考勤原始数据（增加育儿、独生子女陪护假）'!C:AE,29,0)</f>
        <v>0</v>
      </c>
      <c r="AJ891">
        <f>VLOOKUP(C891,'考勤原始数据（增加育儿、独生子女陪护假）'!C:AF,30,0)</f>
        <v>240</v>
      </c>
      <c r="AL891">
        <f t="shared" si="53"/>
        <v>0</v>
      </c>
      <c r="AM891">
        <f t="shared" si="55"/>
        <v>200</v>
      </c>
      <c r="AN891">
        <f>VLOOKUP(C891,工龄计算!B:F,5,0)</f>
        <v>0</v>
      </c>
      <c r="AS891">
        <f t="shared" si="54"/>
        <v>0</v>
      </c>
      <c r="BB891">
        <f t="shared" si="56"/>
        <v>0</v>
      </c>
    </row>
    <row r="892" spans="2:54">
      <c r="B892" t="str">
        <f>VLOOKUP(C892,花名册!C:O,13,0)</f>
        <v>12666</v>
      </c>
      <c r="C892" t="s">
        <v>1732</v>
      </c>
      <c r="D892" t="str">
        <f>VLOOKUP(C892,花名册!C:F,4,0)</f>
        <v>百诚医药</v>
      </c>
      <c r="E892" t="str">
        <f>VLOOKUP(C892,花名册!C:G,5,0)</f>
        <v>知识产权部</v>
      </c>
      <c r="F892" t="str">
        <f>VLOOKUP(C892,花名册!C:H,6,0)</f>
        <v>知识产权经理</v>
      </c>
      <c r="G892" t="str">
        <f>VLOOKUP(C892,花名册!C:D,2,0)</f>
        <v>在职</v>
      </c>
      <c r="H892" t="str">
        <f>VLOOKUP(C892,花名册!C:E,3,0)</f>
        <v>试用员工</v>
      </c>
      <c r="I892" t="str">
        <f>VLOOKUP(C892,花名册!C:J,8,0)</f>
        <v>职能</v>
      </c>
      <c r="J892" t="str">
        <f>VLOOKUP(C892,花名册!C:I,7,0)</f>
        <v>2023-03-01</v>
      </c>
      <c r="K892" t="str">
        <f>VLOOKUP(C892,花名册!C:L,9,0)</f>
        <v/>
      </c>
      <c r="L892" t="str">
        <f>VLOOKUP(C892,花名册!C:L,10,0)</f>
        <v/>
      </c>
      <c r="M892" t="str">
        <f>VLOOKUP(C892,花名册!C:N,12,0)</f>
        <v>M3</v>
      </c>
      <c r="N892">
        <f>VLOOKUP(C892,出勤日期!A:I,9,0)</f>
        <v>184</v>
      </c>
      <c r="O892">
        <f>VLOOKUP(C892,出勤日期!A:J,10,0)</f>
        <v>184</v>
      </c>
      <c r="P892">
        <f>VLOOKUP(C892,出勤日期!A:L,12,0)</f>
        <v>0</v>
      </c>
      <c r="Q892">
        <f>VLOOKUP(C892,出勤日期!A:M,13,0)</f>
        <v>184</v>
      </c>
      <c r="S892">
        <f>VLOOKUP(C892,'考勤原始数据（增加育儿、独生子女陪护假）'!C:X,16,0)</f>
        <v>4.5</v>
      </c>
      <c r="U892">
        <f>VLOOKUP(C892,'考勤原始数据（增加育儿、独生子女陪护假）'!C:Z,17,0)</f>
        <v>0</v>
      </c>
      <c r="W892">
        <f>VLOOKUP(C892,'考勤原始数据（增加育儿、独生子女陪护假）'!C:AB,18,0)</f>
        <v>0</v>
      </c>
      <c r="Y892">
        <f>VLOOKUP(C892,'考勤原始数据（增加育儿、独生子女陪护假）'!C:AD,19,0)</f>
        <v>0</v>
      </c>
      <c r="Z892">
        <f>VLOOKUP(C892,'考勤原始数据（增加育儿、独生子女陪护假）'!C:AE,20,0)</f>
        <v>0</v>
      </c>
      <c r="AB892">
        <f>VLOOKUP(C892,'考勤原始数据（增加育儿、独生子女陪护假）'!C:AG,22,0)</f>
        <v>0</v>
      </c>
      <c r="AC892">
        <f>VLOOKUP(C892,'考勤原始数据（增加育儿、独生子女陪护假）'!C:Y,23,0)</f>
        <v>0</v>
      </c>
      <c r="AD892">
        <f>VLOOKUP(C892,'考勤原始数据（增加育儿、独生子女陪护假）'!C:Z,24,0)</f>
        <v>0</v>
      </c>
      <c r="AE892">
        <v>0</v>
      </c>
      <c r="AF892">
        <f>VLOOKUP(C892,'考勤原始数据（增加育儿、独生子女陪护假）'!C:AB,26,0)</f>
        <v>0</v>
      </c>
      <c r="AG892">
        <f>VLOOKUP(C892:C893,'考勤原始数据（增加育儿、独生子女陪护假）'!C:AC,27,0)</f>
        <v>0</v>
      </c>
      <c r="AH892">
        <f>VLOOKUP(C892,'考勤原始数据（增加育儿、独生子女陪护假）'!C:AD,28,0)</f>
        <v>0</v>
      </c>
      <c r="AI892">
        <f>VLOOKUP(C892,'考勤原始数据（增加育儿、独生子女陪护假）'!C:AE,29,0)</f>
        <v>0</v>
      </c>
      <c r="AJ892">
        <f>VLOOKUP(C892,'考勤原始数据（增加育儿、独生子女陪护假）'!C:AF,30,0)</f>
        <v>0</v>
      </c>
      <c r="AL892">
        <f t="shared" si="53"/>
        <v>0</v>
      </c>
      <c r="AM892">
        <f t="shared" si="55"/>
        <v>195.11</v>
      </c>
      <c r="AN892">
        <f>VLOOKUP(C892,工龄计算!B:F,5,0)</f>
        <v>0</v>
      </c>
      <c r="AS892">
        <f t="shared" si="54"/>
        <v>0</v>
      </c>
      <c r="BB892">
        <f t="shared" si="56"/>
        <v>0</v>
      </c>
    </row>
    <row r="893" spans="2:54">
      <c r="B893" t="str">
        <f>VLOOKUP(C893,花名册!C:O,13,0)</f>
        <v>12669</v>
      </c>
      <c r="C893" t="s">
        <v>1735</v>
      </c>
      <c r="D893" t="str">
        <f>VLOOKUP(C893,花名册!C:F,4,0)</f>
        <v>百诚医药</v>
      </c>
      <c r="E893" t="str">
        <f>VLOOKUP(C893,花名册!C:G,5,0)</f>
        <v>注册部</v>
      </c>
      <c r="F893" t="str">
        <f>VLOOKUP(C893,花名册!C:H,6,0)</f>
        <v>注册专员</v>
      </c>
      <c r="G893" t="str">
        <f>VLOOKUP(C893,花名册!C:D,2,0)</f>
        <v>在职</v>
      </c>
      <c r="H893" t="str">
        <f>VLOOKUP(C893,花名册!C:E,3,0)</f>
        <v>试用员工</v>
      </c>
      <c r="I893" t="str">
        <f>VLOOKUP(C893,花名册!C:J,8,0)</f>
        <v>研发</v>
      </c>
      <c r="J893" t="str">
        <f>VLOOKUP(C893,花名册!C:I,7,0)</f>
        <v>2023-03-01</v>
      </c>
      <c r="K893" t="str">
        <f>VLOOKUP(C893,花名册!C:L,9,0)</f>
        <v/>
      </c>
      <c r="L893" t="str">
        <f>VLOOKUP(C893,花名册!C:L,10,0)</f>
        <v/>
      </c>
      <c r="M893" t="str">
        <f>VLOOKUP(C893,花名册!C:N,12,0)</f>
        <v>P2</v>
      </c>
      <c r="N893">
        <f>VLOOKUP(C893,出勤日期!A:I,9,0)</f>
        <v>172.5</v>
      </c>
      <c r="O893">
        <f>VLOOKUP(C893,出勤日期!A:J,10,0)</f>
        <v>172.5</v>
      </c>
      <c r="P893">
        <f>VLOOKUP(C893,出勤日期!A:L,12,0)</f>
        <v>0</v>
      </c>
      <c r="Q893">
        <f>VLOOKUP(C893,出勤日期!A:M,13,0)</f>
        <v>172.5</v>
      </c>
      <c r="S893">
        <f>VLOOKUP(C893,'考勤原始数据（增加育儿、独生子女陪护假）'!C:X,16,0)</f>
        <v>0</v>
      </c>
      <c r="U893">
        <f>VLOOKUP(C893,'考勤原始数据（增加育儿、独生子女陪护假）'!C:Z,17,0)</f>
        <v>0</v>
      </c>
      <c r="W893">
        <f>VLOOKUP(C893,'考勤原始数据（增加育儿、独生子女陪护假）'!C:AB,18,0)</f>
        <v>0</v>
      </c>
      <c r="Y893">
        <f>VLOOKUP(C893,'考勤原始数据（增加育儿、独生子女陪护假）'!C:AD,19,0)</f>
        <v>0</v>
      </c>
      <c r="Z893">
        <f>VLOOKUP(C893,'考勤原始数据（增加育儿、独生子女陪护假）'!C:AE,20,0)</f>
        <v>0</v>
      </c>
      <c r="AB893">
        <f>VLOOKUP(C893,'考勤原始数据（增加育儿、独生子女陪护假）'!C:AG,22,0)</f>
        <v>0</v>
      </c>
      <c r="AC893">
        <f>VLOOKUP(C893,'考勤原始数据（增加育儿、独生子女陪护假）'!C:Y,23,0)</f>
        <v>0</v>
      </c>
      <c r="AD893">
        <f>VLOOKUP(C893,'考勤原始数据（增加育儿、独生子女陪护假）'!C:Z,24,0)</f>
        <v>0</v>
      </c>
      <c r="AE893">
        <v>0</v>
      </c>
      <c r="AF893">
        <f>VLOOKUP(C893,'考勤原始数据（增加育儿、独生子女陪护假）'!C:AB,26,0)</f>
        <v>0</v>
      </c>
      <c r="AG893">
        <f>VLOOKUP(C893:C894,'考勤原始数据（增加育儿、独生子女陪护假）'!C:AC,27,0)</f>
        <v>0</v>
      </c>
      <c r="AH893">
        <f>VLOOKUP(C893,'考勤原始数据（增加育儿、独生子女陪护假）'!C:AD,28,0)</f>
        <v>0</v>
      </c>
      <c r="AI893">
        <f>VLOOKUP(C893,'考勤原始数据（增加育儿、独生子女陪护假）'!C:AE,29,0)</f>
        <v>0</v>
      </c>
      <c r="AJ893">
        <f>VLOOKUP(C893,'考勤原始数据（增加育儿、独生子女陪护假）'!C:AF,30,0)</f>
        <v>0</v>
      </c>
      <c r="AL893">
        <f t="shared" si="53"/>
        <v>0</v>
      </c>
      <c r="AM893">
        <f t="shared" si="55"/>
        <v>200</v>
      </c>
      <c r="AN893">
        <f>VLOOKUP(C893,工龄计算!B:F,5,0)</f>
        <v>0</v>
      </c>
      <c r="AS893">
        <f t="shared" si="54"/>
        <v>0</v>
      </c>
      <c r="BB893">
        <f t="shared" si="56"/>
        <v>0</v>
      </c>
    </row>
    <row r="894" spans="2:54">
      <c r="B894" t="str">
        <f>VLOOKUP(C894,花名册!C:O,13,0)</f>
        <v>12682</v>
      </c>
      <c r="C894" t="s">
        <v>1655</v>
      </c>
      <c r="D894" t="str">
        <f>VLOOKUP(C894,花名册!C:F,4,0)</f>
        <v>百诚医药</v>
      </c>
      <c r="E894" t="str">
        <f>VLOOKUP(C894,花名册!C:G,5,0)</f>
        <v>注册部</v>
      </c>
      <c r="F894" t="str">
        <f>VLOOKUP(C894,花名册!C:H,6,0)</f>
        <v>注册专员</v>
      </c>
      <c r="G894" t="str">
        <f>VLOOKUP(C894,花名册!C:D,2,0)</f>
        <v>在职</v>
      </c>
      <c r="H894" t="str">
        <f>VLOOKUP(C894,花名册!C:E,3,0)</f>
        <v>试用员工</v>
      </c>
      <c r="I894" t="str">
        <f>VLOOKUP(C894,花名册!C:J,8,0)</f>
        <v>研发</v>
      </c>
      <c r="J894" t="str">
        <f>VLOOKUP(C894,花名册!C:I,7,0)</f>
        <v>2023-03-06</v>
      </c>
      <c r="K894" t="str">
        <f>VLOOKUP(C894,花名册!C:L,9,0)</f>
        <v/>
      </c>
      <c r="L894" t="str">
        <f>VLOOKUP(C894,花名册!C:L,10,0)</f>
        <v/>
      </c>
      <c r="M894" t="str">
        <f>VLOOKUP(C894,花名册!C:N,12,0)</f>
        <v>P2</v>
      </c>
      <c r="N894">
        <f>VLOOKUP(C894,出勤日期!A:I,9,0)</f>
        <v>172.5</v>
      </c>
      <c r="O894">
        <f>VLOOKUP(C894,出勤日期!A:J,10,0)</f>
        <v>150</v>
      </c>
      <c r="P894">
        <f>VLOOKUP(C894,出勤日期!A:L,12,0)</f>
        <v>0</v>
      </c>
      <c r="Q894">
        <f>VLOOKUP(C894,出勤日期!A:M,13,0)</f>
        <v>150</v>
      </c>
      <c r="S894">
        <f>VLOOKUP(C894,'考勤原始数据（增加育儿、独生子女陪护假）'!C:X,16,0)</f>
        <v>0</v>
      </c>
      <c r="U894">
        <f>VLOOKUP(C894,'考勤原始数据（增加育儿、独生子女陪护假）'!C:Z,17,0)</f>
        <v>0</v>
      </c>
      <c r="W894">
        <f>VLOOKUP(C894,'考勤原始数据（增加育儿、独生子女陪护假）'!C:AB,18,0)</f>
        <v>0</v>
      </c>
      <c r="Y894">
        <f>VLOOKUP(C894,'考勤原始数据（增加育儿、独生子女陪护假）'!C:AD,19,0)</f>
        <v>0</v>
      </c>
      <c r="Z894">
        <f>VLOOKUP(C894,'考勤原始数据（增加育儿、独生子女陪护假）'!C:AE,20,0)</f>
        <v>0</v>
      </c>
      <c r="AB894">
        <f>VLOOKUP(C894,'考勤原始数据（增加育儿、独生子女陪护假）'!C:AG,22,0)</f>
        <v>0</v>
      </c>
      <c r="AC894">
        <f>VLOOKUP(C894,'考勤原始数据（增加育儿、独生子女陪护假）'!C:Y,23,0)</f>
        <v>2</v>
      </c>
      <c r="AD894">
        <f>VLOOKUP(C894,'考勤原始数据（增加育儿、独生子女陪护假）'!C:Z,24,0)</f>
        <v>2</v>
      </c>
      <c r="AE894">
        <v>0</v>
      </c>
      <c r="AF894">
        <f>VLOOKUP(C894,'考勤原始数据（增加育儿、独生子女陪护假）'!C:AB,26,0)</f>
        <v>0</v>
      </c>
      <c r="AG894">
        <f>VLOOKUP(C894:C895,'考勤原始数据（增加育儿、独生子女陪护假）'!C:AC,27,0)</f>
        <v>0</v>
      </c>
      <c r="AH894">
        <f>VLOOKUP(C894,'考勤原始数据（增加育儿、独生子女陪护假）'!C:AD,28,0)</f>
        <v>0</v>
      </c>
      <c r="AI894">
        <f>VLOOKUP(C894,'考勤原始数据（增加育儿、独生子女陪护假）'!C:AE,29,0)</f>
        <v>0</v>
      </c>
      <c r="AJ894">
        <f>VLOOKUP(C894,'考勤原始数据（增加育儿、独生子女陪护假）'!C:AF,30,0)</f>
        <v>0</v>
      </c>
      <c r="AK894">
        <v>4</v>
      </c>
      <c r="AL894">
        <f t="shared" si="53"/>
        <v>60</v>
      </c>
      <c r="AM894">
        <f t="shared" si="55"/>
        <v>173.91</v>
      </c>
      <c r="AN894">
        <f>VLOOKUP(C894,工龄计算!B:F,5,0)</f>
        <v>0</v>
      </c>
      <c r="AS894">
        <f t="shared" si="54"/>
        <v>0</v>
      </c>
      <c r="BB894">
        <f t="shared" si="56"/>
        <v>0</v>
      </c>
    </row>
    <row r="895" spans="2:54">
      <c r="B895" t="str">
        <f>VLOOKUP(C895,花名册!C:O,13,0)</f>
        <v>12694</v>
      </c>
      <c r="C895" t="s">
        <v>1658</v>
      </c>
      <c r="D895" t="str">
        <f>VLOOKUP(C895,花名册!C:F,4,0)</f>
        <v>百代医药</v>
      </c>
      <c r="E895" t="str">
        <f>VLOOKUP(C895,花名册!C:G,5,0)</f>
        <v>质量部</v>
      </c>
      <c r="F895" t="str">
        <f>VLOOKUP(C895,花名册!C:H,6,0)</f>
        <v>质量负责人</v>
      </c>
      <c r="G895" t="str">
        <f>VLOOKUP(C895,花名册!C:D,2,0)</f>
        <v>在职</v>
      </c>
      <c r="H895" t="str">
        <f>VLOOKUP(C895,花名册!C:E,3,0)</f>
        <v>试用员工</v>
      </c>
      <c r="I895" t="str">
        <f>VLOOKUP(C895,花名册!C:J,8,0)</f>
        <v>职能</v>
      </c>
      <c r="J895" t="str">
        <f>VLOOKUP(C895,花名册!C:I,7,0)</f>
        <v>2023-03-08</v>
      </c>
      <c r="K895" t="str">
        <f>VLOOKUP(C895,花名册!C:L,9,0)</f>
        <v/>
      </c>
      <c r="L895" t="str">
        <f>VLOOKUP(C895,花名册!C:L,10,0)</f>
        <v/>
      </c>
      <c r="M895" t="str">
        <f>VLOOKUP(C895,花名册!C:N,12,0)</f>
        <v>M5</v>
      </c>
      <c r="N895">
        <f>VLOOKUP(C895,出勤日期!A:I,9,0)</f>
        <v>184</v>
      </c>
      <c r="O895">
        <f>VLOOKUP(C895,出勤日期!A:J,10,0)</f>
        <v>144</v>
      </c>
      <c r="P895">
        <f>VLOOKUP(C895,出勤日期!A:L,12,0)</f>
        <v>0</v>
      </c>
      <c r="Q895">
        <f>VLOOKUP(C895,出勤日期!A:M,13,0)</f>
        <v>144</v>
      </c>
      <c r="S895">
        <f>VLOOKUP(C895,'考勤原始数据（增加育儿、独生子女陪护假）'!C:X,16,0)</f>
        <v>4</v>
      </c>
      <c r="U895">
        <f>VLOOKUP(C895,'考勤原始数据（增加育儿、独生子女陪护假）'!C:Z,17,0)</f>
        <v>0</v>
      </c>
      <c r="W895">
        <f>VLOOKUP(C895,'考勤原始数据（增加育儿、独生子女陪护假）'!C:AB,18,0)</f>
        <v>0</v>
      </c>
      <c r="Y895">
        <f>VLOOKUP(C895,'考勤原始数据（增加育儿、独生子女陪护假）'!C:AD,19,0)</f>
        <v>0</v>
      </c>
      <c r="Z895">
        <f>VLOOKUP(C895,'考勤原始数据（增加育儿、独生子女陪护假）'!C:AE,20,0)</f>
        <v>0</v>
      </c>
      <c r="AB895">
        <f>VLOOKUP(C895,'考勤原始数据（增加育儿、独生子女陪护假）'!C:AG,22,0)</f>
        <v>0</v>
      </c>
      <c r="AC895">
        <f>VLOOKUP(C895,'考勤原始数据（增加育儿、独生子女陪护假）'!C:Y,23,0)</f>
        <v>0</v>
      </c>
      <c r="AD895">
        <f>VLOOKUP(C895,'考勤原始数据（增加育儿、独生子女陪护假）'!C:Z,24,0)</f>
        <v>0</v>
      </c>
      <c r="AE895">
        <v>0</v>
      </c>
      <c r="AF895">
        <f>VLOOKUP(C895,'考勤原始数据（增加育儿、独生子女陪护假）'!C:AB,26,0)</f>
        <v>0</v>
      </c>
      <c r="AG895">
        <f>VLOOKUP(C895:C896,'考勤原始数据（增加育儿、独生子女陪护假）'!C:AC,27,0)</f>
        <v>0</v>
      </c>
      <c r="AH895">
        <f>VLOOKUP(C895,'考勤原始数据（增加育儿、独生子女陪护假）'!C:AD,28,0)</f>
        <v>0</v>
      </c>
      <c r="AI895">
        <f>VLOOKUP(C895,'考勤原始数据（增加育儿、独生子女陪护假）'!C:AE,29,0)</f>
        <v>0</v>
      </c>
      <c r="AJ895">
        <f>VLOOKUP(C895,'考勤原始数据（增加育儿、独生子女陪护假）'!C:AF,30,0)</f>
        <v>0</v>
      </c>
      <c r="AK895">
        <v>17</v>
      </c>
      <c r="AL895">
        <f t="shared" si="53"/>
        <v>255</v>
      </c>
      <c r="AM895">
        <f t="shared" si="55"/>
        <v>152.16999999999999</v>
      </c>
      <c r="AN895">
        <f>VLOOKUP(C895,工龄计算!B:F,5,0)</f>
        <v>0</v>
      </c>
      <c r="AS895">
        <f t="shared" si="54"/>
        <v>0</v>
      </c>
      <c r="BB895">
        <f t="shared" si="56"/>
        <v>0</v>
      </c>
    </row>
    <row r="896" spans="2:54">
      <c r="B896" t="str">
        <f>VLOOKUP(C896,花名册!C:O,13,0)</f>
        <v>12718</v>
      </c>
      <c r="C896" t="s">
        <v>1472</v>
      </c>
      <c r="D896" t="str">
        <f>VLOOKUP(C896,花名册!C:F,4,0)</f>
        <v>百诚医药</v>
      </c>
      <c r="E896" t="str">
        <f>VLOOKUP(C896,花名册!C:G,5,0)</f>
        <v>质量保证部</v>
      </c>
      <c r="F896" t="str">
        <f>VLOOKUP(C896,花名册!C:H,6,0)</f>
        <v>QA</v>
      </c>
      <c r="G896" t="str">
        <f>VLOOKUP(C896,花名册!C:D,2,0)</f>
        <v>在职</v>
      </c>
      <c r="H896" t="str">
        <f>VLOOKUP(C896,花名册!C:E,3,0)</f>
        <v>试用员工</v>
      </c>
      <c r="I896" t="str">
        <f>VLOOKUP(C896,花名册!C:J,8,0)</f>
        <v>职能</v>
      </c>
      <c r="J896" t="str">
        <f>VLOOKUP(C896,花名册!C:I,7,0)</f>
        <v>2023-03-17</v>
      </c>
      <c r="K896" t="str">
        <f>VLOOKUP(C896,花名册!C:L,9,0)</f>
        <v/>
      </c>
      <c r="L896" t="str">
        <f>VLOOKUP(C896,花名册!C:L,10,0)</f>
        <v/>
      </c>
      <c r="M896" t="str">
        <f>VLOOKUP(C896,花名册!C:N,12,0)</f>
        <v>P1</v>
      </c>
      <c r="N896">
        <f>VLOOKUP(C896,出勤日期!A:I,9,0)</f>
        <v>184</v>
      </c>
      <c r="O896">
        <f>VLOOKUP(C896,出勤日期!A:J,10,0)</f>
        <v>88</v>
      </c>
      <c r="P896">
        <f>VLOOKUP(C896,出勤日期!A:L,12,0)</f>
        <v>0</v>
      </c>
      <c r="Q896">
        <f>VLOOKUP(C896,出勤日期!A:M,13,0)</f>
        <v>88</v>
      </c>
      <c r="S896">
        <f>VLOOKUP(C896,'考勤原始数据（增加育儿、独生子女陪护假）'!C:X,16,0)</f>
        <v>0</v>
      </c>
      <c r="U896">
        <f>VLOOKUP(C896,'考勤原始数据（增加育儿、独生子女陪护假）'!C:Z,17,0)</f>
        <v>0</v>
      </c>
      <c r="W896">
        <f>VLOOKUP(C896,'考勤原始数据（增加育儿、独生子女陪护假）'!C:AB,18,0)</f>
        <v>0</v>
      </c>
      <c r="Y896">
        <f>VLOOKUP(C896,'考勤原始数据（增加育儿、独生子女陪护假）'!C:AD,19,0)</f>
        <v>0</v>
      </c>
      <c r="Z896">
        <f>VLOOKUP(C896,'考勤原始数据（增加育儿、独生子女陪护假）'!C:AE,20,0)</f>
        <v>0</v>
      </c>
      <c r="AB896">
        <f>VLOOKUP(C896,'考勤原始数据（增加育儿、独生子女陪护假）'!C:AG,22,0)</f>
        <v>0</v>
      </c>
      <c r="AC896">
        <f>VLOOKUP(C896,'考勤原始数据（增加育儿、独生子女陪护假）'!C:Y,23,0)</f>
        <v>2.5</v>
      </c>
      <c r="AD896">
        <f>VLOOKUP(C896,'考勤原始数据（增加育儿、独生子女陪护假）'!C:Z,24,0)</f>
        <v>2.5</v>
      </c>
      <c r="AE896">
        <v>0</v>
      </c>
      <c r="AF896">
        <f>VLOOKUP(C896,'考勤原始数据（增加育儿、独生子女陪护假）'!C:AB,26,0)</f>
        <v>0</v>
      </c>
      <c r="AG896">
        <f>VLOOKUP(C896:C897,'考勤原始数据（增加育儿、独生子女陪护假）'!C:AC,27,0)</f>
        <v>0</v>
      </c>
      <c r="AH896">
        <f>VLOOKUP(C896,'考勤原始数据（增加育儿、独生子女陪护假）'!C:AD,28,0)</f>
        <v>0</v>
      </c>
      <c r="AI896">
        <f>VLOOKUP(C896,'考勤原始数据（增加育儿、独生子女陪护假）'!C:AE,29,0)</f>
        <v>0</v>
      </c>
      <c r="AJ896">
        <f>VLOOKUP(C896,'考勤原始数据（增加育儿、独生子女陪护假）'!C:AF,30,0)</f>
        <v>0</v>
      </c>
      <c r="AL896">
        <f t="shared" si="53"/>
        <v>0</v>
      </c>
      <c r="AM896">
        <f t="shared" si="55"/>
        <v>95.65</v>
      </c>
      <c r="AN896">
        <f>VLOOKUP(C896,工龄计算!B:F,5,0)</f>
        <v>0</v>
      </c>
      <c r="AS896">
        <f t="shared" si="54"/>
        <v>0</v>
      </c>
      <c r="BB896">
        <f t="shared" si="56"/>
        <v>0</v>
      </c>
    </row>
    <row r="897" spans="2:54">
      <c r="B897" t="str">
        <f>VLOOKUP(C897,花名册!C:O,13,0)</f>
        <v>12743</v>
      </c>
      <c r="C897" t="s">
        <v>1742</v>
      </c>
      <c r="D897" t="str">
        <f>VLOOKUP(C897,花名册!C:F,4,0)</f>
        <v>百诚医药</v>
      </c>
      <c r="E897" t="str">
        <f>VLOOKUP(C897,花名册!C:G,5,0)</f>
        <v>实验室管理部</v>
      </c>
      <c r="F897" t="str">
        <f>VLOOKUP(C897,花名册!C:H,6,0)</f>
        <v>安全员</v>
      </c>
      <c r="G897" t="str">
        <f>VLOOKUP(C897,花名册!C:D,2,0)</f>
        <v>在职</v>
      </c>
      <c r="H897" t="str">
        <f>VLOOKUP(C897,花名册!C:E,3,0)</f>
        <v>试用员工</v>
      </c>
      <c r="I897" t="str">
        <f>VLOOKUP(C897,花名册!C:J,8,0)</f>
        <v>职能</v>
      </c>
      <c r="J897" t="str">
        <f>VLOOKUP(C897,花名册!C:I,7,0)</f>
        <v>2023-03-24</v>
      </c>
      <c r="K897" t="str">
        <f>VLOOKUP(C897,花名册!C:L,9,0)</f>
        <v/>
      </c>
      <c r="L897" t="str">
        <f>VLOOKUP(C897,花名册!C:L,10,0)</f>
        <v/>
      </c>
      <c r="M897" t="str">
        <f>VLOOKUP(C897,花名册!C:N,12,0)</f>
        <v>P1</v>
      </c>
      <c r="N897">
        <f>VLOOKUP(C897,出勤日期!A:I,9,0)</f>
        <v>184</v>
      </c>
      <c r="O897">
        <f>VLOOKUP(C897,出勤日期!A:J,10,0)</f>
        <v>48</v>
      </c>
      <c r="P897">
        <f>VLOOKUP(C897,出勤日期!A:L,12,0)</f>
        <v>0</v>
      </c>
      <c r="Q897">
        <f>VLOOKUP(C897,出勤日期!A:M,13,0)</f>
        <v>48</v>
      </c>
      <c r="S897">
        <f>VLOOKUP(C897,'考勤原始数据（增加育儿、独生子女陪护假）'!C:X,16,0)</f>
        <v>0</v>
      </c>
      <c r="U897">
        <f>VLOOKUP(C897,'考勤原始数据（增加育儿、独生子女陪护假）'!C:Z,17,0)</f>
        <v>0</v>
      </c>
      <c r="W897">
        <f>VLOOKUP(C897,'考勤原始数据（增加育儿、独生子女陪护假）'!C:AB,18,0)</f>
        <v>0</v>
      </c>
      <c r="Y897">
        <f>VLOOKUP(C897,'考勤原始数据（增加育儿、独生子女陪护假）'!C:AD,19,0)</f>
        <v>0</v>
      </c>
      <c r="Z897">
        <f>VLOOKUP(C897,'考勤原始数据（增加育儿、独生子女陪护假）'!C:AE,20,0)</f>
        <v>0</v>
      </c>
      <c r="AB897">
        <f>VLOOKUP(C897,'考勤原始数据（增加育儿、独生子女陪护假）'!C:AG,22,0)</f>
        <v>0</v>
      </c>
      <c r="AC897">
        <f>VLOOKUP(C897,'考勤原始数据（增加育儿、独生子女陪护假）'!C:Y,23,0)</f>
        <v>0</v>
      </c>
      <c r="AD897">
        <f>VLOOKUP(C897,'考勤原始数据（增加育儿、独生子女陪护假）'!C:Z,24,0)</f>
        <v>0</v>
      </c>
      <c r="AE897">
        <v>0</v>
      </c>
      <c r="AF897">
        <f>VLOOKUP(C897,'考勤原始数据（增加育儿、独生子女陪护假）'!C:AB,26,0)</f>
        <v>0</v>
      </c>
      <c r="AG897">
        <f>VLOOKUP(C897:C898,'考勤原始数据（增加育儿、独生子女陪护假）'!C:AC,27,0)</f>
        <v>0</v>
      </c>
      <c r="AH897">
        <f>VLOOKUP(C897,'考勤原始数据（增加育儿、独生子女陪护假）'!C:AD,28,0)</f>
        <v>0</v>
      </c>
      <c r="AI897">
        <f>VLOOKUP(C897,'考勤原始数据（增加育儿、独生子女陪护假）'!C:AE,29,0)</f>
        <v>0</v>
      </c>
      <c r="AJ897">
        <f>VLOOKUP(C897,'考勤原始数据（增加育儿、独生子女陪护假）'!C:AF,30,0)</f>
        <v>0</v>
      </c>
      <c r="AL897">
        <f t="shared" si="53"/>
        <v>0</v>
      </c>
      <c r="AM897">
        <f t="shared" si="55"/>
        <v>52.17</v>
      </c>
      <c r="AN897">
        <f>VLOOKUP(C897,工龄计算!B:F,5,0)</f>
        <v>0</v>
      </c>
      <c r="AS897">
        <f t="shared" si="54"/>
        <v>0</v>
      </c>
      <c r="BB897">
        <f t="shared" si="56"/>
        <v>0</v>
      </c>
    </row>
    <row r="898" spans="2:54">
      <c r="B898" t="str">
        <f>VLOOKUP(C898,花名册!C:O,13,0)</f>
        <v>12642</v>
      </c>
      <c r="C898" t="s">
        <v>1746</v>
      </c>
      <c r="D898" t="str">
        <f>VLOOKUP(C898,花名册!C:F,4,0)</f>
        <v>百诚医药</v>
      </c>
      <c r="E898" t="str">
        <f>VLOOKUP(C898,花名册!C:G,5,0)</f>
        <v>中药天然药物部</v>
      </c>
      <c r="F898" t="str">
        <f>VLOOKUP(C898,花名册!C:H,6,0)</f>
        <v>中药工艺研究员</v>
      </c>
      <c r="G898" t="str">
        <f>VLOOKUP(C898,花名册!C:D,2,0)</f>
        <v>在职</v>
      </c>
      <c r="H898" t="str">
        <f>VLOOKUP(C898,花名册!C:E,3,0)</f>
        <v>试用员工</v>
      </c>
      <c r="I898" t="str">
        <f>VLOOKUP(C898,花名册!C:J,8,0)</f>
        <v>研发</v>
      </c>
      <c r="J898" t="str">
        <f>VLOOKUP(C898,花名册!C:I,7,0)</f>
        <v>2023-03-01</v>
      </c>
      <c r="K898" t="str">
        <f>VLOOKUP(C898,花名册!C:L,9,0)</f>
        <v/>
      </c>
      <c r="L898" t="str">
        <f>VLOOKUP(C898,花名册!C:L,10,0)</f>
        <v/>
      </c>
      <c r="M898" t="str">
        <f>VLOOKUP(C898,花名册!C:N,12,0)</f>
        <v>P2</v>
      </c>
      <c r="N898">
        <f>VLOOKUP(C898,出勤日期!A:I,9,0)</f>
        <v>172.5</v>
      </c>
      <c r="O898">
        <f>VLOOKUP(C898,出勤日期!A:J,10,0)</f>
        <v>172.5</v>
      </c>
      <c r="P898">
        <f>VLOOKUP(C898,出勤日期!A:L,12,0)</f>
        <v>0</v>
      </c>
      <c r="Q898">
        <f>VLOOKUP(C898,出勤日期!A:M,13,0)</f>
        <v>172.5</v>
      </c>
      <c r="S898">
        <f>VLOOKUP(C898,'考勤原始数据（增加育儿、独生子女陪护假）'!C:X,16,0)</f>
        <v>0</v>
      </c>
      <c r="U898">
        <f>VLOOKUP(C898,'考勤原始数据（增加育儿、独生子女陪护假）'!C:Z,17,0)</f>
        <v>0</v>
      </c>
      <c r="W898">
        <f>VLOOKUP(C898,'考勤原始数据（增加育儿、独生子女陪护假）'!C:AB,18,0)</f>
        <v>0</v>
      </c>
      <c r="Y898">
        <f>VLOOKUP(C898,'考勤原始数据（增加育儿、独生子女陪护假）'!C:AD,19,0)</f>
        <v>0</v>
      </c>
      <c r="Z898">
        <f>VLOOKUP(C898,'考勤原始数据（增加育儿、独生子女陪护假）'!C:AE,20,0)</f>
        <v>0</v>
      </c>
      <c r="AB898">
        <f>VLOOKUP(C898,'考勤原始数据（增加育儿、独生子女陪护假）'!C:AG,22,0)</f>
        <v>0</v>
      </c>
      <c r="AC898">
        <f>VLOOKUP(C898,'考勤原始数据（增加育儿、独生子女陪护假）'!C:Y,23,0)</f>
        <v>1</v>
      </c>
      <c r="AD898">
        <f>VLOOKUP(C898,'考勤原始数据（增加育儿、独生子女陪护假）'!C:Z,24,0)</f>
        <v>1</v>
      </c>
      <c r="AE898">
        <v>0</v>
      </c>
      <c r="AF898">
        <f>VLOOKUP(C898,'考勤原始数据（增加育儿、独生子女陪护假）'!C:AB,26,0)</f>
        <v>0</v>
      </c>
      <c r="AG898">
        <f>VLOOKUP(C898:C899,'考勤原始数据（增加育儿、独生子女陪护假）'!C:AC,27,0)</f>
        <v>0</v>
      </c>
      <c r="AH898">
        <f>VLOOKUP(C898,'考勤原始数据（增加育儿、独生子女陪护假）'!C:AD,28,0)</f>
        <v>0</v>
      </c>
      <c r="AI898">
        <f>VLOOKUP(C898,'考勤原始数据（增加育儿、独生子女陪护假）'!C:AE,29,0)</f>
        <v>0</v>
      </c>
      <c r="AJ898">
        <f>VLOOKUP(C898,'考勤原始数据（增加育儿、独生子女陪护假）'!C:AF,30,0)</f>
        <v>0</v>
      </c>
      <c r="AL898">
        <f t="shared" ref="AL898:AL961" si="57">AK898*15</f>
        <v>0</v>
      </c>
      <c r="AM898">
        <f t="shared" si="55"/>
        <v>200</v>
      </c>
      <c r="AN898">
        <f>VLOOKUP(C898,工龄计算!B:F,5,0)</f>
        <v>0</v>
      </c>
      <c r="AS898">
        <f t="shared" ref="AS898:AS961" si="58">AO898+AP898+AQ898+AR898</f>
        <v>0</v>
      </c>
      <c r="BB898">
        <f t="shared" si="56"/>
        <v>0</v>
      </c>
    </row>
    <row r="899" spans="2:54">
      <c r="B899" t="str">
        <f>VLOOKUP(C899,花名册!C:O,13,0)</f>
        <v>12639</v>
      </c>
      <c r="C899" t="s">
        <v>1346</v>
      </c>
      <c r="D899" t="str">
        <f>VLOOKUP(C899,花名册!C:F,4,0)</f>
        <v>百诚医药</v>
      </c>
      <c r="E899" t="str">
        <f>VLOOKUP(C899,花名册!C:G,5,0)</f>
        <v>原料药七部</v>
      </c>
      <c r="F899" t="str">
        <f>VLOOKUP(C899,花名册!C:H,6,0)</f>
        <v>高级合成研究员</v>
      </c>
      <c r="G899" t="str">
        <f>VLOOKUP(C899,花名册!C:D,2,0)</f>
        <v>在职</v>
      </c>
      <c r="H899" t="str">
        <f>VLOOKUP(C899,花名册!C:E,3,0)</f>
        <v>试用员工</v>
      </c>
      <c r="I899" t="str">
        <f>VLOOKUP(C899,花名册!C:J,8,0)</f>
        <v>研发</v>
      </c>
      <c r="J899" t="str">
        <f>VLOOKUP(C899,花名册!C:I,7,0)</f>
        <v>2023-03-03</v>
      </c>
      <c r="K899" t="str">
        <f>VLOOKUP(C899,花名册!C:L,9,0)</f>
        <v/>
      </c>
      <c r="L899" t="str">
        <f>VLOOKUP(C899,花名册!C:L,10,0)</f>
        <v/>
      </c>
      <c r="M899" t="str">
        <f>VLOOKUP(C899,花名册!C:N,12,0)</f>
        <v>P3</v>
      </c>
      <c r="N899">
        <f>VLOOKUP(C899,出勤日期!A:I,9,0)</f>
        <v>172.5</v>
      </c>
      <c r="O899">
        <f>VLOOKUP(C899,出勤日期!A:J,10,0)</f>
        <v>157.5</v>
      </c>
      <c r="P899">
        <f>VLOOKUP(C899,出勤日期!A:L,12,0)</f>
        <v>0</v>
      </c>
      <c r="Q899">
        <f>VLOOKUP(C899,出勤日期!A:M,13,0)</f>
        <v>157.5</v>
      </c>
      <c r="S899">
        <f>VLOOKUP(C899,'考勤原始数据（增加育儿、独生子女陪护假）'!C:X,16,0)</f>
        <v>4</v>
      </c>
      <c r="U899">
        <f>VLOOKUP(C899,'考勤原始数据（增加育儿、独生子女陪护假）'!C:Z,17,0)</f>
        <v>0</v>
      </c>
      <c r="W899">
        <f>VLOOKUP(C899,'考勤原始数据（增加育儿、独生子女陪护假）'!C:AB,18,0)</f>
        <v>0</v>
      </c>
      <c r="Y899">
        <f>VLOOKUP(C899,'考勤原始数据（增加育儿、独生子女陪护假）'!C:AD,19,0)</f>
        <v>0</v>
      </c>
      <c r="Z899">
        <f>VLOOKUP(C899,'考勤原始数据（增加育儿、独生子女陪护假）'!C:AE,20,0)</f>
        <v>0</v>
      </c>
      <c r="AB899">
        <f>VLOOKUP(C899,'考勤原始数据（增加育儿、独生子女陪护假）'!C:AG,22,0)</f>
        <v>0</v>
      </c>
      <c r="AC899">
        <f>VLOOKUP(C899,'考勤原始数据（增加育儿、独生子女陪护假）'!C:Y,23,0)</f>
        <v>0</v>
      </c>
      <c r="AD899">
        <f>VLOOKUP(C899,'考勤原始数据（增加育儿、独生子女陪护假）'!C:Z,24,0)</f>
        <v>0</v>
      </c>
      <c r="AE899">
        <v>0</v>
      </c>
      <c r="AF899">
        <f>VLOOKUP(C899,'考勤原始数据（增加育儿、独生子女陪护假）'!C:AB,26,0)</f>
        <v>0</v>
      </c>
      <c r="AG899">
        <f>VLOOKUP(C899:C900,'考勤原始数据（增加育儿、独生子女陪护假）'!C:AC,27,0)</f>
        <v>0</v>
      </c>
      <c r="AH899">
        <f>VLOOKUP(C899,'考勤原始数据（增加育儿、独生子女陪护假）'!C:AD,28,0)</f>
        <v>0</v>
      </c>
      <c r="AI899">
        <f>VLOOKUP(C899,'考勤原始数据（增加育儿、独生子女陪护假）'!C:AE,29,0)</f>
        <v>0</v>
      </c>
      <c r="AJ899">
        <f>VLOOKUP(C899,'考勤原始数据（增加育儿、独生子女陪护假）'!C:AF,30,0)</f>
        <v>0</v>
      </c>
      <c r="AL899">
        <f t="shared" si="57"/>
        <v>0</v>
      </c>
      <c r="AM899">
        <f t="shared" ref="AM899:AM962" si="59">ROUND(200/N899*(O899-R899-S899-T899-U899-V899-W899-X899-Y899-Z899-AA899-AB899),2)</f>
        <v>177.97</v>
      </c>
      <c r="AN899">
        <f>VLOOKUP(C899,工龄计算!B:F,5,0)</f>
        <v>0</v>
      </c>
      <c r="AS899">
        <f t="shared" si="58"/>
        <v>0</v>
      </c>
      <c r="BB899">
        <f t="shared" ref="BB899:BB962" si="60">AU899+AY899+AZ899+BA899</f>
        <v>0</v>
      </c>
    </row>
    <row r="900" spans="2:54">
      <c r="B900" t="str">
        <f>VLOOKUP(C900,花名册!C:O,13,0)</f>
        <v>12646</v>
      </c>
      <c r="C900" t="s">
        <v>1747</v>
      </c>
      <c r="D900" t="str">
        <f>VLOOKUP(C900,花名册!C:F,4,0)</f>
        <v>百诚医药</v>
      </c>
      <c r="E900" t="str">
        <f>VLOOKUP(C900,花名册!C:G,5,0)</f>
        <v>外用制剂部</v>
      </c>
      <c r="F900" t="str">
        <f>VLOOKUP(C900,花名册!C:H,6,0)</f>
        <v>助理分析研究员</v>
      </c>
      <c r="G900" t="str">
        <f>VLOOKUP(C900,花名册!C:D,2,0)</f>
        <v>在职</v>
      </c>
      <c r="H900" t="str">
        <f>VLOOKUP(C900,花名册!C:E,3,0)</f>
        <v>试用员工</v>
      </c>
      <c r="I900" t="str">
        <f>VLOOKUP(C900,花名册!C:J,8,0)</f>
        <v>研发</v>
      </c>
      <c r="J900" t="str">
        <f>VLOOKUP(C900,花名册!C:I,7,0)</f>
        <v>2023-03-03</v>
      </c>
      <c r="K900" t="str">
        <f>VLOOKUP(C900,花名册!C:L,9,0)</f>
        <v/>
      </c>
      <c r="L900" t="str">
        <f>VLOOKUP(C900,花名册!C:L,10,0)</f>
        <v/>
      </c>
      <c r="M900" t="str">
        <f>VLOOKUP(C900,花名册!C:N,12,0)</f>
        <v>P1</v>
      </c>
      <c r="N900">
        <f>VLOOKUP(C900,出勤日期!A:I,9,0)</f>
        <v>172.5</v>
      </c>
      <c r="O900">
        <f>VLOOKUP(C900,出勤日期!A:J,10,0)</f>
        <v>157.5</v>
      </c>
      <c r="P900">
        <f>VLOOKUP(C900,出勤日期!A:L,12,0)</f>
        <v>0</v>
      </c>
      <c r="Q900">
        <f>VLOOKUP(C900,出勤日期!A:M,13,0)</f>
        <v>157.5</v>
      </c>
      <c r="S900">
        <f>VLOOKUP(C900,'考勤原始数据（增加育儿、独生子女陪护假）'!C:X,16,0)</f>
        <v>0</v>
      </c>
      <c r="U900">
        <f>VLOOKUP(C900,'考勤原始数据（增加育儿、独生子女陪护假）'!C:Z,17,0)</f>
        <v>0</v>
      </c>
      <c r="W900">
        <f>VLOOKUP(C900,'考勤原始数据（增加育儿、独生子女陪护假）'!C:AB,18,0)</f>
        <v>0</v>
      </c>
      <c r="Y900">
        <f>VLOOKUP(C900,'考勤原始数据（增加育儿、独生子女陪护假）'!C:AD,19,0)</f>
        <v>0</v>
      </c>
      <c r="Z900">
        <f>VLOOKUP(C900,'考勤原始数据（增加育儿、独生子女陪护假）'!C:AE,20,0)</f>
        <v>0</v>
      </c>
      <c r="AB900">
        <f>VLOOKUP(C900,'考勤原始数据（增加育儿、独生子女陪护假）'!C:AG,22,0)</f>
        <v>0</v>
      </c>
      <c r="AC900">
        <f>VLOOKUP(C900,'考勤原始数据（增加育儿、独生子女陪护假）'!C:Y,23,0)</f>
        <v>10</v>
      </c>
      <c r="AD900">
        <f>VLOOKUP(C900,'考勤原始数据（增加育儿、独生子女陪护假）'!C:Z,24,0)</f>
        <v>0</v>
      </c>
      <c r="AE900">
        <v>0</v>
      </c>
      <c r="AF900">
        <f>VLOOKUP(C900,'考勤原始数据（增加育儿、独生子女陪护假）'!C:AB,26,0)</f>
        <v>10</v>
      </c>
      <c r="AG900">
        <f>VLOOKUP(C900:C901,'考勤原始数据（增加育儿、独生子女陪护假）'!C:AC,27,0)</f>
        <v>0</v>
      </c>
      <c r="AH900">
        <f>VLOOKUP(C900,'考勤原始数据（增加育儿、独生子女陪护假）'!C:AD,28,0)</f>
        <v>0</v>
      </c>
      <c r="AI900">
        <f>VLOOKUP(C900,'考勤原始数据（增加育儿、独生子女陪护假）'!C:AE,29,0)</f>
        <v>0</v>
      </c>
      <c r="AJ900">
        <f>VLOOKUP(C900,'考勤原始数据（增加育儿、独生子女陪护假）'!C:AF,30,0)</f>
        <v>400</v>
      </c>
      <c r="AL900">
        <f t="shared" si="57"/>
        <v>0</v>
      </c>
      <c r="AM900">
        <f t="shared" si="59"/>
        <v>182.61</v>
      </c>
      <c r="AN900">
        <f>VLOOKUP(C900,工龄计算!B:F,5,0)</f>
        <v>0</v>
      </c>
      <c r="AS900">
        <f t="shared" si="58"/>
        <v>0</v>
      </c>
      <c r="BB900">
        <f t="shared" si="60"/>
        <v>0</v>
      </c>
    </row>
    <row r="901" spans="2:54">
      <c r="B901" t="str">
        <f>VLOOKUP(C901,花名册!C:O,13,0)</f>
        <v>12661</v>
      </c>
      <c r="C901" t="s">
        <v>1716</v>
      </c>
      <c r="D901" t="str">
        <f>VLOOKUP(C901,花名册!C:F,4,0)</f>
        <v>百诚医药</v>
      </c>
      <c r="E901" t="str">
        <f>VLOOKUP(C901,花名册!C:G,5,0)</f>
        <v>原料药分析部</v>
      </c>
      <c r="F901" t="str">
        <f>VLOOKUP(C901,花名册!C:H,6,0)</f>
        <v>助理分析研究员</v>
      </c>
      <c r="G901" t="str">
        <f>VLOOKUP(C901,花名册!C:D,2,0)</f>
        <v>在职</v>
      </c>
      <c r="H901" t="str">
        <f>VLOOKUP(C901,花名册!C:E,3,0)</f>
        <v>试用员工</v>
      </c>
      <c r="I901" t="str">
        <f>VLOOKUP(C901,花名册!C:J,8,0)</f>
        <v>研发</v>
      </c>
      <c r="J901" t="str">
        <f>VLOOKUP(C901,花名册!C:I,7,0)</f>
        <v>2023-03-03</v>
      </c>
      <c r="K901" t="str">
        <f>VLOOKUP(C901,花名册!C:L,9,0)</f>
        <v/>
      </c>
      <c r="L901" t="str">
        <f>VLOOKUP(C901,花名册!C:L,10,0)</f>
        <v/>
      </c>
      <c r="M901" t="str">
        <f>VLOOKUP(C901,花名册!C:N,12,0)</f>
        <v>P1</v>
      </c>
      <c r="N901">
        <f>VLOOKUP(C901,出勤日期!A:I,9,0)</f>
        <v>172.5</v>
      </c>
      <c r="O901">
        <f>VLOOKUP(C901,出勤日期!A:J,10,0)</f>
        <v>157.5</v>
      </c>
      <c r="P901">
        <f>VLOOKUP(C901,出勤日期!A:L,12,0)</f>
        <v>0</v>
      </c>
      <c r="Q901">
        <f>VLOOKUP(C901,出勤日期!A:M,13,0)</f>
        <v>157.5</v>
      </c>
      <c r="S901">
        <f>VLOOKUP(C901,'考勤原始数据（增加育儿、独生子女陪护假）'!C:X,16,0)</f>
        <v>0</v>
      </c>
      <c r="U901">
        <f>VLOOKUP(C901,'考勤原始数据（增加育儿、独生子女陪护假）'!C:Z,17,0)</f>
        <v>0</v>
      </c>
      <c r="W901">
        <f>VLOOKUP(C901,'考勤原始数据（增加育儿、独生子女陪护假）'!C:AB,18,0)</f>
        <v>0</v>
      </c>
      <c r="Y901">
        <f>VLOOKUP(C901,'考勤原始数据（增加育儿、独生子女陪护假）'!C:AD,19,0)</f>
        <v>0</v>
      </c>
      <c r="Z901">
        <f>VLOOKUP(C901,'考勤原始数据（增加育儿、独生子女陪护假）'!C:AE,20,0)</f>
        <v>0</v>
      </c>
      <c r="AB901">
        <f>VLOOKUP(C901,'考勤原始数据（增加育儿、独生子女陪护假）'!C:AG,22,0)</f>
        <v>0</v>
      </c>
      <c r="AC901">
        <f>VLOOKUP(C901,'考勤原始数据（增加育儿、独生子女陪护假）'!C:Y,23,0)</f>
        <v>0</v>
      </c>
      <c r="AD901">
        <f>VLOOKUP(C901,'考勤原始数据（增加育儿、独生子女陪护假）'!C:Z,24,0)</f>
        <v>0</v>
      </c>
      <c r="AE901">
        <v>0</v>
      </c>
      <c r="AF901">
        <f>VLOOKUP(C901,'考勤原始数据（增加育儿、独生子女陪护假）'!C:AB,26,0)</f>
        <v>0</v>
      </c>
      <c r="AG901">
        <f>VLOOKUP(C901:C902,'考勤原始数据（增加育儿、独生子女陪护假）'!C:AC,27,0)</f>
        <v>0</v>
      </c>
      <c r="AH901">
        <f>VLOOKUP(C901,'考勤原始数据（增加育儿、独生子女陪护假）'!C:AD,28,0)</f>
        <v>0</v>
      </c>
      <c r="AI901">
        <f>VLOOKUP(C901,'考勤原始数据（增加育儿、独生子女陪护假）'!C:AE,29,0)</f>
        <v>0</v>
      </c>
      <c r="AJ901">
        <f>VLOOKUP(C901,'考勤原始数据（增加育儿、独生子女陪护假）'!C:AF,30,0)</f>
        <v>0</v>
      </c>
      <c r="AL901">
        <f t="shared" si="57"/>
        <v>0</v>
      </c>
      <c r="AM901">
        <f t="shared" si="59"/>
        <v>182.61</v>
      </c>
      <c r="AN901">
        <f>VLOOKUP(C901,工龄计算!B:F,5,0)</f>
        <v>0</v>
      </c>
      <c r="AS901">
        <f t="shared" si="58"/>
        <v>0</v>
      </c>
      <c r="BB901">
        <f t="shared" si="60"/>
        <v>0</v>
      </c>
    </row>
    <row r="902" spans="2:54">
      <c r="B902" t="str">
        <f>VLOOKUP(C902,花名册!C:O,13,0)</f>
        <v>12667</v>
      </c>
      <c r="C902" t="s">
        <v>1654</v>
      </c>
      <c r="D902" t="str">
        <f>VLOOKUP(C902,花名册!C:F,4,0)</f>
        <v>百诚医药</v>
      </c>
      <c r="E902" t="str">
        <f>VLOOKUP(C902,花名册!C:G,5,0)</f>
        <v>中药天然药物部</v>
      </c>
      <c r="F902" t="str">
        <f>VLOOKUP(C902,花名册!C:H,6,0)</f>
        <v>制剂研究员</v>
      </c>
      <c r="G902" t="str">
        <f>VLOOKUP(C902,花名册!C:D,2,0)</f>
        <v>在职</v>
      </c>
      <c r="H902" t="str">
        <f>VLOOKUP(C902,花名册!C:E,3,0)</f>
        <v>试用员工</v>
      </c>
      <c r="I902" t="str">
        <f>VLOOKUP(C902,花名册!C:J,8,0)</f>
        <v>研发</v>
      </c>
      <c r="J902" t="str">
        <f>VLOOKUP(C902,花名册!C:I,7,0)</f>
        <v>2023-03-03</v>
      </c>
      <c r="K902" t="str">
        <f>VLOOKUP(C902,花名册!C:L,9,0)</f>
        <v/>
      </c>
      <c r="L902" t="str">
        <f>VLOOKUP(C902,花名册!C:L,10,0)</f>
        <v/>
      </c>
      <c r="M902" t="str">
        <f>VLOOKUP(C902,花名册!C:N,12,0)</f>
        <v>P2</v>
      </c>
      <c r="N902">
        <f>VLOOKUP(C902,出勤日期!A:I,9,0)</f>
        <v>172.5</v>
      </c>
      <c r="O902">
        <f>VLOOKUP(C902,出勤日期!A:J,10,0)</f>
        <v>157.5</v>
      </c>
      <c r="P902">
        <f>VLOOKUP(C902,出勤日期!A:L,12,0)</f>
        <v>0</v>
      </c>
      <c r="Q902">
        <f>VLOOKUP(C902,出勤日期!A:M,13,0)</f>
        <v>157.5</v>
      </c>
      <c r="S902">
        <f>VLOOKUP(C902,'考勤原始数据（增加育儿、独生子女陪护假）'!C:X,16,0)</f>
        <v>0</v>
      </c>
      <c r="U902">
        <f>VLOOKUP(C902,'考勤原始数据（增加育儿、独生子女陪护假）'!C:Z,17,0)</f>
        <v>0</v>
      </c>
      <c r="W902">
        <f>VLOOKUP(C902,'考勤原始数据（增加育儿、独生子女陪护假）'!C:AB,18,0)</f>
        <v>0</v>
      </c>
      <c r="Y902">
        <f>VLOOKUP(C902,'考勤原始数据（增加育儿、独生子女陪护假）'!C:AD,19,0)</f>
        <v>0</v>
      </c>
      <c r="Z902">
        <f>VLOOKUP(C902,'考勤原始数据（增加育儿、独生子女陪护假）'!C:AE,20,0)</f>
        <v>0</v>
      </c>
      <c r="AB902">
        <f>VLOOKUP(C902,'考勤原始数据（增加育儿、独生子女陪护假）'!C:AG,22,0)</f>
        <v>0</v>
      </c>
      <c r="AC902">
        <f>VLOOKUP(C902,'考勤原始数据（增加育儿、独生子女陪护假）'!C:Y,23,0)</f>
        <v>8.5</v>
      </c>
      <c r="AD902">
        <f>VLOOKUP(C902,'考勤原始数据（增加育儿、独生子女陪护假）'!C:Z,24,0)</f>
        <v>0</v>
      </c>
      <c r="AE902">
        <v>0</v>
      </c>
      <c r="AF902">
        <f>VLOOKUP(C902,'考勤原始数据（增加育儿、独生子女陪护假）'!C:AB,26,0)</f>
        <v>2</v>
      </c>
      <c r="AG902">
        <f>VLOOKUP(C902:C903,'考勤原始数据（增加育儿、独生子女陪护假）'!C:AC,27,0)</f>
        <v>6.5</v>
      </c>
      <c r="AH902">
        <f>VLOOKUP(C902,'考勤原始数据（增加育儿、独生子女陪护假）'!C:AD,28,0)</f>
        <v>0</v>
      </c>
      <c r="AI902">
        <f>VLOOKUP(C902,'考勤原始数据（增加育儿、独生子女陪护假）'!C:AE,29,0)</f>
        <v>0</v>
      </c>
      <c r="AJ902">
        <f>VLOOKUP(C902,'考勤原始数据（增加育儿、独生子女陪护假）'!C:AF,30,0)</f>
        <v>340</v>
      </c>
      <c r="AL902">
        <f t="shared" si="57"/>
        <v>0</v>
      </c>
      <c r="AM902">
        <f t="shared" si="59"/>
        <v>182.61</v>
      </c>
      <c r="AN902">
        <f>VLOOKUP(C902,工龄计算!B:F,5,0)</f>
        <v>0</v>
      </c>
      <c r="AS902">
        <f t="shared" si="58"/>
        <v>0</v>
      </c>
      <c r="BB902">
        <f t="shared" si="60"/>
        <v>0</v>
      </c>
    </row>
    <row r="903" spans="2:54">
      <c r="B903" t="str">
        <f>VLOOKUP(C903,花名册!C:O,13,0)</f>
        <v>12668</v>
      </c>
      <c r="C903" t="s">
        <v>1717</v>
      </c>
      <c r="D903" t="str">
        <f>VLOOKUP(C903,花名册!C:F,4,0)</f>
        <v>百诚医药</v>
      </c>
      <c r="E903" t="str">
        <f>VLOOKUP(C903,花名册!C:G,5,0)</f>
        <v>液体制剂一部</v>
      </c>
      <c r="F903" t="str">
        <f>VLOOKUP(C903,花名册!C:H,6,0)</f>
        <v>分析研究员</v>
      </c>
      <c r="G903" t="str">
        <f>VLOOKUP(C903,花名册!C:D,2,0)</f>
        <v>在职</v>
      </c>
      <c r="H903" t="str">
        <f>VLOOKUP(C903,花名册!C:E,3,0)</f>
        <v>试用员工</v>
      </c>
      <c r="I903" t="str">
        <f>VLOOKUP(C903,花名册!C:J,8,0)</f>
        <v>研发</v>
      </c>
      <c r="J903" t="str">
        <f>VLOOKUP(C903,花名册!C:I,7,0)</f>
        <v>2023-03-03</v>
      </c>
      <c r="K903" t="str">
        <f>VLOOKUP(C903,花名册!C:L,9,0)</f>
        <v/>
      </c>
      <c r="L903" t="str">
        <f>VLOOKUP(C903,花名册!C:L,10,0)</f>
        <v/>
      </c>
      <c r="M903" t="str">
        <f>VLOOKUP(C903,花名册!C:N,12,0)</f>
        <v>P2</v>
      </c>
      <c r="N903">
        <f>VLOOKUP(C903,出勤日期!A:I,9,0)</f>
        <v>172.5</v>
      </c>
      <c r="O903">
        <f>VLOOKUP(C903,出勤日期!A:J,10,0)</f>
        <v>157.5</v>
      </c>
      <c r="P903">
        <f>VLOOKUP(C903,出勤日期!A:L,12,0)</f>
        <v>0</v>
      </c>
      <c r="Q903">
        <f>VLOOKUP(C903,出勤日期!A:M,13,0)</f>
        <v>157.5</v>
      </c>
      <c r="S903">
        <f>VLOOKUP(C903,'考勤原始数据（增加育儿、独生子女陪护假）'!C:X,16,0)</f>
        <v>0</v>
      </c>
      <c r="U903">
        <f>VLOOKUP(C903,'考勤原始数据（增加育儿、独生子女陪护假）'!C:Z,17,0)</f>
        <v>0</v>
      </c>
      <c r="W903">
        <f>VLOOKUP(C903,'考勤原始数据（增加育儿、独生子女陪护假）'!C:AB,18,0)</f>
        <v>0</v>
      </c>
      <c r="Y903">
        <f>VLOOKUP(C903,'考勤原始数据（增加育儿、独生子女陪护假）'!C:AD,19,0)</f>
        <v>0</v>
      </c>
      <c r="Z903">
        <f>VLOOKUP(C903,'考勤原始数据（增加育儿、独生子女陪护假）'!C:AE,20,0)</f>
        <v>0</v>
      </c>
      <c r="AB903">
        <f>VLOOKUP(C903,'考勤原始数据（增加育儿、独生子女陪护假）'!C:AG,22,0)</f>
        <v>0</v>
      </c>
      <c r="AC903">
        <f>VLOOKUP(C903,'考勤原始数据（增加育儿、独生子女陪护假）'!C:Y,23,0)</f>
        <v>38.5</v>
      </c>
      <c r="AD903">
        <f>VLOOKUP(C903,'考勤原始数据（增加育儿、独生子女陪护假）'!C:Z,24,0)</f>
        <v>20</v>
      </c>
      <c r="AE903">
        <v>0</v>
      </c>
      <c r="AF903">
        <f>VLOOKUP(C903,'考勤原始数据（增加育儿、独生子女陪护假）'!C:AB,26,0)</f>
        <v>12</v>
      </c>
      <c r="AG903">
        <f>VLOOKUP(C903:C904,'考勤原始数据（增加育儿、独生子女陪护假）'!C:AC,27,0)</f>
        <v>6.5</v>
      </c>
      <c r="AH903">
        <f>VLOOKUP(C903,'考勤原始数据（增加育儿、独生子女陪护假）'!C:AD,28,0)</f>
        <v>0</v>
      </c>
      <c r="AI903">
        <f>VLOOKUP(C903,'考勤原始数据（增加育儿、独生子女陪护假）'!C:AE,29,0)</f>
        <v>0</v>
      </c>
      <c r="AJ903">
        <f>VLOOKUP(C903,'考勤原始数据（增加育儿、独生子女陪护假）'!C:AF,30,0)</f>
        <v>740</v>
      </c>
      <c r="AL903">
        <f t="shared" si="57"/>
        <v>0</v>
      </c>
      <c r="AM903">
        <f t="shared" si="59"/>
        <v>182.61</v>
      </c>
      <c r="AN903">
        <f>VLOOKUP(C903,工龄计算!B:F,5,0)</f>
        <v>0</v>
      </c>
      <c r="AS903">
        <f t="shared" si="58"/>
        <v>0</v>
      </c>
      <c r="BB903">
        <f t="shared" si="60"/>
        <v>0</v>
      </c>
    </row>
    <row r="904" spans="2:54">
      <c r="B904" t="str">
        <f>VLOOKUP(C904,花名册!C:O,13,0)</f>
        <v>12670</v>
      </c>
      <c r="C904" t="s">
        <v>1465</v>
      </c>
      <c r="D904" t="str">
        <f>VLOOKUP(C904,花名册!C:F,4,0)</f>
        <v>百诚医药</v>
      </c>
      <c r="E904" t="str">
        <f>VLOOKUP(C904,花名册!C:G,5,0)</f>
        <v>中药天然药物部</v>
      </c>
      <c r="F904" t="str">
        <f>VLOOKUP(C904,花名册!C:H,6,0)</f>
        <v>制剂研究员</v>
      </c>
      <c r="G904" t="str">
        <f>VLOOKUP(C904,花名册!C:D,2,0)</f>
        <v>在职</v>
      </c>
      <c r="H904" t="str">
        <f>VLOOKUP(C904,花名册!C:E,3,0)</f>
        <v>试用员工</v>
      </c>
      <c r="I904" t="str">
        <f>VLOOKUP(C904,花名册!C:J,8,0)</f>
        <v>研发</v>
      </c>
      <c r="J904" t="str">
        <f>VLOOKUP(C904,花名册!C:I,7,0)</f>
        <v>2023-03-03</v>
      </c>
      <c r="K904" t="str">
        <f>VLOOKUP(C904,花名册!C:L,9,0)</f>
        <v/>
      </c>
      <c r="L904" t="str">
        <f>VLOOKUP(C904,花名册!C:L,10,0)</f>
        <v/>
      </c>
      <c r="M904" t="str">
        <f>VLOOKUP(C904,花名册!C:N,12,0)</f>
        <v>P1</v>
      </c>
      <c r="N904">
        <f>VLOOKUP(C904,出勤日期!A:I,9,0)</f>
        <v>172.5</v>
      </c>
      <c r="O904">
        <f>VLOOKUP(C904,出勤日期!A:J,10,0)</f>
        <v>157.5</v>
      </c>
      <c r="P904">
        <f>VLOOKUP(C904,出勤日期!A:L,12,0)</f>
        <v>0</v>
      </c>
      <c r="Q904">
        <f>VLOOKUP(C904,出勤日期!A:M,13,0)</f>
        <v>157.5</v>
      </c>
      <c r="S904">
        <f>VLOOKUP(C904,'考勤原始数据（增加育儿、独生子女陪护假）'!C:X,16,0)</f>
        <v>0</v>
      </c>
      <c r="U904">
        <f>VLOOKUP(C904,'考勤原始数据（增加育儿、独生子女陪护假）'!C:Z,17,0)</f>
        <v>0</v>
      </c>
      <c r="W904">
        <f>VLOOKUP(C904,'考勤原始数据（增加育儿、独生子女陪护假）'!C:AB,18,0)</f>
        <v>0</v>
      </c>
      <c r="Y904">
        <f>VLOOKUP(C904,'考勤原始数据（增加育儿、独生子女陪护假）'!C:AD,19,0)</f>
        <v>0</v>
      </c>
      <c r="Z904">
        <f>VLOOKUP(C904,'考勤原始数据（增加育儿、独生子女陪护假）'!C:AE,20,0)</f>
        <v>0</v>
      </c>
      <c r="AB904">
        <f>VLOOKUP(C904,'考勤原始数据（增加育儿、独生子女陪护假）'!C:AG,22,0)</f>
        <v>0</v>
      </c>
      <c r="AC904">
        <f>VLOOKUP(C904,'考勤原始数据（增加育儿、独生子女陪护假）'!C:Y,23,0)</f>
        <v>8</v>
      </c>
      <c r="AD904">
        <f>VLOOKUP(C904,'考勤原始数据（增加育儿、独生子女陪护假）'!C:Z,24,0)</f>
        <v>8</v>
      </c>
      <c r="AE904">
        <v>0</v>
      </c>
      <c r="AF904">
        <f>VLOOKUP(C904,'考勤原始数据（增加育儿、独生子女陪护假）'!C:AB,26,0)</f>
        <v>0</v>
      </c>
      <c r="AG904">
        <f>VLOOKUP(C904:C905,'考勤原始数据（增加育儿、独生子女陪护假）'!C:AC,27,0)</f>
        <v>0</v>
      </c>
      <c r="AH904">
        <f>VLOOKUP(C904,'考勤原始数据（增加育儿、独生子女陪护假）'!C:AD,28,0)</f>
        <v>0</v>
      </c>
      <c r="AI904">
        <f>VLOOKUP(C904,'考勤原始数据（增加育儿、独生子女陪护假）'!C:AE,29,0)</f>
        <v>0</v>
      </c>
      <c r="AJ904">
        <f>VLOOKUP(C904,'考勤原始数据（增加育儿、独生子女陪护假）'!C:AF,30,0)</f>
        <v>0</v>
      </c>
      <c r="AL904">
        <f t="shared" si="57"/>
        <v>0</v>
      </c>
      <c r="AM904">
        <f t="shared" si="59"/>
        <v>182.61</v>
      </c>
      <c r="AN904">
        <f>VLOOKUP(C904,工龄计算!B:F,5,0)</f>
        <v>0</v>
      </c>
      <c r="AS904">
        <f t="shared" si="58"/>
        <v>0</v>
      </c>
      <c r="BB904">
        <f t="shared" si="60"/>
        <v>0</v>
      </c>
    </row>
    <row r="905" spans="2:54">
      <c r="B905" t="str">
        <f>VLOOKUP(C905,花名册!C:O,13,0)</f>
        <v>12672</v>
      </c>
      <c r="C905" t="s">
        <v>1736</v>
      </c>
      <c r="D905" t="str">
        <f>VLOOKUP(C905,花名册!C:F,4,0)</f>
        <v>百诚医药</v>
      </c>
      <c r="E905" t="str">
        <f>VLOOKUP(C905,花名册!C:G,5,0)</f>
        <v>原料药分析部</v>
      </c>
      <c r="F905" t="str">
        <f>VLOOKUP(C905,花名册!C:H,6,0)</f>
        <v>助理分析研究员</v>
      </c>
      <c r="G905" t="str">
        <f>VLOOKUP(C905,花名册!C:D,2,0)</f>
        <v>在职</v>
      </c>
      <c r="H905" t="str">
        <f>VLOOKUP(C905,花名册!C:E,3,0)</f>
        <v>试用员工</v>
      </c>
      <c r="I905" t="str">
        <f>VLOOKUP(C905,花名册!C:J,8,0)</f>
        <v>研发</v>
      </c>
      <c r="J905" t="str">
        <f>VLOOKUP(C905,花名册!C:I,7,0)</f>
        <v>2023-03-03</v>
      </c>
      <c r="K905" t="str">
        <f>VLOOKUP(C905,花名册!C:L,9,0)</f>
        <v/>
      </c>
      <c r="L905" t="str">
        <f>VLOOKUP(C905,花名册!C:L,10,0)</f>
        <v/>
      </c>
      <c r="M905" t="str">
        <f>VLOOKUP(C905,花名册!C:N,12,0)</f>
        <v>P1</v>
      </c>
      <c r="N905">
        <f>VLOOKUP(C905,出勤日期!A:I,9,0)</f>
        <v>172.5</v>
      </c>
      <c r="O905">
        <f>VLOOKUP(C905,出勤日期!A:J,10,0)</f>
        <v>157.5</v>
      </c>
      <c r="P905">
        <f>VLOOKUP(C905,出勤日期!A:L,12,0)</f>
        <v>0</v>
      </c>
      <c r="Q905">
        <f>VLOOKUP(C905,出勤日期!A:M,13,0)</f>
        <v>157.5</v>
      </c>
      <c r="S905">
        <f>VLOOKUP(C905,'考勤原始数据（增加育儿、独生子女陪护假）'!C:X,16,0)</f>
        <v>0</v>
      </c>
      <c r="U905">
        <f>VLOOKUP(C905,'考勤原始数据（增加育儿、独生子女陪护假）'!C:Z,17,0)</f>
        <v>0</v>
      </c>
      <c r="W905">
        <f>VLOOKUP(C905,'考勤原始数据（增加育儿、独生子女陪护假）'!C:AB,18,0)</f>
        <v>0</v>
      </c>
      <c r="Y905">
        <f>VLOOKUP(C905,'考勤原始数据（增加育儿、独生子女陪护假）'!C:AD,19,0)</f>
        <v>0</v>
      </c>
      <c r="Z905">
        <f>VLOOKUP(C905,'考勤原始数据（增加育儿、独生子女陪护假）'!C:AE,20,0)</f>
        <v>0</v>
      </c>
      <c r="AB905">
        <f>VLOOKUP(C905,'考勤原始数据（增加育儿、独生子女陪护假）'!C:AG,22,0)</f>
        <v>0</v>
      </c>
      <c r="AC905">
        <f>VLOOKUP(C905,'考勤原始数据（增加育儿、独生子女陪护假）'!C:Y,23,0)</f>
        <v>0</v>
      </c>
      <c r="AD905">
        <f>VLOOKUP(C905,'考勤原始数据（增加育儿、独生子女陪护假）'!C:Z,24,0)</f>
        <v>0</v>
      </c>
      <c r="AE905">
        <v>0</v>
      </c>
      <c r="AF905">
        <f>VLOOKUP(C905,'考勤原始数据（增加育儿、独生子女陪护假）'!C:AB,26,0)</f>
        <v>0</v>
      </c>
      <c r="AG905">
        <f>VLOOKUP(C905:C906,'考勤原始数据（增加育儿、独生子女陪护假）'!C:AC,27,0)</f>
        <v>0</v>
      </c>
      <c r="AH905">
        <f>VLOOKUP(C905,'考勤原始数据（增加育儿、独生子女陪护假）'!C:AD,28,0)</f>
        <v>0</v>
      </c>
      <c r="AI905">
        <f>VLOOKUP(C905,'考勤原始数据（增加育儿、独生子女陪护假）'!C:AE,29,0)</f>
        <v>0</v>
      </c>
      <c r="AJ905">
        <f>VLOOKUP(C905,'考勤原始数据（增加育儿、独生子女陪护假）'!C:AF,30,0)</f>
        <v>0</v>
      </c>
      <c r="AL905">
        <f t="shared" si="57"/>
        <v>0</v>
      </c>
      <c r="AM905">
        <f t="shared" si="59"/>
        <v>182.61</v>
      </c>
      <c r="AN905">
        <f>VLOOKUP(C905,工龄计算!B:F,5,0)</f>
        <v>0</v>
      </c>
      <c r="AS905">
        <f t="shared" si="58"/>
        <v>0</v>
      </c>
      <c r="BB905">
        <f t="shared" si="60"/>
        <v>0</v>
      </c>
    </row>
    <row r="906" spans="2:54">
      <c r="B906" t="str">
        <f>VLOOKUP(C906,花名册!C:O,13,0)</f>
        <v>12675</v>
      </c>
      <c r="C906" t="s">
        <v>1348</v>
      </c>
      <c r="D906" t="str">
        <f>VLOOKUP(C906,花名册!C:F,4,0)</f>
        <v>百诚医药</v>
      </c>
      <c r="E906" t="str">
        <f>VLOOKUP(C906,花名册!C:G,5,0)</f>
        <v>中药天然药物部</v>
      </c>
      <c r="F906" t="str">
        <f>VLOOKUP(C906,花名册!C:H,6,0)</f>
        <v>制剂研究员</v>
      </c>
      <c r="G906" t="str">
        <f>VLOOKUP(C906,花名册!C:D,2,0)</f>
        <v>在职</v>
      </c>
      <c r="H906" t="str">
        <f>VLOOKUP(C906,花名册!C:E,3,0)</f>
        <v>试用员工</v>
      </c>
      <c r="I906" t="str">
        <f>VLOOKUP(C906,花名册!C:J,8,0)</f>
        <v>研发</v>
      </c>
      <c r="J906" t="str">
        <f>VLOOKUP(C906,花名册!C:I,7,0)</f>
        <v>2023-03-03</v>
      </c>
      <c r="K906" t="str">
        <f>VLOOKUP(C906,花名册!C:L,9,0)</f>
        <v/>
      </c>
      <c r="L906" t="str">
        <f>VLOOKUP(C906,花名册!C:L,10,0)</f>
        <v/>
      </c>
      <c r="M906" t="str">
        <f>VLOOKUP(C906,花名册!C:N,12,0)</f>
        <v>P1</v>
      </c>
      <c r="N906">
        <f>VLOOKUP(C906,出勤日期!A:I,9,0)</f>
        <v>172.5</v>
      </c>
      <c r="O906">
        <f>VLOOKUP(C906,出勤日期!A:J,10,0)</f>
        <v>157.5</v>
      </c>
      <c r="P906">
        <f>VLOOKUP(C906,出勤日期!A:L,12,0)</f>
        <v>0</v>
      </c>
      <c r="Q906">
        <f>VLOOKUP(C906,出勤日期!A:M,13,0)</f>
        <v>157.5</v>
      </c>
      <c r="S906">
        <f>VLOOKUP(C906,'考勤原始数据（增加育儿、独生子女陪护假）'!C:X,16,0)</f>
        <v>0</v>
      </c>
      <c r="U906">
        <f>VLOOKUP(C906,'考勤原始数据（增加育儿、独生子女陪护假）'!C:Z,17,0)</f>
        <v>0</v>
      </c>
      <c r="W906">
        <f>VLOOKUP(C906,'考勤原始数据（增加育儿、独生子女陪护假）'!C:AB,18,0)</f>
        <v>0</v>
      </c>
      <c r="Y906">
        <f>VLOOKUP(C906,'考勤原始数据（增加育儿、独生子女陪护假）'!C:AD,19,0)</f>
        <v>0</v>
      </c>
      <c r="Z906">
        <f>VLOOKUP(C906,'考勤原始数据（增加育儿、独生子女陪护假）'!C:AE,20,0)</f>
        <v>0</v>
      </c>
      <c r="AB906">
        <f>VLOOKUP(C906,'考勤原始数据（增加育儿、独生子女陪护假）'!C:AG,22,0)</f>
        <v>0</v>
      </c>
      <c r="AC906">
        <f>VLOOKUP(C906,'考勤原始数据（增加育儿、独生子女陪护假）'!C:Y,23,0)</f>
        <v>0</v>
      </c>
      <c r="AD906">
        <f>VLOOKUP(C906,'考勤原始数据（增加育儿、独生子女陪护假）'!C:Z,24,0)</f>
        <v>0</v>
      </c>
      <c r="AE906">
        <v>0</v>
      </c>
      <c r="AF906">
        <f>VLOOKUP(C906,'考勤原始数据（增加育儿、独生子女陪护假）'!C:AB,26,0)</f>
        <v>0</v>
      </c>
      <c r="AG906">
        <f>VLOOKUP(C906:C907,'考勤原始数据（增加育儿、独生子女陪护假）'!C:AC,27,0)</f>
        <v>0</v>
      </c>
      <c r="AH906">
        <f>VLOOKUP(C906,'考勤原始数据（增加育儿、独生子女陪护假）'!C:AD,28,0)</f>
        <v>0</v>
      </c>
      <c r="AI906">
        <f>VLOOKUP(C906,'考勤原始数据（增加育儿、独生子女陪护假）'!C:AE,29,0)</f>
        <v>0</v>
      </c>
      <c r="AJ906">
        <f>VLOOKUP(C906,'考勤原始数据（增加育儿、独生子女陪护假）'!C:AF,30,0)</f>
        <v>0</v>
      </c>
      <c r="AL906">
        <f t="shared" si="57"/>
        <v>0</v>
      </c>
      <c r="AM906">
        <f t="shared" si="59"/>
        <v>182.61</v>
      </c>
      <c r="AN906">
        <f>VLOOKUP(C906,工龄计算!B:F,5,0)</f>
        <v>0</v>
      </c>
      <c r="AS906">
        <f t="shared" si="58"/>
        <v>0</v>
      </c>
      <c r="BB906">
        <f t="shared" si="60"/>
        <v>0</v>
      </c>
    </row>
    <row r="907" spans="2:54">
      <c r="B907" t="str">
        <f>VLOOKUP(C907,花名册!C:O,13,0)</f>
        <v>12671</v>
      </c>
      <c r="C907" t="s">
        <v>1349</v>
      </c>
      <c r="D907" t="str">
        <f>VLOOKUP(C907,花名册!C:F,4,0)</f>
        <v>百诚医药</v>
      </c>
      <c r="E907" t="str">
        <f>VLOOKUP(C907,花名册!C:G,5,0)</f>
        <v>固体制剂二部</v>
      </c>
      <c r="F907" t="str">
        <f>VLOOKUP(C907,花名册!C:H,6,0)</f>
        <v>助理分析研究员</v>
      </c>
      <c r="G907" t="str">
        <f>VLOOKUP(C907,花名册!C:D,2,0)</f>
        <v>在职</v>
      </c>
      <c r="H907" t="str">
        <f>VLOOKUP(C907,花名册!C:E,3,0)</f>
        <v>试用员工</v>
      </c>
      <c r="I907" t="str">
        <f>VLOOKUP(C907,花名册!C:J,8,0)</f>
        <v>研发</v>
      </c>
      <c r="J907" t="str">
        <f>VLOOKUP(C907,花名册!C:I,7,0)</f>
        <v>2023-03-06</v>
      </c>
      <c r="K907" t="str">
        <f>VLOOKUP(C907,花名册!C:L,9,0)</f>
        <v/>
      </c>
      <c r="L907" t="str">
        <f>VLOOKUP(C907,花名册!C:L,10,0)</f>
        <v/>
      </c>
      <c r="M907" t="str">
        <f>VLOOKUP(C907,花名册!C:N,12,0)</f>
        <v>P1</v>
      </c>
      <c r="N907">
        <f>VLOOKUP(C907,出勤日期!A:I,9,0)</f>
        <v>172.5</v>
      </c>
      <c r="O907">
        <f>VLOOKUP(C907,出勤日期!A:J,10,0)</f>
        <v>150</v>
      </c>
      <c r="P907">
        <f>VLOOKUP(C907,出勤日期!A:L,12,0)</f>
        <v>0</v>
      </c>
      <c r="Q907">
        <f>VLOOKUP(C907,出勤日期!A:M,13,0)</f>
        <v>150</v>
      </c>
      <c r="S907">
        <f>VLOOKUP(C907,'考勤原始数据（增加育儿、独生子女陪护假）'!C:X,16,0)</f>
        <v>0</v>
      </c>
      <c r="U907">
        <f>VLOOKUP(C907,'考勤原始数据（增加育儿、独生子女陪护假）'!C:Z,17,0)</f>
        <v>0</v>
      </c>
      <c r="W907">
        <f>VLOOKUP(C907,'考勤原始数据（增加育儿、独生子女陪护假）'!C:AB,18,0)</f>
        <v>0</v>
      </c>
      <c r="Y907">
        <f>VLOOKUP(C907,'考勤原始数据（增加育儿、独生子女陪护假）'!C:AD,19,0)</f>
        <v>0</v>
      </c>
      <c r="Z907">
        <f>VLOOKUP(C907,'考勤原始数据（增加育儿、独生子女陪护假）'!C:AE,20,0)</f>
        <v>0</v>
      </c>
      <c r="AB907">
        <f>VLOOKUP(C907,'考勤原始数据（增加育儿、独生子女陪护假）'!C:AG,22,0)</f>
        <v>0</v>
      </c>
      <c r="AC907">
        <f>VLOOKUP(C907,'考勤原始数据（增加育儿、独生子女陪护假）'!C:Y,23,0)</f>
        <v>1</v>
      </c>
      <c r="AD907">
        <f>VLOOKUP(C907,'考勤原始数据（增加育儿、独生子女陪护假）'!C:Z,24,0)</f>
        <v>0</v>
      </c>
      <c r="AE907">
        <v>0</v>
      </c>
      <c r="AF907">
        <f>VLOOKUP(C907,'考勤原始数据（增加育儿、独生子女陪护假）'!C:AB,26,0)</f>
        <v>1</v>
      </c>
      <c r="AG907">
        <f>VLOOKUP(C907:C908,'考勤原始数据（增加育儿、独生子女陪护假）'!C:AC,27,0)</f>
        <v>0</v>
      </c>
      <c r="AH907">
        <f>VLOOKUP(C907,'考勤原始数据（增加育儿、独生子女陪护假）'!C:AD,28,0)</f>
        <v>0</v>
      </c>
      <c r="AI907">
        <f>VLOOKUP(C907,'考勤原始数据（增加育儿、独生子女陪护假）'!C:AE,29,0)</f>
        <v>0</v>
      </c>
      <c r="AJ907">
        <f>VLOOKUP(C907,'考勤原始数据（增加育儿、独生子女陪护假）'!C:AF,30,0)</f>
        <v>40</v>
      </c>
      <c r="AL907">
        <f t="shared" si="57"/>
        <v>0</v>
      </c>
      <c r="AM907">
        <f t="shared" si="59"/>
        <v>173.91</v>
      </c>
      <c r="AN907">
        <f>VLOOKUP(C907,工龄计算!B:F,5,0)</f>
        <v>0</v>
      </c>
      <c r="AS907">
        <f t="shared" si="58"/>
        <v>0</v>
      </c>
      <c r="BB907">
        <f t="shared" si="60"/>
        <v>0</v>
      </c>
    </row>
    <row r="908" spans="2:54">
      <c r="B908" t="str">
        <f>VLOOKUP(C908,花名册!C:O,13,0)</f>
        <v>12686</v>
      </c>
      <c r="C908" t="s">
        <v>1656</v>
      </c>
      <c r="D908" t="str">
        <f>VLOOKUP(C908,花名册!C:F,4,0)</f>
        <v>百诚医药</v>
      </c>
      <c r="E908" t="str">
        <f>VLOOKUP(C908,花名册!C:G,5,0)</f>
        <v>中药天然药物部</v>
      </c>
      <c r="F908" t="str">
        <f>VLOOKUP(C908,花名册!C:H,6,0)</f>
        <v>中药炮制研究员</v>
      </c>
      <c r="G908" t="str">
        <f>VLOOKUP(C908,花名册!C:D,2,0)</f>
        <v>在职</v>
      </c>
      <c r="H908" t="str">
        <f>VLOOKUP(C908,花名册!C:E,3,0)</f>
        <v>试用员工</v>
      </c>
      <c r="I908" t="str">
        <f>VLOOKUP(C908,花名册!C:J,8,0)</f>
        <v>研发</v>
      </c>
      <c r="J908" t="str">
        <f>VLOOKUP(C908,花名册!C:I,7,0)</f>
        <v>2023-03-06</v>
      </c>
      <c r="K908" t="str">
        <f>VLOOKUP(C908,花名册!C:L,9,0)</f>
        <v/>
      </c>
      <c r="L908" t="str">
        <f>VLOOKUP(C908,花名册!C:L,10,0)</f>
        <v/>
      </c>
      <c r="M908" t="str">
        <f>VLOOKUP(C908,花名册!C:N,12,0)</f>
        <v>P1</v>
      </c>
      <c r="N908">
        <f>VLOOKUP(C908,出勤日期!A:I,9,0)</f>
        <v>172.5</v>
      </c>
      <c r="O908">
        <f>VLOOKUP(C908,出勤日期!A:J,10,0)</f>
        <v>150</v>
      </c>
      <c r="P908">
        <f>VLOOKUP(C908,出勤日期!A:L,12,0)</f>
        <v>0</v>
      </c>
      <c r="Q908">
        <f>VLOOKUP(C908,出勤日期!A:M,13,0)</f>
        <v>150</v>
      </c>
      <c r="S908">
        <f>VLOOKUP(C908,'考勤原始数据（增加育儿、独生子女陪护假）'!C:X,16,0)</f>
        <v>0</v>
      </c>
      <c r="U908">
        <f>VLOOKUP(C908,'考勤原始数据（增加育儿、独生子女陪护假）'!C:Z,17,0)</f>
        <v>0</v>
      </c>
      <c r="W908">
        <f>VLOOKUP(C908,'考勤原始数据（增加育儿、独生子女陪护假）'!C:AB,18,0)</f>
        <v>0</v>
      </c>
      <c r="Y908">
        <f>VLOOKUP(C908,'考勤原始数据（增加育儿、独生子女陪护假）'!C:AD,19,0)</f>
        <v>0</v>
      </c>
      <c r="Z908">
        <f>VLOOKUP(C908,'考勤原始数据（增加育儿、独生子女陪护假）'!C:AE,20,0)</f>
        <v>0</v>
      </c>
      <c r="AB908">
        <f>VLOOKUP(C908,'考勤原始数据（增加育儿、独生子女陪护假）'!C:AG,22,0)</f>
        <v>0</v>
      </c>
      <c r="AC908">
        <f>VLOOKUP(C908,'考勤原始数据（增加育儿、独生子女陪护假）'!C:Y,23,0)</f>
        <v>20.5</v>
      </c>
      <c r="AD908">
        <f>VLOOKUP(C908,'考勤原始数据（增加育儿、独生子女陪护假）'!C:Z,24,0)</f>
        <v>0</v>
      </c>
      <c r="AE908">
        <v>0</v>
      </c>
      <c r="AF908">
        <f>VLOOKUP(C908,'考勤原始数据（增加育儿、独生子女陪护假）'!C:AB,26,0)</f>
        <v>3</v>
      </c>
      <c r="AG908">
        <f>VLOOKUP(C908:C909,'考勤原始数据（增加育儿、独生子女陪护假）'!C:AC,27,0)</f>
        <v>17.5</v>
      </c>
      <c r="AH908">
        <f>VLOOKUP(C908,'考勤原始数据（增加育儿、独生子女陪护假）'!C:AD,28,0)</f>
        <v>0</v>
      </c>
      <c r="AI908">
        <f>VLOOKUP(C908,'考勤原始数据（增加育儿、独生子女陪护假）'!C:AE,29,0)</f>
        <v>0</v>
      </c>
      <c r="AJ908">
        <f>VLOOKUP(C908,'考勤原始数据（增加育儿、独生子女陪护假）'!C:AF,30,0)</f>
        <v>820</v>
      </c>
      <c r="AL908">
        <f t="shared" si="57"/>
        <v>0</v>
      </c>
      <c r="AM908">
        <f t="shared" si="59"/>
        <v>173.91</v>
      </c>
      <c r="AN908">
        <f>VLOOKUP(C908,工龄计算!B:F,5,0)</f>
        <v>0</v>
      </c>
      <c r="AS908">
        <f t="shared" si="58"/>
        <v>0</v>
      </c>
      <c r="BB908">
        <f t="shared" si="60"/>
        <v>0</v>
      </c>
    </row>
    <row r="909" spans="2:54">
      <c r="B909" t="str">
        <f>VLOOKUP(C909,花名册!C:O,13,0)</f>
        <v>12673</v>
      </c>
      <c r="C909" t="s">
        <v>1351</v>
      </c>
      <c r="D909" t="str">
        <f>VLOOKUP(C909,花名册!C:F,4,0)</f>
        <v>百伦检测</v>
      </c>
      <c r="E909" t="str">
        <f>VLOOKUP(C909,花名册!C:G,5,0)</f>
        <v>检测二部</v>
      </c>
      <c r="F909" t="str">
        <f>VLOOKUP(C909,花名册!C:H,6,0)</f>
        <v>检测员</v>
      </c>
      <c r="G909" t="str">
        <f>VLOOKUP(C909,花名册!C:D,2,0)</f>
        <v>在职</v>
      </c>
      <c r="H909" t="str">
        <f>VLOOKUP(C909,花名册!C:E,3,0)</f>
        <v>试用员工</v>
      </c>
      <c r="I909" t="str">
        <f>VLOOKUP(C909,花名册!C:J,8,0)</f>
        <v>研发</v>
      </c>
      <c r="J909" t="str">
        <f>VLOOKUP(C909,花名册!C:I,7,0)</f>
        <v>2023-03-08</v>
      </c>
      <c r="K909" t="str">
        <f>VLOOKUP(C909,花名册!C:L,9,0)</f>
        <v/>
      </c>
      <c r="L909" t="str">
        <f>VLOOKUP(C909,花名册!C:L,10,0)</f>
        <v/>
      </c>
      <c r="M909" t="str">
        <f>VLOOKUP(C909,花名册!C:N,12,0)</f>
        <v>P1</v>
      </c>
      <c r="N909">
        <f>VLOOKUP(C909,出勤日期!A:I,9,0)</f>
        <v>172.5</v>
      </c>
      <c r="O909">
        <f>VLOOKUP(C909,出勤日期!A:J,10,0)</f>
        <v>135</v>
      </c>
      <c r="P909">
        <f>VLOOKUP(C909,出勤日期!A:L,12,0)</f>
        <v>0</v>
      </c>
      <c r="Q909">
        <f>VLOOKUP(C909,出勤日期!A:M,13,0)</f>
        <v>135</v>
      </c>
      <c r="S909">
        <f>VLOOKUP(C909,'考勤原始数据（增加育儿、独生子女陪护假）'!C:X,16,0)</f>
        <v>0</v>
      </c>
      <c r="U909">
        <f>VLOOKUP(C909,'考勤原始数据（增加育儿、独生子女陪护假）'!C:Z,17,0)</f>
        <v>0</v>
      </c>
      <c r="W909">
        <f>VLOOKUP(C909,'考勤原始数据（增加育儿、独生子女陪护假）'!C:AB,18,0)</f>
        <v>0</v>
      </c>
      <c r="Y909">
        <f>VLOOKUP(C909,'考勤原始数据（增加育儿、独生子女陪护假）'!C:AD,19,0)</f>
        <v>0</v>
      </c>
      <c r="Z909">
        <f>VLOOKUP(C909,'考勤原始数据（增加育儿、独生子女陪护假）'!C:AE,20,0)</f>
        <v>0</v>
      </c>
      <c r="AB909">
        <f>VLOOKUP(C909,'考勤原始数据（增加育儿、独生子女陪护假）'!C:AG,22,0)</f>
        <v>0</v>
      </c>
      <c r="AC909">
        <f>VLOOKUP(C909,'考勤原始数据（增加育儿、独生子女陪护假）'!C:Y,23,0)</f>
        <v>0</v>
      </c>
      <c r="AD909">
        <f>VLOOKUP(C909,'考勤原始数据（增加育儿、独生子女陪护假）'!C:Z,24,0)</f>
        <v>0</v>
      </c>
      <c r="AE909">
        <v>0</v>
      </c>
      <c r="AF909">
        <f>VLOOKUP(C909,'考勤原始数据（增加育儿、独生子女陪护假）'!C:AB,26,0)</f>
        <v>0</v>
      </c>
      <c r="AG909">
        <f>VLOOKUP(C909:C910,'考勤原始数据（增加育儿、独生子女陪护假）'!C:AC,27,0)</f>
        <v>0</v>
      </c>
      <c r="AH909">
        <f>VLOOKUP(C909,'考勤原始数据（增加育儿、独生子女陪护假）'!C:AD,28,0)</f>
        <v>0</v>
      </c>
      <c r="AI909">
        <f>VLOOKUP(C909,'考勤原始数据（增加育儿、独生子女陪护假）'!C:AE,29,0)</f>
        <v>0</v>
      </c>
      <c r="AJ909">
        <f>VLOOKUP(C909,'考勤原始数据（增加育儿、独生子女陪护假）'!C:AF,30,0)</f>
        <v>0</v>
      </c>
      <c r="AL909">
        <f t="shared" si="57"/>
        <v>0</v>
      </c>
      <c r="AM909">
        <f t="shared" si="59"/>
        <v>156.52000000000001</v>
      </c>
      <c r="AN909">
        <f>VLOOKUP(C909,工龄计算!B:F,5,0)</f>
        <v>0</v>
      </c>
      <c r="AS909">
        <f t="shared" si="58"/>
        <v>0</v>
      </c>
      <c r="BB909">
        <f t="shared" si="60"/>
        <v>0</v>
      </c>
    </row>
    <row r="910" spans="2:54">
      <c r="B910" t="str">
        <f>VLOOKUP(C910,花名册!C:O,13,0)</f>
        <v>12674</v>
      </c>
      <c r="C910" t="s">
        <v>1737</v>
      </c>
      <c r="D910" t="str">
        <f>VLOOKUP(C910,花名册!C:F,4,0)</f>
        <v>百诚医药</v>
      </c>
      <c r="E910" t="str">
        <f>VLOOKUP(C910,花名册!C:G,5,0)</f>
        <v>固体制剂二部</v>
      </c>
      <c r="F910" t="str">
        <f>VLOOKUP(C910,花名册!C:H,6,0)</f>
        <v>助理分析研究员</v>
      </c>
      <c r="G910" t="str">
        <f>VLOOKUP(C910,花名册!C:D,2,0)</f>
        <v>在职</v>
      </c>
      <c r="H910" t="str">
        <f>VLOOKUP(C910,花名册!C:E,3,0)</f>
        <v>试用员工</v>
      </c>
      <c r="I910" t="str">
        <f>VLOOKUP(C910,花名册!C:J,8,0)</f>
        <v>研发</v>
      </c>
      <c r="J910" t="str">
        <f>VLOOKUP(C910,花名册!C:I,7,0)</f>
        <v>2023-03-08</v>
      </c>
      <c r="K910" t="str">
        <f>VLOOKUP(C910,花名册!C:L,9,0)</f>
        <v/>
      </c>
      <c r="L910" t="str">
        <f>VLOOKUP(C910,花名册!C:L,10,0)</f>
        <v/>
      </c>
      <c r="M910" t="str">
        <f>VLOOKUP(C910,花名册!C:N,12,0)</f>
        <v>P1</v>
      </c>
      <c r="N910">
        <f>VLOOKUP(C910,出勤日期!A:I,9,0)</f>
        <v>172.5</v>
      </c>
      <c r="O910">
        <f>VLOOKUP(C910,出勤日期!A:J,10,0)</f>
        <v>135</v>
      </c>
      <c r="P910">
        <f>VLOOKUP(C910,出勤日期!A:L,12,0)</f>
        <v>0</v>
      </c>
      <c r="Q910">
        <f>VLOOKUP(C910,出勤日期!A:M,13,0)</f>
        <v>135</v>
      </c>
      <c r="S910">
        <f>VLOOKUP(C910,'考勤原始数据（增加育儿、独生子女陪护假）'!C:X,16,0)</f>
        <v>0</v>
      </c>
      <c r="U910">
        <f>VLOOKUP(C910,'考勤原始数据（增加育儿、独生子女陪护假）'!C:Z,17,0)</f>
        <v>0</v>
      </c>
      <c r="W910">
        <f>VLOOKUP(C910,'考勤原始数据（增加育儿、独生子女陪护假）'!C:AB,18,0)</f>
        <v>0</v>
      </c>
      <c r="Y910">
        <f>VLOOKUP(C910,'考勤原始数据（增加育儿、独生子女陪护假）'!C:AD,19,0)</f>
        <v>0</v>
      </c>
      <c r="Z910">
        <f>VLOOKUP(C910,'考勤原始数据（增加育儿、独生子女陪护假）'!C:AE,20,0)</f>
        <v>0</v>
      </c>
      <c r="AB910">
        <f>VLOOKUP(C910,'考勤原始数据（增加育儿、独生子女陪护假）'!C:AG,22,0)</f>
        <v>0</v>
      </c>
      <c r="AC910">
        <f>VLOOKUP(C910,'考勤原始数据（增加育儿、独生子女陪护假）'!C:Y,23,0)</f>
        <v>1.5</v>
      </c>
      <c r="AD910">
        <f>VLOOKUP(C910,'考勤原始数据（增加育儿、独生子女陪护假）'!C:Z,24,0)</f>
        <v>1.5</v>
      </c>
      <c r="AE910">
        <v>0</v>
      </c>
      <c r="AF910">
        <f>VLOOKUP(C910,'考勤原始数据（增加育儿、独生子女陪护假）'!C:AB,26,0)</f>
        <v>0</v>
      </c>
      <c r="AG910">
        <f>VLOOKUP(C910:C911,'考勤原始数据（增加育儿、独生子女陪护假）'!C:AC,27,0)</f>
        <v>0</v>
      </c>
      <c r="AH910">
        <f>VLOOKUP(C910,'考勤原始数据（增加育儿、独生子女陪护假）'!C:AD,28,0)</f>
        <v>0</v>
      </c>
      <c r="AI910">
        <f>VLOOKUP(C910,'考勤原始数据（增加育儿、独生子女陪护假）'!C:AE,29,0)</f>
        <v>0</v>
      </c>
      <c r="AJ910">
        <f>VLOOKUP(C910,'考勤原始数据（增加育儿、独生子女陪护假）'!C:AF,30,0)</f>
        <v>0</v>
      </c>
      <c r="AL910">
        <f t="shared" si="57"/>
        <v>0</v>
      </c>
      <c r="AM910">
        <f t="shared" si="59"/>
        <v>156.52000000000001</v>
      </c>
      <c r="AN910">
        <f>VLOOKUP(C910,工龄计算!B:F,5,0)</f>
        <v>0</v>
      </c>
      <c r="AS910">
        <f t="shared" si="58"/>
        <v>0</v>
      </c>
      <c r="BB910">
        <f t="shared" si="60"/>
        <v>0</v>
      </c>
    </row>
    <row r="911" spans="2:54">
      <c r="B911" t="str">
        <f>VLOOKUP(C911,花名册!C:O,13,0)</f>
        <v>12678</v>
      </c>
      <c r="C911" t="s">
        <v>1718</v>
      </c>
      <c r="D911" t="str">
        <f>VLOOKUP(C911,花名册!C:F,4,0)</f>
        <v>百诚医药</v>
      </c>
      <c r="E911" t="str">
        <f>VLOOKUP(C911,花名册!C:G,5,0)</f>
        <v>原料药分析部</v>
      </c>
      <c r="F911" t="str">
        <f>VLOOKUP(C911,花名册!C:H,6,0)</f>
        <v>助理分析研究员</v>
      </c>
      <c r="G911" t="str">
        <f>VLOOKUP(C911,花名册!C:D,2,0)</f>
        <v>在职</v>
      </c>
      <c r="H911" t="str">
        <f>VLOOKUP(C911,花名册!C:E,3,0)</f>
        <v>试用员工</v>
      </c>
      <c r="I911" t="str">
        <f>VLOOKUP(C911,花名册!C:J,8,0)</f>
        <v>研发</v>
      </c>
      <c r="J911" t="str">
        <f>VLOOKUP(C911,花名册!C:I,7,0)</f>
        <v>2023-03-08</v>
      </c>
      <c r="K911" t="str">
        <f>VLOOKUP(C911,花名册!C:L,9,0)</f>
        <v/>
      </c>
      <c r="L911" t="str">
        <f>VLOOKUP(C911,花名册!C:L,10,0)</f>
        <v/>
      </c>
      <c r="M911" t="str">
        <f>VLOOKUP(C911,花名册!C:N,12,0)</f>
        <v>P1</v>
      </c>
      <c r="N911">
        <f>VLOOKUP(C911,出勤日期!A:I,9,0)</f>
        <v>172.5</v>
      </c>
      <c r="O911">
        <f>VLOOKUP(C911,出勤日期!A:J,10,0)</f>
        <v>135</v>
      </c>
      <c r="P911">
        <f>VLOOKUP(C911,出勤日期!A:L,12,0)</f>
        <v>0</v>
      </c>
      <c r="Q911">
        <f>VLOOKUP(C911,出勤日期!A:M,13,0)</f>
        <v>135</v>
      </c>
      <c r="S911">
        <f>VLOOKUP(C911,'考勤原始数据（增加育儿、独生子女陪护假）'!C:X,16,0)</f>
        <v>0</v>
      </c>
      <c r="U911">
        <f>VLOOKUP(C911,'考勤原始数据（增加育儿、独生子女陪护假）'!C:Z,17,0)</f>
        <v>0</v>
      </c>
      <c r="W911">
        <f>VLOOKUP(C911,'考勤原始数据（增加育儿、独生子女陪护假）'!C:AB,18,0)</f>
        <v>0</v>
      </c>
      <c r="Y911">
        <f>VLOOKUP(C911,'考勤原始数据（增加育儿、独生子女陪护假）'!C:AD,19,0)</f>
        <v>0</v>
      </c>
      <c r="Z911">
        <f>VLOOKUP(C911,'考勤原始数据（增加育儿、独生子女陪护假）'!C:AE,20,0)</f>
        <v>0</v>
      </c>
      <c r="AB911">
        <f>VLOOKUP(C911,'考勤原始数据（增加育儿、独生子女陪护假）'!C:AG,22,0)</f>
        <v>0</v>
      </c>
      <c r="AC911">
        <f>VLOOKUP(C911,'考勤原始数据（增加育儿、独生子女陪护假）'!C:Y,23,0)</f>
        <v>0</v>
      </c>
      <c r="AD911">
        <f>VLOOKUP(C911,'考勤原始数据（增加育儿、独生子女陪护假）'!C:Z,24,0)</f>
        <v>0</v>
      </c>
      <c r="AE911">
        <v>0</v>
      </c>
      <c r="AF911">
        <f>VLOOKUP(C911,'考勤原始数据（增加育儿、独生子女陪护假）'!C:AB,26,0)</f>
        <v>0</v>
      </c>
      <c r="AG911">
        <f>VLOOKUP(C911:C912,'考勤原始数据（增加育儿、独生子女陪护假）'!C:AC,27,0)</f>
        <v>0</v>
      </c>
      <c r="AH911">
        <f>VLOOKUP(C911,'考勤原始数据（增加育儿、独生子女陪护假）'!C:AD,28,0)</f>
        <v>0</v>
      </c>
      <c r="AI911">
        <f>VLOOKUP(C911,'考勤原始数据（增加育儿、独生子女陪护假）'!C:AE,29,0)</f>
        <v>0</v>
      </c>
      <c r="AJ911">
        <f>VLOOKUP(C911,'考勤原始数据（增加育儿、独生子女陪护假）'!C:AF,30,0)</f>
        <v>0</v>
      </c>
      <c r="AL911">
        <f t="shared" si="57"/>
        <v>0</v>
      </c>
      <c r="AM911">
        <f t="shared" si="59"/>
        <v>156.52000000000001</v>
      </c>
      <c r="AN911">
        <f>VLOOKUP(C911,工龄计算!B:F,5,0)</f>
        <v>0</v>
      </c>
      <c r="AS911">
        <f t="shared" si="58"/>
        <v>0</v>
      </c>
      <c r="BB911">
        <f t="shared" si="60"/>
        <v>0</v>
      </c>
    </row>
    <row r="912" spans="2:54">
      <c r="B912" t="str">
        <f>VLOOKUP(C912,花名册!C:O,13,0)</f>
        <v>12681</v>
      </c>
      <c r="C912" t="s">
        <v>1353</v>
      </c>
      <c r="D912" t="str">
        <f>VLOOKUP(C912,花名册!C:F,4,0)</f>
        <v>百诚医药</v>
      </c>
      <c r="E912" t="str">
        <f>VLOOKUP(C912,花名册!C:G,5,0)</f>
        <v>固体制剂二部</v>
      </c>
      <c r="F912" t="str">
        <f>VLOOKUP(C912,花名册!C:H,6,0)</f>
        <v>分析研究员</v>
      </c>
      <c r="G912" t="str">
        <f>VLOOKUP(C912,花名册!C:D,2,0)</f>
        <v>在职</v>
      </c>
      <c r="H912" t="str">
        <f>VLOOKUP(C912,花名册!C:E,3,0)</f>
        <v>试用员工</v>
      </c>
      <c r="I912" t="str">
        <f>VLOOKUP(C912,花名册!C:J,8,0)</f>
        <v>研发</v>
      </c>
      <c r="J912" t="str">
        <f>VLOOKUP(C912,花名册!C:I,7,0)</f>
        <v>2023-03-08</v>
      </c>
      <c r="K912" t="str">
        <f>VLOOKUP(C912,花名册!C:L,9,0)</f>
        <v/>
      </c>
      <c r="L912" t="str">
        <f>VLOOKUP(C912,花名册!C:L,10,0)</f>
        <v/>
      </c>
      <c r="M912" t="str">
        <f>VLOOKUP(C912,花名册!C:N,12,0)</f>
        <v>P2</v>
      </c>
      <c r="N912">
        <f>VLOOKUP(C912,出勤日期!A:I,9,0)</f>
        <v>172.5</v>
      </c>
      <c r="O912">
        <f>VLOOKUP(C912,出勤日期!A:J,10,0)</f>
        <v>135</v>
      </c>
      <c r="P912">
        <f>VLOOKUP(C912,出勤日期!A:L,12,0)</f>
        <v>0</v>
      </c>
      <c r="Q912">
        <f>VLOOKUP(C912,出勤日期!A:M,13,0)</f>
        <v>135</v>
      </c>
      <c r="S912">
        <f>VLOOKUP(C912,'考勤原始数据（增加育儿、独生子女陪护假）'!C:X,16,0)</f>
        <v>2.5</v>
      </c>
      <c r="U912">
        <f>VLOOKUP(C912,'考勤原始数据（增加育儿、独生子女陪护假）'!C:Z,17,0)</f>
        <v>0</v>
      </c>
      <c r="W912">
        <f>VLOOKUP(C912,'考勤原始数据（增加育儿、独生子女陪护假）'!C:AB,18,0)</f>
        <v>0</v>
      </c>
      <c r="Y912">
        <f>VLOOKUP(C912,'考勤原始数据（增加育儿、独生子女陪护假）'!C:AD,19,0)</f>
        <v>0</v>
      </c>
      <c r="Z912">
        <f>VLOOKUP(C912,'考勤原始数据（增加育儿、独生子女陪护假）'!C:AE,20,0)</f>
        <v>0</v>
      </c>
      <c r="AB912">
        <f>VLOOKUP(C912,'考勤原始数据（增加育儿、独生子女陪护假）'!C:AG,22,0)</f>
        <v>0</v>
      </c>
      <c r="AC912">
        <f>VLOOKUP(C912,'考勤原始数据（增加育儿、独生子女陪护假）'!C:Y,23,0)</f>
        <v>5.5</v>
      </c>
      <c r="AD912">
        <f>VLOOKUP(C912,'考勤原始数据（增加育儿、独生子女陪护假）'!C:Z,24,0)</f>
        <v>3</v>
      </c>
      <c r="AE912">
        <v>0</v>
      </c>
      <c r="AF912">
        <f>VLOOKUP(C912,'考勤原始数据（增加育儿、独生子女陪护假）'!C:AB,26,0)</f>
        <v>2.5</v>
      </c>
      <c r="AG912">
        <f>VLOOKUP(C912:C913,'考勤原始数据（增加育儿、独生子女陪护假）'!C:AC,27,0)</f>
        <v>0</v>
      </c>
      <c r="AH912">
        <f>VLOOKUP(C912,'考勤原始数据（增加育儿、独生子女陪护假）'!C:AD,28,0)</f>
        <v>0</v>
      </c>
      <c r="AI912">
        <f>VLOOKUP(C912,'考勤原始数据（增加育儿、独生子女陪护假）'!C:AE,29,0)</f>
        <v>0</v>
      </c>
      <c r="AJ912">
        <f>VLOOKUP(C912,'考勤原始数据（增加育儿、独生子女陪护假）'!C:AF,30,0)</f>
        <v>100</v>
      </c>
      <c r="AL912">
        <f t="shared" si="57"/>
        <v>0</v>
      </c>
      <c r="AM912">
        <f t="shared" si="59"/>
        <v>153.62</v>
      </c>
      <c r="AN912">
        <f>VLOOKUP(C912,工龄计算!B:F,5,0)</f>
        <v>0</v>
      </c>
      <c r="AS912">
        <f t="shared" si="58"/>
        <v>0</v>
      </c>
      <c r="BB912">
        <f t="shared" si="60"/>
        <v>0</v>
      </c>
    </row>
    <row r="913" spans="2:54">
      <c r="B913" t="str">
        <f>VLOOKUP(C913,花名册!C:O,13,0)</f>
        <v>12700</v>
      </c>
      <c r="C913" t="s">
        <v>1659</v>
      </c>
      <c r="D913" t="str">
        <f>VLOOKUP(C913,花名册!C:F,4,0)</f>
        <v>百诚医药</v>
      </c>
      <c r="E913" t="str">
        <f>VLOOKUP(C913,花名册!C:G,5,0)</f>
        <v>中药天然药物部</v>
      </c>
      <c r="F913" t="str">
        <f>VLOOKUP(C913,花名册!C:H,6,0)</f>
        <v>制剂研究员</v>
      </c>
      <c r="G913" t="str">
        <f>VLOOKUP(C913,花名册!C:D,2,0)</f>
        <v>在职</v>
      </c>
      <c r="H913" t="str">
        <f>VLOOKUP(C913,花名册!C:E,3,0)</f>
        <v>试用员工</v>
      </c>
      <c r="I913" t="str">
        <f>VLOOKUP(C913,花名册!C:J,8,0)</f>
        <v>研发</v>
      </c>
      <c r="J913" t="str">
        <f>VLOOKUP(C913,花名册!C:I,7,0)</f>
        <v>2023-03-08</v>
      </c>
      <c r="K913" t="str">
        <f>VLOOKUP(C913,花名册!C:L,9,0)</f>
        <v/>
      </c>
      <c r="L913" t="str">
        <f>VLOOKUP(C913,花名册!C:L,10,0)</f>
        <v/>
      </c>
      <c r="M913" t="str">
        <f>VLOOKUP(C913,花名册!C:N,12,0)</f>
        <v>P2</v>
      </c>
      <c r="N913">
        <f>VLOOKUP(C913,出勤日期!A:I,9,0)</f>
        <v>172.5</v>
      </c>
      <c r="O913">
        <f>VLOOKUP(C913,出勤日期!A:J,10,0)</f>
        <v>135</v>
      </c>
      <c r="P913">
        <f>VLOOKUP(C913,出勤日期!A:L,12,0)</f>
        <v>0</v>
      </c>
      <c r="Q913">
        <f>VLOOKUP(C913,出勤日期!A:M,13,0)</f>
        <v>135</v>
      </c>
      <c r="S913">
        <f>VLOOKUP(C913,'考勤原始数据（增加育儿、独生子女陪护假）'!C:X,16,0)</f>
        <v>0</v>
      </c>
      <c r="U913">
        <f>VLOOKUP(C913,'考勤原始数据（增加育儿、独生子女陪护假）'!C:Z,17,0)</f>
        <v>0</v>
      </c>
      <c r="W913">
        <f>VLOOKUP(C913,'考勤原始数据（增加育儿、独生子女陪护假）'!C:AB,18,0)</f>
        <v>0</v>
      </c>
      <c r="Y913">
        <f>VLOOKUP(C913,'考勤原始数据（增加育儿、独生子女陪护假）'!C:AD,19,0)</f>
        <v>0</v>
      </c>
      <c r="Z913">
        <f>VLOOKUP(C913,'考勤原始数据（增加育儿、独生子女陪护假）'!C:AE,20,0)</f>
        <v>0</v>
      </c>
      <c r="AB913">
        <f>VLOOKUP(C913,'考勤原始数据（增加育儿、独生子女陪护假）'!C:AG,22,0)</f>
        <v>0</v>
      </c>
      <c r="AC913">
        <f>VLOOKUP(C913,'考勤原始数据（增加育儿、独生子女陪护假）'!C:Y,23,0)</f>
        <v>0</v>
      </c>
      <c r="AD913">
        <f>VLOOKUP(C913,'考勤原始数据（增加育儿、独生子女陪护假）'!C:Z,24,0)</f>
        <v>0</v>
      </c>
      <c r="AE913">
        <v>0</v>
      </c>
      <c r="AF913">
        <f>VLOOKUP(C913,'考勤原始数据（增加育儿、独生子女陪护假）'!C:AB,26,0)</f>
        <v>0</v>
      </c>
      <c r="AG913">
        <f>VLOOKUP(C913:C914,'考勤原始数据（增加育儿、独生子女陪护假）'!C:AC,27,0)</f>
        <v>0</v>
      </c>
      <c r="AH913">
        <f>VLOOKUP(C913,'考勤原始数据（增加育儿、独生子女陪护假）'!C:AD,28,0)</f>
        <v>0</v>
      </c>
      <c r="AI913">
        <f>VLOOKUP(C913,'考勤原始数据（增加育儿、独生子女陪护假）'!C:AE,29,0)</f>
        <v>0</v>
      </c>
      <c r="AJ913">
        <f>VLOOKUP(C913,'考勤原始数据（增加育儿、独生子女陪护假）'!C:AF,30,0)</f>
        <v>0</v>
      </c>
      <c r="AL913">
        <f t="shared" si="57"/>
        <v>0</v>
      </c>
      <c r="AM913">
        <f t="shared" si="59"/>
        <v>156.52000000000001</v>
      </c>
      <c r="AN913">
        <f>VLOOKUP(C913,工龄计算!B:F,5,0)</f>
        <v>0</v>
      </c>
      <c r="AS913">
        <f t="shared" si="58"/>
        <v>0</v>
      </c>
      <c r="BB913">
        <f t="shared" si="60"/>
        <v>0</v>
      </c>
    </row>
    <row r="914" spans="2:54">
      <c r="B914" t="str">
        <f>VLOOKUP(C914,花名册!C:O,13,0)</f>
        <v>12684</v>
      </c>
      <c r="C914" t="s">
        <v>1738</v>
      </c>
      <c r="D914" t="str">
        <f>VLOOKUP(C914,花名册!C:F,4,0)</f>
        <v>百诚医药</v>
      </c>
      <c r="E914" t="str">
        <f>VLOOKUP(C914,花名册!C:G,5,0)</f>
        <v>药学部</v>
      </c>
      <c r="F914" t="str">
        <f>VLOOKUP(C914,花名册!C:H,6,0)</f>
        <v>高级分析研究员</v>
      </c>
      <c r="G914" t="str">
        <f>VLOOKUP(C914,花名册!C:D,2,0)</f>
        <v>在职</v>
      </c>
      <c r="H914" t="str">
        <f>VLOOKUP(C914,花名册!C:E,3,0)</f>
        <v>试用员工</v>
      </c>
      <c r="I914" t="str">
        <f>VLOOKUP(C914,花名册!C:J,8,0)</f>
        <v>研发</v>
      </c>
      <c r="J914" t="str">
        <f>VLOOKUP(C914,花名册!C:I,7,0)</f>
        <v>2023-03-08</v>
      </c>
      <c r="K914" t="str">
        <f>VLOOKUP(C914,花名册!C:L,9,0)</f>
        <v/>
      </c>
      <c r="L914" t="str">
        <f>VLOOKUP(C914,花名册!C:L,10,0)</f>
        <v/>
      </c>
      <c r="M914" t="str">
        <f>VLOOKUP(C914,花名册!C:N,12,0)</f>
        <v>P3</v>
      </c>
      <c r="N914">
        <f>VLOOKUP(C914,出勤日期!A:I,9,0)</f>
        <v>172.5</v>
      </c>
      <c r="O914">
        <f>VLOOKUP(C914,出勤日期!A:J,10,0)</f>
        <v>135</v>
      </c>
      <c r="P914">
        <f>VLOOKUP(C914,出勤日期!A:L,12,0)</f>
        <v>0</v>
      </c>
      <c r="Q914">
        <f>VLOOKUP(C914,出勤日期!A:M,13,0)</f>
        <v>135</v>
      </c>
      <c r="S914">
        <f>VLOOKUP(C914,'考勤原始数据（增加育儿、独生子女陪护假）'!C:X,16,0)</f>
        <v>0</v>
      </c>
      <c r="U914">
        <f>VLOOKUP(C914,'考勤原始数据（增加育儿、独生子女陪护假）'!C:Z,17,0)</f>
        <v>0</v>
      </c>
      <c r="W914">
        <f>VLOOKUP(C914,'考勤原始数据（增加育儿、独生子女陪护假）'!C:AB,18,0)</f>
        <v>0</v>
      </c>
      <c r="Y914">
        <f>VLOOKUP(C914,'考勤原始数据（增加育儿、独生子女陪护假）'!C:AD,19,0)</f>
        <v>0</v>
      </c>
      <c r="Z914">
        <f>VLOOKUP(C914,'考勤原始数据（增加育儿、独生子女陪护假）'!C:AE,20,0)</f>
        <v>0</v>
      </c>
      <c r="AB914">
        <f>VLOOKUP(C914,'考勤原始数据（增加育儿、独生子女陪护假）'!C:AG,22,0)</f>
        <v>0</v>
      </c>
      <c r="AC914">
        <f>VLOOKUP(C914,'考勤原始数据（增加育儿、独生子女陪护假）'!C:Y,23,0)</f>
        <v>2.5</v>
      </c>
      <c r="AD914">
        <f>VLOOKUP(C914,'考勤原始数据（增加育儿、独生子女陪护假）'!C:Z,24,0)</f>
        <v>1</v>
      </c>
      <c r="AE914">
        <v>0</v>
      </c>
      <c r="AF914">
        <f>VLOOKUP(C914,'考勤原始数据（增加育儿、独生子女陪护假）'!C:AB,26,0)</f>
        <v>1.5</v>
      </c>
      <c r="AG914">
        <f>VLOOKUP(C914:C915,'考勤原始数据（增加育儿、独生子女陪护假）'!C:AC,27,0)</f>
        <v>0</v>
      </c>
      <c r="AH914">
        <f>VLOOKUP(C914,'考勤原始数据（增加育儿、独生子女陪护假）'!C:AD,28,0)</f>
        <v>0</v>
      </c>
      <c r="AI914">
        <f>VLOOKUP(C914,'考勤原始数据（增加育儿、独生子女陪护假）'!C:AE,29,0)</f>
        <v>0</v>
      </c>
      <c r="AJ914">
        <f>VLOOKUP(C914,'考勤原始数据（增加育儿、独生子女陪护假）'!C:AF,30,0)</f>
        <v>60</v>
      </c>
      <c r="AL914">
        <f t="shared" si="57"/>
        <v>0</v>
      </c>
      <c r="AM914">
        <f t="shared" si="59"/>
        <v>156.52000000000001</v>
      </c>
      <c r="AN914">
        <f>VLOOKUP(C914,工龄计算!B:F,5,0)</f>
        <v>0</v>
      </c>
      <c r="AS914">
        <f t="shared" si="58"/>
        <v>0</v>
      </c>
      <c r="BB914">
        <f t="shared" si="60"/>
        <v>0</v>
      </c>
    </row>
    <row r="915" spans="2:54">
      <c r="B915" t="str">
        <f>VLOOKUP(C915,花名册!C:O,13,0)</f>
        <v>12677</v>
      </c>
      <c r="C915" t="s">
        <v>1466</v>
      </c>
      <c r="D915" t="str">
        <f>VLOOKUP(C915,花名册!C:F,4,0)</f>
        <v>百诚医药</v>
      </c>
      <c r="E915" t="str">
        <f>VLOOKUP(C915,花名册!C:G,5,0)</f>
        <v>液体制剂三部</v>
      </c>
      <c r="F915" t="str">
        <f>VLOOKUP(C915,花名册!C:H,6,0)</f>
        <v>助理分析研究员</v>
      </c>
      <c r="G915" t="str">
        <f>VLOOKUP(C915,花名册!C:D,2,0)</f>
        <v>在职</v>
      </c>
      <c r="H915" t="str">
        <f>VLOOKUP(C915,花名册!C:E,3,0)</f>
        <v>试用员工</v>
      </c>
      <c r="I915" t="str">
        <f>VLOOKUP(C915,花名册!C:J,8,0)</f>
        <v>研发</v>
      </c>
      <c r="J915" t="str">
        <f>VLOOKUP(C915,花名册!C:I,7,0)</f>
        <v>2023-03-10</v>
      </c>
      <c r="K915" t="str">
        <f>VLOOKUP(C915,花名册!C:L,9,0)</f>
        <v/>
      </c>
      <c r="L915" t="str">
        <f>VLOOKUP(C915,花名册!C:L,10,0)</f>
        <v/>
      </c>
      <c r="M915" t="str">
        <f>VLOOKUP(C915,花名册!C:N,12,0)</f>
        <v>P1</v>
      </c>
      <c r="N915">
        <f>VLOOKUP(C915,出勤日期!A:I,9,0)</f>
        <v>172.5</v>
      </c>
      <c r="O915">
        <f>VLOOKUP(C915,出勤日期!A:J,10,0)</f>
        <v>120</v>
      </c>
      <c r="P915">
        <f>VLOOKUP(C915,出勤日期!A:L,12,0)</f>
        <v>0</v>
      </c>
      <c r="Q915">
        <f>VLOOKUP(C915,出勤日期!A:M,13,0)</f>
        <v>120</v>
      </c>
      <c r="S915">
        <f>VLOOKUP(C915,'考勤原始数据（增加育儿、独生子女陪护假）'!C:X,16,0)</f>
        <v>0</v>
      </c>
      <c r="U915">
        <f>VLOOKUP(C915,'考勤原始数据（增加育儿、独生子女陪护假）'!C:Z,17,0)</f>
        <v>0</v>
      </c>
      <c r="W915">
        <f>VLOOKUP(C915,'考勤原始数据（增加育儿、独生子女陪护假）'!C:AB,18,0)</f>
        <v>0</v>
      </c>
      <c r="Y915">
        <f>VLOOKUP(C915,'考勤原始数据（增加育儿、独生子女陪护假）'!C:AD,19,0)</f>
        <v>0</v>
      </c>
      <c r="Z915">
        <f>VLOOKUP(C915,'考勤原始数据（增加育儿、独生子女陪护假）'!C:AE,20,0)</f>
        <v>0</v>
      </c>
      <c r="AB915">
        <f>VLOOKUP(C915,'考勤原始数据（增加育儿、独生子女陪护假）'!C:AG,22,0)</f>
        <v>0</v>
      </c>
      <c r="AC915">
        <f>VLOOKUP(C915,'考勤原始数据（增加育儿、独生子女陪护假）'!C:Y,23,0)</f>
        <v>0</v>
      </c>
      <c r="AD915">
        <f>VLOOKUP(C915,'考勤原始数据（增加育儿、独生子女陪护假）'!C:Z,24,0)</f>
        <v>0</v>
      </c>
      <c r="AE915">
        <v>0</v>
      </c>
      <c r="AF915">
        <f>VLOOKUP(C915,'考勤原始数据（增加育儿、独生子女陪护假）'!C:AB,26,0)</f>
        <v>0</v>
      </c>
      <c r="AG915">
        <f>VLOOKUP(C915:C916,'考勤原始数据（增加育儿、独生子女陪护假）'!C:AC,27,0)</f>
        <v>0</v>
      </c>
      <c r="AH915">
        <f>VLOOKUP(C915,'考勤原始数据（增加育儿、独生子女陪护假）'!C:AD,28,0)</f>
        <v>0</v>
      </c>
      <c r="AI915">
        <f>VLOOKUP(C915,'考勤原始数据（增加育儿、独生子女陪护假）'!C:AE,29,0)</f>
        <v>0</v>
      </c>
      <c r="AJ915">
        <f>VLOOKUP(C915,'考勤原始数据（增加育儿、独生子女陪护假）'!C:AF,30,0)</f>
        <v>0</v>
      </c>
      <c r="AL915">
        <f t="shared" si="57"/>
        <v>0</v>
      </c>
      <c r="AM915">
        <f t="shared" si="59"/>
        <v>139.13</v>
      </c>
      <c r="AN915">
        <f>VLOOKUP(C915,工龄计算!B:F,5,0)</f>
        <v>0</v>
      </c>
      <c r="AS915">
        <f t="shared" si="58"/>
        <v>0</v>
      </c>
      <c r="BB915">
        <f t="shared" si="60"/>
        <v>0</v>
      </c>
    </row>
    <row r="916" spans="2:54">
      <c r="B916" t="str">
        <f>VLOOKUP(C916,花名册!C:O,13,0)</f>
        <v>12699</v>
      </c>
      <c r="C916" t="s">
        <v>1660</v>
      </c>
      <c r="D916" t="str">
        <f>VLOOKUP(C916,花名册!C:F,4,0)</f>
        <v>百诚医药</v>
      </c>
      <c r="E916" t="str">
        <f>VLOOKUP(C916,花名册!C:G,5,0)</f>
        <v>原料药分析部</v>
      </c>
      <c r="F916" t="str">
        <f>VLOOKUP(C916,花名册!C:H,6,0)</f>
        <v>分析研究员</v>
      </c>
      <c r="G916" t="str">
        <f>VLOOKUP(C916,花名册!C:D,2,0)</f>
        <v>在职</v>
      </c>
      <c r="H916" t="str">
        <f>VLOOKUP(C916,花名册!C:E,3,0)</f>
        <v>试用员工</v>
      </c>
      <c r="I916" t="str">
        <f>VLOOKUP(C916,花名册!C:J,8,0)</f>
        <v>研发</v>
      </c>
      <c r="J916" t="str">
        <f>VLOOKUP(C916,花名册!C:I,7,0)</f>
        <v>2023-03-10</v>
      </c>
      <c r="K916" t="str">
        <f>VLOOKUP(C916,花名册!C:L,9,0)</f>
        <v/>
      </c>
      <c r="L916" t="str">
        <f>VLOOKUP(C916,花名册!C:L,10,0)</f>
        <v/>
      </c>
      <c r="M916" t="str">
        <f>VLOOKUP(C916,花名册!C:N,12,0)</f>
        <v>P2</v>
      </c>
      <c r="N916">
        <f>VLOOKUP(C916,出勤日期!A:I,9,0)</f>
        <v>172.5</v>
      </c>
      <c r="O916">
        <f>VLOOKUP(C916,出勤日期!A:J,10,0)</f>
        <v>120</v>
      </c>
      <c r="P916">
        <f>VLOOKUP(C916,出勤日期!A:L,12,0)</f>
        <v>0</v>
      </c>
      <c r="Q916">
        <f>VLOOKUP(C916,出勤日期!A:M,13,0)</f>
        <v>120</v>
      </c>
      <c r="S916">
        <f>VLOOKUP(C916,'考勤原始数据（增加育儿、独生子女陪护假）'!C:X,16,0)</f>
        <v>0</v>
      </c>
      <c r="U916">
        <f>VLOOKUP(C916,'考勤原始数据（增加育儿、独生子女陪护假）'!C:Z,17,0)</f>
        <v>0</v>
      </c>
      <c r="W916">
        <f>VLOOKUP(C916,'考勤原始数据（增加育儿、独生子女陪护假）'!C:AB,18,0)</f>
        <v>0</v>
      </c>
      <c r="Y916">
        <f>VLOOKUP(C916,'考勤原始数据（增加育儿、独生子女陪护假）'!C:AD,19,0)</f>
        <v>0</v>
      </c>
      <c r="Z916">
        <f>VLOOKUP(C916,'考勤原始数据（增加育儿、独生子女陪护假）'!C:AE,20,0)</f>
        <v>0</v>
      </c>
      <c r="AB916">
        <f>VLOOKUP(C916,'考勤原始数据（增加育儿、独生子女陪护假）'!C:AG,22,0)</f>
        <v>0</v>
      </c>
      <c r="AC916">
        <f>VLOOKUP(C916,'考勤原始数据（增加育儿、独生子女陪护假）'!C:Y,23,0)</f>
        <v>3.5</v>
      </c>
      <c r="AD916">
        <f>VLOOKUP(C916,'考勤原始数据（增加育儿、独生子女陪护假）'!C:Z,24,0)</f>
        <v>3.5</v>
      </c>
      <c r="AE916">
        <v>0</v>
      </c>
      <c r="AF916">
        <f>VLOOKUP(C916,'考勤原始数据（增加育儿、独生子女陪护假）'!C:AB,26,0)</f>
        <v>0</v>
      </c>
      <c r="AG916">
        <f>VLOOKUP(C916:C917,'考勤原始数据（增加育儿、独生子女陪护假）'!C:AC,27,0)</f>
        <v>0</v>
      </c>
      <c r="AH916">
        <f>VLOOKUP(C916,'考勤原始数据（增加育儿、独生子女陪护假）'!C:AD,28,0)</f>
        <v>0</v>
      </c>
      <c r="AI916">
        <f>VLOOKUP(C916,'考勤原始数据（增加育儿、独生子女陪护假）'!C:AE,29,0)</f>
        <v>0</v>
      </c>
      <c r="AJ916">
        <f>VLOOKUP(C916,'考勤原始数据（增加育儿、独生子女陪护假）'!C:AF,30,0)</f>
        <v>0</v>
      </c>
      <c r="AL916">
        <f t="shared" si="57"/>
        <v>0</v>
      </c>
      <c r="AM916">
        <f t="shared" si="59"/>
        <v>139.13</v>
      </c>
      <c r="AN916">
        <f>VLOOKUP(C916,工龄计算!B:F,5,0)</f>
        <v>0</v>
      </c>
      <c r="AS916">
        <f t="shared" si="58"/>
        <v>0</v>
      </c>
      <c r="BB916">
        <f t="shared" si="60"/>
        <v>0</v>
      </c>
    </row>
    <row r="917" spans="2:54">
      <c r="B917" t="str">
        <f>VLOOKUP(C917,花名册!C:O,13,0)</f>
        <v>12687</v>
      </c>
      <c r="C917" t="s">
        <v>1467</v>
      </c>
      <c r="D917" t="str">
        <f>VLOOKUP(C917,花名册!C:F,4,0)</f>
        <v>百诚医药</v>
      </c>
      <c r="E917" t="str">
        <f>VLOOKUP(C917,花名册!C:G,5,0)</f>
        <v>外用制剂部</v>
      </c>
      <c r="F917" t="str">
        <f>VLOOKUP(C917,花名册!C:H,6,0)</f>
        <v>助理分析研究员</v>
      </c>
      <c r="G917" t="str">
        <f>VLOOKUP(C917,花名册!C:D,2,0)</f>
        <v>在职</v>
      </c>
      <c r="H917" t="str">
        <f>VLOOKUP(C917,花名册!C:E,3,0)</f>
        <v>试用员工</v>
      </c>
      <c r="I917" t="str">
        <f>VLOOKUP(C917,花名册!C:J,8,0)</f>
        <v>研发</v>
      </c>
      <c r="J917" t="str">
        <f>VLOOKUP(C917,花名册!C:I,7,0)</f>
        <v>2023-03-10</v>
      </c>
      <c r="K917" t="str">
        <f>VLOOKUP(C917,花名册!C:L,9,0)</f>
        <v/>
      </c>
      <c r="L917" t="str">
        <f>VLOOKUP(C917,花名册!C:L,10,0)</f>
        <v/>
      </c>
      <c r="M917" t="str">
        <f>VLOOKUP(C917,花名册!C:N,12,0)</f>
        <v>P1</v>
      </c>
      <c r="N917">
        <f>VLOOKUP(C917,出勤日期!A:I,9,0)</f>
        <v>172.5</v>
      </c>
      <c r="O917">
        <f>VLOOKUP(C917,出勤日期!A:J,10,0)</f>
        <v>120</v>
      </c>
      <c r="P917">
        <f>VLOOKUP(C917,出勤日期!A:L,12,0)</f>
        <v>0</v>
      </c>
      <c r="Q917">
        <f>VLOOKUP(C917,出勤日期!A:M,13,0)</f>
        <v>120</v>
      </c>
      <c r="S917">
        <f>VLOOKUP(C917,'考勤原始数据（增加育儿、独生子女陪护假）'!C:X,16,0)</f>
        <v>0</v>
      </c>
      <c r="U917">
        <f>VLOOKUP(C917,'考勤原始数据（增加育儿、独生子女陪护假）'!C:Z,17,0)</f>
        <v>0</v>
      </c>
      <c r="W917">
        <f>VLOOKUP(C917,'考勤原始数据（增加育儿、独生子女陪护假）'!C:AB,18,0)</f>
        <v>0</v>
      </c>
      <c r="Y917">
        <f>VLOOKUP(C917,'考勤原始数据（增加育儿、独生子女陪护假）'!C:AD,19,0)</f>
        <v>0</v>
      </c>
      <c r="Z917">
        <f>VLOOKUP(C917,'考勤原始数据（增加育儿、独生子女陪护假）'!C:AE,20,0)</f>
        <v>0</v>
      </c>
      <c r="AB917">
        <f>VLOOKUP(C917,'考勤原始数据（增加育儿、独生子女陪护假）'!C:AG,22,0)</f>
        <v>0</v>
      </c>
      <c r="AC917">
        <f>VLOOKUP(C917,'考勤原始数据（增加育儿、独生子女陪护假）'!C:Y,23,0)</f>
        <v>2</v>
      </c>
      <c r="AD917">
        <f>VLOOKUP(C917,'考勤原始数据（增加育儿、独生子女陪护假）'!C:Z,24,0)</f>
        <v>0</v>
      </c>
      <c r="AE917">
        <v>0</v>
      </c>
      <c r="AF917">
        <f>VLOOKUP(C917,'考勤原始数据（增加育儿、独生子女陪护假）'!C:AB,26,0)</f>
        <v>2</v>
      </c>
      <c r="AG917">
        <f>VLOOKUP(C917:C918,'考勤原始数据（增加育儿、独生子女陪护假）'!C:AC,27,0)</f>
        <v>0</v>
      </c>
      <c r="AH917">
        <f>VLOOKUP(C917,'考勤原始数据（增加育儿、独生子女陪护假）'!C:AD,28,0)</f>
        <v>0</v>
      </c>
      <c r="AI917">
        <f>VLOOKUP(C917,'考勤原始数据（增加育儿、独生子女陪护假）'!C:AE,29,0)</f>
        <v>0</v>
      </c>
      <c r="AJ917">
        <f>VLOOKUP(C917,'考勤原始数据（增加育儿、独生子女陪护假）'!C:AF,30,0)</f>
        <v>80</v>
      </c>
      <c r="AL917">
        <f t="shared" si="57"/>
        <v>0</v>
      </c>
      <c r="AM917">
        <f t="shared" si="59"/>
        <v>139.13</v>
      </c>
      <c r="AN917">
        <f>VLOOKUP(C917,工龄计算!B:F,5,0)</f>
        <v>0</v>
      </c>
      <c r="AS917">
        <f t="shared" si="58"/>
        <v>0</v>
      </c>
      <c r="BB917">
        <f t="shared" si="60"/>
        <v>0</v>
      </c>
    </row>
    <row r="918" spans="2:54">
      <c r="B918" t="str">
        <f>VLOOKUP(C918,花名册!C:O,13,0)</f>
        <v>12692</v>
      </c>
      <c r="C918" t="s">
        <v>1468</v>
      </c>
      <c r="D918" t="str">
        <f>VLOOKUP(C918,花名册!C:F,4,0)</f>
        <v>百诚医药</v>
      </c>
      <c r="E918" t="str">
        <f>VLOOKUP(C918,花名册!C:G,5,0)</f>
        <v>医学部</v>
      </c>
      <c r="F918" t="str">
        <f>VLOOKUP(C918,花名册!C:H,6,0)</f>
        <v>医学编辑</v>
      </c>
      <c r="G918" t="str">
        <f>VLOOKUP(C918,花名册!C:D,2,0)</f>
        <v>在职</v>
      </c>
      <c r="H918" t="str">
        <f>VLOOKUP(C918,花名册!C:E,3,0)</f>
        <v>试用员工</v>
      </c>
      <c r="I918" t="str">
        <f>VLOOKUP(C918,花名册!C:J,8,0)</f>
        <v>研发</v>
      </c>
      <c r="J918" t="str">
        <f>VLOOKUP(C918,花名册!C:I,7,0)</f>
        <v>2023-03-10</v>
      </c>
      <c r="K918" t="str">
        <f>VLOOKUP(C918,花名册!C:L,9,0)</f>
        <v/>
      </c>
      <c r="L918" t="str">
        <f>VLOOKUP(C918,花名册!C:L,10,0)</f>
        <v/>
      </c>
      <c r="M918" t="str">
        <f>VLOOKUP(C918,花名册!C:N,12,0)</f>
        <v>P1</v>
      </c>
      <c r="N918">
        <f>VLOOKUP(C918,出勤日期!A:I,9,0)</f>
        <v>172.5</v>
      </c>
      <c r="O918">
        <f>VLOOKUP(C918,出勤日期!A:J,10,0)</f>
        <v>120</v>
      </c>
      <c r="P918">
        <f>VLOOKUP(C918,出勤日期!A:L,12,0)</f>
        <v>0</v>
      </c>
      <c r="Q918">
        <f>VLOOKUP(C918,出勤日期!A:M,13,0)</f>
        <v>120</v>
      </c>
      <c r="S918">
        <f>VLOOKUP(C918,'考勤原始数据（增加育儿、独生子女陪护假）'!C:X,16,0)</f>
        <v>0</v>
      </c>
      <c r="U918">
        <f>VLOOKUP(C918,'考勤原始数据（增加育儿、独生子女陪护假）'!C:Z,17,0)</f>
        <v>0</v>
      </c>
      <c r="W918">
        <f>VLOOKUP(C918,'考勤原始数据（增加育儿、独生子女陪护假）'!C:AB,18,0)</f>
        <v>0</v>
      </c>
      <c r="Y918">
        <f>VLOOKUP(C918,'考勤原始数据（增加育儿、独生子女陪护假）'!C:AD,19,0)</f>
        <v>0</v>
      </c>
      <c r="Z918">
        <f>VLOOKUP(C918,'考勤原始数据（增加育儿、独生子女陪护假）'!C:AE,20,0)</f>
        <v>0</v>
      </c>
      <c r="AB918">
        <f>VLOOKUP(C918,'考勤原始数据（增加育儿、独生子女陪护假）'!C:AG,22,0)</f>
        <v>0</v>
      </c>
      <c r="AC918">
        <f>VLOOKUP(C918,'考勤原始数据（增加育儿、独生子女陪护假）'!C:Y,23,0)</f>
        <v>0</v>
      </c>
      <c r="AD918">
        <f>VLOOKUP(C918,'考勤原始数据（增加育儿、独生子女陪护假）'!C:Z,24,0)</f>
        <v>0</v>
      </c>
      <c r="AE918">
        <v>0</v>
      </c>
      <c r="AF918">
        <f>VLOOKUP(C918,'考勤原始数据（增加育儿、独生子女陪护假）'!C:AB,26,0)</f>
        <v>0</v>
      </c>
      <c r="AG918">
        <f>VLOOKUP(C918:C919,'考勤原始数据（增加育儿、独生子女陪护假）'!C:AC,27,0)</f>
        <v>0</v>
      </c>
      <c r="AH918">
        <f>VLOOKUP(C918,'考勤原始数据（增加育儿、独生子女陪护假）'!C:AD,28,0)</f>
        <v>0</v>
      </c>
      <c r="AI918">
        <f>VLOOKUP(C918,'考勤原始数据（增加育儿、独生子女陪护假）'!C:AE,29,0)</f>
        <v>0</v>
      </c>
      <c r="AJ918">
        <f>VLOOKUP(C918,'考勤原始数据（增加育儿、独生子女陪护假）'!C:AF,30,0)</f>
        <v>0</v>
      </c>
      <c r="AL918">
        <f t="shared" si="57"/>
        <v>0</v>
      </c>
      <c r="AM918">
        <f t="shared" si="59"/>
        <v>139.13</v>
      </c>
      <c r="AN918">
        <f>VLOOKUP(C918,工龄计算!B:F,5,0)</f>
        <v>0</v>
      </c>
      <c r="AS918">
        <f t="shared" si="58"/>
        <v>0</v>
      </c>
      <c r="BB918">
        <f t="shared" si="60"/>
        <v>0</v>
      </c>
    </row>
    <row r="919" spans="2:54">
      <c r="B919" t="str">
        <f>VLOOKUP(C919,花名册!C:O,13,0)</f>
        <v>12683</v>
      </c>
      <c r="C919" t="s">
        <v>1719</v>
      </c>
      <c r="D919" t="str">
        <f>VLOOKUP(C919,花名册!C:F,4,0)</f>
        <v>百诚医药</v>
      </c>
      <c r="E919" t="str">
        <f>VLOOKUP(C919,花名册!C:G,5,0)</f>
        <v>原料药四部</v>
      </c>
      <c r="F919" t="str">
        <f>VLOOKUP(C919,花名册!C:H,6,0)</f>
        <v>初级项目经理（合成）</v>
      </c>
      <c r="G919" t="str">
        <f>VLOOKUP(C919,花名册!C:D,2,0)</f>
        <v>在职</v>
      </c>
      <c r="H919" t="str">
        <f>VLOOKUP(C919,花名册!C:E,3,0)</f>
        <v>试用员工</v>
      </c>
      <c r="I919" t="str">
        <f>VLOOKUP(C919,花名册!C:J,8,0)</f>
        <v>研发</v>
      </c>
      <c r="J919" t="str">
        <f>VLOOKUP(C919,花名册!C:I,7,0)</f>
        <v>2023-03-10</v>
      </c>
      <c r="K919" t="str">
        <f>VLOOKUP(C919,花名册!C:L,9,0)</f>
        <v/>
      </c>
      <c r="L919" t="str">
        <f>VLOOKUP(C919,花名册!C:L,10,0)</f>
        <v/>
      </c>
      <c r="M919" t="str">
        <f>VLOOKUP(C919,花名册!C:N,12,0)</f>
        <v>M1</v>
      </c>
      <c r="N919">
        <f>VLOOKUP(C919,出勤日期!A:I,9,0)</f>
        <v>172.5</v>
      </c>
      <c r="O919">
        <f>VLOOKUP(C919,出勤日期!A:J,10,0)</f>
        <v>120</v>
      </c>
      <c r="P919">
        <f>VLOOKUP(C919,出勤日期!A:L,12,0)</f>
        <v>0</v>
      </c>
      <c r="Q919">
        <f>VLOOKUP(C919,出勤日期!A:M,13,0)</f>
        <v>120</v>
      </c>
      <c r="S919">
        <f>VLOOKUP(C919,'考勤原始数据（增加育儿、独生子女陪护假）'!C:X,16,0)</f>
        <v>0</v>
      </c>
      <c r="U919">
        <f>VLOOKUP(C919,'考勤原始数据（增加育儿、独生子女陪护假）'!C:Z,17,0)</f>
        <v>0</v>
      </c>
      <c r="W919">
        <f>VLOOKUP(C919,'考勤原始数据（增加育儿、独生子女陪护假）'!C:AB,18,0)</f>
        <v>0</v>
      </c>
      <c r="Y919">
        <f>VLOOKUP(C919,'考勤原始数据（增加育儿、独生子女陪护假）'!C:AD,19,0)</f>
        <v>0</v>
      </c>
      <c r="Z919">
        <f>VLOOKUP(C919,'考勤原始数据（增加育儿、独生子女陪护假）'!C:AE,20,0)</f>
        <v>0</v>
      </c>
      <c r="AB919">
        <f>VLOOKUP(C919,'考勤原始数据（增加育儿、独生子女陪护假）'!C:AG,22,0)</f>
        <v>0</v>
      </c>
      <c r="AC919">
        <f>VLOOKUP(C919,'考勤原始数据（增加育儿、独生子女陪护假）'!C:Y,23,0)</f>
        <v>0</v>
      </c>
      <c r="AD919">
        <f>VLOOKUP(C919,'考勤原始数据（增加育儿、独生子女陪护假）'!C:Z,24,0)</f>
        <v>0</v>
      </c>
      <c r="AE919">
        <v>0</v>
      </c>
      <c r="AF919">
        <f>VLOOKUP(C919,'考勤原始数据（增加育儿、独生子女陪护假）'!C:AB,26,0)</f>
        <v>0</v>
      </c>
      <c r="AG919">
        <f>VLOOKUP(C919:C920,'考勤原始数据（增加育儿、独生子女陪护假）'!C:AC,27,0)</f>
        <v>0</v>
      </c>
      <c r="AH919">
        <f>VLOOKUP(C919,'考勤原始数据（增加育儿、独生子女陪护假）'!C:AD,28,0)</f>
        <v>0</v>
      </c>
      <c r="AI919">
        <f>VLOOKUP(C919,'考勤原始数据（增加育儿、独生子女陪护假）'!C:AE,29,0)</f>
        <v>0</v>
      </c>
      <c r="AJ919">
        <f>VLOOKUP(C919,'考勤原始数据（增加育儿、独生子女陪护假）'!C:AF,30,0)</f>
        <v>0</v>
      </c>
      <c r="AL919">
        <f t="shared" si="57"/>
        <v>0</v>
      </c>
      <c r="AM919">
        <f t="shared" si="59"/>
        <v>139.13</v>
      </c>
      <c r="AN919">
        <f>VLOOKUP(C919,工龄计算!B:F,5,0)</f>
        <v>0</v>
      </c>
      <c r="AS919">
        <f t="shared" si="58"/>
        <v>0</v>
      </c>
      <c r="BB919">
        <f t="shared" si="60"/>
        <v>0</v>
      </c>
    </row>
    <row r="920" spans="2:54">
      <c r="B920" t="str">
        <f>VLOOKUP(C920,花名册!C:O,13,0)</f>
        <v>12680</v>
      </c>
      <c r="C920" t="s">
        <v>1720</v>
      </c>
      <c r="D920" t="str">
        <f>VLOOKUP(C920,花名册!C:F,4,0)</f>
        <v>百诚医药</v>
      </c>
      <c r="E920" t="str">
        <f>VLOOKUP(C920,花名册!C:G,5,0)</f>
        <v>外用制剂部</v>
      </c>
      <c r="F920" t="str">
        <f>VLOOKUP(C920,花名册!C:H,6,0)</f>
        <v>初级项目经理(分析)</v>
      </c>
      <c r="G920" t="str">
        <f>VLOOKUP(C920,花名册!C:D,2,0)</f>
        <v>在职</v>
      </c>
      <c r="H920" t="str">
        <f>VLOOKUP(C920,花名册!C:E,3,0)</f>
        <v>试用员工</v>
      </c>
      <c r="I920" t="str">
        <f>VLOOKUP(C920,花名册!C:J,8,0)</f>
        <v>研发</v>
      </c>
      <c r="J920" t="str">
        <f>VLOOKUP(C920,花名册!C:I,7,0)</f>
        <v>2023-03-10</v>
      </c>
      <c r="K920" t="str">
        <f>VLOOKUP(C920,花名册!C:L,9,0)</f>
        <v/>
      </c>
      <c r="L920" t="str">
        <f>VLOOKUP(C920,花名册!C:L,10,0)</f>
        <v/>
      </c>
      <c r="M920" t="str">
        <f>VLOOKUP(C920,花名册!C:N,12,0)</f>
        <v>M1</v>
      </c>
      <c r="N920">
        <f>VLOOKUP(C920,出勤日期!A:I,9,0)</f>
        <v>172.5</v>
      </c>
      <c r="O920">
        <f>VLOOKUP(C920,出勤日期!A:J,10,0)</f>
        <v>120</v>
      </c>
      <c r="P920">
        <f>VLOOKUP(C920,出勤日期!A:L,12,0)</f>
        <v>0</v>
      </c>
      <c r="Q920">
        <f>VLOOKUP(C920,出勤日期!A:M,13,0)</f>
        <v>120</v>
      </c>
      <c r="S920">
        <f>VLOOKUP(C920,'考勤原始数据（增加育儿、独生子女陪护假）'!C:X,16,0)</f>
        <v>0</v>
      </c>
      <c r="U920">
        <f>VLOOKUP(C920,'考勤原始数据（增加育儿、独生子女陪护假）'!C:Z,17,0)</f>
        <v>0</v>
      </c>
      <c r="W920">
        <f>VLOOKUP(C920,'考勤原始数据（增加育儿、独生子女陪护假）'!C:AB,18,0)</f>
        <v>0</v>
      </c>
      <c r="Y920">
        <f>VLOOKUP(C920,'考勤原始数据（增加育儿、独生子女陪护假）'!C:AD,19,0)</f>
        <v>0</v>
      </c>
      <c r="Z920">
        <f>VLOOKUP(C920,'考勤原始数据（增加育儿、独生子女陪护假）'!C:AE,20,0)</f>
        <v>0</v>
      </c>
      <c r="AB920">
        <f>VLOOKUP(C920,'考勤原始数据（增加育儿、独生子女陪护假）'!C:AG,22,0)</f>
        <v>0</v>
      </c>
      <c r="AC920">
        <f>VLOOKUP(C920,'考勤原始数据（增加育儿、独生子女陪护假）'!C:Y,23,0)</f>
        <v>0</v>
      </c>
      <c r="AD920">
        <f>VLOOKUP(C920,'考勤原始数据（增加育儿、独生子女陪护假）'!C:Z,24,0)</f>
        <v>0</v>
      </c>
      <c r="AE920">
        <v>0</v>
      </c>
      <c r="AF920">
        <f>VLOOKUP(C920,'考勤原始数据（增加育儿、独生子女陪护假）'!C:AB,26,0)</f>
        <v>0</v>
      </c>
      <c r="AG920">
        <f>VLOOKUP(C920:C921,'考勤原始数据（增加育儿、独生子女陪护假）'!C:AC,27,0)</f>
        <v>0</v>
      </c>
      <c r="AH920">
        <f>VLOOKUP(C920,'考勤原始数据（增加育儿、独生子女陪护假）'!C:AD,28,0)</f>
        <v>0</v>
      </c>
      <c r="AI920">
        <f>VLOOKUP(C920,'考勤原始数据（增加育儿、独生子女陪护假）'!C:AE,29,0)</f>
        <v>0</v>
      </c>
      <c r="AJ920">
        <f>VLOOKUP(C920,'考勤原始数据（增加育儿、独生子女陪护假）'!C:AF,30,0)</f>
        <v>0</v>
      </c>
      <c r="AL920">
        <f t="shared" si="57"/>
        <v>0</v>
      </c>
      <c r="AM920">
        <f t="shared" si="59"/>
        <v>139.13</v>
      </c>
      <c r="AN920">
        <f>VLOOKUP(C920,工龄计算!B:F,5,0)</f>
        <v>0</v>
      </c>
      <c r="AS920">
        <f t="shared" si="58"/>
        <v>0</v>
      </c>
      <c r="BB920">
        <f t="shared" si="60"/>
        <v>0</v>
      </c>
    </row>
    <row r="921" spans="2:54">
      <c r="B921" t="str">
        <f>VLOOKUP(C921,花名册!C:O,13,0)</f>
        <v>12710</v>
      </c>
      <c r="C921" t="s">
        <v>1749</v>
      </c>
      <c r="D921" t="str">
        <f>VLOOKUP(C921,花名册!C:F,4,0)</f>
        <v>百诚医药</v>
      </c>
      <c r="E921" t="str">
        <f>VLOOKUP(C921,花名册!C:G,5,0)</f>
        <v>外用制剂部</v>
      </c>
      <c r="F921" t="str">
        <f>VLOOKUP(C921,花名册!C:H,6,0)</f>
        <v>助理分析研究员</v>
      </c>
      <c r="G921" t="str">
        <f>VLOOKUP(C921,花名册!C:D,2,0)</f>
        <v>在职</v>
      </c>
      <c r="H921" t="str">
        <f>VLOOKUP(C921,花名册!C:E,3,0)</f>
        <v>试用员工</v>
      </c>
      <c r="I921" t="str">
        <f>VLOOKUP(C921,花名册!C:J,8,0)</f>
        <v>研发</v>
      </c>
      <c r="J921" t="str">
        <f>VLOOKUP(C921,花名册!C:I,7,0)</f>
        <v>2023-03-13</v>
      </c>
      <c r="K921" t="str">
        <f>VLOOKUP(C921,花名册!C:L,9,0)</f>
        <v/>
      </c>
      <c r="L921" t="str">
        <f>VLOOKUP(C921,花名册!C:L,10,0)</f>
        <v/>
      </c>
      <c r="M921" t="str">
        <f>VLOOKUP(C921,花名册!C:N,12,0)</f>
        <v>P1</v>
      </c>
      <c r="N921">
        <f>VLOOKUP(C921,出勤日期!A:I,9,0)</f>
        <v>172.5</v>
      </c>
      <c r="O921">
        <f>VLOOKUP(C921,出勤日期!A:J,10,0)</f>
        <v>112.5</v>
      </c>
      <c r="P921">
        <f>VLOOKUP(C921,出勤日期!A:L,12,0)</f>
        <v>0</v>
      </c>
      <c r="Q921">
        <f>VLOOKUP(C921,出勤日期!A:M,13,0)</f>
        <v>112.5</v>
      </c>
      <c r="S921">
        <f>VLOOKUP(C921,'考勤原始数据（增加育儿、独生子女陪护假）'!C:X,16,0)</f>
        <v>0</v>
      </c>
      <c r="U921">
        <f>VLOOKUP(C921,'考勤原始数据（增加育儿、独生子女陪护假）'!C:Z,17,0)</f>
        <v>0</v>
      </c>
      <c r="W921">
        <f>VLOOKUP(C921,'考勤原始数据（增加育儿、独生子女陪护假）'!C:AB,18,0)</f>
        <v>0</v>
      </c>
      <c r="Y921">
        <f>VLOOKUP(C921,'考勤原始数据（增加育儿、独生子女陪护假）'!C:AD,19,0)</f>
        <v>0</v>
      </c>
      <c r="Z921">
        <f>VLOOKUP(C921,'考勤原始数据（增加育儿、独生子女陪护假）'!C:AE,20,0)</f>
        <v>0</v>
      </c>
      <c r="AB921">
        <f>VLOOKUP(C921,'考勤原始数据（增加育儿、独生子女陪护假）'!C:AG,22,0)</f>
        <v>0</v>
      </c>
      <c r="AC921">
        <f>VLOOKUP(C921,'考勤原始数据（增加育儿、独生子女陪护假）'!C:Y,23,0)</f>
        <v>4</v>
      </c>
      <c r="AD921">
        <f>VLOOKUP(C921,'考勤原始数据（增加育儿、独生子女陪护假）'!C:Z,24,0)</f>
        <v>0</v>
      </c>
      <c r="AE921">
        <v>0</v>
      </c>
      <c r="AF921">
        <f>VLOOKUP(C921,'考勤原始数据（增加育儿、独生子女陪护假）'!C:AB,26,0)</f>
        <v>4</v>
      </c>
      <c r="AG921">
        <f>VLOOKUP(C921:C922,'考勤原始数据（增加育儿、独生子女陪护假）'!C:AC,27,0)</f>
        <v>0</v>
      </c>
      <c r="AH921">
        <f>VLOOKUP(C921,'考勤原始数据（增加育儿、独生子女陪护假）'!C:AD,28,0)</f>
        <v>0</v>
      </c>
      <c r="AI921">
        <f>VLOOKUP(C921,'考勤原始数据（增加育儿、独生子女陪护假）'!C:AE,29,0)</f>
        <v>0</v>
      </c>
      <c r="AJ921">
        <f>VLOOKUP(C921,'考勤原始数据（增加育儿、独生子女陪护假）'!C:AF,30,0)</f>
        <v>160</v>
      </c>
      <c r="AL921">
        <f t="shared" si="57"/>
        <v>0</v>
      </c>
      <c r="AM921">
        <f t="shared" si="59"/>
        <v>130.43</v>
      </c>
      <c r="AN921">
        <f>VLOOKUP(C921,工龄计算!B:F,5,0)</f>
        <v>0</v>
      </c>
      <c r="AS921">
        <f t="shared" si="58"/>
        <v>0</v>
      </c>
      <c r="BB921">
        <f t="shared" si="60"/>
        <v>0</v>
      </c>
    </row>
    <row r="922" spans="2:54">
      <c r="B922" t="str">
        <f>VLOOKUP(C922,花名册!C:O,13,0)</f>
        <v>12693</v>
      </c>
      <c r="C922" t="s">
        <v>1750</v>
      </c>
      <c r="D922" t="str">
        <f>VLOOKUP(C922,花名册!C:F,4,0)</f>
        <v>百诚医药</v>
      </c>
      <c r="E922" t="str">
        <f>VLOOKUP(C922,花名册!C:G,5,0)</f>
        <v>固体制剂一部</v>
      </c>
      <c r="F922" t="str">
        <f>VLOOKUP(C922,花名册!C:H,6,0)</f>
        <v>分析研究员</v>
      </c>
      <c r="G922" t="str">
        <f>VLOOKUP(C922,花名册!C:D,2,0)</f>
        <v>在职</v>
      </c>
      <c r="H922" t="str">
        <f>VLOOKUP(C922,花名册!C:E,3,0)</f>
        <v>试用员工</v>
      </c>
      <c r="I922" t="str">
        <f>VLOOKUP(C922,花名册!C:J,8,0)</f>
        <v>研发</v>
      </c>
      <c r="J922" t="str">
        <f>VLOOKUP(C922,花名册!C:I,7,0)</f>
        <v>2023-03-13</v>
      </c>
      <c r="K922" t="str">
        <f>VLOOKUP(C922,花名册!C:L,9,0)</f>
        <v/>
      </c>
      <c r="L922" t="str">
        <f>VLOOKUP(C922,花名册!C:L,10,0)</f>
        <v/>
      </c>
      <c r="M922" t="str">
        <f>VLOOKUP(C922,花名册!C:N,12,0)</f>
        <v>P2</v>
      </c>
      <c r="N922">
        <f>VLOOKUP(C922,出勤日期!A:I,9,0)</f>
        <v>172.5</v>
      </c>
      <c r="O922">
        <f>VLOOKUP(C922,出勤日期!A:J,10,0)</f>
        <v>112.5</v>
      </c>
      <c r="P922">
        <f>VLOOKUP(C922,出勤日期!A:L,12,0)</f>
        <v>0</v>
      </c>
      <c r="Q922">
        <f>VLOOKUP(C922,出勤日期!A:M,13,0)</f>
        <v>112.5</v>
      </c>
      <c r="S922">
        <f>VLOOKUP(C922,'考勤原始数据（增加育儿、独生子女陪护假）'!C:X,16,0)</f>
        <v>0</v>
      </c>
      <c r="U922">
        <f>VLOOKUP(C922,'考勤原始数据（增加育儿、独生子女陪护假）'!C:Z,17,0)</f>
        <v>0</v>
      </c>
      <c r="W922">
        <f>VLOOKUP(C922,'考勤原始数据（增加育儿、独生子女陪护假）'!C:AB,18,0)</f>
        <v>0</v>
      </c>
      <c r="Y922">
        <f>VLOOKUP(C922,'考勤原始数据（增加育儿、独生子女陪护假）'!C:AD,19,0)</f>
        <v>0</v>
      </c>
      <c r="Z922">
        <f>VLOOKUP(C922,'考勤原始数据（增加育儿、独生子女陪护假）'!C:AE,20,0)</f>
        <v>0</v>
      </c>
      <c r="AB922">
        <f>VLOOKUP(C922,'考勤原始数据（增加育儿、独生子女陪护假）'!C:AG,22,0)</f>
        <v>0</v>
      </c>
      <c r="AC922">
        <f>VLOOKUP(C922,'考勤原始数据（增加育儿、独生子女陪护假）'!C:Y,23,0)</f>
        <v>0</v>
      </c>
      <c r="AD922">
        <f>VLOOKUP(C922,'考勤原始数据（增加育儿、独生子女陪护假）'!C:Z,24,0)</f>
        <v>0</v>
      </c>
      <c r="AE922">
        <v>0</v>
      </c>
      <c r="AF922">
        <f>VLOOKUP(C922,'考勤原始数据（增加育儿、独生子女陪护假）'!C:AB,26,0)</f>
        <v>0</v>
      </c>
      <c r="AG922">
        <f>VLOOKUP(C922:C923,'考勤原始数据（增加育儿、独生子女陪护假）'!C:AC,27,0)</f>
        <v>0</v>
      </c>
      <c r="AH922">
        <f>VLOOKUP(C922,'考勤原始数据（增加育儿、独生子女陪护假）'!C:AD,28,0)</f>
        <v>0</v>
      </c>
      <c r="AI922">
        <f>VLOOKUP(C922,'考勤原始数据（增加育儿、独生子女陪护假）'!C:AE,29,0)</f>
        <v>0</v>
      </c>
      <c r="AJ922">
        <f>VLOOKUP(C922,'考勤原始数据（增加育儿、独生子女陪护假）'!C:AF,30,0)</f>
        <v>0</v>
      </c>
      <c r="AL922">
        <f t="shared" si="57"/>
        <v>0</v>
      </c>
      <c r="AM922">
        <f t="shared" si="59"/>
        <v>130.43</v>
      </c>
      <c r="AN922">
        <f>VLOOKUP(C922,工龄计算!B:F,5,0)</f>
        <v>0</v>
      </c>
      <c r="AS922">
        <f t="shared" si="58"/>
        <v>0</v>
      </c>
      <c r="BB922">
        <f t="shared" si="60"/>
        <v>0</v>
      </c>
    </row>
    <row r="923" spans="2:54">
      <c r="B923" t="str">
        <f>VLOOKUP(C923,花名册!C:O,13,0)</f>
        <v>12695</v>
      </c>
      <c r="C923" t="s">
        <v>1469</v>
      </c>
      <c r="D923" t="str">
        <f>VLOOKUP(C923,花名册!C:F,4,0)</f>
        <v>百诚医药</v>
      </c>
      <c r="E923" t="str">
        <f>VLOOKUP(C923,花名册!C:G,5,0)</f>
        <v>杂质研究中心</v>
      </c>
      <c r="F923" t="str">
        <f>VLOOKUP(C923,花名册!C:H,6,0)</f>
        <v>助理分析研究员</v>
      </c>
      <c r="G923" t="str">
        <f>VLOOKUP(C923,花名册!C:D,2,0)</f>
        <v>在职</v>
      </c>
      <c r="H923" t="str">
        <f>VLOOKUP(C923,花名册!C:E,3,0)</f>
        <v>试用员工</v>
      </c>
      <c r="I923" t="str">
        <f>VLOOKUP(C923,花名册!C:J,8,0)</f>
        <v>研发</v>
      </c>
      <c r="J923" t="str">
        <f>VLOOKUP(C923,花名册!C:I,7,0)</f>
        <v>2023-03-13</v>
      </c>
      <c r="K923" t="str">
        <f>VLOOKUP(C923,花名册!C:L,9,0)</f>
        <v/>
      </c>
      <c r="L923" t="str">
        <f>VLOOKUP(C923,花名册!C:L,10,0)</f>
        <v/>
      </c>
      <c r="M923" t="str">
        <f>VLOOKUP(C923,花名册!C:N,12,0)</f>
        <v>P1</v>
      </c>
      <c r="N923">
        <f>VLOOKUP(C923,出勤日期!A:I,9,0)</f>
        <v>172.5</v>
      </c>
      <c r="O923">
        <f>VLOOKUP(C923,出勤日期!A:J,10,0)</f>
        <v>112.5</v>
      </c>
      <c r="P923">
        <f>VLOOKUP(C923,出勤日期!A:L,12,0)</f>
        <v>0</v>
      </c>
      <c r="Q923">
        <f>VLOOKUP(C923,出勤日期!A:M,13,0)</f>
        <v>112.5</v>
      </c>
      <c r="S923">
        <f>VLOOKUP(C923,'考勤原始数据（增加育儿、独生子女陪护假）'!C:X,16,0)</f>
        <v>0</v>
      </c>
      <c r="U923">
        <f>VLOOKUP(C923,'考勤原始数据（增加育儿、独生子女陪护假）'!C:Z,17,0)</f>
        <v>0</v>
      </c>
      <c r="W923">
        <f>VLOOKUP(C923,'考勤原始数据（增加育儿、独生子女陪护假）'!C:AB,18,0)</f>
        <v>0</v>
      </c>
      <c r="Y923">
        <f>VLOOKUP(C923,'考勤原始数据（增加育儿、独生子女陪护假）'!C:AD,19,0)</f>
        <v>0</v>
      </c>
      <c r="Z923">
        <f>VLOOKUP(C923,'考勤原始数据（增加育儿、独生子女陪护假）'!C:AE,20,0)</f>
        <v>0</v>
      </c>
      <c r="AB923">
        <f>VLOOKUP(C923,'考勤原始数据（增加育儿、独生子女陪护假）'!C:AG,22,0)</f>
        <v>0</v>
      </c>
      <c r="AC923">
        <f>VLOOKUP(C923,'考勤原始数据（增加育儿、独生子女陪护假）'!C:Y,23,0)</f>
        <v>0</v>
      </c>
      <c r="AD923">
        <f>VLOOKUP(C923,'考勤原始数据（增加育儿、独生子女陪护假）'!C:Z,24,0)</f>
        <v>0</v>
      </c>
      <c r="AE923">
        <v>0</v>
      </c>
      <c r="AF923">
        <f>VLOOKUP(C923,'考勤原始数据（增加育儿、独生子女陪护假）'!C:AB,26,0)</f>
        <v>0</v>
      </c>
      <c r="AG923">
        <f>VLOOKUP(C923:C924,'考勤原始数据（增加育儿、独生子女陪护假）'!C:AC,27,0)</f>
        <v>0</v>
      </c>
      <c r="AH923">
        <f>VLOOKUP(C923,'考勤原始数据（增加育儿、独生子女陪护假）'!C:AD,28,0)</f>
        <v>0</v>
      </c>
      <c r="AI923">
        <f>VLOOKUP(C923,'考勤原始数据（增加育儿、独生子女陪护假）'!C:AE,29,0)</f>
        <v>0</v>
      </c>
      <c r="AJ923">
        <f>VLOOKUP(C923,'考勤原始数据（增加育儿、独生子女陪护假）'!C:AF,30,0)</f>
        <v>0</v>
      </c>
      <c r="AL923">
        <f t="shared" si="57"/>
        <v>0</v>
      </c>
      <c r="AM923">
        <f t="shared" si="59"/>
        <v>130.43</v>
      </c>
      <c r="AN923">
        <f>VLOOKUP(C923,工龄计算!B:F,5,0)</f>
        <v>0</v>
      </c>
      <c r="AS923">
        <f t="shared" si="58"/>
        <v>0</v>
      </c>
      <c r="BB923">
        <f t="shared" si="60"/>
        <v>0</v>
      </c>
    </row>
    <row r="924" spans="2:54">
      <c r="B924" t="str">
        <f>VLOOKUP(C924,花名册!C:O,13,0)</f>
        <v>12711</v>
      </c>
      <c r="C924" t="s">
        <v>1354</v>
      </c>
      <c r="D924" t="str">
        <f>VLOOKUP(C924,花名册!C:F,4,0)</f>
        <v>勤思医药</v>
      </c>
      <c r="E924" t="str">
        <f>VLOOKUP(C924,花名册!C:G,5,0)</f>
        <v>勤思医药</v>
      </c>
      <c r="F924" t="str">
        <f>VLOOKUP(C924,花名册!C:H,6,0)</f>
        <v>CRC（金华）</v>
      </c>
      <c r="G924" t="str">
        <f>VLOOKUP(C924,花名册!C:D,2,0)</f>
        <v>在职</v>
      </c>
      <c r="H924" t="str">
        <f>VLOOKUP(C924,花名册!C:E,3,0)</f>
        <v>试用员工</v>
      </c>
      <c r="I924" t="str">
        <f>VLOOKUP(C924,花名册!C:J,8,0)</f>
        <v>研发</v>
      </c>
      <c r="J924" t="str">
        <f>VLOOKUP(C924,花名册!C:I,7,0)</f>
        <v>2023-03-13</v>
      </c>
      <c r="K924" t="str">
        <f>VLOOKUP(C924,花名册!C:L,9,0)</f>
        <v/>
      </c>
      <c r="L924" t="str">
        <f>VLOOKUP(C924,花名册!C:L,10,0)</f>
        <v/>
      </c>
      <c r="M924" t="str">
        <f>VLOOKUP(C924,花名册!C:N,12,0)</f>
        <v>P1</v>
      </c>
      <c r="N924">
        <f>VLOOKUP(C924,出勤日期!A:I,9,0)</f>
        <v>172.5</v>
      </c>
      <c r="O924">
        <f>VLOOKUP(C924,出勤日期!A:J,10,0)</f>
        <v>97.5</v>
      </c>
      <c r="P924">
        <f>VLOOKUP(C924,出勤日期!A:L,12,0)</f>
        <v>0</v>
      </c>
      <c r="Q924">
        <f>VLOOKUP(C924,出勤日期!A:M,13,0)</f>
        <v>97.5</v>
      </c>
      <c r="S924">
        <f>VLOOKUP(C924,'考勤原始数据（增加育儿、独生子女陪护假）'!C:X,16,0)</f>
        <v>0</v>
      </c>
      <c r="U924">
        <f>VLOOKUP(C924,'考勤原始数据（增加育儿、独生子女陪护假）'!C:Z,17,0)</f>
        <v>0</v>
      </c>
      <c r="W924">
        <f>VLOOKUP(C924,'考勤原始数据（增加育儿、独生子女陪护假）'!C:AB,18,0)</f>
        <v>0</v>
      </c>
      <c r="Y924">
        <f>VLOOKUP(C924,'考勤原始数据（增加育儿、独生子女陪护假）'!C:AD,19,0)</f>
        <v>0</v>
      </c>
      <c r="Z924">
        <f>VLOOKUP(C924,'考勤原始数据（增加育儿、独生子女陪护假）'!C:AE,20,0)</f>
        <v>0</v>
      </c>
      <c r="AB924">
        <f>VLOOKUP(C924,'考勤原始数据（增加育儿、独生子女陪护假）'!C:AG,22,0)</f>
        <v>0</v>
      </c>
      <c r="AC924">
        <f>VLOOKUP(C924,'考勤原始数据（增加育儿、独生子女陪护假）'!C:Y,23,0)</f>
        <v>0</v>
      </c>
      <c r="AD924">
        <f>VLOOKUP(C924,'考勤原始数据（增加育儿、独生子女陪护假）'!C:Z,24,0)</f>
        <v>0</v>
      </c>
      <c r="AE924">
        <v>0</v>
      </c>
      <c r="AF924">
        <f>VLOOKUP(C924,'考勤原始数据（增加育儿、独生子女陪护假）'!C:AB,26,0)</f>
        <v>0</v>
      </c>
      <c r="AG924">
        <f>VLOOKUP(C924:C925,'考勤原始数据（增加育儿、独生子女陪护假）'!C:AC,27,0)</f>
        <v>0</v>
      </c>
      <c r="AH924">
        <f>VLOOKUP(C924,'考勤原始数据（增加育儿、独生子女陪护假）'!C:AD,28,0)</f>
        <v>0</v>
      </c>
      <c r="AI924">
        <f>VLOOKUP(C924,'考勤原始数据（增加育儿、独生子女陪护假）'!C:AE,29,0)</f>
        <v>0</v>
      </c>
      <c r="AJ924">
        <f>VLOOKUP(C924,'考勤原始数据（增加育儿、独生子女陪护假）'!C:AF,30,0)</f>
        <v>0</v>
      </c>
      <c r="AK924">
        <v>13</v>
      </c>
      <c r="AL924">
        <f t="shared" si="57"/>
        <v>195</v>
      </c>
      <c r="AM924">
        <f t="shared" si="59"/>
        <v>113.04</v>
      </c>
      <c r="AN924">
        <f>VLOOKUP(C924,工龄计算!B:F,5,0)</f>
        <v>0</v>
      </c>
      <c r="AS924">
        <f t="shared" si="58"/>
        <v>0</v>
      </c>
      <c r="BB924">
        <f t="shared" si="60"/>
        <v>0</v>
      </c>
    </row>
    <row r="925" spans="2:54">
      <c r="B925" t="str">
        <f>VLOOKUP(C925,花名册!C:O,13,0)</f>
        <v>12685</v>
      </c>
      <c r="C925" t="s">
        <v>1470</v>
      </c>
      <c r="D925" t="str">
        <f>VLOOKUP(C925,花名册!C:F,4,0)</f>
        <v>百诚医药</v>
      </c>
      <c r="E925" t="str">
        <f>VLOOKUP(C925,花名册!C:G,5,0)</f>
        <v>液体制剂一部</v>
      </c>
      <c r="F925" t="str">
        <f>VLOOKUP(C925,花名册!C:H,6,0)</f>
        <v>分析研究员</v>
      </c>
      <c r="G925" t="str">
        <f>VLOOKUP(C925,花名册!C:D,2,0)</f>
        <v>在职</v>
      </c>
      <c r="H925" t="str">
        <f>VLOOKUP(C925,花名册!C:E,3,0)</f>
        <v>试用员工</v>
      </c>
      <c r="I925" t="str">
        <f>VLOOKUP(C925,花名册!C:J,8,0)</f>
        <v>研发</v>
      </c>
      <c r="J925" t="str">
        <f>VLOOKUP(C925,花名册!C:I,7,0)</f>
        <v>2023-03-13</v>
      </c>
      <c r="K925" t="str">
        <f>VLOOKUP(C925,花名册!C:L,9,0)</f>
        <v/>
      </c>
      <c r="L925" t="str">
        <f>VLOOKUP(C925,花名册!C:L,10,0)</f>
        <v/>
      </c>
      <c r="M925" t="str">
        <f>VLOOKUP(C925,花名册!C:N,12,0)</f>
        <v>P2</v>
      </c>
      <c r="N925">
        <f>VLOOKUP(C925,出勤日期!A:I,9,0)</f>
        <v>172.5</v>
      </c>
      <c r="O925">
        <f>VLOOKUP(C925,出勤日期!A:J,10,0)</f>
        <v>112.5</v>
      </c>
      <c r="P925">
        <f>VLOOKUP(C925,出勤日期!A:L,12,0)</f>
        <v>0</v>
      </c>
      <c r="Q925">
        <f>VLOOKUP(C925,出勤日期!A:M,13,0)</f>
        <v>112.5</v>
      </c>
      <c r="S925">
        <f>VLOOKUP(C925,'考勤原始数据（增加育儿、独生子女陪护假）'!C:X,16,0)</f>
        <v>0</v>
      </c>
      <c r="U925">
        <f>VLOOKUP(C925,'考勤原始数据（增加育儿、独生子女陪护假）'!C:Z,17,0)</f>
        <v>0</v>
      </c>
      <c r="W925">
        <f>VLOOKUP(C925,'考勤原始数据（增加育儿、独生子女陪护假）'!C:AB,18,0)</f>
        <v>0</v>
      </c>
      <c r="Y925">
        <f>VLOOKUP(C925,'考勤原始数据（增加育儿、独生子女陪护假）'!C:AD,19,0)</f>
        <v>0</v>
      </c>
      <c r="Z925">
        <f>VLOOKUP(C925,'考勤原始数据（增加育儿、独生子女陪护假）'!C:AE,20,0)</f>
        <v>0</v>
      </c>
      <c r="AB925">
        <f>VLOOKUP(C925,'考勤原始数据（增加育儿、独生子女陪护假）'!C:AG,22,0)</f>
        <v>0</v>
      </c>
      <c r="AC925">
        <f>VLOOKUP(C925,'考勤原始数据（增加育儿、独生子女陪护假）'!C:Y,23,0)</f>
        <v>20.5</v>
      </c>
      <c r="AD925">
        <f>VLOOKUP(C925,'考勤原始数据（增加育儿、独生子女陪护假）'!C:Z,24,0)</f>
        <v>0</v>
      </c>
      <c r="AE925">
        <v>0</v>
      </c>
      <c r="AF925">
        <f>VLOOKUP(C925,'考勤原始数据（增加育儿、独生子女陪护假）'!C:AB,26,0)</f>
        <v>20.5</v>
      </c>
      <c r="AG925">
        <f>VLOOKUP(C925:C926,'考勤原始数据（增加育儿、独生子女陪护假）'!C:AC,27,0)</f>
        <v>0</v>
      </c>
      <c r="AH925">
        <f>VLOOKUP(C925,'考勤原始数据（增加育儿、独生子女陪护假）'!C:AD,28,0)</f>
        <v>0</v>
      </c>
      <c r="AI925">
        <f>VLOOKUP(C925,'考勤原始数据（增加育儿、独生子女陪护假）'!C:AE,29,0)</f>
        <v>0</v>
      </c>
      <c r="AJ925">
        <f>VLOOKUP(C925,'考勤原始数据（增加育儿、独生子女陪护假）'!C:AF,30,0)</f>
        <v>820</v>
      </c>
      <c r="AL925">
        <f t="shared" si="57"/>
        <v>0</v>
      </c>
      <c r="AM925">
        <f t="shared" si="59"/>
        <v>130.43</v>
      </c>
      <c r="AN925">
        <f>VLOOKUP(C925,工龄计算!B:F,5,0)</f>
        <v>0</v>
      </c>
      <c r="AS925">
        <f t="shared" si="58"/>
        <v>0</v>
      </c>
      <c r="BB925">
        <f t="shared" si="60"/>
        <v>0</v>
      </c>
    </row>
    <row r="926" spans="2:54">
      <c r="B926" t="str">
        <f>VLOOKUP(C926,花名册!C:O,13,0)</f>
        <v>12550</v>
      </c>
      <c r="C926" t="s">
        <v>1298</v>
      </c>
      <c r="D926" t="str">
        <f>VLOOKUP(C926,花名册!C:F,4,0)</f>
        <v>百杏生物</v>
      </c>
      <c r="E926" t="str">
        <f>VLOOKUP(C926,花名册!C:G,5,0)</f>
        <v>生物分析部</v>
      </c>
      <c r="F926" t="str">
        <f>VLOOKUP(C926,花名册!C:H,6,0)</f>
        <v>生物分析研究员</v>
      </c>
      <c r="G926" t="str">
        <f>VLOOKUP(C926,花名册!C:D,2,0)</f>
        <v>在职</v>
      </c>
      <c r="H926" t="str">
        <f>VLOOKUP(C926,花名册!C:E,3,0)</f>
        <v>正式员工</v>
      </c>
      <c r="I926" t="str">
        <f>VLOOKUP(C926,花名册!C:J,8,0)</f>
        <v>研发</v>
      </c>
      <c r="J926" t="str">
        <f>VLOOKUP(C926,花名册!C:I,7,0)</f>
        <v>2022-07-04</v>
      </c>
      <c r="K926" t="str">
        <f>VLOOKUP(C926,花名册!C:L,9,0)</f>
        <v/>
      </c>
      <c r="L926" t="str">
        <f>VLOOKUP(C926,花名册!C:L,10,0)</f>
        <v/>
      </c>
      <c r="M926" t="str">
        <f>VLOOKUP(C926,花名册!C:N,12,0)</f>
        <v>P2</v>
      </c>
      <c r="N926">
        <f>VLOOKUP(C926,出勤日期!A:I,9,0)</f>
        <v>172.5</v>
      </c>
      <c r="O926">
        <f>VLOOKUP(C926,出勤日期!A:J,10,0)</f>
        <v>172.5</v>
      </c>
      <c r="P926">
        <f>VLOOKUP(C926,出勤日期!A:L,12,0)</f>
        <v>0</v>
      </c>
      <c r="Q926">
        <f>VLOOKUP(C926,出勤日期!A:M,13,0)</f>
        <v>172.5</v>
      </c>
      <c r="S926">
        <f>VLOOKUP(C926,'考勤原始数据（增加育儿、独生子女陪护假）'!C:X,16,0)</f>
        <v>0</v>
      </c>
      <c r="U926">
        <f>VLOOKUP(C926,'考勤原始数据（增加育儿、独生子女陪护假）'!C:Z,17,0)</f>
        <v>0</v>
      </c>
      <c r="W926">
        <f>VLOOKUP(C926,'考勤原始数据（增加育儿、独生子女陪护假）'!C:AB,18,0)</f>
        <v>0</v>
      </c>
      <c r="Y926">
        <f>VLOOKUP(C926,'考勤原始数据（增加育儿、独生子女陪护假）'!C:AD,19,0)</f>
        <v>0</v>
      </c>
      <c r="Z926">
        <f>VLOOKUP(C926,'考勤原始数据（增加育儿、独生子女陪护假）'!C:AE,20,0)</f>
        <v>0</v>
      </c>
      <c r="AB926">
        <f>VLOOKUP(C926,'考勤原始数据（增加育儿、独生子女陪护假）'!C:AG,22,0)</f>
        <v>0</v>
      </c>
      <c r="AC926">
        <f>VLOOKUP(C926,'考勤原始数据（增加育儿、独生子女陪护假）'!C:Y,23,0)</f>
        <v>12.5</v>
      </c>
      <c r="AD926">
        <f>VLOOKUP(C926,'考勤原始数据（增加育儿、独生子女陪护假）'!C:Z,24,0)</f>
        <v>12.5</v>
      </c>
      <c r="AE926">
        <v>0</v>
      </c>
      <c r="AF926">
        <f>VLOOKUP(C926,'考勤原始数据（增加育儿、独生子女陪护假）'!C:AB,26,0)</f>
        <v>0</v>
      </c>
      <c r="AG926">
        <f>VLOOKUP(C926:C927,'考勤原始数据（增加育儿、独生子女陪护假）'!C:AC,27,0)</f>
        <v>0</v>
      </c>
      <c r="AH926">
        <f>VLOOKUP(C926,'考勤原始数据（增加育儿、独生子女陪护假）'!C:AD,28,0)</f>
        <v>0</v>
      </c>
      <c r="AI926">
        <f>VLOOKUP(C926,'考勤原始数据（增加育儿、独生子女陪护假）'!C:AE,29,0)</f>
        <v>0</v>
      </c>
      <c r="AJ926">
        <f>VLOOKUP(C926,'考勤原始数据（增加育儿、独生子女陪护假）'!C:AF,30,0)</f>
        <v>0</v>
      </c>
      <c r="AK926">
        <v>26</v>
      </c>
      <c r="AL926">
        <f t="shared" si="57"/>
        <v>390</v>
      </c>
      <c r="AM926">
        <f t="shared" si="59"/>
        <v>200</v>
      </c>
      <c r="AN926">
        <f>VLOOKUP(C926,工龄计算!B:F,5,0)</f>
        <v>0</v>
      </c>
      <c r="AS926">
        <f t="shared" si="58"/>
        <v>0</v>
      </c>
      <c r="BB926">
        <f t="shared" si="60"/>
        <v>0</v>
      </c>
    </row>
    <row r="927" spans="2:54">
      <c r="B927" t="str">
        <f>VLOOKUP(C927,花名册!C:O,13,0)</f>
        <v>12712</v>
      </c>
      <c r="C927" t="s">
        <v>1739</v>
      </c>
      <c r="D927" t="str">
        <f>VLOOKUP(C927,花名册!C:F,4,0)</f>
        <v>百诚医药</v>
      </c>
      <c r="E927" t="str">
        <f>VLOOKUP(C927,花名册!C:G,5,0)</f>
        <v>固体制剂三部</v>
      </c>
      <c r="F927" t="str">
        <f>VLOOKUP(C927,花名册!C:H,6,0)</f>
        <v>高级制剂研究员</v>
      </c>
      <c r="G927" t="str">
        <f>VLOOKUP(C927,花名册!C:D,2,0)</f>
        <v>在职</v>
      </c>
      <c r="H927" t="str">
        <f>VLOOKUP(C927,花名册!C:E,3,0)</f>
        <v>试用员工</v>
      </c>
      <c r="I927" t="str">
        <f>VLOOKUP(C927,花名册!C:J,8,0)</f>
        <v>研发</v>
      </c>
      <c r="J927" t="str">
        <f>VLOOKUP(C927,花名册!C:I,7,0)</f>
        <v>2023-03-13</v>
      </c>
      <c r="K927" t="str">
        <f>VLOOKUP(C927,花名册!C:L,9,0)</f>
        <v/>
      </c>
      <c r="L927" t="str">
        <f>VLOOKUP(C927,花名册!C:L,10,0)</f>
        <v/>
      </c>
      <c r="M927" t="str">
        <f>VLOOKUP(C927,花名册!C:N,12,0)</f>
        <v>P3</v>
      </c>
      <c r="N927">
        <f>VLOOKUP(C927,出勤日期!A:I,9,0)</f>
        <v>172.5</v>
      </c>
      <c r="O927">
        <f>VLOOKUP(C927,出勤日期!A:J,10,0)</f>
        <v>112.5</v>
      </c>
      <c r="P927">
        <f>VLOOKUP(C927,出勤日期!A:L,12,0)</f>
        <v>0</v>
      </c>
      <c r="Q927">
        <f>VLOOKUP(C927,出勤日期!A:M,13,0)</f>
        <v>112.5</v>
      </c>
      <c r="S927">
        <f>VLOOKUP(C927,'考勤原始数据（增加育儿、独生子女陪护假）'!C:X,16,0)</f>
        <v>0</v>
      </c>
      <c r="U927">
        <f>VLOOKUP(C927,'考勤原始数据（增加育儿、独生子女陪护假）'!C:Z,17,0)</f>
        <v>0</v>
      </c>
      <c r="W927">
        <f>VLOOKUP(C927,'考勤原始数据（增加育儿、独生子女陪护假）'!C:AB,18,0)</f>
        <v>0</v>
      </c>
      <c r="Y927">
        <f>VLOOKUP(C927,'考勤原始数据（增加育儿、独生子女陪护假）'!C:AD,19,0)</f>
        <v>0</v>
      </c>
      <c r="Z927">
        <f>VLOOKUP(C927,'考勤原始数据（增加育儿、独生子女陪护假）'!C:AE,20,0)</f>
        <v>0</v>
      </c>
      <c r="AB927">
        <f>VLOOKUP(C927,'考勤原始数据（增加育儿、独生子女陪护假）'!C:AG,22,0)</f>
        <v>0</v>
      </c>
      <c r="AC927">
        <f>VLOOKUP(C927,'考勤原始数据（增加育儿、独生子女陪护假）'!C:Y,23,0)</f>
        <v>5.5</v>
      </c>
      <c r="AD927">
        <f>VLOOKUP(C927,'考勤原始数据（增加育儿、独生子女陪护假）'!C:Z,24,0)</f>
        <v>5.5</v>
      </c>
      <c r="AE927">
        <v>0</v>
      </c>
      <c r="AF927">
        <f>VLOOKUP(C927,'考勤原始数据（增加育儿、独生子女陪护假）'!C:AB,26,0)</f>
        <v>0</v>
      </c>
      <c r="AG927">
        <f>VLOOKUP(C927:C928,'考勤原始数据（增加育儿、独生子女陪护假）'!C:AC,27,0)</f>
        <v>0</v>
      </c>
      <c r="AH927">
        <f>VLOOKUP(C927,'考勤原始数据（增加育儿、独生子女陪护假）'!C:AD,28,0)</f>
        <v>0</v>
      </c>
      <c r="AI927">
        <f>VLOOKUP(C927,'考勤原始数据（增加育儿、独生子女陪护假）'!C:AE,29,0)</f>
        <v>0</v>
      </c>
      <c r="AJ927">
        <f>VLOOKUP(C927,'考勤原始数据（增加育儿、独生子女陪护假）'!C:AF,30,0)</f>
        <v>0</v>
      </c>
      <c r="AL927">
        <f t="shared" si="57"/>
        <v>0</v>
      </c>
      <c r="AM927">
        <f t="shared" si="59"/>
        <v>130.43</v>
      </c>
      <c r="AN927">
        <f>VLOOKUP(C927,工龄计算!B:F,5,0)</f>
        <v>0</v>
      </c>
      <c r="AS927">
        <f t="shared" si="58"/>
        <v>0</v>
      </c>
      <c r="BB927">
        <f t="shared" si="60"/>
        <v>0</v>
      </c>
    </row>
    <row r="928" spans="2:54">
      <c r="B928" t="str">
        <f>VLOOKUP(C928,花名册!C:O,13,0)</f>
        <v>12691</v>
      </c>
      <c r="C928" t="s">
        <v>1751</v>
      </c>
      <c r="D928" t="str">
        <f>VLOOKUP(C928,花名册!C:F,4,0)</f>
        <v>百诚医药</v>
      </c>
      <c r="E928" t="str">
        <f>VLOOKUP(C928,花名册!C:G,5,0)</f>
        <v>固体制剂一部</v>
      </c>
      <c r="F928" t="str">
        <f>VLOOKUP(C928,花名册!C:H,6,0)</f>
        <v>分析研究员</v>
      </c>
      <c r="G928" t="str">
        <f>VLOOKUP(C928,花名册!C:D,2,0)</f>
        <v>在职</v>
      </c>
      <c r="H928" t="str">
        <f>VLOOKUP(C928,花名册!C:E,3,0)</f>
        <v>试用员工</v>
      </c>
      <c r="I928" t="str">
        <f>VLOOKUP(C928,花名册!C:J,8,0)</f>
        <v>研发</v>
      </c>
      <c r="J928" t="str">
        <f>VLOOKUP(C928,花名册!C:I,7,0)</f>
        <v>2023-03-13</v>
      </c>
      <c r="K928" t="str">
        <f>VLOOKUP(C928,花名册!C:L,9,0)</f>
        <v/>
      </c>
      <c r="L928" t="str">
        <f>VLOOKUP(C928,花名册!C:L,10,0)</f>
        <v/>
      </c>
      <c r="M928" t="str">
        <f>VLOOKUP(C928,花名册!C:N,12,0)</f>
        <v>P2</v>
      </c>
      <c r="N928">
        <f>VLOOKUP(C928,出勤日期!A:I,9,0)</f>
        <v>172.5</v>
      </c>
      <c r="O928">
        <f>VLOOKUP(C928,出勤日期!A:J,10,0)</f>
        <v>112.5</v>
      </c>
      <c r="P928">
        <f>VLOOKUP(C928,出勤日期!A:L,12,0)</f>
        <v>0</v>
      </c>
      <c r="Q928">
        <f>VLOOKUP(C928,出勤日期!A:M,13,0)</f>
        <v>112.5</v>
      </c>
      <c r="S928">
        <f>VLOOKUP(C928,'考勤原始数据（增加育儿、独生子女陪护假）'!C:X,16,0)</f>
        <v>0</v>
      </c>
      <c r="U928">
        <f>VLOOKUP(C928,'考勤原始数据（增加育儿、独生子女陪护假）'!C:Z,17,0)</f>
        <v>0</v>
      </c>
      <c r="W928">
        <f>VLOOKUP(C928,'考勤原始数据（增加育儿、独生子女陪护假）'!C:AB,18,0)</f>
        <v>0</v>
      </c>
      <c r="Y928">
        <f>VLOOKUP(C928,'考勤原始数据（增加育儿、独生子女陪护假）'!C:AD,19,0)</f>
        <v>0</v>
      </c>
      <c r="Z928">
        <f>VLOOKUP(C928,'考勤原始数据（增加育儿、独生子女陪护假）'!C:AE,20,0)</f>
        <v>0</v>
      </c>
      <c r="AB928">
        <f>VLOOKUP(C928,'考勤原始数据（增加育儿、独生子女陪护假）'!C:AG,22,0)</f>
        <v>0</v>
      </c>
      <c r="AC928">
        <f>VLOOKUP(C928,'考勤原始数据（增加育儿、独生子女陪护假）'!C:Y,23,0)</f>
        <v>4</v>
      </c>
      <c r="AD928">
        <f>VLOOKUP(C928,'考勤原始数据（增加育儿、独生子女陪护假）'!C:Z,24,0)</f>
        <v>4</v>
      </c>
      <c r="AE928">
        <v>0</v>
      </c>
      <c r="AF928">
        <f>VLOOKUP(C928,'考勤原始数据（增加育儿、独生子女陪护假）'!C:AB,26,0)</f>
        <v>0</v>
      </c>
      <c r="AG928">
        <f>VLOOKUP(C928:C929,'考勤原始数据（增加育儿、独生子女陪护假）'!C:AC,27,0)</f>
        <v>0</v>
      </c>
      <c r="AH928">
        <f>VLOOKUP(C928,'考勤原始数据（增加育儿、独生子女陪护假）'!C:AD,28,0)</f>
        <v>0</v>
      </c>
      <c r="AI928">
        <f>VLOOKUP(C928,'考勤原始数据（增加育儿、独生子女陪护假）'!C:AE,29,0)</f>
        <v>0</v>
      </c>
      <c r="AJ928">
        <f>VLOOKUP(C928,'考勤原始数据（增加育儿、独生子女陪护假）'!C:AF,30,0)</f>
        <v>0</v>
      </c>
      <c r="AL928">
        <f t="shared" si="57"/>
        <v>0</v>
      </c>
      <c r="AM928">
        <f t="shared" si="59"/>
        <v>130.43</v>
      </c>
      <c r="AN928">
        <f>VLOOKUP(C928,工龄计算!B:F,5,0)</f>
        <v>0</v>
      </c>
      <c r="AS928">
        <f t="shared" si="58"/>
        <v>0</v>
      </c>
      <c r="BB928">
        <f t="shared" si="60"/>
        <v>0</v>
      </c>
    </row>
    <row r="929" spans="2:54">
      <c r="B929" t="str">
        <f>VLOOKUP(C929,花名册!C:O,13,0)</f>
        <v>12698</v>
      </c>
      <c r="C929" t="s">
        <v>1722</v>
      </c>
      <c r="D929" t="str">
        <f>VLOOKUP(C929,花名册!C:F,4,0)</f>
        <v>百杏生物</v>
      </c>
      <c r="E929" t="str">
        <f>VLOOKUP(C929,花名册!C:G,5,0)</f>
        <v>生物分析部</v>
      </c>
      <c r="F929" t="str">
        <f>VLOOKUP(C929,花名册!C:H,6,0)</f>
        <v>生物分析研究员</v>
      </c>
      <c r="G929" t="str">
        <f>VLOOKUP(C929,花名册!C:D,2,0)</f>
        <v>在职</v>
      </c>
      <c r="H929" t="str">
        <f>VLOOKUP(C929,花名册!C:E,3,0)</f>
        <v>试用员工</v>
      </c>
      <c r="I929" t="str">
        <f>VLOOKUP(C929,花名册!C:J,8,0)</f>
        <v>研发</v>
      </c>
      <c r="J929" t="str">
        <f>VLOOKUP(C929,花名册!C:I,7,0)</f>
        <v>2023-03-15</v>
      </c>
      <c r="K929" t="str">
        <f>VLOOKUP(C929,花名册!C:L,9,0)</f>
        <v/>
      </c>
      <c r="L929" t="str">
        <f>VLOOKUP(C929,花名册!C:L,10,0)</f>
        <v/>
      </c>
      <c r="M929" t="str">
        <f>VLOOKUP(C929,花名册!C:N,12,0)</f>
        <v>P1</v>
      </c>
      <c r="N929">
        <f>VLOOKUP(C929,出勤日期!A:I,9,0)</f>
        <v>172.5</v>
      </c>
      <c r="O929">
        <f>VLOOKUP(C929,出勤日期!A:J,10,0)</f>
        <v>97.5</v>
      </c>
      <c r="P929">
        <f>VLOOKUP(C929,出勤日期!A:L,12,0)</f>
        <v>0</v>
      </c>
      <c r="Q929">
        <f>VLOOKUP(C929,出勤日期!A:M,13,0)</f>
        <v>97.5</v>
      </c>
      <c r="S929">
        <f>VLOOKUP(C929,'考勤原始数据（增加育儿、独生子女陪护假）'!C:X,16,0)</f>
        <v>0</v>
      </c>
      <c r="U929">
        <f>VLOOKUP(C929,'考勤原始数据（增加育儿、独生子女陪护假）'!C:Z,17,0)</f>
        <v>0</v>
      </c>
      <c r="W929">
        <f>VLOOKUP(C929,'考勤原始数据（增加育儿、独生子女陪护假）'!C:AB,18,0)</f>
        <v>0</v>
      </c>
      <c r="Y929">
        <f>VLOOKUP(C929,'考勤原始数据（增加育儿、独生子女陪护假）'!C:AD,19,0)</f>
        <v>0</v>
      </c>
      <c r="Z929">
        <f>VLOOKUP(C929,'考勤原始数据（增加育儿、独生子女陪护假）'!C:AE,20,0)</f>
        <v>0</v>
      </c>
      <c r="AB929">
        <f>VLOOKUP(C929,'考勤原始数据（增加育儿、独生子女陪护假）'!C:AG,22,0)</f>
        <v>0</v>
      </c>
      <c r="AC929">
        <f>VLOOKUP(C929,'考勤原始数据（增加育儿、独生子女陪护假）'!C:Y,23,0)</f>
        <v>0</v>
      </c>
      <c r="AD929">
        <f>VLOOKUP(C929,'考勤原始数据（增加育儿、独生子女陪护假）'!C:Z,24,0)</f>
        <v>0</v>
      </c>
      <c r="AE929">
        <v>0</v>
      </c>
      <c r="AF929">
        <f>VLOOKUP(C929,'考勤原始数据（增加育儿、独生子女陪护假）'!C:AB,26,0)</f>
        <v>0</v>
      </c>
      <c r="AG929">
        <f>VLOOKUP(C929:C930,'考勤原始数据（增加育儿、独生子女陪护假）'!C:AC,27,0)</f>
        <v>0</v>
      </c>
      <c r="AH929">
        <f>VLOOKUP(C929,'考勤原始数据（增加育儿、独生子女陪护假）'!C:AD,28,0)</f>
        <v>0</v>
      </c>
      <c r="AI929">
        <f>VLOOKUP(C929,'考勤原始数据（增加育儿、独生子女陪护假）'!C:AE,29,0)</f>
        <v>0</v>
      </c>
      <c r="AJ929">
        <f>VLOOKUP(C929,'考勤原始数据（增加育儿、独生子女陪护假）'!C:AF,30,0)</f>
        <v>0</v>
      </c>
      <c r="AK929">
        <v>13</v>
      </c>
      <c r="AL929">
        <f t="shared" si="57"/>
        <v>195</v>
      </c>
      <c r="AM929">
        <f t="shared" si="59"/>
        <v>113.04</v>
      </c>
      <c r="AN929">
        <f>VLOOKUP(C929,工龄计算!B:F,5,0)</f>
        <v>0</v>
      </c>
      <c r="AS929">
        <f t="shared" si="58"/>
        <v>0</v>
      </c>
      <c r="BB929">
        <f t="shared" si="60"/>
        <v>0</v>
      </c>
    </row>
    <row r="930" spans="2:54">
      <c r="B930" t="str">
        <f>VLOOKUP(C930,花名册!C:O,13,0)</f>
        <v>12701</v>
      </c>
      <c r="C930" t="s">
        <v>1471</v>
      </c>
      <c r="D930" t="str">
        <f>VLOOKUP(C930,花名册!C:F,4,0)</f>
        <v>百诚医药</v>
      </c>
      <c r="E930" t="str">
        <f>VLOOKUP(C930,花名册!C:G,5,0)</f>
        <v>药化部</v>
      </c>
      <c r="F930" t="str">
        <f>VLOOKUP(C930,花名册!C:H,6,0)</f>
        <v>合成研究员</v>
      </c>
      <c r="G930" t="str">
        <f>VLOOKUP(C930,花名册!C:D,2,0)</f>
        <v>在职</v>
      </c>
      <c r="H930" t="str">
        <f>VLOOKUP(C930,花名册!C:E,3,0)</f>
        <v>试用员工</v>
      </c>
      <c r="I930" t="str">
        <f>VLOOKUP(C930,花名册!C:J,8,0)</f>
        <v>研发</v>
      </c>
      <c r="J930" t="str">
        <f>VLOOKUP(C930,花名册!C:I,7,0)</f>
        <v>2023-03-15</v>
      </c>
      <c r="K930" t="str">
        <f>VLOOKUP(C930,花名册!C:L,9,0)</f>
        <v/>
      </c>
      <c r="L930" t="str">
        <f>VLOOKUP(C930,花名册!C:L,10,0)</f>
        <v/>
      </c>
      <c r="M930" t="str">
        <f>VLOOKUP(C930,花名册!C:N,12,0)</f>
        <v>P2</v>
      </c>
      <c r="N930">
        <f>VLOOKUP(C930,出勤日期!A:I,9,0)</f>
        <v>172.5</v>
      </c>
      <c r="O930">
        <f>VLOOKUP(C930,出勤日期!A:J,10,0)</f>
        <v>97.5</v>
      </c>
      <c r="P930">
        <f>VLOOKUP(C930,出勤日期!A:L,12,0)</f>
        <v>0</v>
      </c>
      <c r="Q930">
        <f>VLOOKUP(C930,出勤日期!A:M,13,0)</f>
        <v>97.5</v>
      </c>
      <c r="S930">
        <f>VLOOKUP(C930,'考勤原始数据（增加育儿、独生子女陪护假）'!C:X,16,0)</f>
        <v>0</v>
      </c>
      <c r="U930">
        <f>VLOOKUP(C930,'考勤原始数据（增加育儿、独生子女陪护假）'!C:Z,17,0)</f>
        <v>0</v>
      </c>
      <c r="W930">
        <f>VLOOKUP(C930,'考勤原始数据（增加育儿、独生子女陪护假）'!C:AB,18,0)</f>
        <v>0</v>
      </c>
      <c r="Y930">
        <f>VLOOKUP(C930,'考勤原始数据（增加育儿、独生子女陪护假）'!C:AD,19,0)</f>
        <v>0</v>
      </c>
      <c r="Z930">
        <f>VLOOKUP(C930,'考勤原始数据（增加育儿、独生子女陪护假）'!C:AE,20,0)</f>
        <v>0</v>
      </c>
      <c r="AB930">
        <f>VLOOKUP(C930,'考勤原始数据（增加育儿、独生子女陪护假）'!C:AG,22,0)</f>
        <v>0</v>
      </c>
      <c r="AC930">
        <f>VLOOKUP(C930,'考勤原始数据（增加育儿、独生子女陪护假）'!C:Y,23,0)</f>
        <v>0</v>
      </c>
      <c r="AD930">
        <f>VLOOKUP(C930,'考勤原始数据（增加育儿、独生子女陪护假）'!C:Z,24,0)</f>
        <v>0</v>
      </c>
      <c r="AE930">
        <v>0</v>
      </c>
      <c r="AF930">
        <f>VLOOKUP(C930,'考勤原始数据（增加育儿、独生子女陪护假）'!C:AB,26,0)</f>
        <v>0</v>
      </c>
      <c r="AG930">
        <f>VLOOKUP(C930:C931,'考勤原始数据（增加育儿、独生子女陪护假）'!C:AC,27,0)</f>
        <v>0</v>
      </c>
      <c r="AH930">
        <f>VLOOKUP(C930,'考勤原始数据（增加育儿、独生子女陪护假）'!C:AD,28,0)</f>
        <v>0</v>
      </c>
      <c r="AI930">
        <f>VLOOKUP(C930,'考勤原始数据（增加育儿、独生子女陪护假）'!C:AE,29,0)</f>
        <v>0</v>
      </c>
      <c r="AJ930">
        <f>VLOOKUP(C930,'考勤原始数据（增加育儿、独生子女陪护假）'!C:AF,30,0)</f>
        <v>0</v>
      </c>
      <c r="AL930">
        <f t="shared" si="57"/>
        <v>0</v>
      </c>
      <c r="AM930">
        <f t="shared" si="59"/>
        <v>113.04</v>
      </c>
      <c r="AN930">
        <f>VLOOKUP(C930,工龄计算!B:F,5,0)</f>
        <v>0</v>
      </c>
      <c r="AS930">
        <f t="shared" si="58"/>
        <v>0</v>
      </c>
      <c r="BB930">
        <f t="shared" si="60"/>
        <v>0</v>
      </c>
    </row>
    <row r="931" spans="2:54">
      <c r="B931" t="str">
        <f>VLOOKUP(C931,花名册!C:O,13,0)</f>
        <v>12702</v>
      </c>
      <c r="C931" t="s">
        <v>1663</v>
      </c>
      <c r="D931" t="str">
        <f>VLOOKUP(C931,花名册!C:F,4,0)</f>
        <v>百诚医药</v>
      </c>
      <c r="E931" t="str">
        <f>VLOOKUP(C931,花名册!C:G,5,0)</f>
        <v>外用制剂部</v>
      </c>
      <c r="F931" t="str">
        <f>VLOOKUP(C931,花名册!C:H,6,0)</f>
        <v>助理分析研究员</v>
      </c>
      <c r="G931" t="str">
        <f>VLOOKUP(C931,花名册!C:D,2,0)</f>
        <v>在职</v>
      </c>
      <c r="H931" t="str">
        <f>VLOOKUP(C931,花名册!C:E,3,0)</f>
        <v>试用员工</v>
      </c>
      <c r="I931" t="str">
        <f>VLOOKUP(C931,花名册!C:J,8,0)</f>
        <v>研发</v>
      </c>
      <c r="J931" t="str">
        <f>VLOOKUP(C931,花名册!C:I,7,0)</f>
        <v>2023-03-15</v>
      </c>
      <c r="K931" t="str">
        <f>VLOOKUP(C931,花名册!C:L,9,0)</f>
        <v/>
      </c>
      <c r="L931" t="str">
        <f>VLOOKUP(C931,花名册!C:L,10,0)</f>
        <v/>
      </c>
      <c r="M931" t="str">
        <f>VLOOKUP(C931,花名册!C:N,12,0)</f>
        <v>P1</v>
      </c>
      <c r="N931">
        <f>VLOOKUP(C931,出勤日期!A:I,9,0)</f>
        <v>172.5</v>
      </c>
      <c r="O931">
        <f>VLOOKUP(C931,出勤日期!A:J,10,0)</f>
        <v>97.5</v>
      </c>
      <c r="P931">
        <f>VLOOKUP(C931,出勤日期!A:L,12,0)</f>
        <v>0</v>
      </c>
      <c r="Q931">
        <f>VLOOKUP(C931,出勤日期!A:M,13,0)</f>
        <v>97.5</v>
      </c>
      <c r="S931">
        <f>VLOOKUP(C931,'考勤原始数据（增加育儿、独生子女陪护假）'!C:X,16,0)</f>
        <v>0</v>
      </c>
      <c r="U931">
        <f>VLOOKUP(C931,'考勤原始数据（增加育儿、独生子女陪护假）'!C:Z,17,0)</f>
        <v>0</v>
      </c>
      <c r="W931">
        <f>VLOOKUP(C931,'考勤原始数据（增加育儿、独生子女陪护假）'!C:AB,18,0)</f>
        <v>0</v>
      </c>
      <c r="Y931">
        <f>VLOOKUP(C931,'考勤原始数据（增加育儿、独生子女陪护假）'!C:AD,19,0)</f>
        <v>0</v>
      </c>
      <c r="Z931">
        <f>VLOOKUP(C931,'考勤原始数据（增加育儿、独生子女陪护假）'!C:AE,20,0)</f>
        <v>0</v>
      </c>
      <c r="AB931">
        <f>VLOOKUP(C931,'考勤原始数据（增加育儿、独生子女陪护假）'!C:AG,22,0)</f>
        <v>0</v>
      </c>
      <c r="AC931">
        <f>VLOOKUP(C931,'考勤原始数据（增加育儿、独生子女陪护假）'!C:Y,23,0)</f>
        <v>0</v>
      </c>
      <c r="AD931">
        <f>VLOOKUP(C931,'考勤原始数据（增加育儿、独生子女陪护假）'!C:Z,24,0)</f>
        <v>0</v>
      </c>
      <c r="AE931">
        <v>0</v>
      </c>
      <c r="AF931">
        <f>VLOOKUP(C931,'考勤原始数据（增加育儿、独生子女陪护假）'!C:AB,26,0)</f>
        <v>0</v>
      </c>
      <c r="AG931">
        <f>VLOOKUP(C931:C932,'考勤原始数据（增加育儿、独生子女陪护假）'!C:AC,27,0)</f>
        <v>0</v>
      </c>
      <c r="AH931">
        <f>VLOOKUP(C931,'考勤原始数据（增加育儿、独生子女陪护假）'!C:AD,28,0)</f>
        <v>0</v>
      </c>
      <c r="AI931">
        <f>VLOOKUP(C931,'考勤原始数据（增加育儿、独生子女陪护假）'!C:AE,29,0)</f>
        <v>0</v>
      </c>
      <c r="AJ931">
        <f>VLOOKUP(C931,'考勤原始数据（增加育儿、独生子女陪护假）'!C:AF,30,0)</f>
        <v>0</v>
      </c>
      <c r="AL931">
        <f t="shared" si="57"/>
        <v>0</v>
      </c>
      <c r="AM931">
        <f t="shared" si="59"/>
        <v>113.04</v>
      </c>
      <c r="AN931">
        <f>VLOOKUP(C931,工龄计算!B:F,5,0)</f>
        <v>0</v>
      </c>
      <c r="AS931">
        <f t="shared" si="58"/>
        <v>0</v>
      </c>
      <c r="BB931">
        <f t="shared" si="60"/>
        <v>0</v>
      </c>
    </row>
    <row r="932" spans="2:54">
      <c r="B932" t="str">
        <f>VLOOKUP(C932,花名册!C:O,13,0)</f>
        <v>12719</v>
      </c>
      <c r="C932" t="s">
        <v>1664</v>
      </c>
      <c r="D932" t="str">
        <f>VLOOKUP(C932,花名册!C:F,4,0)</f>
        <v>百诚医药</v>
      </c>
      <c r="E932" t="str">
        <f>VLOOKUP(C932,花名册!C:G,5,0)</f>
        <v>液体制剂一部</v>
      </c>
      <c r="F932" t="str">
        <f>VLOOKUP(C932,花名册!C:H,6,0)</f>
        <v>初级项目经理(分析)</v>
      </c>
      <c r="G932" t="str">
        <f>VLOOKUP(C932,花名册!C:D,2,0)</f>
        <v>在职</v>
      </c>
      <c r="H932" t="str">
        <f>VLOOKUP(C932,花名册!C:E,3,0)</f>
        <v>试用员工</v>
      </c>
      <c r="I932" t="str">
        <f>VLOOKUP(C932,花名册!C:J,8,0)</f>
        <v>研发</v>
      </c>
      <c r="J932" t="str">
        <f>VLOOKUP(C932,花名册!C:I,7,0)</f>
        <v>2023-03-15</v>
      </c>
      <c r="K932" t="str">
        <f>VLOOKUP(C932,花名册!C:L,9,0)</f>
        <v/>
      </c>
      <c r="L932" t="str">
        <f>VLOOKUP(C932,花名册!C:L,10,0)</f>
        <v/>
      </c>
      <c r="M932" t="str">
        <f>VLOOKUP(C932,花名册!C:N,12,0)</f>
        <v>M1</v>
      </c>
      <c r="N932">
        <f>VLOOKUP(C932,出勤日期!A:I,9,0)</f>
        <v>172.5</v>
      </c>
      <c r="O932">
        <f>VLOOKUP(C932,出勤日期!A:J,10,0)</f>
        <v>97.5</v>
      </c>
      <c r="P932">
        <f>VLOOKUP(C932,出勤日期!A:L,12,0)</f>
        <v>0</v>
      </c>
      <c r="Q932">
        <f>VLOOKUP(C932,出勤日期!A:M,13,0)</f>
        <v>97.5</v>
      </c>
      <c r="S932">
        <f>VLOOKUP(C932,'考勤原始数据（增加育儿、独生子女陪护假）'!C:X,16,0)</f>
        <v>0</v>
      </c>
      <c r="U932">
        <f>VLOOKUP(C932,'考勤原始数据（增加育儿、独生子女陪护假）'!C:Z,17,0)</f>
        <v>0</v>
      </c>
      <c r="W932">
        <f>VLOOKUP(C932,'考勤原始数据（增加育儿、独生子女陪护假）'!C:AB,18,0)</f>
        <v>0</v>
      </c>
      <c r="Y932">
        <f>VLOOKUP(C932,'考勤原始数据（增加育儿、独生子女陪护假）'!C:AD,19,0)</f>
        <v>0</v>
      </c>
      <c r="Z932">
        <f>VLOOKUP(C932,'考勤原始数据（增加育儿、独生子女陪护假）'!C:AE,20,0)</f>
        <v>0</v>
      </c>
      <c r="AB932">
        <f>VLOOKUP(C932,'考勤原始数据（增加育儿、独生子女陪护假）'!C:AG,22,0)</f>
        <v>0</v>
      </c>
      <c r="AC932">
        <f>VLOOKUP(C932,'考勤原始数据（增加育儿、独生子女陪护假）'!C:Y,23,0)</f>
        <v>0</v>
      </c>
      <c r="AD932">
        <f>VLOOKUP(C932,'考勤原始数据（增加育儿、独生子女陪护假）'!C:Z,24,0)</f>
        <v>0</v>
      </c>
      <c r="AE932">
        <v>0</v>
      </c>
      <c r="AF932">
        <f>VLOOKUP(C932,'考勤原始数据（增加育儿、独生子女陪护假）'!C:AB,26,0)</f>
        <v>0</v>
      </c>
      <c r="AG932">
        <f>VLOOKUP(C932:C933,'考勤原始数据（增加育儿、独生子女陪护假）'!C:AC,27,0)</f>
        <v>0</v>
      </c>
      <c r="AH932">
        <f>VLOOKUP(C932,'考勤原始数据（增加育儿、独生子女陪护假）'!C:AD,28,0)</f>
        <v>0</v>
      </c>
      <c r="AI932">
        <f>VLOOKUP(C932,'考勤原始数据（增加育儿、独生子女陪护假）'!C:AE,29,0)</f>
        <v>0</v>
      </c>
      <c r="AJ932">
        <f>VLOOKUP(C932,'考勤原始数据（增加育儿、独生子女陪护假）'!C:AF,30,0)</f>
        <v>0</v>
      </c>
      <c r="AL932">
        <f t="shared" si="57"/>
        <v>0</v>
      </c>
      <c r="AM932">
        <f t="shared" si="59"/>
        <v>113.04</v>
      </c>
      <c r="AN932">
        <f>VLOOKUP(C932,工龄计算!B:F,5,0)</f>
        <v>0</v>
      </c>
      <c r="AS932">
        <f t="shared" si="58"/>
        <v>0</v>
      </c>
      <c r="BB932">
        <f t="shared" si="60"/>
        <v>0</v>
      </c>
    </row>
    <row r="933" spans="2:54">
      <c r="B933" t="str">
        <f>VLOOKUP(C933,花名册!C:O,13,0)</f>
        <v>12726</v>
      </c>
      <c r="C933" t="s">
        <v>1360</v>
      </c>
      <c r="D933" t="str">
        <f>VLOOKUP(C933,花名册!C:F,4,0)</f>
        <v>百诚医药</v>
      </c>
      <c r="E933" t="str">
        <f>VLOOKUP(C933,花名册!C:G,5,0)</f>
        <v>放大管理部</v>
      </c>
      <c r="F933" t="str">
        <f>VLOOKUP(C933,花名册!C:H,6,0)</f>
        <v>助理合成研究员</v>
      </c>
      <c r="G933" t="str">
        <f>VLOOKUP(C933,花名册!C:D,2,0)</f>
        <v>在职</v>
      </c>
      <c r="H933" t="str">
        <f>VLOOKUP(C933,花名册!C:E,3,0)</f>
        <v>试用员工</v>
      </c>
      <c r="I933" t="str">
        <f>VLOOKUP(C933,花名册!C:J,8,0)</f>
        <v>研发</v>
      </c>
      <c r="J933" t="str">
        <f>VLOOKUP(C933,花名册!C:I,7,0)</f>
        <v>2023-03-20</v>
      </c>
      <c r="K933" t="str">
        <f>VLOOKUP(C933,花名册!C:L,9,0)</f>
        <v/>
      </c>
      <c r="L933" t="str">
        <f>VLOOKUP(C933,花名册!C:L,10,0)</f>
        <v/>
      </c>
      <c r="M933" t="str">
        <f>VLOOKUP(C933,花名册!C:N,12,0)</f>
        <v>P1</v>
      </c>
      <c r="N933">
        <f>VLOOKUP(C933,出勤日期!A:I,9,0)</f>
        <v>172.5</v>
      </c>
      <c r="O933">
        <f>VLOOKUP(C933,出勤日期!A:J,10,0)</f>
        <v>75</v>
      </c>
      <c r="P933">
        <f>VLOOKUP(C933,出勤日期!A:L,12,0)</f>
        <v>0</v>
      </c>
      <c r="Q933">
        <f>VLOOKUP(C933,出勤日期!A:M,13,0)</f>
        <v>75</v>
      </c>
      <c r="S933">
        <f>VLOOKUP(C933,'考勤原始数据（增加育儿、独生子女陪护假）'!C:X,16,0)</f>
        <v>0</v>
      </c>
      <c r="U933">
        <f>VLOOKUP(C933,'考勤原始数据（增加育儿、独生子女陪护假）'!C:Z,17,0)</f>
        <v>0</v>
      </c>
      <c r="W933">
        <f>VLOOKUP(C933,'考勤原始数据（增加育儿、独生子女陪护假）'!C:AB,18,0)</f>
        <v>0</v>
      </c>
      <c r="Y933">
        <f>VLOOKUP(C933,'考勤原始数据（增加育儿、独生子女陪护假）'!C:AD,19,0)</f>
        <v>0</v>
      </c>
      <c r="Z933">
        <f>VLOOKUP(C933,'考勤原始数据（增加育儿、独生子女陪护假）'!C:AE,20,0)</f>
        <v>0</v>
      </c>
      <c r="AB933">
        <f>VLOOKUP(C933,'考勤原始数据（增加育儿、独生子女陪护假）'!C:AG,22,0)</f>
        <v>0</v>
      </c>
      <c r="AC933">
        <f>VLOOKUP(C933,'考勤原始数据（增加育儿、独生子女陪护假）'!C:Y,23,0)</f>
        <v>0</v>
      </c>
      <c r="AD933">
        <f>VLOOKUP(C933,'考勤原始数据（增加育儿、独生子女陪护假）'!C:Z,24,0)</f>
        <v>0</v>
      </c>
      <c r="AE933">
        <v>0</v>
      </c>
      <c r="AF933">
        <f>VLOOKUP(C933,'考勤原始数据（增加育儿、独生子女陪护假）'!C:AB,26,0)</f>
        <v>0</v>
      </c>
      <c r="AG933">
        <f>VLOOKUP(C933:C934,'考勤原始数据（增加育儿、独生子女陪护假）'!C:AC,27,0)</f>
        <v>0</v>
      </c>
      <c r="AH933">
        <f>VLOOKUP(C933,'考勤原始数据（增加育儿、独生子女陪护假）'!C:AD,28,0)</f>
        <v>0</v>
      </c>
      <c r="AI933">
        <f>VLOOKUP(C933,'考勤原始数据（增加育儿、独生子女陪护假）'!C:AE,29,0)</f>
        <v>0</v>
      </c>
      <c r="AJ933">
        <f>VLOOKUP(C933,'考勤原始数据（增加育儿、独生子女陪护假）'!C:AF,30,0)</f>
        <v>0</v>
      </c>
      <c r="AL933">
        <f t="shared" si="57"/>
        <v>0</v>
      </c>
      <c r="AM933">
        <f t="shared" si="59"/>
        <v>86.96</v>
      </c>
      <c r="AN933">
        <f>VLOOKUP(C933,工龄计算!B:F,5,0)</f>
        <v>0</v>
      </c>
      <c r="AS933">
        <f t="shared" si="58"/>
        <v>0</v>
      </c>
      <c r="BB933">
        <f t="shared" si="60"/>
        <v>0</v>
      </c>
    </row>
    <row r="934" spans="2:54">
      <c r="B934" t="str">
        <f>VLOOKUP(C934,花名册!C:O,13,0)</f>
        <v>12713</v>
      </c>
      <c r="C934" t="s">
        <v>1473</v>
      </c>
      <c r="D934" t="str">
        <f>VLOOKUP(C934,花名册!C:F,4,0)</f>
        <v>百诚医药</v>
      </c>
      <c r="E934" t="str">
        <f>VLOOKUP(C934,花名册!C:G,5,0)</f>
        <v>药化部</v>
      </c>
      <c r="F934" t="str">
        <f>VLOOKUP(C934,花名册!C:H,6,0)</f>
        <v>合成研究员</v>
      </c>
      <c r="G934" t="str">
        <f>VLOOKUP(C934,花名册!C:D,2,0)</f>
        <v>在职</v>
      </c>
      <c r="H934" t="str">
        <f>VLOOKUP(C934,花名册!C:E,3,0)</f>
        <v>试用员工</v>
      </c>
      <c r="I934" t="str">
        <f>VLOOKUP(C934,花名册!C:J,8,0)</f>
        <v>研发</v>
      </c>
      <c r="J934" t="str">
        <f>VLOOKUP(C934,花名册!C:I,7,0)</f>
        <v>2023-03-20</v>
      </c>
      <c r="K934" t="str">
        <f>VLOOKUP(C934,花名册!C:L,9,0)</f>
        <v/>
      </c>
      <c r="L934" t="str">
        <f>VLOOKUP(C934,花名册!C:L,10,0)</f>
        <v/>
      </c>
      <c r="M934" t="str">
        <f>VLOOKUP(C934,花名册!C:N,12,0)</f>
        <v>P2</v>
      </c>
      <c r="N934">
        <f>VLOOKUP(C934,出勤日期!A:I,9,0)</f>
        <v>172.5</v>
      </c>
      <c r="O934">
        <f>VLOOKUP(C934,出勤日期!A:J,10,0)</f>
        <v>75</v>
      </c>
      <c r="P934">
        <f>VLOOKUP(C934,出勤日期!A:L,12,0)</f>
        <v>0</v>
      </c>
      <c r="Q934">
        <f>VLOOKUP(C934,出勤日期!A:M,13,0)</f>
        <v>75</v>
      </c>
      <c r="S934">
        <f>VLOOKUP(C934,'考勤原始数据（增加育儿、独生子女陪护假）'!C:X,16,0)</f>
        <v>7.5</v>
      </c>
      <c r="U934">
        <f>VLOOKUP(C934,'考勤原始数据（增加育儿、独生子女陪护假）'!C:Z,17,0)</f>
        <v>0</v>
      </c>
      <c r="W934">
        <f>VLOOKUP(C934,'考勤原始数据（增加育儿、独生子女陪护假）'!C:AB,18,0)</f>
        <v>0</v>
      </c>
      <c r="Y934">
        <f>VLOOKUP(C934,'考勤原始数据（增加育儿、独生子女陪护假）'!C:AD,19,0)</f>
        <v>0</v>
      </c>
      <c r="Z934">
        <f>VLOOKUP(C934,'考勤原始数据（增加育儿、独生子女陪护假）'!C:AE,20,0)</f>
        <v>0</v>
      </c>
      <c r="AB934">
        <f>VLOOKUP(C934,'考勤原始数据（增加育儿、独生子女陪护假）'!C:AG,22,0)</f>
        <v>0</v>
      </c>
      <c r="AC934">
        <f>VLOOKUP(C934,'考勤原始数据（增加育儿、独生子女陪护假）'!C:Y,23,0)</f>
        <v>0</v>
      </c>
      <c r="AD934">
        <f>VLOOKUP(C934,'考勤原始数据（增加育儿、独生子女陪护假）'!C:Z,24,0)</f>
        <v>0</v>
      </c>
      <c r="AE934">
        <v>0</v>
      </c>
      <c r="AF934">
        <f>VLOOKUP(C934,'考勤原始数据（增加育儿、独生子女陪护假）'!C:AB,26,0)</f>
        <v>0</v>
      </c>
      <c r="AG934">
        <f>VLOOKUP(C934:C935,'考勤原始数据（增加育儿、独生子女陪护假）'!C:AC,27,0)</f>
        <v>0</v>
      </c>
      <c r="AH934">
        <f>VLOOKUP(C934,'考勤原始数据（增加育儿、独生子女陪护假）'!C:AD,28,0)</f>
        <v>0</v>
      </c>
      <c r="AI934">
        <f>VLOOKUP(C934,'考勤原始数据（增加育儿、独生子女陪护假）'!C:AE,29,0)</f>
        <v>0</v>
      </c>
      <c r="AJ934">
        <f>VLOOKUP(C934,'考勤原始数据（增加育儿、独生子女陪护假）'!C:AF,30,0)</f>
        <v>0</v>
      </c>
      <c r="AL934">
        <f t="shared" si="57"/>
        <v>0</v>
      </c>
      <c r="AM934">
        <f t="shared" si="59"/>
        <v>78.260000000000005</v>
      </c>
      <c r="AN934">
        <f>VLOOKUP(C934,工龄计算!B:F,5,0)</f>
        <v>0</v>
      </c>
      <c r="AS934">
        <f t="shared" si="58"/>
        <v>0</v>
      </c>
      <c r="BB934">
        <f t="shared" si="60"/>
        <v>0</v>
      </c>
    </row>
    <row r="935" spans="2:54">
      <c r="B935" t="str">
        <f>VLOOKUP(C935,花名册!C:O,13,0)</f>
        <v>12716</v>
      </c>
      <c r="C935" t="s">
        <v>1361</v>
      </c>
      <c r="D935" t="str">
        <f>VLOOKUP(C935,花名册!C:F,4,0)</f>
        <v>百诚医药</v>
      </c>
      <c r="E935" t="str">
        <f>VLOOKUP(C935,花名册!C:G,5,0)</f>
        <v>中药天然药物部</v>
      </c>
      <c r="F935" t="str">
        <f>VLOOKUP(C935,花名册!C:H,6,0)</f>
        <v>分析研究员</v>
      </c>
      <c r="G935" t="str">
        <f>VLOOKUP(C935,花名册!C:D,2,0)</f>
        <v>在职</v>
      </c>
      <c r="H935" t="str">
        <f>VLOOKUP(C935,花名册!C:E,3,0)</f>
        <v>试用员工</v>
      </c>
      <c r="I935" t="str">
        <f>VLOOKUP(C935,花名册!C:J,8,0)</f>
        <v>研发</v>
      </c>
      <c r="J935" t="str">
        <f>VLOOKUP(C935,花名册!C:I,7,0)</f>
        <v>2023-03-20</v>
      </c>
      <c r="K935" t="str">
        <f>VLOOKUP(C935,花名册!C:L,9,0)</f>
        <v/>
      </c>
      <c r="L935" t="str">
        <f>VLOOKUP(C935,花名册!C:L,10,0)</f>
        <v/>
      </c>
      <c r="M935" t="str">
        <f>VLOOKUP(C935,花名册!C:N,12,0)</f>
        <v>P2</v>
      </c>
      <c r="N935">
        <f>VLOOKUP(C935,出勤日期!A:I,9,0)</f>
        <v>172.5</v>
      </c>
      <c r="O935">
        <f>VLOOKUP(C935,出勤日期!A:J,10,0)</f>
        <v>75</v>
      </c>
      <c r="P935">
        <f>VLOOKUP(C935,出勤日期!A:L,12,0)</f>
        <v>0</v>
      </c>
      <c r="Q935">
        <f>VLOOKUP(C935,出勤日期!A:M,13,0)</f>
        <v>75</v>
      </c>
      <c r="S935">
        <f>VLOOKUP(C935,'考勤原始数据（增加育儿、独生子女陪护假）'!C:X,16,0)</f>
        <v>0</v>
      </c>
      <c r="U935">
        <f>VLOOKUP(C935,'考勤原始数据（增加育儿、独生子女陪护假）'!C:Z,17,0)</f>
        <v>0</v>
      </c>
      <c r="W935">
        <f>VLOOKUP(C935,'考勤原始数据（增加育儿、独生子女陪护假）'!C:AB,18,0)</f>
        <v>0</v>
      </c>
      <c r="Y935">
        <f>VLOOKUP(C935,'考勤原始数据（增加育儿、独生子女陪护假）'!C:AD,19,0)</f>
        <v>0</v>
      </c>
      <c r="Z935">
        <f>VLOOKUP(C935,'考勤原始数据（增加育儿、独生子女陪护假）'!C:AE,20,0)</f>
        <v>0</v>
      </c>
      <c r="AB935">
        <f>VLOOKUP(C935,'考勤原始数据（增加育儿、独生子女陪护假）'!C:AG,22,0)</f>
        <v>0</v>
      </c>
      <c r="AC935">
        <f>VLOOKUP(C935,'考勤原始数据（增加育儿、独生子女陪护假）'!C:Y,23,0)</f>
        <v>0</v>
      </c>
      <c r="AD935">
        <f>VLOOKUP(C935,'考勤原始数据（增加育儿、独生子女陪护假）'!C:Z,24,0)</f>
        <v>0</v>
      </c>
      <c r="AE935">
        <v>0</v>
      </c>
      <c r="AF935">
        <f>VLOOKUP(C935,'考勤原始数据（增加育儿、独生子女陪护假）'!C:AB,26,0)</f>
        <v>0</v>
      </c>
      <c r="AG935">
        <f>VLOOKUP(C935:C936,'考勤原始数据（增加育儿、独生子女陪护假）'!C:AC,27,0)</f>
        <v>0</v>
      </c>
      <c r="AH935">
        <f>VLOOKUP(C935,'考勤原始数据（增加育儿、独生子女陪护假）'!C:AD,28,0)</f>
        <v>0</v>
      </c>
      <c r="AI935">
        <f>VLOOKUP(C935,'考勤原始数据（增加育儿、独生子女陪护假）'!C:AE,29,0)</f>
        <v>0</v>
      </c>
      <c r="AJ935">
        <f>VLOOKUP(C935,'考勤原始数据（增加育儿、独生子女陪护假）'!C:AF,30,0)</f>
        <v>0</v>
      </c>
      <c r="AL935">
        <f t="shared" si="57"/>
        <v>0</v>
      </c>
      <c r="AM935">
        <f t="shared" si="59"/>
        <v>86.96</v>
      </c>
      <c r="AN935">
        <f>VLOOKUP(C935,工龄计算!B:F,5,0)</f>
        <v>0</v>
      </c>
      <c r="AS935">
        <f t="shared" si="58"/>
        <v>0</v>
      </c>
      <c r="BB935">
        <f t="shared" si="60"/>
        <v>0</v>
      </c>
    </row>
    <row r="936" spans="2:54">
      <c r="B936" t="str">
        <f>VLOOKUP(C936,花名册!C:O,13,0)</f>
        <v>12728</v>
      </c>
      <c r="C936" t="s">
        <v>1362</v>
      </c>
      <c r="D936" t="str">
        <f>VLOOKUP(C936,花名册!C:F,4,0)</f>
        <v>百诚医药</v>
      </c>
      <c r="E936" t="str">
        <f>VLOOKUP(C936,花名册!C:G,5,0)</f>
        <v>中药天然药物部</v>
      </c>
      <c r="F936" t="str">
        <f>VLOOKUP(C936,花名册!C:H,6,0)</f>
        <v>高级制剂研究员</v>
      </c>
      <c r="G936" t="str">
        <f>VLOOKUP(C936,花名册!C:D,2,0)</f>
        <v>在职</v>
      </c>
      <c r="H936" t="str">
        <f>VLOOKUP(C936,花名册!C:E,3,0)</f>
        <v>试用员工</v>
      </c>
      <c r="I936" t="str">
        <f>VLOOKUP(C936,花名册!C:J,8,0)</f>
        <v>研发</v>
      </c>
      <c r="J936" t="str">
        <f>VLOOKUP(C936,花名册!C:I,7,0)</f>
        <v>2023-03-20</v>
      </c>
      <c r="K936" t="str">
        <f>VLOOKUP(C936,花名册!C:L,9,0)</f>
        <v/>
      </c>
      <c r="L936" t="str">
        <f>VLOOKUP(C936,花名册!C:L,10,0)</f>
        <v/>
      </c>
      <c r="M936" t="str">
        <f>VLOOKUP(C936,花名册!C:N,12,0)</f>
        <v>P3</v>
      </c>
      <c r="N936">
        <f>VLOOKUP(C936,出勤日期!A:I,9,0)</f>
        <v>172.5</v>
      </c>
      <c r="O936">
        <f>VLOOKUP(C936,出勤日期!A:J,10,0)</f>
        <v>75</v>
      </c>
      <c r="P936">
        <f>VLOOKUP(C936,出勤日期!A:L,12,0)</f>
        <v>0</v>
      </c>
      <c r="Q936">
        <f>VLOOKUP(C936,出勤日期!A:M,13,0)</f>
        <v>75</v>
      </c>
      <c r="S936">
        <f>VLOOKUP(C936,'考勤原始数据（增加育儿、独生子女陪护假）'!C:X,16,0)</f>
        <v>0</v>
      </c>
      <c r="U936">
        <f>VLOOKUP(C936,'考勤原始数据（增加育儿、独生子女陪护假）'!C:Z,17,0)</f>
        <v>0</v>
      </c>
      <c r="W936">
        <f>VLOOKUP(C936,'考勤原始数据（增加育儿、独生子女陪护假）'!C:AB,18,0)</f>
        <v>0</v>
      </c>
      <c r="Y936">
        <f>VLOOKUP(C936,'考勤原始数据（增加育儿、独生子女陪护假）'!C:AD,19,0)</f>
        <v>0</v>
      </c>
      <c r="Z936">
        <f>VLOOKUP(C936,'考勤原始数据（增加育儿、独生子女陪护假）'!C:AE,20,0)</f>
        <v>0</v>
      </c>
      <c r="AB936">
        <f>VLOOKUP(C936,'考勤原始数据（增加育儿、独生子女陪护假）'!C:AG,22,0)</f>
        <v>0</v>
      </c>
      <c r="AC936">
        <f>VLOOKUP(C936,'考勤原始数据（增加育儿、独生子女陪护假）'!C:Y,23,0)</f>
        <v>0</v>
      </c>
      <c r="AD936">
        <f>VLOOKUP(C936,'考勤原始数据（增加育儿、独生子女陪护假）'!C:Z,24,0)</f>
        <v>0</v>
      </c>
      <c r="AE936">
        <v>0</v>
      </c>
      <c r="AF936">
        <f>VLOOKUP(C936,'考勤原始数据（增加育儿、独生子女陪护假）'!C:AB,26,0)</f>
        <v>0</v>
      </c>
      <c r="AG936">
        <f>VLOOKUP(C936:C937,'考勤原始数据（增加育儿、独生子女陪护假）'!C:AC,27,0)</f>
        <v>0</v>
      </c>
      <c r="AH936">
        <f>VLOOKUP(C936,'考勤原始数据（增加育儿、独生子女陪护假）'!C:AD,28,0)</f>
        <v>0</v>
      </c>
      <c r="AI936">
        <f>VLOOKUP(C936,'考勤原始数据（增加育儿、独生子女陪护假）'!C:AE,29,0)</f>
        <v>0</v>
      </c>
      <c r="AJ936">
        <f>VLOOKUP(C936,'考勤原始数据（增加育儿、独生子女陪护假）'!C:AF,30,0)</f>
        <v>0</v>
      </c>
      <c r="AL936">
        <f t="shared" si="57"/>
        <v>0</v>
      </c>
      <c r="AM936">
        <f t="shared" si="59"/>
        <v>86.96</v>
      </c>
      <c r="AN936">
        <f>VLOOKUP(C936,工龄计算!B:F,5,0)</f>
        <v>0</v>
      </c>
      <c r="AS936">
        <f t="shared" si="58"/>
        <v>0</v>
      </c>
      <c r="BB936">
        <f t="shared" si="60"/>
        <v>0</v>
      </c>
    </row>
    <row r="937" spans="2:54">
      <c r="B937" t="str">
        <f>VLOOKUP(C937,花名册!C:O,13,0)</f>
        <v>10362</v>
      </c>
      <c r="C937" t="s">
        <v>217</v>
      </c>
      <c r="D937" t="str">
        <f>VLOOKUP(C937,花名册!C:F,4,0)</f>
        <v>百诚医药</v>
      </c>
      <c r="E937" t="str">
        <f>VLOOKUP(C937,花名册!C:G,5,0)</f>
        <v>固体制剂一部</v>
      </c>
      <c r="F937" t="str">
        <f>VLOOKUP(C937,花名册!C:H,6,0)</f>
        <v>高级分析研究员</v>
      </c>
      <c r="G937" t="str">
        <f>VLOOKUP(C937,花名册!C:D,2,0)</f>
        <v>在职</v>
      </c>
      <c r="H937" t="str">
        <f>VLOOKUP(C937,花名册!C:E,3,0)</f>
        <v>正式员工</v>
      </c>
      <c r="I937" t="str">
        <f>VLOOKUP(C937,花名册!C:J,8,0)</f>
        <v>研发</v>
      </c>
      <c r="J937" t="str">
        <f>VLOOKUP(C937,花名册!C:I,7,0)</f>
        <v>2019-05-31</v>
      </c>
      <c r="K937" t="str">
        <f>VLOOKUP(C937,花名册!C:L,9,0)</f>
        <v/>
      </c>
      <c r="L937" t="str">
        <f>VLOOKUP(C937,花名册!C:L,10,0)</f>
        <v/>
      </c>
      <c r="M937" t="str">
        <f>VLOOKUP(C937,花名册!C:N,12,0)</f>
        <v>P3</v>
      </c>
      <c r="N937">
        <f>VLOOKUP(C937,出勤日期!A:I,9,0)</f>
        <v>172.5</v>
      </c>
      <c r="O937">
        <f>VLOOKUP(C937,出勤日期!A:J,10,0)</f>
        <v>172.5</v>
      </c>
      <c r="P937">
        <f>VLOOKUP(C937,出勤日期!A:L,12,0)</f>
        <v>0</v>
      </c>
      <c r="Q937">
        <f>VLOOKUP(C937,出勤日期!A:M,13,0)</f>
        <v>172.5</v>
      </c>
      <c r="S937">
        <f>VLOOKUP(C937,'考勤原始数据（增加育儿、独生子女陪护假）'!C:X,16,0)</f>
        <v>0</v>
      </c>
      <c r="U937">
        <f>VLOOKUP(C937,'考勤原始数据（增加育儿、独生子女陪护假）'!C:Z,17,0)</f>
        <v>0</v>
      </c>
      <c r="W937">
        <f>VLOOKUP(C937,'考勤原始数据（增加育儿、独生子女陪护假）'!C:AB,18,0)</f>
        <v>0</v>
      </c>
      <c r="Y937">
        <f>VLOOKUP(C937,'考勤原始数据（增加育儿、独生子女陪护假）'!C:AD,19,0)</f>
        <v>0</v>
      </c>
      <c r="Z937">
        <f>VLOOKUP(C937,'考勤原始数据（增加育儿、独生子女陪护假）'!C:AE,20,0)</f>
        <v>0</v>
      </c>
      <c r="AB937">
        <f>VLOOKUP(C937,'考勤原始数据（增加育儿、独生子女陪护假）'!C:AG,22,0)</f>
        <v>0</v>
      </c>
      <c r="AC937">
        <f>VLOOKUP(C937,'考勤原始数据（增加育儿、独生子女陪护假）'!C:Y,23,0)</f>
        <v>7</v>
      </c>
      <c r="AD937">
        <f>VLOOKUP(C937,'考勤原始数据（增加育儿、独生子女陪护假）'!C:Z,24,0)</f>
        <v>7</v>
      </c>
      <c r="AE937">
        <v>0</v>
      </c>
      <c r="AF937">
        <f>VLOOKUP(C937,'考勤原始数据（增加育儿、独生子女陪护假）'!C:AB,26,0)</f>
        <v>0</v>
      </c>
      <c r="AG937">
        <f>VLOOKUP(C937:C938,'考勤原始数据（增加育儿、独生子女陪护假）'!C:AC,27,0)</f>
        <v>0</v>
      </c>
      <c r="AH937">
        <f>VLOOKUP(C937,'考勤原始数据（增加育儿、独生子女陪护假）'!C:AD,28,0)</f>
        <v>0</v>
      </c>
      <c r="AI937">
        <f>VLOOKUP(C937,'考勤原始数据（增加育儿、独生子女陪护假）'!C:AE,29,0)</f>
        <v>0</v>
      </c>
      <c r="AJ937">
        <f>VLOOKUP(C937,'考勤原始数据（增加育儿、独生子女陪护假）'!C:AF,30,0)</f>
        <v>0</v>
      </c>
      <c r="AK937">
        <v>2</v>
      </c>
      <c r="AL937">
        <f t="shared" si="57"/>
        <v>30</v>
      </c>
      <c r="AM937">
        <f t="shared" si="59"/>
        <v>200</v>
      </c>
      <c r="AN937">
        <f>VLOOKUP(C937,工龄计算!B:F,5,0)</f>
        <v>150</v>
      </c>
      <c r="AS937">
        <f t="shared" si="58"/>
        <v>0</v>
      </c>
      <c r="BB937">
        <f t="shared" si="60"/>
        <v>0</v>
      </c>
    </row>
    <row r="938" spans="2:54">
      <c r="B938" t="str">
        <f>VLOOKUP(C938,花名册!C:O,13,0)</f>
        <v>12717</v>
      </c>
      <c r="C938" t="s">
        <v>1666</v>
      </c>
      <c r="D938" t="str">
        <f>VLOOKUP(C938,花名册!C:F,4,0)</f>
        <v>百诚医药</v>
      </c>
      <c r="E938" t="str">
        <f>VLOOKUP(C938,花名册!C:G,5,0)</f>
        <v>医学部</v>
      </c>
      <c r="F938" t="str">
        <f>VLOOKUP(C938,花名册!C:H,6,0)</f>
        <v>CRA</v>
      </c>
      <c r="G938" t="str">
        <f>VLOOKUP(C938,花名册!C:D,2,0)</f>
        <v>在职</v>
      </c>
      <c r="H938" t="str">
        <f>VLOOKUP(C938,花名册!C:E,3,0)</f>
        <v>试用员工</v>
      </c>
      <c r="I938" t="str">
        <f>VLOOKUP(C938,花名册!C:J,8,0)</f>
        <v>研发</v>
      </c>
      <c r="J938" t="str">
        <f>VLOOKUP(C938,花名册!C:I,7,0)</f>
        <v>2023-03-21</v>
      </c>
      <c r="K938" t="str">
        <f>VLOOKUP(C938,花名册!C:L,9,0)</f>
        <v/>
      </c>
      <c r="L938" t="str">
        <f>VLOOKUP(C938,花名册!C:L,10,0)</f>
        <v/>
      </c>
      <c r="M938" t="str">
        <f>VLOOKUP(C938,花名册!C:N,12,0)</f>
        <v>P2</v>
      </c>
      <c r="N938">
        <f>VLOOKUP(C938,出勤日期!A:I,9,0)</f>
        <v>172.5</v>
      </c>
      <c r="O938">
        <f>VLOOKUP(C938,出勤日期!A:J,10,0)</f>
        <v>75</v>
      </c>
      <c r="P938">
        <f>VLOOKUP(C938,出勤日期!A:L,12,0)</f>
        <v>0</v>
      </c>
      <c r="Q938">
        <f>VLOOKUP(C938,出勤日期!A:M,13,0)</f>
        <v>75</v>
      </c>
      <c r="S938">
        <f>VLOOKUP(C938,'考勤原始数据（增加育儿、独生子女陪护假）'!C:X,16,0)</f>
        <v>7.5</v>
      </c>
      <c r="U938">
        <f>VLOOKUP(C938,'考勤原始数据（增加育儿、独生子女陪护假）'!C:Z,17,0)</f>
        <v>0</v>
      </c>
      <c r="W938">
        <f>VLOOKUP(C938,'考勤原始数据（增加育儿、独生子女陪护假）'!C:AB,18,0)</f>
        <v>0</v>
      </c>
      <c r="Y938">
        <f>VLOOKUP(C938,'考勤原始数据（增加育儿、独生子女陪护假）'!C:AD,19,0)</f>
        <v>0</v>
      </c>
      <c r="Z938">
        <f>VLOOKUP(C938,'考勤原始数据（增加育儿、独生子女陪护假）'!C:AE,20,0)</f>
        <v>0</v>
      </c>
      <c r="AB938">
        <f>VLOOKUP(C938,'考勤原始数据（增加育儿、独生子女陪护假）'!C:AG,22,0)</f>
        <v>0</v>
      </c>
      <c r="AC938">
        <f>VLOOKUP(C938,'考勤原始数据（增加育儿、独生子女陪护假）'!C:Y,23,0)</f>
        <v>1.5</v>
      </c>
      <c r="AD938">
        <f>VLOOKUP(C938,'考勤原始数据（增加育儿、独生子女陪护假）'!C:Z,24,0)</f>
        <v>0</v>
      </c>
      <c r="AE938">
        <v>0</v>
      </c>
      <c r="AF938">
        <f>VLOOKUP(C938,'考勤原始数据（增加育儿、独生子女陪护假）'!C:AB,26,0)</f>
        <v>1.5</v>
      </c>
      <c r="AG938">
        <f>VLOOKUP(C938:C939,'考勤原始数据（增加育儿、独生子女陪护假）'!C:AC,27,0)</f>
        <v>0</v>
      </c>
      <c r="AH938">
        <f>VLOOKUP(C938,'考勤原始数据（增加育儿、独生子女陪护假）'!C:AD,28,0)</f>
        <v>0</v>
      </c>
      <c r="AI938">
        <f>VLOOKUP(C938,'考勤原始数据（增加育儿、独生子女陪护假）'!C:AE,29,0)</f>
        <v>0</v>
      </c>
      <c r="AJ938">
        <f>VLOOKUP(C938,'考勤原始数据（增加育儿、独生子女陪护假）'!C:AF,30,0)</f>
        <v>60</v>
      </c>
      <c r="AK938">
        <v>11</v>
      </c>
      <c r="AL938">
        <f t="shared" si="57"/>
        <v>165</v>
      </c>
      <c r="AM938">
        <f t="shared" si="59"/>
        <v>78.260000000000005</v>
      </c>
      <c r="AN938">
        <f>VLOOKUP(C938,工龄计算!B:F,5,0)</f>
        <v>0</v>
      </c>
      <c r="AS938">
        <f t="shared" si="58"/>
        <v>0</v>
      </c>
      <c r="BB938">
        <f t="shared" si="60"/>
        <v>0</v>
      </c>
    </row>
    <row r="939" spans="2:54">
      <c r="B939" t="str">
        <f>VLOOKUP(C939,花名册!C:O,13,0)</f>
        <v>12738</v>
      </c>
      <c r="C939" t="s">
        <v>1741</v>
      </c>
      <c r="D939" t="str">
        <f>VLOOKUP(C939,花名册!C:F,4,0)</f>
        <v>百杏生物</v>
      </c>
      <c r="E939" t="str">
        <f>VLOOKUP(C939,花名册!C:G,5,0)</f>
        <v>样品管理部</v>
      </c>
      <c r="F939" t="str">
        <f>VLOOKUP(C939,花名册!C:H,6,0)</f>
        <v>样品管理员</v>
      </c>
      <c r="G939" t="str">
        <f>VLOOKUP(C939,花名册!C:D,2,0)</f>
        <v>在职</v>
      </c>
      <c r="H939" t="str">
        <f>VLOOKUP(C939,花名册!C:E,3,0)</f>
        <v>试用员工</v>
      </c>
      <c r="I939" t="str">
        <f>VLOOKUP(C939,花名册!C:J,8,0)</f>
        <v>研发</v>
      </c>
      <c r="J939" t="str">
        <f>VLOOKUP(C939,花名册!C:I,7,0)</f>
        <v>2023-03-22</v>
      </c>
      <c r="K939" t="str">
        <f>VLOOKUP(C939,花名册!C:L,9,0)</f>
        <v/>
      </c>
      <c r="L939" t="str">
        <f>VLOOKUP(C939,花名册!C:L,10,0)</f>
        <v/>
      </c>
      <c r="M939" t="str">
        <f>VLOOKUP(C939,花名册!C:N,12,0)</f>
        <v>P1</v>
      </c>
      <c r="N939">
        <f>VLOOKUP(C939,出勤日期!A:I,9,0)</f>
        <v>172.5</v>
      </c>
      <c r="O939">
        <f>VLOOKUP(C939,出勤日期!A:J,10,0)</f>
        <v>60</v>
      </c>
      <c r="P939">
        <f>VLOOKUP(C939,出勤日期!A:L,12,0)</f>
        <v>0</v>
      </c>
      <c r="Q939">
        <f>VLOOKUP(C939,出勤日期!A:M,13,0)</f>
        <v>60</v>
      </c>
      <c r="S939">
        <f>VLOOKUP(C939,'考勤原始数据（增加育儿、独生子女陪护假）'!C:X,16,0)</f>
        <v>0</v>
      </c>
      <c r="U939">
        <f>VLOOKUP(C939,'考勤原始数据（增加育儿、独生子女陪护假）'!C:Z,17,0)</f>
        <v>0</v>
      </c>
      <c r="W939">
        <f>VLOOKUP(C939,'考勤原始数据（增加育儿、独生子女陪护假）'!C:AB,18,0)</f>
        <v>0</v>
      </c>
      <c r="Y939">
        <f>VLOOKUP(C939,'考勤原始数据（增加育儿、独生子女陪护假）'!C:AD,19,0)</f>
        <v>0</v>
      </c>
      <c r="Z939">
        <f>VLOOKUP(C939,'考勤原始数据（增加育儿、独生子女陪护假）'!C:AE,20,0)</f>
        <v>0</v>
      </c>
      <c r="AB939">
        <f>VLOOKUP(C939,'考勤原始数据（增加育儿、独生子女陪护假）'!C:AG,22,0)</f>
        <v>0</v>
      </c>
      <c r="AC939">
        <f>VLOOKUP(C939,'考勤原始数据（增加育儿、独生子女陪护假）'!C:Y,23,0)</f>
        <v>0</v>
      </c>
      <c r="AD939">
        <f>VLOOKUP(C939,'考勤原始数据（增加育儿、独生子女陪护假）'!C:Z,24,0)</f>
        <v>0</v>
      </c>
      <c r="AE939">
        <v>0</v>
      </c>
      <c r="AF939">
        <f>VLOOKUP(C939,'考勤原始数据（增加育儿、独生子女陪护假）'!C:AB,26,0)</f>
        <v>0</v>
      </c>
      <c r="AG939">
        <f>VLOOKUP(C939:C940,'考勤原始数据（增加育儿、独生子女陪护假）'!C:AC,27,0)</f>
        <v>0</v>
      </c>
      <c r="AH939">
        <f>VLOOKUP(C939,'考勤原始数据（增加育儿、独生子女陪护假）'!C:AD,28,0)</f>
        <v>0</v>
      </c>
      <c r="AI939">
        <f>VLOOKUP(C939,'考勤原始数据（增加育儿、独生子女陪护假）'!C:AE,29,0)</f>
        <v>0</v>
      </c>
      <c r="AJ939">
        <f>VLOOKUP(C939,'考勤原始数据（增加育儿、独生子女陪护假）'!C:AF,30,0)</f>
        <v>0</v>
      </c>
      <c r="AK939">
        <v>8</v>
      </c>
      <c r="AL939">
        <f t="shared" si="57"/>
        <v>120</v>
      </c>
      <c r="AM939">
        <f t="shared" si="59"/>
        <v>69.569999999999993</v>
      </c>
      <c r="AN939">
        <f>VLOOKUP(C939,工龄计算!B:F,5,0)</f>
        <v>0</v>
      </c>
      <c r="AS939">
        <f t="shared" si="58"/>
        <v>0</v>
      </c>
      <c r="BB939">
        <f t="shared" si="60"/>
        <v>0</v>
      </c>
    </row>
    <row r="940" spans="2:54">
      <c r="B940" t="str">
        <f>VLOOKUP(C940,花名册!C:O,13,0)</f>
        <v>12729</v>
      </c>
      <c r="C940" t="s">
        <v>1667</v>
      </c>
      <c r="D940" t="str">
        <f>VLOOKUP(C940,花名册!C:F,4,0)</f>
        <v>百诚医药</v>
      </c>
      <c r="E940" t="str">
        <f>VLOOKUP(C940,花名册!C:G,5,0)</f>
        <v>液体制剂三部</v>
      </c>
      <c r="F940" t="str">
        <f>VLOOKUP(C940,花名册!C:H,6,0)</f>
        <v>助理分析研究员</v>
      </c>
      <c r="G940" t="str">
        <f>VLOOKUP(C940,花名册!C:D,2,0)</f>
        <v>在职</v>
      </c>
      <c r="H940" t="str">
        <f>VLOOKUP(C940,花名册!C:E,3,0)</f>
        <v>试用员工</v>
      </c>
      <c r="I940" t="str">
        <f>VLOOKUP(C940,花名册!C:J,8,0)</f>
        <v>研发</v>
      </c>
      <c r="J940" t="str">
        <f>VLOOKUP(C940,花名册!C:I,7,0)</f>
        <v>2023-03-22</v>
      </c>
      <c r="K940" t="str">
        <f>VLOOKUP(C940,花名册!C:L,9,0)</f>
        <v/>
      </c>
      <c r="L940" t="str">
        <f>VLOOKUP(C940,花名册!C:L,10,0)</f>
        <v/>
      </c>
      <c r="M940" t="str">
        <f>VLOOKUP(C940,花名册!C:N,12,0)</f>
        <v>P1</v>
      </c>
      <c r="N940">
        <f>VLOOKUP(C940,出勤日期!A:I,9,0)</f>
        <v>172.5</v>
      </c>
      <c r="O940">
        <f>VLOOKUP(C940,出勤日期!A:J,10,0)</f>
        <v>60</v>
      </c>
      <c r="P940">
        <f>VLOOKUP(C940,出勤日期!A:L,12,0)</f>
        <v>0</v>
      </c>
      <c r="Q940">
        <f>VLOOKUP(C940,出勤日期!A:M,13,0)</f>
        <v>60</v>
      </c>
      <c r="S940">
        <f>VLOOKUP(C940,'考勤原始数据（增加育儿、独生子女陪护假）'!C:X,16,0)</f>
        <v>0</v>
      </c>
      <c r="U940">
        <f>VLOOKUP(C940,'考勤原始数据（增加育儿、独生子女陪护假）'!C:Z,17,0)</f>
        <v>0</v>
      </c>
      <c r="W940">
        <f>VLOOKUP(C940,'考勤原始数据（增加育儿、独生子女陪护假）'!C:AB,18,0)</f>
        <v>0</v>
      </c>
      <c r="Y940">
        <f>VLOOKUP(C940,'考勤原始数据（增加育儿、独生子女陪护假）'!C:AD,19,0)</f>
        <v>0</v>
      </c>
      <c r="Z940">
        <f>VLOOKUP(C940,'考勤原始数据（增加育儿、独生子女陪护假）'!C:AE,20,0)</f>
        <v>0</v>
      </c>
      <c r="AB940">
        <f>VLOOKUP(C940,'考勤原始数据（增加育儿、独生子女陪护假）'!C:AG,22,0)</f>
        <v>0</v>
      </c>
      <c r="AC940">
        <f>VLOOKUP(C940,'考勤原始数据（增加育儿、独生子女陪护假）'!C:Y,23,0)</f>
        <v>0</v>
      </c>
      <c r="AD940">
        <f>VLOOKUP(C940,'考勤原始数据（增加育儿、独生子女陪护假）'!C:Z,24,0)</f>
        <v>0</v>
      </c>
      <c r="AE940">
        <v>0</v>
      </c>
      <c r="AF940">
        <f>VLOOKUP(C940,'考勤原始数据（增加育儿、独生子女陪护假）'!C:AB,26,0)</f>
        <v>0</v>
      </c>
      <c r="AG940">
        <f>VLOOKUP(C940:C941,'考勤原始数据（增加育儿、独生子女陪护假）'!C:AC,27,0)</f>
        <v>0</v>
      </c>
      <c r="AH940">
        <f>VLOOKUP(C940,'考勤原始数据（增加育儿、独生子女陪护假）'!C:AD,28,0)</f>
        <v>0</v>
      </c>
      <c r="AI940">
        <f>VLOOKUP(C940,'考勤原始数据（增加育儿、独生子女陪护假）'!C:AE,29,0)</f>
        <v>0</v>
      </c>
      <c r="AJ940">
        <f>VLOOKUP(C940,'考勤原始数据（增加育儿、独生子女陪护假）'!C:AF,30,0)</f>
        <v>0</v>
      </c>
      <c r="AL940">
        <f t="shared" si="57"/>
        <v>0</v>
      </c>
      <c r="AM940">
        <f t="shared" si="59"/>
        <v>69.569999999999993</v>
      </c>
      <c r="AN940">
        <f>VLOOKUP(C940,工龄计算!B:F,5,0)</f>
        <v>0</v>
      </c>
      <c r="AS940">
        <f t="shared" si="58"/>
        <v>0</v>
      </c>
      <c r="BB940">
        <f t="shared" si="60"/>
        <v>0</v>
      </c>
    </row>
    <row r="941" spans="2:54">
      <c r="B941" t="str">
        <f>VLOOKUP(C941,花名册!C:O,13,0)</f>
        <v>12744</v>
      </c>
      <c r="C941" t="s">
        <v>1755</v>
      </c>
      <c r="D941" t="str">
        <f>VLOOKUP(C941,花名册!C:F,4,0)</f>
        <v>百诚医药</v>
      </c>
      <c r="E941" t="str">
        <f>VLOOKUP(C941,花名册!C:G,5,0)</f>
        <v>固体制剂二部</v>
      </c>
      <c r="F941" t="str">
        <f>VLOOKUP(C941,花名册!C:H,6,0)</f>
        <v>助理分析研究员</v>
      </c>
      <c r="G941" t="str">
        <f>VLOOKUP(C941,花名册!C:D,2,0)</f>
        <v>在职</v>
      </c>
      <c r="H941" t="str">
        <f>VLOOKUP(C941,花名册!C:E,3,0)</f>
        <v>试用员工</v>
      </c>
      <c r="I941" t="str">
        <f>VLOOKUP(C941,花名册!C:J,8,0)</f>
        <v>研发</v>
      </c>
      <c r="J941" t="str">
        <f>VLOOKUP(C941,花名册!C:I,7,0)</f>
        <v>2023-03-24</v>
      </c>
      <c r="K941" t="str">
        <f>VLOOKUP(C941,花名册!C:L,9,0)</f>
        <v/>
      </c>
      <c r="L941" t="str">
        <f>VLOOKUP(C941,花名册!C:L,10,0)</f>
        <v/>
      </c>
      <c r="M941" t="str">
        <f>VLOOKUP(C941,花名册!C:N,12,0)</f>
        <v>P1</v>
      </c>
      <c r="N941">
        <f>VLOOKUP(C941,出勤日期!A:I,9,0)</f>
        <v>172.5</v>
      </c>
      <c r="O941">
        <f>VLOOKUP(C941,出勤日期!A:J,10,0)</f>
        <v>45</v>
      </c>
      <c r="P941">
        <f>VLOOKUP(C941,出勤日期!A:L,12,0)</f>
        <v>0</v>
      </c>
      <c r="Q941">
        <f>VLOOKUP(C941,出勤日期!A:M,13,0)</f>
        <v>45</v>
      </c>
      <c r="S941">
        <f>VLOOKUP(C941,'考勤原始数据（增加育儿、独生子女陪护假）'!C:X,16,0)</f>
        <v>0</v>
      </c>
      <c r="U941">
        <f>VLOOKUP(C941,'考勤原始数据（增加育儿、独生子女陪护假）'!C:Z,17,0)</f>
        <v>0</v>
      </c>
      <c r="W941">
        <f>VLOOKUP(C941,'考勤原始数据（增加育儿、独生子女陪护假）'!C:AB,18,0)</f>
        <v>0</v>
      </c>
      <c r="Y941">
        <f>VLOOKUP(C941,'考勤原始数据（增加育儿、独生子女陪护假）'!C:AD,19,0)</f>
        <v>0</v>
      </c>
      <c r="Z941">
        <f>VLOOKUP(C941,'考勤原始数据（增加育儿、独生子女陪护假）'!C:AE,20,0)</f>
        <v>0</v>
      </c>
      <c r="AB941">
        <f>VLOOKUP(C941,'考勤原始数据（增加育儿、独生子女陪护假）'!C:AG,22,0)</f>
        <v>0</v>
      </c>
      <c r="AC941">
        <f>VLOOKUP(C941,'考勤原始数据（增加育儿、独生子女陪护假）'!C:Y,23,0)</f>
        <v>0</v>
      </c>
      <c r="AD941">
        <f>VLOOKUP(C941,'考勤原始数据（增加育儿、独生子女陪护假）'!C:Z,24,0)</f>
        <v>0</v>
      </c>
      <c r="AE941">
        <v>0</v>
      </c>
      <c r="AF941">
        <f>VLOOKUP(C941,'考勤原始数据（增加育儿、独生子女陪护假）'!C:AB,26,0)</f>
        <v>0</v>
      </c>
      <c r="AG941">
        <f>VLOOKUP(C941:C942,'考勤原始数据（增加育儿、独生子女陪护假）'!C:AC,27,0)</f>
        <v>0</v>
      </c>
      <c r="AH941">
        <f>VLOOKUP(C941,'考勤原始数据（增加育儿、独生子女陪护假）'!C:AD,28,0)</f>
        <v>0</v>
      </c>
      <c r="AI941">
        <f>VLOOKUP(C941,'考勤原始数据（增加育儿、独生子女陪护假）'!C:AE,29,0)</f>
        <v>0</v>
      </c>
      <c r="AJ941">
        <f>VLOOKUP(C941,'考勤原始数据（增加育儿、独生子女陪护假）'!C:AF,30,0)</f>
        <v>0</v>
      </c>
      <c r="AL941">
        <f t="shared" si="57"/>
        <v>0</v>
      </c>
      <c r="AM941">
        <f t="shared" si="59"/>
        <v>52.17</v>
      </c>
      <c r="AN941">
        <f>VLOOKUP(C941,工龄计算!B:F,5,0)</f>
        <v>0</v>
      </c>
      <c r="AS941">
        <f t="shared" si="58"/>
        <v>0</v>
      </c>
      <c r="BB941">
        <f t="shared" si="60"/>
        <v>0</v>
      </c>
    </row>
    <row r="942" spans="2:54">
      <c r="B942" t="str">
        <f>VLOOKUP(C942,花名册!C:O,13,0)</f>
        <v>12747</v>
      </c>
      <c r="C942" t="s">
        <v>1727</v>
      </c>
      <c r="D942" t="str">
        <f>VLOOKUP(C942,花名册!C:F,4,0)</f>
        <v>百诚医药</v>
      </c>
      <c r="E942" t="str">
        <f>VLOOKUP(C942,花名册!C:G,5,0)</f>
        <v>药理部</v>
      </c>
      <c r="F942" t="str">
        <f>VLOOKUP(C942,花名册!C:H,6,0)</f>
        <v>药理研究员</v>
      </c>
      <c r="G942" t="str">
        <f>VLOOKUP(C942,花名册!C:D,2,0)</f>
        <v>在职</v>
      </c>
      <c r="H942" t="str">
        <f>VLOOKUP(C942,花名册!C:E,3,0)</f>
        <v>试用员工</v>
      </c>
      <c r="I942" t="str">
        <f>VLOOKUP(C942,花名册!C:J,8,0)</f>
        <v>研发</v>
      </c>
      <c r="J942" t="str">
        <f>VLOOKUP(C942,花名册!C:I,7,0)</f>
        <v>2023-03-24</v>
      </c>
      <c r="K942" t="str">
        <f>VLOOKUP(C942,花名册!C:L,9,0)</f>
        <v/>
      </c>
      <c r="L942" t="str">
        <f>VLOOKUP(C942,花名册!C:L,10,0)</f>
        <v/>
      </c>
      <c r="M942" t="str">
        <f>VLOOKUP(C942,花名册!C:N,12,0)</f>
        <v>P2</v>
      </c>
      <c r="N942">
        <f>VLOOKUP(C942,出勤日期!A:I,9,0)</f>
        <v>172.5</v>
      </c>
      <c r="O942">
        <f>VLOOKUP(C942,出勤日期!A:J,10,0)</f>
        <v>45</v>
      </c>
      <c r="P942">
        <f>VLOOKUP(C942,出勤日期!A:L,12,0)</f>
        <v>0</v>
      </c>
      <c r="Q942">
        <f>VLOOKUP(C942,出勤日期!A:M,13,0)</f>
        <v>45</v>
      </c>
      <c r="S942">
        <f>VLOOKUP(C942,'考勤原始数据（增加育儿、独生子女陪护假）'!C:X,16,0)</f>
        <v>0</v>
      </c>
      <c r="U942">
        <f>VLOOKUP(C942,'考勤原始数据（增加育儿、独生子女陪护假）'!C:Z,17,0)</f>
        <v>0</v>
      </c>
      <c r="W942">
        <f>VLOOKUP(C942,'考勤原始数据（增加育儿、独生子女陪护假）'!C:AB,18,0)</f>
        <v>0</v>
      </c>
      <c r="Y942">
        <f>VLOOKUP(C942,'考勤原始数据（增加育儿、独生子女陪护假）'!C:AD,19,0)</f>
        <v>0</v>
      </c>
      <c r="Z942">
        <f>VLOOKUP(C942,'考勤原始数据（增加育儿、独生子女陪护假）'!C:AE,20,0)</f>
        <v>0</v>
      </c>
      <c r="AB942">
        <f>VLOOKUP(C942,'考勤原始数据（增加育儿、独生子女陪护假）'!C:AG,22,0)</f>
        <v>0</v>
      </c>
      <c r="AC942">
        <f>VLOOKUP(C942,'考勤原始数据（增加育儿、独生子女陪护假）'!C:Y,23,0)</f>
        <v>0</v>
      </c>
      <c r="AD942">
        <f>VLOOKUP(C942,'考勤原始数据（增加育儿、独生子女陪护假）'!C:Z,24,0)</f>
        <v>0</v>
      </c>
      <c r="AE942">
        <v>0</v>
      </c>
      <c r="AF942">
        <f>VLOOKUP(C942,'考勤原始数据（增加育儿、独生子女陪护假）'!C:AB,26,0)</f>
        <v>0</v>
      </c>
      <c r="AG942">
        <f>VLOOKUP(C942:C943,'考勤原始数据（增加育儿、独生子女陪护假）'!C:AC,27,0)</f>
        <v>0</v>
      </c>
      <c r="AH942">
        <f>VLOOKUP(C942,'考勤原始数据（增加育儿、独生子女陪护假）'!C:AD,28,0)</f>
        <v>0</v>
      </c>
      <c r="AI942">
        <f>VLOOKUP(C942,'考勤原始数据（增加育儿、独生子女陪护假）'!C:AE,29,0)</f>
        <v>0</v>
      </c>
      <c r="AJ942">
        <f>VLOOKUP(C942,'考勤原始数据（增加育儿、独生子女陪护假）'!C:AF,30,0)</f>
        <v>0</v>
      </c>
      <c r="AL942">
        <f t="shared" si="57"/>
        <v>0</v>
      </c>
      <c r="AM942">
        <f t="shared" si="59"/>
        <v>52.17</v>
      </c>
      <c r="AN942">
        <f>VLOOKUP(C942,工龄计算!B:F,5,0)</f>
        <v>0</v>
      </c>
      <c r="AS942">
        <f t="shared" si="58"/>
        <v>0</v>
      </c>
      <c r="BB942">
        <f t="shared" si="60"/>
        <v>0</v>
      </c>
    </row>
    <row r="943" spans="2:54">
      <c r="B943" t="str">
        <f>VLOOKUP(C943,花名册!C:O,13,0)</f>
        <v>12755</v>
      </c>
      <c r="C943" t="s">
        <v>1474</v>
      </c>
      <c r="D943" t="str">
        <f>VLOOKUP(C943,花名册!C:F,4,0)</f>
        <v>百杏生物</v>
      </c>
      <c r="E943" t="str">
        <f>VLOOKUP(C943,花名册!C:G,5,0)</f>
        <v>生物分析部</v>
      </c>
      <c r="F943" t="str">
        <f>VLOOKUP(C943,花名册!C:H,6,0)</f>
        <v>生物分析研究员</v>
      </c>
      <c r="G943" t="str">
        <f>VLOOKUP(C943,花名册!C:D,2,0)</f>
        <v>在职</v>
      </c>
      <c r="H943" t="str">
        <f>VLOOKUP(C943,花名册!C:E,3,0)</f>
        <v>试用员工</v>
      </c>
      <c r="I943" t="str">
        <f>VLOOKUP(C943,花名册!C:J,8,0)</f>
        <v>研发</v>
      </c>
      <c r="J943" t="str">
        <f>VLOOKUP(C943,花名册!C:I,7,0)</f>
        <v>2023-03-27</v>
      </c>
      <c r="K943" t="str">
        <f>VLOOKUP(C943,花名册!C:L,9,0)</f>
        <v/>
      </c>
      <c r="L943" t="str">
        <f>VLOOKUP(C943,花名册!C:L,10,0)</f>
        <v/>
      </c>
      <c r="M943" t="str">
        <f>VLOOKUP(C943,花名册!C:N,12,0)</f>
        <v>P1</v>
      </c>
      <c r="N943">
        <f>VLOOKUP(C943,出勤日期!A:I,9,0)</f>
        <v>172.5</v>
      </c>
      <c r="O943">
        <f>VLOOKUP(C943,出勤日期!A:J,10,0)</f>
        <v>37.5</v>
      </c>
      <c r="P943">
        <f>VLOOKUP(C943,出勤日期!A:L,12,0)</f>
        <v>0</v>
      </c>
      <c r="Q943">
        <f>VLOOKUP(C943,出勤日期!A:M,13,0)</f>
        <v>37.5</v>
      </c>
      <c r="S943">
        <f>VLOOKUP(C943,'考勤原始数据（增加育儿、独生子女陪护假）'!C:X,16,0)</f>
        <v>0</v>
      </c>
      <c r="U943">
        <f>VLOOKUP(C943,'考勤原始数据（增加育儿、独生子女陪护假）'!C:Z,17,0)</f>
        <v>0</v>
      </c>
      <c r="W943">
        <f>VLOOKUP(C943,'考勤原始数据（增加育儿、独生子女陪护假）'!C:AB,18,0)</f>
        <v>0</v>
      </c>
      <c r="Y943">
        <f>VLOOKUP(C943,'考勤原始数据（增加育儿、独生子女陪护假）'!C:AD,19,0)</f>
        <v>0</v>
      </c>
      <c r="Z943">
        <f>VLOOKUP(C943,'考勤原始数据（增加育儿、独生子女陪护假）'!C:AE,20,0)</f>
        <v>0</v>
      </c>
      <c r="AB943">
        <f>VLOOKUP(C943,'考勤原始数据（增加育儿、独生子女陪护假）'!C:AG,22,0)</f>
        <v>0</v>
      </c>
      <c r="AC943">
        <f>VLOOKUP(C943,'考勤原始数据（增加育儿、独生子女陪护假）'!C:Y,23,0)</f>
        <v>0</v>
      </c>
      <c r="AD943">
        <f>VLOOKUP(C943,'考勤原始数据（增加育儿、独生子女陪护假）'!C:Z,24,0)</f>
        <v>0</v>
      </c>
      <c r="AE943">
        <v>0</v>
      </c>
      <c r="AF943">
        <f>VLOOKUP(C943,'考勤原始数据（增加育儿、独生子女陪护假）'!C:AB,26,0)</f>
        <v>0</v>
      </c>
      <c r="AG943">
        <f>VLOOKUP(C943:C944,'考勤原始数据（增加育儿、独生子女陪护假）'!C:AC,27,0)</f>
        <v>0</v>
      </c>
      <c r="AH943">
        <f>VLOOKUP(C943,'考勤原始数据（增加育儿、独生子女陪护假）'!C:AD,28,0)</f>
        <v>0</v>
      </c>
      <c r="AI943">
        <f>VLOOKUP(C943,'考勤原始数据（增加育儿、独生子女陪护假）'!C:AE,29,0)</f>
        <v>0</v>
      </c>
      <c r="AJ943">
        <f>VLOOKUP(C943,'考勤原始数据（增加育儿、独生子女陪护假）'!C:AF,30,0)</f>
        <v>0</v>
      </c>
      <c r="AK943">
        <v>5</v>
      </c>
      <c r="AL943">
        <f t="shared" si="57"/>
        <v>75</v>
      </c>
      <c r="AM943">
        <f t="shared" si="59"/>
        <v>43.48</v>
      </c>
      <c r="AN943">
        <f>VLOOKUP(C943,工龄计算!B:F,5,0)</f>
        <v>0</v>
      </c>
      <c r="AS943">
        <f t="shared" si="58"/>
        <v>0</v>
      </c>
      <c r="BB943">
        <f t="shared" si="60"/>
        <v>0</v>
      </c>
    </row>
    <row r="944" spans="2:54">
      <c r="B944" t="str">
        <f>VLOOKUP(C944,花名册!C:O,13,0)</f>
        <v>12750</v>
      </c>
      <c r="C944" t="s">
        <v>1477</v>
      </c>
      <c r="D944" t="str">
        <f>VLOOKUP(C944,花名册!C:F,4,0)</f>
        <v>百诚医药</v>
      </c>
      <c r="E944" t="str">
        <f>VLOOKUP(C944,花名册!C:G,5,0)</f>
        <v>原料药分析部</v>
      </c>
      <c r="F944" t="str">
        <f>VLOOKUP(C944,花名册!C:H,6,0)</f>
        <v>助理分析研究员</v>
      </c>
      <c r="G944" t="str">
        <f>VLOOKUP(C944,花名册!C:D,2,0)</f>
        <v>在职</v>
      </c>
      <c r="H944" t="str">
        <f>VLOOKUP(C944,花名册!C:E,3,0)</f>
        <v>试用员工</v>
      </c>
      <c r="I944" t="str">
        <f>VLOOKUP(C944,花名册!C:J,8,0)</f>
        <v>研发</v>
      </c>
      <c r="J944" t="str">
        <f>VLOOKUP(C944,花名册!C:I,7,0)</f>
        <v>2023-03-27</v>
      </c>
      <c r="K944" t="str">
        <f>VLOOKUP(C944,花名册!C:L,9,0)</f>
        <v/>
      </c>
      <c r="L944" t="str">
        <f>VLOOKUP(C944,花名册!C:L,10,0)</f>
        <v/>
      </c>
      <c r="M944" t="str">
        <f>VLOOKUP(C944,花名册!C:N,12,0)</f>
        <v>P1</v>
      </c>
      <c r="N944">
        <f>VLOOKUP(C944,出勤日期!A:I,9,0)</f>
        <v>172.5</v>
      </c>
      <c r="O944">
        <f>VLOOKUP(C944,出勤日期!A:J,10,0)</f>
        <v>37.5</v>
      </c>
      <c r="P944">
        <f>VLOOKUP(C944,出勤日期!A:L,12,0)</f>
        <v>0</v>
      </c>
      <c r="Q944">
        <f>VLOOKUP(C944,出勤日期!A:M,13,0)</f>
        <v>37.5</v>
      </c>
      <c r="S944">
        <f>VLOOKUP(C944,'考勤原始数据（增加育儿、独生子女陪护假）'!C:X,16,0)</f>
        <v>0</v>
      </c>
      <c r="U944">
        <f>VLOOKUP(C944,'考勤原始数据（增加育儿、独生子女陪护假）'!C:Z,17,0)</f>
        <v>0</v>
      </c>
      <c r="W944">
        <f>VLOOKUP(C944,'考勤原始数据（增加育儿、独生子女陪护假）'!C:AB,18,0)</f>
        <v>0</v>
      </c>
      <c r="Y944">
        <f>VLOOKUP(C944,'考勤原始数据（增加育儿、独生子女陪护假）'!C:AD,19,0)</f>
        <v>0</v>
      </c>
      <c r="Z944">
        <f>VLOOKUP(C944,'考勤原始数据（增加育儿、独生子女陪护假）'!C:AE,20,0)</f>
        <v>0</v>
      </c>
      <c r="AB944">
        <f>VLOOKUP(C944,'考勤原始数据（增加育儿、独生子女陪护假）'!C:AG,22,0)</f>
        <v>0</v>
      </c>
      <c r="AC944">
        <f>VLOOKUP(C944,'考勤原始数据（增加育儿、独生子女陪护假）'!C:Y,23,0)</f>
        <v>0</v>
      </c>
      <c r="AD944">
        <f>VLOOKUP(C944,'考勤原始数据（增加育儿、独生子女陪护假）'!C:Z,24,0)</f>
        <v>0</v>
      </c>
      <c r="AE944">
        <v>0</v>
      </c>
      <c r="AF944">
        <f>VLOOKUP(C944,'考勤原始数据（增加育儿、独生子女陪护假）'!C:AB,26,0)</f>
        <v>0</v>
      </c>
      <c r="AG944">
        <f>VLOOKUP(C944:C945,'考勤原始数据（增加育儿、独生子女陪护假）'!C:AC,27,0)</f>
        <v>0</v>
      </c>
      <c r="AH944">
        <f>VLOOKUP(C944,'考勤原始数据（增加育儿、独生子女陪护假）'!C:AD,28,0)</f>
        <v>0</v>
      </c>
      <c r="AI944">
        <f>VLOOKUP(C944,'考勤原始数据（增加育儿、独生子女陪护假）'!C:AE,29,0)</f>
        <v>0</v>
      </c>
      <c r="AJ944">
        <f>VLOOKUP(C944,'考勤原始数据（增加育儿、独生子女陪护假）'!C:AF,30,0)</f>
        <v>0</v>
      </c>
      <c r="AL944">
        <f t="shared" si="57"/>
        <v>0</v>
      </c>
      <c r="AM944">
        <f t="shared" si="59"/>
        <v>43.48</v>
      </c>
      <c r="AN944">
        <f>VLOOKUP(C944,工龄计算!B:F,5,0)</f>
        <v>0</v>
      </c>
      <c r="AS944">
        <f t="shared" si="58"/>
        <v>0</v>
      </c>
      <c r="BB944">
        <f t="shared" si="60"/>
        <v>0</v>
      </c>
    </row>
    <row r="945" spans="2:54">
      <c r="B945" t="str">
        <f>VLOOKUP(C945,花名册!C:O,13,0)</f>
        <v>12751</v>
      </c>
      <c r="C945" t="s">
        <v>1363</v>
      </c>
      <c r="D945" t="str">
        <f>VLOOKUP(C945,花名册!C:F,4,0)</f>
        <v>百诚医药</v>
      </c>
      <c r="E945" t="str">
        <f>VLOOKUP(C945,花名册!C:G,5,0)</f>
        <v>外用制剂部</v>
      </c>
      <c r="F945" t="str">
        <f>VLOOKUP(C945,花名册!C:H,6,0)</f>
        <v>助理分析研究员</v>
      </c>
      <c r="G945" t="str">
        <f>VLOOKUP(C945,花名册!C:D,2,0)</f>
        <v>在职</v>
      </c>
      <c r="H945" t="str">
        <f>VLOOKUP(C945,花名册!C:E,3,0)</f>
        <v>试用员工</v>
      </c>
      <c r="I945" t="str">
        <f>VLOOKUP(C945,花名册!C:J,8,0)</f>
        <v>研发</v>
      </c>
      <c r="J945" t="str">
        <f>VLOOKUP(C945,花名册!C:I,7,0)</f>
        <v>2023-03-27</v>
      </c>
      <c r="K945" t="str">
        <f>VLOOKUP(C945,花名册!C:L,9,0)</f>
        <v/>
      </c>
      <c r="L945" t="str">
        <f>VLOOKUP(C945,花名册!C:L,10,0)</f>
        <v/>
      </c>
      <c r="M945" t="str">
        <f>VLOOKUP(C945,花名册!C:N,12,0)</f>
        <v>P1</v>
      </c>
      <c r="N945">
        <f>VLOOKUP(C945,出勤日期!A:I,9,0)</f>
        <v>172.5</v>
      </c>
      <c r="O945">
        <f>VLOOKUP(C945,出勤日期!A:J,10,0)</f>
        <v>37.5</v>
      </c>
      <c r="P945">
        <f>VLOOKUP(C945,出勤日期!A:L,12,0)</f>
        <v>0</v>
      </c>
      <c r="Q945">
        <f>VLOOKUP(C945,出勤日期!A:M,13,0)</f>
        <v>37.5</v>
      </c>
      <c r="S945">
        <f>VLOOKUP(C945,'考勤原始数据（增加育儿、独生子女陪护假）'!C:X,16,0)</f>
        <v>0</v>
      </c>
      <c r="U945">
        <f>VLOOKUP(C945,'考勤原始数据（增加育儿、独生子女陪护假）'!C:Z,17,0)</f>
        <v>0</v>
      </c>
      <c r="W945">
        <f>VLOOKUP(C945,'考勤原始数据（增加育儿、独生子女陪护假）'!C:AB,18,0)</f>
        <v>0</v>
      </c>
      <c r="Y945">
        <f>VLOOKUP(C945,'考勤原始数据（增加育儿、独生子女陪护假）'!C:AD,19,0)</f>
        <v>0</v>
      </c>
      <c r="Z945">
        <f>VLOOKUP(C945,'考勤原始数据（增加育儿、独生子女陪护假）'!C:AE,20,0)</f>
        <v>0</v>
      </c>
      <c r="AB945">
        <f>VLOOKUP(C945,'考勤原始数据（增加育儿、独生子女陪护假）'!C:AG,22,0)</f>
        <v>0</v>
      </c>
      <c r="AC945">
        <f>VLOOKUP(C945,'考勤原始数据（增加育儿、独生子女陪护假）'!C:Y,23,0)</f>
        <v>0</v>
      </c>
      <c r="AD945">
        <f>VLOOKUP(C945,'考勤原始数据（增加育儿、独生子女陪护假）'!C:Z,24,0)</f>
        <v>0</v>
      </c>
      <c r="AE945">
        <v>0</v>
      </c>
      <c r="AF945">
        <f>VLOOKUP(C945,'考勤原始数据（增加育儿、独生子女陪护假）'!C:AB,26,0)</f>
        <v>0</v>
      </c>
      <c r="AG945">
        <f>VLOOKUP(C945:C946,'考勤原始数据（增加育儿、独生子女陪护假）'!C:AC,27,0)</f>
        <v>0</v>
      </c>
      <c r="AH945">
        <f>VLOOKUP(C945,'考勤原始数据（增加育儿、独生子女陪护假）'!C:AD,28,0)</f>
        <v>0</v>
      </c>
      <c r="AI945">
        <f>VLOOKUP(C945,'考勤原始数据（增加育儿、独生子女陪护假）'!C:AE,29,0)</f>
        <v>0</v>
      </c>
      <c r="AJ945">
        <f>VLOOKUP(C945,'考勤原始数据（增加育儿、独生子女陪护假）'!C:AF,30,0)</f>
        <v>0</v>
      </c>
      <c r="AL945">
        <f t="shared" si="57"/>
        <v>0</v>
      </c>
      <c r="AM945">
        <f t="shared" si="59"/>
        <v>43.48</v>
      </c>
      <c r="AN945">
        <f>VLOOKUP(C945,工龄计算!B:F,5,0)</f>
        <v>0</v>
      </c>
      <c r="AS945">
        <f t="shared" si="58"/>
        <v>0</v>
      </c>
      <c r="BB945">
        <f t="shared" si="60"/>
        <v>0</v>
      </c>
    </row>
    <row r="946" spans="2:54">
      <c r="B946" t="str">
        <f>VLOOKUP(C946,花名册!C:O,13,0)</f>
        <v>12740</v>
      </c>
      <c r="C946" t="s">
        <v>1364</v>
      </c>
      <c r="D946" t="str">
        <f>VLOOKUP(C946,花名册!C:F,4,0)</f>
        <v>百诚医药</v>
      </c>
      <c r="E946" t="str">
        <f>VLOOKUP(C946,花名册!C:G,5,0)</f>
        <v>固体制剂一部</v>
      </c>
      <c r="F946" t="str">
        <f>VLOOKUP(C946,花名册!C:H,6,0)</f>
        <v>制剂研究员</v>
      </c>
      <c r="G946" t="str">
        <f>VLOOKUP(C946,花名册!C:D,2,0)</f>
        <v>在职</v>
      </c>
      <c r="H946" t="str">
        <f>VLOOKUP(C946,花名册!C:E,3,0)</f>
        <v>试用员工</v>
      </c>
      <c r="I946" t="str">
        <f>VLOOKUP(C946,花名册!C:J,8,0)</f>
        <v>研发</v>
      </c>
      <c r="J946" t="str">
        <f>VLOOKUP(C946,花名册!C:I,7,0)</f>
        <v>2023-03-27</v>
      </c>
      <c r="K946" t="str">
        <f>VLOOKUP(C946,花名册!C:L,9,0)</f>
        <v/>
      </c>
      <c r="L946" t="str">
        <f>VLOOKUP(C946,花名册!C:L,10,0)</f>
        <v/>
      </c>
      <c r="M946" t="str">
        <f>VLOOKUP(C946,花名册!C:N,12,0)</f>
        <v>P2</v>
      </c>
      <c r="N946">
        <f>VLOOKUP(C946,出勤日期!A:I,9,0)</f>
        <v>172.5</v>
      </c>
      <c r="O946">
        <f>VLOOKUP(C946,出勤日期!A:J,10,0)</f>
        <v>37.5</v>
      </c>
      <c r="P946">
        <f>VLOOKUP(C946,出勤日期!A:L,12,0)</f>
        <v>0</v>
      </c>
      <c r="Q946">
        <f>VLOOKUP(C946,出勤日期!A:M,13,0)</f>
        <v>37.5</v>
      </c>
      <c r="S946">
        <f>VLOOKUP(C946,'考勤原始数据（增加育儿、独生子女陪护假）'!C:X,16,0)</f>
        <v>0</v>
      </c>
      <c r="U946">
        <f>VLOOKUP(C946,'考勤原始数据（增加育儿、独生子女陪护假）'!C:Z,17,0)</f>
        <v>0</v>
      </c>
      <c r="W946">
        <f>VLOOKUP(C946,'考勤原始数据（增加育儿、独生子女陪护假）'!C:AB,18,0)</f>
        <v>0</v>
      </c>
      <c r="Y946">
        <f>VLOOKUP(C946,'考勤原始数据（增加育儿、独生子女陪护假）'!C:AD,19,0)</f>
        <v>0</v>
      </c>
      <c r="Z946">
        <f>VLOOKUP(C946,'考勤原始数据（增加育儿、独生子女陪护假）'!C:AE,20,0)</f>
        <v>0</v>
      </c>
      <c r="AB946">
        <f>VLOOKUP(C946,'考勤原始数据（增加育儿、独生子女陪护假）'!C:AG,22,0)</f>
        <v>0</v>
      </c>
      <c r="AC946">
        <f>VLOOKUP(C946,'考勤原始数据（增加育儿、独生子女陪护假）'!C:Y,23,0)</f>
        <v>0</v>
      </c>
      <c r="AD946">
        <f>VLOOKUP(C946,'考勤原始数据（增加育儿、独生子女陪护假）'!C:Z,24,0)</f>
        <v>0</v>
      </c>
      <c r="AE946">
        <v>0</v>
      </c>
      <c r="AF946">
        <f>VLOOKUP(C946,'考勤原始数据（增加育儿、独生子女陪护假）'!C:AB,26,0)</f>
        <v>0</v>
      </c>
      <c r="AG946">
        <f>VLOOKUP(C946:C947,'考勤原始数据（增加育儿、独生子女陪护假）'!C:AC,27,0)</f>
        <v>0</v>
      </c>
      <c r="AH946">
        <f>VLOOKUP(C946,'考勤原始数据（增加育儿、独生子女陪护假）'!C:AD,28,0)</f>
        <v>0</v>
      </c>
      <c r="AI946">
        <f>VLOOKUP(C946,'考勤原始数据（增加育儿、独生子女陪护假）'!C:AE,29,0)</f>
        <v>0</v>
      </c>
      <c r="AJ946">
        <f>VLOOKUP(C946,'考勤原始数据（增加育儿、独生子女陪护假）'!C:AF,30,0)</f>
        <v>0</v>
      </c>
      <c r="AL946">
        <f t="shared" si="57"/>
        <v>0</v>
      </c>
      <c r="AM946">
        <f t="shared" si="59"/>
        <v>43.48</v>
      </c>
      <c r="AN946">
        <f>VLOOKUP(C946,工龄计算!B:F,5,0)</f>
        <v>0</v>
      </c>
      <c r="AS946">
        <f t="shared" si="58"/>
        <v>0</v>
      </c>
      <c r="BB946">
        <f t="shared" si="60"/>
        <v>0</v>
      </c>
    </row>
    <row r="947" spans="2:54">
      <c r="B947" t="str">
        <f>VLOOKUP(C947,花名册!C:O,13,0)</f>
        <v>12741</v>
      </c>
      <c r="C947" t="s">
        <v>1756</v>
      </c>
      <c r="D947" t="str">
        <f>VLOOKUP(C947,花名册!C:F,4,0)</f>
        <v>勤思医药</v>
      </c>
      <c r="E947" t="str">
        <f>VLOOKUP(C947,花名册!C:G,5,0)</f>
        <v>勤思医药</v>
      </c>
      <c r="F947" t="str">
        <f>VLOOKUP(C947,花名册!C:H,6,0)</f>
        <v>CRC</v>
      </c>
      <c r="G947" t="str">
        <f>VLOOKUP(C947,花名册!C:D,2,0)</f>
        <v>在职</v>
      </c>
      <c r="H947" t="str">
        <f>VLOOKUP(C947,花名册!C:E,3,0)</f>
        <v>试用员工</v>
      </c>
      <c r="I947" t="str">
        <f>VLOOKUP(C947,花名册!C:J,8,0)</f>
        <v>研发</v>
      </c>
      <c r="J947" t="str">
        <f>VLOOKUP(C947,花名册!C:I,7,0)</f>
        <v>2023-03-27</v>
      </c>
      <c r="K947" t="str">
        <f>VLOOKUP(C947,花名册!C:L,9,0)</f>
        <v/>
      </c>
      <c r="L947" t="str">
        <f>VLOOKUP(C947,花名册!C:L,10,0)</f>
        <v/>
      </c>
      <c r="M947" t="str">
        <f>VLOOKUP(C947,花名册!C:N,12,0)</f>
        <v>P1</v>
      </c>
      <c r="N947">
        <f>VLOOKUP(C947,出勤日期!A:I,9,0)</f>
        <v>172.5</v>
      </c>
      <c r="O947">
        <f>VLOOKUP(C947,出勤日期!A:J,10,0)</f>
        <v>22.5</v>
      </c>
      <c r="P947">
        <f>VLOOKUP(C947,出勤日期!A:L,12,0)</f>
        <v>0</v>
      </c>
      <c r="Q947">
        <f>VLOOKUP(C947,出勤日期!A:M,13,0)</f>
        <v>22.5</v>
      </c>
      <c r="S947">
        <f>VLOOKUP(C947,'考勤原始数据（增加育儿、独生子女陪护假）'!C:X,16,0)</f>
        <v>0</v>
      </c>
      <c r="U947">
        <f>VLOOKUP(C947,'考勤原始数据（增加育儿、独生子女陪护假）'!C:Z,17,0)</f>
        <v>0</v>
      </c>
      <c r="W947">
        <f>VLOOKUP(C947,'考勤原始数据（增加育儿、独生子女陪护假）'!C:AB,18,0)</f>
        <v>0</v>
      </c>
      <c r="Y947">
        <f>VLOOKUP(C947,'考勤原始数据（增加育儿、独生子女陪护假）'!C:AD,19,0)</f>
        <v>0</v>
      </c>
      <c r="Z947">
        <f>VLOOKUP(C947,'考勤原始数据（增加育儿、独生子女陪护假）'!C:AE,20,0)</f>
        <v>0</v>
      </c>
      <c r="AB947">
        <f>VLOOKUP(C947,'考勤原始数据（增加育儿、独生子女陪护假）'!C:AG,22,0)</f>
        <v>0</v>
      </c>
      <c r="AC947">
        <f>VLOOKUP(C947,'考勤原始数据（增加育儿、独生子女陪护假）'!C:Y,23,0)</f>
        <v>0</v>
      </c>
      <c r="AD947">
        <f>VLOOKUP(C947,'考勤原始数据（增加育儿、独生子女陪护假）'!C:Z,24,0)</f>
        <v>0</v>
      </c>
      <c r="AE947">
        <v>0</v>
      </c>
      <c r="AF947">
        <f>VLOOKUP(C947,'考勤原始数据（增加育儿、独生子女陪护假）'!C:AB,26,0)</f>
        <v>0</v>
      </c>
      <c r="AG947">
        <f>VLOOKUP(C947:C948,'考勤原始数据（增加育儿、独生子女陪护假）'!C:AC,27,0)</f>
        <v>0</v>
      </c>
      <c r="AH947">
        <f>VLOOKUP(C947,'考勤原始数据（增加育儿、独生子女陪护假）'!C:AD,28,0)</f>
        <v>0</v>
      </c>
      <c r="AI947">
        <f>VLOOKUP(C947,'考勤原始数据（增加育儿、独生子女陪护假）'!C:AE,29,0)</f>
        <v>0</v>
      </c>
      <c r="AJ947">
        <f>VLOOKUP(C947,'考勤原始数据（增加育儿、独生子女陪护假）'!C:AF,30,0)</f>
        <v>0</v>
      </c>
      <c r="AK947">
        <v>3</v>
      </c>
      <c r="AL947">
        <f t="shared" si="57"/>
        <v>45</v>
      </c>
      <c r="AM947">
        <f t="shared" si="59"/>
        <v>26.09</v>
      </c>
      <c r="AN947">
        <f>VLOOKUP(C947,工龄计算!B:F,5,0)</f>
        <v>0</v>
      </c>
      <c r="AQ947">
        <v>104.35</v>
      </c>
      <c r="AS947">
        <f t="shared" si="58"/>
        <v>104.35</v>
      </c>
      <c r="BB947">
        <f t="shared" si="60"/>
        <v>0</v>
      </c>
    </row>
    <row r="948" spans="2:54">
      <c r="B948" t="str">
        <f>VLOOKUP(C948,花名册!C:O,13,0)</f>
        <v>12757</v>
      </c>
      <c r="C948" t="s">
        <v>1668</v>
      </c>
      <c r="D948" t="str">
        <f>VLOOKUP(C948,花名册!C:F,4,0)</f>
        <v>百诚医药</v>
      </c>
      <c r="E948" t="str">
        <f>VLOOKUP(C948,花名册!C:G,5,0)</f>
        <v>杂质研究中心</v>
      </c>
      <c r="F948" t="str">
        <f>VLOOKUP(C948,花名册!C:H,6,0)</f>
        <v>实习生</v>
      </c>
      <c r="G948" t="str">
        <f>VLOOKUP(C948,花名册!C:D,2,0)</f>
        <v>在职</v>
      </c>
      <c r="H948" t="str">
        <f>VLOOKUP(C948,花名册!C:E,3,0)</f>
        <v>实习生</v>
      </c>
      <c r="I948" t="str">
        <f>VLOOKUP(C948,花名册!C:J,8,0)</f>
        <v>研发</v>
      </c>
      <c r="J948" t="str">
        <f>VLOOKUP(C948,花名册!C:I,7,0)</f>
        <v>2023-03-27</v>
      </c>
      <c r="K948" t="str">
        <f>VLOOKUP(C948,花名册!C:L,9,0)</f>
        <v/>
      </c>
      <c r="L948" t="str">
        <f>VLOOKUP(C948,花名册!C:L,10,0)</f>
        <v/>
      </c>
      <c r="M948" t="str">
        <f>VLOOKUP(C948,花名册!C:N,12,0)</f>
        <v>-</v>
      </c>
      <c r="N948">
        <f>VLOOKUP(C948,出勤日期!A:I,9,0)</f>
        <v>172.5</v>
      </c>
      <c r="O948">
        <f>VLOOKUP(C948,出勤日期!A:J,10,0)</f>
        <v>37.5</v>
      </c>
      <c r="P948">
        <f>VLOOKUP(C948,出勤日期!A:L,12,0)</f>
        <v>0</v>
      </c>
      <c r="Q948">
        <f>VLOOKUP(C948,出勤日期!A:M,13,0)</f>
        <v>37.5</v>
      </c>
      <c r="S948">
        <f>VLOOKUP(C948,'考勤原始数据（增加育儿、独生子女陪护假）'!C:X,16,0)</f>
        <v>2.5</v>
      </c>
      <c r="U948">
        <f>VLOOKUP(C948,'考勤原始数据（增加育儿、独生子女陪护假）'!C:Z,17,0)</f>
        <v>0</v>
      </c>
      <c r="W948">
        <f>VLOOKUP(C948,'考勤原始数据（增加育儿、独生子女陪护假）'!C:AB,18,0)</f>
        <v>0</v>
      </c>
      <c r="Y948">
        <f>VLOOKUP(C948,'考勤原始数据（增加育儿、独生子女陪护假）'!C:AD,19,0)</f>
        <v>0</v>
      </c>
      <c r="Z948">
        <f>VLOOKUP(C948,'考勤原始数据（增加育儿、独生子女陪护假）'!C:AE,20,0)</f>
        <v>0</v>
      </c>
      <c r="AB948">
        <f>VLOOKUP(C948,'考勤原始数据（增加育儿、独生子女陪护假）'!C:AG,22,0)</f>
        <v>0</v>
      </c>
      <c r="AC948">
        <f>VLOOKUP(C948,'考勤原始数据（增加育儿、独生子女陪护假）'!C:Y,23,0)</f>
        <v>0</v>
      </c>
      <c r="AD948">
        <f>VLOOKUP(C948,'考勤原始数据（增加育儿、独生子女陪护假）'!C:Z,24,0)</f>
        <v>0</v>
      </c>
      <c r="AE948">
        <v>0</v>
      </c>
      <c r="AF948">
        <f>VLOOKUP(C948,'考勤原始数据（增加育儿、独生子女陪护假）'!C:AB,26,0)</f>
        <v>0</v>
      </c>
      <c r="AG948">
        <f>VLOOKUP(C948:C949,'考勤原始数据（增加育儿、独生子女陪护假）'!C:AC,27,0)</f>
        <v>0</v>
      </c>
      <c r="AH948">
        <f>VLOOKUP(C948,'考勤原始数据（增加育儿、独生子女陪护假）'!C:AD,28,0)</f>
        <v>0</v>
      </c>
      <c r="AI948">
        <f>VLOOKUP(C948,'考勤原始数据（增加育儿、独生子女陪护假）'!C:AE,29,0)</f>
        <v>0</v>
      </c>
      <c r="AJ948">
        <f>VLOOKUP(C948,'考勤原始数据（增加育儿、独生子女陪护假）'!C:AF,30,0)</f>
        <v>0</v>
      </c>
      <c r="AL948">
        <f t="shared" si="57"/>
        <v>0</v>
      </c>
      <c r="AM948">
        <f t="shared" si="59"/>
        <v>40.58</v>
      </c>
      <c r="AN948">
        <f>VLOOKUP(C948,工龄计算!B:F,5,0)</f>
        <v>0</v>
      </c>
      <c r="AS948">
        <f t="shared" si="58"/>
        <v>0</v>
      </c>
      <c r="BB948">
        <f t="shared" si="60"/>
        <v>0</v>
      </c>
    </row>
    <row r="949" spans="2:54">
      <c r="B949" t="str">
        <f>VLOOKUP(C949,花名册!C:O,13,0)</f>
        <v>12758</v>
      </c>
      <c r="C949" t="s">
        <v>1758</v>
      </c>
      <c r="D949" t="str">
        <f>VLOOKUP(C949,花名册!C:F,4,0)</f>
        <v>百诚医药</v>
      </c>
      <c r="E949" t="str">
        <f>VLOOKUP(C949,花名册!C:G,5,0)</f>
        <v>固体制剂二部</v>
      </c>
      <c r="F949" t="str">
        <f>VLOOKUP(C949,花名册!C:H,6,0)</f>
        <v>助理分析研究员</v>
      </c>
      <c r="G949" t="str">
        <f>VLOOKUP(C949,花名册!C:D,2,0)</f>
        <v>在职</v>
      </c>
      <c r="H949" t="str">
        <f>VLOOKUP(C949,花名册!C:E,3,0)</f>
        <v>试用员工</v>
      </c>
      <c r="I949" t="str">
        <f>VLOOKUP(C949,花名册!C:J,8,0)</f>
        <v>研发</v>
      </c>
      <c r="J949" t="str">
        <f>VLOOKUP(C949,花名册!C:I,7,0)</f>
        <v>2023-03-29</v>
      </c>
      <c r="K949" t="str">
        <f>VLOOKUP(C949,花名册!C:L,9,0)</f>
        <v/>
      </c>
      <c r="L949" t="str">
        <f>VLOOKUP(C949,花名册!C:L,10,0)</f>
        <v/>
      </c>
      <c r="M949" t="str">
        <f>VLOOKUP(C949,花名册!C:N,12,0)</f>
        <v>P1</v>
      </c>
      <c r="N949">
        <f>VLOOKUP(C949,出勤日期!A:I,9,0)</f>
        <v>172.5</v>
      </c>
      <c r="O949">
        <f>VLOOKUP(C949,出勤日期!A:J,10,0)</f>
        <v>22.5</v>
      </c>
      <c r="P949">
        <f>VLOOKUP(C949,出勤日期!A:L,12,0)</f>
        <v>0</v>
      </c>
      <c r="Q949">
        <f>VLOOKUP(C949,出勤日期!A:M,13,0)</f>
        <v>22.5</v>
      </c>
      <c r="S949">
        <f>VLOOKUP(C949,'考勤原始数据（增加育儿、独生子女陪护假）'!C:X,16,0)</f>
        <v>0</v>
      </c>
      <c r="U949">
        <f>VLOOKUP(C949,'考勤原始数据（增加育儿、独生子女陪护假）'!C:Z,17,0)</f>
        <v>0</v>
      </c>
      <c r="W949">
        <f>VLOOKUP(C949,'考勤原始数据（增加育儿、独生子女陪护假）'!C:AB,18,0)</f>
        <v>0</v>
      </c>
      <c r="Y949">
        <f>VLOOKUP(C949,'考勤原始数据（增加育儿、独生子女陪护假）'!C:AD,19,0)</f>
        <v>0</v>
      </c>
      <c r="Z949">
        <f>VLOOKUP(C949,'考勤原始数据（增加育儿、独生子女陪护假）'!C:AE,20,0)</f>
        <v>0</v>
      </c>
      <c r="AB949">
        <f>VLOOKUP(C949,'考勤原始数据（增加育儿、独生子女陪护假）'!C:AG,22,0)</f>
        <v>0</v>
      </c>
      <c r="AC949">
        <f>VLOOKUP(C949,'考勤原始数据（增加育儿、独生子女陪护假）'!C:Y,23,0)</f>
        <v>0</v>
      </c>
      <c r="AD949">
        <f>VLOOKUP(C949,'考勤原始数据（增加育儿、独生子女陪护假）'!C:Z,24,0)</f>
        <v>0</v>
      </c>
      <c r="AE949">
        <v>0</v>
      </c>
      <c r="AF949">
        <f>VLOOKUP(C949,'考勤原始数据（增加育儿、独生子女陪护假）'!C:AB,26,0)</f>
        <v>0</v>
      </c>
      <c r="AG949">
        <f>VLOOKUP(C949:C950,'考勤原始数据（增加育儿、独生子女陪护假）'!C:AC,27,0)</f>
        <v>0</v>
      </c>
      <c r="AH949">
        <f>VLOOKUP(C949,'考勤原始数据（增加育儿、独生子女陪护假）'!C:AD,28,0)</f>
        <v>0</v>
      </c>
      <c r="AI949">
        <f>VLOOKUP(C949,'考勤原始数据（增加育儿、独生子女陪护假）'!C:AE,29,0)</f>
        <v>0</v>
      </c>
      <c r="AJ949">
        <f>VLOOKUP(C949,'考勤原始数据（增加育儿、独生子女陪护假）'!C:AF,30,0)</f>
        <v>0</v>
      </c>
      <c r="AL949">
        <f t="shared" si="57"/>
        <v>0</v>
      </c>
      <c r="AM949">
        <f t="shared" si="59"/>
        <v>26.09</v>
      </c>
      <c r="AN949">
        <f>VLOOKUP(C949,工龄计算!B:F,5,0)</f>
        <v>0</v>
      </c>
      <c r="AS949">
        <f t="shared" si="58"/>
        <v>0</v>
      </c>
      <c r="BB949">
        <f t="shared" si="60"/>
        <v>0</v>
      </c>
    </row>
    <row r="950" spans="2:54">
      <c r="B950" t="str">
        <f>VLOOKUP(C950,花名册!C:O,13,0)</f>
        <v>12748</v>
      </c>
      <c r="C950" t="s">
        <v>1478</v>
      </c>
      <c r="D950" t="str">
        <f>VLOOKUP(C950,花名册!C:F,4,0)</f>
        <v>百诚医药</v>
      </c>
      <c r="E950" t="str">
        <f>VLOOKUP(C950,花名册!C:G,5,0)</f>
        <v>液体制剂三部</v>
      </c>
      <c r="F950" t="str">
        <f>VLOOKUP(C950,花名册!C:H,6,0)</f>
        <v>助理分析研究员</v>
      </c>
      <c r="G950" t="str">
        <f>VLOOKUP(C950,花名册!C:D,2,0)</f>
        <v>在职</v>
      </c>
      <c r="H950" t="str">
        <f>VLOOKUP(C950,花名册!C:E,3,0)</f>
        <v>试用员工</v>
      </c>
      <c r="I950" t="str">
        <f>VLOOKUP(C950,花名册!C:J,8,0)</f>
        <v>研发</v>
      </c>
      <c r="J950" t="str">
        <f>VLOOKUP(C950,花名册!C:I,7,0)</f>
        <v>2023-03-29</v>
      </c>
      <c r="K950" t="str">
        <f>VLOOKUP(C950,花名册!C:L,9,0)</f>
        <v/>
      </c>
      <c r="L950" t="str">
        <f>VLOOKUP(C950,花名册!C:L,10,0)</f>
        <v/>
      </c>
      <c r="M950" t="str">
        <f>VLOOKUP(C950,花名册!C:N,12,0)</f>
        <v>P1</v>
      </c>
      <c r="N950">
        <f>VLOOKUP(C950,出勤日期!A:I,9,0)</f>
        <v>172.5</v>
      </c>
      <c r="O950">
        <f>VLOOKUP(C950,出勤日期!A:J,10,0)</f>
        <v>22.5</v>
      </c>
      <c r="P950">
        <f>VLOOKUP(C950,出勤日期!A:L,12,0)</f>
        <v>0</v>
      </c>
      <c r="Q950">
        <f>VLOOKUP(C950,出勤日期!A:M,13,0)</f>
        <v>22.5</v>
      </c>
      <c r="S950">
        <f>VLOOKUP(C950,'考勤原始数据（增加育儿、独生子女陪护假）'!C:X,16,0)</f>
        <v>0</v>
      </c>
      <c r="U950">
        <f>VLOOKUP(C950,'考勤原始数据（增加育儿、独生子女陪护假）'!C:Z,17,0)</f>
        <v>0</v>
      </c>
      <c r="W950">
        <f>VLOOKUP(C950,'考勤原始数据（增加育儿、独生子女陪护假）'!C:AB,18,0)</f>
        <v>0</v>
      </c>
      <c r="Y950">
        <f>VLOOKUP(C950,'考勤原始数据（增加育儿、独生子女陪护假）'!C:AD,19,0)</f>
        <v>0</v>
      </c>
      <c r="Z950">
        <f>VLOOKUP(C950,'考勤原始数据（增加育儿、独生子女陪护假）'!C:AE,20,0)</f>
        <v>0</v>
      </c>
      <c r="AB950">
        <f>VLOOKUP(C950,'考勤原始数据（增加育儿、独生子女陪护假）'!C:AG,22,0)</f>
        <v>0</v>
      </c>
      <c r="AC950">
        <f>VLOOKUP(C950,'考勤原始数据（增加育儿、独生子女陪护假）'!C:Y,23,0)</f>
        <v>0</v>
      </c>
      <c r="AD950">
        <f>VLOOKUP(C950,'考勤原始数据（增加育儿、独生子女陪护假）'!C:Z,24,0)</f>
        <v>0</v>
      </c>
      <c r="AE950">
        <v>0</v>
      </c>
      <c r="AF950">
        <f>VLOOKUP(C950,'考勤原始数据（增加育儿、独生子女陪护假）'!C:AB,26,0)</f>
        <v>0</v>
      </c>
      <c r="AG950">
        <f>VLOOKUP(C950:C951,'考勤原始数据（增加育儿、独生子女陪护假）'!C:AC,27,0)</f>
        <v>0</v>
      </c>
      <c r="AH950">
        <f>VLOOKUP(C950,'考勤原始数据（增加育儿、独生子女陪护假）'!C:AD,28,0)</f>
        <v>0</v>
      </c>
      <c r="AI950">
        <f>VLOOKUP(C950,'考勤原始数据（增加育儿、独生子女陪护假）'!C:AE,29,0)</f>
        <v>0</v>
      </c>
      <c r="AJ950">
        <f>VLOOKUP(C950,'考勤原始数据（增加育儿、独生子女陪护假）'!C:AF,30,0)</f>
        <v>0</v>
      </c>
      <c r="AL950">
        <f t="shared" si="57"/>
        <v>0</v>
      </c>
      <c r="AM950">
        <f t="shared" si="59"/>
        <v>26.09</v>
      </c>
      <c r="AN950">
        <f>VLOOKUP(C950,工龄计算!B:F,5,0)</f>
        <v>0</v>
      </c>
      <c r="AS950">
        <f t="shared" si="58"/>
        <v>0</v>
      </c>
      <c r="BB950">
        <f t="shared" si="60"/>
        <v>0</v>
      </c>
    </row>
    <row r="951" spans="2:54">
      <c r="B951" t="str">
        <f>VLOOKUP(C951,花名册!C:O,13,0)</f>
        <v>12676</v>
      </c>
      <c r="C951" t="s">
        <v>1748</v>
      </c>
      <c r="D951" t="str">
        <f>VLOOKUP(C951,花名册!C:F,4,0)</f>
        <v>百诚医药</v>
      </c>
      <c r="E951" t="str">
        <f>VLOOKUP(C951,花名册!C:G,5,0)</f>
        <v>业务发展四部</v>
      </c>
      <c r="F951" t="str">
        <f>VLOOKUP(C951,花名册!C:H,6,0)</f>
        <v>业务助理</v>
      </c>
      <c r="G951" t="str">
        <f>VLOOKUP(C951,花名册!C:D,2,0)</f>
        <v>在职</v>
      </c>
      <c r="H951" t="str">
        <f>VLOOKUP(C951,花名册!C:E,3,0)</f>
        <v>试用员工</v>
      </c>
      <c r="I951" t="str">
        <f>VLOOKUP(C951,花名册!C:J,8,0)</f>
        <v>职能</v>
      </c>
      <c r="J951" t="str">
        <f>VLOOKUP(C951,花名册!C:I,7,0)</f>
        <v>2023-03-06</v>
      </c>
      <c r="K951" t="str">
        <f>VLOOKUP(C951,花名册!C:L,9,0)</f>
        <v/>
      </c>
      <c r="L951" t="str">
        <f>VLOOKUP(C951,花名册!C:L,10,0)</f>
        <v/>
      </c>
      <c r="M951" t="str">
        <f>VLOOKUP(C951,花名册!C:N,12,0)</f>
        <v>P2</v>
      </c>
      <c r="N951">
        <f>VLOOKUP(C951,出勤日期!A:I,9,0)</f>
        <v>184</v>
      </c>
      <c r="O951">
        <f>VLOOKUP(C951,出勤日期!A:J,10,0)</f>
        <v>160</v>
      </c>
      <c r="P951">
        <f>VLOOKUP(C951,出勤日期!A:L,12,0)</f>
        <v>0</v>
      </c>
      <c r="Q951">
        <f>VLOOKUP(C951,出勤日期!A:M,13,0)</f>
        <v>160</v>
      </c>
      <c r="S951">
        <f>VLOOKUP(C951,'考勤原始数据（增加育儿、独生子女陪护假）'!C:X,16,0)</f>
        <v>0</v>
      </c>
      <c r="U951">
        <f>VLOOKUP(C951,'考勤原始数据（增加育儿、独生子女陪护假）'!C:Z,17,0)</f>
        <v>0</v>
      </c>
      <c r="W951">
        <f>VLOOKUP(C951,'考勤原始数据（增加育儿、独生子女陪护假）'!C:AB,18,0)</f>
        <v>0</v>
      </c>
      <c r="Y951">
        <f>VLOOKUP(C951,'考勤原始数据（增加育儿、独生子女陪护假）'!C:AD,19,0)</f>
        <v>0</v>
      </c>
      <c r="Z951">
        <f>VLOOKUP(C951,'考勤原始数据（增加育儿、独生子女陪护假）'!C:AE,20,0)</f>
        <v>0</v>
      </c>
      <c r="AB951">
        <f>VLOOKUP(C951,'考勤原始数据（增加育儿、独生子女陪护假）'!C:AG,22,0)</f>
        <v>0</v>
      </c>
      <c r="AC951">
        <f>VLOOKUP(C951,'考勤原始数据（增加育儿、独生子女陪护假）'!C:Y,23,0)</f>
        <v>0</v>
      </c>
      <c r="AD951">
        <f>VLOOKUP(C951,'考勤原始数据（增加育儿、独生子女陪护假）'!C:Z,24,0)</f>
        <v>0</v>
      </c>
      <c r="AE951">
        <v>0</v>
      </c>
      <c r="AF951">
        <f>VLOOKUP(C951,'考勤原始数据（增加育儿、独生子女陪护假）'!C:AB,26,0)</f>
        <v>0</v>
      </c>
      <c r="AG951">
        <f>VLOOKUP(C951:C952,'考勤原始数据（增加育儿、独生子女陪护假）'!C:AC,27,0)</f>
        <v>0</v>
      </c>
      <c r="AH951">
        <f>VLOOKUP(C951,'考勤原始数据（增加育儿、独生子女陪护假）'!C:AD,28,0)</f>
        <v>0</v>
      </c>
      <c r="AI951">
        <f>VLOOKUP(C951,'考勤原始数据（增加育儿、独生子女陪护假）'!C:AE,29,0)</f>
        <v>0</v>
      </c>
      <c r="AJ951">
        <f>VLOOKUP(C951,'考勤原始数据（增加育儿、独生子女陪护假）'!C:AF,30,0)</f>
        <v>0</v>
      </c>
      <c r="AL951">
        <f t="shared" si="57"/>
        <v>0</v>
      </c>
      <c r="AM951">
        <f t="shared" si="59"/>
        <v>173.91</v>
      </c>
      <c r="AN951">
        <f>VLOOKUP(C951,工龄计算!B:F,5,0)</f>
        <v>0</v>
      </c>
      <c r="AS951">
        <f t="shared" si="58"/>
        <v>0</v>
      </c>
      <c r="BB951">
        <f t="shared" si="60"/>
        <v>0</v>
      </c>
    </row>
    <row r="952" spans="2:54">
      <c r="B952" t="str">
        <f>VLOOKUP(C952,花名册!C:O,13,0)</f>
        <v>12697</v>
      </c>
      <c r="C952" t="s">
        <v>1661</v>
      </c>
      <c r="D952" t="str">
        <f>VLOOKUP(C952,花名册!C:F,4,0)</f>
        <v>百诚医药</v>
      </c>
      <c r="E952" t="str">
        <f>VLOOKUP(C952,花名册!C:G,5,0)</f>
        <v>财务部</v>
      </c>
      <c r="F952" t="str">
        <f>VLOOKUP(C952,花名册!C:H,6,0)</f>
        <v>实习生</v>
      </c>
      <c r="G952" t="str">
        <f>VLOOKUP(C952,花名册!C:D,2,0)</f>
        <v>在职</v>
      </c>
      <c r="H952" t="str">
        <f>VLOOKUP(C952,花名册!C:E,3,0)</f>
        <v>实习生</v>
      </c>
      <c r="I952" t="str">
        <f>VLOOKUP(C952,花名册!C:J,8,0)</f>
        <v>职能</v>
      </c>
      <c r="J952" t="str">
        <f>VLOOKUP(C952,花名册!C:I,7,0)</f>
        <v>2023-03-10</v>
      </c>
      <c r="K952" t="str">
        <f>VLOOKUP(C952,花名册!C:L,9,0)</f>
        <v/>
      </c>
      <c r="L952" t="str">
        <f>VLOOKUP(C952,花名册!C:L,10,0)</f>
        <v/>
      </c>
      <c r="M952" t="str">
        <f>VLOOKUP(C952,花名册!C:N,12,0)</f>
        <v>-</v>
      </c>
      <c r="N952">
        <f>VLOOKUP(C952,出勤日期!A:I,9,0)</f>
        <v>184</v>
      </c>
      <c r="O952">
        <f>VLOOKUP(C952,出勤日期!A:J,10,0)</f>
        <v>128</v>
      </c>
      <c r="P952">
        <f>VLOOKUP(C952,出勤日期!A:L,12,0)</f>
        <v>0</v>
      </c>
      <c r="Q952">
        <f>VLOOKUP(C952,出勤日期!A:M,13,0)</f>
        <v>128</v>
      </c>
      <c r="S952">
        <f>VLOOKUP(C952,'考勤原始数据（增加育儿、独生子女陪护假）'!C:X,16,0)</f>
        <v>28.5</v>
      </c>
      <c r="U952">
        <f>VLOOKUP(C952,'考勤原始数据（增加育儿、独生子女陪护假）'!C:Z,17,0)</f>
        <v>0</v>
      </c>
      <c r="W952">
        <f>VLOOKUP(C952,'考勤原始数据（增加育儿、独生子女陪护假）'!C:AB,18,0)</f>
        <v>0</v>
      </c>
      <c r="Y952">
        <f>VLOOKUP(C952,'考勤原始数据（增加育儿、独生子女陪护假）'!C:AD,19,0)</f>
        <v>0</v>
      </c>
      <c r="Z952">
        <f>VLOOKUP(C952,'考勤原始数据（增加育儿、独生子女陪护假）'!C:AE,20,0)</f>
        <v>0</v>
      </c>
      <c r="AB952">
        <f>VLOOKUP(C952,'考勤原始数据（增加育儿、独生子女陪护假）'!C:AG,22,0)</f>
        <v>0</v>
      </c>
      <c r="AC952">
        <f>VLOOKUP(C952,'考勤原始数据（增加育儿、独生子女陪护假）'!C:Y,23,0)</f>
        <v>11</v>
      </c>
      <c r="AD952">
        <f>VLOOKUP(C952,'考勤原始数据（增加育儿、独生子女陪护假）'!C:Z,24,0)</f>
        <v>0</v>
      </c>
      <c r="AE952">
        <v>0</v>
      </c>
      <c r="AF952">
        <f>VLOOKUP(C952,'考勤原始数据（增加育儿、独生子女陪护假）'!C:AB,26,0)</f>
        <v>11</v>
      </c>
      <c r="AG952">
        <f>VLOOKUP(C952:C953,'考勤原始数据（增加育儿、独生子女陪护假）'!C:AC,27,0)</f>
        <v>0</v>
      </c>
      <c r="AH952">
        <f>VLOOKUP(C952,'考勤原始数据（增加育儿、独生子女陪护假）'!C:AD,28,0)</f>
        <v>0</v>
      </c>
      <c r="AI952">
        <f>VLOOKUP(C952,'考勤原始数据（增加育儿、独生子女陪护假）'!C:AE,29,0)</f>
        <v>0</v>
      </c>
      <c r="AJ952">
        <f>VLOOKUP(C952,'考勤原始数据（增加育儿、独生子女陪护假）'!C:AF,30,0)</f>
        <v>206.25</v>
      </c>
      <c r="AL952">
        <f t="shared" si="57"/>
        <v>0</v>
      </c>
      <c r="AM952">
        <f t="shared" si="59"/>
        <v>108.15</v>
      </c>
      <c r="AN952">
        <f>VLOOKUP(C952,工龄计算!B:F,5,0)</f>
        <v>0</v>
      </c>
      <c r="AS952">
        <f t="shared" si="58"/>
        <v>0</v>
      </c>
      <c r="BB952">
        <f t="shared" si="60"/>
        <v>0</v>
      </c>
    </row>
    <row r="953" spans="2:54">
      <c r="B953" t="str">
        <f>VLOOKUP(C953,花名册!C:O,13,0)</f>
        <v>12714</v>
      </c>
      <c r="C953" t="s">
        <v>1662</v>
      </c>
      <c r="D953" t="str">
        <f>VLOOKUP(C953,花名册!C:F,4,0)</f>
        <v>百诚医药</v>
      </c>
      <c r="E953" t="str">
        <f>VLOOKUP(C953,花名册!C:G,5,0)</f>
        <v>行政事务部</v>
      </c>
      <c r="F953" t="str">
        <f>VLOOKUP(C953,花名册!C:H,6,0)</f>
        <v>工程维修员</v>
      </c>
      <c r="G953" t="str">
        <f>VLOOKUP(C953,花名册!C:D,2,0)</f>
        <v>在职</v>
      </c>
      <c r="H953" t="str">
        <f>VLOOKUP(C953,花名册!C:E,3,0)</f>
        <v>试用员工</v>
      </c>
      <c r="I953" t="str">
        <f>VLOOKUP(C953,花名册!C:J,8,0)</f>
        <v>职能</v>
      </c>
      <c r="J953" t="str">
        <f>VLOOKUP(C953,花名册!C:I,7,0)</f>
        <v>2023-03-13</v>
      </c>
      <c r="K953" t="str">
        <f>VLOOKUP(C953,花名册!C:L,9,0)</f>
        <v/>
      </c>
      <c r="L953" t="str">
        <f>VLOOKUP(C953,花名册!C:L,10,0)</f>
        <v/>
      </c>
      <c r="M953" t="str">
        <f>VLOOKUP(C953,花名册!C:N,12,0)</f>
        <v>P2</v>
      </c>
      <c r="N953">
        <f>VLOOKUP(C953,出勤日期!A:I,9,0)</f>
        <v>184</v>
      </c>
      <c r="O953">
        <f>VLOOKUP(C953,出勤日期!A:J,10,0)</f>
        <v>120</v>
      </c>
      <c r="P953">
        <f>VLOOKUP(C953,出勤日期!A:L,12,0)</f>
        <v>0</v>
      </c>
      <c r="Q953">
        <f>VLOOKUP(C953,出勤日期!A:M,13,0)</f>
        <v>120</v>
      </c>
      <c r="S953">
        <f>VLOOKUP(C953,'考勤原始数据（增加育儿、独生子女陪护假）'!C:X,16,0)</f>
        <v>0</v>
      </c>
      <c r="U953">
        <f>VLOOKUP(C953,'考勤原始数据（增加育儿、独生子女陪护假）'!C:Z,17,0)</f>
        <v>0</v>
      </c>
      <c r="W953">
        <f>VLOOKUP(C953,'考勤原始数据（增加育儿、独生子女陪护假）'!C:AB,18,0)</f>
        <v>0</v>
      </c>
      <c r="Y953">
        <f>VLOOKUP(C953,'考勤原始数据（增加育儿、独生子女陪护假）'!C:AD,19,0)</f>
        <v>0</v>
      </c>
      <c r="Z953">
        <f>VLOOKUP(C953,'考勤原始数据（增加育儿、独生子女陪护假）'!C:AE,20,0)</f>
        <v>0</v>
      </c>
      <c r="AB953">
        <f>VLOOKUP(C953,'考勤原始数据（增加育儿、独生子女陪护假）'!C:AG,22,0)</f>
        <v>0</v>
      </c>
      <c r="AC953">
        <f>VLOOKUP(C953,'考勤原始数据（增加育儿、独生子女陪护假）'!C:Y,23,0)</f>
        <v>5</v>
      </c>
      <c r="AD953">
        <f>VLOOKUP(C953,'考勤原始数据（增加育儿、独生子女陪护假）'!C:Z,24,0)</f>
        <v>0</v>
      </c>
      <c r="AE953">
        <v>0</v>
      </c>
      <c r="AF953">
        <f>VLOOKUP(C953,'考勤原始数据（增加育儿、独生子女陪护假）'!C:AB,26,0)</f>
        <v>2</v>
      </c>
      <c r="AG953">
        <f>VLOOKUP(C953:C954,'考勤原始数据（增加育儿、独生子女陪护假）'!C:AC,27,0)</f>
        <v>3</v>
      </c>
      <c r="AH953">
        <f>VLOOKUP(C953,'考勤原始数据（增加育儿、独生子女陪护假）'!C:AD,28,0)</f>
        <v>0</v>
      </c>
      <c r="AI953">
        <f>VLOOKUP(C953,'考勤原始数据（增加育儿、独生子女陪护假）'!C:AE,29,0)</f>
        <v>0</v>
      </c>
      <c r="AJ953">
        <f>VLOOKUP(C953,'考勤原始数据（增加育儿、独生子女陪护假）'!C:AF,30,0)</f>
        <v>187.5</v>
      </c>
      <c r="AL953">
        <f t="shared" si="57"/>
        <v>0</v>
      </c>
      <c r="AM953">
        <f t="shared" si="59"/>
        <v>130.43</v>
      </c>
      <c r="AN953">
        <f>VLOOKUP(C953,工龄计算!B:F,5,0)</f>
        <v>0</v>
      </c>
      <c r="AS953">
        <f t="shared" si="58"/>
        <v>0</v>
      </c>
      <c r="BB953">
        <f t="shared" si="60"/>
        <v>0</v>
      </c>
    </row>
    <row r="954" spans="2:54">
      <c r="B954" t="str">
        <f>VLOOKUP(C954,花名册!C:O,13,0)</f>
        <v>12722</v>
      </c>
      <c r="C954" t="s">
        <v>1752</v>
      </c>
      <c r="D954" t="str">
        <f>VLOOKUP(C954,花名册!C:F,4,0)</f>
        <v>一语科技</v>
      </c>
      <c r="E954" t="str">
        <f>VLOOKUP(C954,花名册!C:G,5,0)</f>
        <v>一语科技</v>
      </c>
      <c r="F954" t="str">
        <f>VLOOKUP(C954,花名册!C:H,6,0)</f>
        <v>保洁</v>
      </c>
      <c r="G954" t="str">
        <f>VLOOKUP(C954,花名册!C:D,2,0)</f>
        <v>在职</v>
      </c>
      <c r="H954" t="str">
        <f>VLOOKUP(C954,花名册!C:E,3,0)</f>
        <v>退休返聘（试用）</v>
      </c>
      <c r="I954" t="str">
        <f>VLOOKUP(C954,花名册!C:J,8,0)</f>
        <v>后勤</v>
      </c>
      <c r="J954" t="str">
        <f>VLOOKUP(C954,花名册!C:I,7,0)</f>
        <v>2023-03-16</v>
      </c>
      <c r="K954" t="str">
        <f>VLOOKUP(C954,花名册!C:L,9,0)</f>
        <v/>
      </c>
      <c r="L954" t="str">
        <f>VLOOKUP(C954,花名册!C:L,10,0)</f>
        <v/>
      </c>
      <c r="M954" t="str">
        <f>VLOOKUP(C954,花名册!C:N,12,0)</f>
        <v>P1</v>
      </c>
      <c r="N954">
        <f>VLOOKUP(C954,出勤日期!A:I,9,0)</f>
        <v>184</v>
      </c>
      <c r="O954">
        <f>VLOOKUP(C954,出勤日期!A:J,10,0)</f>
        <v>96</v>
      </c>
      <c r="P954">
        <f>VLOOKUP(C954,出勤日期!A:L,12,0)</f>
        <v>0</v>
      </c>
      <c r="Q954">
        <f>VLOOKUP(C954,出勤日期!A:M,13,0)</f>
        <v>96</v>
      </c>
      <c r="S954">
        <f>VLOOKUP(C954,'考勤原始数据（增加育儿、独生子女陪护假）'!C:X,16,0)</f>
        <v>0</v>
      </c>
      <c r="U954">
        <f>VLOOKUP(C954,'考勤原始数据（增加育儿、独生子女陪护假）'!C:Z,17,0)</f>
        <v>0</v>
      </c>
      <c r="W954">
        <f>VLOOKUP(C954,'考勤原始数据（增加育儿、独生子女陪护假）'!C:AB,18,0)</f>
        <v>0</v>
      </c>
      <c r="Y954">
        <f>VLOOKUP(C954,'考勤原始数据（增加育儿、独生子女陪护假）'!C:AD,19,0)</f>
        <v>0</v>
      </c>
      <c r="Z954">
        <f>VLOOKUP(C954,'考勤原始数据（增加育儿、独生子女陪护假）'!C:AE,20,0)</f>
        <v>0</v>
      </c>
      <c r="AB954">
        <f>VLOOKUP(C954,'考勤原始数据（增加育儿、独生子女陪护假）'!C:AG,22,0)</f>
        <v>0</v>
      </c>
      <c r="AC954">
        <f>VLOOKUP(C954,'考勤原始数据（增加育儿、独生子女陪护假）'!C:Y,23,0)</f>
        <v>16</v>
      </c>
      <c r="AD954">
        <f>VLOOKUP(C954,'考勤原始数据（增加育儿、独生子女陪护假）'!C:Z,24,0)</f>
        <v>0</v>
      </c>
      <c r="AE954">
        <v>0</v>
      </c>
      <c r="AF954">
        <f>VLOOKUP(C954,'考勤原始数据（增加育儿、独生子女陪护假）'!C:AB,26,0)</f>
        <v>0</v>
      </c>
      <c r="AG954">
        <f>VLOOKUP(C954:C955,'考勤原始数据（增加育儿、独生子女陪护假）'!C:AC,27,0)</f>
        <v>16</v>
      </c>
      <c r="AH954">
        <f>VLOOKUP(C954,'考勤原始数据（增加育儿、独生子女陪护假）'!C:AD,28,0)</f>
        <v>0</v>
      </c>
      <c r="AI954">
        <f>VLOOKUP(C954,'考勤原始数据（增加育儿、独生子女陪护假）'!C:AE,29,0)</f>
        <v>0</v>
      </c>
      <c r="AJ954">
        <f>VLOOKUP(C954,'考勤原始数据（增加育儿、独生子女陪护假）'!C:AF,30,0)</f>
        <v>520</v>
      </c>
      <c r="AL954">
        <f t="shared" si="57"/>
        <v>0</v>
      </c>
      <c r="AM954">
        <f t="shared" si="59"/>
        <v>104.35</v>
      </c>
      <c r="AN954">
        <f>VLOOKUP(C954,工龄计算!B:F,5,0)</f>
        <v>0</v>
      </c>
      <c r="AS954">
        <f t="shared" si="58"/>
        <v>0</v>
      </c>
      <c r="BB954">
        <f t="shared" si="60"/>
        <v>0</v>
      </c>
    </row>
    <row r="955" spans="2:54">
      <c r="B955" t="str">
        <f>VLOOKUP(C955,花名册!C:O,13,0)</f>
        <v>12727</v>
      </c>
      <c r="C955" t="s">
        <v>1723</v>
      </c>
      <c r="D955" t="str">
        <f>VLOOKUP(C955,花名册!C:F,4,0)</f>
        <v>百诚医药</v>
      </c>
      <c r="E955" t="str">
        <f>VLOOKUP(C955,花名册!C:G,5,0)</f>
        <v>工程建设部</v>
      </c>
      <c r="F955" t="str">
        <f>VLOOKUP(C955,花名册!C:H,6,0)</f>
        <v>项目工程师</v>
      </c>
      <c r="G955" t="str">
        <f>VLOOKUP(C955,花名册!C:D,2,0)</f>
        <v>在职</v>
      </c>
      <c r="H955" t="str">
        <f>VLOOKUP(C955,花名册!C:E,3,0)</f>
        <v>退休返聘（试用）</v>
      </c>
      <c r="I955" t="str">
        <f>VLOOKUP(C955,花名册!C:J,8,0)</f>
        <v>职能</v>
      </c>
      <c r="J955" t="str">
        <f>VLOOKUP(C955,花名册!C:I,7,0)</f>
        <v>2023-03-16</v>
      </c>
      <c r="K955" t="str">
        <f>VLOOKUP(C955,花名册!C:L,9,0)</f>
        <v/>
      </c>
      <c r="L955" t="str">
        <f>VLOOKUP(C955,花名册!C:L,10,0)</f>
        <v/>
      </c>
      <c r="M955" t="str">
        <f>VLOOKUP(C955,花名册!C:N,12,0)</f>
        <v>P5</v>
      </c>
      <c r="N955">
        <f>VLOOKUP(C955,出勤日期!A:I,9,0)</f>
        <v>184</v>
      </c>
      <c r="O955">
        <f>VLOOKUP(C955,出勤日期!A:J,10,0)</f>
        <v>96</v>
      </c>
      <c r="P955">
        <f>VLOOKUP(C955,出勤日期!A:L,12,0)</f>
        <v>0</v>
      </c>
      <c r="Q955">
        <f>VLOOKUP(C955,出勤日期!A:M,13,0)</f>
        <v>96</v>
      </c>
      <c r="S955">
        <f>VLOOKUP(C955,'考勤原始数据（增加育儿、独生子女陪护假）'!C:X,16,0)</f>
        <v>0</v>
      </c>
      <c r="U955">
        <f>VLOOKUP(C955,'考勤原始数据（增加育儿、独生子女陪护假）'!C:Z,17,0)</f>
        <v>0</v>
      </c>
      <c r="W955">
        <f>VLOOKUP(C955,'考勤原始数据（增加育儿、独生子女陪护假）'!C:AB,18,0)</f>
        <v>0</v>
      </c>
      <c r="Y955">
        <f>VLOOKUP(C955,'考勤原始数据（增加育儿、独生子女陪护假）'!C:AD,19,0)</f>
        <v>0</v>
      </c>
      <c r="Z955">
        <f>VLOOKUP(C955,'考勤原始数据（增加育儿、独生子女陪护假）'!C:AE,20,0)</f>
        <v>0</v>
      </c>
      <c r="AB955">
        <f>VLOOKUP(C955,'考勤原始数据（增加育儿、独生子女陪护假）'!C:AG,22,0)</f>
        <v>0</v>
      </c>
      <c r="AC955">
        <f>VLOOKUP(C955,'考勤原始数据（增加育儿、独生子女陪护假）'!C:Y,23,0)</f>
        <v>40</v>
      </c>
      <c r="AD955">
        <f>VLOOKUP(C955,'考勤原始数据（增加育儿、独生子女陪护假）'!C:Z,24,0)</f>
        <v>0</v>
      </c>
      <c r="AE955">
        <v>0</v>
      </c>
      <c r="AF955">
        <f>VLOOKUP(C955,'考勤原始数据（增加育儿、独生子女陪护假）'!C:AB,26,0)</f>
        <v>11</v>
      </c>
      <c r="AG955">
        <f>VLOOKUP(C955:C956,'考勤原始数据（增加育儿、独生子女陪护假）'!C:AC,27,0)</f>
        <v>29</v>
      </c>
      <c r="AH955">
        <f>VLOOKUP(C955,'考勤原始数据（增加育儿、独生子女陪护假）'!C:AD,28,0)</f>
        <v>0</v>
      </c>
      <c r="AI955">
        <f>VLOOKUP(C955,'考勤原始数据（增加育儿、独生子女陪护假）'!C:AE,29,0)</f>
        <v>0</v>
      </c>
      <c r="AJ955">
        <f>VLOOKUP(C955,'考勤原始数据（增加育儿、独生子女陪护假）'!C:AF,30,0)</f>
        <v>1500</v>
      </c>
      <c r="AL955">
        <f t="shared" si="57"/>
        <v>0</v>
      </c>
      <c r="AM955">
        <f t="shared" si="59"/>
        <v>104.35</v>
      </c>
      <c r="AN955">
        <f>VLOOKUP(C955,工龄计算!B:F,5,0)</f>
        <v>0</v>
      </c>
      <c r="AS955">
        <f t="shared" si="58"/>
        <v>0</v>
      </c>
      <c r="BB955">
        <f t="shared" si="60"/>
        <v>0</v>
      </c>
    </row>
    <row r="956" spans="2:54">
      <c r="B956" t="str">
        <f>VLOOKUP(C956,花名册!C:O,13,0)</f>
        <v>12724</v>
      </c>
      <c r="C956" t="s">
        <v>1724</v>
      </c>
      <c r="D956" t="str">
        <f>VLOOKUP(C956,花名册!C:F,4,0)</f>
        <v>一语科技</v>
      </c>
      <c r="E956" t="str">
        <f>VLOOKUP(C956,花名册!C:G,5,0)</f>
        <v>一语科技</v>
      </c>
      <c r="F956" t="str">
        <f>VLOOKUP(C956,花名册!C:H,6,0)</f>
        <v>保洁</v>
      </c>
      <c r="G956" t="str">
        <f>VLOOKUP(C956,花名册!C:D,2,0)</f>
        <v>在职</v>
      </c>
      <c r="H956" t="str">
        <f>VLOOKUP(C956,花名册!C:E,3,0)</f>
        <v>试用员工</v>
      </c>
      <c r="I956" t="str">
        <f>VLOOKUP(C956,花名册!C:J,8,0)</f>
        <v>后勤</v>
      </c>
      <c r="J956" t="str">
        <f>VLOOKUP(C956,花名册!C:I,7,0)</f>
        <v>2023-03-16</v>
      </c>
      <c r="K956" t="str">
        <f>VLOOKUP(C956,花名册!C:L,9,0)</f>
        <v/>
      </c>
      <c r="L956" t="str">
        <f>VLOOKUP(C956,花名册!C:L,10,0)</f>
        <v/>
      </c>
      <c r="M956" t="str">
        <f>VLOOKUP(C956,花名册!C:N,12,0)</f>
        <v>P1</v>
      </c>
      <c r="N956">
        <f>VLOOKUP(C956,出勤日期!A:I,9,0)</f>
        <v>184</v>
      </c>
      <c r="O956">
        <f>VLOOKUP(C956,出勤日期!A:J,10,0)</f>
        <v>96</v>
      </c>
      <c r="P956">
        <f>VLOOKUP(C956,出勤日期!A:L,12,0)</f>
        <v>0</v>
      </c>
      <c r="Q956">
        <f>VLOOKUP(C956,出勤日期!A:M,13,0)</f>
        <v>96</v>
      </c>
      <c r="S956">
        <f>VLOOKUP(C956,'考勤原始数据（增加育儿、独生子女陪护假）'!C:X,16,0)</f>
        <v>0</v>
      </c>
      <c r="U956">
        <f>VLOOKUP(C956,'考勤原始数据（增加育儿、独生子女陪护假）'!C:Z,17,0)</f>
        <v>0</v>
      </c>
      <c r="W956">
        <f>VLOOKUP(C956,'考勤原始数据（增加育儿、独生子女陪护假）'!C:AB,18,0)</f>
        <v>0</v>
      </c>
      <c r="Y956">
        <f>VLOOKUP(C956,'考勤原始数据（增加育儿、独生子女陪护假）'!C:AD,19,0)</f>
        <v>0</v>
      </c>
      <c r="Z956">
        <f>VLOOKUP(C956,'考勤原始数据（增加育儿、独生子女陪护假）'!C:AE,20,0)</f>
        <v>0</v>
      </c>
      <c r="AB956">
        <f>VLOOKUP(C956,'考勤原始数据（增加育儿、独生子女陪护假）'!C:AG,22,0)</f>
        <v>0</v>
      </c>
      <c r="AC956">
        <f>VLOOKUP(C956,'考勤原始数据（增加育儿、独生子女陪护假）'!C:Y,23,0)</f>
        <v>16</v>
      </c>
      <c r="AD956">
        <f>VLOOKUP(C956,'考勤原始数据（增加育儿、独生子女陪护假）'!C:Z,24,0)</f>
        <v>0</v>
      </c>
      <c r="AE956">
        <v>0</v>
      </c>
      <c r="AF956">
        <f>VLOOKUP(C956,'考勤原始数据（增加育儿、独生子女陪护假）'!C:AB,26,0)</f>
        <v>0</v>
      </c>
      <c r="AG956">
        <f>VLOOKUP(C956:C957,'考勤原始数据（增加育儿、独生子女陪护假）'!C:AC,27,0)</f>
        <v>16</v>
      </c>
      <c r="AH956">
        <f>VLOOKUP(C956,'考勤原始数据（增加育儿、独生子女陪护假）'!C:AD,28,0)</f>
        <v>0</v>
      </c>
      <c r="AI956">
        <f>VLOOKUP(C956,'考勤原始数据（增加育儿、独生子女陪护假）'!C:AE,29,0)</f>
        <v>0</v>
      </c>
      <c r="AJ956">
        <f>VLOOKUP(C956,'考勤原始数据（增加育儿、独生子女陪护假）'!C:AF,30,0)</f>
        <v>520</v>
      </c>
      <c r="AL956">
        <f t="shared" si="57"/>
        <v>0</v>
      </c>
      <c r="AM956">
        <f t="shared" si="59"/>
        <v>104.35</v>
      </c>
      <c r="AN956">
        <f>VLOOKUP(C956,工龄计算!B:F,5,0)</f>
        <v>0</v>
      </c>
      <c r="AS956">
        <f t="shared" si="58"/>
        <v>0</v>
      </c>
      <c r="BB956">
        <f t="shared" si="60"/>
        <v>0</v>
      </c>
    </row>
    <row r="957" spans="2:54">
      <c r="B957" t="str">
        <f>VLOOKUP(C957,花名册!C:O,13,0)</f>
        <v>12721</v>
      </c>
      <c r="C957" t="s">
        <v>1725</v>
      </c>
      <c r="D957" t="str">
        <f>VLOOKUP(C957,花名册!C:F,4,0)</f>
        <v>一语科技</v>
      </c>
      <c r="E957" t="str">
        <f>VLOOKUP(C957,花名册!C:G,5,0)</f>
        <v>一语科技</v>
      </c>
      <c r="F957" t="str">
        <f>VLOOKUP(C957,花名册!C:H,6,0)</f>
        <v>保洁</v>
      </c>
      <c r="G957" t="str">
        <f>VLOOKUP(C957,花名册!C:D,2,0)</f>
        <v>在职</v>
      </c>
      <c r="H957" t="str">
        <f>VLOOKUP(C957,花名册!C:E,3,0)</f>
        <v>退休返聘（试用）</v>
      </c>
      <c r="I957" t="str">
        <f>VLOOKUP(C957,花名册!C:J,8,0)</f>
        <v>后勤</v>
      </c>
      <c r="J957" t="str">
        <f>VLOOKUP(C957,花名册!C:I,7,0)</f>
        <v>2023-03-16</v>
      </c>
      <c r="K957" t="str">
        <f>VLOOKUP(C957,花名册!C:L,9,0)</f>
        <v/>
      </c>
      <c r="L957" t="str">
        <f>VLOOKUP(C957,花名册!C:L,10,0)</f>
        <v/>
      </c>
      <c r="M957" t="str">
        <f>VLOOKUP(C957,花名册!C:N,12,0)</f>
        <v>P1</v>
      </c>
      <c r="N957">
        <f>VLOOKUP(C957,出勤日期!A:I,9,0)</f>
        <v>184</v>
      </c>
      <c r="O957">
        <f>VLOOKUP(C957,出勤日期!A:J,10,0)</f>
        <v>96</v>
      </c>
      <c r="P957">
        <f>VLOOKUP(C957,出勤日期!A:L,12,0)</f>
        <v>0</v>
      </c>
      <c r="Q957">
        <f>VLOOKUP(C957,出勤日期!A:M,13,0)</f>
        <v>96</v>
      </c>
      <c r="S957">
        <f>VLOOKUP(C957,'考勤原始数据（增加育儿、独生子女陪护假）'!C:X,16,0)</f>
        <v>0</v>
      </c>
      <c r="U957">
        <f>VLOOKUP(C957,'考勤原始数据（增加育儿、独生子女陪护假）'!C:Z,17,0)</f>
        <v>0</v>
      </c>
      <c r="W957">
        <f>VLOOKUP(C957,'考勤原始数据（增加育儿、独生子女陪护假）'!C:AB,18,0)</f>
        <v>0</v>
      </c>
      <c r="Y957">
        <f>VLOOKUP(C957,'考勤原始数据（增加育儿、独生子女陪护假）'!C:AD,19,0)</f>
        <v>0</v>
      </c>
      <c r="Z957">
        <f>VLOOKUP(C957,'考勤原始数据（增加育儿、独生子女陪护假）'!C:AE,20,0)</f>
        <v>0</v>
      </c>
      <c r="AB957">
        <f>VLOOKUP(C957,'考勤原始数据（增加育儿、独生子女陪护假）'!C:AG,22,0)</f>
        <v>0</v>
      </c>
      <c r="AC957">
        <f>VLOOKUP(C957,'考勤原始数据（增加育儿、独生子女陪护假）'!C:Y,23,0)</f>
        <v>16</v>
      </c>
      <c r="AD957">
        <f>VLOOKUP(C957,'考勤原始数据（增加育儿、独生子女陪护假）'!C:Z,24,0)</f>
        <v>0</v>
      </c>
      <c r="AE957">
        <v>0</v>
      </c>
      <c r="AF957">
        <f>VLOOKUP(C957,'考勤原始数据（增加育儿、独生子女陪护假）'!C:AB,26,0)</f>
        <v>0</v>
      </c>
      <c r="AG957">
        <f>VLOOKUP(C957:C958,'考勤原始数据（增加育儿、独生子女陪护假）'!C:AC,27,0)</f>
        <v>16</v>
      </c>
      <c r="AH957">
        <f>VLOOKUP(C957,'考勤原始数据（增加育儿、独生子女陪护假）'!C:AD,28,0)</f>
        <v>0</v>
      </c>
      <c r="AI957">
        <f>VLOOKUP(C957,'考勤原始数据（增加育儿、独生子女陪护假）'!C:AE,29,0)</f>
        <v>0</v>
      </c>
      <c r="AJ957">
        <f>VLOOKUP(C957,'考勤原始数据（增加育儿、独生子女陪护假）'!C:AF,30,0)</f>
        <v>520</v>
      </c>
      <c r="AL957">
        <f t="shared" si="57"/>
        <v>0</v>
      </c>
      <c r="AM957">
        <f t="shared" si="59"/>
        <v>104.35</v>
      </c>
      <c r="AN957">
        <f>VLOOKUP(C957,工龄计算!B:F,5,0)</f>
        <v>0</v>
      </c>
      <c r="AS957">
        <f t="shared" si="58"/>
        <v>0</v>
      </c>
      <c r="BB957">
        <f t="shared" si="60"/>
        <v>0</v>
      </c>
    </row>
    <row r="958" spans="2:54">
      <c r="B958" t="str">
        <f>VLOOKUP(C958,花名册!C:O,13,0)</f>
        <v>12732</v>
      </c>
      <c r="C958" t="s">
        <v>1665</v>
      </c>
      <c r="D958" t="str">
        <f>VLOOKUP(C958,花名册!C:F,4,0)</f>
        <v>百诚医药</v>
      </c>
      <c r="E958" t="str">
        <f>VLOOKUP(C958,花名册!C:G,5,0)</f>
        <v>财务部</v>
      </c>
      <c r="F958" t="str">
        <f>VLOOKUP(C958,花名册!C:H,6,0)</f>
        <v>出纳</v>
      </c>
      <c r="G958" t="str">
        <f>VLOOKUP(C958,花名册!C:D,2,0)</f>
        <v>在职</v>
      </c>
      <c r="H958" t="str">
        <f>VLOOKUP(C958,花名册!C:E,3,0)</f>
        <v>试用员工</v>
      </c>
      <c r="I958" t="str">
        <f>VLOOKUP(C958,花名册!C:J,8,0)</f>
        <v>职能</v>
      </c>
      <c r="J958" t="str">
        <f>VLOOKUP(C958,花名册!C:I,7,0)</f>
        <v>2023-03-17</v>
      </c>
      <c r="K958" t="str">
        <f>VLOOKUP(C958,花名册!C:L,9,0)</f>
        <v/>
      </c>
      <c r="L958" t="str">
        <f>VLOOKUP(C958,花名册!C:L,10,0)</f>
        <v/>
      </c>
      <c r="M958" t="str">
        <f>VLOOKUP(C958,花名册!C:N,12,0)</f>
        <v>P3</v>
      </c>
      <c r="N958">
        <f>VLOOKUP(C958,出勤日期!A:I,9,0)</f>
        <v>184</v>
      </c>
      <c r="O958">
        <f>VLOOKUP(C958,出勤日期!A:J,10,0)</f>
        <v>88</v>
      </c>
      <c r="P958">
        <f>VLOOKUP(C958,出勤日期!A:L,12,0)</f>
        <v>0</v>
      </c>
      <c r="Q958">
        <f>VLOOKUP(C958,出勤日期!A:M,13,0)</f>
        <v>88</v>
      </c>
      <c r="S958">
        <f>VLOOKUP(C958,'考勤原始数据（增加育儿、独生子女陪护假）'!C:X,16,0)</f>
        <v>0</v>
      </c>
      <c r="U958">
        <f>VLOOKUP(C958,'考勤原始数据（增加育儿、独生子女陪护假）'!C:Z,17,0)</f>
        <v>0</v>
      </c>
      <c r="W958">
        <f>VLOOKUP(C958,'考勤原始数据（增加育儿、独生子女陪护假）'!C:AB,18,0)</f>
        <v>0</v>
      </c>
      <c r="Y958">
        <f>VLOOKUP(C958,'考勤原始数据（增加育儿、独生子女陪护假）'!C:AD,19,0)</f>
        <v>0</v>
      </c>
      <c r="Z958">
        <f>VLOOKUP(C958,'考勤原始数据（增加育儿、独生子女陪护假）'!C:AE,20,0)</f>
        <v>0</v>
      </c>
      <c r="AB958">
        <f>VLOOKUP(C958,'考勤原始数据（增加育儿、独生子女陪护假）'!C:AG,22,0)</f>
        <v>0</v>
      </c>
      <c r="AC958">
        <f>VLOOKUP(C958,'考勤原始数据（增加育儿、独生子女陪护假）'!C:Y,23,0)</f>
        <v>0</v>
      </c>
      <c r="AD958">
        <f>VLOOKUP(C958,'考勤原始数据（增加育儿、独生子女陪护假）'!C:Z,24,0)</f>
        <v>0</v>
      </c>
      <c r="AE958">
        <v>0</v>
      </c>
      <c r="AF958">
        <f>VLOOKUP(C958,'考勤原始数据（增加育儿、独生子女陪护假）'!C:AB,26,0)</f>
        <v>0</v>
      </c>
      <c r="AG958">
        <f>VLOOKUP(C958:C959,'考勤原始数据（增加育儿、独生子女陪护假）'!C:AC,27,0)</f>
        <v>0</v>
      </c>
      <c r="AH958">
        <f>VLOOKUP(C958,'考勤原始数据（增加育儿、独生子女陪护假）'!C:AD,28,0)</f>
        <v>0</v>
      </c>
      <c r="AI958">
        <f>VLOOKUP(C958,'考勤原始数据（增加育儿、独生子女陪护假）'!C:AE,29,0)</f>
        <v>0</v>
      </c>
      <c r="AJ958">
        <f>VLOOKUP(C958,'考勤原始数据（增加育儿、独生子女陪护假）'!C:AF,30,0)</f>
        <v>0</v>
      </c>
      <c r="AL958">
        <f t="shared" si="57"/>
        <v>0</v>
      </c>
      <c r="AM958">
        <f t="shared" si="59"/>
        <v>95.65</v>
      </c>
      <c r="AN958">
        <f>VLOOKUP(C958,工龄计算!B:F,5,0)</f>
        <v>0</v>
      </c>
      <c r="AS958">
        <f t="shared" si="58"/>
        <v>0</v>
      </c>
      <c r="BB958">
        <f t="shared" si="60"/>
        <v>0</v>
      </c>
    </row>
    <row r="959" spans="2:54">
      <c r="B959" t="str">
        <f>VLOOKUP(C959,花名册!C:O,13,0)</f>
        <v>10013</v>
      </c>
      <c r="C959" t="s">
        <v>718</v>
      </c>
      <c r="D959" t="str">
        <f>VLOOKUP(C959,花名册!C:F,4,0)</f>
        <v>百诚医药</v>
      </c>
      <c r="E959" t="str">
        <f>VLOOKUP(C959,花名册!C:G,5,0)</f>
        <v>固体制剂一部</v>
      </c>
      <c r="F959" t="str">
        <f>VLOOKUP(C959,花名册!C:H,6,0)</f>
        <v>高级分析研究员</v>
      </c>
      <c r="G959" t="str">
        <f>VLOOKUP(C959,花名册!C:D,2,0)</f>
        <v>在职</v>
      </c>
      <c r="H959" t="str">
        <f>VLOOKUP(C959,花名册!C:E,3,0)</f>
        <v>正式员工</v>
      </c>
      <c r="I959" t="str">
        <f>VLOOKUP(C959,花名册!C:J,8,0)</f>
        <v>研发</v>
      </c>
      <c r="J959" t="str">
        <f>VLOOKUP(C959,花名册!C:I,7,0)</f>
        <v>2013-07-01</v>
      </c>
      <c r="K959" t="str">
        <f>VLOOKUP(C959,花名册!C:L,9,0)</f>
        <v/>
      </c>
      <c r="L959" t="str">
        <f>VLOOKUP(C959,花名册!C:L,10,0)</f>
        <v/>
      </c>
      <c r="M959" t="str">
        <f>VLOOKUP(C959,花名册!C:N,12,0)</f>
        <v>P3</v>
      </c>
      <c r="N959">
        <f>VLOOKUP(C959,出勤日期!A:I,9,0)</f>
        <v>172.5</v>
      </c>
      <c r="O959">
        <f>VLOOKUP(C959,出勤日期!A:J,10,0)</f>
        <v>172.5</v>
      </c>
      <c r="P959">
        <f>VLOOKUP(C959,出勤日期!A:L,12,0)</f>
        <v>0</v>
      </c>
      <c r="Q959">
        <f>VLOOKUP(C959,出勤日期!A:M,13,0)</f>
        <v>172.5</v>
      </c>
      <c r="S959">
        <f>VLOOKUP(C959,'考勤原始数据（增加育儿、独生子女陪护假）'!C:X,16,0)</f>
        <v>0</v>
      </c>
      <c r="U959">
        <f>VLOOKUP(C959,'考勤原始数据（增加育儿、独生子女陪护假）'!C:Z,17,0)</f>
        <v>0</v>
      </c>
      <c r="W959">
        <f>VLOOKUP(C959,'考勤原始数据（增加育儿、独生子女陪护假）'!C:AB,18,0)</f>
        <v>0</v>
      </c>
      <c r="Y959">
        <f>VLOOKUP(C959,'考勤原始数据（增加育儿、独生子女陪护假）'!C:AD,19,0)</f>
        <v>0</v>
      </c>
      <c r="Z959">
        <f>VLOOKUP(C959,'考勤原始数据（增加育儿、独生子女陪护假）'!C:AE,20,0)</f>
        <v>0</v>
      </c>
      <c r="AB959">
        <f>VLOOKUP(C959,'考勤原始数据（增加育儿、独生子女陪护假）'!C:AG,22,0)</f>
        <v>0</v>
      </c>
      <c r="AC959">
        <f>VLOOKUP(C959,'考勤原始数据（增加育儿、独生子女陪护假）'!C:Y,23,0)</f>
        <v>0</v>
      </c>
      <c r="AD959">
        <f>VLOOKUP(C959,'考勤原始数据（增加育儿、独生子女陪护假）'!C:Z,24,0)</f>
        <v>0</v>
      </c>
      <c r="AE959">
        <v>0</v>
      </c>
      <c r="AF959">
        <f>VLOOKUP(C959,'考勤原始数据（增加育儿、独生子女陪护假）'!C:AB,26,0)</f>
        <v>0</v>
      </c>
      <c r="AG959">
        <f>VLOOKUP(C959:C960,'考勤原始数据（增加育儿、独生子女陪护假）'!C:AC,27,0)</f>
        <v>0</v>
      </c>
      <c r="AH959">
        <f>VLOOKUP(C959,'考勤原始数据（增加育儿、独生子女陪护假）'!C:AD,28,0)</f>
        <v>0</v>
      </c>
      <c r="AI959">
        <f>VLOOKUP(C959,'考勤原始数据（增加育儿、独生子女陪护假）'!C:AE,29,0)</f>
        <v>0</v>
      </c>
      <c r="AJ959">
        <f>VLOOKUP(C959,'考勤原始数据（增加育儿、独生子女陪护假）'!C:AF,30,0)</f>
        <v>0</v>
      </c>
      <c r="AL959">
        <f t="shared" si="57"/>
        <v>0</v>
      </c>
      <c r="AM959">
        <f t="shared" si="59"/>
        <v>200</v>
      </c>
      <c r="AN959">
        <f>VLOOKUP(C959,工龄计算!B:F,5,0)</f>
        <v>650</v>
      </c>
      <c r="AS959">
        <f t="shared" si="58"/>
        <v>0</v>
      </c>
      <c r="BB959">
        <f t="shared" si="60"/>
        <v>0</v>
      </c>
    </row>
    <row r="960" spans="2:54">
      <c r="B960" t="str">
        <f>VLOOKUP(C960,花名册!C:O,13,0)</f>
        <v>12734</v>
      </c>
      <c r="C960" t="s">
        <v>1358</v>
      </c>
      <c r="D960" t="str">
        <f>VLOOKUP(C960,花名册!C:F,4,0)</f>
        <v>一语科技</v>
      </c>
      <c r="E960" t="str">
        <f>VLOOKUP(C960,花名册!C:G,5,0)</f>
        <v>一语科技</v>
      </c>
      <c r="F960" t="str">
        <f>VLOOKUP(C960,花名册!C:H,6,0)</f>
        <v>保洁</v>
      </c>
      <c r="G960" t="str">
        <f>VLOOKUP(C960,花名册!C:D,2,0)</f>
        <v>在职</v>
      </c>
      <c r="H960" t="str">
        <f>VLOOKUP(C960,花名册!C:E,3,0)</f>
        <v>试用员工</v>
      </c>
      <c r="I960" t="str">
        <f>VLOOKUP(C960,花名册!C:J,8,0)</f>
        <v>后勤</v>
      </c>
      <c r="J960" t="str">
        <f>VLOOKUP(C960,花名册!C:I,7,0)</f>
        <v>2023-03-16</v>
      </c>
      <c r="K960" t="str">
        <f>VLOOKUP(C960,花名册!C:L,9,0)</f>
        <v/>
      </c>
      <c r="L960" t="str">
        <f>VLOOKUP(C960,花名册!C:L,10,0)</f>
        <v/>
      </c>
      <c r="M960" t="str">
        <f>VLOOKUP(C960,花名册!C:N,12,0)</f>
        <v>P1</v>
      </c>
      <c r="N960">
        <f>VLOOKUP(C960,出勤日期!A:I,9,0)</f>
        <v>184</v>
      </c>
      <c r="O960">
        <f>VLOOKUP(C960,出勤日期!A:J,10,0)</f>
        <v>96</v>
      </c>
      <c r="P960">
        <f>VLOOKUP(C960,出勤日期!A:L,12,0)</f>
        <v>0</v>
      </c>
      <c r="Q960">
        <f>VLOOKUP(C960,出勤日期!A:M,13,0)</f>
        <v>96</v>
      </c>
      <c r="S960">
        <f>VLOOKUP(C960,'考勤原始数据（增加育儿、独生子女陪护假）'!C:X,16,0)</f>
        <v>0</v>
      </c>
      <c r="U960">
        <f>VLOOKUP(C960,'考勤原始数据（增加育儿、独生子女陪护假）'!C:Z,17,0)</f>
        <v>0</v>
      </c>
      <c r="W960">
        <f>VLOOKUP(C960,'考勤原始数据（增加育儿、独生子女陪护假）'!C:AB,18,0)</f>
        <v>0</v>
      </c>
      <c r="Y960">
        <f>VLOOKUP(C960,'考勤原始数据（增加育儿、独生子女陪护假）'!C:AD,19,0)</f>
        <v>0</v>
      </c>
      <c r="Z960">
        <f>VLOOKUP(C960,'考勤原始数据（增加育儿、独生子女陪护假）'!C:AE,20,0)</f>
        <v>0</v>
      </c>
      <c r="AB960">
        <f>VLOOKUP(C960,'考勤原始数据（增加育儿、独生子女陪护假）'!C:AG,22,0)</f>
        <v>0</v>
      </c>
      <c r="AC960">
        <f>VLOOKUP(C960,'考勤原始数据（增加育儿、独生子女陪护假）'!C:Y,23,0)</f>
        <v>16</v>
      </c>
      <c r="AD960">
        <f>VLOOKUP(C960,'考勤原始数据（增加育儿、独生子女陪护假）'!C:Z,24,0)</f>
        <v>0</v>
      </c>
      <c r="AE960">
        <v>0</v>
      </c>
      <c r="AF960">
        <f>VLOOKUP(C960,'考勤原始数据（增加育儿、独生子女陪护假）'!C:AB,26,0)</f>
        <v>0</v>
      </c>
      <c r="AG960">
        <f>VLOOKUP(C960:C961,'考勤原始数据（增加育儿、独生子女陪护假）'!C:AC,27,0)</f>
        <v>16</v>
      </c>
      <c r="AH960">
        <f>VLOOKUP(C960,'考勤原始数据（增加育儿、独生子女陪护假）'!C:AD,28,0)</f>
        <v>0</v>
      </c>
      <c r="AI960">
        <f>VLOOKUP(C960,'考勤原始数据（增加育儿、独生子女陪护假）'!C:AE,29,0)</f>
        <v>0</v>
      </c>
      <c r="AJ960">
        <f>VLOOKUP(C960,'考勤原始数据（增加育儿、独生子女陪护假）'!C:AF,30,0)</f>
        <v>520</v>
      </c>
      <c r="AL960">
        <f t="shared" si="57"/>
        <v>0</v>
      </c>
      <c r="AM960">
        <f t="shared" si="59"/>
        <v>104.35</v>
      </c>
      <c r="AN960">
        <f>VLOOKUP(C960,工龄计算!B:F,5,0)</f>
        <v>0</v>
      </c>
      <c r="AS960">
        <f t="shared" si="58"/>
        <v>0</v>
      </c>
      <c r="BB960">
        <f t="shared" si="60"/>
        <v>0</v>
      </c>
    </row>
    <row r="961" spans="2:54">
      <c r="B961" t="str">
        <f>VLOOKUP(C961,花名册!C:O,13,0)</f>
        <v>12735</v>
      </c>
      <c r="C961" t="s">
        <v>1753</v>
      </c>
      <c r="D961" t="str">
        <f>VLOOKUP(C961,花名册!C:F,4,0)</f>
        <v>一语科技</v>
      </c>
      <c r="E961" t="str">
        <f>VLOOKUP(C961,花名册!C:G,5,0)</f>
        <v>一语科技</v>
      </c>
      <c r="F961" t="str">
        <f>VLOOKUP(C961,花名册!C:H,6,0)</f>
        <v>保洁</v>
      </c>
      <c r="G961" t="str">
        <f>VLOOKUP(C961,花名册!C:D,2,0)</f>
        <v>在职</v>
      </c>
      <c r="H961" t="str">
        <f>VLOOKUP(C961,花名册!C:E,3,0)</f>
        <v>退休返聘（试用）</v>
      </c>
      <c r="I961" t="str">
        <f>VLOOKUP(C961,花名册!C:J,8,0)</f>
        <v>后勤</v>
      </c>
      <c r="J961" t="str">
        <f>VLOOKUP(C961,花名册!C:I,7,0)</f>
        <v>2023-03-17</v>
      </c>
      <c r="K961" t="str">
        <f>VLOOKUP(C961,花名册!C:L,9,0)</f>
        <v/>
      </c>
      <c r="L961" t="str">
        <f>VLOOKUP(C961,花名册!C:L,10,0)</f>
        <v/>
      </c>
      <c r="M961" t="str">
        <f>VLOOKUP(C961,花名册!C:N,12,0)</f>
        <v>P1</v>
      </c>
      <c r="N961">
        <f>VLOOKUP(C961,出勤日期!A:I,9,0)</f>
        <v>184</v>
      </c>
      <c r="O961">
        <f>VLOOKUP(C961,出勤日期!A:J,10,0)</f>
        <v>88</v>
      </c>
      <c r="P961">
        <f>VLOOKUP(C961,出勤日期!A:L,12,0)</f>
        <v>0</v>
      </c>
      <c r="Q961">
        <f>VLOOKUP(C961,出勤日期!A:M,13,0)</f>
        <v>88</v>
      </c>
      <c r="S961">
        <f>VLOOKUP(C961,'考勤原始数据（增加育儿、独生子女陪护假）'!C:X,16,0)</f>
        <v>0</v>
      </c>
      <c r="U961">
        <f>VLOOKUP(C961,'考勤原始数据（增加育儿、独生子女陪护假）'!C:Z,17,0)</f>
        <v>0</v>
      </c>
      <c r="W961">
        <f>VLOOKUP(C961,'考勤原始数据（增加育儿、独生子女陪护假）'!C:AB,18,0)</f>
        <v>0</v>
      </c>
      <c r="Y961">
        <f>VLOOKUP(C961,'考勤原始数据（增加育儿、独生子女陪护假）'!C:AD,19,0)</f>
        <v>0</v>
      </c>
      <c r="Z961">
        <f>VLOOKUP(C961,'考勤原始数据（增加育儿、独生子女陪护假）'!C:AE,20,0)</f>
        <v>0</v>
      </c>
      <c r="AB961">
        <f>VLOOKUP(C961,'考勤原始数据（增加育儿、独生子女陪护假）'!C:AG,22,0)</f>
        <v>0</v>
      </c>
      <c r="AC961">
        <f>VLOOKUP(C961,'考勤原始数据（增加育儿、独生子女陪护假）'!C:Y,23,0)</f>
        <v>16</v>
      </c>
      <c r="AD961">
        <f>VLOOKUP(C961,'考勤原始数据（增加育儿、独生子女陪护假）'!C:Z,24,0)</f>
        <v>0</v>
      </c>
      <c r="AE961">
        <v>0</v>
      </c>
      <c r="AF961">
        <f>VLOOKUP(C961,'考勤原始数据（增加育儿、独生子女陪护假）'!C:AB,26,0)</f>
        <v>0</v>
      </c>
      <c r="AG961">
        <f>VLOOKUP(C961:C962,'考勤原始数据（增加育儿、独生子女陪护假）'!C:AC,27,0)</f>
        <v>16</v>
      </c>
      <c r="AH961">
        <f>VLOOKUP(C961,'考勤原始数据（增加育儿、独生子女陪护假）'!C:AD,28,0)</f>
        <v>0</v>
      </c>
      <c r="AI961">
        <f>VLOOKUP(C961,'考勤原始数据（增加育儿、独生子女陪护假）'!C:AE,29,0)</f>
        <v>0</v>
      </c>
      <c r="AJ961">
        <f>VLOOKUP(C961,'考勤原始数据（增加育儿、独生子女陪护假）'!C:AF,30,0)</f>
        <v>520</v>
      </c>
      <c r="AL961">
        <f t="shared" si="57"/>
        <v>0</v>
      </c>
      <c r="AM961">
        <f t="shared" si="59"/>
        <v>95.65</v>
      </c>
      <c r="AN961">
        <f>VLOOKUP(C961,工龄计算!B:F,5,0)</f>
        <v>0</v>
      </c>
      <c r="AS961">
        <f t="shared" si="58"/>
        <v>0</v>
      </c>
      <c r="BB961">
        <f t="shared" si="60"/>
        <v>0</v>
      </c>
    </row>
    <row r="962" spans="2:54">
      <c r="B962" t="str">
        <f>VLOOKUP(C962,花名册!C:O,13,0)</f>
        <v>12736</v>
      </c>
      <c r="C962" t="s">
        <v>1754</v>
      </c>
      <c r="D962" t="str">
        <f>VLOOKUP(C962,花名册!C:F,4,0)</f>
        <v>一语科技</v>
      </c>
      <c r="E962" t="str">
        <f>VLOOKUP(C962,花名册!C:G,5,0)</f>
        <v>一语科技</v>
      </c>
      <c r="F962" t="str">
        <f>VLOOKUP(C962,花名册!C:H,6,0)</f>
        <v>保洁</v>
      </c>
      <c r="G962" t="str">
        <f>VLOOKUP(C962,花名册!C:D,2,0)</f>
        <v>在职</v>
      </c>
      <c r="H962" t="str">
        <f>VLOOKUP(C962,花名册!C:E,3,0)</f>
        <v>退休返聘（试用）</v>
      </c>
      <c r="I962" t="str">
        <f>VLOOKUP(C962,花名册!C:J,8,0)</f>
        <v>后勤</v>
      </c>
      <c r="J962" t="str">
        <f>VLOOKUP(C962,花名册!C:I,7,0)</f>
        <v>2023-03-17</v>
      </c>
      <c r="K962" t="str">
        <f>VLOOKUP(C962,花名册!C:L,9,0)</f>
        <v/>
      </c>
      <c r="L962" t="str">
        <f>VLOOKUP(C962,花名册!C:L,10,0)</f>
        <v/>
      </c>
      <c r="M962" t="str">
        <f>VLOOKUP(C962,花名册!C:N,12,0)</f>
        <v>P1</v>
      </c>
      <c r="N962">
        <f>VLOOKUP(C962,出勤日期!A:I,9,0)</f>
        <v>184</v>
      </c>
      <c r="O962">
        <f>VLOOKUP(C962,出勤日期!A:J,10,0)</f>
        <v>88</v>
      </c>
      <c r="P962">
        <f>VLOOKUP(C962,出勤日期!A:L,12,0)</f>
        <v>0</v>
      </c>
      <c r="Q962">
        <f>VLOOKUP(C962,出勤日期!A:M,13,0)</f>
        <v>88</v>
      </c>
      <c r="S962">
        <f>VLOOKUP(C962,'考勤原始数据（增加育儿、独生子女陪护假）'!C:X,16,0)</f>
        <v>0</v>
      </c>
      <c r="U962">
        <f>VLOOKUP(C962,'考勤原始数据（增加育儿、独生子女陪护假）'!C:Z,17,0)</f>
        <v>0</v>
      </c>
      <c r="W962">
        <f>VLOOKUP(C962,'考勤原始数据（增加育儿、独生子女陪护假）'!C:AB,18,0)</f>
        <v>0</v>
      </c>
      <c r="Y962">
        <f>VLOOKUP(C962,'考勤原始数据（增加育儿、独生子女陪护假）'!C:AD,19,0)</f>
        <v>0</v>
      </c>
      <c r="Z962">
        <f>VLOOKUP(C962,'考勤原始数据（增加育儿、独生子女陪护假）'!C:AE,20,0)</f>
        <v>0</v>
      </c>
      <c r="AB962">
        <f>VLOOKUP(C962,'考勤原始数据（增加育儿、独生子女陪护假）'!C:AG,22,0)</f>
        <v>0</v>
      </c>
      <c r="AC962">
        <f>VLOOKUP(C962,'考勤原始数据（增加育儿、独生子女陪护假）'!C:Y,23,0)</f>
        <v>16</v>
      </c>
      <c r="AD962">
        <f>VLOOKUP(C962,'考勤原始数据（增加育儿、独生子女陪护假）'!C:Z,24,0)</f>
        <v>0</v>
      </c>
      <c r="AE962">
        <v>0</v>
      </c>
      <c r="AF962">
        <f>VLOOKUP(C962,'考勤原始数据（增加育儿、独生子女陪护假）'!C:AB,26,0)</f>
        <v>0</v>
      </c>
      <c r="AG962">
        <f>VLOOKUP(C962:C963,'考勤原始数据（增加育儿、独生子女陪护假）'!C:AC,27,0)</f>
        <v>16</v>
      </c>
      <c r="AH962">
        <f>VLOOKUP(C962,'考勤原始数据（增加育儿、独生子女陪护假）'!C:AD,28,0)</f>
        <v>0</v>
      </c>
      <c r="AI962">
        <f>VLOOKUP(C962,'考勤原始数据（增加育儿、独生子女陪护假）'!C:AE,29,0)</f>
        <v>0</v>
      </c>
      <c r="AJ962">
        <f>VLOOKUP(C962,'考勤原始数据（增加育儿、独生子女陪护假）'!C:AF,30,0)</f>
        <v>520</v>
      </c>
      <c r="AL962">
        <f t="shared" ref="AL962:AL980" si="61">AK962*15</f>
        <v>0</v>
      </c>
      <c r="AM962">
        <f t="shared" si="59"/>
        <v>95.65</v>
      </c>
      <c r="AN962">
        <f>VLOOKUP(C962,工龄计算!B:F,5,0)</f>
        <v>0</v>
      </c>
      <c r="AS962">
        <f t="shared" ref="AS962:AS980" si="62">AO962+AP962+AQ962+AR962</f>
        <v>0</v>
      </c>
      <c r="BB962">
        <f t="shared" si="60"/>
        <v>0</v>
      </c>
    </row>
    <row r="963" spans="2:54">
      <c r="B963" t="str">
        <f>VLOOKUP(C963,花名册!C:O,13,0)</f>
        <v>12739</v>
      </c>
      <c r="C963" t="s">
        <v>1743</v>
      </c>
      <c r="D963" t="str">
        <f>VLOOKUP(C963,花名册!C:F,4,0)</f>
        <v>百诚医药</v>
      </c>
      <c r="E963" t="str">
        <f>VLOOKUP(C963,花名册!C:G,5,0)</f>
        <v>财务部</v>
      </c>
      <c r="F963" t="str">
        <f>VLOOKUP(C963,花名册!C:H,6,0)</f>
        <v>出纳</v>
      </c>
      <c r="G963" t="str">
        <f>VLOOKUP(C963,花名册!C:D,2,0)</f>
        <v>在职</v>
      </c>
      <c r="H963" t="str">
        <f>VLOOKUP(C963,花名册!C:E,3,0)</f>
        <v>试用员工</v>
      </c>
      <c r="I963" t="str">
        <f>VLOOKUP(C963,花名册!C:J,8,0)</f>
        <v>职能</v>
      </c>
      <c r="J963" t="str">
        <f>VLOOKUP(C963,花名册!C:I,7,0)</f>
        <v>2023-03-24</v>
      </c>
      <c r="K963" t="str">
        <f>VLOOKUP(C963,花名册!C:L,9,0)</f>
        <v/>
      </c>
      <c r="L963" t="str">
        <f>VLOOKUP(C963,花名册!C:L,10,0)</f>
        <v/>
      </c>
      <c r="M963" t="str">
        <f>VLOOKUP(C963,花名册!C:N,12,0)</f>
        <v>P2</v>
      </c>
      <c r="N963">
        <f>VLOOKUP(C963,出勤日期!A:I,9,0)</f>
        <v>184</v>
      </c>
      <c r="O963">
        <f>VLOOKUP(C963,出勤日期!A:J,10,0)</f>
        <v>48</v>
      </c>
      <c r="P963">
        <f>VLOOKUP(C963,出勤日期!A:L,12,0)</f>
        <v>0</v>
      </c>
      <c r="Q963">
        <f>VLOOKUP(C963,出勤日期!A:M,13,0)</f>
        <v>48</v>
      </c>
      <c r="S963">
        <f>VLOOKUP(C963,'考勤原始数据（增加育儿、独生子女陪护假）'!C:X,16,0)</f>
        <v>0</v>
      </c>
      <c r="U963">
        <f>VLOOKUP(C963,'考勤原始数据（增加育儿、独生子女陪护假）'!C:Z,17,0)</f>
        <v>0</v>
      </c>
      <c r="W963">
        <f>VLOOKUP(C963,'考勤原始数据（增加育儿、独生子女陪护假）'!C:AB,18,0)</f>
        <v>0</v>
      </c>
      <c r="Y963">
        <f>VLOOKUP(C963,'考勤原始数据（增加育儿、独生子女陪护假）'!C:AD,19,0)</f>
        <v>0</v>
      </c>
      <c r="Z963">
        <f>VLOOKUP(C963,'考勤原始数据（增加育儿、独生子女陪护假）'!C:AE,20,0)</f>
        <v>0</v>
      </c>
      <c r="AB963">
        <f>VLOOKUP(C963,'考勤原始数据（增加育儿、独生子女陪护假）'!C:AG,22,0)</f>
        <v>0</v>
      </c>
      <c r="AC963">
        <f>VLOOKUP(C963,'考勤原始数据（增加育儿、独生子女陪护假）'!C:Y,23,0)</f>
        <v>0</v>
      </c>
      <c r="AD963">
        <f>VLOOKUP(C963,'考勤原始数据（增加育儿、独生子女陪护假）'!C:Z,24,0)</f>
        <v>0</v>
      </c>
      <c r="AE963">
        <v>0</v>
      </c>
      <c r="AF963">
        <f>VLOOKUP(C963,'考勤原始数据（增加育儿、独生子女陪护假）'!C:AB,26,0)</f>
        <v>0</v>
      </c>
      <c r="AG963">
        <f>VLOOKUP(C963:C964,'考勤原始数据（增加育儿、独生子女陪护假）'!C:AC,27,0)</f>
        <v>0</v>
      </c>
      <c r="AH963">
        <f>VLOOKUP(C963,'考勤原始数据（增加育儿、独生子女陪护假）'!C:AD,28,0)</f>
        <v>0</v>
      </c>
      <c r="AI963">
        <f>VLOOKUP(C963,'考勤原始数据（增加育儿、独生子女陪护假）'!C:AE,29,0)</f>
        <v>0</v>
      </c>
      <c r="AJ963">
        <f>VLOOKUP(C963,'考勤原始数据（增加育儿、独生子女陪护假）'!C:AF,30,0)</f>
        <v>0</v>
      </c>
      <c r="AL963">
        <f t="shared" si="61"/>
        <v>0</v>
      </c>
      <c r="AM963">
        <f t="shared" ref="AM963:AM980" si="63">ROUND(200/N963*(O963-R963-S963-T963-U963-V963-W963-X963-Y963-Z963-AA963-AB963),2)</f>
        <v>52.17</v>
      </c>
      <c r="AN963">
        <f>VLOOKUP(C963,工龄计算!B:F,5,0)</f>
        <v>0</v>
      </c>
      <c r="AS963">
        <f t="shared" si="62"/>
        <v>0</v>
      </c>
      <c r="BB963">
        <f t="shared" ref="BB963:BB980" si="64">AU963+AY963+AZ963+BA963</f>
        <v>0</v>
      </c>
    </row>
    <row r="964" spans="2:54">
      <c r="B964" t="str">
        <f>VLOOKUP(C964,花名册!C:O,13,0)</f>
        <v>12749</v>
      </c>
      <c r="C964" t="s">
        <v>1475</v>
      </c>
      <c r="D964" t="str">
        <f>VLOOKUP(C964,花名册!C:F,4,0)</f>
        <v>百诚医药</v>
      </c>
      <c r="E964" t="str">
        <f>VLOOKUP(C964,花名册!C:G,5,0)</f>
        <v>内控部</v>
      </c>
      <c r="F964" t="str">
        <f>VLOOKUP(C964,花名册!C:H,6,0)</f>
        <v>法务主管</v>
      </c>
      <c r="G964" t="str">
        <f>VLOOKUP(C964,花名册!C:D,2,0)</f>
        <v>在职</v>
      </c>
      <c r="H964" t="str">
        <f>VLOOKUP(C964,花名册!C:E,3,0)</f>
        <v>试用员工</v>
      </c>
      <c r="I964" t="str">
        <f>VLOOKUP(C964,花名册!C:J,8,0)</f>
        <v>职能</v>
      </c>
      <c r="J964" t="str">
        <f>VLOOKUP(C964,花名册!C:I,7,0)</f>
        <v>2023-03-27</v>
      </c>
      <c r="K964" t="str">
        <f>VLOOKUP(C964,花名册!C:L,9,0)</f>
        <v/>
      </c>
      <c r="L964" t="str">
        <f>VLOOKUP(C964,花名册!C:L,10,0)</f>
        <v/>
      </c>
      <c r="M964" t="str">
        <f>VLOOKUP(C964,花名册!C:N,12,0)</f>
        <v>M3</v>
      </c>
      <c r="N964">
        <f>VLOOKUP(C964,出勤日期!A:I,9,0)</f>
        <v>184</v>
      </c>
      <c r="O964">
        <f>VLOOKUP(C964,出勤日期!A:J,10,0)</f>
        <v>40</v>
      </c>
      <c r="P964">
        <f>VLOOKUP(C964,出勤日期!A:L,12,0)</f>
        <v>0</v>
      </c>
      <c r="Q964">
        <f>VLOOKUP(C964,出勤日期!A:M,13,0)</f>
        <v>40</v>
      </c>
      <c r="S964">
        <f>VLOOKUP(C964,'考勤原始数据（增加育儿、独生子女陪护假）'!C:X,16,0)</f>
        <v>0</v>
      </c>
      <c r="U964">
        <f>VLOOKUP(C964,'考勤原始数据（增加育儿、独生子女陪护假）'!C:Z,17,0)</f>
        <v>0</v>
      </c>
      <c r="W964">
        <f>VLOOKUP(C964,'考勤原始数据（增加育儿、独生子女陪护假）'!C:AB,18,0)</f>
        <v>0</v>
      </c>
      <c r="Y964">
        <f>VLOOKUP(C964,'考勤原始数据（增加育儿、独生子女陪护假）'!C:AD,19,0)</f>
        <v>0</v>
      </c>
      <c r="Z964">
        <f>VLOOKUP(C964,'考勤原始数据（增加育儿、独生子女陪护假）'!C:AE,20,0)</f>
        <v>0</v>
      </c>
      <c r="AB964">
        <f>VLOOKUP(C964,'考勤原始数据（增加育儿、独生子女陪护假）'!C:AG,22,0)</f>
        <v>0</v>
      </c>
      <c r="AC964">
        <f>VLOOKUP(C964,'考勤原始数据（增加育儿、独生子女陪护假）'!C:Y,23,0)</f>
        <v>0</v>
      </c>
      <c r="AD964">
        <f>VLOOKUP(C964,'考勤原始数据（增加育儿、独生子女陪护假）'!C:Z,24,0)</f>
        <v>0</v>
      </c>
      <c r="AE964">
        <v>0</v>
      </c>
      <c r="AF964">
        <f>VLOOKUP(C964,'考勤原始数据（增加育儿、独生子女陪护假）'!C:AB,26,0)</f>
        <v>0</v>
      </c>
      <c r="AG964">
        <f>VLOOKUP(C964:C965,'考勤原始数据（增加育儿、独生子女陪护假）'!C:AC,27,0)</f>
        <v>0</v>
      </c>
      <c r="AH964">
        <f>VLOOKUP(C964,'考勤原始数据（增加育儿、独生子女陪护假）'!C:AD,28,0)</f>
        <v>0</v>
      </c>
      <c r="AI964">
        <f>VLOOKUP(C964,'考勤原始数据（增加育儿、独生子女陪护假）'!C:AE,29,0)</f>
        <v>0</v>
      </c>
      <c r="AJ964">
        <f>VLOOKUP(C964,'考勤原始数据（增加育儿、独生子女陪护假）'!C:AF,30,0)</f>
        <v>0</v>
      </c>
      <c r="AL964">
        <f t="shared" si="61"/>
        <v>0</v>
      </c>
      <c r="AM964">
        <f t="shared" si="63"/>
        <v>43.48</v>
      </c>
      <c r="AN964">
        <f>VLOOKUP(C964,工龄计算!B:F,5,0)</f>
        <v>0</v>
      </c>
      <c r="AS964">
        <f t="shared" si="62"/>
        <v>0</v>
      </c>
      <c r="BB964">
        <f t="shared" si="64"/>
        <v>0</v>
      </c>
    </row>
    <row r="965" spans="2:54">
      <c r="B965" t="str">
        <f>VLOOKUP(C965,花名册!C:O,13,0)</f>
        <v>12760</v>
      </c>
      <c r="C965" t="s">
        <v>1365</v>
      </c>
      <c r="D965" t="str">
        <f>VLOOKUP(C965,花名册!C:F,4,0)</f>
        <v>一语科技</v>
      </c>
      <c r="E965" t="str">
        <f>VLOOKUP(C965,花名册!C:G,5,0)</f>
        <v>一语科技</v>
      </c>
      <c r="F965" t="str">
        <f>VLOOKUP(C965,花名册!C:H,6,0)</f>
        <v>保洁</v>
      </c>
      <c r="G965" t="str">
        <f>VLOOKUP(C965,花名册!C:D,2,0)</f>
        <v>在职</v>
      </c>
      <c r="H965" t="str">
        <f>VLOOKUP(C965,花名册!C:E,3,0)</f>
        <v>退休返聘（试用）</v>
      </c>
      <c r="I965" t="str">
        <f>VLOOKUP(C965,花名册!C:J,8,0)</f>
        <v>后勤</v>
      </c>
      <c r="J965" t="str">
        <f>VLOOKUP(C965,花名册!C:I,7,0)</f>
        <v>2023-03-28</v>
      </c>
      <c r="K965" t="str">
        <f>VLOOKUP(C965,花名册!C:L,9,0)</f>
        <v/>
      </c>
      <c r="L965" t="str">
        <f>VLOOKUP(C965,花名册!C:L,10,0)</f>
        <v/>
      </c>
      <c r="M965" t="str">
        <f>VLOOKUP(C965,花名册!C:N,12,0)</f>
        <v>P1</v>
      </c>
      <c r="N965">
        <f>VLOOKUP(C965,出勤日期!A:I,9,0)</f>
        <v>184</v>
      </c>
      <c r="O965">
        <f>VLOOKUP(C965,出勤日期!A:J,10,0)</f>
        <v>32</v>
      </c>
      <c r="P965">
        <f>VLOOKUP(C965,出勤日期!A:L,12,0)</f>
        <v>0</v>
      </c>
      <c r="Q965">
        <f>VLOOKUP(C965,出勤日期!A:M,13,0)</f>
        <v>32</v>
      </c>
      <c r="S965">
        <f>VLOOKUP(C965,'考勤原始数据（增加育儿、独生子女陪护假）'!C:X,16,0)</f>
        <v>0</v>
      </c>
      <c r="U965">
        <f>VLOOKUP(C965,'考勤原始数据（增加育儿、独生子女陪护假）'!C:Z,17,0)</f>
        <v>0</v>
      </c>
      <c r="W965">
        <f>VLOOKUP(C965,'考勤原始数据（增加育儿、独生子女陪护假）'!C:AB,18,0)</f>
        <v>0</v>
      </c>
      <c r="Y965">
        <f>VLOOKUP(C965,'考勤原始数据（增加育儿、独生子女陪护假）'!C:AD,19,0)</f>
        <v>0</v>
      </c>
      <c r="Z965">
        <f>VLOOKUP(C965,'考勤原始数据（增加育儿、独生子女陪护假）'!C:AE,20,0)</f>
        <v>0</v>
      </c>
      <c r="AB965">
        <f>VLOOKUP(C965,'考勤原始数据（增加育儿、独生子女陪护假）'!C:AG,22,0)</f>
        <v>0</v>
      </c>
      <c r="AC965">
        <f>VLOOKUP(C965,'考勤原始数据（增加育儿、独生子女陪护假）'!C:Y,23,0)</f>
        <v>0</v>
      </c>
      <c r="AD965">
        <f>VLOOKUP(C965,'考勤原始数据（增加育儿、独生子女陪护假）'!C:Z,24,0)</f>
        <v>0</v>
      </c>
      <c r="AE965">
        <v>0</v>
      </c>
      <c r="AF965">
        <f>VLOOKUP(C965,'考勤原始数据（增加育儿、独生子女陪护假）'!C:AB,26,0)</f>
        <v>0</v>
      </c>
      <c r="AG965">
        <f>VLOOKUP(C965:C966,'考勤原始数据（增加育儿、独生子女陪护假）'!C:AC,27,0)</f>
        <v>0</v>
      </c>
      <c r="AH965">
        <f>VLOOKUP(C965,'考勤原始数据（增加育儿、独生子女陪护假）'!C:AD,28,0)</f>
        <v>0</v>
      </c>
      <c r="AI965">
        <f>VLOOKUP(C965,'考勤原始数据（增加育儿、独生子女陪护假）'!C:AE,29,0)</f>
        <v>0</v>
      </c>
      <c r="AJ965">
        <f>VLOOKUP(C965,'考勤原始数据（增加育儿、独生子女陪护假）'!C:AF,30,0)</f>
        <v>0</v>
      </c>
      <c r="AL965">
        <f t="shared" si="61"/>
        <v>0</v>
      </c>
      <c r="AM965">
        <f t="shared" si="63"/>
        <v>34.78</v>
      </c>
      <c r="AN965">
        <f>VLOOKUP(C965,工龄计算!B:F,5,0)</f>
        <v>0</v>
      </c>
      <c r="AS965">
        <f t="shared" si="62"/>
        <v>0</v>
      </c>
      <c r="BB965">
        <f t="shared" si="64"/>
        <v>0</v>
      </c>
    </row>
    <row r="966" spans="2:54">
      <c r="B966" t="str">
        <f>VLOOKUP(C966,花名册!C:O,13,0)</f>
        <v/>
      </c>
      <c r="C966" t="s">
        <v>3606</v>
      </c>
      <c r="D966" t="str">
        <f>VLOOKUP(C966,花名册!C:F,4,0)</f>
        <v>百代医药</v>
      </c>
      <c r="E966" t="str">
        <f>VLOOKUP(C966,花名册!C:G,5,0)</f>
        <v>百代医药</v>
      </c>
      <c r="F966" t="str">
        <f>VLOOKUP(C966,花名册!C:H,6,0)</f>
        <v>执行董事</v>
      </c>
      <c r="G966" t="str">
        <f>VLOOKUP(C966,花名册!C:D,2,0)</f>
        <v>在职</v>
      </c>
      <c r="H966" t="str">
        <f>VLOOKUP(C966,花名册!C:E,3,0)</f>
        <v>试用员工</v>
      </c>
      <c r="I966" t="str">
        <f>VLOOKUP(C966,花名册!C:J,8,0)</f>
        <v>职能</v>
      </c>
      <c r="J966" t="str">
        <f>VLOOKUP(C966,花名册!C:I,7,0)</f>
        <v>2023-01-18</v>
      </c>
      <c r="K966" t="str">
        <f>VLOOKUP(C966,花名册!C:L,9,0)</f>
        <v/>
      </c>
      <c r="L966" t="str">
        <f>VLOOKUP(C966,花名册!C:L,10,0)</f>
        <v/>
      </c>
      <c r="M966" t="str">
        <f>VLOOKUP(C966,花名册!C:N,12,0)</f>
        <v>M7</v>
      </c>
      <c r="N966">
        <f>VLOOKUP(C966,出勤日期!A:I,9,0)</f>
        <v>184</v>
      </c>
      <c r="O966">
        <f>VLOOKUP(C966,出勤日期!A:J,10,0)</f>
        <v>184</v>
      </c>
      <c r="P966">
        <f>VLOOKUP(C966,出勤日期!A:L,12,0)</f>
        <v>0</v>
      </c>
      <c r="Q966">
        <f>VLOOKUP(C966,出勤日期!A:M,13,0)</f>
        <v>184</v>
      </c>
      <c r="S966">
        <v>0</v>
      </c>
      <c r="U966">
        <v>0</v>
      </c>
      <c r="W966">
        <v>0</v>
      </c>
      <c r="Y966">
        <v>0</v>
      </c>
      <c r="Z966">
        <v>0</v>
      </c>
      <c r="AB966">
        <v>0</v>
      </c>
      <c r="AK966">
        <v>23</v>
      </c>
      <c r="AL966">
        <f t="shared" si="61"/>
        <v>345</v>
      </c>
      <c r="AM966">
        <f t="shared" si="63"/>
        <v>200</v>
      </c>
      <c r="AN966">
        <f>VLOOKUP(C966,工龄计算!B:F,5,0)</f>
        <v>0</v>
      </c>
      <c r="AS966">
        <f t="shared" si="62"/>
        <v>0</v>
      </c>
      <c r="BB966">
        <f t="shared" si="64"/>
        <v>0</v>
      </c>
    </row>
    <row r="967" spans="2:54">
      <c r="B967" t="str">
        <f>VLOOKUP(C967,花名册!C:O,13,0)</f>
        <v/>
      </c>
      <c r="C967" t="s">
        <v>3609</v>
      </c>
      <c r="D967" t="str">
        <f>VLOOKUP(C967,花名册!C:F,4,0)</f>
        <v>百诚医药</v>
      </c>
      <c r="E967" t="str">
        <f>VLOOKUP(C967,花名册!C:G,5,0)</f>
        <v>经理室</v>
      </c>
      <c r="F967" t="str">
        <f>VLOOKUP(C967,花名册!C:H,6,0)</f>
        <v>副总经理</v>
      </c>
      <c r="G967" t="str">
        <f>VLOOKUP(C967,花名册!C:D,2,0)</f>
        <v>在职</v>
      </c>
      <c r="H967" t="str">
        <f>VLOOKUP(C967,花名册!C:E,3,0)</f>
        <v>兼职劳务（试用）</v>
      </c>
      <c r="I967" t="str">
        <f>VLOOKUP(C967,花名册!C:J,8,0)</f>
        <v>职能</v>
      </c>
      <c r="J967" t="str">
        <f>VLOOKUP(C967,花名册!C:I,7,0)</f>
        <v>2023-01-03</v>
      </c>
      <c r="K967" t="str">
        <f>VLOOKUP(C967,花名册!C:L,9,0)</f>
        <v/>
      </c>
      <c r="L967" t="str">
        <f>VLOOKUP(C967,花名册!C:L,10,0)</f>
        <v/>
      </c>
      <c r="M967" t="str">
        <f>VLOOKUP(C967,花名册!C:N,12,0)</f>
        <v/>
      </c>
      <c r="N967">
        <f>VLOOKUP(C967,出勤日期!A:I,9,0)</f>
        <v>184</v>
      </c>
      <c r="O967">
        <f>VLOOKUP(C967,出勤日期!A:J,10,0)</f>
        <v>184</v>
      </c>
      <c r="P967">
        <f>VLOOKUP(C967,出勤日期!A:L,12,0)</f>
        <v>0</v>
      </c>
      <c r="Q967">
        <f>VLOOKUP(C967,出勤日期!A:M,13,0)</f>
        <v>184</v>
      </c>
      <c r="S967">
        <v>0</v>
      </c>
      <c r="U967">
        <v>0</v>
      </c>
      <c r="W967">
        <v>0</v>
      </c>
      <c r="Y967">
        <v>0</v>
      </c>
      <c r="Z967">
        <v>0</v>
      </c>
      <c r="AB967">
        <v>0</v>
      </c>
      <c r="AL967">
        <f t="shared" si="61"/>
        <v>0</v>
      </c>
      <c r="AM967">
        <f t="shared" si="63"/>
        <v>200</v>
      </c>
      <c r="AN967">
        <f>VLOOKUP(C967,工龄计算!B:F,5,0)</f>
        <v>0</v>
      </c>
      <c r="AS967">
        <f t="shared" si="62"/>
        <v>0</v>
      </c>
      <c r="BB967">
        <f t="shared" si="64"/>
        <v>0</v>
      </c>
    </row>
    <row r="968" spans="2:54">
      <c r="B968" t="str">
        <f>VLOOKUP(C968,花名册!C:O,13,0)</f>
        <v>12140</v>
      </c>
      <c r="C968" t="s">
        <v>1239</v>
      </c>
      <c r="D968" t="str">
        <f>VLOOKUP(C968,花名册!C:F,4,0)</f>
        <v>百诚医药</v>
      </c>
      <c r="E968" t="str">
        <f>VLOOKUP(C968,花名册!C:G,5,0)</f>
        <v>医学部</v>
      </c>
      <c r="F968" t="str">
        <f>VLOOKUP(C968,花名册!C:H,6,0)</f>
        <v>医学编辑</v>
      </c>
      <c r="G968" t="str">
        <f>VLOOKUP(C968,花名册!C:D,2,0)</f>
        <v>在职</v>
      </c>
      <c r="H968" t="str">
        <f>VLOOKUP(C968,花名册!C:E,3,0)</f>
        <v>正式员工</v>
      </c>
      <c r="I968" t="str">
        <f>VLOOKUP(C968,花名册!C:J,8,0)</f>
        <v>研发</v>
      </c>
      <c r="J968" t="str">
        <f>VLOOKUP(C968,花名册!C:I,7,0)</f>
        <v>2022-09-14</v>
      </c>
      <c r="K968" t="str">
        <f>VLOOKUP(C968,花名册!C:L,9,0)</f>
        <v/>
      </c>
      <c r="L968" t="str">
        <f>VLOOKUP(C968,花名册!C:L,10,0)</f>
        <v/>
      </c>
      <c r="M968" t="str">
        <f>VLOOKUP(C968,花名册!C:N,12,0)</f>
        <v>P2</v>
      </c>
      <c r="N968">
        <f>VLOOKUP(C968,出勤日期!A:I,9,0)</f>
        <v>172.5</v>
      </c>
      <c r="O968">
        <f>VLOOKUP(C968,出勤日期!A:J,10,0)</f>
        <v>172.5</v>
      </c>
      <c r="P968">
        <f>VLOOKUP(C968,出勤日期!A:L,12,0)</f>
        <v>0</v>
      </c>
      <c r="Q968">
        <f>VLOOKUP(C968,出勤日期!A:M,13,0)</f>
        <v>172.5</v>
      </c>
      <c r="S968">
        <f>VLOOKUP(C968,'考勤原始数据（增加育儿、独生子女陪护假）'!C:X,16,0)</f>
        <v>0</v>
      </c>
      <c r="U968">
        <f>VLOOKUP(C968,'考勤原始数据（增加育儿、独生子女陪护假）'!C:Z,17,0)</f>
        <v>0</v>
      </c>
      <c r="W968">
        <f>VLOOKUP(C968,'考勤原始数据（增加育儿、独生子女陪护假）'!C:AB,18,0)</f>
        <v>0</v>
      </c>
      <c r="Y968">
        <f>VLOOKUP(C968,'考勤原始数据（增加育儿、独生子女陪护假）'!C:AD,19,0)</f>
        <v>0</v>
      </c>
      <c r="Z968">
        <f>VLOOKUP(C968,'考勤原始数据（增加育儿、独生子女陪护假）'!C:AE,20,0)</f>
        <v>0</v>
      </c>
      <c r="AB968">
        <f>VLOOKUP(C968,'考勤原始数据（增加育儿、独生子女陪护假）'!C:AG,22,0)</f>
        <v>0</v>
      </c>
      <c r="AC968">
        <f>VLOOKUP(C968,'考勤原始数据（增加育儿、独生子女陪护假）'!C:Y,23,0)</f>
        <v>15</v>
      </c>
      <c r="AD968">
        <f>VLOOKUP(C968,'考勤原始数据（增加育儿、独生子女陪护假）'!C:Z,24,0)</f>
        <v>15</v>
      </c>
      <c r="AE968">
        <v>0</v>
      </c>
      <c r="AF968">
        <f>VLOOKUP(C968,'考勤原始数据（增加育儿、独生子女陪护假）'!C:AB,26,0)</f>
        <v>0</v>
      </c>
      <c r="AG968">
        <f>VLOOKUP(C968:C969,'考勤原始数据（增加育儿、独生子女陪护假）'!C:AC,27,0)</f>
        <v>0</v>
      </c>
      <c r="AH968">
        <f>VLOOKUP(C968,'考勤原始数据（增加育儿、独生子女陪护假）'!C:AD,28,0)</f>
        <v>0</v>
      </c>
      <c r="AI968">
        <f>VLOOKUP(C968,'考勤原始数据（增加育儿、独生子女陪护假）'!C:AE,29,0)</f>
        <v>0</v>
      </c>
      <c r="AJ968">
        <f>VLOOKUP(C968,'考勤原始数据（增加育儿、独生子女陪护假）'!C:AF,30,0)</f>
        <v>0</v>
      </c>
      <c r="AL968">
        <f t="shared" si="61"/>
        <v>0</v>
      </c>
      <c r="AM968">
        <f t="shared" si="63"/>
        <v>200</v>
      </c>
      <c r="AN968">
        <f>VLOOKUP(C968,工龄计算!B:F,5,0)</f>
        <v>0</v>
      </c>
      <c r="AS968">
        <f t="shared" si="62"/>
        <v>0</v>
      </c>
      <c r="BB968">
        <f t="shared" si="64"/>
        <v>0</v>
      </c>
    </row>
    <row r="969" spans="2:54">
      <c r="B969" t="str">
        <f>VLOOKUP(C969,花名册!C:O,13,0)</f>
        <v>10485</v>
      </c>
      <c r="C969" t="s">
        <v>444</v>
      </c>
      <c r="D969" t="str">
        <f>VLOOKUP(C969,花名册!C:F,4,0)</f>
        <v>百诚医药</v>
      </c>
      <c r="E969" t="str">
        <f>VLOOKUP(C969,花名册!C:G,5,0)</f>
        <v>放大管理部</v>
      </c>
      <c r="F969" t="str">
        <f>VLOOKUP(C969,花名册!C:H,6,0)</f>
        <v>资深项目经理(合成)</v>
      </c>
      <c r="G969" t="str">
        <f>VLOOKUP(C969,花名册!C:D,2,0)</f>
        <v>在职</v>
      </c>
      <c r="H969" t="str">
        <f>VLOOKUP(C969,花名册!C:E,3,0)</f>
        <v>正式员工</v>
      </c>
      <c r="I969" t="str">
        <f>VLOOKUP(C969,花名册!C:J,8,0)</f>
        <v>研发</v>
      </c>
      <c r="J969" t="str">
        <f>VLOOKUP(C969,花名册!C:I,7,0)</f>
        <v>2020-03-02</v>
      </c>
      <c r="K969" t="str">
        <f>VLOOKUP(C969,花名册!C:L,9,0)</f>
        <v/>
      </c>
      <c r="L969" t="str">
        <f>VLOOKUP(C969,花名册!C:L,10,0)</f>
        <v/>
      </c>
      <c r="M969" t="str">
        <f>VLOOKUP(C969,花名册!C:N,12,0)</f>
        <v>M4</v>
      </c>
      <c r="N969">
        <f>VLOOKUP(C969,出勤日期!A:I,9,0)</f>
        <v>172.5</v>
      </c>
      <c r="O969">
        <f>VLOOKUP(C969,出勤日期!A:J,10,0)</f>
        <v>172.5</v>
      </c>
      <c r="P969">
        <f>VLOOKUP(C969,出勤日期!A:L,12,0)</f>
        <v>0</v>
      </c>
      <c r="Q969">
        <f>VLOOKUP(C969,出勤日期!A:M,13,0)</f>
        <v>172.5</v>
      </c>
      <c r="S969">
        <f>VLOOKUP(C969,'考勤原始数据（增加育儿、独生子女陪护假）'!C:X,16,0)</f>
        <v>0</v>
      </c>
      <c r="U969">
        <f>VLOOKUP(C969,'考勤原始数据（增加育儿、独生子女陪护假）'!C:Z,17,0)</f>
        <v>0</v>
      </c>
      <c r="W969">
        <f>VLOOKUP(C969,'考勤原始数据（增加育儿、独生子女陪护假）'!C:AB,18,0)</f>
        <v>0</v>
      </c>
      <c r="Y969">
        <f>VLOOKUP(C969,'考勤原始数据（增加育儿、独生子女陪护假）'!C:AD,19,0)</f>
        <v>0</v>
      </c>
      <c r="Z969">
        <f>VLOOKUP(C969,'考勤原始数据（增加育儿、独生子女陪护假）'!C:AE,20,0)</f>
        <v>0</v>
      </c>
      <c r="AB969">
        <f>VLOOKUP(C969,'考勤原始数据（增加育儿、独生子女陪护假）'!C:AG,22,0)</f>
        <v>0</v>
      </c>
      <c r="AC969">
        <f>VLOOKUP(C969,'考勤原始数据（增加育儿、独生子女陪护假）'!C:Y,23,0)</f>
        <v>0</v>
      </c>
      <c r="AD969">
        <f>VLOOKUP(C969,'考勤原始数据（增加育儿、独生子女陪护假）'!C:Z,24,0)</f>
        <v>0</v>
      </c>
      <c r="AE969">
        <v>0</v>
      </c>
      <c r="AF969">
        <f>VLOOKUP(C969,'考勤原始数据（增加育儿、独生子女陪护假）'!C:AB,26,0)</f>
        <v>0</v>
      </c>
      <c r="AG969">
        <f>VLOOKUP(C969:C970,'考勤原始数据（增加育儿、独生子女陪护假）'!C:AC,27,0)</f>
        <v>0</v>
      </c>
      <c r="AH969">
        <f>VLOOKUP(C969,'考勤原始数据（增加育儿、独生子女陪护假）'!C:AD,28,0)</f>
        <v>0</v>
      </c>
      <c r="AI969">
        <f>VLOOKUP(C969,'考勤原始数据（增加育儿、独生子女陪护假）'!C:AE,29,0)</f>
        <v>0</v>
      </c>
      <c r="AJ969">
        <f>VLOOKUP(C969,'考勤原始数据（增加育儿、独生子女陪护假）'!C:AF,30,0)</f>
        <v>0</v>
      </c>
      <c r="AL969">
        <f t="shared" si="61"/>
        <v>0</v>
      </c>
      <c r="AM969">
        <f t="shared" si="63"/>
        <v>200</v>
      </c>
      <c r="AN969">
        <f>VLOOKUP(C969,工龄计算!B:F,5,0)</f>
        <v>150</v>
      </c>
      <c r="AS969">
        <f t="shared" si="62"/>
        <v>0</v>
      </c>
      <c r="BB969">
        <f t="shared" si="64"/>
        <v>0</v>
      </c>
    </row>
    <row r="970" spans="2:54">
      <c r="B970" t="str">
        <f>VLOOKUP(C970,花名册!C:O,13,0)</f>
        <v>10505</v>
      </c>
      <c r="C970" t="s">
        <v>105</v>
      </c>
      <c r="D970" t="str">
        <f>VLOOKUP(C970,花名册!C:F,4,0)</f>
        <v>百诚医药</v>
      </c>
      <c r="E970" t="str">
        <f>VLOOKUP(C970,花名册!C:G,5,0)</f>
        <v>液体制剂一部</v>
      </c>
      <c r="F970" t="str">
        <f>VLOOKUP(C970,花名册!C:H,6,0)</f>
        <v>高级制剂研究员</v>
      </c>
      <c r="G970" t="str">
        <f>VLOOKUP(C970,花名册!C:D,2,0)</f>
        <v>在职</v>
      </c>
      <c r="H970" t="str">
        <f>VLOOKUP(C970,花名册!C:E,3,0)</f>
        <v>正式员工</v>
      </c>
      <c r="I970" t="str">
        <f>VLOOKUP(C970,花名册!C:J,8,0)</f>
        <v>研发</v>
      </c>
      <c r="J970" t="str">
        <f>VLOOKUP(C970,花名册!C:I,7,0)</f>
        <v>2020-04-01</v>
      </c>
      <c r="K970" t="str">
        <f>VLOOKUP(C970,花名册!C:L,9,0)</f>
        <v/>
      </c>
      <c r="L970" t="str">
        <f>VLOOKUP(C970,花名册!C:L,10,0)</f>
        <v/>
      </c>
      <c r="M970" t="str">
        <f>VLOOKUP(C970,花名册!C:N,12,0)</f>
        <v>P3</v>
      </c>
      <c r="N970">
        <f>VLOOKUP(C970,出勤日期!A:I,9,0)</f>
        <v>172.5</v>
      </c>
      <c r="O970">
        <f>VLOOKUP(C970,出勤日期!A:J,10,0)</f>
        <v>172.5</v>
      </c>
      <c r="P970">
        <f>VLOOKUP(C970,出勤日期!A:L,12,0)</f>
        <v>0</v>
      </c>
      <c r="Q970">
        <f>VLOOKUP(C970,出勤日期!A:M,13,0)</f>
        <v>172.5</v>
      </c>
      <c r="S970">
        <f>VLOOKUP(C970,'考勤原始数据（增加育儿、独生子女陪护假）'!C:X,16,0)</f>
        <v>0</v>
      </c>
      <c r="U970">
        <f>VLOOKUP(C970,'考勤原始数据（增加育儿、独生子女陪护假）'!C:Z,17,0)</f>
        <v>0</v>
      </c>
      <c r="W970">
        <f>VLOOKUP(C970,'考勤原始数据（增加育儿、独生子女陪护假）'!C:AB,18,0)</f>
        <v>0</v>
      </c>
      <c r="Y970">
        <f>VLOOKUP(C970,'考勤原始数据（增加育儿、独生子女陪护假）'!C:AD,19,0)</f>
        <v>0</v>
      </c>
      <c r="Z970">
        <f>VLOOKUP(C970,'考勤原始数据（增加育儿、独生子女陪护假）'!C:AE,20,0)</f>
        <v>0</v>
      </c>
      <c r="AB970">
        <f>VLOOKUP(C970,'考勤原始数据（增加育儿、独生子女陪护假）'!C:AG,22,0)</f>
        <v>0</v>
      </c>
      <c r="AC970">
        <f>VLOOKUP(C970,'考勤原始数据（增加育儿、独生子女陪护假）'!C:Y,23,0)</f>
        <v>18</v>
      </c>
      <c r="AD970">
        <f>VLOOKUP(C970,'考勤原始数据（增加育儿、独生子女陪护假）'!C:Z,24,0)</f>
        <v>18</v>
      </c>
      <c r="AE970">
        <v>0</v>
      </c>
      <c r="AF970">
        <f>VLOOKUP(C970,'考勤原始数据（增加育儿、独生子女陪护假）'!C:AB,26,0)</f>
        <v>0</v>
      </c>
      <c r="AG970">
        <f>VLOOKUP(C970:C971,'考勤原始数据（增加育儿、独生子女陪护假）'!C:AC,27,0)</f>
        <v>0</v>
      </c>
      <c r="AH970">
        <f>VLOOKUP(C970,'考勤原始数据（增加育儿、独生子女陪护假）'!C:AD,28,0)</f>
        <v>0</v>
      </c>
      <c r="AI970">
        <f>VLOOKUP(C970,'考勤原始数据（增加育儿、独生子女陪护假）'!C:AE,29,0)</f>
        <v>0</v>
      </c>
      <c r="AJ970">
        <f>VLOOKUP(C970,'考勤原始数据（增加育儿、独生子女陪护假）'!C:AF,30,0)</f>
        <v>0</v>
      </c>
      <c r="AL970">
        <f t="shared" si="61"/>
        <v>0</v>
      </c>
      <c r="AM970">
        <f t="shared" si="63"/>
        <v>200</v>
      </c>
      <c r="AN970">
        <f>VLOOKUP(C970,工龄计算!B:F,5,0)</f>
        <v>100</v>
      </c>
      <c r="AS970">
        <f t="shared" si="62"/>
        <v>0</v>
      </c>
      <c r="BB970">
        <f t="shared" si="64"/>
        <v>0</v>
      </c>
    </row>
    <row r="971" spans="2:54">
      <c r="B971" t="str">
        <f>VLOOKUP(C971,花名册!C:O,13,0)</f>
        <v>50002</v>
      </c>
      <c r="C971" t="s">
        <v>788</v>
      </c>
      <c r="D971" t="str">
        <f>VLOOKUP(C971,花名册!C:F,4,0)</f>
        <v>百诚医药</v>
      </c>
      <c r="E971" t="str">
        <f>VLOOKUP(C971,花名册!C:G,5,0)</f>
        <v>药理部</v>
      </c>
      <c r="F971" t="str">
        <f>VLOOKUP(C971,花名册!C:H,6,0)</f>
        <v>中级项目经理(药理)</v>
      </c>
      <c r="G971" t="str">
        <f>VLOOKUP(C971,花名册!C:D,2,0)</f>
        <v>在职</v>
      </c>
      <c r="H971" t="str">
        <f>VLOOKUP(C971,花名册!C:E,3,0)</f>
        <v>正式员工</v>
      </c>
      <c r="I971" t="str">
        <f>VLOOKUP(C971,花名册!C:J,8,0)</f>
        <v>研发</v>
      </c>
      <c r="J971" t="str">
        <f>VLOOKUP(C971,花名册!C:I,7,0)</f>
        <v>2017-02-23</v>
      </c>
      <c r="K971" t="str">
        <f>VLOOKUP(C971,花名册!C:L,9,0)</f>
        <v/>
      </c>
      <c r="L971" t="str">
        <f>VLOOKUP(C971,花名册!C:L,10,0)</f>
        <v/>
      </c>
      <c r="M971" t="str">
        <f>VLOOKUP(C971,花名册!C:N,12,0)</f>
        <v>M1</v>
      </c>
      <c r="N971">
        <f>VLOOKUP(C971,出勤日期!A:I,9,0)</f>
        <v>172.5</v>
      </c>
      <c r="O971">
        <f>VLOOKUP(C971,出勤日期!A:J,10,0)</f>
        <v>172.5</v>
      </c>
      <c r="P971">
        <f>VLOOKUP(C971,出勤日期!A:L,12,0)</f>
        <v>0</v>
      </c>
      <c r="Q971">
        <f>VLOOKUP(C971,出勤日期!A:M,13,0)</f>
        <v>172.5</v>
      </c>
      <c r="S971">
        <f>VLOOKUP(C971,'考勤原始数据（增加育儿、独生子女陪护假）'!C:X,16,0)</f>
        <v>0</v>
      </c>
      <c r="U971">
        <f>VLOOKUP(C971,'考勤原始数据（增加育儿、独生子女陪护假）'!C:Z,17,0)</f>
        <v>0</v>
      </c>
      <c r="W971">
        <f>VLOOKUP(C971,'考勤原始数据（增加育儿、独生子女陪护假）'!C:AB,18,0)</f>
        <v>0</v>
      </c>
      <c r="Y971">
        <f>VLOOKUP(C971,'考勤原始数据（增加育儿、独生子女陪护假）'!C:AD,19,0)</f>
        <v>0</v>
      </c>
      <c r="Z971">
        <f>VLOOKUP(C971,'考勤原始数据（增加育儿、独生子女陪护假）'!C:AE,20,0)</f>
        <v>0</v>
      </c>
      <c r="AB971">
        <f>VLOOKUP(C971,'考勤原始数据（增加育儿、独生子女陪护假）'!C:AG,22,0)</f>
        <v>0</v>
      </c>
      <c r="AC971">
        <f>VLOOKUP(C971,'考勤原始数据（增加育儿、独生子女陪护假）'!C:Y,23,0)</f>
        <v>0</v>
      </c>
      <c r="AD971">
        <f>VLOOKUP(C971,'考勤原始数据（增加育儿、独生子女陪护假）'!C:Z,24,0)</f>
        <v>0</v>
      </c>
      <c r="AE971">
        <v>0</v>
      </c>
      <c r="AF971">
        <f>VLOOKUP(C971,'考勤原始数据（增加育儿、独生子女陪护假）'!C:AB,26,0)</f>
        <v>0</v>
      </c>
      <c r="AG971">
        <f>VLOOKUP(C971:C972,'考勤原始数据（增加育儿、独生子女陪护假）'!C:AC,27,0)</f>
        <v>0</v>
      </c>
      <c r="AH971">
        <f>VLOOKUP(C971,'考勤原始数据（增加育儿、独生子女陪护假）'!C:AD,28,0)</f>
        <v>0</v>
      </c>
      <c r="AI971">
        <f>VLOOKUP(C971,'考勤原始数据（增加育儿、独生子女陪护假）'!C:AE,29,0)</f>
        <v>0</v>
      </c>
      <c r="AJ971">
        <f>VLOOKUP(C971,'考勤原始数据（增加育儿、独生子女陪护假）'!C:AF,30,0)</f>
        <v>0</v>
      </c>
      <c r="AL971">
        <f t="shared" si="61"/>
        <v>0</v>
      </c>
      <c r="AM971">
        <f t="shared" si="63"/>
        <v>200</v>
      </c>
      <c r="AN971">
        <f>VLOOKUP(C971,工龄计算!B:F,5,0)</f>
        <v>350</v>
      </c>
      <c r="AS971">
        <f t="shared" si="62"/>
        <v>0</v>
      </c>
      <c r="BB971">
        <f t="shared" si="64"/>
        <v>0</v>
      </c>
    </row>
    <row r="972" spans="2:54">
      <c r="B972" t="str">
        <f>VLOOKUP(C972,花名册!C:O,13,0)</f>
        <v>12761</v>
      </c>
      <c r="C972" t="s">
        <v>1728</v>
      </c>
      <c r="D972" t="str">
        <f>VLOOKUP(C972,花名册!C:F,4,0)</f>
        <v>百诚医药</v>
      </c>
      <c r="E972" t="str">
        <f>VLOOKUP(C972,花名册!C:G,5,0)</f>
        <v>财务部</v>
      </c>
      <c r="F972" t="str">
        <f>VLOOKUP(C972,花名册!C:H,6,0)</f>
        <v>出纳</v>
      </c>
      <c r="G972" t="str">
        <f>VLOOKUP(C972,花名册!C:D,2,0)</f>
        <v>在职</v>
      </c>
      <c r="H972" t="str">
        <f>VLOOKUP(C972,花名册!C:E,3,0)</f>
        <v>试用员工</v>
      </c>
      <c r="I972" t="str">
        <f>VLOOKUP(C972,花名册!C:J,8,0)</f>
        <v>职能</v>
      </c>
      <c r="J972" t="str">
        <f>VLOOKUP(C972,花名册!C:I,7,0)</f>
        <v>2023-03-29</v>
      </c>
      <c r="K972" t="str">
        <f>VLOOKUP(C972,花名册!C:L,9,0)</f>
        <v/>
      </c>
      <c r="L972" t="str">
        <f>VLOOKUP(C972,花名册!C:L,10,0)</f>
        <v/>
      </c>
      <c r="M972" t="str">
        <f>VLOOKUP(C972,花名册!C:N,12,0)</f>
        <v>P3</v>
      </c>
      <c r="N972">
        <f>VLOOKUP(C972,出勤日期!A:I,9,0)</f>
        <v>184</v>
      </c>
      <c r="O972">
        <f>VLOOKUP(C972,出勤日期!A:J,10,0)</f>
        <v>24</v>
      </c>
      <c r="P972">
        <f>VLOOKUP(C972,出勤日期!A:L,12,0)</f>
        <v>0</v>
      </c>
      <c r="Q972">
        <f>VLOOKUP(C972,出勤日期!A:M,13,0)</f>
        <v>24</v>
      </c>
      <c r="S972">
        <f>VLOOKUP(C972,'考勤原始数据（增加育儿、独生子女陪护假）'!C:X,16,0)</f>
        <v>0</v>
      </c>
      <c r="U972">
        <f>VLOOKUP(C972,'考勤原始数据（增加育儿、独生子女陪护假）'!C:Z,17,0)</f>
        <v>0</v>
      </c>
      <c r="W972">
        <f>VLOOKUP(C972,'考勤原始数据（增加育儿、独生子女陪护假）'!C:AB,18,0)</f>
        <v>0</v>
      </c>
      <c r="Y972">
        <f>VLOOKUP(C972,'考勤原始数据（增加育儿、独生子女陪护假）'!C:AD,19,0)</f>
        <v>0</v>
      </c>
      <c r="Z972">
        <f>VLOOKUP(C972,'考勤原始数据（增加育儿、独生子女陪护假）'!C:AE,20,0)</f>
        <v>0</v>
      </c>
      <c r="AB972">
        <f>VLOOKUP(C972,'考勤原始数据（增加育儿、独生子女陪护假）'!C:AG,22,0)</f>
        <v>0</v>
      </c>
      <c r="AC972">
        <f>VLOOKUP(C972,'考勤原始数据（增加育儿、独生子女陪护假）'!C:Y,23,0)</f>
        <v>0</v>
      </c>
      <c r="AD972">
        <f>VLOOKUP(C972,'考勤原始数据（增加育儿、独生子女陪护假）'!C:Z,24,0)</f>
        <v>0</v>
      </c>
      <c r="AE972">
        <v>0</v>
      </c>
      <c r="AF972">
        <f>VLOOKUP(C972,'考勤原始数据（增加育儿、独生子女陪护假）'!C:AB,26,0)</f>
        <v>0</v>
      </c>
      <c r="AG972">
        <f>VLOOKUP(C972:C973,'考勤原始数据（增加育儿、独生子女陪护假）'!C:AC,27,0)</f>
        <v>0</v>
      </c>
      <c r="AH972">
        <f>VLOOKUP(C972,'考勤原始数据（增加育儿、独生子女陪护假）'!C:AD,28,0)</f>
        <v>0</v>
      </c>
      <c r="AI972">
        <f>VLOOKUP(C972,'考勤原始数据（增加育儿、独生子女陪护假）'!C:AE,29,0)</f>
        <v>0</v>
      </c>
      <c r="AJ972">
        <f>VLOOKUP(C972,'考勤原始数据（增加育儿、独生子女陪护假）'!C:AF,30,0)</f>
        <v>0</v>
      </c>
      <c r="AL972">
        <f t="shared" si="61"/>
        <v>0</v>
      </c>
      <c r="AM972">
        <f t="shared" si="63"/>
        <v>26.09</v>
      </c>
      <c r="AN972">
        <f>VLOOKUP(C972,工龄计算!B:F,5,0)</f>
        <v>0</v>
      </c>
      <c r="AS972">
        <f t="shared" si="62"/>
        <v>0</v>
      </c>
      <c r="BB972">
        <f t="shared" si="64"/>
        <v>0</v>
      </c>
    </row>
    <row r="973" spans="2:54">
      <c r="B973" t="str">
        <f>VLOOKUP(C973,花名册!C:O,13,0)</f>
        <v>60009</v>
      </c>
      <c r="C973" t="s">
        <v>190</v>
      </c>
      <c r="D973" t="str">
        <f>VLOOKUP(C973,花名册!C:F,4,0)</f>
        <v>东阳公司</v>
      </c>
      <c r="E973" t="str">
        <f>VLOOKUP(C973,花名册!C:G,5,0)</f>
        <v>医学部</v>
      </c>
      <c r="F973" t="str">
        <f>VLOOKUP(C973,花名册!C:H,6,0)</f>
        <v>CRA</v>
      </c>
      <c r="G973" t="str">
        <f>VLOOKUP(C973,花名册!C:D,2,0)</f>
        <v>在职</v>
      </c>
      <c r="H973" t="str">
        <f>VLOOKUP(C973,花名册!C:E,3,0)</f>
        <v>正式员工</v>
      </c>
      <c r="I973" t="str">
        <f>VLOOKUP(C973,花名册!C:J,8,0)</f>
        <v>研发</v>
      </c>
      <c r="J973" t="str">
        <f>VLOOKUP(C973,花名册!C:I,7,0)</f>
        <v>2017-11-11</v>
      </c>
      <c r="K973" t="str">
        <f>VLOOKUP(C973,花名册!C:L,9,0)</f>
        <v/>
      </c>
      <c r="L973" t="str">
        <f>VLOOKUP(C973,花名册!C:L,10,0)</f>
        <v/>
      </c>
      <c r="M973" t="str">
        <f>VLOOKUP(C973,花名册!C:N,12,0)</f>
        <v>P2</v>
      </c>
      <c r="N973">
        <f>VLOOKUP(C973,出勤日期!A:I,9,0)</f>
        <v>172.5</v>
      </c>
      <c r="O973">
        <f>VLOOKUP(C973,出勤日期!A:J,10,0)</f>
        <v>172.5</v>
      </c>
      <c r="P973">
        <f>VLOOKUP(C973,出勤日期!A:L,12,0)</f>
        <v>0</v>
      </c>
      <c r="Q973">
        <f>VLOOKUP(C973,出勤日期!A:M,13,0)</f>
        <v>172.5</v>
      </c>
      <c r="S973">
        <f>VLOOKUP(C973,'考勤原始数据（增加育儿、独生子女陪护假）'!C:X,16,0)</f>
        <v>0</v>
      </c>
      <c r="U973">
        <f>VLOOKUP(C973,'考勤原始数据（增加育儿、独生子女陪护假）'!C:Z,17,0)</f>
        <v>0</v>
      </c>
      <c r="W973">
        <f>VLOOKUP(C973,'考勤原始数据（增加育儿、独生子女陪护假）'!C:AB,18,0)</f>
        <v>0</v>
      </c>
      <c r="Y973">
        <f>VLOOKUP(C973,'考勤原始数据（增加育儿、独生子女陪护假）'!C:AD,19,0)</f>
        <v>172.5</v>
      </c>
      <c r="Z973">
        <f>VLOOKUP(C973,'考勤原始数据（增加育儿、独生子女陪护假）'!C:AE,20,0)</f>
        <v>0</v>
      </c>
      <c r="AB973">
        <f>VLOOKUP(C973,'考勤原始数据（增加育儿、独生子女陪护假）'!C:AG,22,0)</f>
        <v>0</v>
      </c>
      <c r="AC973">
        <f>VLOOKUP(C973,'考勤原始数据（增加育儿、独生子女陪护假）'!C:Y,23,0)</f>
        <v>0</v>
      </c>
      <c r="AD973">
        <f>VLOOKUP(C973,'考勤原始数据（增加育儿、独生子女陪护假）'!C:Z,24,0)</f>
        <v>0</v>
      </c>
      <c r="AE973">
        <v>0</v>
      </c>
      <c r="AF973">
        <f>VLOOKUP(C973,'考勤原始数据（增加育儿、独生子女陪护假）'!C:AB,26,0)</f>
        <v>0</v>
      </c>
      <c r="AG973">
        <f>VLOOKUP(C973:C974,'考勤原始数据（增加育儿、独生子女陪护假）'!C:AC,27,0)</f>
        <v>0</v>
      </c>
      <c r="AH973">
        <f>VLOOKUP(C973,'考勤原始数据（增加育儿、独生子女陪护假）'!C:AD,28,0)</f>
        <v>0</v>
      </c>
      <c r="AI973">
        <f>VLOOKUP(C973,'考勤原始数据（增加育儿、独生子女陪护假）'!C:AE,29,0)</f>
        <v>0</v>
      </c>
      <c r="AJ973">
        <f>VLOOKUP(C973,'考勤原始数据（增加育儿、独生子女陪护假）'!C:AF,30,0)</f>
        <v>0</v>
      </c>
      <c r="AK973">
        <v>0</v>
      </c>
      <c r="AL973">
        <f t="shared" si="61"/>
        <v>0</v>
      </c>
      <c r="AM973">
        <f t="shared" si="63"/>
        <v>0</v>
      </c>
      <c r="AN973">
        <f>VLOOKUP(C973,工龄计算!B:F,5,0)</f>
        <v>250</v>
      </c>
      <c r="AS973">
        <f t="shared" si="62"/>
        <v>0</v>
      </c>
      <c r="BB973">
        <f t="shared" si="64"/>
        <v>0</v>
      </c>
    </row>
    <row r="974" spans="2:54">
      <c r="B974" t="str">
        <f>VLOOKUP(C974,花名册!C:O,13,0)</f>
        <v>10489</v>
      </c>
      <c r="C974" t="s">
        <v>192</v>
      </c>
      <c r="D974" t="str">
        <f>VLOOKUP(C974,花名册!C:F,4,0)</f>
        <v>东阳公司</v>
      </c>
      <c r="E974" t="str">
        <f>VLOOKUP(C974,花名册!C:G,5,0)</f>
        <v>勤思医药</v>
      </c>
      <c r="F974" t="str">
        <f>VLOOKUP(C974,花名册!C:H,6,0)</f>
        <v>CRC横店</v>
      </c>
      <c r="G974" t="str">
        <f>VLOOKUP(C974,花名册!C:D,2,0)</f>
        <v>在职</v>
      </c>
      <c r="H974" t="str">
        <f>VLOOKUP(C974,花名册!C:E,3,0)</f>
        <v>正式员工</v>
      </c>
      <c r="I974" t="str">
        <f>VLOOKUP(C974,花名册!C:J,8,0)</f>
        <v>研发</v>
      </c>
      <c r="J974" t="str">
        <f>VLOOKUP(C974,花名册!C:I,7,0)</f>
        <v>2020-03-13</v>
      </c>
      <c r="K974" t="str">
        <f>VLOOKUP(C974,花名册!C:L,9,0)</f>
        <v/>
      </c>
      <c r="L974" t="str">
        <f>VLOOKUP(C974,花名册!C:L,10,0)</f>
        <v/>
      </c>
      <c r="M974" t="str">
        <f>VLOOKUP(C974,花名册!C:N,12,0)</f>
        <v>P1</v>
      </c>
      <c r="N974">
        <f>VLOOKUP(C974,出勤日期!A:I,9,0)</f>
        <v>172.5</v>
      </c>
      <c r="O974">
        <f>VLOOKUP(C974,出勤日期!A:J,10,0)</f>
        <v>172.5</v>
      </c>
      <c r="P974">
        <f>VLOOKUP(C974,出勤日期!A:L,12,0)</f>
        <v>0</v>
      </c>
      <c r="Q974">
        <f>VLOOKUP(C974,出勤日期!A:M,13,0)</f>
        <v>172.5</v>
      </c>
      <c r="S974">
        <f>VLOOKUP(C974,'考勤原始数据（增加育儿、独生子女陪护假）'!C:X,16,0)</f>
        <v>16</v>
      </c>
      <c r="U974">
        <f>VLOOKUP(C974,'考勤原始数据（增加育儿、独生子女陪护假）'!C:Z,17,0)</f>
        <v>0</v>
      </c>
      <c r="W974">
        <f>VLOOKUP(C974,'考勤原始数据（增加育儿、独生子女陪护假）'!C:AB,18,0)</f>
        <v>0</v>
      </c>
      <c r="Y974">
        <f>VLOOKUP(C974,'考勤原始数据（增加育儿、独生子女陪护假）'!C:AD,19,0)</f>
        <v>0</v>
      </c>
      <c r="Z974">
        <f>VLOOKUP(C974,'考勤原始数据（增加育儿、独生子女陪护假）'!C:AE,20,0)</f>
        <v>0</v>
      </c>
      <c r="AB974">
        <f>VLOOKUP(C974,'考勤原始数据（增加育儿、独生子女陪护假）'!C:AG,22,0)</f>
        <v>0</v>
      </c>
      <c r="AC974">
        <f>VLOOKUP(C974,'考勤原始数据（增加育儿、独生子女陪护假）'!C:Y,23,0)</f>
        <v>19.5</v>
      </c>
      <c r="AD974">
        <f>VLOOKUP(C974,'考勤原始数据（增加育儿、独生子女陪护假）'!C:Z,24,0)</f>
        <v>19.5</v>
      </c>
      <c r="AE974">
        <v>0</v>
      </c>
      <c r="AF974">
        <f>VLOOKUP(C974,'考勤原始数据（增加育儿、独生子女陪护假）'!C:AB,26,0)</f>
        <v>0</v>
      </c>
      <c r="AG974">
        <f>VLOOKUP(C974:C975,'考勤原始数据（增加育儿、独生子女陪护假）'!C:AC,27,0)</f>
        <v>0</v>
      </c>
      <c r="AH974">
        <f>VLOOKUP(C974,'考勤原始数据（增加育儿、独生子女陪护假）'!C:AD,28,0)</f>
        <v>0</v>
      </c>
      <c r="AI974">
        <f>VLOOKUP(C974,'考勤原始数据（增加育儿、独生子女陪护假）'!C:AE,29,0)</f>
        <v>0</v>
      </c>
      <c r="AJ974">
        <f>VLOOKUP(C974,'考勤原始数据（增加育儿、独生子女陪护假）'!C:AF,30,0)</f>
        <v>0</v>
      </c>
      <c r="AK974">
        <v>23</v>
      </c>
      <c r="AL974">
        <f t="shared" si="61"/>
        <v>345</v>
      </c>
      <c r="AM974">
        <f t="shared" si="63"/>
        <v>181.45</v>
      </c>
      <c r="AN974">
        <f>VLOOKUP(C974,工龄计算!B:F,5,0)</f>
        <v>150</v>
      </c>
      <c r="AS974">
        <f t="shared" si="62"/>
        <v>0</v>
      </c>
      <c r="BB974">
        <f t="shared" si="64"/>
        <v>0</v>
      </c>
    </row>
    <row r="975" spans="2:54">
      <c r="B975" t="str">
        <f>VLOOKUP(C975,花名册!C:O,13,0)</f>
        <v/>
      </c>
      <c r="C975" t="s">
        <v>3739</v>
      </c>
      <c r="D975" t="str">
        <f>VLOOKUP(C975,花名册!C:F,4,0)</f>
        <v>百诚医药</v>
      </c>
      <c r="E975" t="str">
        <f>VLOOKUP(C975,花名册!C:G,5,0)</f>
        <v>业务发展四部</v>
      </c>
      <c r="F975" t="str">
        <f>VLOOKUP(C975,花名册!C:H,6,0)</f>
        <v>/</v>
      </c>
      <c r="G975" t="str">
        <f>VLOOKUP(C975,花名册!C:D,2,0)</f>
        <v>在职</v>
      </c>
      <c r="H975" t="str">
        <f>VLOOKUP(C975,花名册!C:E,3,0)</f>
        <v>正式员工</v>
      </c>
      <c r="I975" t="str">
        <f>VLOOKUP(C975,花名册!C:J,8,0)</f>
        <v>职能</v>
      </c>
      <c r="J975" t="str">
        <f>VLOOKUP(C975,花名册!C:I,7,0)</f>
        <v/>
      </c>
      <c r="K975" t="str">
        <f>VLOOKUP(C975,花名册!C:L,9,0)</f>
        <v/>
      </c>
      <c r="L975" t="str">
        <f>VLOOKUP(C975,花名册!C:L,10,0)</f>
        <v/>
      </c>
      <c r="M975">
        <f>VLOOKUP(C975,花名册!C:N,12,0)</f>
        <v>0</v>
      </c>
      <c r="N975">
        <f>VLOOKUP(C975,出勤日期!A:I,9,0)</f>
        <v>184</v>
      </c>
      <c r="O975">
        <f>VLOOKUP(C975,出勤日期!A:J,10,0)</f>
        <v>184</v>
      </c>
      <c r="P975">
        <f>VLOOKUP(C975,出勤日期!A:L,12,0)</f>
        <v>0</v>
      </c>
      <c r="Q975">
        <f>VLOOKUP(C975,出勤日期!A:M,13,0)</f>
        <v>184</v>
      </c>
      <c r="S975">
        <v>0</v>
      </c>
      <c r="U975">
        <v>0</v>
      </c>
      <c r="W975">
        <v>0</v>
      </c>
      <c r="Y975">
        <v>0</v>
      </c>
      <c r="Z975">
        <v>0</v>
      </c>
      <c r="AB975">
        <v>0</v>
      </c>
      <c r="AL975">
        <f t="shared" si="61"/>
        <v>0</v>
      </c>
      <c r="AM975">
        <f t="shared" si="63"/>
        <v>200</v>
      </c>
      <c r="AN975">
        <f>VLOOKUP(C975,工龄计算!B:F,5,0)</f>
        <v>0</v>
      </c>
      <c r="AS975">
        <f t="shared" si="62"/>
        <v>0</v>
      </c>
      <c r="BB975">
        <f t="shared" si="64"/>
        <v>0</v>
      </c>
    </row>
    <row r="976" spans="2:54">
      <c r="B976" t="str">
        <f>VLOOKUP(C976,花名册!C:O,13,0)</f>
        <v/>
      </c>
      <c r="C976" t="s">
        <v>3740</v>
      </c>
      <c r="D976" t="str">
        <f>VLOOKUP(C976,花名册!C:F,4,0)</f>
        <v>百诚医药</v>
      </c>
      <c r="E976" t="str">
        <f>VLOOKUP(C976,花名册!C:G,5,0)</f>
        <v>药学研究中心</v>
      </c>
      <c r="F976" t="str">
        <f>VLOOKUP(C976,花名册!C:H,6,0)</f>
        <v>/</v>
      </c>
      <c r="G976" t="str">
        <f>VLOOKUP(C976,花名册!C:D,2,0)</f>
        <v>在职</v>
      </c>
      <c r="H976" t="str">
        <f>VLOOKUP(C976,花名册!C:E,3,0)</f>
        <v>正式员工</v>
      </c>
      <c r="I976" t="str">
        <f>VLOOKUP(C976,花名册!C:J,8,0)</f>
        <v>研发</v>
      </c>
      <c r="J976" t="str">
        <f>VLOOKUP(C976,花名册!C:I,7,0)</f>
        <v/>
      </c>
      <c r="K976" t="str">
        <f>VLOOKUP(C976,花名册!C:L,9,0)</f>
        <v/>
      </c>
      <c r="L976" t="str">
        <f>VLOOKUP(C976,花名册!C:L,10,0)</f>
        <v/>
      </c>
      <c r="M976">
        <f>VLOOKUP(C976,花名册!C:N,12,0)</f>
        <v>0</v>
      </c>
      <c r="N976">
        <f>VLOOKUP(C976,出勤日期!A:I,9,0)</f>
        <v>172.5</v>
      </c>
      <c r="O976">
        <f>VLOOKUP(C976,出勤日期!A:J,10,0)</f>
        <v>172.5</v>
      </c>
      <c r="P976">
        <f>VLOOKUP(C976,出勤日期!A:L,12,0)</f>
        <v>0</v>
      </c>
      <c r="Q976">
        <f>VLOOKUP(C976,出勤日期!A:M,13,0)</f>
        <v>172.5</v>
      </c>
      <c r="S976">
        <v>0</v>
      </c>
      <c r="U976">
        <v>0</v>
      </c>
      <c r="W976">
        <v>0</v>
      </c>
      <c r="Y976">
        <v>0</v>
      </c>
      <c r="Z976">
        <v>0</v>
      </c>
      <c r="AB976">
        <v>0</v>
      </c>
      <c r="AL976">
        <f t="shared" si="61"/>
        <v>0</v>
      </c>
      <c r="AM976">
        <f t="shared" si="63"/>
        <v>200</v>
      </c>
      <c r="AN976">
        <f>VLOOKUP(C976,工龄计算!B:F,5,0)</f>
        <v>0</v>
      </c>
      <c r="AS976">
        <f t="shared" si="62"/>
        <v>0</v>
      </c>
      <c r="BB976">
        <f t="shared" si="64"/>
        <v>0</v>
      </c>
    </row>
    <row r="977" spans="2:54">
      <c r="B977" t="str">
        <f>VLOOKUP(C977,花名册!C:O,13,0)</f>
        <v>11993</v>
      </c>
      <c r="C977" t="s">
        <v>1458</v>
      </c>
      <c r="D977" t="str">
        <f>VLOOKUP(C977,花名册!C:F,4,0)</f>
        <v>派遣-勤思医药</v>
      </c>
      <c r="E977" t="str">
        <f>VLOOKUP(C977,花名册!C:G,5,0)</f>
        <v>勤思医药</v>
      </c>
      <c r="F977" t="str">
        <f>VLOOKUP(C977,花名册!C:H,6,0)</f>
        <v>CRC-1</v>
      </c>
      <c r="G977" t="str">
        <f>VLOOKUP(C977,花名册!C:D,2,0)</f>
        <v>在职</v>
      </c>
      <c r="H977" t="str">
        <f>VLOOKUP(C977,花名册!C:E,3,0)</f>
        <v>正式员工</v>
      </c>
      <c r="I977" t="str">
        <f>VLOOKUP(C977,花名册!C:J,8,0)</f>
        <v>研发</v>
      </c>
      <c r="J977" t="str">
        <f>VLOOKUP(C977,花名册!C:I,7,0)</f>
        <v>2022-07-13</v>
      </c>
      <c r="K977" t="str">
        <f>VLOOKUP(C977,花名册!C:L,9,0)</f>
        <v/>
      </c>
      <c r="M977" t="str">
        <f>VLOOKUP(C977,花名册!C:N,12,0)</f>
        <v>P1</v>
      </c>
      <c r="N977">
        <f>VLOOKUP(C977,出勤日期!A:I,9,0)</f>
        <v>172.5</v>
      </c>
      <c r="O977">
        <f>VLOOKUP(C977,出勤日期!A:J,10,0)</f>
        <v>172.5</v>
      </c>
      <c r="P977">
        <f>VLOOKUP(C977,出勤日期!A:L,12,0)</f>
        <v>0</v>
      </c>
      <c r="Q977">
        <f>VLOOKUP(C977,出勤日期!A:M,13,0)</f>
        <v>172.5</v>
      </c>
      <c r="S977">
        <f>VLOOKUP(C977,'考勤原始数据（增加育儿、独生子女陪护假）'!C:X,16,0)</f>
        <v>0</v>
      </c>
      <c r="U977">
        <f>VLOOKUP(C977,'考勤原始数据（增加育儿、独生子女陪护假）'!C:Z,17,0)</f>
        <v>0</v>
      </c>
      <c r="W977">
        <f>VLOOKUP(C977,'考勤原始数据（增加育儿、独生子女陪护假）'!C:AB,18,0)</f>
        <v>0</v>
      </c>
      <c r="Y977">
        <f>VLOOKUP(C977,'考勤原始数据（增加育儿、独生子女陪护假）'!C:AD,19,0)</f>
        <v>0</v>
      </c>
      <c r="Z977">
        <f>VLOOKUP(C977,'考勤原始数据（增加育儿、独生子女陪护假）'!C:AE,20,0)</f>
        <v>0</v>
      </c>
      <c r="AB977">
        <f>VLOOKUP(C977,'考勤原始数据（增加育儿、独生子女陪护假）'!C:AG,22,0)</f>
        <v>0</v>
      </c>
      <c r="AC977">
        <f>VLOOKUP(C977,'考勤原始数据（增加育儿、独生子女陪护假）'!C:Y,23,0)</f>
        <v>15</v>
      </c>
      <c r="AD977">
        <f>VLOOKUP(C977,'考勤原始数据（增加育儿、独生子女陪护假）'!C:Z,24,0)</f>
        <v>15</v>
      </c>
      <c r="AE977">
        <v>0</v>
      </c>
      <c r="AF977">
        <f>VLOOKUP(C977,'考勤原始数据（增加育儿、独生子女陪护假）'!C:AB,26,0)</f>
        <v>0</v>
      </c>
      <c r="AG977">
        <f>VLOOKUP(C977:C978,'考勤原始数据（增加育儿、独生子女陪护假）'!C:AC,27,0)</f>
        <v>0</v>
      </c>
      <c r="AH977">
        <f>VLOOKUP(C977,'考勤原始数据（增加育儿、独生子女陪护假）'!C:AD,28,0)</f>
        <v>0</v>
      </c>
      <c r="AI977">
        <f>VLOOKUP(C977,'考勤原始数据（增加育儿、独生子女陪护假）'!C:AE,29,0)</f>
        <v>0</v>
      </c>
      <c r="AJ977">
        <f>VLOOKUP(C977,'考勤原始数据（增加育儿、独生子女陪护假）'!C:AF,30,0)</f>
        <v>0</v>
      </c>
      <c r="AK977">
        <v>27</v>
      </c>
      <c r="AL977">
        <f t="shared" si="61"/>
        <v>405</v>
      </c>
      <c r="AM977">
        <f t="shared" si="63"/>
        <v>200</v>
      </c>
      <c r="AN977">
        <f>VLOOKUP(C977,工龄计算!B:F,5,0)</f>
        <v>0</v>
      </c>
      <c r="AS977">
        <f t="shared" si="62"/>
        <v>0</v>
      </c>
      <c r="BB977">
        <f t="shared" si="64"/>
        <v>0</v>
      </c>
    </row>
    <row r="978" spans="2:54">
      <c r="B978" t="str">
        <f>VLOOKUP(C978,花名册!C:O,13,0)</f>
        <v>11994</v>
      </c>
      <c r="C978" t="s">
        <v>1193</v>
      </c>
      <c r="D978" t="str">
        <f>VLOOKUP(C978,花名册!C:F,4,0)</f>
        <v>派遣-勤思医药</v>
      </c>
      <c r="E978" t="str">
        <f>VLOOKUP(C978,花名册!C:G,5,0)</f>
        <v>勤思医药</v>
      </c>
      <c r="F978" t="str">
        <f>VLOOKUP(C978,花名册!C:H,6,0)</f>
        <v>CRC-1</v>
      </c>
      <c r="G978" t="str">
        <f>VLOOKUP(C978,花名册!C:D,2,0)</f>
        <v>在职</v>
      </c>
      <c r="H978" t="str">
        <f>VLOOKUP(C978,花名册!C:E,3,0)</f>
        <v>正式员工</v>
      </c>
      <c r="I978" t="str">
        <f>VLOOKUP(C978,花名册!C:J,8,0)</f>
        <v>研发</v>
      </c>
      <c r="J978" t="str">
        <f>VLOOKUP(C978,花名册!C:I,7,0)</f>
        <v>2022-07-13</v>
      </c>
      <c r="K978" t="str">
        <f>VLOOKUP(C978,花名册!C:L,9,0)</f>
        <v/>
      </c>
      <c r="M978" t="str">
        <f>VLOOKUP(C978,花名册!C:N,12,0)</f>
        <v>P1</v>
      </c>
      <c r="N978">
        <f>VLOOKUP(C978,出勤日期!A:I,9,0)</f>
        <v>172.5</v>
      </c>
      <c r="O978">
        <f>VLOOKUP(C978,出勤日期!A:J,10,0)</f>
        <v>172.5</v>
      </c>
      <c r="P978">
        <f>VLOOKUP(C978,出勤日期!A:L,12,0)</f>
        <v>0</v>
      </c>
      <c r="Q978">
        <f>VLOOKUP(C978,出勤日期!A:M,13,0)</f>
        <v>172.5</v>
      </c>
      <c r="S978">
        <f>VLOOKUP(C978,'考勤原始数据（增加育儿、独生子女陪护假）'!C:X,16,0)</f>
        <v>0</v>
      </c>
      <c r="U978">
        <f>VLOOKUP(C978,'考勤原始数据（增加育儿、独生子女陪护假）'!C:Z,17,0)</f>
        <v>0</v>
      </c>
      <c r="W978">
        <f>VLOOKUP(C978,'考勤原始数据（增加育儿、独生子女陪护假）'!C:AB,18,0)</f>
        <v>0</v>
      </c>
      <c r="Y978">
        <f>VLOOKUP(C978,'考勤原始数据（增加育儿、独生子女陪护假）'!C:AD,19,0)</f>
        <v>0</v>
      </c>
      <c r="Z978">
        <f>VLOOKUP(C978,'考勤原始数据（增加育儿、独生子女陪护假）'!C:AE,20,0)</f>
        <v>0</v>
      </c>
      <c r="AB978">
        <f>VLOOKUP(C978,'考勤原始数据（增加育儿、独生子女陪护假）'!C:AG,22,0)</f>
        <v>0</v>
      </c>
      <c r="AC978">
        <f>VLOOKUP(C978,'考勤原始数据（增加育儿、独生子女陪护假）'!C:Y,23,0)</f>
        <v>0</v>
      </c>
      <c r="AD978">
        <f>VLOOKUP(C978,'考勤原始数据（增加育儿、独生子女陪护假）'!C:Z,24,0)</f>
        <v>0</v>
      </c>
      <c r="AE978">
        <v>0</v>
      </c>
      <c r="AF978">
        <f>VLOOKUP(C978,'考勤原始数据（增加育儿、独生子女陪护假）'!C:AB,26,0)</f>
        <v>0</v>
      </c>
      <c r="AG978">
        <f>VLOOKUP(C978:C979,'考勤原始数据（增加育儿、独生子女陪护假）'!C:AC,27,0)</f>
        <v>0</v>
      </c>
      <c r="AH978">
        <f>VLOOKUP(C978,'考勤原始数据（增加育儿、独生子女陪护假）'!C:AD,28,0)</f>
        <v>0</v>
      </c>
      <c r="AI978">
        <f>VLOOKUP(C978,'考勤原始数据（增加育儿、独生子女陪护假）'!C:AE,29,0)</f>
        <v>0</v>
      </c>
      <c r="AJ978">
        <f>VLOOKUP(C978,'考勤原始数据（增加育儿、独生子女陪护假）'!C:AF,30,0)</f>
        <v>0</v>
      </c>
      <c r="AK978">
        <v>33</v>
      </c>
      <c r="AL978">
        <f t="shared" si="61"/>
        <v>495</v>
      </c>
      <c r="AM978">
        <f t="shared" si="63"/>
        <v>200</v>
      </c>
      <c r="AN978">
        <f>VLOOKUP(C978,工龄计算!B:F,5,0)</f>
        <v>0</v>
      </c>
      <c r="AS978">
        <f t="shared" si="62"/>
        <v>0</v>
      </c>
      <c r="BB978">
        <f t="shared" si="64"/>
        <v>0</v>
      </c>
    </row>
    <row r="979" spans="2:54">
      <c r="B979" t="str">
        <f>VLOOKUP(C979,花名册!C:O,13,0)</f>
        <v>12070</v>
      </c>
      <c r="C979" t="s">
        <v>1199</v>
      </c>
      <c r="D979" t="str">
        <f>VLOOKUP(C979,花名册!C:F,4,0)</f>
        <v>派遣-百诚医药</v>
      </c>
      <c r="E979" t="str">
        <f>VLOOKUP(C979,花名册!C:G,5,0)</f>
        <v>医学部</v>
      </c>
      <c r="F979" t="str">
        <f>VLOOKUP(C979,花名册!C:H,6,0)</f>
        <v>CRA</v>
      </c>
      <c r="G979" t="str">
        <f>VLOOKUP(C979,花名册!C:D,2,0)</f>
        <v>在职</v>
      </c>
      <c r="H979" t="str">
        <f>VLOOKUP(C979,花名册!C:E,3,0)</f>
        <v>正式员工</v>
      </c>
      <c r="I979" t="str">
        <f>VLOOKUP(C979,花名册!C:J,8,0)</f>
        <v>研发</v>
      </c>
      <c r="J979" t="str">
        <f>VLOOKUP(C979,花名册!C:I,7,0)</f>
        <v>2022-08-10</v>
      </c>
      <c r="K979" t="str">
        <f>VLOOKUP(C979,花名册!C:L,9,0)</f>
        <v/>
      </c>
      <c r="M979" t="str">
        <f>VLOOKUP(C979,花名册!C:N,12,0)</f>
        <v>P2</v>
      </c>
      <c r="N979">
        <f>VLOOKUP(C979,出勤日期!A:I,9,0)</f>
        <v>172.5</v>
      </c>
      <c r="O979">
        <f>VLOOKUP(C979,出勤日期!A:J,10,0)</f>
        <v>172.5</v>
      </c>
      <c r="P979">
        <f>VLOOKUP(C979,出勤日期!A:L,12,0)</f>
        <v>0</v>
      </c>
      <c r="Q979">
        <f>VLOOKUP(C979,出勤日期!A:M,13,0)</f>
        <v>172.5</v>
      </c>
      <c r="S979">
        <f>VLOOKUP(C979,'考勤原始数据（增加育儿、独生子女陪护假）'!C:X,16,0)</f>
        <v>0</v>
      </c>
      <c r="U979">
        <f>VLOOKUP(C979,'考勤原始数据（增加育儿、独生子女陪护假）'!C:Z,17,0)</f>
        <v>0</v>
      </c>
      <c r="W979">
        <f>VLOOKUP(C979,'考勤原始数据（增加育儿、独生子女陪护假）'!C:AB,18,0)</f>
        <v>0</v>
      </c>
      <c r="Y979">
        <f>VLOOKUP(C979,'考勤原始数据（增加育儿、独生子女陪护假）'!C:AD,19,0)</f>
        <v>0</v>
      </c>
      <c r="Z979">
        <f>VLOOKUP(C979,'考勤原始数据（增加育儿、独生子女陪护假）'!C:AE,20,0)</f>
        <v>0</v>
      </c>
      <c r="AB979">
        <f>VLOOKUP(C979,'考勤原始数据（增加育儿、独生子女陪护假）'!C:AG,22,0)</f>
        <v>0</v>
      </c>
      <c r="AC979">
        <f>VLOOKUP(C979,'考勤原始数据（增加育儿、独生子女陪护假）'!C:Y,23,0)</f>
        <v>4.5</v>
      </c>
      <c r="AD979">
        <f>VLOOKUP(C979,'考勤原始数据（增加育儿、独生子女陪护假）'!C:Z,24,0)</f>
        <v>4.5</v>
      </c>
      <c r="AE979">
        <v>0</v>
      </c>
      <c r="AF979">
        <f>VLOOKUP(C979,'考勤原始数据（增加育儿、独生子女陪护假）'!C:AB,26,0)</f>
        <v>0</v>
      </c>
      <c r="AG979">
        <f>VLOOKUP(C979:C980,'考勤原始数据（增加育儿、独生子女陪护假）'!C:AC,27,0)</f>
        <v>0</v>
      </c>
      <c r="AH979">
        <f>VLOOKUP(C979,'考勤原始数据（增加育儿、独生子女陪护假）'!C:AD,28,0)</f>
        <v>0</v>
      </c>
      <c r="AI979">
        <f>VLOOKUP(C979,'考勤原始数据（增加育儿、独生子女陪护假）'!C:AE,29,0)</f>
        <v>0</v>
      </c>
      <c r="AJ979">
        <f>VLOOKUP(C979,'考勤原始数据（增加育儿、独生子女陪护假）'!C:AF,30,0)</f>
        <v>0</v>
      </c>
      <c r="AK979">
        <v>29</v>
      </c>
      <c r="AL979">
        <f t="shared" si="61"/>
        <v>435</v>
      </c>
      <c r="AM979">
        <f t="shared" si="63"/>
        <v>200</v>
      </c>
      <c r="AN979">
        <f>VLOOKUP(C979,工龄计算!B:F,5,0)</f>
        <v>0</v>
      </c>
      <c r="AS979">
        <f t="shared" si="62"/>
        <v>0</v>
      </c>
      <c r="BB979">
        <f t="shared" si="64"/>
        <v>0</v>
      </c>
    </row>
    <row r="980" spans="2:54">
      <c r="B980" t="str">
        <f>VLOOKUP(C980,花名册!C:O,13,0)</f>
        <v>12031</v>
      </c>
      <c r="C980" t="s">
        <v>1198</v>
      </c>
      <c r="D980" t="str">
        <f>VLOOKUP(C980,花名册!C:F,4,0)</f>
        <v>派遣-勤思医药</v>
      </c>
      <c r="E980" t="str">
        <f>VLOOKUP(C980,花名册!C:G,5,0)</f>
        <v>勤思医药</v>
      </c>
      <c r="F980" t="str">
        <f>VLOOKUP(C980,花名册!C:H,6,0)</f>
        <v>CRC-1</v>
      </c>
      <c r="G980" t="str">
        <f>VLOOKUP(C980,花名册!C:D,2,0)</f>
        <v>在职</v>
      </c>
      <c r="H980" t="str">
        <f>VLOOKUP(C980,花名册!C:E,3,0)</f>
        <v>正式员工</v>
      </c>
      <c r="I980" t="str">
        <f>VLOOKUP(C980,花名册!C:J,8,0)</f>
        <v>研发</v>
      </c>
      <c r="J980" t="str">
        <f>VLOOKUP(C980,花名册!C:I,7,0)</f>
        <v>2022-08-01</v>
      </c>
      <c r="K980" t="str">
        <f>VLOOKUP(C980,花名册!C:L,9,0)</f>
        <v/>
      </c>
      <c r="M980" t="str">
        <f>VLOOKUP(C980,花名册!C:N,12,0)</f>
        <v>P1</v>
      </c>
      <c r="N980">
        <f>VLOOKUP(C980,出勤日期!A:I,9,0)</f>
        <v>172.5</v>
      </c>
      <c r="O980">
        <f>VLOOKUP(C980,出勤日期!A:J,10,0)</f>
        <v>172.5</v>
      </c>
      <c r="P980">
        <f>VLOOKUP(C980,出勤日期!A:L,12,0)</f>
        <v>0</v>
      </c>
      <c r="Q980">
        <f>VLOOKUP(C980,出勤日期!A:M,13,0)</f>
        <v>172.5</v>
      </c>
      <c r="S980">
        <f>VLOOKUP(C980,'考勤原始数据（增加育儿、独生子女陪护假）'!C:X,16,0)</f>
        <v>0</v>
      </c>
      <c r="U980">
        <f>VLOOKUP(C980,'考勤原始数据（增加育儿、独生子女陪护假）'!C:Z,17,0)</f>
        <v>0</v>
      </c>
      <c r="W980">
        <f>VLOOKUP(C980,'考勤原始数据（增加育儿、独生子女陪护假）'!C:AB,18,0)</f>
        <v>0</v>
      </c>
      <c r="Y980">
        <f>VLOOKUP(C980,'考勤原始数据（增加育儿、独生子女陪护假）'!C:AD,19,0)</f>
        <v>0</v>
      </c>
      <c r="Z980">
        <f>VLOOKUP(C980,'考勤原始数据（增加育儿、独生子女陪护假）'!C:AE,20,0)</f>
        <v>0</v>
      </c>
      <c r="AB980">
        <f>VLOOKUP(C980,'考勤原始数据（增加育儿、独生子女陪护假）'!C:AG,22,0)</f>
        <v>0</v>
      </c>
      <c r="AC980">
        <f>VLOOKUP(C980,'考勤原始数据（增加育儿、独生子女陪护假）'!C:Y,23,0)</f>
        <v>6.5</v>
      </c>
      <c r="AD980">
        <f>VLOOKUP(C980,'考勤原始数据（增加育儿、独生子女陪护假）'!C:Z,24,0)</f>
        <v>6.5</v>
      </c>
      <c r="AE980">
        <v>0</v>
      </c>
      <c r="AF980">
        <f>VLOOKUP(C980,'考勤原始数据（增加育儿、独生子女陪护假）'!C:AB,26,0)</f>
        <v>0</v>
      </c>
      <c r="AG980">
        <f>VLOOKUP(C980:C981,'考勤原始数据（增加育儿、独生子女陪护假）'!C:AC,27,0)</f>
        <v>0</v>
      </c>
      <c r="AH980">
        <f>VLOOKUP(C980,'考勤原始数据（增加育儿、独生子女陪护假）'!C:AD,28,0)</f>
        <v>0</v>
      </c>
      <c r="AI980">
        <f>VLOOKUP(C980,'考勤原始数据（增加育儿、独生子女陪护假）'!C:AE,29,0)</f>
        <v>0</v>
      </c>
      <c r="AJ980">
        <f>VLOOKUP(C980,'考勤原始数据（增加育儿、独生子女陪护假）'!C:AF,30,0)</f>
        <v>0</v>
      </c>
      <c r="AK980">
        <v>27</v>
      </c>
      <c r="AL980">
        <f t="shared" si="61"/>
        <v>405</v>
      </c>
      <c r="AM980">
        <f t="shared" si="63"/>
        <v>200</v>
      </c>
      <c r="AN980">
        <f>VLOOKUP(C980,工龄计算!B:F,5,0)</f>
        <v>0</v>
      </c>
      <c r="AS980">
        <f t="shared" si="62"/>
        <v>0</v>
      </c>
      <c r="BB980">
        <f t="shared" si="64"/>
        <v>0</v>
      </c>
    </row>
  </sheetData>
  <autoFilter ref="A1:BC980" xr:uid="{9FC5B525-0C20-463F-A53B-6D0C60A7F2DB}"/>
  <phoneticPr fontId="4" type="noConversion"/>
  <conditionalFormatting sqref="C1">
    <cfRule type="duplicateValues" dxfId="20" priority="53"/>
  </conditionalFormatting>
  <conditionalFormatting sqref="A1 C1">
    <cfRule type="duplicateValues" dxfId="19" priority="47"/>
  </conditionalFormatting>
  <conditionalFormatting sqref="B1:C1">
    <cfRule type="duplicateValues" dxfId="18" priority="51"/>
  </conditionalFormatting>
  <conditionalFormatting sqref="C1">
    <cfRule type="duplicateValues" dxfId="17" priority="49"/>
    <cfRule type="duplicateValues" dxfId="16" priority="50"/>
    <cfRule type="duplicateValues" dxfId="15" priority="52"/>
  </conditionalFormatting>
  <conditionalFormatting sqref="C1">
    <cfRule type="duplicateValues" dxfId="14" priority="43"/>
  </conditionalFormatting>
  <conditionalFormatting sqref="C1">
    <cfRule type="duplicateValues" dxfId="13" priority="48"/>
  </conditionalFormatting>
  <conditionalFormatting sqref="C1">
    <cfRule type="duplicateValues" dxfId="12" priority="44"/>
    <cfRule type="duplicateValues" dxfId="11" priority="46"/>
  </conditionalFormatting>
  <conditionalFormatting sqref="BC1 C1">
    <cfRule type="duplicateValues" dxfId="10" priority="45"/>
  </conditionalFormatting>
  <conditionalFormatting sqref="C1">
    <cfRule type="duplicateValues" dxfId="9" priority="54"/>
  </conditionalFormatting>
  <conditionalFormatting sqref="C1">
    <cfRule type="duplicateValues" dxfId="8" priority="55"/>
  </conditionalFormatting>
  <conditionalFormatting sqref="C1:C1048576">
    <cfRule type="duplicateValues" dxfId="7" priority="68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43"/>
  <sheetViews>
    <sheetView workbookViewId="0">
      <pane xSplit="7" ySplit="2" topLeftCell="AC3" activePane="bottomRight" state="frozen"/>
      <selection pane="topRight"/>
      <selection pane="bottomLeft"/>
      <selection pane="bottomRight" activeCell="AF1" sqref="AF1:AF1048576"/>
    </sheetView>
  </sheetViews>
  <sheetFormatPr defaultColWidth="9.77734375" defaultRowHeight="13.8"/>
  <cols>
    <col min="1" max="1" width="12.88671875" customWidth="1"/>
    <col min="2" max="2" width="13.109375" customWidth="1"/>
    <col min="3" max="3" width="13.88671875" customWidth="1"/>
    <col min="4" max="4" width="14.109375" customWidth="1"/>
    <col min="5" max="6" width="9.77734375" customWidth="1"/>
    <col min="7" max="8" width="13.44140625" customWidth="1"/>
    <col min="9" max="9" width="14.77734375" customWidth="1"/>
    <col min="10" max="10" width="15.21875" customWidth="1"/>
    <col min="11" max="11" width="14.88671875" customWidth="1"/>
    <col min="12" max="12" width="15.109375" customWidth="1"/>
    <col min="13" max="13" width="13.88671875" customWidth="1"/>
    <col min="14" max="14" width="14.88671875" customWidth="1"/>
    <col min="15" max="15" width="9.77734375" customWidth="1"/>
    <col min="16" max="16" width="16.109375" customWidth="1"/>
    <col min="17" max="17" width="17" customWidth="1"/>
    <col min="18" max="24" width="9.77734375" customWidth="1"/>
    <col min="25" max="25" width="16.6640625" customWidth="1"/>
    <col min="26" max="26" width="15.44140625" customWidth="1"/>
    <col min="27" max="27" width="16.6640625" customWidth="1"/>
    <col min="28" max="28" width="17.77734375" customWidth="1"/>
    <col min="29" max="29" width="16.109375" customWidth="1"/>
    <col min="30" max="30" width="17" customWidth="1"/>
    <col min="31" max="31" width="15.88671875" customWidth="1"/>
    <col min="32" max="32" width="11.6640625" customWidth="1"/>
    <col min="33" max="33" width="11.44140625" customWidth="1"/>
    <col min="34" max="34" width="13.33203125" customWidth="1"/>
    <col min="35" max="35" width="9.77734375" customWidth="1"/>
    <col min="36" max="36" width="11.109375" customWidth="1"/>
    <col min="37" max="52" width="9.77734375" customWidth="1"/>
  </cols>
  <sheetData>
    <row r="1" spans="1:37" ht="18.45" customHeight="1">
      <c r="A1" s="67" t="s">
        <v>0</v>
      </c>
      <c r="B1" s="67" t="s">
        <v>1</v>
      </c>
      <c r="C1" s="67" t="s">
        <v>2</v>
      </c>
      <c r="D1" s="67" t="s">
        <v>3</v>
      </c>
      <c r="E1" s="68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/>
      <c r="T1" s="67"/>
      <c r="U1" s="67"/>
      <c r="V1" s="67"/>
      <c r="W1" s="67"/>
      <c r="X1" s="67"/>
      <c r="Y1" s="67" t="s">
        <v>18</v>
      </c>
      <c r="Z1" s="67" t="s">
        <v>19</v>
      </c>
      <c r="AA1" s="67" t="s">
        <v>20</v>
      </c>
      <c r="AB1" s="67" t="s">
        <v>21</v>
      </c>
      <c r="AC1" s="67" t="s">
        <v>22</v>
      </c>
      <c r="AD1" s="67" t="s">
        <v>23</v>
      </c>
      <c r="AE1" s="67" t="s">
        <v>24</v>
      </c>
      <c r="AF1" s="67" t="s">
        <v>25</v>
      </c>
      <c r="AG1" s="67" t="s">
        <v>26</v>
      </c>
      <c r="AH1" s="67" t="s">
        <v>27</v>
      </c>
      <c r="AI1" s="67" t="s">
        <v>28</v>
      </c>
      <c r="AJ1" s="67" t="s">
        <v>29</v>
      </c>
    </row>
    <row r="2" spans="1:37" ht="26.7" customHeight="1">
      <c r="A2" s="67"/>
      <c r="B2" s="67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1" t="s">
        <v>30</v>
      </c>
      <c r="S2" s="1" t="s">
        <v>31</v>
      </c>
      <c r="T2" s="1" t="s">
        <v>1759</v>
      </c>
      <c r="U2" s="1" t="s">
        <v>32</v>
      </c>
      <c r="V2" s="1" t="s">
        <v>33</v>
      </c>
      <c r="W2" s="1" t="s">
        <v>34</v>
      </c>
      <c r="X2" s="1" t="s">
        <v>35</v>
      </c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</row>
    <row r="3" spans="1:37" ht="25.65" customHeight="1">
      <c r="A3" s="2">
        <v>38</v>
      </c>
      <c r="B3" s="2" t="s">
        <v>36</v>
      </c>
      <c r="C3" s="2" t="s">
        <v>190</v>
      </c>
      <c r="D3" s="2" t="s">
        <v>38</v>
      </c>
      <c r="E3" s="2" t="s">
        <v>39</v>
      </c>
      <c r="F3" s="2" t="s">
        <v>40</v>
      </c>
      <c r="G3" s="2" t="s">
        <v>109</v>
      </c>
      <c r="H3" s="2" t="s">
        <v>123</v>
      </c>
      <c r="I3" s="3" t="s">
        <v>191</v>
      </c>
      <c r="J3" s="3"/>
      <c r="K3" s="3"/>
      <c r="L3" s="2" t="s">
        <v>64</v>
      </c>
      <c r="M3" s="2" t="s">
        <v>98</v>
      </c>
      <c r="N3" s="2">
        <v>177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172.5</v>
      </c>
      <c r="V3" s="4">
        <v>0</v>
      </c>
      <c r="W3" s="4">
        <v>0</v>
      </c>
      <c r="X3" s="4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4">
        <v>0</v>
      </c>
      <c r="AG3" s="2">
        <v>0</v>
      </c>
      <c r="AH3" s="2">
        <v>0</v>
      </c>
      <c r="AI3" s="2">
        <v>200</v>
      </c>
      <c r="AJ3" s="5">
        <v>250</v>
      </c>
      <c r="AK3" s="55">
        <f>R3+S3+T3+U3+V3+X3</f>
        <v>172.5</v>
      </c>
    </row>
    <row r="4" spans="1:37" ht="26.4" customHeight="1">
      <c r="A4" s="2">
        <v>39</v>
      </c>
      <c r="B4" s="2" t="s">
        <v>36</v>
      </c>
      <c r="C4" s="2" t="s">
        <v>192</v>
      </c>
      <c r="D4" s="2" t="s">
        <v>38</v>
      </c>
      <c r="E4" s="2" t="s">
        <v>39</v>
      </c>
      <c r="F4" s="2" t="s">
        <v>187</v>
      </c>
      <c r="G4" s="2" t="s">
        <v>187</v>
      </c>
      <c r="H4" s="2" t="s">
        <v>193</v>
      </c>
      <c r="I4" s="3" t="s">
        <v>194</v>
      </c>
      <c r="J4" s="3"/>
      <c r="K4" s="3"/>
      <c r="L4" s="2" t="s">
        <v>195</v>
      </c>
      <c r="M4" s="2" t="s">
        <v>65</v>
      </c>
      <c r="N4" s="2">
        <v>176</v>
      </c>
      <c r="O4" s="4">
        <v>153.65</v>
      </c>
      <c r="P4" s="4">
        <v>0</v>
      </c>
      <c r="Q4" s="4">
        <v>153.65</v>
      </c>
      <c r="R4" s="4">
        <v>16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2">
        <v>19.5</v>
      </c>
      <c r="Z4" s="2">
        <v>19.5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4">
        <v>0</v>
      </c>
      <c r="AG4" s="2">
        <v>24</v>
      </c>
      <c r="AH4" s="2">
        <v>360</v>
      </c>
      <c r="AI4" s="2">
        <v>200</v>
      </c>
      <c r="AJ4" s="5">
        <v>150</v>
      </c>
      <c r="AK4" s="55">
        <f t="shared" ref="AK4:AK67" si="0">R4+S4+T4+U4+V4+X4</f>
        <v>16</v>
      </c>
    </row>
    <row r="5" spans="1:37" ht="25.65" customHeight="1">
      <c r="A5" s="2">
        <v>1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3" t="s">
        <v>43</v>
      </c>
      <c r="J5" s="3"/>
      <c r="K5" s="3"/>
      <c r="L5" s="2" t="s">
        <v>44</v>
      </c>
      <c r="M5" s="2" t="s">
        <v>45</v>
      </c>
      <c r="N5" s="2">
        <v>172.5</v>
      </c>
      <c r="O5" s="4">
        <v>172.5</v>
      </c>
      <c r="P5" s="4">
        <v>0</v>
      </c>
      <c r="Q5" s="4">
        <v>172.5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4">
        <v>0</v>
      </c>
      <c r="AG5" s="2">
        <v>0</v>
      </c>
      <c r="AH5" s="2">
        <v>0</v>
      </c>
      <c r="AI5" s="2">
        <v>200</v>
      </c>
      <c r="AJ5" s="5">
        <v>450</v>
      </c>
      <c r="AK5" s="55">
        <f t="shared" si="0"/>
        <v>0</v>
      </c>
    </row>
    <row r="6" spans="1:37" ht="25.65" customHeight="1">
      <c r="A6" s="2">
        <v>2</v>
      </c>
      <c r="B6" s="2" t="s">
        <v>36</v>
      </c>
      <c r="C6" s="2" t="s">
        <v>46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47</v>
      </c>
      <c r="I6" s="3" t="s">
        <v>48</v>
      </c>
      <c r="J6" s="3"/>
      <c r="K6" s="3"/>
      <c r="L6" s="2" t="s">
        <v>49</v>
      </c>
      <c r="M6" s="2" t="s">
        <v>50</v>
      </c>
      <c r="N6" s="2">
        <v>172.5</v>
      </c>
      <c r="O6" s="4">
        <v>156.98333333333332</v>
      </c>
      <c r="P6" s="4">
        <v>0</v>
      </c>
      <c r="Q6" s="4">
        <v>156.97999999999999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4">
        <v>0</v>
      </c>
      <c r="AG6" s="2">
        <v>23</v>
      </c>
      <c r="AH6" s="2">
        <v>345</v>
      </c>
      <c r="AI6" s="2">
        <v>200</v>
      </c>
      <c r="AJ6" s="5">
        <v>200</v>
      </c>
      <c r="AK6" s="55">
        <f t="shared" si="0"/>
        <v>0</v>
      </c>
    </row>
    <row r="7" spans="1:37" ht="25.65" customHeight="1">
      <c r="A7" s="2">
        <v>3</v>
      </c>
      <c r="B7" s="2" t="s">
        <v>36</v>
      </c>
      <c r="C7" s="2" t="s">
        <v>51</v>
      </c>
      <c r="D7" s="2" t="s">
        <v>38</v>
      </c>
      <c r="E7" s="2" t="s">
        <v>39</v>
      </c>
      <c r="F7" s="2" t="s">
        <v>52</v>
      </c>
      <c r="G7" s="2" t="s">
        <v>52</v>
      </c>
      <c r="H7" s="2" t="s">
        <v>47</v>
      </c>
      <c r="I7" s="3" t="s">
        <v>53</v>
      </c>
      <c r="J7" s="3"/>
      <c r="K7" s="3"/>
      <c r="L7" s="2" t="s">
        <v>49</v>
      </c>
      <c r="M7" s="2" t="s">
        <v>54</v>
      </c>
      <c r="N7" s="2">
        <v>172.5</v>
      </c>
      <c r="O7" s="4">
        <v>166.2</v>
      </c>
      <c r="P7" s="4">
        <v>0</v>
      </c>
      <c r="Q7" s="4">
        <v>166.2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4">
        <v>0</v>
      </c>
      <c r="AG7" s="2">
        <v>24</v>
      </c>
      <c r="AH7" s="2">
        <v>360</v>
      </c>
      <c r="AI7" s="2">
        <v>200</v>
      </c>
      <c r="AJ7" s="5">
        <v>150</v>
      </c>
      <c r="AK7" s="55">
        <f t="shared" si="0"/>
        <v>0</v>
      </c>
    </row>
    <row r="8" spans="1:37" ht="25.65" customHeight="1">
      <c r="A8" s="2">
        <v>4</v>
      </c>
      <c r="B8" s="2" t="s">
        <v>36</v>
      </c>
      <c r="C8" s="2" t="s">
        <v>55</v>
      </c>
      <c r="D8" s="2" t="s">
        <v>38</v>
      </c>
      <c r="E8" s="2" t="s">
        <v>39</v>
      </c>
      <c r="F8" s="2" t="s">
        <v>40</v>
      </c>
      <c r="G8" s="2" t="s">
        <v>56</v>
      </c>
      <c r="H8" s="2" t="s">
        <v>57</v>
      </c>
      <c r="I8" s="3" t="s">
        <v>58</v>
      </c>
      <c r="J8" s="3"/>
      <c r="K8" s="3"/>
      <c r="L8" s="2" t="s">
        <v>59</v>
      </c>
      <c r="M8" s="2" t="s">
        <v>60</v>
      </c>
      <c r="N8" s="2">
        <v>172.5</v>
      </c>
      <c r="O8" s="4">
        <v>161.68333333333334</v>
      </c>
      <c r="P8" s="4">
        <v>0</v>
      </c>
      <c r="Q8" s="4">
        <v>161.68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4">
        <v>0</v>
      </c>
      <c r="AG8" s="2">
        <v>26</v>
      </c>
      <c r="AH8" s="2">
        <v>390</v>
      </c>
      <c r="AI8" s="2">
        <v>200</v>
      </c>
      <c r="AJ8" s="5">
        <v>350</v>
      </c>
      <c r="AK8" s="55">
        <f t="shared" si="0"/>
        <v>0</v>
      </c>
    </row>
    <row r="9" spans="1:37" ht="25.65" customHeight="1">
      <c r="A9" s="2">
        <v>5</v>
      </c>
      <c r="B9" s="2" t="s">
        <v>36</v>
      </c>
      <c r="C9" s="2" t="s">
        <v>61</v>
      </c>
      <c r="D9" s="2" t="s">
        <v>38</v>
      </c>
      <c r="E9" s="2" t="s">
        <v>39</v>
      </c>
      <c r="F9" s="2" t="s">
        <v>40</v>
      </c>
      <c r="G9" s="2" t="s">
        <v>56</v>
      </c>
      <c r="H9" s="2" t="s">
        <v>62</v>
      </c>
      <c r="I9" s="3" t="s">
        <v>63</v>
      </c>
      <c r="J9" s="3"/>
      <c r="K9" s="3"/>
      <c r="L9" s="2" t="s">
        <v>64</v>
      </c>
      <c r="M9" s="2" t="s">
        <v>65</v>
      </c>
      <c r="N9" s="2">
        <v>172.5</v>
      </c>
      <c r="O9" s="4">
        <v>172.5</v>
      </c>
      <c r="P9" s="4">
        <v>0</v>
      </c>
      <c r="Q9" s="4">
        <v>172.5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2">
        <v>4</v>
      </c>
      <c r="Z9" s="2">
        <v>4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4">
        <v>0</v>
      </c>
      <c r="AG9" s="2">
        <v>35</v>
      </c>
      <c r="AH9" s="2">
        <v>525</v>
      </c>
      <c r="AI9" s="2">
        <v>200</v>
      </c>
      <c r="AJ9" s="5">
        <v>250</v>
      </c>
      <c r="AK9" s="55">
        <f t="shared" si="0"/>
        <v>0</v>
      </c>
    </row>
    <row r="10" spans="1:37" ht="25.65" customHeight="1">
      <c r="A10" s="2">
        <v>6</v>
      </c>
      <c r="B10" s="2" t="s">
        <v>36</v>
      </c>
      <c r="C10" s="2" t="s">
        <v>66</v>
      </c>
      <c r="D10" s="2" t="s">
        <v>38</v>
      </c>
      <c r="E10" s="2" t="s">
        <v>39</v>
      </c>
      <c r="F10" s="2" t="s">
        <v>40</v>
      </c>
      <c r="G10" s="2" t="s">
        <v>67</v>
      </c>
      <c r="H10" s="2" t="s">
        <v>68</v>
      </c>
      <c r="I10" s="3" t="s">
        <v>69</v>
      </c>
      <c r="J10" s="3"/>
      <c r="K10" s="3"/>
      <c r="L10" s="2" t="s">
        <v>70</v>
      </c>
      <c r="M10" s="2" t="s">
        <v>65</v>
      </c>
      <c r="N10" s="2">
        <v>172.5</v>
      </c>
      <c r="O10" s="4">
        <v>172.26666666666668</v>
      </c>
      <c r="P10" s="4">
        <v>0</v>
      </c>
      <c r="Q10" s="4">
        <v>172.26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2">
        <v>49.5</v>
      </c>
      <c r="Z10" s="2">
        <v>27</v>
      </c>
      <c r="AA10" s="2">
        <v>0</v>
      </c>
      <c r="AB10" s="2">
        <v>0</v>
      </c>
      <c r="AC10" s="2">
        <v>22.5</v>
      </c>
      <c r="AD10" s="2">
        <v>0</v>
      </c>
      <c r="AE10" s="2">
        <v>0</v>
      </c>
      <c r="AF10" s="4">
        <v>900</v>
      </c>
      <c r="AG10" s="2">
        <v>38</v>
      </c>
      <c r="AH10" s="2">
        <v>570</v>
      </c>
      <c r="AI10" s="2">
        <v>200</v>
      </c>
      <c r="AJ10" s="5">
        <v>200</v>
      </c>
      <c r="AK10" s="55">
        <f t="shared" si="0"/>
        <v>0</v>
      </c>
    </row>
    <row r="11" spans="1:37" ht="25.65" customHeight="1">
      <c r="A11" s="2">
        <v>7</v>
      </c>
      <c r="B11" s="2" t="s">
        <v>36</v>
      </c>
      <c r="C11" s="2" t="s">
        <v>71</v>
      </c>
      <c r="D11" s="2" t="s">
        <v>38</v>
      </c>
      <c r="E11" s="2" t="s">
        <v>39</v>
      </c>
      <c r="F11" s="2" t="s">
        <v>40</v>
      </c>
      <c r="G11" s="2" t="s">
        <v>67</v>
      </c>
      <c r="H11" s="2" t="s">
        <v>72</v>
      </c>
      <c r="I11" s="3" t="s">
        <v>73</v>
      </c>
      <c r="J11" s="3"/>
      <c r="K11" s="3"/>
      <c r="L11" s="2" t="s">
        <v>74</v>
      </c>
      <c r="M11" s="2" t="s">
        <v>75</v>
      </c>
      <c r="N11" s="2">
        <v>172.5</v>
      </c>
      <c r="O11" s="4">
        <v>169.46666666666667</v>
      </c>
      <c r="P11" s="4">
        <v>0</v>
      </c>
      <c r="Q11" s="4">
        <v>169.47</v>
      </c>
      <c r="R11" s="4">
        <v>0</v>
      </c>
      <c r="S11" s="4">
        <v>3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4">
        <v>0</v>
      </c>
      <c r="AG11" s="2">
        <v>24</v>
      </c>
      <c r="AH11" s="2">
        <v>360</v>
      </c>
      <c r="AI11" s="2">
        <v>200</v>
      </c>
      <c r="AJ11" s="5">
        <v>250</v>
      </c>
      <c r="AK11" s="55">
        <f t="shared" si="0"/>
        <v>3</v>
      </c>
    </row>
    <row r="12" spans="1:37" ht="25.65" customHeight="1">
      <c r="A12" s="2">
        <v>8</v>
      </c>
      <c r="B12" s="2" t="s">
        <v>36</v>
      </c>
      <c r="C12" s="2" t="s">
        <v>76</v>
      </c>
      <c r="D12" s="2" t="s">
        <v>38</v>
      </c>
      <c r="E12" s="2" t="s">
        <v>39</v>
      </c>
      <c r="F12" s="2" t="s">
        <v>40</v>
      </c>
      <c r="G12" s="2" t="s">
        <v>67</v>
      </c>
      <c r="H12" s="2" t="s">
        <v>77</v>
      </c>
      <c r="I12" s="3" t="s">
        <v>78</v>
      </c>
      <c r="J12" s="3"/>
      <c r="K12" s="3"/>
      <c r="L12" s="2" t="s">
        <v>74</v>
      </c>
      <c r="M12" s="2" t="s">
        <v>75</v>
      </c>
      <c r="N12" s="2">
        <v>172.5</v>
      </c>
      <c r="O12" s="4">
        <v>172.5</v>
      </c>
      <c r="P12" s="4">
        <v>0</v>
      </c>
      <c r="Q12" s="4">
        <v>172.5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4">
        <v>0</v>
      </c>
      <c r="AG12" s="2">
        <v>46</v>
      </c>
      <c r="AH12" s="2">
        <v>690</v>
      </c>
      <c r="AI12" s="2">
        <v>200</v>
      </c>
      <c r="AJ12" s="5">
        <v>250</v>
      </c>
      <c r="AK12" s="55">
        <f t="shared" si="0"/>
        <v>0</v>
      </c>
    </row>
    <row r="13" spans="1:37" ht="25.65" customHeight="1">
      <c r="A13" s="2">
        <v>9</v>
      </c>
      <c r="B13" s="2" t="s">
        <v>36</v>
      </c>
      <c r="C13" s="2" t="s">
        <v>79</v>
      </c>
      <c r="D13" s="2" t="s">
        <v>38</v>
      </c>
      <c r="E13" s="2" t="s">
        <v>39</v>
      </c>
      <c r="F13" s="2" t="s">
        <v>40</v>
      </c>
      <c r="G13" s="2" t="s">
        <v>67</v>
      </c>
      <c r="H13" s="2" t="s">
        <v>80</v>
      </c>
      <c r="I13" s="3" t="s">
        <v>81</v>
      </c>
      <c r="J13" s="3"/>
      <c r="K13" s="3"/>
      <c r="L13" s="2" t="s">
        <v>70</v>
      </c>
      <c r="M13" s="2" t="s">
        <v>75</v>
      </c>
      <c r="N13" s="2">
        <v>172.5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172.5</v>
      </c>
      <c r="V13" s="4">
        <v>0</v>
      </c>
      <c r="W13" s="4">
        <v>0</v>
      </c>
      <c r="X13" s="4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4">
        <v>0</v>
      </c>
      <c r="AG13" s="2">
        <v>0</v>
      </c>
      <c r="AH13" s="2">
        <v>0</v>
      </c>
      <c r="AI13" s="2">
        <v>200</v>
      </c>
      <c r="AJ13" s="5">
        <v>250</v>
      </c>
      <c r="AK13" s="55">
        <f t="shared" si="0"/>
        <v>172.5</v>
      </c>
    </row>
    <row r="14" spans="1:37" ht="25.65" customHeight="1">
      <c r="A14" s="2">
        <v>10</v>
      </c>
      <c r="B14" s="2" t="s">
        <v>36</v>
      </c>
      <c r="C14" s="2" t="s">
        <v>82</v>
      </c>
      <c r="D14" s="2" t="s">
        <v>38</v>
      </c>
      <c r="E14" s="2" t="s">
        <v>39</v>
      </c>
      <c r="F14" s="2" t="s">
        <v>40</v>
      </c>
      <c r="G14" s="2" t="s">
        <v>83</v>
      </c>
      <c r="H14" s="2" t="s">
        <v>57</v>
      </c>
      <c r="I14" s="3" t="s">
        <v>84</v>
      </c>
      <c r="J14" s="3"/>
      <c r="K14" s="3"/>
      <c r="L14" s="2" t="s">
        <v>59</v>
      </c>
      <c r="M14" s="2" t="s">
        <v>60</v>
      </c>
      <c r="N14" s="2">
        <v>172.5</v>
      </c>
      <c r="O14" s="4">
        <v>172.5</v>
      </c>
      <c r="P14" s="4">
        <v>0</v>
      </c>
      <c r="Q14" s="4">
        <v>172.5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4">
        <v>0</v>
      </c>
      <c r="AG14" s="2">
        <v>37</v>
      </c>
      <c r="AH14" s="2">
        <v>555</v>
      </c>
      <c r="AI14" s="2">
        <v>200</v>
      </c>
      <c r="AJ14" s="5">
        <v>550</v>
      </c>
      <c r="AK14" s="55">
        <f t="shared" si="0"/>
        <v>0</v>
      </c>
    </row>
    <row r="15" spans="1:37" ht="25.65" customHeight="1">
      <c r="A15" s="2">
        <v>11</v>
      </c>
      <c r="B15" s="2" t="s">
        <v>85</v>
      </c>
      <c r="C15" s="2" t="s">
        <v>86</v>
      </c>
      <c r="D15" s="2" t="s">
        <v>38</v>
      </c>
      <c r="E15" s="2" t="s">
        <v>39</v>
      </c>
      <c r="F15" s="2" t="s">
        <v>40</v>
      </c>
      <c r="G15" s="2" t="s">
        <v>87</v>
      </c>
      <c r="H15" s="2" t="s">
        <v>80</v>
      </c>
      <c r="I15" s="3" t="s">
        <v>88</v>
      </c>
      <c r="J15" s="3"/>
      <c r="K15" s="3" t="s">
        <v>89</v>
      </c>
      <c r="L15" s="2" t="s">
        <v>64</v>
      </c>
      <c r="M15" s="2" t="s">
        <v>65</v>
      </c>
      <c r="N15" s="2">
        <v>60</v>
      </c>
      <c r="O15" s="4">
        <v>59.733333333333334</v>
      </c>
      <c r="P15" s="4">
        <v>0</v>
      </c>
      <c r="Q15" s="4">
        <v>59.73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4">
        <v>0</v>
      </c>
      <c r="AG15" s="2">
        <v>8</v>
      </c>
      <c r="AH15" s="2">
        <v>120</v>
      </c>
      <c r="AI15" s="2">
        <v>200</v>
      </c>
      <c r="AJ15" s="5">
        <v>200</v>
      </c>
      <c r="AK15" s="55">
        <f t="shared" si="0"/>
        <v>0</v>
      </c>
    </row>
    <row r="16" spans="1:37" ht="25.65" customHeight="1">
      <c r="A16" s="2">
        <v>12</v>
      </c>
      <c r="B16" s="2" t="s">
        <v>36</v>
      </c>
      <c r="C16" s="2" t="s">
        <v>90</v>
      </c>
      <c r="D16" s="2" t="s">
        <v>38</v>
      </c>
      <c r="E16" s="2" t="s">
        <v>39</v>
      </c>
      <c r="F16" s="2" t="s">
        <v>40</v>
      </c>
      <c r="G16" s="2" t="s">
        <v>87</v>
      </c>
      <c r="H16" s="2" t="s">
        <v>91</v>
      </c>
      <c r="I16" s="3" t="s">
        <v>92</v>
      </c>
      <c r="J16" s="3"/>
      <c r="K16" s="3"/>
      <c r="L16" s="2" t="s">
        <v>70</v>
      </c>
      <c r="M16" s="2" t="s">
        <v>65</v>
      </c>
      <c r="N16" s="2">
        <v>172.5</v>
      </c>
      <c r="O16" s="4">
        <v>172.5</v>
      </c>
      <c r="P16" s="4">
        <v>0</v>
      </c>
      <c r="Q16" s="4">
        <v>172.5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2">
        <v>48.5</v>
      </c>
      <c r="Z16" s="2">
        <v>3</v>
      </c>
      <c r="AA16" s="2">
        <v>0</v>
      </c>
      <c r="AB16" s="2">
        <v>32</v>
      </c>
      <c r="AC16" s="2">
        <v>13.5</v>
      </c>
      <c r="AD16" s="2">
        <v>0</v>
      </c>
      <c r="AE16" s="2">
        <v>0</v>
      </c>
      <c r="AF16" s="4">
        <v>1820</v>
      </c>
      <c r="AG16" s="2">
        <v>44</v>
      </c>
      <c r="AH16" s="2">
        <v>660</v>
      </c>
      <c r="AI16" s="2">
        <v>200</v>
      </c>
      <c r="AJ16" s="5">
        <v>200</v>
      </c>
      <c r="AK16" s="55">
        <f t="shared" si="0"/>
        <v>0</v>
      </c>
    </row>
    <row r="17" spans="1:37" ht="25.65" customHeight="1">
      <c r="A17" s="2">
        <v>13</v>
      </c>
      <c r="B17" s="2" t="s">
        <v>36</v>
      </c>
      <c r="C17" s="2" t="s">
        <v>93</v>
      </c>
      <c r="D17" s="2" t="s">
        <v>38</v>
      </c>
      <c r="E17" s="2" t="s">
        <v>39</v>
      </c>
      <c r="F17" s="2" t="s">
        <v>40</v>
      </c>
      <c r="G17" s="2" t="s">
        <v>83</v>
      </c>
      <c r="H17" s="2" t="s">
        <v>62</v>
      </c>
      <c r="I17" s="3" t="s">
        <v>94</v>
      </c>
      <c r="J17" s="3"/>
      <c r="K17" s="3"/>
      <c r="L17" s="2" t="s">
        <v>64</v>
      </c>
      <c r="M17" s="2" t="s">
        <v>65</v>
      </c>
      <c r="N17" s="2">
        <v>172.5</v>
      </c>
      <c r="O17" s="4">
        <v>151.5</v>
      </c>
      <c r="P17" s="4">
        <v>0</v>
      </c>
      <c r="Q17" s="4">
        <v>151.5</v>
      </c>
      <c r="R17" s="4">
        <v>0</v>
      </c>
      <c r="S17" s="4">
        <v>13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2">
        <v>5</v>
      </c>
      <c r="Z17" s="2">
        <v>3.5</v>
      </c>
      <c r="AA17" s="2">
        <v>0</v>
      </c>
      <c r="AB17" s="2">
        <v>1.5</v>
      </c>
      <c r="AC17" s="2">
        <v>0</v>
      </c>
      <c r="AD17" s="2">
        <v>0</v>
      </c>
      <c r="AE17" s="2">
        <v>0</v>
      </c>
      <c r="AF17" s="4">
        <v>60</v>
      </c>
      <c r="AG17" s="2">
        <v>23</v>
      </c>
      <c r="AH17" s="2">
        <v>345</v>
      </c>
      <c r="AI17" s="2">
        <v>200</v>
      </c>
      <c r="AJ17" s="5">
        <v>200</v>
      </c>
      <c r="AK17" s="55">
        <f t="shared" si="0"/>
        <v>13</v>
      </c>
    </row>
    <row r="18" spans="1:37" ht="25.65" customHeight="1">
      <c r="A18" s="2">
        <v>14</v>
      </c>
      <c r="B18" s="2" t="s">
        <v>36</v>
      </c>
      <c r="C18" s="2" t="s">
        <v>95</v>
      </c>
      <c r="D18" s="2" t="s">
        <v>38</v>
      </c>
      <c r="E18" s="2" t="s">
        <v>39</v>
      </c>
      <c r="F18" s="2" t="s">
        <v>40</v>
      </c>
      <c r="G18" s="2" t="s">
        <v>83</v>
      </c>
      <c r="H18" s="2" t="s">
        <v>96</v>
      </c>
      <c r="I18" s="3" t="s">
        <v>97</v>
      </c>
      <c r="J18" s="3"/>
      <c r="K18" s="3"/>
      <c r="L18" s="2" t="s">
        <v>74</v>
      </c>
      <c r="M18" s="2" t="s">
        <v>98</v>
      </c>
      <c r="N18" s="2">
        <v>172.5</v>
      </c>
      <c r="O18" s="4">
        <v>165</v>
      </c>
      <c r="P18" s="4">
        <v>0</v>
      </c>
      <c r="Q18" s="4">
        <v>165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4">
        <v>0</v>
      </c>
      <c r="AG18" s="2">
        <v>34</v>
      </c>
      <c r="AH18" s="2">
        <v>510</v>
      </c>
      <c r="AI18" s="2">
        <v>200</v>
      </c>
      <c r="AJ18" s="5">
        <v>200</v>
      </c>
      <c r="AK18" s="55">
        <f t="shared" si="0"/>
        <v>0</v>
      </c>
    </row>
    <row r="19" spans="1:37" ht="25.65" customHeight="1">
      <c r="A19" s="2">
        <v>15</v>
      </c>
      <c r="B19" s="2" t="s">
        <v>36</v>
      </c>
      <c r="C19" s="2" t="s">
        <v>99</v>
      </c>
      <c r="D19" s="2" t="s">
        <v>38</v>
      </c>
      <c r="E19" s="2" t="s">
        <v>39</v>
      </c>
      <c r="F19" s="2" t="s">
        <v>40</v>
      </c>
      <c r="G19" s="2" t="s">
        <v>83</v>
      </c>
      <c r="H19" s="2" t="s">
        <v>91</v>
      </c>
      <c r="I19" s="3" t="s">
        <v>100</v>
      </c>
      <c r="J19" s="3"/>
      <c r="K19" s="3"/>
      <c r="L19" s="2" t="s">
        <v>64</v>
      </c>
      <c r="M19" s="2" t="s">
        <v>65</v>
      </c>
      <c r="N19" s="2">
        <v>172.5</v>
      </c>
      <c r="O19" s="4">
        <v>172.5</v>
      </c>
      <c r="P19" s="4">
        <v>0</v>
      </c>
      <c r="Q19" s="4">
        <v>172.5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4">
        <v>0</v>
      </c>
      <c r="AG19" s="2">
        <v>41</v>
      </c>
      <c r="AH19" s="2">
        <v>615</v>
      </c>
      <c r="AI19" s="2">
        <v>200</v>
      </c>
      <c r="AJ19" s="5">
        <v>150</v>
      </c>
      <c r="AK19" s="55">
        <f t="shared" si="0"/>
        <v>0</v>
      </c>
    </row>
    <row r="20" spans="1:37" ht="25.65" customHeight="1">
      <c r="A20" s="2">
        <v>16</v>
      </c>
      <c r="B20" s="2" t="s">
        <v>36</v>
      </c>
      <c r="C20" s="2" t="s">
        <v>101</v>
      </c>
      <c r="D20" s="2" t="s">
        <v>38</v>
      </c>
      <c r="E20" s="2" t="s">
        <v>39</v>
      </c>
      <c r="F20" s="2" t="s">
        <v>40</v>
      </c>
      <c r="G20" s="2" t="s">
        <v>102</v>
      </c>
      <c r="H20" s="2" t="s">
        <v>103</v>
      </c>
      <c r="I20" s="3" t="s">
        <v>104</v>
      </c>
      <c r="J20" s="3"/>
      <c r="K20" s="3"/>
      <c r="L20" s="2" t="s">
        <v>70</v>
      </c>
      <c r="M20" s="2" t="s">
        <v>65</v>
      </c>
      <c r="N20" s="2">
        <v>172.5</v>
      </c>
      <c r="O20" s="4">
        <v>167.23333333333332</v>
      </c>
      <c r="P20" s="4">
        <v>0</v>
      </c>
      <c r="Q20" s="4">
        <v>167.23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2">
        <v>33.5</v>
      </c>
      <c r="Z20" s="2">
        <v>33.5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4">
        <v>0</v>
      </c>
      <c r="AG20" s="2">
        <v>42</v>
      </c>
      <c r="AH20" s="2">
        <v>630</v>
      </c>
      <c r="AI20" s="2">
        <v>200</v>
      </c>
      <c r="AJ20" s="5">
        <v>150</v>
      </c>
      <c r="AK20" s="55">
        <f t="shared" si="0"/>
        <v>0</v>
      </c>
    </row>
    <row r="21" spans="1:37" ht="25.65" customHeight="1">
      <c r="A21" s="2">
        <v>17</v>
      </c>
      <c r="B21" s="2" t="s">
        <v>36</v>
      </c>
      <c r="C21" s="2" t="s">
        <v>105</v>
      </c>
      <c r="D21" s="2" t="s">
        <v>38</v>
      </c>
      <c r="E21" s="2" t="s">
        <v>39</v>
      </c>
      <c r="F21" s="2" t="s">
        <v>40</v>
      </c>
      <c r="G21" s="2" t="s">
        <v>106</v>
      </c>
      <c r="H21" s="2" t="s">
        <v>68</v>
      </c>
      <c r="I21" s="3" t="s">
        <v>107</v>
      </c>
      <c r="J21" s="3"/>
      <c r="K21" s="3"/>
      <c r="L21" s="2" t="s">
        <v>70</v>
      </c>
      <c r="M21" s="2" t="s">
        <v>98</v>
      </c>
      <c r="N21" s="2">
        <v>172.5</v>
      </c>
      <c r="O21" s="4">
        <v>172.5</v>
      </c>
      <c r="P21" s="4">
        <v>0</v>
      </c>
      <c r="Q21" s="4">
        <v>172.5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2">
        <v>18</v>
      </c>
      <c r="Z21" s="2">
        <v>18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4">
        <v>0</v>
      </c>
      <c r="AG21" s="2">
        <v>43</v>
      </c>
      <c r="AH21" s="2">
        <v>645</v>
      </c>
      <c r="AI21" s="2">
        <v>200</v>
      </c>
      <c r="AJ21" s="5">
        <v>150</v>
      </c>
      <c r="AK21" s="55">
        <f t="shared" si="0"/>
        <v>0</v>
      </c>
    </row>
    <row r="22" spans="1:37" ht="25.65" customHeight="1">
      <c r="A22" s="2">
        <v>18</v>
      </c>
      <c r="B22" s="2" t="s">
        <v>36</v>
      </c>
      <c r="C22" s="2" t="s">
        <v>108</v>
      </c>
      <c r="D22" s="2" t="s">
        <v>38</v>
      </c>
      <c r="E22" s="2" t="s">
        <v>39</v>
      </c>
      <c r="F22" s="2" t="s">
        <v>40</v>
      </c>
      <c r="G22" s="2" t="s">
        <v>109</v>
      </c>
      <c r="H22" s="2" t="s">
        <v>110</v>
      </c>
      <c r="I22" s="3" t="s">
        <v>111</v>
      </c>
      <c r="J22" s="3"/>
      <c r="K22" s="3"/>
      <c r="L22" s="2" t="s">
        <v>59</v>
      </c>
      <c r="M22" s="2" t="s">
        <v>112</v>
      </c>
      <c r="N22" s="2">
        <v>172.5</v>
      </c>
      <c r="O22" s="4">
        <v>96.233333333333334</v>
      </c>
      <c r="P22" s="4">
        <v>0</v>
      </c>
      <c r="Q22" s="4">
        <v>96.23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4">
        <v>0</v>
      </c>
      <c r="AG22" s="2">
        <v>20</v>
      </c>
      <c r="AH22" s="2">
        <v>300</v>
      </c>
      <c r="AI22" s="2">
        <v>200</v>
      </c>
      <c r="AJ22" s="5">
        <v>550</v>
      </c>
      <c r="AK22" s="55">
        <f t="shared" si="0"/>
        <v>0</v>
      </c>
    </row>
    <row r="23" spans="1:37" ht="25.65" customHeight="1">
      <c r="A23" s="2">
        <v>19</v>
      </c>
      <c r="B23" s="2" t="s">
        <v>36</v>
      </c>
      <c r="C23" s="2" t="s">
        <v>113</v>
      </c>
      <c r="D23" s="2" t="s">
        <v>38</v>
      </c>
      <c r="E23" s="2" t="s">
        <v>39</v>
      </c>
      <c r="F23" s="2" t="s">
        <v>40</v>
      </c>
      <c r="G23" s="2" t="s">
        <v>109</v>
      </c>
      <c r="H23" s="2" t="s">
        <v>114</v>
      </c>
      <c r="I23" s="3" t="s">
        <v>115</v>
      </c>
      <c r="J23" s="3"/>
      <c r="K23" s="3"/>
      <c r="L23" s="2" t="s">
        <v>116</v>
      </c>
      <c r="M23" s="2" t="s">
        <v>117</v>
      </c>
      <c r="N23" s="2">
        <v>172.5</v>
      </c>
      <c r="O23" s="4">
        <v>172.5</v>
      </c>
      <c r="P23" s="4">
        <v>0</v>
      </c>
      <c r="Q23" s="4">
        <v>172.5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4">
        <v>0</v>
      </c>
      <c r="AG23" s="2">
        <v>44</v>
      </c>
      <c r="AH23" s="2">
        <v>660</v>
      </c>
      <c r="AI23" s="2">
        <v>200</v>
      </c>
      <c r="AJ23" s="5">
        <v>200</v>
      </c>
      <c r="AK23" s="55">
        <f t="shared" si="0"/>
        <v>0</v>
      </c>
    </row>
    <row r="24" spans="1:37" ht="25.65" customHeight="1">
      <c r="A24" s="2">
        <v>20</v>
      </c>
      <c r="B24" s="2" t="s">
        <v>36</v>
      </c>
      <c r="C24" s="2" t="s">
        <v>118</v>
      </c>
      <c r="D24" s="2" t="s">
        <v>38</v>
      </c>
      <c r="E24" s="2" t="s">
        <v>39</v>
      </c>
      <c r="F24" s="2" t="s">
        <v>40</v>
      </c>
      <c r="G24" s="2" t="s">
        <v>109</v>
      </c>
      <c r="H24" s="2" t="s">
        <v>119</v>
      </c>
      <c r="I24" s="3" t="s">
        <v>120</v>
      </c>
      <c r="J24" s="3"/>
      <c r="K24" s="3"/>
      <c r="L24" s="2" t="s">
        <v>121</v>
      </c>
      <c r="M24" s="2" t="s">
        <v>117</v>
      </c>
      <c r="N24" s="2">
        <v>174</v>
      </c>
      <c r="O24" s="4">
        <v>173.91666666666666</v>
      </c>
      <c r="P24" s="4">
        <v>0</v>
      </c>
      <c r="Q24" s="4">
        <v>173.92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2">
        <v>9</v>
      </c>
      <c r="Z24" s="2">
        <v>9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4">
        <v>0</v>
      </c>
      <c r="AG24" s="2">
        <v>12</v>
      </c>
      <c r="AH24" s="2">
        <v>180</v>
      </c>
      <c r="AI24" s="2">
        <v>200</v>
      </c>
      <c r="AJ24" s="5">
        <v>250</v>
      </c>
      <c r="AK24" s="55">
        <f t="shared" si="0"/>
        <v>0</v>
      </c>
    </row>
    <row r="25" spans="1:37" ht="25.65" customHeight="1">
      <c r="A25" s="2">
        <v>21</v>
      </c>
      <c r="B25" s="2" t="s">
        <v>36</v>
      </c>
      <c r="C25" s="2" t="s">
        <v>122</v>
      </c>
      <c r="D25" s="2" t="s">
        <v>38</v>
      </c>
      <c r="E25" s="2" t="s">
        <v>39</v>
      </c>
      <c r="F25" s="2" t="s">
        <v>40</v>
      </c>
      <c r="G25" s="2" t="s">
        <v>109</v>
      </c>
      <c r="H25" s="2" t="s">
        <v>123</v>
      </c>
      <c r="I25" s="3" t="s">
        <v>124</v>
      </c>
      <c r="J25" s="3"/>
      <c r="K25" s="3"/>
      <c r="L25" s="2" t="s">
        <v>121</v>
      </c>
      <c r="M25" s="2" t="s">
        <v>125</v>
      </c>
      <c r="N25" s="2">
        <v>177</v>
      </c>
      <c r="O25" s="4">
        <v>166.5</v>
      </c>
      <c r="P25" s="4">
        <v>0</v>
      </c>
      <c r="Q25" s="4">
        <v>166.5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2">
        <v>9.5</v>
      </c>
      <c r="Z25" s="2">
        <v>9.5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4">
        <v>0</v>
      </c>
      <c r="AG25" s="2">
        <v>25</v>
      </c>
      <c r="AH25" s="2">
        <v>375</v>
      </c>
      <c r="AI25" s="2">
        <v>200</v>
      </c>
      <c r="AJ25" s="5">
        <v>200</v>
      </c>
      <c r="AK25" s="55">
        <f t="shared" si="0"/>
        <v>0</v>
      </c>
    </row>
    <row r="26" spans="1:37" ht="25.65" customHeight="1">
      <c r="A26" s="2">
        <v>22</v>
      </c>
      <c r="B26" s="2" t="s">
        <v>36</v>
      </c>
      <c r="C26" s="2" t="s">
        <v>126</v>
      </c>
      <c r="D26" s="2" t="s">
        <v>38</v>
      </c>
      <c r="E26" s="2" t="s">
        <v>39</v>
      </c>
      <c r="F26" s="2" t="s">
        <v>40</v>
      </c>
      <c r="G26" s="2" t="s">
        <v>127</v>
      </c>
      <c r="H26" s="2" t="s">
        <v>128</v>
      </c>
      <c r="I26" s="3" t="s">
        <v>129</v>
      </c>
      <c r="J26" s="3"/>
      <c r="K26" s="3"/>
      <c r="L26" s="2" t="s">
        <v>130</v>
      </c>
      <c r="M26" s="2" t="s">
        <v>131</v>
      </c>
      <c r="N26" s="2">
        <v>172.5</v>
      </c>
      <c r="O26" s="4">
        <v>172.5</v>
      </c>
      <c r="P26" s="4">
        <v>0</v>
      </c>
      <c r="Q26" s="4">
        <v>172.5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4">
        <v>0</v>
      </c>
      <c r="AG26" s="2">
        <v>44</v>
      </c>
      <c r="AH26" s="2">
        <v>660</v>
      </c>
      <c r="AI26" s="2">
        <v>200</v>
      </c>
      <c r="AJ26" s="5">
        <v>350</v>
      </c>
      <c r="AK26" s="55">
        <f t="shared" si="0"/>
        <v>0</v>
      </c>
    </row>
    <row r="27" spans="1:37" ht="25.65" customHeight="1">
      <c r="A27" s="2">
        <v>23</v>
      </c>
      <c r="B27" s="2" t="s">
        <v>36</v>
      </c>
      <c r="C27" s="2" t="s">
        <v>132</v>
      </c>
      <c r="D27" s="2" t="s">
        <v>133</v>
      </c>
      <c r="E27" s="2" t="s">
        <v>39</v>
      </c>
      <c r="F27" s="2" t="s">
        <v>40</v>
      </c>
      <c r="G27" s="2" t="s">
        <v>134</v>
      </c>
      <c r="H27" s="2" t="s">
        <v>135</v>
      </c>
      <c r="I27" s="3" t="s">
        <v>136</v>
      </c>
      <c r="J27" s="3"/>
      <c r="K27" s="3"/>
      <c r="L27" s="2" t="s">
        <v>49</v>
      </c>
      <c r="M27" s="2" t="s">
        <v>137</v>
      </c>
      <c r="N27" s="2">
        <v>184</v>
      </c>
      <c r="O27" s="4">
        <v>181.9</v>
      </c>
      <c r="P27" s="4">
        <v>0</v>
      </c>
      <c r="Q27" s="4">
        <v>181.91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4">
        <v>0</v>
      </c>
      <c r="AG27" s="2">
        <v>34</v>
      </c>
      <c r="AH27" s="2">
        <v>510</v>
      </c>
      <c r="AI27" s="2">
        <v>200</v>
      </c>
      <c r="AJ27" s="5">
        <v>550</v>
      </c>
      <c r="AK27" s="55">
        <f t="shared" si="0"/>
        <v>0</v>
      </c>
    </row>
    <row r="28" spans="1:37" ht="25.65" customHeight="1">
      <c r="A28" s="2">
        <v>24</v>
      </c>
      <c r="B28" s="2" t="s">
        <v>36</v>
      </c>
      <c r="C28" s="2" t="s">
        <v>138</v>
      </c>
      <c r="D28" s="2" t="s">
        <v>133</v>
      </c>
      <c r="E28" s="2" t="s">
        <v>39</v>
      </c>
      <c r="F28" s="2" t="s">
        <v>40</v>
      </c>
      <c r="G28" s="2" t="s">
        <v>139</v>
      </c>
      <c r="H28" s="2" t="s">
        <v>140</v>
      </c>
      <c r="I28" s="3" t="s">
        <v>141</v>
      </c>
      <c r="J28" s="3"/>
      <c r="K28" s="3"/>
      <c r="L28" s="2" t="s">
        <v>130</v>
      </c>
      <c r="M28" s="2" t="s">
        <v>50</v>
      </c>
      <c r="N28" s="2">
        <v>184</v>
      </c>
      <c r="O28" s="4">
        <v>183.08333333333334</v>
      </c>
      <c r="P28" s="4">
        <v>0</v>
      </c>
      <c r="Q28" s="4">
        <v>183.09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4">
        <v>0</v>
      </c>
      <c r="AG28" s="2">
        <v>46</v>
      </c>
      <c r="AH28" s="2">
        <v>690</v>
      </c>
      <c r="AI28" s="2">
        <v>200</v>
      </c>
      <c r="AJ28" s="5">
        <v>150</v>
      </c>
      <c r="AK28" s="55">
        <f t="shared" si="0"/>
        <v>0</v>
      </c>
    </row>
    <row r="29" spans="1:37" ht="25.65" customHeight="1">
      <c r="A29" s="2">
        <v>25</v>
      </c>
      <c r="B29" s="2" t="s">
        <v>36</v>
      </c>
      <c r="C29" s="2" t="s">
        <v>142</v>
      </c>
      <c r="D29" s="2" t="s">
        <v>133</v>
      </c>
      <c r="E29" s="2" t="s">
        <v>39</v>
      </c>
      <c r="F29" s="2" t="s">
        <v>40</v>
      </c>
      <c r="G29" s="2" t="s">
        <v>143</v>
      </c>
      <c r="H29" s="2" t="s">
        <v>144</v>
      </c>
      <c r="I29" s="3" t="s">
        <v>145</v>
      </c>
      <c r="J29" s="3"/>
      <c r="K29" s="3"/>
      <c r="L29" s="2" t="s">
        <v>59</v>
      </c>
      <c r="M29" s="2" t="s">
        <v>112</v>
      </c>
      <c r="N29" s="2">
        <v>184</v>
      </c>
      <c r="O29" s="4">
        <v>95.416666666666671</v>
      </c>
      <c r="P29" s="4">
        <v>0</v>
      </c>
      <c r="Q29" s="4">
        <v>95.4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4">
        <v>0</v>
      </c>
      <c r="AG29" s="2">
        <v>0</v>
      </c>
      <c r="AH29" s="2">
        <v>0</v>
      </c>
      <c r="AI29" s="2">
        <v>200</v>
      </c>
      <c r="AJ29" s="5">
        <v>200</v>
      </c>
      <c r="AK29" s="55">
        <f t="shared" si="0"/>
        <v>0</v>
      </c>
    </row>
    <row r="30" spans="1:37" ht="25.65" customHeight="1">
      <c r="A30" s="2">
        <v>26</v>
      </c>
      <c r="B30" s="2" t="s">
        <v>36</v>
      </c>
      <c r="C30" s="2" t="s">
        <v>146</v>
      </c>
      <c r="D30" s="2" t="s">
        <v>147</v>
      </c>
      <c r="E30" s="2" t="s">
        <v>39</v>
      </c>
      <c r="F30" s="2" t="s">
        <v>40</v>
      </c>
      <c r="G30" s="2" t="s">
        <v>148</v>
      </c>
      <c r="H30" s="2" t="s">
        <v>149</v>
      </c>
      <c r="I30" s="3" t="s">
        <v>150</v>
      </c>
      <c r="J30" s="3"/>
      <c r="K30" s="3"/>
      <c r="L30" s="2" t="s">
        <v>64</v>
      </c>
      <c r="M30" s="2" t="s">
        <v>98</v>
      </c>
      <c r="N30" s="2">
        <v>184</v>
      </c>
      <c r="O30" s="4">
        <v>184</v>
      </c>
      <c r="P30" s="4">
        <v>0</v>
      </c>
      <c r="Q30" s="4">
        <v>184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2">
        <v>16</v>
      </c>
      <c r="Z30" s="2">
        <v>0</v>
      </c>
      <c r="AA30" s="2">
        <v>0</v>
      </c>
      <c r="AB30" s="2">
        <v>0</v>
      </c>
      <c r="AC30" s="2">
        <v>16</v>
      </c>
      <c r="AD30" s="2">
        <v>0</v>
      </c>
      <c r="AE30" s="2">
        <v>0</v>
      </c>
      <c r="AF30" s="4">
        <v>520</v>
      </c>
      <c r="AG30" s="2">
        <v>50</v>
      </c>
      <c r="AH30" s="2">
        <v>750</v>
      </c>
      <c r="AI30" s="2">
        <v>200</v>
      </c>
      <c r="AJ30" s="5">
        <v>350</v>
      </c>
      <c r="AK30" s="55">
        <f t="shared" si="0"/>
        <v>0</v>
      </c>
    </row>
    <row r="31" spans="1:37" ht="25.65" customHeight="1">
      <c r="A31" s="2">
        <v>27</v>
      </c>
      <c r="B31" s="2" t="s">
        <v>36</v>
      </c>
      <c r="C31" s="2" t="s">
        <v>151</v>
      </c>
      <c r="D31" s="2" t="s">
        <v>133</v>
      </c>
      <c r="E31" s="2" t="s">
        <v>39</v>
      </c>
      <c r="F31" s="2" t="s">
        <v>40</v>
      </c>
      <c r="G31" s="2" t="s">
        <v>148</v>
      </c>
      <c r="H31" s="2" t="s">
        <v>152</v>
      </c>
      <c r="I31" s="3" t="s">
        <v>153</v>
      </c>
      <c r="J31" s="3"/>
      <c r="K31" s="3"/>
      <c r="L31" s="2" t="s">
        <v>70</v>
      </c>
      <c r="M31" s="2" t="s">
        <v>125</v>
      </c>
      <c r="N31" s="2">
        <v>184</v>
      </c>
      <c r="O31" s="4">
        <v>184</v>
      </c>
      <c r="P31" s="4">
        <v>0</v>
      </c>
      <c r="Q31" s="4">
        <v>184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4">
        <v>0</v>
      </c>
      <c r="AG31" s="2">
        <v>46</v>
      </c>
      <c r="AH31" s="2">
        <v>690</v>
      </c>
      <c r="AI31" s="2">
        <v>200</v>
      </c>
      <c r="AJ31" s="5">
        <v>150</v>
      </c>
      <c r="AK31" s="55">
        <f t="shared" si="0"/>
        <v>0</v>
      </c>
    </row>
    <row r="32" spans="1:37" ht="25.65" customHeight="1">
      <c r="A32" s="2">
        <v>28</v>
      </c>
      <c r="B32" s="2" t="s">
        <v>36</v>
      </c>
      <c r="C32" s="2" t="s">
        <v>154</v>
      </c>
      <c r="D32" s="2" t="s">
        <v>133</v>
      </c>
      <c r="E32" s="2" t="s">
        <v>39</v>
      </c>
      <c r="F32" s="2" t="s">
        <v>40</v>
      </c>
      <c r="G32" s="2" t="s">
        <v>155</v>
      </c>
      <c r="H32" s="2" t="s">
        <v>156</v>
      </c>
      <c r="I32" s="3" t="s">
        <v>157</v>
      </c>
      <c r="J32" s="3"/>
      <c r="K32" s="3"/>
      <c r="L32" s="2" t="s">
        <v>158</v>
      </c>
      <c r="M32" s="2" t="s">
        <v>60</v>
      </c>
      <c r="N32" s="2">
        <v>184</v>
      </c>
      <c r="O32" s="4">
        <v>168</v>
      </c>
      <c r="P32" s="4">
        <v>0</v>
      </c>
      <c r="Q32" s="4">
        <v>168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4">
        <v>0</v>
      </c>
      <c r="AG32" s="2">
        <v>36</v>
      </c>
      <c r="AH32" s="2">
        <v>540</v>
      </c>
      <c r="AI32" s="2">
        <v>200</v>
      </c>
      <c r="AJ32" s="5">
        <v>450</v>
      </c>
      <c r="AK32" s="55">
        <f t="shared" si="0"/>
        <v>0</v>
      </c>
    </row>
    <row r="33" spans="1:37" ht="25.65" customHeight="1">
      <c r="A33" s="2">
        <v>29</v>
      </c>
      <c r="B33" s="2" t="s">
        <v>36</v>
      </c>
      <c r="C33" s="2" t="s">
        <v>159</v>
      </c>
      <c r="D33" s="2" t="s">
        <v>133</v>
      </c>
      <c r="E33" s="2" t="s">
        <v>39</v>
      </c>
      <c r="F33" s="2" t="s">
        <v>40</v>
      </c>
      <c r="G33" s="2" t="s">
        <v>160</v>
      </c>
      <c r="H33" s="2" t="s">
        <v>161</v>
      </c>
      <c r="I33" s="3" t="s">
        <v>162</v>
      </c>
      <c r="J33" s="3"/>
      <c r="K33" s="3"/>
      <c r="L33" s="2" t="s">
        <v>163</v>
      </c>
      <c r="M33" s="2" t="s">
        <v>117</v>
      </c>
      <c r="N33" s="2">
        <v>184</v>
      </c>
      <c r="O33" s="4">
        <v>184</v>
      </c>
      <c r="P33" s="4">
        <v>0</v>
      </c>
      <c r="Q33" s="4">
        <v>184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4">
        <v>0</v>
      </c>
      <c r="AG33" s="2">
        <v>41</v>
      </c>
      <c r="AH33" s="2">
        <v>615</v>
      </c>
      <c r="AI33" s="2">
        <v>200</v>
      </c>
      <c r="AJ33" s="5">
        <v>250</v>
      </c>
      <c r="AK33" s="55">
        <f t="shared" si="0"/>
        <v>0</v>
      </c>
    </row>
    <row r="34" spans="1:37" ht="25.65" customHeight="1">
      <c r="A34" s="2">
        <v>30</v>
      </c>
      <c r="B34" s="2" t="s">
        <v>36</v>
      </c>
      <c r="C34" s="2" t="s">
        <v>164</v>
      </c>
      <c r="D34" s="2" t="s">
        <v>38</v>
      </c>
      <c r="E34" s="2" t="s">
        <v>39</v>
      </c>
      <c r="F34" s="2" t="s">
        <v>165</v>
      </c>
      <c r="G34" s="2" t="s">
        <v>166</v>
      </c>
      <c r="H34" s="2" t="s">
        <v>167</v>
      </c>
      <c r="I34" s="3" t="s">
        <v>168</v>
      </c>
      <c r="J34" s="3"/>
      <c r="K34" s="3"/>
      <c r="L34" s="2" t="s">
        <v>70</v>
      </c>
      <c r="M34" s="2" t="s">
        <v>65</v>
      </c>
      <c r="N34" s="2">
        <v>172.5</v>
      </c>
      <c r="O34" s="4">
        <v>168.5</v>
      </c>
      <c r="P34" s="4">
        <v>0</v>
      </c>
      <c r="Q34" s="4">
        <v>168.5</v>
      </c>
      <c r="R34" s="4">
        <v>0</v>
      </c>
      <c r="S34" s="4">
        <v>0</v>
      </c>
      <c r="T34" s="4">
        <v>4</v>
      </c>
      <c r="U34" s="4">
        <v>0</v>
      </c>
      <c r="V34" s="4">
        <v>0</v>
      </c>
      <c r="W34" s="4">
        <v>0</v>
      </c>
      <c r="X34" s="4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4">
        <v>0</v>
      </c>
      <c r="AG34" s="2">
        <v>25</v>
      </c>
      <c r="AH34" s="2">
        <v>375</v>
      </c>
      <c r="AI34" s="2">
        <v>200</v>
      </c>
      <c r="AJ34" s="5">
        <v>250</v>
      </c>
      <c r="AK34" s="55">
        <f t="shared" si="0"/>
        <v>4</v>
      </c>
    </row>
    <row r="35" spans="1:37" ht="25.65" customHeight="1">
      <c r="A35" s="2">
        <v>31</v>
      </c>
      <c r="B35" s="2" t="s">
        <v>36</v>
      </c>
      <c r="C35" s="2" t="s">
        <v>169</v>
      </c>
      <c r="D35" s="2" t="s">
        <v>38</v>
      </c>
      <c r="E35" s="2" t="s">
        <v>39</v>
      </c>
      <c r="F35" s="2" t="s">
        <v>165</v>
      </c>
      <c r="G35" s="2" t="s">
        <v>166</v>
      </c>
      <c r="H35" s="2" t="s">
        <v>170</v>
      </c>
      <c r="I35" s="3" t="s">
        <v>171</v>
      </c>
      <c r="J35" s="3"/>
      <c r="K35" s="3"/>
      <c r="L35" s="2" t="s">
        <v>64</v>
      </c>
      <c r="M35" s="2" t="s">
        <v>65</v>
      </c>
      <c r="N35" s="2">
        <v>172.5</v>
      </c>
      <c r="O35" s="4">
        <v>168.5</v>
      </c>
      <c r="P35" s="4">
        <v>0</v>
      </c>
      <c r="Q35" s="4">
        <v>168.5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2">
        <v>28</v>
      </c>
      <c r="Z35" s="2">
        <v>28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4">
        <v>0</v>
      </c>
      <c r="AG35" s="2">
        <v>34</v>
      </c>
      <c r="AH35" s="2">
        <v>510</v>
      </c>
      <c r="AI35" s="2">
        <v>200</v>
      </c>
      <c r="AJ35" s="5">
        <v>200</v>
      </c>
      <c r="AK35" s="55">
        <f t="shared" si="0"/>
        <v>0</v>
      </c>
    </row>
    <row r="36" spans="1:37" ht="25.65" customHeight="1">
      <c r="A36" s="2">
        <v>32</v>
      </c>
      <c r="B36" s="2" t="s">
        <v>36</v>
      </c>
      <c r="C36" s="2" t="s">
        <v>172</v>
      </c>
      <c r="D36" s="2" t="s">
        <v>38</v>
      </c>
      <c r="E36" s="2" t="s">
        <v>39</v>
      </c>
      <c r="F36" s="2" t="s">
        <v>165</v>
      </c>
      <c r="G36" s="2" t="s">
        <v>166</v>
      </c>
      <c r="H36" s="2" t="s">
        <v>167</v>
      </c>
      <c r="I36" s="3" t="s">
        <v>97</v>
      </c>
      <c r="J36" s="3"/>
      <c r="K36" s="3"/>
      <c r="L36" s="2" t="s">
        <v>70</v>
      </c>
      <c r="M36" s="2" t="s">
        <v>65</v>
      </c>
      <c r="N36" s="2">
        <v>172.5</v>
      </c>
      <c r="O36" s="4">
        <v>172.5</v>
      </c>
      <c r="P36" s="4">
        <v>0</v>
      </c>
      <c r="Q36" s="4">
        <v>172.5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2">
        <v>16</v>
      </c>
      <c r="Z36" s="2">
        <v>16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4">
        <v>0</v>
      </c>
      <c r="AG36" s="2">
        <v>32</v>
      </c>
      <c r="AH36" s="2">
        <v>480</v>
      </c>
      <c r="AI36" s="2">
        <v>200</v>
      </c>
      <c r="AJ36" s="5">
        <v>200</v>
      </c>
      <c r="AK36" s="55">
        <f t="shared" si="0"/>
        <v>0</v>
      </c>
    </row>
    <row r="37" spans="1:37" ht="25.65" customHeight="1">
      <c r="A37" s="2">
        <v>33</v>
      </c>
      <c r="B37" s="2" t="s">
        <v>36</v>
      </c>
      <c r="C37" s="2" t="s">
        <v>173</v>
      </c>
      <c r="D37" s="2" t="s">
        <v>38</v>
      </c>
      <c r="E37" s="2" t="s">
        <v>39</v>
      </c>
      <c r="F37" s="2" t="s">
        <v>165</v>
      </c>
      <c r="G37" s="2" t="s">
        <v>134</v>
      </c>
      <c r="H37" s="2" t="s">
        <v>174</v>
      </c>
      <c r="I37" s="3" t="s">
        <v>175</v>
      </c>
      <c r="J37" s="3"/>
      <c r="K37" s="3"/>
      <c r="L37" s="2" t="s">
        <v>74</v>
      </c>
      <c r="M37" s="2" t="s">
        <v>98</v>
      </c>
      <c r="N37" s="2">
        <v>172.5</v>
      </c>
      <c r="O37" s="4">
        <v>172.5</v>
      </c>
      <c r="P37" s="4">
        <v>0</v>
      </c>
      <c r="Q37" s="4">
        <v>172.5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4">
        <v>0</v>
      </c>
      <c r="AG37" s="2">
        <v>41</v>
      </c>
      <c r="AH37" s="2">
        <v>615</v>
      </c>
      <c r="AI37" s="2">
        <v>200</v>
      </c>
      <c r="AJ37" s="5">
        <v>150</v>
      </c>
      <c r="AK37" s="55">
        <f t="shared" si="0"/>
        <v>0</v>
      </c>
    </row>
    <row r="38" spans="1:37" ht="25.65" customHeight="1">
      <c r="A38" s="2">
        <v>34</v>
      </c>
      <c r="B38" s="2" t="s">
        <v>36</v>
      </c>
      <c r="C38" s="2" t="s">
        <v>176</v>
      </c>
      <c r="D38" s="2" t="s">
        <v>38</v>
      </c>
      <c r="E38" s="2" t="s">
        <v>39</v>
      </c>
      <c r="F38" s="2" t="s">
        <v>40</v>
      </c>
      <c r="G38" s="2" t="s">
        <v>177</v>
      </c>
      <c r="H38" s="2" t="s">
        <v>178</v>
      </c>
      <c r="I38" s="3" t="s">
        <v>179</v>
      </c>
      <c r="J38" s="3"/>
      <c r="K38" s="3"/>
      <c r="L38" s="2" t="s">
        <v>74</v>
      </c>
      <c r="M38" s="2" t="s">
        <v>125</v>
      </c>
      <c r="N38" s="2">
        <v>172.5</v>
      </c>
      <c r="O38" s="4">
        <v>169</v>
      </c>
      <c r="P38" s="4">
        <v>0</v>
      </c>
      <c r="Q38" s="4">
        <v>169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4">
        <v>0</v>
      </c>
      <c r="AG38" s="2">
        <v>36</v>
      </c>
      <c r="AH38" s="2">
        <v>540</v>
      </c>
      <c r="AI38" s="2">
        <v>200</v>
      </c>
      <c r="AJ38" s="5">
        <v>250</v>
      </c>
      <c r="AK38" s="55">
        <f t="shared" si="0"/>
        <v>0</v>
      </c>
    </row>
    <row r="39" spans="1:37" ht="25.65" customHeight="1">
      <c r="A39" s="2">
        <v>35</v>
      </c>
      <c r="B39" s="2" t="s">
        <v>36</v>
      </c>
      <c r="C39" s="2" t="s">
        <v>180</v>
      </c>
      <c r="D39" s="2" t="s">
        <v>38</v>
      </c>
      <c r="E39" s="2" t="s">
        <v>39</v>
      </c>
      <c r="F39" s="2" t="s">
        <v>40</v>
      </c>
      <c r="G39" s="2" t="s">
        <v>177</v>
      </c>
      <c r="H39" s="2" t="s">
        <v>178</v>
      </c>
      <c r="I39" s="3" t="s">
        <v>181</v>
      </c>
      <c r="J39" s="3"/>
      <c r="K39" s="3"/>
      <c r="L39" s="2" t="s">
        <v>74</v>
      </c>
      <c r="M39" s="2" t="s">
        <v>65</v>
      </c>
      <c r="N39" s="2">
        <v>172.5</v>
      </c>
      <c r="O39" s="4">
        <v>168.5</v>
      </c>
      <c r="P39" s="4">
        <v>0</v>
      </c>
      <c r="Q39" s="4">
        <v>168.5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4">
        <v>0</v>
      </c>
      <c r="AG39" s="2">
        <v>29</v>
      </c>
      <c r="AH39" s="2">
        <v>435</v>
      </c>
      <c r="AI39" s="2">
        <v>200</v>
      </c>
      <c r="AJ39" s="5">
        <v>150</v>
      </c>
      <c r="AK39" s="55">
        <f t="shared" si="0"/>
        <v>0</v>
      </c>
    </row>
    <row r="40" spans="1:37" ht="25.65" customHeight="1">
      <c r="A40" s="2">
        <v>36</v>
      </c>
      <c r="B40" s="2" t="s">
        <v>36</v>
      </c>
      <c r="C40" s="2" t="s">
        <v>182</v>
      </c>
      <c r="D40" s="2" t="s">
        <v>38</v>
      </c>
      <c r="E40" s="2" t="s">
        <v>39</v>
      </c>
      <c r="F40" s="2" t="s">
        <v>165</v>
      </c>
      <c r="G40" s="2" t="s">
        <v>183</v>
      </c>
      <c r="H40" s="2" t="s">
        <v>184</v>
      </c>
      <c r="I40" s="3" t="s">
        <v>185</v>
      </c>
      <c r="J40" s="3"/>
      <c r="K40" s="3"/>
      <c r="L40" s="2" t="s">
        <v>64</v>
      </c>
      <c r="M40" s="2" t="s">
        <v>65</v>
      </c>
      <c r="N40" s="2">
        <v>172.5</v>
      </c>
      <c r="O40" s="4">
        <v>164.9</v>
      </c>
      <c r="P40" s="4">
        <v>0</v>
      </c>
      <c r="Q40" s="4">
        <v>164.91</v>
      </c>
      <c r="R40" s="4">
        <v>0</v>
      </c>
      <c r="S40" s="4">
        <v>4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2">
        <v>6</v>
      </c>
      <c r="Z40" s="2">
        <v>6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4">
        <v>0</v>
      </c>
      <c r="AG40" s="2">
        <v>23</v>
      </c>
      <c r="AH40" s="2">
        <v>345</v>
      </c>
      <c r="AI40" s="2">
        <v>200</v>
      </c>
      <c r="AJ40" s="5">
        <v>200</v>
      </c>
      <c r="AK40" s="55">
        <f t="shared" si="0"/>
        <v>4</v>
      </c>
    </row>
    <row r="41" spans="1:37" ht="25.65" customHeight="1">
      <c r="A41" s="2">
        <v>37</v>
      </c>
      <c r="B41" s="2" t="s">
        <v>36</v>
      </c>
      <c r="C41" s="2" t="s">
        <v>186</v>
      </c>
      <c r="D41" s="2" t="s">
        <v>38</v>
      </c>
      <c r="E41" s="2" t="s">
        <v>39</v>
      </c>
      <c r="F41" s="2" t="s">
        <v>187</v>
      </c>
      <c r="G41" s="2" t="s">
        <v>187</v>
      </c>
      <c r="H41" s="2" t="s">
        <v>188</v>
      </c>
      <c r="I41" s="3" t="s">
        <v>189</v>
      </c>
      <c r="J41" s="3"/>
      <c r="K41" s="3"/>
      <c r="L41" s="2" t="s">
        <v>64</v>
      </c>
      <c r="M41" s="2" t="s">
        <v>65</v>
      </c>
      <c r="N41" s="2">
        <v>165</v>
      </c>
      <c r="O41" s="4">
        <v>164.71666666666667</v>
      </c>
      <c r="P41" s="4">
        <v>0</v>
      </c>
      <c r="Q41" s="4">
        <v>164.72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2">
        <v>12.5</v>
      </c>
      <c r="Z41" s="2">
        <v>12.5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4">
        <v>0</v>
      </c>
      <c r="AG41" s="2">
        <v>28</v>
      </c>
      <c r="AH41" s="2">
        <v>420</v>
      </c>
      <c r="AI41" s="2">
        <v>200</v>
      </c>
      <c r="AJ41" s="5">
        <v>150</v>
      </c>
      <c r="AK41" s="55">
        <f t="shared" si="0"/>
        <v>0</v>
      </c>
    </row>
    <row r="42" spans="1:37" ht="25.65" customHeight="1">
      <c r="A42" s="2">
        <v>41</v>
      </c>
      <c r="B42" s="2" t="s">
        <v>36</v>
      </c>
      <c r="C42" s="2" t="s">
        <v>196</v>
      </c>
      <c r="D42" s="2" t="s">
        <v>38</v>
      </c>
      <c r="E42" s="2" t="s">
        <v>39</v>
      </c>
      <c r="F42" s="2" t="s">
        <v>197</v>
      </c>
      <c r="G42" s="2" t="s">
        <v>198</v>
      </c>
      <c r="H42" s="2" t="s">
        <v>199</v>
      </c>
      <c r="I42" s="3" t="s">
        <v>200</v>
      </c>
      <c r="J42" s="3"/>
      <c r="K42" s="3"/>
      <c r="L42" s="2" t="s">
        <v>64</v>
      </c>
      <c r="M42" s="2" t="s">
        <v>65</v>
      </c>
      <c r="N42" s="2">
        <v>172.5</v>
      </c>
      <c r="O42" s="4">
        <v>171.5</v>
      </c>
      <c r="P42" s="4">
        <v>0</v>
      </c>
      <c r="Q42" s="4">
        <v>171.5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2">
        <v>8</v>
      </c>
      <c r="Z42" s="2">
        <v>8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4">
        <v>0</v>
      </c>
      <c r="AG42" s="2">
        <v>31</v>
      </c>
      <c r="AH42" s="2">
        <v>465</v>
      </c>
      <c r="AI42" s="2">
        <v>200</v>
      </c>
      <c r="AJ42" s="5">
        <v>150</v>
      </c>
      <c r="AK42" s="55">
        <f t="shared" si="0"/>
        <v>0</v>
      </c>
    </row>
    <row r="43" spans="1:37" ht="25.65" customHeight="1">
      <c r="A43" s="2">
        <v>42</v>
      </c>
      <c r="B43" s="2" t="s">
        <v>36</v>
      </c>
      <c r="C43" s="2" t="s">
        <v>201</v>
      </c>
      <c r="D43" s="2" t="s">
        <v>133</v>
      </c>
      <c r="E43" s="2" t="s">
        <v>39</v>
      </c>
      <c r="F43" s="2" t="s">
        <v>197</v>
      </c>
      <c r="G43" s="2" t="s">
        <v>202</v>
      </c>
      <c r="H43" s="2" t="s">
        <v>203</v>
      </c>
      <c r="I43" s="3" t="s">
        <v>204</v>
      </c>
      <c r="J43" s="3"/>
      <c r="K43" s="3"/>
      <c r="L43" s="2" t="s">
        <v>64</v>
      </c>
      <c r="M43" s="2" t="s">
        <v>65</v>
      </c>
      <c r="N43" s="2">
        <v>184</v>
      </c>
      <c r="O43" s="4">
        <v>168</v>
      </c>
      <c r="P43" s="4">
        <v>0</v>
      </c>
      <c r="Q43" s="4">
        <v>168</v>
      </c>
      <c r="R43" s="4">
        <v>4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2">
        <v>12.5</v>
      </c>
      <c r="Z43" s="2">
        <v>10</v>
      </c>
      <c r="AA43" s="2">
        <v>0</v>
      </c>
      <c r="AB43" s="2">
        <v>2.5</v>
      </c>
      <c r="AC43" s="2">
        <v>0</v>
      </c>
      <c r="AD43" s="2">
        <v>0</v>
      </c>
      <c r="AE43" s="2">
        <v>0</v>
      </c>
      <c r="AF43" s="4">
        <v>93.75</v>
      </c>
      <c r="AG43" s="2">
        <v>30</v>
      </c>
      <c r="AH43" s="2">
        <v>450</v>
      </c>
      <c r="AI43" s="2">
        <v>200</v>
      </c>
      <c r="AJ43" s="5">
        <v>150</v>
      </c>
      <c r="AK43" s="55">
        <f t="shared" si="0"/>
        <v>4</v>
      </c>
    </row>
    <row r="44" spans="1:37" ht="25.65" customHeight="1">
      <c r="A44" s="2">
        <v>43</v>
      </c>
      <c r="B44" s="2" t="s">
        <v>36</v>
      </c>
      <c r="C44" s="2" t="s">
        <v>205</v>
      </c>
      <c r="D44" s="2" t="s">
        <v>133</v>
      </c>
      <c r="E44" s="2" t="s">
        <v>206</v>
      </c>
      <c r="F44" s="2" t="s">
        <v>40</v>
      </c>
      <c r="G44" s="2" t="s">
        <v>207</v>
      </c>
      <c r="H44" s="2" t="s">
        <v>208</v>
      </c>
      <c r="I44" s="3" t="s">
        <v>209</v>
      </c>
      <c r="J44" s="3"/>
      <c r="K44" s="3"/>
      <c r="L44" s="2" t="s">
        <v>64</v>
      </c>
      <c r="M44" s="2" t="s">
        <v>65</v>
      </c>
      <c r="N44" s="2">
        <v>184</v>
      </c>
      <c r="O44" s="4">
        <v>184</v>
      </c>
      <c r="P44" s="4">
        <v>0</v>
      </c>
      <c r="Q44" s="4">
        <v>184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2">
        <v>40</v>
      </c>
      <c r="Z44" s="2">
        <v>6</v>
      </c>
      <c r="AA44" s="2">
        <v>0</v>
      </c>
      <c r="AB44" s="2">
        <v>2</v>
      </c>
      <c r="AC44" s="2">
        <v>32</v>
      </c>
      <c r="AD44" s="2">
        <v>0</v>
      </c>
      <c r="AE44" s="2">
        <v>0</v>
      </c>
      <c r="AF44" s="4">
        <v>1275</v>
      </c>
      <c r="AG44" s="2">
        <v>32</v>
      </c>
      <c r="AH44" s="2">
        <v>480</v>
      </c>
      <c r="AI44" s="2">
        <v>200</v>
      </c>
      <c r="AJ44" s="5">
        <v>350</v>
      </c>
      <c r="AK44" s="55">
        <f t="shared" si="0"/>
        <v>0</v>
      </c>
    </row>
    <row r="45" spans="1:37" ht="25.65" customHeight="1">
      <c r="A45" s="2">
        <v>44</v>
      </c>
      <c r="B45" s="2" t="s">
        <v>36</v>
      </c>
      <c r="C45" s="2" t="s">
        <v>210</v>
      </c>
      <c r="D45" s="2" t="s">
        <v>133</v>
      </c>
      <c r="E45" s="2" t="s">
        <v>39</v>
      </c>
      <c r="F45" s="2" t="s">
        <v>197</v>
      </c>
      <c r="G45" s="2" t="s">
        <v>202</v>
      </c>
      <c r="H45" s="2" t="s">
        <v>211</v>
      </c>
      <c r="I45" s="3" t="s">
        <v>212</v>
      </c>
      <c r="J45" s="3"/>
      <c r="K45" s="3"/>
      <c r="L45" s="2" t="s">
        <v>64</v>
      </c>
      <c r="M45" s="2" t="s">
        <v>65</v>
      </c>
      <c r="N45" s="2">
        <v>184</v>
      </c>
      <c r="O45" s="4">
        <v>184</v>
      </c>
      <c r="P45" s="4">
        <v>0</v>
      </c>
      <c r="Q45" s="4">
        <v>184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2">
        <v>14</v>
      </c>
      <c r="Z45" s="2">
        <v>14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4">
        <v>0</v>
      </c>
      <c r="AG45" s="2">
        <v>28</v>
      </c>
      <c r="AH45" s="2">
        <v>420</v>
      </c>
      <c r="AI45" s="2">
        <v>200</v>
      </c>
      <c r="AJ45" s="5">
        <v>150</v>
      </c>
      <c r="AK45" s="55">
        <f t="shared" si="0"/>
        <v>0</v>
      </c>
    </row>
    <row r="46" spans="1:37" ht="25.65" customHeight="1">
      <c r="A46" s="2">
        <v>45</v>
      </c>
      <c r="B46" s="2" t="s">
        <v>36</v>
      </c>
      <c r="C46" s="2" t="s">
        <v>213</v>
      </c>
      <c r="D46" s="2" t="s">
        <v>38</v>
      </c>
      <c r="E46" s="2" t="s">
        <v>39</v>
      </c>
      <c r="F46" s="2" t="s">
        <v>40</v>
      </c>
      <c r="G46" s="2" t="s">
        <v>56</v>
      </c>
      <c r="H46" s="2" t="s">
        <v>214</v>
      </c>
      <c r="I46" s="3" t="s">
        <v>215</v>
      </c>
      <c r="J46" s="3"/>
      <c r="K46" s="3"/>
      <c r="L46" s="2" t="s">
        <v>49</v>
      </c>
      <c r="M46" s="2" t="s">
        <v>216</v>
      </c>
      <c r="N46" s="2">
        <v>172.5</v>
      </c>
      <c r="O46" s="4">
        <v>172.5</v>
      </c>
      <c r="P46" s="4">
        <v>0</v>
      </c>
      <c r="Q46" s="4">
        <v>172.5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4">
        <v>0</v>
      </c>
      <c r="AG46" s="2">
        <v>32</v>
      </c>
      <c r="AH46" s="2">
        <v>480</v>
      </c>
      <c r="AI46" s="2">
        <v>200</v>
      </c>
      <c r="AJ46" s="5">
        <v>450</v>
      </c>
      <c r="AK46" s="55">
        <f t="shared" si="0"/>
        <v>0</v>
      </c>
    </row>
    <row r="47" spans="1:37" ht="25.65" customHeight="1">
      <c r="A47" s="2">
        <v>46</v>
      </c>
      <c r="B47" s="2" t="s">
        <v>36</v>
      </c>
      <c r="C47" s="2" t="s">
        <v>217</v>
      </c>
      <c r="D47" s="2" t="s">
        <v>38</v>
      </c>
      <c r="E47" s="2" t="s">
        <v>39</v>
      </c>
      <c r="F47" s="2" t="s">
        <v>40</v>
      </c>
      <c r="G47" s="2" t="s">
        <v>56</v>
      </c>
      <c r="H47" s="2" t="s">
        <v>80</v>
      </c>
      <c r="I47" s="3" t="s">
        <v>218</v>
      </c>
      <c r="J47" s="3"/>
      <c r="K47" s="3"/>
      <c r="L47" s="2" t="s">
        <v>70</v>
      </c>
      <c r="M47" s="2" t="s">
        <v>65</v>
      </c>
      <c r="N47" s="2">
        <v>172.5</v>
      </c>
      <c r="O47" s="4">
        <v>172.5</v>
      </c>
      <c r="P47" s="4">
        <v>0</v>
      </c>
      <c r="Q47" s="4">
        <v>172.5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2">
        <v>7</v>
      </c>
      <c r="Z47" s="2">
        <v>7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4">
        <v>0</v>
      </c>
      <c r="AG47" s="2">
        <v>31</v>
      </c>
      <c r="AH47" s="2">
        <v>465</v>
      </c>
      <c r="AI47" s="2">
        <v>200</v>
      </c>
      <c r="AJ47" s="5">
        <v>150</v>
      </c>
      <c r="AK47" s="55">
        <f t="shared" si="0"/>
        <v>0</v>
      </c>
    </row>
    <row r="48" spans="1:37" ht="25.65" customHeight="1">
      <c r="A48" s="2">
        <v>47</v>
      </c>
      <c r="B48" s="2" t="s">
        <v>36</v>
      </c>
      <c r="C48" s="2" t="s">
        <v>219</v>
      </c>
      <c r="D48" s="2" t="s">
        <v>38</v>
      </c>
      <c r="E48" s="2" t="s">
        <v>39</v>
      </c>
      <c r="F48" s="2" t="s">
        <v>40</v>
      </c>
      <c r="G48" s="2" t="s">
        <v>56</v>
      </c>
      <c r="H48" s="2" t="s">
        <v>62</v>
      </c>
      <c r="I48" s="3" t="s">
        <v>220</v>
      </c>
      <c r="J48" s="3"/>
      <c r="K48" s="3"/>
      <c r="L48" s="2" t="s">
        <v>64</v>
      </c>
      <c r="M48" s="2" t="s">
        <v>65</v>
      </c>
      <c r="N48" s="2">
        <v>172.5</v>
      </c>
      <c r="O48" s="4">
        <v>172.5</v>
      </c>
      <c r="P48" s="4">
        <v>0</v>
      </c>
      <c r="Q48" s="4">
        <v>172.5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2">
        <v>26.5</v>
      </c>
      <c r="Z48" s="2">
        <v>26.5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4">
        <v>0</v>
      </c>
      <c r="AG48" s="2">
        <v>35</v>
      </c>
      <c r="AH48" s="2">
        <v>525</v>
      </c>
      <c r="AI48" s="2">
        <v>200</v>
      </c>
      <c r="AJ48" s="5">
        <v>150</v>
      </c>
      <c r="AK48" s="55">
        <f t="shared" si="0"/>
        <v>0</v>
      </c>
    </row>
    <row r="49" spans="1:37" ht="25.65" customHeight="1">
      <c r="A49" s="2">
        <v>48</v>
      </c>
      <c r="B49" s="2" t="s">
        <v>36</v>
      </c>
      <c r="C49" s="2" t="s">
        <v>221</v>
      </c>
      <c r="D49" s="2" t="s">
        <v>38</v>
      </c>
      <c r="E49" s="2" t="s">
        <v>39</v>
      </c>
      <c r="F49" s="2" t="s">
        <v>40</v>
      </c>
      <c r="G49" s="2" t="s">
        <v>102</v>
      </c>
      <c r="H49" s="2" t="s">
        <v>62</v>
      </c>
      <c r="I49" s="3" t="s">
        <v>104</v>
      </c>
      <c r="J49" s="3"/>
      <c r="K49" s="3"/>
      <c r="L49" s="2" t="s">
        <v>64</v>
      </c>
      <c r="M49" s="2" t="s">
        <v>65</v>
      </c>
      <c r="N49" s="2">
        <v>172.5</v>
      </c>
      <c r="O49" s="4">
        <v>172.5</v>
      </c>
      <c r="P49" s="4">
        <v>0</v>
      </c>
      <c r="Q49" s="4">
        <v>172.5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2">
        <v>25.5</v>
      </c>
      <c r="Z49" s="2">
        <v>25.5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4">
        <v>0</v>
      </c>
      <c r="AG49" s="2">
        <v>35</v>
      </c>
      <c r="AH49" s="2">
        <v>525</v>
      </c>
      <c r="AI49" s="2">
        <v>200</v>
      </c>
      <c r="AJ49" s="5">
        <v>150</v>
      </c>
      <c r="AK49" s="55">
        <f t="shared" si="0"/>
        <v>0</v>
      </c>
    </row>
    <row r="50" spans="1:37" ht="25.65" customHeight="1">
      <c r="A50" s="2">
        <v>49</v>
      </c>
      <c r="B50" s="2" t="s">
        <v>36</v>
      </c>
      <c r="C50" s="2" t="s">
        <v>222</v>
      </c>
      <c r="D50" s="2" t="s">
        <v>38</v>
      </c>
      <c r="E50" s="2" t="s">
        <v>39</v>
      </c>
      <c r="F50" s="2" t="s">
        <v>40</v>
      </c>
      <c r="G50" s="2" t="s">
        <v>67</v>
      </c>
      <c r="H50" s="2" t="s">
        <v>214</v>
      </c>
      <c r="I50" s="3" t="s">
        <v>223</v>
      </c>
      <c r="J50" s="3"/>
      <c r="K50" s="3"/>
      <c r="L50" s="2" t="s">
        <v>49</v>
      </c>
      <c r="M50" s="2" t="s">
        <v>216</v>
      </c>
      <c r="N50" s="2">
        <v>172.5</v>
      </c>
      <c r="O50" s="4">
        <v>171.13333333333333</v>
      </c>
      <c r="P50" s="4">
        <v>0</v>
      </c>
      <c r="Q50" s="4">
        <v>171.13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4">
        <v>0</v>
      </c>
      <c r="AG50" s="2">
        <v>39</v>
      </c>
      <c r="AH50" s="2">
        <v>585</v>
      </c>
      <c r="AI50" s="2">
        <v>200</v>
      </c>
      <c r="AJ50" s="5">
        <v>550</v>
      </c>
      <c r="AK50" s="55">
        <f t="shared" si="0"/>
        <v>0</v>
      </c>
    </row>
    <row r="51" spans="1:37" ht="25.65" customHeight="1">
      <c r="A51" s="2">
        <v>50</v>
      </c>
      <c r="B51" s="2" t="s">
        <v>36</v>
      </c>
      <c r="C51" s="2" t="s">
        <v>224</v>
      </c>
      <c r="D51" s="2" t="s">
        <v>38</v>
      </c>
      <c r="E51" s="2" t="s">
        <v>39</v>
      </c>
      <c r="F51" s="2" t="s">
        <v>40</v>
      </c>
      <c r="G51" s="2" t="s">
        <v>67</v>
      </c>
      <c r="H51" s="2" t="s">
        <v>77</v>
      </c>
      <c r="I51" s="3" t="s">
        <v>225</v>
      </c>
      <c r="J51" s="3"/>
      <c r="K51" s="3"/>
      <c r="L51" s="2" t="s">
        <v>74</v>
      </c>
      <c r="M51" s="2" t="s">
        <v>75</v>
      </c>
      <c r="N51" s="2">
        <v>172.5</v>
      </c>
      <c r="O51" s="4">
        <v>157.5</v>
      </c>
      <c r="P51" s="4">
        <v>0</v>
      </c>
      <c r="Q51" s="4">
        <v>157.5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4">
        <v>0</v>
      </c>
      <c r="AG51" s="2">
        <v>35</v>
      </c>
      <c r="AH51" s="2">
        <v>525</v>
      </c>
      <c r="AI51" s="2">
        <v>200</v>
      </c>
      <c r="AJ51" s="5">
        <v>450</v>
      </c>
      <c r="AK51" s="55">
        <f t="shared" si="0"/>
        <v>0</v>
      </c>
    </row>
    <row r="52" spans="1:37" ht="25.65" customHeight="1">
      <c r="A52" s="2">
        <v>51</v>
      </c>
      <c r="B52" s="2" t="s">
        <v>36</v>
      </c>
      <c r="C52" s="2" t="s">
        <v>226</v>
      </c>
      <c r="D52" s="2" t="s">
        <v>38</v>
      </c>
      <c r="E52" s="2" t="s">
        <v>39</v>
      </c>
      <c r="F52" s="2" t="s">
        <v>40</v>
      </c>
      <c r="G52" s="2" t="s">
        <v>67</v>
      </c>
      <c r="H52" s="2" t="s">
        <v>91</v>
      </c>
      <c r="I52" s="3" t="s">
        <v>175</v>
      </c>
      <c r="J52" s="3"/>
      <c r="K52" s="3"/>
      <c r="L52" s="2" t="s">
        <v>70</v>
      </c>
      <c r="M52" s="2" t="s">
        <v>75</v>
      </c>
      <c r="N52" s="2">
        <v>172.5</v>
      </c>
      <c r="O52" s="4">
        <v>165</v>
      </c>
      <c r="P52" s="4">
        <v>0</v>
      </c>
      <c r="Q52" s="4">
        <v>165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2">
        <v>55</v>
      </c>
      <c r="Z52" s="2">
        <v>55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4">
        <v>0</v>
      </c>
      <c r="AG52" s="2">
        <v>30</v>
      </c>
      <c r="AH52" s="2">
        <v>450</v>
      </c>
      <c r="AI52" s="2">
        <v>200</v>
      </c>
      <c r="AJ52" s="5">
        <v>150</v>
      </c>
      <c r="AK52" s="55">
        <f t="shared" si="0"/>
        <v>0</v>
      </c>
    </row>
    <row r="53" spans="1:37" ht="25.65" customHeight="1">
      <c r="A53" s="2">
        <v>52</v>
      </c>
      <c r="B53" s="2" t="s">
        <v>36</v>
      </c>
      <c r="C53" s="2" t="s">
        <v>227</v>
      </c>
      <c r="D53" s="2" t="s">
        <v>38</v>
      </c>
      <c r="E53" s="2" t="s">
        <v>39</v>
      </c>
      <c r="F53" s="2" t="s">
        <v>40</v>
      </c>
      <c r="G53" s="2" t="s">
        <v>106</v>
      </c>
      <c r="H53" s="2" t="s">
        <v>228</v>
      </c>
      <c r="I53" s="3" t="s">
        <v>229</v>
      </c>
      <c r="J53" s="3"/>
      <c r="K53" s="3"/>
      <c r="L53" s="2" t="s">
        <v>163</v>
      </c>
      <c r="M53" s="2" t="s">
        <v>137</v>
      </c>
      <c r="N53" s="2">
        <v>172.5</v>
      </c>
      <c r="O53" s="4">
        <v>172.46666666666667</v>
      </c>
      <c r="P53" s="4">
        <v>0</v>
      </c>
      <c r="Q53" s="4">
        <v>172.47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4">
        <v>0</v>
      </c>
      <c r="AG53" s="2">
        <v>47</v>
      </c>
      <c r="AH53" s="2">
        <v>705</v>
      </c>
      <c r="AI53" s="2">
        <v>200</v>
      </c>
      <c r="AJ53" s="5">
        <v>350</v>
      </c>
      <c r="AK53" s="55">
        <f t="shared" si="0"/>
        <v>0</v>
      </c>
    </row>
    <row r="54" spans="1:37" ht="25.65" customHeight="1">
      <c r="A54" s="2">
        <v>53</v>
      </c>
      <c r="B54" s="2" t="s">
        <v>36</v>
      </c>
      <c r="C54" s="2" t="s">
        <v>230</v>
      </c>
      <c r="D54" s="2" t="s">
        <v>38</v>
      </c>
      <c r="E54" s="2" t="s">
        <v>39</v>
      </c>
      <c r="F54" s="2" t="s">
        <v>40</v>
      </c>
      <c r="G54" s="2" t="s">
        <v>87</v>
      </c>
      <c r="H54" s="2" t="s">
        <v>91</v>
      </c>
      <c r="I54" s="3" t="s">
        <v>231</v>
      </c>
      <c r="J54" s="3"/>
      <c r="K54" s="3"/>
      <c r="L54" s="2" t="s">
        <v>70</v>
      </c>
      <c r="M54" s="2" t="s">
        <v>65</v>
      </c>
      <c r="N54" s="2">
        <v>172.5</v>
      </c>
      <c r="O54" s="4">
        <v>172.5</v>
      </c>
      <c r="P54" s="4">
        <v>0</v>
      </c>
      <c r="Q54" s="4">
        <v>172.5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2">
        <v>39.5</v>
      </c>
      <c r="Z54" s="2">
        <v>36.5</v>
      </c>
      <c r="AA54" s="2">
        <v>0</v>
      </c>
      <c r="AB54" s="2">
        <v>3</v>
      </c>
      <c r="AC54" s="2">
        <v>0</v>
      </c>
      <c r="AD54" s="2">
        <v>0</v>
      </c>
      <c r="AE54" s="2">
        <v>0</v>
      </c>
      <c r="AF54" s="4">
        <v>120</v>
      </c>
      <c r="AG54" s="2">
        <v>48</v>
      </c>
      <c r="AH54" s="2">
        <v>720</v>
      </c>
      <c r="AI54" s="2">
        <v>200</v>
      </c>
      <c r="AJ54" s="5">
        <v>150</v>
      </c>
      <c r="AK54" s="55">
        <f t="shared" si="0"/>
        <v>0</v>
      </c>
    </row>
    <row r="55" spans="1:37" ht="25.65" customHeight="1">
      <c r="A55" s="2">
        <v>54</v>
      </c>
      <c r="B55" s="2" t="s">
        <v>36</v>
      </c>
      <c r="C55" s="2" t="s">
        <v>232</v>
      </c>
      <c r="D55" s="2" t="s">
        <v>38</v>
      </c>
      <c r="E55" s="2" t="s">
        <v>39</v>
      </c>
      <c r="F55" s="2" t="s">
        <v>40</v>
      </c>
      <c r="G55" s="2" t="s">
        <v>233</v>
      </c>
      <c r="H55" s="2" t="s">
        <v>234</v>
      </c>
      <c r="I55" s="3" t="s">
        <v>235</v>
      </c>
      <c r="J55" s="3"/>
      <c r="K55" s="3"/>
      <c r="L55" s="2" t="s">
        <v>163</v>
      </c>
      <c r="M55" s="2" t="s">
        <v>216</v>
      </c>
      <c r="N55" s="2">
        <v>154.5</v>
      </c>
      <c r="O55" s="4">
        <v>147.6</v>
      </c>
      <c r="P55" s="4">
        <v>0</v>
      </c>
      <c r="Q55" s="4">
        <v>147.6</v>
      </c>
      <c r="R55" s="4">
        <v>0</v>
      </c>
      <c r="S55" s="4">
        <v>0</v>
      </c>
      <c r="T55" s="4">
        <v>6.5</v>
      </c>
      <c r="U55" s="4">
        <v>0</v>
      </c>
      <c r="V55" s="4">
        <v>0</v>
      </c>
      <c r="W55" s="4">
        <v>0</v>
      </c>
      <c r="X55" s="4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4">
        <v>0</v>
      </c>
      <c r="AG55" s="2">
        <v>30</v>
      </c>
      <c r="AH55" s="2">
        <v>450</v>
      </c>
      <c r="AI55" s="2">
        <v>200</v>
      </c>
      <c r="AJ55" s="5">
        <v>350</v>
      </c>
      <c r="AK55" s="55">
        <f t="shared" si="0"/>
        <v>6.5</v>
      </c>
    </row>
    <row r="56" spans="1:37" ht="25.65" customHeight="1">
      <c r="A56" s="2">
        <v>55</v>
      </c>
      <c r="B56" s="2" t="s">
        <v>36</v>
      </c>
      <c r="C56" s="2" t="s">
        <v>236</v>
      </c>
      <c r="D56" s="2" t="s">
        <v>38</v>
      </c>
      <c r="E56" s="2" t="s">
        <v>39</v>
      </c>
      <c r="F56" s="2" t="s">
        <v>40</v>
      </c>
      <c r="G56" s="2" t="s">
        <v>233</v>
      </c>
      <c r="H56" s="2" t="s">
        <v>237</v>
      </c>
      <c r="I56" s="3" t="s">
        <v>238</v>
      </c>
      <c r="J56" s="3"/>
      <c r="K56" s="3"/>
      <c r="L56" s="2" t="s">
        <v>116</v>
      </c>
      <c r="M56" s="2" t="s">
        <v>131</v>
      </c>
      <c r="N56" s="2">
        <v>172.5</v>
      </c>
      <c r="O56" s="4">
        <v>172.5</v>
      </c>
      <c r="P56" s="4">
        <v>0</v>
      </c>
      <c r="Q56" s="4">
        <v>172.5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4">
        <v>0</v>
      </c>
      <c r="AG56" s="2">
        <v>44</v>
      </c>
      <c r="AH56" s="2">
        <v>660</v>
      </c>
      <c r="AI56" s="2">
        <v>200</v>
      </c>
      <c r="AJ56" s="5">
        <v>250</v>
      </c>
      <c r="AK56" s="55">
        <f t="shared" si="0"/>
        <v>0</v>
      </c>
    </row>
    <row r="57" spans="1:37" ht="25.65" customHeight="1">
      <c r="A57" s="2">
        <v>56</v>
      </c>
      <c r="B57" s="2" t="s">
        <v>36</v>
      </c>
      <c r="C57" s="2" t="s">
        <v>239</v>
      </c>
      <c r="D57" s="2" t="s">
        <v>38</v>
      </c>
      <c r="E57" s="2" t="s">
        <v>39</v>
      </c>
      <c r="F57" s="2" t="s">
        <v>40</v>
      </c>
      <c r="G57" s="2" t="s">
        <v>233</v>
      </c>
      <c r="H57" s="2" t="s">
        <v>72</v>
      </c>
      <c r="I57" s="3" t="s">
        <v>240</v>
      </c>
      <c r="J57" s="3"/>
      <c r="K57" s="3"/>
      <c r="L57" s="2" t="s">
        <v>74</v>
      </c>
      <c r="M57" s="2" t="s">
        <v>117</v>
      </c>
      <c r="N57" s="2">
        <v>172.5</v>
      </c>
      <c r="O57" s="4">
        <v>156.5</v>
      </c>
      <c r="P57" s="4">
        <v>0</v>
      </c>
      <c r="Q57" s="4">
        <v>156.5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4">
        <v>0</v>
      </c>
      <c r="AG57" s="2">
        <v>23</v>
      </c>
      <c r="AH57" s="2">
        <v>345</v>
      </c>
      <c r="AI57" s="2">
        <v>200</v>
      </c>
      <c r="AJ57" s="5">
        <v>250</v>
      </c>
      <c r="AK57" s="55">
        <f t="shared" si="0"/>
        <v>0</v>
      </c>
    </row>
    <row r="58" spans="1:37" ht="25.65" customHeight="1">
      <c r="A58" s="2">
        <v>57</v>
      </c>
      <c r="B58" s="2" t="s">
        <v>36</v>
      </c>
      <c r="C58" s="2" t="s">
        <v>241</v>
      </c>
      <c r="D58" s="2" t="s">
        <v>38</v>
      </c>
      <c r="E58" s="2" t="s">
        <v>39</v>
      </c>
      <c r="F58" s="2" t="s">
        <v>40</v>
      </c>
      <c r="G58" s="2" t="s">
        <v>83</v>
      </c>
      <c r="H58" s="2" t="s">
        <v>62</v>
      </c>
      <c r="I58" s="3" t="s">
        <v>242</v>
      </c>
      <c r="J58" s="3"/>
      <c r="K58" s="3"/>
      <c r="L58" s="2" t="s">
        <v>64</v>
      </c>
      <c r="M58" s="2" t="s">
        <v>65</v>
      </c>
      <c r="N58" s="2">
        <v>172.5</v>
      </c>
      <c r="O58" s="4">
        <v>172.31666666666666</v>
      </c>
      <c r="P58" s="4">
        <v>0</v>
      </c>
      <c r="Q58" s="4">
        <v>172.32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2">
        <v>12.5</v>
      </c>
      <c r="Z58" s="2">
        <v>12.5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4">
        <v>0</v>
      </c>
      <c r="AG58" s="2">
        <v>32</v>
      </c>
      <c r="AH58" s="2">
        <v>480</v>
      </c>
      <c r="AI58" s="2">
        <v>200</v>
      </c>
      <c r="AJ58" s="5">
        <v>150</v>
      </c>
      <c r="AK58" s="55">
        <f t="shared" si="0"/>
        <v>0</v>
      </c>
    </row>
    <row r="59" spans="1:37" ht="25.65" customHeight="1">
      <c r="A59" s="2">
        <v>58</v>
      </c>
      <c r="B59" s="2" t="s">
        <v>36</v>
      </c>
      <c r="C59" s="2" t="s">
        <v>243</v>
      </c>
      <c r="D59" s="2" t="s">
        <v>38</v>
      </c>
      <c r="E59" s="2" t="s">
        <v>39</v>
      </c>
      <c r="F59" s="2" t="s">
        <v>40</v>
      </c>
      <c r="G59" s="2" t="s">
        <v>83</v>
      </c>
      <c r="H59" s="2" t="s">
        <v>91</v>
      </c>
      <c r="I59" s="3" t="s">
        <v>244</v>
      </c>
      <c r="J59" s="3"/>
      <c r="K59" s="3"/>
      <c r="L59" s="2" t="s">
        <v>64</v>
      </c>
      <c r="M59" s="2" t="s">
        <v>65</v>
      </c>
      <c r="N59" s="2">
        <v>172.5</v>
      </c>
      <c r="O59" s="4">
        <v>172.5</v>
      </c>
      <c r="P59" s="4">
        <v>0</v>
      </c>
      <c r="Q59" s="4">
        <v>172.5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2">
        <v>83.5</v>
      </c>
      <c r="Z59" s="2">
        <v>83.5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4">
        <v>0</v>
      </c>
      <c r="AG59" s="2">
        <v>48</v>
      </c>
      <c r="AH59" s="2">
        <v>720</v>
      </c>
      <c r="AI59" s="2">
        <v>200</v>
      </c>
      <c r="AJ59" s="5">
        <v>100</v>
      </c>
      <c r="AK59" s="55">
        <f t="shared" si="0"/>
        <v>0</v>
      </c>
    </row>
    <row r="60" spans="1:37" ht="25.65" customHeight="1">
      <c r="A60" s="2">
        <v>59</v>
      </c>
      <c r="B60" s="2" t="s">
        <v>36</v>
      </c>
      <c r="C60" s="2" t="s">
        <v>245</v>
      </c>
      <c r="D60" s="2" t="s">
        <v>38</v>
      </c>
      <c r="E60" s="2" t="s">
        <v>39</v>
      </c>
      <c r="F60" s="2" t="s">
        <v>40</v>
      </c>
      <c r="G60" s="2" t="s">
        <v>127</v>
      </c>
      <c r="H60" s="2" t="s">
        <v>91</v>
      </c>
      <c r="I60" s="3" t="s">
        <v>212</v>
      </c>
      <c r="J60" s="3"/>
      <c r="K60" s="3"/>
      <c r="L60" s="2" t="s">
        <v>70</v>
      </c>
      <c r="M60" s="2" t="s">
        <v>65</v>
      </c>
      <c r="N60" s="2">
        <v>172.5</v>
      </c>
      <c r="O60" s="4">
        <v>172.5</v>
      </c>
      <c r="P60" s="4">
        <v>0</v>
      </c>
      <c r="Q60" s="4">
        <v>172.5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2">
        <v>8</v>
      </c>
      <c r="Z60" s="2">
        <v>8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4">
        <v>0</v>
      </c>
      <c r="AG60" s="2">
        <v>42</v>
      </c>
      <c r="AH60" s="2">
        <v>630</v>
      </c>
      <c r="AI60" s="2">
        <v>200</v>
      </c>
      <c r="AJ60" s="5">
        <v>150</v>
      </c>
      <c r="AK60" s="55">
        <f t="shared" si="0"/>
        <v>0</v>
      </c>
    </row>
    <row r="61" spans="1:37" ht="25.65" customHeight="1">
      <c r="A61" s="2">
        <v>60</v>
      </c>
      <c r="B61" s="2" t="s">
        <v>36</v>
      </c>
      <c r="C61" s="2" t="s">
        <v>246</v>
      </c>
      <c r="D61" s="2" t="s">
        <v>38</v>
      </c>
      <c r="E61" s="2" t="s">
        <v>39</v>
      </c>
      <c r="F61" s="2" t="s">
        <v>40</v>
      </c>
      <c r="G61" s="2" t="s">
        <v>127</v>
      </c>
      <c r="H61" s="2" t="s">
        <v>91</v>
      </c>
      <c r="I61" s="3" t="s">
        <v>247</v>
      </c>
      <c r="J61" s="3"/>
      <c r="K61" s="3"/>
      <c r="L61" s="2" t="s">
        <v>70</v>
      </c>
      <c r="M61" s="2" t="s">
        <v>125</v>
      </c>
      <c r="N61" s="2">
        <v>172.5</v>
      </c>
      <c r="O61" s="4">
        <v>172.5</v>
      </c>
      <c r="P61" s="4">
        <v>0</v>
      </c>
      <c r="Q61" s="4">
        <v>172.5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4">
        <v>0</v>
      </c>
      <c r="AG61" s="2">
        <v>29</v>
      </c>
      <c r="AH61" s="2">
        <v>435</v>
      </c>
      <c r="AI61" s="2">
        <v>200</v>
      </c>
      <c r="AJ61" s="5">
        <v>550</v>
      </c>
      <c r="AK61" s="55">
        <f t="shared" si="0"/>
        <v>0</v>
      </c>
    </row>
    <row r="62" spans="1:37" ht="25.65" customHeight="1">
      <c r="A62" s="2">
        <v>61</v>
      </c>
      <c r="B62" s="2" t="s">
        <v>36</v>
      </c>
      <c r="C62" s="2" t="s">
        <v>248</v>
      </c>
      <c r="D62" s="2" t="s">
        <v>38</v>
      </c>
      <c r="E62" s="2" t="s">
        <v>39</v>
      </c>
      <c r="F62" s="2" t="s">
        <v>40</v>
      </c>
      <c r="G62" s="2" t="s">
        <v>249</v>
      </c>
      <c r="H62" s="2" t="s">
        <v>250</v>
      </c>
      <c r="I62" s="3" t="s">
        <v>251</v>
      </c>
      <c r="J62" s="3"/>
      <c r="K62" s="3"/>
      <c r="L62" s="2" t="s">
        <v>130</v>
      </c>
      <c r="M62" s="2" t="s">
        <v>54</v>
      </c>
      <c r="N62" s="2">
        <v>172.5</v>
      </c>
      <c r="O62" s="4">
        <v>134.96666666666667</v>
      </c>
      <c r="P62" s="4">
        <v>0</v>
      </c>
      <c r="Q62" s="4">
        <v>134.97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4">
        <v>0</v>
      </c>
      <c r="AG62" s="2">
        <v>28</v>
      </c>
      <c r="AH62" s="2">
        <v>420</v>
      </c>
      <c r="AI62" s="2">
        <v>200</v>
      </c>
      <c r="AJ62" s="5">
        <v>450</v>
      </c>
      <c r="AK62" s="55">
        <f t="shared" si="0"/>
        <v>0</v>
      </c>
    </row>
    <row r="63" spans="1:37" ht="25.65" customHeight="1">
      <c r="A63" s="2">
        <v>62</v>
      </c>
      <c r="B63" s="2" t="s">
        <v>36</v>
      </c>
      <c r="C63" s="2" t="s">
        <v>252</v>
      </c>
      <c r="D63" s="2" t="s">
        <v>38</v>
      </c>
      <c r="E63" s="2" t="s">
        <v>39</v>
      </c>
      <c r="F63" s="2" t="s">
        <v>40</v>
      </c>
      <c r="G63" s="2" t="s">
        <v>253</v>
      </c>
      <c r="H63" s="2" t="s">
        <v>254</v>
      </c>
      <c r="I63" s="3" t="s">
        <v>255</v>
      </c>
      <c r="J63" s="3"/>
      <c r="K63" s="3"/>
      <c r="L63" s="2" t="s">
        <v>74</v>
      </c>
      <c r="M63" s="2" t="s">
        <v>75</v>
      </c>
      <c r="N63" s="2">
        <v>172.5</v>
      </c>
      <c r="O63" s="4">
        <v>163.73333333333332</v>
      </c>
      <c r="P63" s="4">
        <v>0</v>
      </c>
      <c r="Q63" s="4">
        <v>163.74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4">
        <v>0</v>
      </c>
      <c r="AG63" s="2">
        <v>31</v>
      </c>
      <c r="AH63" s="2">
        <v>465</v>
      </c>
      <c r="AI63" s="2">
        <v>200</v>
      </c>
      <c r="AJ63" s="5">
        <v>150</v>
      </c>
      <c r="AK63" s="55">
        <f t="shared" si="0"/>
        <v>0</v>
      </c>
    </row>
    <row r="64" spans="1:37" ht="25.65" customHeight="1">
      <c r="A64" s="2">
        <v>63</v>
      </c>
      <c r="B64" s="2" t="s">
        <v>36</v>
      </c>
      <c r="C64" s="2" t="s">
        <v>256</v>
      </c>
      <c r="D64" s="2" t="s">
        <v>38</v>
      </c>
      <c r="E64" s="2" t="s">
        <v>39</v>
      </c>
      <c r="F64" s="2" t="s">
        <v>40</v>
      </c>
      <c r="G64" s="2" t="s">
        <v>257</v>
      </c>
      <c r="H64" s="2" t="s">
        <v>258</v>
      </c>
      <c r="I64" s="3" t="s">
        <v>259</v>
      </c>
      <c r="J64" s="3"/>
      <c r="K64" s="3"/>
      <c r="L64" s="2" t="s">
        <v>64</v>
      </c>
      <c r="M64" s="2" t="s">
        <v>65</v>
      </c>
      <c r="N64" s="2">
        <v>172.5</v>
      </c>
      <c r="O64" s="4">
        <v>169.5</v>
      </c>
      <c r="P64" s="4">
        <v>0</v>
      </c>
      <c r="Q64" s="4">
        <v>169.5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2">
        <v>15</v>
      </c>
      <c r="Z64" s="2">
        <v>0</v>
      </c>
      <c r="AA64" s="2">
        <v>0</v>
      </c>
      <c r="AB64" s="2">
        <v>3</v>
      </c>
      <c r="AC64" s="2">
        <v>12</v>
      </c>
      <c r="AD64" s="2">
        <v>0</v>
      </c>
      <c r="AE64" s="2">
        <v>0</v>
      </c>
      <c r="AF64" s="4">
        <v>600</v>
      </c>
      <c r="AG64" s="2">
        <v>36</v>
      </c>
      <c r="AH64" s="2">
        <v>540</v>
      </c>
      <c r="AI64" s="2">
        <v>200</v>
      </c>
      <c r="AJ64" s="5">
        <v>150</v>
      </c>
      <c r="AK64" s="55">
        <f t="shared" si="0"/>
        <v>0</v>
      </c>
    </row>
    <row r="65" spans="1:37" ht="25.65" customHeight="1">
      <c r="A65" s="2">
        <v>64</v>
      </c>
      <c r="B65" s="2" t="s">
        <v>85</v>
      </c>
      <c r="C65" s="2" t="s">
        <v>260</v>
      </c>
      <c r="D65" s="2" t="s">
        <v>38</v>
      </c>
      <c r="E65" s="2" t="s">
        <v>39</v>
      </c>
      <c r="F65" s="2" t="s">
        <v>40</v>
      </c>
      <c r="G65" s="2" t="s">
        <v>109</v>
      </c>
      <c r="H65" s="2" t="s">
        <v>261</v>
      </c>
      <c r="I65" s="3" t="s">
        <v>262</v>
      </c>
      <c r="J65" s="3"/>
      <c r="K65" s="3" t="s">
        <v>263</v>
      </c>
      <c r="L65" s="2" t="s">
        <v>64</v>
      </c>
      <c r="M65" s="2" t="s">
        <v>65</v>
      </c>
      <c r="N65" s="2">
        <v>172.5</v>
      </c>
      <c r="O65" s="4">
        <v>145.41666666666666</v>
      </c>
      <c r="P65" s="4">
        <v>0</v>
      </c>
      <c r="Q65" s="4">
        <v>145.41999999999999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2">
        <v>30.5</v>
      </c>
      <c r="Z65" s="2">
        <v>30.5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4">
        <v>0</v>
      </c>
      <c r="AG65" s="2">
        <v>34</v>
      </c>
      <c r="AH65" s="2">
        <v>510</v>
      </c>
      <c r="AI65" s="2">
        <v>200</v>
      </c>
      <c r="AJ65" s="5">
        <v>150</v>
      </c>
      <c r="AK65" s="55">
        <f t="shared" si="0"/>
        <v>0</v>
      </c>
    </row>
    <row r="66" spans="1:37" ht="25.65" customHeight="1">
      <c r="A66" s="2">
        <v>65</v>
      </c>
      <c r="B66" s="2" t="s">
        <v>36</v>
      </c>
      <c r="C66" s="2" t="s">
        <v>264</v>
      </c>
      <c r="D66" s="2" t="s">
        <v>133</v>
      </c>
      <c r="E66" s="2" t="s">
        <v>39</v>
      </c>
      <c r="F66" s="2" t="s">
        <v>40</v>
      </c>
      <c r="G66" s="2" t="s">
        <v>134</v>
      </c>
      <c r="H66" s="2" t="s">
        <v>265</v>
      </c>
      <c r="I66" s="3" t="s">
        <v>266</v>
      </c>
      <c r="J66" s="3"/>
      <c r="K66" s="3"/>
      <c r="L66" s="2" t="s">
        <v>64</v>
      </c>
      <c r="M66" s="2" t="s">
        <v>65</v>
      </c>
      <c r="N66" s="2">
        <v>184</v>
      </c>
      <c r="O66" s="4">
        <v>104</v>
      </c>
      <c r="P66" s="4">
        <v>0</v>
      </c>
      <c r="Q66" s="4">
        <v>104</v>
      </c>
      <c r="R66" s="4">
        <v>0</v>
      </c>
      <c r="S66" s="4">
        <v>0</v>
      </c>
      <c r="T66" s="4">
        <v>0</v>
      </c>
      <c r="U66" s="4">
        <v>80</v>
      </c>
      <c r="V66" s="4">
        <v>0</v>
      </c>
      <c r="W66" s="4">
        <v>0</v>
      </c>
      <c r="X66" s="4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4">
        <v>0</v>
      </c>
      <c r="AG66" s="2">
        <v>25</v>
      </c>
      <c r="AH66" s="2">
        <v>375</v>
      </c>
      <c r="AI66" s="2">
        <v>200</v>
      </c>
      <c r="AJ66" s="5">
        <v>150</v>
      </c>
      <c r="AK66" s="55">
        <f t="shared" si="0"/>
        <v>80</v>
      </c>
    </row>
    <row r="67" spans="1:37" ht="25.65" customHeight="1">
      <c r="A67" s="2">
        <v>66</v>
      </c>
      <c r="B67" s="2" t="s">
        <v>36</v>
      </c>
      <c r="C67" s="2" t="s">
        <v>267</v>
      </c>
      <c r="D67" s="2" t="s">
        <v>133</v>
      </c>
      <c r="E67" s="2" t="s">
        <v>39</v>
      </c>
      <c r="F67" s="2" t="s">
        <v>40</v>
      </c>
      <c r="G67" s="2" t="s">
        <v>268</v>
      </c>
      <c r="H67" s="2" t="s">
        <v>269</v>
      </c>
      <c r="I67" s="3" t="s">
        <v>270</v>
      </c>
      <c r="J67" s="3"/>
      <c r="K67" s="3"/>
      <c r="L67" s="2" t="s">
        <v>130</v>
      </c>
      <c r="M67" s="2" t="s">
        <v>54</v>
      </c>
      <c r="N67" s="2">
        <v>184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4">
        <v>0</v>
      </c>
      <c r="AG67" s="2">
        <v>0</v>
      </c>
      <c r="AH67" s="2">
        <v>0</v>
      </c>
      <c r="AI67" s="2">
        <v>200</v>
      </c>
      <c r="AJ67" s="5">
        <v>750</v>
      </c>
      <c r="AK67" s="55">
        <f t="shared" si="0"/>
        <v>0</v>
      </c>
    </row>
    <row r="68" spans="1:37" ht="25.65" customHeight="1">
      <c r="A68" s="2">
        <v>67</v>
      </c>
      <c r="B68" s="2" t="s">
        <v>36</v>
      </c>
      <c r="C68" s="2" t="s">
        <v>271</v>
      </c>
      <c r="D68" s="2" t="s">
        <v>38</v>
      </c>
      <c r="E68" s="2" t="s">
        <v>39</v>
      </c>
      <c r="F68" s="2" t="s">
        <v>165</v>
      </c>
      <c r="G68" s="2" t="s">
        <v>207</v>
      </c>
      <c r="H68" s="2" t="s">
        <v>272</v>
      </c>
      <c r="I68" s="3" t="s">
        <v>73</v>
      </c>
      <c r="J68" s="3"/>
      <c r="K68" s="3"/>
      <c r="L68" s="2" t="s">
        <v>74</v>
      </c>
      <c r="M68" s="2" t="s">
        <v>75</v>
      </c>
      <c r="N68" s="2">
        <v>172.5</v>
      </c>
      <c r="O68" s="4">
        <v>172.25</v>
      </c>
      <c r="P68" s="4">
        <v>0</v>
      </c>
      <c r="Q68" s="4">
        <v>172.25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4">
        <v>0</v>
      </c>
      <c r="AG68" s="2">
        <v>28</v>
      </c>
      <c r="AH68" s="2">
        <v>420</v>
      </c>
      <c r="AI68" s="2">
        <v>200</v>
      </c>
      <c r="AJ68" s="5">
        <v>250</v>
      </c>
      <c r="AK68" s="55">
        <f t="shared" ref="AK68:AK131" si="1">R68+S68+T68+U68+V68+X68</f>
        <v>0</v>
      </c>
    </row>
    <row r="69" spans="1:37" ht="25.65" customHeight="1">
      <c r="A69" s="2">
        <v>68</v>
      </c>
      <c r="B69" s="2" t="s">
        <v>36</v>
      </c>
      <c r="C69" s="2" t="s">
        <v>273</v>
      </c>
      <c r="D69" s="2" t="s">
        <v>38</v>
      </c>
      <c r="E69" s="2" t="s">
        <v>39</v>
      </c>
      <c r="F69" s="2" t="s">
        <v>187</v>
      </c>
      <c r="G69" s="2" t="s">
        <v>187</v>
      </c>
      <c r="H69" s="2" t="s">
        <v>274</v>
      </c>
      <c r="I69" s="3" t="s">
        <v>275</v>
      </c>
      <c r="J69" s="3"/>
      <c r="K69" s="3"/>
      <c r="L69" s="2" t="s">
        <v>64</v>
      </c>
      <c r="M69" s="2" t="s">
        <v>98</v>
      </c>
      <c r="N69" s="2">
        <v>165</v>
      </c>
      <c r="O69" s="4">
        <v>159.98333333333332</v>
      </c>
      <c r="P69" s="4">
        <v>0</v>
      </c>
      <c r="Q69" s="4">
        <v>159.97999999999999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2">
        <v>9</v>
      </c>
      <c r="Z69" s="2">
        <v>0</v>
      </c>
      <c r="AA69" s="2">
        <v>0</v>
      </c>
      <c r="AB69" s="2">
        <v>0</v>
      </c>
      <c r="AC69" s="2">
        <v>9</v>
      </c>
      <c r="AD69" s="2">
        <v>0</v>
      </c>
      <c r="AE69" s="2">
        <v>0</v>
      </c>
      <c r="AF69" s="4">
        <v>360</v>
      </c>
      <c r="AG69" s="2">
        <v>22</v>
      </c>
      <c r="AH69" s="2">
        <v>330</v>
      </c>
      <c r="AI69" s="2">
        <v>200</v>
      </c>
      <c r="AJ69" s="5">
        <v>200</v>
      </c>
      <c r="AK69" s="55">
        <f t="shared" si="1"/>
        <v>0</v>
      </c>
    </row>
    <row r="70" spans="1:37" ht="25.65" customHeight="1">
      <c r="A70" s="2">
        <v>70</v>
      </c>
      <c r="B70" s="2" t="s">
        <v>36</v>
      </c>
      <c r="C70" s="2" t="s">
        <v>276</v>
      </c>
      <c r="D70" s="2" t="s">
        <v>38</v>
      </c>
      <c r="E70" s="2" t="s">
        <v>39</v>
      </c>
      <c r="F70" s="2" t="s">
        <v>197</v>
      </c>
      <c r="G70" s="2" t="s">
        <v>277</v>
      </c>
      <c r="H70" s="2" t="s">
        <v>135</v>
      </c>
      <c r="I70" s="3" t="s">
        <v>278</v>
      </c>
      <c r="J70" s="3"/>
      <c r="K70" s="3"/>
      <c r="L70" s="2" t="s">
        <v>163</v>
      </c>
      <c r="M70" s="2" t="s">
        <v>117</v>
      </c>
      <c r="N70" s="2">
        <v>172.5</v>
      </c>
      <c r="O70" s="4">
        <v>165</v>
      </c>
      <c r="P70" s="4">
        <v>0</v>
      </c>
      <c r="Q70" s="4">
        <v>165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4">
        <v>0</v>
      </c>
      <c r="AG70" s="2">
        <v>30</v>
      </c>
      <c r="AH70" s="2">
        <v>450</v>
      </c>
      <c r="AI70" s="2">
        <v>200</v>
      </c>
      <c r="AJ70" s="5">
        <v>200</v>
      </c>
      <c r="AK70" s="55">
        <f t="shared" si="1"/>
        <v>0</v>
      </c>
    </row>
    <row r="71" spans="1:37" ht="25.65" customHeight="1">
      <c r="A71" s="2">
        <v>71</v>
      </c>
      <c r="B71" s="2" t="s">
        <v>36</v>
      </c>
      <c r="C71" s="2" t="s">
        <v>279</v>
      </c>
      <c r="D71" s="2" t="s">
        <v>38</v>
      </c>
      <c r="E71" s="2" t="s">
        <v>39</v>
      </c>
      <c r="F71" s="2" t="s">
        <v>197</v>
      </c>
      <c r="G71" s="2" t="s">
        <v>198</v>
      </c>
      <c r="H71" s="2" t="s">
        <v>280</v>
      </c>
      <c r="I71" s="3" t="s">
        <v>212</v>
      </c>
      <c r="J71" s="3"/>
      <c r="K71" s="3"/>
      <c r="L71" s="2" t="s">
        <v>70</v>
      </c>
      <c r="M71" s="2" t="s">
        <v>65</v>
      </c>
      <c r="N71" s="2">
        <v>172.5</v>
      </c>
      <c r="O71" s="4">
        <v>172</v>
      </c>
      <c r="P71" s="4">
        <v>0</v>
      </c>
      <c r="Q71" s="4">
        <v>172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2">
        <v>8.5</v>
      </c>
      <c r="Z71" s="2">
        <v>8.5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4">
        <v>0</v>
      </c>
      <c r="AG71" s="2">
        <v>31</v>
      </c>
      <c r="AH71" s="2">
        <v>465</v>
      </c>
      <c r="AI71" s="2">
        <v>200</v>
      </c>
      <c r="AJ71" s="5">
        <v>150</v>
      </c>
      <c r="AK71" s="55">
        <f t="shared" si="1"/>
        <v>0</v>
      </c>
    </row>
    <row r="72" spans="1:37" ht="25.65" customHeight="1">
      <c r="A72" s="2">
        <v>72</v>
      </c>
      <c r="B72" s="2" t="s">
        <v>36</v>
      </c>
      <c r="C72" s="2" t="s">
        <v>281</v>
      </c>
      <c r="D72" s="2" t="s">
        <v>38</v>
      </c>
      <c r="E72" s="2" t="s">
        <v>39</v>
      </c>
      <c r="F72" s="2" t="s">
        <v>197</v>
      </c>
      <c r="G72" s="2" t="s">
        <v>282</v>
      </c>
      <c r="H72" s="2" t="s">
        <v>199</v>
      </c>
      <c r="I72" s="3" t="s">
        <v>283</v>
      </c>
      <c r="J72" s="3"/>
      <c r="K72" s="3"/>
      <c r="L72" s="2" t="s">
        <v>64</v>
      </c>
      <c r="M72" s="2" t="s">
        <v>75</v>
      </c>
      <c r="N72" s="2">
        <v>172.5</v>
      </c>
      <c r="O72" s="4">
        <v>162.5</v>
      </c>
      <c r="P72" s="4">
        <v>0</v>
      </c>
      <c r="Q72" s="4">
        <v>162.5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2">
        <v>18</v>
      </c>
      <c r="Z72" s="2">
        <v>16.5</v>
      </c>
      <c r="AA72" s="2">
        <v>0</v>
      </c>
      <c r="AB72" s="2">
        <v>0</v>
      </c>
      <c r="AC72" s="2">
        <v>1.5</v>
      </c>
      <c r="AD72" s="2">
        <v>0</v>
      </c>
      <c r="AE72" s="2">
        <v>0</v>
      </c>
      <c r="AF72" s="4">
        <v>60</v>
      </c>
      <c r="AG72" s="2">
        <v>30</v>
      </c>
      <c r="AH72" s="2">
        <v>450</v>
      </c>
      <c r="AI72" s="2">
        <v>200</v>
      </c>
      <c r="AJ72" s="5">
        <v>350</v>
      </c>
      <c r="AK72" s="55">
        <f t="shared" si="1"/>
        <v>0</v>
      </c>
    </row>
    <row r="73" spans="1:37" ht="25.65" customHeight="1">
      <c r="A73" s="2">
        <v>73</v>
      </c>
      <c r="B73" s="2" t="s">
        <v>36</v>
      </c>
      <c r="C73" s="2" t="s">
        <v>284</v>
      </c>
      <c r="D73" s="2" t="s">
        <v>38</v>
      </c>
      <c r="E73" s="2" t="s">
        <v>39</v>
      </c>
      <c r="F73" s="2" t="s">
        <v>40</v>
      </c>
      <c r="G73" s="2" t="s">
        <v>106</v>
      </c>
      <c r="H73" s="2" t="s">
        <v>62</v>
      </c>
      <c r="I73" s="3" t="s">
        <v>285</v>
      </c>
      <c r="J73" s="3"/>
      <c r="K73" s="3"/>
      <c r="L73" s="2" t="s">
        <v>64</v>
      </c>
      <c r="M73" s="2" t="s">
        <v>65</v>
      </c>
      <c r="N73" s="2">
        <v>172.5</v>
      </c>
      <c r="O73" s="4">
        <v>165</v>
      </c>
      <c r="P73" s="4">
        <v>0</v>
      </c>
      <c r="Q73" s="4">
        <v>165</v>
      </c>
      <c r="R73" s="4">
        <v>0</v>
      </c>
      <c r="S73" s="4">
        <v>7.5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2">
        <v>29.5</v>
      </c>
      <c r="Z73" s="2">
        <v>19</v>
      </c>
      <c r="AA73" s="2">
        <v>0</v>
      </c>
      <c r="AB73" s="2">
        <v>10.5</v>
      </c>
      <c r="AC73" s="2">
        <v>0</v>
      </c>
      <c r="AD73" s="2">
        <v>0</v>
      </c>
      <c r="AE73" s="2">
        <v>0</v>
      </c>
      <c r="AF73" s="4">
        <v>420</v>
      </c>
      <c r="AG73" s="2">
        <v>42</v>
      </c>
      <c r="AH73" s="2">
        <v>630</v>
      </c>
      <c r="AI73" s="2">
        <v>200</v>
      </c>
      <c r="AJ73" s="5">
        <v>350</v>
      </c>
      <c r="AK73" s="55">
        <f t="shared" si="1"/>
        <v>7.5</v>
      </c>
    </row>
    <row r="74" spans="1:37" ht="25.65" customHeight="1">
      <c r="A74" s="2">
        <v>74</v>
      </c>
      <c r="B74" s="2" t="s">
        <v>36</v>
      </c>
      <c r="C74" s="2" t="s">
        <v>286</v>
      </c>
      <c r="D74" s="2" t="s">
        <v>38</v>
      </c>
      <c r="E74" s="2" t="s">
        <v>39</v>
      </c>
      <c r="F74" s="2" t="s">
        <v>40</v>
      </c>
      <c r="G74" s="2" t="s">
        <v>287</v>
      </c>
      <c r="H74" s="2" t="s">
        <v>288</v>
      </c>
      <c r="I74" s="3" t="s">
        <v>289</v>
      </c>
      <c r="J74" s="3"/>
      <c r="K74" s="3"/>
      <c r="L74" s="2" t="s">
        <v>70</v>
      </c>
      <c r="M74" s="2" t="s">
        <v>98</v>
      </c>
      <c r="N74" s="2">
        <v>172.5</v>
      </c>
      <c r="O74" s="4">
        <v>172.5</v>
      </c>
      <c r="P74" s="4">
        <v>0</v>
      </c>
      <c r="Q74" s="4">
        <v>172.5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4">
        <v>0</v>
      </c>
      <c r="AG74" s="2">
        <v>23</v>
      </c>
      <c r="AH74" s="2">
        <v>345</v>
      </c>
      <c r="AI74" s="2">
        <v>200</v>
      </c>
      <c r="AJ74" s="5">
        <v>150</v>
      </c>
      <c r="AK74" s="55">
        <f t="shared" si="1"/>
        <v>0</v>
      </c>
    </row>
    <row r="75" spans="1:37" ht="25.65" customHeight="1">
      <c r="A75" s="2">
        <v>75</v>
      </c>
      <c r="B75" s="2" t="s">
        <v>85</v>
      </c>
      <c r="C75" s="2" t="s">
        <v>290</v>
      </c>
      <c r="D75" s="2" t="s">
        <v>38</v>
      </c>
      <c r="E75" s="2" t="s">
        <v>39</v>
      </c>
      <c r="F75" s="2" t="s">
        <v>40</v>
      </c>
      <c r="G75" s="2" t="s">
        <v>67</v>
      </c>
      <c r="H75" s="2" t="s">
        <v>291</v>
      </c>
      <c r="I75" s="3" t="s">
        <v>292</v>
      </c>
      <c r="J75" s="3"/>
      <c r="K75" s="3" t="s">
        <v>293</v>
      </c>
      <c r="L75" s="2" t="s">
        <v>64</v>
      </c>
      <c r="M75" s="2" t="s">
        <v>65</v>
      </c>
      <c r="N75" s="2">
        <v>22.5</v>
      </c>
      <c r="O75" s="4">
        <v>22.5</v>
      </c>
      <c r="P75" s="4">
        <v>0</v>
      </c>
      <c r="Q75" s="4">
        <v>22.5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4">
        <v>0</v>
      </c>
      <c r="AG75" s="2">
        <v>4</v>
      </c>
      <c r="AH75" s="2">
        <v>60</v>
      </c>
      <c r="AI75" s="2">
        <v>200</v>
      </c>
      <c r="AJ75" s="5">
        <v>100</v>
      </c>
      <c r="AK75" s="55">
        <f t="shared" si="1"/>
        <v>0</v>
      </c>
    </row>
    <row r="76" spans="1:37" ht="25.65" customHeight="1">
      <c r="A76" s="2">
        <v>76</v>
      </c>
      <c r="B76" s="2" t="s">
        <v>36</v>
      </c>
      <c r="C76" s="2" t="s">
        <v>294</v>
      </c>
      <c r="D76" s="2" t="s">
        <v>38</v>
      </c>
      <c r="E76" s="2" t="s">
        <v>39</v>
      </c>
      <c r="F76" s="2" t="s">
        <v>40</v>
      </c>
      <c r="G76" s="2" t="s">
        <v>127</v>
      </c>
      <c r="H76" s="2" t="s">
        <v>80</v>
      </c>
      <c r="I76" s="3" t="s">
        <v>295</v>
      </c>
      <c r="J76" s="3"/>
      <c r="K76" s="3"/>
      <c r="L76" s="2" t="s">
        <v>70</v>
      </c>
      <c r="M76" s="2" t="s">
        <v>65</v>
      </c>
      <c r="N76" s="2">
        <v>172.5</v>
      </c>
      <c r="O76" s="4">
        <v>172.5</v>
      </c>
      <c r="P76" s="4">
        <v>0</v>
      </c>
      <c r="Q76" s="4">
        <v>172.5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4">
        <v>0</v>
      </c>
      <c r="AG76" s="2">
        <v>29</v>
      </c>
      <c r="AH76" s="2">
        <v>435</v>
      </c>
      <c r="AI76" s="2">
        <v>200</v>
      </c>
      <c r="AJ76" s="5">
        <v>100</v>
      </c>
      <c r="AK76" s="55">
        <f t="shared" si="1"/>
        <v>0</v>
      </c>
    </row>
    <row r="77" spans="1:37" ht="25.65" customHeight="1">
      <c r="A77" s="2">
        <v>77</v>
      </c>
      <c r="B77" s="2" t="s">
        <v>36</v>
      </c>
      <c r="C77" s="2" t="s">
        <v>296</v>
      </c>
      <c r="D77" s="2" t="s">
        <v>133</v>
      </c>
      <c r="E77" s="2" t="s">
        <v>39</v>
      </c>
      <c r="F77" s="2" t="s">
        <v>197</v>
      </c>
      <c r="G77" s="2" t="s">
        <v>202</v>
      </c>
      <c r="H77" s="2" t="s">
        <v>297</v>
      </c>
      <c r="I77" s="3" t="s">
        <v>298</v>
      </c>
      <c r="J77" s="3"/>
      <c r="K77" s="3"/>
      <c r="L77" s="2" t="s">
        <v>64</v>
      </c>
      <c r="M77" s="2" t="s">
        <v>65</v>
      </c>
      <c r="N77" s="2">
        <v>184</v>
      </c>
      <c r="O77" s="4">
        <v>183.5</v>
      </c>
      <c r="P77" s="4">
        <v>0</v>
      </c>
      <c r="Q77" s="4">
        <v>183.5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2">
        <v>1</v>
      </c>
      <c r="Z77" s="2">
        <v>1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4">
        <v>0</v>
      </c>
      <c r="AG77" s="2">
        <v>27</v>
      </c>
      <c r="AH77" s="2">
        <v>405</v>
      </c>
      <c r="AI77" s="2">
        <v>200</v>
      </c>
      <c r="AJ77" s="5">
        <v>100</v>
      </c>
      <c r="AK77" s="55">
        <f t="shared" si="1"/>
        <v>0</v>
      </c>
    </row>
    <row r="78" spans="1:37" ht="25.65" customHeight="1">
      <c r="A78" s="2">
        <v>78</v>
      </c>
      <c r="B78" s="2" t="s">
        <v>36</v>
      </c>
      <c r="C78" s="2" t="s">
        <v>299</v>
      </c>
      <c r="D78" s="2" t="s">
        <v>38</v>
      </c>
      <c r="E78" s="2" t="s">
        <v>39</v>
      </c>
      <c r="F78" s="2" t="s">
        <v>187</v>
      </c>
      <c r="G78" s="2" t="s">
        <v>187</v>
      </c>
      <c r="H78" s="2" t="s">
        <v>300</v>
      </c>
      <c r="I78" s="3" t="s">
        <v>301</v>
      </c>
      <c r="J78" s="3"/>
      <c r="K78" s="3"/>
      <c r="L78" s="2" t="s">
        <v>64</v>
      </c>
      <c r="M78" s="2" t="s">
        <v>65</v>
      </c>
      <c r="N78" s="2">
        <v>180</v>
      </c>
      <c r="O78" s="4">
        <v>179.95</v>
      </c>
      <c r="P78" s="4">
        <v>0</v>
      </c>
      <c r="Q78" s="4">
        <v>179.95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2">
        <v>24.5</v>
      </c>
      <c r="Z78" s="2">
        <v>16</v>
      </c>
      <c r="AA78" s="2">
        <v>0</v>
      </c>
      <c r="AB78" s="2">
        <v>0</v>
      </c>
      <c r="AC78" s="2">
        <v>8.5</v>
      </c>
      <c r="AD78" s="2">
        <v>0</v>
      </c>
      <c r="AE78" s="2">
        <v>0</v>
      </c>
      <c r="AF78" s="4">
        <v>340</v>
      </c>
      <c r="AG78" s="2">
        <v>23</v>
      </c>
      <c r="AH78" s="2">
        <v>345</v>
      </c>
      <c r="AI78" s="2">
        <v>200</v>
      </c>
      <c r="AJ78" s="5">
        <v>100</v>
      </c>
      <c r="AK78" s="55">
        <f t="shared" si="1"/>
        <v>0</v>
      </c>
    </row>
    <row r="79" spans="1:37" ht="25.65" customHeight="1">
      <c r="A79" s="2">
        <v>79</v>
      </c>
      <c r="B79" s="2" t="s">
        <v>36</v>
      </c>
      <c r="C79" s="2" t="s">
        <v>302</v>
      </c>
      <c r="D79" s="2" t="s">
        <v>133</v>
      </c>
      <c r="E79" s="2" t="s">
        <v>39</v>
      </c>
      <c r="F79" s="2" t="s">
        <v>40</v>
      </c>
      <c r="G79" s="2" t="s">
        <v>148</v>
      </c>
      <c r="H79" s="2" t="s">
        <v>303</v>
      </c>
      <c r="I79" s="3" t="s">
        <v>304</v>
      </c>
      <c r="J79" s="3"/>
      <c r="K79" s="3"/>
      <c r="L79" s="2" t="s">
        <v>64</v>
      </c>
      <c r="M79" s="2" t="s">
        <v>65</v>
      </c>
      <c r="N79" s="2">
        <v>184</v>
      </c>
      <c r="O79" s="4">
        <v>184</v>
      </c>
      <c r="P79" s="4">
        <v>0</v>
      </c>
      <c r="Q79" s="4">
        <v>184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2">
        <v>12</v>
      </c>
      <c r="Z79" s="2">
        <v>0</v>
      </c>
      <c r="AA79" s="2">
        <v>0</v>
      </c>
      <c r="AB79" s="2">
        <v>4</v>
      </c>
      <c r="AC79" s="2">
        <v>8</v>
      </c>
      <c r="AD79" s="2">
        <v>0</v>
      </c>
      <c r="AE79" s="2">
        <v>0</v>
      </c>
      <c r="AF79" s="4">
        <v>450</v>
      </c>
      <c r="AG79" s="2">
        <v>32</v>
      </c>
      <c r="AH79" s="2">
        <v>480</v>
      </c>
      <c r="AI79" s="2">
        <v>200</v>
      </c>
      <c r="AJ79" s="5">
        <v>100</v>
      </c>
      <c r="AK79" s="55">
        <f t="shared" si="1"/>
        <v>0</v>
      </c>
    </row>
    <row r="80" spans="1:37" ht="25.65" customHeight="1">
      <c r="A80" s="2">
        <v>80</v>
      </c>
      <c r="B80" s="2" t="s">
        <v>36</v>
      </c>
      <c r="C80" s="2" t="s">
        <v>305</v>
      </c>
      <c r="D80" s="2" t="s">
        <v>38</v>
      </c>
      <c r="E80" s="2" t="s">
        <v>39</v>
      </c>
      <c r="F80" s="2" t="s">
        <v>40</v>
      </c>
      <c r="G80" s="2" t="s">
        <v>56</v>
      </c>
      <c r="H80" s="2" t="s">
        <v>62</v>
      </c>
      <c r="I80" s="3" t="s">
        <v>306</v>
      </c>
      <c r="J80" s="3"/>
      <c r="K80" s="3"/>
      <c r="L80" s="2" t="s">
        <v>64</v>
      </c>
      <c r="M80" s="2" t="s">
        <v>65</v>
      </c>
      <c r="N80" s="2">
        <v>172.5</v>
      </c>
      <c r="O80" s="4">
        <v>172.5</v>
      </c>
      <c r="P80" s="4">
        <v>0</v>
      </c>
      <c r="Q80" s="4">
        <v>172.5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4">
        <v>0</v>
      </c>
      <c r="AG80" s="2">
        <v>30</v>
      </c>
      <c r="AH80" s="2">
        <v>450</v>
      </c>
      <c r="AI80" s="2">
        <v>200</v>
      </c>
      <c r="AJ80" s="5">
        <v>100</v>
      </c>
      <c r="AK80" s="55">
        <f t="shared" si="1"/>
        <v>0</v>
      </c>
    </row>
    <row r="81" spans="1:37" ht="25.65" customHeight="1">
      <c r="A81" s="2">
        <v>81</v>
      </c>
      <c r="B81" s="2" t="s">
        <v>36</v>
      </c>
      <c r="C81" s="2" t="s">
        <v>307</v>
      </c>
      <c r="D81" s="2" t="s">
        <v>38</v>
      </c>
      <c r="E81" s="2" t="s">
        <v>39</v>
      </c>
      <c r="F81" s="2" t="s">
        <v>40</v>
      </c>
      <c r="G81" s="2" t="s">
        <v>177</v>
      </c>
      <c r="H81" s="2" t="s">
        <v>308</v>
      </c>
      <c r="I81" s="3" t="s">
        <v>309</v>
      </c>
      <c r="J81" s="3"/>
      <c r="K81" s="3"/>
      <c r="L81" s="2" t="s">
        <v>121</v>
      </c>
      <c r="M81" s="2" t="s">
        <v>65</v>
      </c>
      <c r="N81" s="2">
        <v>172.5</v>
      </c>
      <c r="O81" s="4">
        <v>172.11666666666667</v>
      </c>
      <c r="P81" s="4">
        <v>0</v>
      </c>
      <c r="Q81" s="4">
        <v>172.12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4">
        <v>0</v>
      </c>
      <c r="AG81" s="2">
        <v>44</v>
      </c>
      <c r="AH81" s="2">
        <v>660</v>
      </c>
      <c r="AI81" s="2">
        <v>200</v>
      </c>
      <c r="AJ81" s="5">
        <v>100</v>
      </c>
      <c r="AK81" s="55">
        <f t="shared" si="1"/>
        <v>0</v>
      </c>
    </row>
    <row r="82" spans="1:37" ht="25.65" customHeight="1">
      <c r="A82" s="2">
        <v>82</v>
      </c>
      <c r="B82" s="2" t="s">
        <v>36</v>
      </c>
      <c r="C82" s="2" t="s">
        <v>310</v>
      </c>
      <c r="D82" s="2" t="s">
        <v>38</v>
      </c>
      <c r="E82" s="2" t="s">
        <v>39</v>
      </c>
      <c r="F82" s="2" t="s">
        <v>40</v>
      </c>
      <c r="G82" s="2" t="s">
        <v>311</v>
      </c>
      <c r="H82" s="2" t="s">
        <v>62</v>
      </c>
      <c r="I82" s="3" t="s">
        <v>312</v>
      </c>
      <c r="J82" s="3"/>
      <c r="K82" s="3"/>
      <c r="L82" s="2" t="s">
        <v>64</v>
      </c>
      <c r="M82" s="2" t="s">
        <v>65</v>
      </c>
      <c r="N82" s="2">
        <v>172.5</v>
      </c>
      <c r="O82" s="4">
        <v>158</v>
      </c>
      <c r="P82" s="4">
        <v>0</v>
      </c>
      <c r="Q82" s="4">
        <v>158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2">
        <v>28.5</v>
      </c>
      <c r="Z82" s="2">
        <v>28.5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4">
        <v>0</v>
      </c>
      <c r="AG82" s="2">
        <v>36</v>
      </c>
      <c r="AH82" s="2">
        <v>540</v>
      </c>
      <c r="AI82" s="2">
        <v>200</v>
      </c>
      <c r="AJ82" s="5">
        <v>100</v>
      </c>
      <c r="AK82" s="55">
        <f t="shared" si="1"/>
        <v>0</v>
      </c>
    </row>
    <row r="83" spans="1:37" ht="25.65" customHeight="1">
      <c r="A83" s="2">
        <v>83</v>
      </c>
      <c r="B83" s="2" t="s">
        <v>36</v>
      </c>
      <c r="C83" s="2" t="s">
        <v>313</v>
      </c>
      <c r="D83" s="2" t="s">
        <v>133</v>
      </c>
      <c r="E83" s="2" t="s">
        <v>39</v>
      </c>
      <c r="F83" s="2" t="s">
        <v>40</v>
      </c>
      <c r="G83" s="2" t="s">
        <v>207</v>
      </c>
      <c r="H83" s="2" t="s">
        <v>314</v>
      </c>
      <c r="I83" s="3" t="s">
        <v>315</v>
      </c>
      <c r="J83" s="3"/>
      <c r="K83" s="3"/>
      <c r="L83" s="2" t="s">
        <v>70</v>
      </c>
      <c r="M83" s="2" t="s">
        <v>98</v>
      </c>
      <c r="N83" s="2">
        <v>184</v>
      </c>
      <c r="O83" s="4">
        <v>184</v>
      </c>
      <c r="P83" s="4">
        <v>0</v>
      </c>
      <c r="Q83" s="4">
        <v>184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2">
        <v>8.5</v>
      </c>
      <c r="Z83" s="2">
        <v>7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4">
        <v>0</v>
      </c>
      <c r="AG83" s="2">
        <v>34</v>
      </c>
      <c r="AH83" s="2">
        <v>510</v>
      </c>
      <c r="AI83" s="2">
        <v>200</v>
      </c>
      <c r="AJ83" s="5">
        <v>100</v>
      </c>
      <c r="AK83" s="55">
        <f t="shared" si="1"/>
        <v>0</v>
      </c>
    </row>
    <row r="84" spans="1:37" ht="25.65" customHeight="1">
      <c r="A84" s="2">
        <v>84</v>
      </c>
      <c r="B84" s="2" t="s">
        <v>36</v>
      </c>
      <c r="C84" s="2" t="s">
        <v>316</v>
      </c>
      <c r="D84" s="2" t="s">
        <v>133</v>
      </c>
      <c r="E84" s="2" t="s">
        <v>39</v>
      </c>
      <c r="F84" s="2" t="s">
        <v>40</v>
      </c>
      <c r="G84" s="2" t="s">
        <v>41</v>
      </c>
      <c r="H84" s="2" t="s">
        <v>47</v>
      </c>
      <c r="I84" s="3" t="s">
        <v>315</v>
      </c>
      <c r="J84" s="3"/>
      <c r="K84" s="3"/>
      <c r="L84" s="2" t="s">
        <v>116</v>
      </c>
      <c r="M84" s="2" t="s">
        <v>216</v>
      </c>
      <c r="N84" s="2">
        <v>184</v>
      </c>
      <c r="O84" s="4">
        <v>178.68333333333334</v>
      </c>
      <c r="P84" s="4">
        <v>0</v>
      </c>
      <c r="Q84" s="4">
        <v>178.68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4">
        <v>0</v>
      </c>
      <c r="AG84" s="2">
        <v>37</v>
      </c>
      <c r="AH84" s="2">
        <v>555</v>
      </c>
      <c r="AI84" s="2">
        <v>200</v>
      </c>
      <c r="AJ84" s="5">
        <v>100</v>
      </c>
      <c r="AK84" s="55">
        <f t="shared" si="1"/>
        <v>0</v>
      </c>
    </row>
    <row r="85" spans="1:37" ht="25.65" customHeight="1">
      <c r="A85" s="2">
        <v>85</v>
      </c>
      <c r="B85" s="2" t="s">
        <v>36</v>
      </c>
      <c r="C85" s="2" t="s">
        <v>317</v>
      </c>
      <c r="D85" s="2" t="s">
        <v>38</v>
      </c>
      <c r="E85" s="2" t="s">
        <v>39</v>
      </c>
      <c r="F85" s="2" t="s">
        <v>40</v>
      </c>
      <c r="G85" s="2" t="s">
        <v>318</v>
      </c>
      <c r="H85" s="2" t="s">
        <v>319</v>
      </c>
      <c r="I85" s="3" t="s">
        <v>320</v>
      </c>
      <c r="J85" s="3"/>
      <c r="K85" s="3"/>
      <c r="L85" s="2" t="s">
        <v>64</v>
      </c>
      <c r="M85" s="2" t="s">
        <v>65</v>
      </c>
      <c r="N85" s="2">
        <v>172.5</v>
      </c>
      <c r="O85" s="4">
        <v>159.85</v>
      </c>
      <c r="P85" s="4">
        <v>0</v>
      </c>
      <c r="Q85" s="4">
        <v>159.85</v>
      </c>
      <c r="R85" s="4">
        <v>4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2">
        <v>6</v>
      </c>
      <c r="Z85" s="2">
        <v>6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4">
        <v>0</v>
      </c>
      <c r="AG85" s="2">
        <v>33</v>
      </c>
      <c r="AH85" s="2">
        <v>495</v>
      </c>
      <c r="AI85" s="2">
        <v>200</v>
      </c>
      <c r="AJ85" s="5">
        <v>100</v>
      </c>
      <c r="AK85" s="55">
        <f t="shared" si="1"/>
        <v>4</v>
      </c>
    </row>
    <row r="86" spans="1:37" ht="25.65" customHeight="1">
      <c r="A86" s="2">
        <v>86</v>
      </c>
      <c r="B86" s="2" t="s">
        <v>85</v>
      </c>
      <c r="C86" s="2" t="s">
        <v>321</v>
      </c>
      <c r="D86" s="2" t="s">
        <v>38</v>
      </c>
      <c r="E86" s="2" t="s">
        <v>39</v>
      </c>
      <c r="F86" s="2" t="s">
        <v>40</v>
      </c>
      <c r="G86" s="2" t="s">
        <v>311</v>
      </c>
      <c r="H86" s="2" t="s">
        <v>319</v>
      </c>
      <c r="I86" s="3" t="s">
        <v>322</v>
      </c>
      <c r="J86" s="3"/>
      <c r="K86" s="3" t="s">
        <v>323</v>
      </c>
      <c r="L86" s="2" t="s">
        <v>64</v>
      </c>
      <c r="M86" s="2" t="s">
        <v>65</v>
      </c>
      <c r="N86" s="2">
        <v>127.5</v>
      </c>
      <c r="O86" s="4">
        <v>115.88333333333334</v>
      </c>
      <c r="P86" s="4">
        <v>0</v>
      </c>
      <c r="Q86" s="4">
        <v>115.88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4">
        <v>0</v>
      </c>
      <c r="AG86" s="2">
        <v>18</v>
      </c>
      <c r="AH86" s="2">
        <v>270</v>
      </c>
      <c r="AI86" s="2">
        <v>200</v>
      </c>
      <c r="AJ86" s="5">
        <v>100</v>
      </c>
      <c r="AK86" s="55">
        <f t="shared" si="1"/>
        <v>0</v>
      </c>
    </row>
    <row r="87" spans="1:37" ht="25.65" customHeight="1">
      <c r="A87" s="2">
        <v>87</v>
      </c>
      <c r="B87" s="2" t="s">
        <v>36</v>
      </c>
      <c r="C87" s="2" t="s">
        <v>324</v>
      </c>
      <c r="D87" s="2" t="s">
        <v>38</v>
      </c>
      <c r="E87" s="2" t="s">
        <v>39</v>
      </c>
      <c r="F87" s="2" t="s">
        <v>40</v>
      </c>
      <c r="G87" s="2" t="s">
        <v>56</v>
      </c>
      <c r="H87" s="2" t="s">
        <v>72</v>
      </c>
      <c r="I87" s="3" t="s">
        <v>218</v>
      </c>
      <c r="J87" s="3"/>
      <c r="K87" s="3"/>
      <c r="L87" s="2" t="s">
        <v>74</v>
      </c>
      <c r="M87" s="2" t="s">
        <v>65</v>
      </c>
      <c r="N87" s="2">
        <v>172.5</v>
      </c>
      <c r="O87" s="4">
        <v>172.5</v>
      </c>
      <c r="P87" s="4">
        <v>0</v>
      </c>
      <c r="Q87" s="4">
        <v>172.5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4">
        <v>0</v>
      </c>
      <c r="AG87" s="2">
        <v>32</v>
      </c>
      <c r="AH87" s="2">
        <v>480</v>
      </c>
      <c r="AI87" s="2">
        <v>200</v>
      </c>
      <c r="AJ87" s="5">
        <v>150</v>
      </c>
      <c r="AK87" s="55">
        <f t="shared" si="1"/>
        <v>0</v>
      </c>
    </row>
    <row r="88" spans="1:37" ht="25.65" customHeight="1">
      <c r="A88" s="2">
        <v>88</v>
      </c>
      <c r="B88" s="2" t="s">
        <v>36</v>
      </c>
      <c r="C88" s="2" t="s">
        <v>325</v>
      </c>
      <c r="D88" s="2" t="s">
        <v>38</v>
      </c>
      <c r="E88" s="2" t="s">
        <v>39</v>
      </c>
      <c r="F88" s="2" t="s">
        <v>40</v>
      </c>
      <c r="G88" s="2" t="s">
        <v>106</v>
      </c>
      <c r="H88" s="2" t="s">
        <v>80</v>
      </c>
      <c r="I88" s="3" t="s">
        <v>326</v>
      </c>
      <c r="J88" s="3"/>
      <c r="K88" s="3"/>
      <c r="L88" s="2" t="s">
        <v>70</v>
      </c>
      <c r="M88" s="2" t="s">
        <v>75</v>
      </c>
      <c r="N88" s="2">
        <v>172.5</v>
      </c>
      <c r="O88" s="4">
        <v>165</v>
      </c>
      <c r="P88" s="4">
        <v>0</v>
      </c>
      <c r="Q88" s="4">
        <v>165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2">
        <v>69</v>
      </c>
      <c r="Z88" s="2">
        <v>69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4">
        <v>0</v>
      </c>
      <c r="AG88" s="2">
        <v>44</v>
      </c>
      <c r="AH88" s="2">
        <v>660</v>
      </c>
      <c r="AI88" s="2">
        <v>200</v>
      </c>
      <c r="AJ88" s="5">
        <v>350</v>
      </c>
      <c r="AK88" s="55">
        <f t="shared" si="1"/>
        <v>0</v>
      </c>
    </row>
    <row r="89" spans="1:37" ht="25.65" customHeight="1">
      <c r="A89" s="2">
        <v>89</v>
      </c>
      <c r="B89" s="2" t="s">
        <v>36</v>
      </c>
      <c r="C89" s="2" t="s">
        <v>327</v>
      </c>
      <c r="D89" s="2" t="s">
        <v>38</v>
      </c>
      <c r="E89" s="2" t="s">
        <v>39</v>
      </c>
      <c r="F89" s="2" t="s">
        <v>40</v>
      </c>
      <c r="G89" s="2" t="s">
        <v>67</v>
      </c>
      <c r="H89" s="2" t="s">
        <v>214</v>
      </c>
      <c r="I89" s="3" t="s">
        <v>328</v>
      </c>
      <c r="J89" s="3"/>
      <c r="K89" s="3"/>
      <c r="L89" s="2" t="s">
        <v>49</v>
      </c>
      <c r="M89" s="2" t="s">
        <v>216</v>
      </c>
      <c r="N89" s="2">
        <v>172.5</v>
      </c>
      <c r="O89" s="4">
        <v>167.63333333333333</v>
      </c>
      <c r="P89" s="4">
        <v>0</v>
      </c>
      <c r="Q89" s="4">
        <v>167.63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4">
        <v>0</v>
      </c>
      <c r="AG89" s="2">
        <v>33</v>
      </c>
      <c r="AH89" s="2">
        <v>495</v>
      </c>
      <c r="AI89" s="2">
        <v>200</v>
      </c>
      <c r="AJ89" s="5">
        <v>350</v>
      </c>
      <c r="AK89" s="55">
        <f t="shared" si="1"/>
        <v>0</v>
      </c>
    </row>
    <row r="90" spans="1:37" ht="25.65" customHeight="1">
      <c r="A90" s="2">
        <v>90</v>
      </c>
      <c r="B90" s="2" t="s">
        <v>36</v>
      </c>
      <c r="C90" s="2" t="s">
        <v>329</v>
      </c>
      <c r="D90" s="2" t="s">
        <v>38</v>
      </c>
      <c r="E90" s="2" t="s">
        <v>39</v>
      </c>
      <c r="F90" s="2" t="s">
        <v>40</v>
      </c>
      <c r="G90" s="2" t="s">
        <v>67</v>
      </c>
      <c r="H90" s="2" t="s">
        <v>291</v>
      </c>
      <c r="I90" s="3" t="s">
        <v>181</v>
      </c>
      <c r="J90" s="3"/>
      <c r="K90" s="3"/>
      <c r="L90" s="2" t="s">
        <v>64</v>
      </c>
      <c r="M90" s="2" t="s">
        <v>65</v>
      </c>
      <c r="N90" s="2">
        <v>172.5</v>
      </c>
      <c r="O90" s="4">
        <v>172.5</v>
      </c>
      <c r="P90" s="4">
        <v>0</v>
      </c>
      <c r="Q90" s="4">
        <v>172.5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4">
        <v>0</v>
      </c>
      <c r="AG90" s="2">
        <v>32</v>
      </c>
      <c r="AH90" s="2">
        <v>480</v>
      </c>
      <c r="AI90" s="2">
        <v>200</v>
      </c>
      <c r="AJ90" s="5">
        <v>150</v>
      </c>
      <c r="AK90" s="55">
        <f t="shared" si="1"/>
        <v>0</v>
      </c>
    </row>
    <row r="91" spans="1:37" ht="25.65" customHeight="1">
      <c r="A91" s="2">
        <v>91</v>
      </c>
      <c r="B91" s="2" t="s">
        <v>36</v>
      </c>
      <c r="C91" s="2" t="s">
        <v>330</v>
      </c>
      <c r="D91" s="2" t="s">
        <v>38</v>
      </c>
      <c r="E91" s="2" t="s">
        <v>39</v>
      </c>
      <c r="F91" s="2" t="s">
        <v>40</v>
      </c>
      <c r="G91" s="2" t="s">
        <v>87</v>
      </c>
      <c r="H91" s="2" t="s">
        <v>57</v>
      </c>
      <c r="I91" s="3" t="s">
        <v>331</v>
      </c>
      <c r="J91" s="3"/>
      <c r="K91" s="3"/>
      <c r="L91" s="2" t="s">
        <v>59</v>
      </c>
      <c r="M91" s="2" t="s">
        <v>60</v>
      </c>
      <c r="N91" s="2">
        <v>172.5</v>
      </c>
      <c r="O91" s="4">
        <v>150.16666666666666</v>
      </c>
      <c r="P91" s="4">
        <v>0</v>
      </c>
      <c r="Q91" s="4">
        <v>150.16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4">
        <v>0</v>
      </c>
      <c r="AG91" s="2">
        <v>33</v>
      </c>
      <c r="AH91" s="2">
        <v>495</v>
      </c>
      <c r="AI91" s="2">
        <v>200</v>
      </c>
      <c r="AJ91" s="5">
        <v>250</v>
      </c>
      <c r="AK91" s="55">
        <f t="shared" si="1"/>
        <v>0</v>
      </c>
    </row>
    <row r="92" spans="1:37" ht="25.65" customHeight="1">
      <c r="A92" s="2">
        <v>92</v>
      </c>
      <c r="B92" s="2" t="s">
        <v>85</v>
      </c>
      <c r="C92" s="2" t="s">
        <v>332</v>
      </c>
      <c r="D92" s="2" t="s">
        <v>38</v>
      </c>
      <c r="E92" s="2" t="s">
        <v>39</v>
      </c>
      <c r="F92" s="2" t="s">
        <v>40</v>
      </c>
      <c r="G92" s="2" t="s">
        <v>87</v>
      </c>
      <c r="H92" s="2" t="s">
        <v>62</v>
      </c>
      <c r="I92" s="3" t="s">
        <v>181</v>
      </c>
      <c r="J92" s="3"/>
      <c r="K92" s="3" t="s">
        <v>333</v>
      </c>
      <c r="L92" s="2" t="s">
        <v>64</v>
      </c>
      <c r="M92" s="2" t="s">
        <v>65</v>
      </c>
      <c r="N92" s="2">
        <v>135</v>
      </c>
      <c r="O92" s="4">
        <v>117.31666666666666</v>
      </c>
      <c r="P92" s="4">
        <v>0</v>
      </c>
      <c r="Q92" s="4">
        <v>117.31</v>
      </c>
      <c r="R92" s="4">
        <v>0</v>
      </c>
      <c r="S92" s="4">
        <v>3.5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4">
        <v>0</v>
      </c>
      <c r="AG92" s="2">
        <v>16</v>
      </c>
      <c r="AH92" s="2">
        <v>240</v>
      </c>
      <c r="AI92" s="2">
        <v>200</v>
      </c>
      <c r="AJ92" s="5">
        <v>150</v>
      </c>
      <c r="AK92" s="55">
        <f t="shared" si="1"/>
        <v>3.5</v>
      </c>
    </row>
    <row r="93" spans="1:37" ht="25.65" customHeight="1">
      <c r="A93" s="2">
        <v>93</v>
      </c>
      <c r="B93" s="2" t="s">
        <v>36</v>
      </c>
      <c r="C93" s="2" t="s">
        <v>334</v>
      </c>
      <c r="D93" s="2" t="s">
        <v>38</v>
      </c>
      <c r="E93" s="2" t="s">
        <v>39</v>
      </c>
      <c r="F93" s="2" t="s">
        <v>40</v>
      </c>
      <c r="G93" s="2" t="s">
        <v>233</v>
      </c>
      <c r="H93" s="2" t="s">
        <v>72</v>
      </c>
      <c r="I93" s="3" t="s">
        <v>289</v>
      </c>
      <c r="J93" s="3"/>
      <c r="K93" s="3"/>
      <c r="L93" s="2" t="s">
        <v>74</v>
      </c>
      <c r="M93" s="2" t="s">
        <v>98</v>
      </c>
      <c r="N93" s="2">
        <v>172.5</v>
      </c>
      <c r="O93" s="4">
        <v>172.5</v>
      </c>
      <c r="P93" s="4">
        <v>0</v>
      </c>
      <c r="Q93" s="4">
        <v>172.5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4">
        <v>0</v>
      </c>
      <c r="AG93" s="2">
        <v>24</v>
      </c>
      <c r="AH93" s="2">
        <v>360</v>
      </c>
      <c r="AI93" s="2">
        <v>200</v>
      </c>
      <c r="AJ93" s="5">
        <v>150</v>
      </c>
      <c r="AK93" s="55">
        <f t="shared" si="1"/>
        <v>0</v>
      </c>
    </row>
    <row r="94" spans="1:37" ht="25.65" customHeight="1">
      <c r="A94" s="2">
        <v>94</v>
      </c>
      <c r="B94" s="2" t="s">
        <v>36</v>
      </c>
      <c r="C94" s="2" t="s">
        <v>335</v>
      </c>
      <c r="D94" s="2" t="s">
        <v>38</v>
      </c>
      <c r="E94" s="2" t="s">
        <v>39</v>
      </c>
      <c r="F94" s="2" t="s">
        <v>40</v>
      </c>
      <c r="G94" s="2" t="s">
        <v>233</v>
      </c>
      <c r="H94" s="2" t="s">
        <v>80</v>
      </c>
      <c r="I94" s="3" t="s">
        <v>104</v>
      </c>
      <c r="J94" s="3"/>
      <c r="K94" s="3"/>
      <c r="L94" s="2" t="s">
        <v>70</v>
      </c>
      <c r="M94" s="2" t="s">
        <v>65</v>
      </c>
      <c r="N94" s="2">
        <v>172.5</v>
      </c>
      <c r="O94" s="4">
        <v>169</v>
      </c>
      <c r="P94" s="4">
        <v>0</v>
      </c>
      <c r="Q94" s="4">
        <v>169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2">
        <v>19.5</v>
      </c>
      <c r="Z94" s="2">
        <v>19.5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4">
        <v>0</v>
      </c>
      <c r="AG94" s="2">
        <v>36</v>
      </c>
      <c r="AH94" s="2">
        <v>540</v>
      </c>
      <c r="AI94" s="2">
        <v>200</v>
      </c>
      <c r="AJ94" s="5">
        <v>150</v>
      </c>
      <c r="AK94" s="55">
        <f t="shared" si="1"/>
        <v>0</v>
      </c>
    </row>
    <row r="95" spans="1:37" ht="25.65" customHeight="1">
      <c r="A95" s="2">
        <v>95</v>
      </c>
      <c r="B95" s="2" t="s">
        <v>36</v>
      </c>
      <c r="C95" s="2" t="s">
        <v>336</v>
      </c>
      <c r="D95" s="2" t="s">
        <v>133</v>
      </c>
      <c r="E95" s="2" t="s">
        <v>39</v>
      </c>
      <c r="F95" s="2" t="s">
        <v>40</v>
      </c>
      <c r="G95" s="2" t="s">
        <v>337</v>
      </c>
      <c r="H95" s="2" t="s">
        <v>338</v>
      </c>
      <c r="I95" s="3" t="s">
        <v>339</v>
      </c>
      <c r="J95" s="3"/>
      <c r="K95" s="3"/>
      <c r="L95" s="2" t="s">
        <v>59</v>
      </c>
      <c r="M95" s="2" t="s">
        <v>112</v>
      </c>
      <c r="N95" s="2">
        <v>184</v>
      </c>
      <c r="O95" s="4">
        <v>31.816666666666666</v>
      </c>
      <c r="P95" s="4">
        <v>0</v>
      </c>
      <c r="Q95" s="4">
        <v>31.81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4">
        <v>0</v>
      </c>
      <c r="AG95" s="2">
        <v>6</v>
      </c>
      <c r="AH95" s="2">
        <v>90</v>
      </c>
      <c r="AI95" s="2">
        <v>200</v>
      </c>
      <c r="AJ95" s="5">
        <v>150</v>
      </c>
      <c r="AK95" s="55">
        <f t="shared" si="1"/>
        <v>0</v>
      </c>
    </row>
    <row r="96" spans="1:37" ht="25.65" customHeight="1">
      <c r="A96" s="2">
        <v>96</v>
      </c>
      <c r="B96" s="2" t="s">
        <v>36</v>
      </c>
      <c r="C96" s="2" t="s">
        <v>340</v>
      </c>
      <c r="D96" s="2" t="s">
        <v>38</v>
      </c>
      <c r="E96" s="2" t="s">
        <v>39</v>
      </c>
      <c r="F96" s="2" t="s">
        <v>40</v>
      </c>
      <c r="G96" s="2" t="s">
        <v>83</v>
      </c>
      <c r="H96" s="2" t="s">
        <v>291</v>
      </c>
      <c r="I96" s="3" t="s">
        <v>94</v>
      </c>
      <c r="J96" s="3"/>
      <c r="K96" s="3"/>
      <c r="L96" s="2" t="s">
        <v>64</v>
      </c>
      <c r="M96" s="2" t="s">
        <v>65</v>
      </c>
      <c r="N96" s="2">
        <v>172.5</v>
      </c>
      <c r="O96" s="4">
        <v>93.5</v>
      </c>
      <c r="P96" s="4">
        <v>0</v>
      </c>
      <c r="Q96" s="4">
        <v>93.5</v>
      </c>
      <c r="R96" s="4">
        <v>0</v>
      </c>
      <c r="S96" s="4">
        <v>0</v>
      </c>
      <c r="T96" s="4">
        <v>0</v>
      </c>
      <c r="U96" s="4">
        <v>79</v>
      </c>
      <c r="V96" s="4">
        <v>0</v>
      </c>
      <c r="W96" s="4">
        <v>0</v>
      </c>
      <c r="X96" s="4">
        <v>0</v>
      </c>
      <c r="Y96" s="2">
        <v>3</v>
      </c>
      <c r="Z96" s="2">
        <v>3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4">
        <v>0</v>
      </c>
      <c r="AG96" s="2">
        <v>21</v>
      </c>
      <c r="AH96" s="2">
        <v>315</v>
      </c>
      <c r="AI96" s="2">
        <v>200</v>
      </c>
      <c r="AJ96" s="5">
        <v>200</v>
      </c>
      <c r="AK96" s="55">
        <f t="shared" si="1"/>
        <v>79</v>
      </c>
    </row>
    <row r="97" spans="1:37" ht="25.65" customHeight="1">
      <c r="A97" s="2">
        <v>97</v>
      </c>
      <c r="B97" s="2" t="s">
        <v>85</v>
      </c>
      <c r="C97" s="2" t="s">
        <v>341</v>
      </c>
      <c r="D97" s="2" t="s">
        <v>38</v>
      </c>
      <c r="E97" s="2" t="s">
        <v>39</v>
      </c>
      <c r="F97" s="2" t="s">
        <v>40</v>
      </c>
      <c r="G97" s="2" t="s">
        <v>127</v>
      </c>
      <c r="H97" s="2" t="s">
        <v>62</v>
      </c>
      <c r="I97" s="3" t="s">
        <v>342</v>
      </c>
      <c r="J97" s="3"/>
      <c r="K97" s="3" t="s">
        <v>263</v>
      </c>
      <c r="L97" s="2" t="s">
        <v>64</v>
      </c>
      <c r="M97" s="2" t="s">
        <v>65</v>
      </c>
      <c r="N97" s="2">
        <v>172.5</v>
      </c>
      <c r="O97" s="4">
        <v>163</v>
      </c>
      <c r="P97" s="4">
        <v>0</v>
      </c>
      <c r="Q97" s="4">
        <v>163</v>
      </c>
      <c r="R97" s="4">
        <v>0</v>
      </c>
      <c r="S97" s="4">
        <v>6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2">
        <v>2</v>
      </c>
      <c r="Z97" s="2">
        <v>2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4">
        <v>0</v>
      </c>
      <c r="AG97" s="2">
        <v>28</v>
      </c>
      <c r="AH97" s="2">
        <v>420</v>
      </c>
      <c r="AI97" s="2">
        <v>200</v>
      </c>
      <c r="AJ97" s="5">
        <v>200</v>
      </c>
      <c r="AK97" s="55">
        <f t="shared" si="1"/>
        <v>6</v>
      </c>
    </row>
    <row r="98" spans="1:37" ht="25.65" customHeight="1">
      <c r="A98" s="2">
        <v>98</v>
      </c>
      <c r="B98" s="2" t="s">
        <v>36</v>
      </c>
      <c r="C98" s="2" t="s">
        <v>343</v>
      </c>
      <c r="D98" s="2" t="s">
        <v>38</v>
      </c>
      <c r="E98" s="2" t="s">
        <v>39</v>
      </c>
      <c r="F98" s="2" t="s">
        <v>40</v>
      </c>
      <c r="G98" s="2" t="s">
        <v>318</v>
      </c>
      <c r="H98" s="2" t="s">
        <v>250</v>
      </c>
      <c r="I98" s="3" t="s">
        <v>344</v>
      </c>
      <c r="J98" s="3"/>
      <c r="K98" s="3"/>
      <c r="L98" s="2" t="s">
        <v>116</v>
      </c>
      <c r="M98" s="2" t="s">
        <v>50</v>
      </c>
      <c r="N98" s="2">
        <v>172.5</v>
      </c>
      <c r="O98" s="4">
        <v>169</v>
      </c>
      <c r="P98" s="4">
        <v>0</v>
      </c>
      <c r="Q98" s="4">
        <v>169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4">
        <v>0</v>
      </c>
      <c r="AG98" s="2">
        <v>26</v>
      </c>
      <c r="AH98" s="2">
        <v>390</v>
      </c>
      <c r="AI98" s="2">
        <v>200</v>
      </c>
      <c r="AJ98" s="5">
        <v>150</v>
      </c>
      <c r="AK98" s="55">
        <f t="shared" si="1"/>
        <v>0</v>
      </c>
    </row>
    <row r="99" spans="1:37" ht="25.65" customHeight="1">
      <c r="A99" s="2">
        <v>99</v>
      </c>
      <c r="B99" s="2" t="s">
        <v>36</v>
      </c>
      <c r="C99" s="2" t="s">
        <v>345</v>
      </c>
      <c r="D99" s="2" t="s">
        <v>38</v>
      </c>
      <c r="E99" s="2" t="s">
        <v>39</v>
      </c>
      <c r="F99" s="2" t="s">
        <v>40</v>
      </c>
      <c r="G99" s="2" t="s">
        <v>346</v>
      </c>
      <c r="H99" s="2" t="s">
        <v>347</v>
      </c>
      <c r="I99" s="3" t="s">
        <v>348</v>
      </c>
      <c r="J99" s="3"/>
      <c r="K99" s="3"/>
      <c r="L99" s="2" t="s">
        <v>163</v>
      </c>
      <c r="M99" s="2" t="s">
        <v>216</v>
      </c>
      <c r="N99" s="2">
        <v>172.5</v>
      </c>
      <c r="O99" s="4">
        <v>172.5</v>
      </c>
      <c r="P99" s="4">
        <v>0</v>
      </c>
      <c r="Q99" s="4">
        <v>172.5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4">
        <v>0</v>
      </c>
      <c r="AG99" s="2">
        <v>27</v>
      </c>
      <c r="AH99" s="2">
        <v>405</v>
      </c>
      <c r="AI99" s="2">
        <v>200</v>
      </c>
      <c r="AJ99" s="5">
        <v>350</v>
      </c>
      <c r="AK99" s="55">
        <f t="shared" si="1"/>
        <v>0</v>
      </c>
    </row>
    <row r="100" spans="1:37" ht="25.65" customHeight="1">
      <c r="A100" s="2">
        <v>100</v>
      </c>
      <c r="B100" s="2" t="s">
        <v>36</v>
      </c>
      <c r="C100" s="2" t="s">
        <v>349</v>
      </c>
      <c r="D100" s="2" t="s">
        <v>38</v>
      </c>
      <c r="E100" s="2" t="s">
        <v>39</v>
      </c>
      <c r="F100" s="2" t="s">
        <v>40</v>
      </c>
      <c r="G100" s="2" t="s">
        <v>253</v>
      </c>
      <c r="H100" s="2" t="s">
        <v>254</v>
      </c>
      <c r="I100" s="3" t="s">
        <v>350</v>
      </c>
      <c r="J100" s="3"/>
      <c r="K100" s="3"/>
      <c r="L100" s="2" t="s">
        <v>74</v>
      </c>
      <c r="M100" s="2" t="s">
        <v>75</v>
      </c>
      <c r="N100" s="2">
        <v>172.5</v>
      </c>
      <c r="O100" s="4">
        <v>172.5</v>
      </c>
      <c r="P100" s="4">
        <v>0</v>
      </c>
      <c r="Q100" s="4">
        <v>172.5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4">
        <v>0</v>
      </c>
      <c r="AG100" s="2">
        <v>27</v>
      </c>
      <c r="AH100" s="2">
        <v>405</v>
      </c>
      <c r="AI100" s="2">
        <v>200</v>
      </c>
      <c r="AJ100" s="5">
        <v>200</v>
      </c>
      <c r="AK100" s="55">
        <f t="shared" si="1"/>
        <v>0</v>
      </c>
    </row>
    <row r="101" spans="1:37" ht="25.65" customHeight="1">
      <c r="A101" s="2">
        <v>101</v>
      </c>
      <c r="B101" s="2" t="s">
        <v>36</v>
      </c>
      <c r="C101" s="2" t="s">
        <v>351</v>
      </c>
      <c r="D101" s="2" t="s">
        <v>38</v>
      </c>
      <c r="E101" s="2" t="s">
        <v>39</v>
      </c>
      <c r="F101" s="2" t="s">
        <v>40</v>
      </c>
      <c r="G101" s="2" t="s">
        <v>253</v>
      </c>
      <c r="H101" s="2" t="s">
        <v>254</v>
      </c>
      <c r="I101" s="3" t="s">
        <v>352</v>
      </c>
      <c r="J101" s="3"/>
      <c r="K101" s="3"/>
      <c r="L101" s="2" t="s">
        <v>74</v>
      </c>
      <c r="M101" s="2" t="s">
        <v>75</v>
      </c>
      <c r="N101" s="2">
        <v>149.5</v>
      </c>
      <c r="O101" s="4">
        <v>23</v>
      </c>
      <c r="P101" s="4">
        <v>0</v>
      </c>
      <c r="Q101" s="4">
        <v>23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4">
        <v>0</v>
      </c>
      <c r="AG101" s="2">
        <v>23</v>
      </c>
      <c r="AH101" s="2">
        <v>345</v>
      </c>
      <c r="AI101" s="2">
        <v>200</v>
      </c>
      <c r="AJ101" s="5">
        <v>150</v>
      </c>
      <c r="AK101" s="55">
        <f t="shared" si="1"/>
        <v>0</v>
      </c>
    </row>
    <row r="102" spans="1:37" ht="25.65" customHeight="1">
      <c r="A102" s="2">
        <v>102</v>
      </c>
      <c r="B102" s="2" t="s">
        <v>36</v>
      </c>
      <c r="C102" s="2" t="s">
        <v>353</v>
      </c>
      <c r="D102" s="2" t="s">
        <v>133</v>
      </c>
      <c r="E102" s="2" t="s">
        <v>39</v>
      </c>
      <c r="F102" s="2" t="s">
        <v>40</v>
      </c>
      <c r="G102" s="2" t="s">
        <v>354</v>
      </c>
      <c r="H102" s="2" t="s">
        <v>355</v>
      </c>
      <c r="I102" s="3" t="s">
        <v>356</v>
      </c>
      <c r="J102" s="3"/>
      <c r="K102" s="3"/>
      <c r="L102" s="2" t="s">
        <v>116</v>
      </c>
      <c r="M102" s="2" t="s">
        <v>216</v>
      </c>
      <c r="N102" s="2">
        <v>184</v>
      </c>
      <c r="O102" s="4">
        <v>184</v>
      </c>
      <c r="P102" s="4">
        <v>0</v>
      </c>
      <c r="Q102" s="4">
        <v>184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4">
        <v>0</v>
      </c>
      <c r="AG102" s="2">
        <v>36</v>
      </c>
      <c r="AH102" s="2">
        <v>540</v>
      </c>
      <c r="AI102" s="2">
        <v>200</v>
      </c>
      <c r="AJ102" s="5">
        <v>100</v>
      </c>
      <c r="AK102" s="55">
        <f t="shared" si="1"/>
        <v>0</v>
      </c>
    </row>
    <row r="103" spans="1:37" ht="25.65" customHeight="1">
      <c r="A103" s="2">
        <v>103</v>
      </c>
      <c r="B103" s="2" t="s">
        <v>36</v>
      </c>
      <c r="C103" s="2" t="s">
        <v>357</v>
      </c>
      <c r="D103" s="2" t="s">
        <v>38</v>
      </c>
      <c r="E103" s="2" t="s">
        <v>39</v>
      </c>
      <c r="F103" s="2" t="s">
        <v>165</v>
      </c>
      <c r="G103" s="2" t="s">
        <v>166</v>
      </c>
      <c r="H103" s="2" t="s">
        <v>167</v>
      </c>
      <c r="I103" s="3" t="s">
        <v>181</v>
      </c>
      <c r="J103" s="3"/>
      <c r="K103" s="3"/>
      <c r="L103" s="2" t="s">
        <v>70</v>
      </c>
      <c r="M103" s="2" t="s">
        <v>65</v>
      </c>
      <c r="N103" s="2">
        <v>172.5</v>
      </c>
      <c r="O103" s="4">
        <v>165</v>
      </c>
      <c r="P103" s="4">
        <v>0</v>
      </c>
      <c r="Q103" s="4">
        <v>165</v>
      </c>
      <c r="R103" s="4">
        <v>0</v>
      </c>
      <c r="S103" s="4">
        <v>5.5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2">
        <v>2</v>
      </c>
      <c r="Z103" s="2">
        <v>2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4">
        <v>0</v>
      </c>
      <c r="AG103" s="2">
        <v>26</v>
      </c>
      <c r="AH103" s="2">
        <v>390</v>
      </c>
      <c r="AI103" s="2">
        <v>200</v>
      </c>
      <c r="AJ103" s="5">
        <v>150</v>
      </c>
      <c r="AK103" s="55">
        <f t="shared" si="1"/>
        <v>5.5</v>
      </c>
    </row>
    <row r="104" spans="1:37" ht="25.65" customHeight="1">
      <c r="A104" s="2">
        <v>104</v>
      </c>
      <c r="B104" s="2" t="s">
        <v>36</v>
      </c>
      <c r="C104" s="2" t="s">
        <v>358</v>
      </c>
      <c r="D104" s="2" t="s">
        <v>133</v>
      </c>
      <c r="E104" s="2" t="s">
        <v>39</v>
      </c>
      <c r="F104" s="2" t="s">
        <v>165</v>
      </c>
      <c r="G104" s="2" t="s">
        <v>359</v>
      </c>
      <c r="H104" s="2" t="s">
        <v>360</v>
      </c>
      <c r="I104" s="3" t="s">
        <v>361</v>
      </c>
      <c r="J104" s="3"/>
      <c r="K104" s="3"/>
      <c r="L104" s="2" t="s">
        <v>64</v>
      </c>
      <c r="M104" s="2" t="s">
        <v>65</v>
      </c>
      <c r="N104" s="2">
        <v>184</v>
      </c>
      <c r="O104" s="4">
        <v>182.5</v>
      </c>
      <c r="P104" s="4">
        <v>0</v>
      </c>
      <c r="Q104" s="4">
        <v>182.5</v>
      </c>
      <c r="R104" s="4">
        <v>0</v>
      </c>
      <c r="S104" s="4">
        <v>1.5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4">
        <v>0</v>
      </c>
      <c r="AG104" s="2">
        <v>28</v>
      </c>
      <c r="AH104" s="2">
        <v>420</v>
      </c>
      <c r="AI104" s="2">
        <v>200</v>
      </c>
      <c r="AJ104" s="5">
        <v>200</v>
      </c>
      <c r="AK104" s="55">
        <f t="shared" si="1"/>
        <v>1.5</v>
      </c>
    </row>
    <row r="105" spans="1:37" ht="25.65" customHeight="1">
      <c r="A105" s="2">
        <v>105</v>
      </c>
      <c r="B105" s="2" t="s">
        <v>36</v>
      </c>
      <c r="C105" s="2" t="s">
        <v>362</v>
      </c>
      <c r="D105" s="2" t="s">
        <v>38</v>
      </c>
      <c r="E105" s="2" t="s">
        <v>39</v>
      </c>
      <c r="F105" s="2" t="s">
        <v>40</v>
      </c>
      <c r="G105" s="2" t="s">
        <v>109</v>
      </c>
      <c r="H105" s="2" t="s">
        <v>123</v>
      </c>
      <c r="I105" s="3" t="s">
        <v>363</v>
      </c>
      <c r="J105" s="3"/>
      <c r="K105" s="3"/>
      <c r="L105" s="2" t="s">
        <v>70</v>
      </c>
      <c r="M105" s="2" t="s">
        <v>98</v>
      </c>
      <c r="N105" s="2">
        <v>159</v>
      </c>
      <c r="O105" s="4">
        <v>159</v>
      </c>
      <c r="P105" s="4">
        <v>0</v>
      </c>
      <c r="Q105" s="4">
        <v>159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2">
        <v>24</v>
      </c>
      <c r="Z105" s="2">
        <v>24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4">
        <v>0</v>
      </c>
      <c r="AG105" s="2">
        <v>7</v>
      </c>
      <c r="AH105" s="2">
        <v>105</v>
      </c>
      <c r="AI105" s="2">
        <v>200</v>
      </c>
      <c r="AJ105" s="5">
        <v>200</v>
      </c>
      <c r="AK105" s="55">
        <f t="shared" si="1"/>
        <v>0</v>
      </c>
    </row>
    <row r="106" spans="1:37" ht="25.65" customHeight="1">
      <c r="A106" s="2">
        <v>106</v>
      </c>
      <c r="B106" s="2" t="s">
        <v>36</v>
      </c>
      <c r="C106" s="2" t="s">
        <v>364</v>
      </c>
      <c r="D106" s="2" t="s">
        <v>38</v>
      </c>
      <c r="E106" s="2" t="s">
        <v>39</v>
      </c>
      <c r="F106" s="2" t="s">
        <v>187</v>
      </c>
      <c r="G106" s="2" t="s">
        <v>187</v>
      </c>
      <c r="H106" s="2" t="s">
        <v>365</v>
      </c>
      <c r="I106" s="3" t="s">
        <v>115</v>
      </c>
      <c r="J106" s="3"/>
      <c r="K106" s="3"/>
      <c r="L106" s="2" t="s">
        <v>64</v>
      </c>
      <c r="M106" s="2" t="s">
        <v>65</v>
      </c>
      <c r="N106" s="2">
        <v>159</v>
      </c>
      <c r="O106" s="4">
        <v>159</v>
      </c>
      <c r="P106" s="4">
        <v>0</v>
      </c>
      <c r="Q106" s="4">
        <v>159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2">
        <v>25</v>
      </c>
      <c r="Z106" s="2">
        <v>14</v>
      </c>
      <c r="AA106" s="2">
        <v>0</v>
      </c>
      <c r="AB106" s="2">
        <v>0</v>
      </c>
      <c r="AC106" s="2">
        <v>11</v>
      </c>
      <c r="AD106" s="2">
        <v>0</v>
      </c>
      <c r="AE106" s="2">
        <v>0</v>
      </c>
      <c r="AF106" s="4">
        <v>440</v>
      </c>
      <c r="AG106" s="2">
        <v>31</v>
      </c>
      <c r="AH106" s="2">
        <v>465</v>
      </c>
      <c r="AI106" s="2">
        <v>200</v>
      </c>
      <c r="AJ106" s="5">
        <v>200</v>
      </c>
      <c r="AK106" s="55">
        <f t="shared" si="1"/>
        <v>0</v>
      </c>
    </row>
    <row r="107" spans="1:37" ht="25.65" customHeight="1">
      <c r="A107" s="2">
        <v>107</v>
      </c>
      <c r="B107" s="2" t="s">
        <v>36</v>
      </c>
      <c r="C107" s="2" t="s">
        <v>366</v>
      </c>
      <c r="D107" s="2" t="s">
        <v>38</v>
      </c>
      <c r="E107" s="2" t="s">
        <v>39</v>
      </c>
      <c r="F107" s="2" t="s">
        <v>187</v>
      </c>
      <c r="G107" s="2" t="s">
        <v>187</v>
      </c>
      <c r="H107" s="2" t="s">
        <v>188</v>
      </c>
      <c r="I107" s="3" t="s">
        <v>367</v>
      </c>
      <c r="J107" s="3"/>
      <c r="K107" s="3"/>
      <c r="L107" s="2" t="s">
        <v>64</v>
      </c>
      <c r="M107" s="2" t="s">
        <v>65</v>
      </c>
      <c r="N107" s="2">
        <v>166.5</v>
      </c>
      <c r="O107" s="4">
        <v>153</v>
      </c>
      <c r="P107" s="4">
        <v>0</v>
      </c>
      <c r="Q107" s="4">
        <v>153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2">
        <v>28.5</v>
      </c>
      <c r="Z107" s="2">
        <v>3</v>
      </c>
      <c r="AA107" s="2">
        <v>0</v>
      </c>
      <c r="AB107" s="2">
        <v>21</v>
      </c>
      <c r="AC107" s="2">
        <v>4.5</v>
      </c>
      <c r="AD107" s="2">
        <v>0</v>
      </c>
      <c r="AE107" s="2">
        <v>0</v>
      </c>
      <c r="AF107" s="4">
        <v>1020</v>
      </c>
      <c r="AG107" s="2">
        <v>32</v>
      </c>
      <c r="AH107" s="2">
        <v>480</v>
      </c>
      <c r="AI107" s="2">
        <v>200</v>
      </c>
      <c r="AJ107" s="5">
        <v>200</v>
      </c>
      <c r="AK107" s="55">
        <f t="shared" si="1"/>
        <v>0</v>
      </c>
    </row>
    <row r="108" spans="1:37" ht="25.65" customHeight="1">
      <c r="A108" s="2">
        <v>110</v>
      </c>
      <c r="B108" s="2" t="s">
        <v>36</v>
      </c>
      <c r="C108" s="2" t="s">
        <v>370</v>
      </c>
      <c r="D108" s="2" t="s">
        <v>38</v>
      </c>
      <c r="E108" s="2" t="s">
        <v>39</v>
      </c>
      <c r="F108" s="2" t="s">
        <v>197</v>
      </c>
      <c r="G108" s="2" t="s">
        <v>282</v>
      </c>
      <c r="H108" s="2" t="s">
        <v>199</v>
      </c>
      <c r="I108" s="3" t="s">
        <v>371</v>
      </c>
      <c r="J108" s="3"/>
      <c r="K108" s="3"/>
      <c r="L108" s="2" t="s">
        <v>64</v>
      </c>
      <c r="M108" s="2" t="s">
        <v>65</v>
      </c>
      <c r="N108" s="2">
        <v>172.5</v>
      </c>
      <c r="O108" s="4">
        <v>165</v>
      </c>
      <c r="P108" s="4">
        <v>0</v>
      </c>
      <c r="Q108" s="4">
        <v>165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4">
        <v>0</v>
      </c>
      <c r="AG108" s="2">
        <v>22</v>
      </c>
      <c r="AH108" s="2">
        <v>330</v>
      </c>
      <c r="AI108" s="2">
        <v>200</v>
      </c>
      <c r="AJ108" s="5">
        <v>150</v>
      </c>
      <c r="AK108" s="55">
        <f t="shared" si="1"/>
        <v>0</v>
      </c>
    </row>
    <row r="109" spans="1:37" ht="25.65" customHeight="1">
      <c r="A109" s="2">
        <v>111</v>
      </c>
      <c r="B109" s="2" t="s">
        <v>36</v>
      </c>
      <c r="C109" s="2" t="s">
        <v>372</v>
      </c>
      <c r="D109" s="2" t="s">
        <v>38</v>
      </c>
      <c r="E109" s="2" t="s">
        <v>39</v>
      </c>
      <c r="F109" s="2" t="s">
        <v>40</v>
      </c>
      <c r="G109" s="2" t="s">
        <v>106</v>
      </c>
      <c r="H109" s="2" t="s">
        <v>80</v>
      </c>
      <c r="I109" s="3" t="s">
        <v>289</v>
      </c>
      <c r="J109" s="3"/>
      <c r="K109" s="3"/>
      <c r="L109" s="2" t="s">
        <v>70</v>
      </c>
      <c r="M109" s="2" t="s">
        <v>75</v>
      </c>
      <c r="N109" s="2">
        <v>172.5</v>
      </c>
      <c r="O109" s="4">
        <v>163.83333333333334</v>
      </c>
      <c r="P109" s="4">
        <v>0</v>
      </c>
      <c r="Q109" s="4">
        <v>163.83000000000001</v>
      </c>
      <c r="R109" s="4">
        <v>0</v>
      </c>
      <c r="S109" s="4">
        <v>7.5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2">
        <v>41.5</v>
      </c>
      <c r="Z109" s="2">
        <v>30</v>
      </c>
      <c r="AA109" s="2">
        <v>0</v>
      </c>
      <c r="AB109" s="2">
        <v>11.5</v>
      </c>
      <c r="AC109" s="2">
        <v>0</v>
      </c>
      <c r="AD109" s="2">
        <v>0</v>
      </c>
      <c r="AE109" s="2">
        <v>0</v>
      </c>
      <c r="AF109" s="4">
        <v>460</v>
      </c>
      <c r="AG109" s="2">
        <v>42</v>
      </c>
      <c r="AH109" s="2">
        <v>630</v>
      </c>
      <c r="AI109" s="2">
        <v>200</v>
      </c>
      <c r="AJ109" s="5">
        <v>150</v>
      </c>
      <c r="AK109" s="55">
        <f t="shared" si="1"/>
        <v>7.5</v>
      </c>
    </row>
    <row r="110" spans="1:37" ht="25.65" customHeight="1">
      <c r="A110" s="2">
        <v>112</v>
      </c>
      <c r="B110" s="2" t="s">
        <v>85</v>
      </c>
      <c r="C110" s="2" t="s">
        <v>373</v>
      </c>
      <c r="D110" s="2" t="s">
        <v>38</v>
      </c>
      <c r="E110" s="2" t="s">
        <v>39</v>
      </c>
      <c r="F110" s="2" t="s">
        <v>197</v>
      </c>
      <c r="G110" s="2" t="s">
        <v>282</v>
      </c>
      <c r="H110" s="2" t="s">
        <v>199</v>
      </c>
      <c r="I110" s="3" t="s">
        <v>374</v>
      </c>
      <c r="J110" s="3"/>
      <c r="K110" s="3" t="s">
        <v>375</v>
      </c>
      <c r="L110" s="2" t="s">
        <v>64</v>
      </c>
      <c r="M110" s="2" t="s">
        <v>65</v>
      </c>
      <c r="N110" s="2">
        <v>97.5</v>
      </c>
      <c r="O110" s="4">
        <v>88.88333333333334</v>
      </c>
      <c r="P110" s="4">
        <v>0</v>
      </c>
      <c r="Q110" s="4">
        <v>88.88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4">
        <v>0</v>
      </c>
      <c r="AG110" s="2">
        <v>12</v>
      </c>
      <c r="AH110" s="2">
        <v>180</v>
      </c>
      <c r="AI110" s="2">
        <v>200</v>
      </c>
      <c r="AJ110" s="5">
        <v>150</v>
      </c>
      <c r="AK110" s="55">
        <f t="shared" si="1"/>
        <v>0</v>
      </c>
    </row>
    <row r="111" spans="1:37" ht="25.65" customHeight="1">
      <c r="A111" s="2">
        <v>113</v>
      </c>
      <c r="B111" s="2" t="s">
        <v>36</v>
      </c>
      <c r="C111" s="2" t="s">
        <v>376</v>
      </c>
      <c r="D111" s="2" t="s">
        <v>38</v>
      </c>
      <c r="E111" s="2" t="s">
        <v>39</v>
      </c>
      <c r="F111" s="2" t="s">
        <v>40</v>
      </c>
      <c r="G111" s="2" t="s">
        <v>311</v>
      </c>
      <c r="H111" s="2" t="s">
        <v>77</v>
      </c>
      <c r="I111" s="3" t="s">
        <v>377</v>
      </c>
      <c r="J111" s="3"/>
      <c r="K111" s="3"/>
      <c r="L111" s="2" t="s">
        <v>74</v>
      </c>
      <c r="M111" s="2" t="s">
        <v>65</v>
      </c>
      <c r="N111" s="2">
        <v>172.5</v>
      </c>
      <c r="O111" s="4">
        <v>163.5</v>
      </c>
      <c r="P111" s="4">
        <v>0</v>
      </c>
      <c r="Q111" s="4">
        <v>163.5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4">
        <v>0</v>
      </c>
      <c r="AG111" s="2">
        <v>27</v>
      </c>
      <c r="AH111" s="2">
        <v>405</v>
      </c>
      <c r="AI111" s="2">
        <v>200</v>
      </c>
      <c r="AJ111" s="5">
        <v>150</v>
      </c>
      <c r="AK111" s="55">
        <f t="shared" si="1"/>
        <v>0</v>
      </c>
    </row>
    <row r="112" spans="1:37" ht="25.65" customHeight="1">
      <c r="A112" s="2">
        <v>114</v>
      </c>
      <c r="B112" s="2" t="s">
        <v>85</v>
      </c>
      <c r="C112" s="2" t="s">
        <v>378</v>
      </c>
      <c r="D112" s="2" t="s">
        <v>38</v>
      </c>
      <c r="E112" s="2" t="s">
        <v>39</v>
      </c>
      <c r="F112" s="2" t="s">
        <v>40</v>
      </c>
      <c r="G112" s="2" t="s">
        <v>67</v>
      </c>
      <c r="H112" s="2" t="s">
        <v>62</v>
      </c>
      <c r="I112" s="3" t="s">
        <v>379</v>
      </c>
      <c r="J112" s="3"/>
      <c r="K112" s="3" t="s">
        <v>380</v>
      </c>
      <c r="L112" s="2" t="s">
        <v>195</v>
      </c>
      <c r="M112" s="2" t="s">
        <v>65</v>
      </c>
      <c r="N112" s="2">
        <v>75</v>
      </c>
      <c r="O112" s="4">
        <v>68.5</v>
      </c>
      <c r="P112" s="4">
        <v>0</v>
      </c>
      <c r="Q112" s="4">
        <v>68.5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2">
        <v>4.5</v>
      </c>
      <c r="Z112" s="2">
        <v>0</v>
      </c>
      <c r="AA112" s="2">
        <v>0</v>
      </c>
      <c r="AB112" s="2">
        <v>4.5</v>
      </c>
      <c r="AC112" s="2">
        <v>0</v>
      </c>
      <c r="AD112" s="2">
        <v>0</v>
      </c>
      <c r="AE112" s="2">
        <v>0</v>
      </c>
      <c r="AF112" s="4">
        <v>180</v>
      </c>
      <c r="AG112" s="2">
        <v>11</v>
      </c>
      <c r="AH112" s="2">
        <v>165</v>
      </c>
      <c r="AI112" s="2">
        <v>200</v>
      </c>
      <c r="AJ112" s="5">
        <v>150</v>
      </c>
      <c r="AK112" s="55">
        <f t="shared" si="1"/>
        <v>0</v>
      </c>
    </row>
    <row r="113" spans="1:37" ht="25.65" customHeight="1">
      <c r="A113" s="2">
        <v>115</v>
      </c>
      <c r="B113" s="2" t="s">
        <v>36</v>
      </c>
      <c r="C113" s="2" t="s">
        <v>381</v>
      </c>
      <c r="D113" s="2" t="s">
        <v>133</v>
      </c>
      <c r="E113" s="2" t="s">
        <v>39</v>
      </c>
      <c r="F113" s="2" t="s">
        <v>40</v>
      </c>
      <c r="G113" s="2" t="s">
        <v>382</v>
      </c>
      <c r="H113" s="2" t="s">
        <v>383</v>
      </c>
      <c r="I113" s="3" t="s">
        <v>384</v>
      </c>
      <c r="J113" s="3"/>
      <c r="K113" s="3"/>
      <c r="L113" s="2" t="s">
        <v>121</v>
      </c>
      <c r="M113" s="2" t="s">
        <v>75</v>
      </c>
      <c r="N113" s="2">
        <v>184</v>
      </c>
      <c r="O113" s="4">
        <v>168</v>
      </c>
      <c r="P113" s="4">
        <v>0</v>
      </c>
      <c r="Q113" s="4">
        <v>168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2">
        <v>24.5</v>
      </c>
      <c r="Z113" s="2">
        <v>24.5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4">
        <v>0</v>
      </c>
      <c r="AG113" s="2">
        <v>28</v>
      </c>
      <c r="AH113" s="2">
        <v>420</v>
      </c>
      <c r="AI113" s="2">
        <v>200</v>
      </c>
      <c r="AJ113" s="5">
        <v>150</v>
      </c>
      <c r="AK113" s="55">
        <f t="shared" si="1"/>
        <v>0</v>
      </c>
    </row>
    <row r="114" spans="1:37" ht="25.65" customHeight="1">
      <c r="A114" s="2">
        <v>116</v>
      </c>
      <c r="B114" s="2" t="s">
        <v>36</v>
      </c>
      <c r="C114" s="2" t="s">
        <v>385</v>
      </c>
      <c r="D114" s="2" t="s">
        <v>133</v>
      </c>
      <c r="E114" s="2" t="s">
        <v>39</v>
      </c>
      <c r="F114" s="2" t="s">
        <v>40</v>
      </c>
      <c r="G114" s="2" t="s">
        <v>207</v>
      </c>
      <c r="H114" s="2" t="s">
        <v>386</v>
      </c>
      <c r="I114" s="3" t="s">
        <v>81</v>
      </c>
      <c r="J114" s="3"/>
      <c r="K114" s="3"/>
      <c r="L114" s="2" t="s">
        <v>70</v>
      </c>
      <c r="M114" s="2" t="s">
        <v>137</v>
      </c>
      <c r="N114" s="2">
        <v>184</v>
      </c>
      <c r="O114" s="4">
        <v>175.98333333333332</v>
      </c>
      <c r="P114" s="4">
        <v>0</v>
      </c>
      <c r="Q114" s="4">
        <v>175.98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4">
        <v>0</v>
      </c>
      <c r="AG114" s="2">
        <v>24</v>
      </c>
      <c r="AH114" s="2">
        <v>360</v>
      </c>
      <c r="AI114" s="2">
        <v>200</v>
      </c>
      <c r="AJ114" s="5">
        <v>250</v>
      </c>
      <c r="AK114" s="55">
        <f t="shared" si="1"/>
        <v>0</v>
      </c>
    </row>
    <row r="115" spans="1:37" ht="25.65" customHeight="1">
      <c r="A115" s="2">
        <v>117</v>
      </c>
      <c r="B115" s="2" t="s">
        <v>36</v>
      </c>
      <c r="C115" s="2" t="s">
        <v>387</v>
      </c>
      <c r="D115" s="2" t="s">
        <v>133</v>
      </c>
      <c r="E115" s="2" t="s">
        <v>39</v>
      </c>
      <c r="F115" s="2" t="s">
        <v>40</v>
      </c>
      <c r="G115" s="2" t="s">
        <v>207</v>
      </c>
      <c r="H115" s="2" t="s">
        <v>208</v>
      </c>
      <c r="I115" s="3" t="s">
        <v>388</v>
      </c>
      <c r="J115" s="3"/>
      <c r="K115" s="3"/>
      <c r="L115" s="2" t="s">
        <v>64</v>
      </c>
      <c r="M115" s="2" t="s">
        <v>65</v>
      </c>
      <c r="N115" s="2">
        <v>184</v>
      </c>
      <c r="O115" s="4">
        <v>179.5</v>
      </c>
      <c r="P115" s="4">
        <v>0</v>
      </c>
      <c r="Q115" s="4">
        <v>179.5</v>
      </c>
      <c r="R115" s="4">
        <v>4.5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4">
        <v>0</v>
      </c>
      <c r="AG115" s="2">
        <v>30</v>
      </c>
      <c r="AH115" s="2">
        <v>450</v>
      </c>
      <c r="AI115" s="2">
        <v>200</v>
      </c>
      <c r="AJ115" s="5">
        <v>150</v>
      </c>
      <c r="AK115" s="55">
        <f t="shared" si="1"/>
        <v>4.5</v>
      </c>
    </row>
    <row r="116" spans="1:37" ht="25.65" customHeight="1">
      <c r="A116" s="2">
        <v>118</v>
      </c>
      <c r="B116" s="2" t="s">
        <v>36</v>
      </c>
      <c r="C116" s="2" t="s">
        <v>389</v>
      </c>
      <c r="D116" s="2" t="s">
        <v>133</v>
      </c>
      <c r="E116" s="2" t="s">
        <v>39</v>
      </c>
      <c r="F116" s="2" t="s">
        <v>40</v>
      </c>
      <c r="G116" s="2" t="s">
        <v>207</v>
      </c>
      <c r="H116" s="2" t="s">
        <v>390</v>
      </c>
      <c r="I116" s="3" t="s">
        <v>391</v>
      </c>
      <c r="J116" s="3"/>
      <c r="K116" s="3"/>
      <c r="L116" s="2" t="s">
        <v>74</v>
      </c>
      <c r="M116" s="2" t="s">
        <v>137</v>
      </c>
      <c r="N116" s="2">
        <v>184</v>
      </c>
      <c r="O116" s="4">
        <v>176</v>
      </c>
      <c r="P116" s="4">
        <v>0</v>
      </c>
      <c r="Q116" s="4">
        <v>176</v>
      </c>
      <c r="R116" s="4">
        <v>8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4">
        <v>0</v>
      </c>
      <c r="AG116" s="2">
        <v>41</v>
      </c>
      <c r="AH116" s="2">
        <v>615</v>
      </c>
      <c r="AI116" s="2">
        <v>200</v>
      </c>
      <c r="AJ116" s="5">
        <v>200</v>
      </c>
      <c r="AK116" s="55">
        <f t="shared" si="1"/>
        <v>8</v>
      </c>
    </row>
    <row r="117" spans="1:37" ht="25.65" customHeight="1">
      <c r="A117" s="2">
        <v>119</v>
      </c>
      <c r="B117" s="2" t="s">
        <v>36</v>
      </c>
      <c r="C117" s="2" t="s">
        <v>392</v>
      </c>
      <c r="D117" s="2" t="s">
        <v>133</v>
      </c>
      <c r="E117" s="2" t="s">
        <v>39</v>
      </c>
      <c r="F117" s="2" t="s">
        <v>40</v>
      </c>
      <c r="G117" s="2" t="s">
        <v>207</v>
      </c>
      <c r="H117" s="2" t="s">
        <v>393</v>
      </c>
      <c r="I117" s="3" t="s">
        <v>394</v>
      </c>
      <c r="J117" s="3"/>
      <c r="K117" s="3"/>
      <c r="L117" s="2" t="s">
        <v>70</v>
      </c>
      <c r="M117" s="2" t="s">
        <v>75</v>
      </c>
      <c r="N117" s="2">
        <v>184</v>
      </c>
      <c r="O117" s="4">
        <v>184</v>
      </c>
      <c r="P117" s="4">
        <v>0</v>
      </c>
      <c r="Q117" s="4">
        <v>184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4">
        <v>0</v>
      </c>
      <c r="AG117" s="2">
        <v>37</v>
      </c>
      <c r="AH117" s="2">
        <v>555</v>
      </c>
      <c r="AI117" s="2">
        <v>200</v>
      </c>
      <c r="AJ117" s="5">
        <v>350</v>
      </c>
      <c r="AK117" s="55">
        <f t="shared" si="1"/>
        <v>0</v>
      </c>
    </row>
    <row r="118" spans="1:37" ht="25.65" customHeight="1">
      <c r="A118" s="2">
        <v>120</v>
      </c>
      <c r="B118" s="2" t="s">
        <v>36</v>
      </c>
      <c r="C118" s="2" t="s">
        <v>395</v>
      </c>
      <c r="D118" s="2" t="s">
        <v>38</v>
      </c>
      <c r="E118" s="2" t="s">
        <v>39</v>
      </c>
      <c r="F118" s="2" t="s">
        <v>40</v>
      </c>
      <c r="G118" s="2" t="s">
        <v>287</v>
      </c>
      <c r="H118" s="2" t="s">
        <v>396</v>
      </c>
      <c r="I118" s="3" t="s">
        <v>244</v>
      </c>
      <c r="J118" s="3"/>
      <c r="K118" s="3"/>
      <c r="L118" s="2" t="s">
        <v>49</v>
      </c>
      <c r="M118" s="2" t="s">
        <v>50</v>
      </c>
      <c r="N118" s="2">
        <v>172.5</v>
      </c>
      <c r="O118" s="4">
        <v>172.5</v>
      </c>
      <c r="P118" s="4">
        <v>0</v>
      </c>
      <c r="Q118" s="4">
        <v>172.5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4">
        <v>0</v>
      </c>
      <c r="AG118" s="2">
        <v>24</v>
      </c>
      <c r="AH118" s="2">
        <v>360</v>
      </c>
      <c r="AI118" s="2">
        <v>200</v>
      </c>
      <c r="AJ118" s="5">
        <v>100</v>
      </c>
      <c r="AK118" s="55">
        <f t="shared" si="1"/>
        <v>0</v>
      </c>
    </row>
    <row r="119" spans="1:37" ht="25.65" customHeight="1">
      <c r="A119" s="2">
        <v>121</v>
      </c>
      <c r="B119" s="2" t="s">
        <v>36</v>
      </c>
      <c r="C119" s="2" t="s">
        <v>397</v>
      </c>
      <c r="D119" s="2" t="s">
        <v>38</v>
      </c>
      <c r="E119" s="2" t="s">
        <v>39</v>
      </c>
      <c r="F119" s="2" t="s">
        <v>40</v>
      </c>
      <c r="G119" s="2" t="s">
        <v>106</v>
      </c>
      <c r="H119" s="2" t="s">
        <v>62</v>
      </c>
      <c r="I119" s="3" t="s">
        <v>398</v>
      </c>
      <c r="J119" s="3"/>
      <c r="K119" s="3"/>
      <c r="L119" s="2" t="s">
        <v>64</v>
      </c>
      <c r="M119" s="2" t="s">
        <v>65</v>
      </c>
      <c r="N119" s="2">
        <v>172.5</v>
      </c>
      <c r="O119" s="4">
        <v>169.95</v>
      </c>
      <c r="P119" s="4">
        <v>0</v>
      </c>
      <c r="Q119" s="4">
        <v>169.95</v>
      </c>
      <c r="R119" s="4">
        <v>0</v>
      </c>
      <c r="S119" s="4">
        <v>0</v>
      </c>
      <c r="T119" s="4">
        <v>2.5</v>
      </c>
      <c r="U119" s="4">
        <v>0</v>
      </c>
      <c r="V119" s="4">
        <v>0</v>
      </c>
      <c r="W119" s="4">
        <v>0</v>
      </c>
      <c r="X119" s="4">
        <v>0</v>
      </c>
      <c r="Y119" s="2">
        <v>20</v>
      </c>
      <c r="Z119" s="2">
        <v>1</v>
      </c>
      <c r="AA119" s="2">
        <v>0</v>
      </c>
      <c r="AB119" s="2">
        <v>4.5</v>
      </c>
      <c r="AC119" s="2">
        <v>14.5</v>
      </c>
      <c r="AD119" s="2">
        <v>0</v>
      </c>
      <c r="AE119" s="2">
        <v>0</v>
      </c>
      <c r="AF119" s="4">
        <v>760</v>
      </c>
      <c r="AG119" s="2">
        <v>29</v>
      </c>
      <c r="AH119" s="2">
        <v>435</v>
      </c>
      <c r="AI119" s="2">
        <v>200</v>
      </c>
      <c r="AJ119" s="5">
        <v>100</v>
      </c>
      <c r="AK119" s="55">
        <f t="shared" si="1"/>
        <v>2.5</v>
      </c>
    </row>
    <row r="120" spans="1:37" ht="25.65" customHeight="1">
      <c r="A120" s="2">
        <v>122</v>
      </c>
      <c r="B120" s="2" t="s">
        <v>36</v>
      </c>
      <c r="C120" s="2" t="s">
        <v>399</v>
      </c>
      <c r="D120" s="2" t="s">
        <v>38</v>
      </c>
      <c r="E120" s="2" t="s">
        <v>39</v>
      </c>
      <c r="F120" s="2" t="s">
        <v>40</v>
      </c>
      <c r="G120" s="2" t="s">
        <v>257</v>
      </c>
      <c r="H120" s="2" t="s">
        <v>258</v>
      </c>
      <c r="I120" s="3" t="s">
        <v>400</v>
      </c>
      <c r="J120" s="3"/>
      <c r="K120" s="3"/>
      <c r="L120" s="2" t="s">
        <v>64</v>
      </c>
      <c r="M120" s="2" t="s">
        <v>65</v>
      </c>
      <c r="N120" s="2">
        <v>172.5</v>
      </c>
      <c r="O120" s="4">
        <v>160.66666666666666</v>
      </c>
      <c r="P120" s="4">
        <v>0</v>
      </c>
      <c r="Q120" s="4">
        <v>160.66999999999999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2">
        <v>12</v>
      </c>
      <c r="Z120" s="2">
        <v>12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4">
        <v>0</v>
      </c>
      <c r="AG120" s="2">
        <v>26</v>
      </c>
      <c r="AH120" s="2">
        <v>390</v>
      </c>
      <c r="AI120" s="2">
        <v>200</v>
      </c>
      <c r="AJ120" s="5">
        <v>100</v>
      </c>
      <c r="AK120" s="55">
        <f t="shared" si="1"/>
        <v>0</v>
      </c>
    </row>
    <row r="121" spans="1:37" ht="25.65" customHeight="1">
      <c r="A121" s="2">
        <v>123</v>
      </c>
      <c r="B121" s="2" t="s">
        <v>36</v>
      </c>
      <c r="C121" s="2" t="s">
        <v>401</v>
      </c>
      <c r="D121" s="2" t="s">
        <v>38</v>
      </c>
      <c r="E121" s="2" t="s">
        <v>39</v>
      </c>
      <c r="F121" s="2" t="s">
        <v>40</v>
      </c>
      <c r="G121" s="2" t="s">
        <v>109</v>
      </c>
      <c r="H121" s="2" t="s">
        <v>261</v>
      </c>
      <c r="I121" s="3" t="s">
        <v>402</v>
      </c>
      <c r="J121" s="3"/>
      <c r="K121" s="3"/>
      <c r="L121" s="2" t="s">
        <v>70</v>
      </c>
      <c r="M121" s="2" t="s">
        <v>65</v>
      </c>
      <c r="N121" s="2">
        <v>172.5</v>
      </c>
      <c r="O121" s="4">
        <v>168.46666666666667</v>
      </c>
      <c r="P121" s="4">
        <v>0</v>
      </c>
      <c r="Q121" s="4">
        <v>168.46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2">
        <v>39.5</v>
      </c>
      <c r="Z121" s="2">
        <v>39.5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4">
        <v>0</v>
      </c>
      <c r="AG121" s="2">
        <v>44</v>
      </c>
      <c r="AH121" s="2">
        <v>660</v>
      </c>
      <c r="AI121" s="2">
        <v>200</v>
      </c>
      <c r="AJ121" s="5">
        <v>100</v>
      </c>
      <c r="AK121" s="55">
        <f t="shared" si="1"/>
        <v>0</v>
      </c>
    </row>
    <row r="122" spans="1:37" ht="25.65" customHeight="1">
      <c r="A122" s="2">
        <v>124</v>
      </c>
      <c r="B122" s="2" t="s">
        <v>36</v>
      </c>
      <c r="C122" s="2" t="s">
        <v>403</v>
      </c>
      <c r="D122" s="2" t="s">
        <v>133</v>
      </c>
      <c r="E122" s="2" t="s">
        <v>39</v>
      </c>
      <c r="F122" s="2" t="s">
        <v>40</v>
      </c>
      <c r="G122" s="2" t="s">
        <v>404</v>
      </c>
      <c r="H122" s="2" t="s">
        <v>405</v>
      </c>
      <c r="I122" s="3" t="s">
        <v>406</v>
      </c>
      <c r="J122" s="3"/>
      <c r="K122" s="3"/>
      <c r="L122" s="2" t="s">
        <v>74</v>
      </c>
      <c r="M122" s="2" t="s">
        <v>125</v>
      </c>
      <c r="N122" s="2">
        <v>184</v>
      </c>
      <c r="O122" s="4">
        <v>184</v>
      </c>
      <c r="P122" s="4">
        <v>0</v>
      </c>
      <c r="Q122" s="4">
        <v>184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4">
        <v>0</v>
      </c>
      <c r="AG122" s="2">
        <v>30</v>
      </c>
      <c r="AH122" s="2">
        <v>450</v>
      </c>
      <c r="AI122" s="2">
        <v>200</v>
      </c>
      <c r="AJ122" s="5">
        <v>100</v>
      </c>
      <c r="AK122" s="55">
        <f t="shared" si="1"/>
        <v>0</v>
      </c>
    </row>
    <row r="123" spans="1:37" ht="25.65" customHeight="1">
      <c r="A123" s="2">
        <v>126</v>
      </c>
      <c r="B123" s="2" t="s">
        <v>36</v>
      </c>
      <c r="C123" s="2" t="s">
        <v>408</v>
      </c>
      <c r="D123" s="2" t="s">
        <v>38</v>
      </c>
      <c r="E123" s="2" t="s">
        <v>39</v>
      </c>
      <c r="F123" s="2" t="s">
        <v>197</v>
      </c>
      <c r="G123" s="2" t="s">
        <v>282</v>
      </c>
      <c r="H123" s="2" t="s">
        <v>199</v>
      </c>
      <c r="I123" s="3" t="s">
        <v>409</v>
      </c>
      <c r="J123" s="3"/>
      <c r="K123" s="3"/>
      <c r="L123" s="2" t="s">
        <v>64</v>
      </c>
      <c r="M123" s="2" t="s">
        <v>65</v>
      </c>
      <c r="N123" s="2">
        <v>172.5</v>
      </c>
      <c r="O123" s="4">
        <v>165</v>
      </c>
      <c r="P123" s="4">
        <v>0</v>
      </c>
      <c r="Q123" s="4">
        <v>165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4">
        <v>0</v>
      </c>
      <c r="AG123" s="2">
        <v>23</v>
      </c>
      <c r="AH123" s="2">
        <v>345</v>
      </c>
      <c r="AI123" s="2">
        <v>200</v>
      </c>
      <c r="AJ123" s="5">
        <v>100</v>
      </c>
      <c r="AK123" s="55">
        <f t="shared" si="1"/>
        <v>0</v>
      </c>
    </row>
    <row r="124" spans="1:37" ht="25.65" customHeight="1">
      <c r="A124" s="2">
        <v>127</v>
      </c>
      <c r="B124" s="2" t="s">
        <v>36</v>
      </c>
      <c r="C124" s="2" t="s">
        <v>410</v>
      </c>
      <c r="D124" s="2" t="s">
        <v>38</v>
      </c>
      <c r="E124" s="2" t="s">
        <v>39</v>
      </c>
      <c r="F124" s="2" t="s">
        <v>40</v>
      </c>
      <c r="G124" s="2" t="s">
        <v>83</v>
      </c>
      <c r="H124" s="2" t="s">
        <v>411</v>
      </c>
      <c r="I124" s="3" t="s">
        <v>306</v>
      </c>
      <c r="J124" s="3"/>
      <c r="K124" s="3"/>
      <c r="L124" s="2" t="s">
        <v>70</v>
      </c>
      <c r="M124" s="2" t="s">
        <v>65</v>
      </c>
      <c r="N124" s="2">
        <v>172.5</v>
      </c>
      <c r="O124" s="4">
        <v>172.18333333333334</v>
      </c>
      <c r="P124" s="4">
        <v>0</v>
      </c>
      <c r="Q124" s="4">
        <v>172.18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4">
        <v>0</v>
      </c>
      <c r="AG124" s="2">
        <v>47</v>
      </c>
      <c r="AH124" s="2">
        <v>705</v>
      </c>
      <c r="AI124" s="2">
        <v>200</v>
      </c>
      <c r="AJ124" s="5">
        <v>100</v>
      </c>
      <c r="AK124" s="55">
        <f t="shared" si="1"/>
        <v>0</v>
      </c>
    </row>
    <row r="125" spans="1:37" ht="25.65" customHeight="1">
      <c r="A125" s="2">
        <v>128</v>
      </c>
      <c r="B125" s="2" t="s">
        <v>36</v>
      </c>
      <c r="C125" s="2" t="s">
        <v>412</v>
      </c>
      <c r="D125" s="2" t="s">
        <v>38</v>
      </c>
      <c r="E125" s="2" t="s">
        <v>39</v>
      </c>
      <c r="F125" s="2" t="s">
        <v>40</v>
      </c>
      <c r="G125" s="2" t="s">
        <v>233</v>
      </c>
      <c r="H125" s="2" t="s">
        <v>62</v>
      </c>
      <c r="I125" s="3" t="s">
        <v>413</v>
      </c>
      <c r="J125" s="3"/>
      <c r="K125" s="3"/>
      <c r="L125" s="2" t="s">
        <v>64</v>
      </c>
      <c r="M125" s="2" t="s">
        <v>65</v>
      </c>
      <c r="N125" s="2">
        <v>172.5</v>
      </c>
      <c r="O125" s="4">
        <v>172.5</v>
      </c>
      <c r="P125" s="4">
        <v>0</v>
      </c>
      <c r="Q125" s="4">
        <v>172.5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2">
        <v>3.5</v>
      </c>
      <c r="Z125" s="2">
        <v>0</v>
      </c>
      <c r="AA125" s="2">
        <v>0</v>
      </c>
      <c r="AB125" s="2">
        <v>3.5</v>
      </c>
      <c r="AC125" s="2">
        <v>0</v>
      </c>
      <c r="AD125" s="2">
        <v>0</v>
      </c>
      <c r="AE125" s="2">
        <v>0</v>
      </c>
      <c r="AF125" s="4">
        <v>140</v>
      </c>
      <c r="AG125" s="2">
        <v>26</v>
      </c>
      <c r="AH125" s="2">
        <v>390</v>
      </c>
      <c r="AI125" s="2">
        <v>200</v>
      </c>
      <c r="AJ125" s="5">
        <v>100</v>
      </c>
      <c r="AK125" s="55">
        <f t="shared" si="1"/>
        <v>0</v>
      </c>
    </row>
    <row r="126" spans="1:37" ht="25.65" customHeight="1">
      <c r="A126" s="2">
        <v>129</v>
      </c>
      <c r="B126" s="2" t="s">
        <v>36</v>
      </c>
      <c r="C126" s="2" t="s">
        <v>414</v>
      </c>
      <c r="D126" s="2" t="s">
        <v>38</v>
      </c>
      <c r="E126" s="2" t="s">
        <v>39</v>
      </c>
      <c r="F126" s="2" t="s">
        <v>40</v>
      </c>
      <c r="G126" s="2" t="s">
        <v>56</v>
      </c>
      <c r="H126" s="2" t="s">
        <v>80</v>
      </c>
      <c r="I126" s="3" t="s">
        <v>415</v>
      </c>
      <c r="J126" s="3"/>
      <c r="K126" s="3"/>
      <c r="L126" s="2" t="s">
        <v>70</v>
      </c>
      <c r="M126" s="2" t="s">
        <v>65</v>
      </c>
      <c r="N126" s="2">
        <v>172.5</v>
      </c>
      <c r="O126" s="4">
        <v>172.5</v>
      </c>
      <c r="P126" s="4">
        <v>0</v>
      </c>
      <c r="Q126" s="4">
        <v>172.5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2">
        <v>14</v>
      </c>
      <c r="Z126" s="2">
        <v>14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4">
        <v>0</v>
      </c>
      <c r="AG126" s="2">
        <v>35</v>
      </c>
      <c r="AH126" s="2">
        <v>525</v>
      </c>
      <c r="AI126" s="2">
        <v>200</v>
      </c>
      <c r="AJ126" s="5">
        <v>100</v>
      </c>
      <c r="AK126" s="55">
        <f t="shared" si="1"/>
        <v>0</v>
      </c>
    </row>
    <row r="127" spans="1:37" ht="25.65" customHeight="1">
      <c r="A127" s="2">
        <v>130</v>
      </c>
      <c r="B127" s="2" t="s">
        <v>36</v>
      </c>
      <c r="C127" s="2" t="s">
        <v>416</v>
      </c>
      <c r="D127" s="2" t="s">
        <v>38</v>
      </c>
      <c r="E127" s="2" t="s">
        <v>39</v>
      </c>
      <c r="F127" s="2" t="s">
        <v>40</v>
      </c>
      <c r="G127" s="2" t="s">
        <v>417</v>
      </c>
      <c r="H127" s="2" t="s">
        <v>368</v>
      </c>
      <c r="I127" s="3" t="s">
        <v>418</v>
      </c>
      <c r="J127" s="3"/>
      <c r="K127" s="3"/>
      <c r="L127" s="2" t="s">
        <v>158</v>
      </c>
      <c r="M127" s="2" t="s">
        <v>419</v>
      </c>
      <c r="N127" s="2">
        <v>172.5</v>
      </c>
      <c r="O127" s="4">
        <v>172.5</v>
      </c>
      <c r="P127" s="4">
        <v>0</v>
      </c>
      <c r="Q127" s="4">
        <v>172.5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4">
        <v>0</v>
      </c>
      <c r="AG127" s="2">
        <v>33</v>
      </c>
      <c r="AH127" s="2">
        <v>495</v>
      </c>
      <c r="AI127" s="2">
        <v>200</v>
      </c>
      <c r="AJ127" s="5">
        <v>250</v>
      </c>
      <c r="AK127" s="55">
        <f t="shared" si="1"/>
        <v>0</v>
      </c>
    </row>
    <row r="128" spans="1:37" ht="25.65" customHeight="1">
      <c r="A128" s="2">
        <v>131</v>
      </c>
      <c r="B128" s="2" t="s">
        <v>36</v>
      </c>
      <c r="C128" s="2" t="s">
        <v>420</v>
      </c>
      <c r="D128" s="2" t="s">
        <v>38</v>
      </c>
      <c r="E128" s="2" t="s">
        <v>39</v>
      </c>
      <c r="F128" s="2" t="s">
        <v>40</v>
      </c>
      <c r="G128" s="2" t="s">
        <v>56</v>
      </c>
      <c r="H128" s="2" t="s">
        <v>77</v>
      </c>
      <c r="I128" s="3" t="s">
        <v>421</v>
      </c>
      <c r="J128" s="3"/>
      <c r="K128" s="3"/>
      <c r="L128" s="2" t="s">
        <v>74</v>
      </c>
      <c r="M128" s="2" t="s">
        <v>75</v>
      </c>
      <c r="N128" s="2">
        <v>172.5</v>
      </c>
      <c r="O128" s="4">
        <v>172.5</v>
      </c>
      <c r="P128" s="4">
        <v>0</v>
      </c>
      <c r="Q128" s="4">
        <v>172.5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4">
        <v>0</v>
      </c>
      <c r="AG128" s="2">
        <v>46</v>
      </c>
      <c r="AH128" s="2">
        <v>690</v>
      </c>
      <c r="AI128" s="2">
        <v>200</v>
      </c>
      <c r="AJ128" s="5">
        <v>200</v>
      </c>
      <c r="AK128" s="55">
        <f t="shared" si="1"/>
        <v>0</v>
      </c>
    </row>
    <row r="129" spans="1:37" ht="25.65" customHeight="1">
      <c r="A129" s="2">
        <v>132</v>
      </c>
      <c r="B129" s="2" t="s">
        <v>36</v>
      </c>
      <c r="C129" s="2" t="s">
        <v>422</v>
      </c>
      <c r="D129" s="2" t="s">
        <v>38</v>
      </c>
      <c r="E129" s="2" t="s">
        <v>39</v>
      </c>
      <c r="F129" s="2" t="s">
        <v>40</v>
      </c>
      <c r="G129" s="2" t="s">
        <v>102</v>
      </c>
      <c r="H129" s="2" t="s">
        <v>57</v>
      </c>
      <c r="I129" s="3" t="s">
        <v>423</v>
      </c>
      <c r="J129" s="3"/>
      <c r="K129" s="3"/>
      <c r="L129" s="2" t="s">
        <v>59</v>
      </c>
      <c r="M129" s="2" t="s">
        <v>112</v>
      </c>
      <c r="N129" s="2">
        <v>172.5</v>
      </c>
      <c r="O129" s="4">
        <v>172.35</v>
      </c>
      <c r="P129" s="4">
        <v>0</v>
      </c>
      <c r="Q129" s="4">
        <v>172.35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4">
        <v>0</v>
      </c>
      <c r="AG129" s="2">
        <v>43</v>
      </c>
      <c r="AH129" s="2">
        <v>645</v>
      </c>
      <c r="AI129" s="2">
        <v>200</v>
      </c>
      <c r="AJ129" s="5">
        <v>450</v>
      </c>
      <c r="AK129" s="55">
        <f t="shared" si="1"/>
        <v>0</v>
      </c>
    </row>
    <row r="130" spans="1:37" ht="25.65" customHeight="1">
      <c r="A130" s="2">
        <v>133</v>
      </c>
      <c r="B130" s="2" t="s">
        <v>36</v>
      </c>
      <c r="C130" s="2" t="s">
        <v>424</v>
      </c>
      <c r="D130" s="2" t="s">
        <v>38</v>
      </c>
      <c r="E130" s="2" t="s">
        <v>39</v>
      </c>
      <c r="F130" s="2" t="s">
        <v>40</v>
      </c>
      <c r="G130" s="2" t="s">
        <v>67</v>
      </c>
      <c r="H130" s="2" t="s">
        <v>425</v>
      </c>
      <c r="I130" s="3" t="s">
        <v>426</v>
      </c>
      <c r="J130" s="3"/>
      <c r="K130" s="3"/>
      <c r="L130" s="2" t="s">
        <v>59</v>
      </c>
      <c r="M130" s="2" t="s">
        <v>60</v>
      </c>
      <c r="N130" s="2">
        <v>172.5</v>
      </c>
      <c r="O130" s="4">
        <v>157.01666666666668</v>
      </c>
      <c r="P130" s="4">
        <v>0</v>
      </c>
      <c r="Q130" s="4">
        <v>157.02000000000001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4">
        <v>0</v>
      </c>
      <c r="AG130" s="2">
        <v>39</v>
      </c>
      <c r="AH130" s="2">
        <v>585</v>
      </c>
      <c r="AI130" s="2">
        <v>200</v>
      </c>
      <c r="AJ130" s="5">
        <v>650</v>
      </c>
      <c r="AK130" s="55">
        <f t="shared" si="1"/>
        <v>0</v>
      </c>
    </row>
    <row r="131" spans="1:37" ht="25.65" customHeight="1">
      <c r="A131" s="2">
        <v>134</v>
      </c>
      <c r="B131" s="2" t="s">
        <v>36</v>
      </c>
      <c r="C131" s="2" t="s">
        <v>427</v>
      </c>
      <c r="D131" s="2" t="s">
        <v>38</v>
      </c>
      <c r="E131" s="2" t="s">
        <v>39</v>
      </c>
      <c r="F131" s="2" t="s">
        <v>40</v>
      </c>
      <c r="G131" s="2" t="s">
        <v>67</v>
      </c>
      <c r="H131" s="2" t="s">
        <v>214</v>
      </c>
      <c r="I131" s="3" t="s">
        <v>97</v>
      </c>
      <c r="J131" s="3"/>
      <c r="K131" s="3"/>
      <c r="L131" s="2" t="s">
        <v>49</v>
      </c>
      <c r="M131" s="2" t="s">
        <v>216</v>
      </c>
      <c r="N131" s="2">
        <v>172.5</v>
      </c>
      <c r="O131" s="4">
        <v>172.5</v>
      </c>
      <c r="P131" s="4">
        <v>0</v>
      </c>
      <c r="Q131" s="4">
        <v>172.5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4">
        <v>0</v>
      </c>
      <c r="AG131" s="2">
        <v>33</v>
      </c>
      <c r="AH131" s="2">
        <v>495</v>
      </c>
      <c r="AI131" s="2">
        <v>200</v>
      </c>
      <c r="AJ131" s="5">
        <v>200</v>
      </c>
      <c r="AK131" s="55">
        <f t="shared" si="1"/>
        <v>0</v>
      </c>
    </row>
    <row r="132" spans="1:37" ht="25.65" customHeight="1">
      <c r="A132" s="2">
        <v>135</v>
      </c>
      <c r="B132" s="2" t="s">
        <v>36</v>
      </c>
      <c r="C132" s="2" t="s">
        <v>428</v>
      </c>
      <c r="D132" s="2" t="s">
        <v>38</v>
      </c>
      <c r="E132" s="2" t="s">
        <v>39</v>
      </c>
      <c r="F132" s="2" t="s">
        <v>40</v>
      </c>
      <c r="G132" s="2" t="s">
        <v>67</v>
      </c>
      <c r="H132" s="2" t="s">
        <v>68</v>
      </c>
      <c r="I132" s="3" t="s">
        <v>429</v>
      </c>
      <c r="J132" s="3"/>
      <c r="K132" s="3"/>
      <c r="L132" s="2" t="s">
        <v>70</v>
      </c>
      <c r="M132" s="2" t="s">
        <v>65</v>
      </c>
      <c r="N132" s="2">
        <v>172.5</v>
      </c>
      <c r="O132" s="4">
        <v>172.5</v>
      </c>
      <c r="P132" s="4">
        <v>0</v>
      </c>
      <c r="Q132" s="4">
        <v>172.5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4">
        <v>0</v>
      </c>
      <c r="AG132" s="2">
        <v>27</v>
      </c>
      <c r="AH132" s="2">
        <v>405</v>
      </c>
      <c r="AI132" s="2">
        <v>200</v>
      </c>
      <c r="AJ132" s="5">
        <v>200</v>
      </c>
      <c r="AK132" s="55">
        <f t="shared" ref="AK132:AK195" si="2">R132+S132+T132+U132+V132+X132</f>
        <v>0</v>
      </c>
    </row>
    <row r="133" spans="1:37" ht="25.65" customHeight="1">
      <c r="A133" s="2">
        <v>136</v>
      </c>
      <c r="B133" s="2" t="s">
        <v>36</v>
      </c>
      <c r="C133" s="2" t="s">
        <v>430</v>
      </c>
      <c r="D133" s="2" t="s">
        <v>38</v>
      </c>
      <c r="E133" s="2" t="s">
        <v>39</v>
      </c>
      <c r="F133" s="2" t="s">
        <v>40</v>
      </c>
      <c r="G133" s="2" t="s">
        <v>102</v>
      </c>
      <c r="H133" s="2" t="s">
        <v>62</v>
      </c>
      <c r="I133" s="3" t="s">
        <v>431</v>
      </c>
      <c r="J133" s="3"/>
      <c r="K133" s="3"/>
      <c r="L133" s="2" t="s">
        <v>64</v>
      </c>
      <c r="M133" s="2" t="s">
        <v>65</v>
      </c>
      <c r="N133" s="2">
        <v>172.5</v>
      </c>
      <c r="O133" s="4">
        <v>168.5</v>
      </c>
      <c r="P133" s="4">
        <v>0</v>
      </c>
      <c r="Q133" s="4">
        <v>168.5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4">
        <v>0</v>
      </c>
      <c r="AG133" s="2">
        <v>41</v>
      </c>
      <c r="AH133" s="2">
        <v>615</v>
      </c>
      <c r="AI133" s="2">
        <v>200</v>
      </c>
      <c r="AJ133" s="5">
        <v>250</v>
      </c>
      <c r="AK133" s="55">
        <f t="shared" si="2"/>
        <v>0</v>
      </c>
    </row>
    <row r="134" spans="1:37" ht="25.65" customHeight="1">
      <c r="A134" s="2">
        <v>137</v>
      </c>
      <c r="B134" s="2" t="s">
        <v>36</v>
      </c>
      <c r="C134" s="2" t="s">
        <v>432</v>
      </c>
      <c r="D134" s="2" t="s">
        <v>38</v>
      </c>
      <c r="E134" s="2" t="s">
        <v>39</v>
      </c>
      <c r="F134" s="2" t="s">
        <v>40</v>
      </c>
      <c r="G134" s="2" t="s">
        <v>106</v>
      </c>
      <c r="H134" s="2" t="s">
        <v>57</v>
      </c>
      <c r="I134" s="3" t="s">
        <v>433</v>
      </c>
      <c r="J134" s="3"/>
      <c r="K134" s="3"/>
      <c r="L134" s="2" t="s">
        <v>59</v>
      </c>
      <c r="M134" s="2" t="s">
        <v>112</v>
      </c>
      <c r="N134" s="2">
        <v>172.5</v>
      </c>
      <c r="O134" s="4">
        <v>172.5</v>
      </c>
      <c r="P134" s="4">
        <v>0</v>
      </c>
      <c r="Q134" s="4">
        <v>172.5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4">
        <v>0</v>
      </c>
      <c r="AG134" s="2">
        <v>44</v>
      </c>
      <c r="AH134" s="2">
        <v>660</v>
      </c>
      <c r="AI134" s="2">
        <v>200</v>
      </c>
      <c r="AJ134" s="5">
        <v>150</v>
      </c>
      <c r="AK134" s="55">
        <f t="shared" si="2"/>
        <v>0</v>
      </c>
    </row>
    <row r="135" spans="1:37" ht="25.65" customHeight="1">
      <c r="A135" s="2">
        <v>138</v>
      </c>
      <c r="B135" s="2" t="s">
        <v>36</v>
      </c>
      <c r="C135" s="2" t="s">
        <v>434</v>
      </c>
      <c r="D135" s="2" t="s">
        <v>38</v>
      </c>
      <c r="E135" s="2" t="s">
        <v>39</v>
      </c>
      <c r="F135" s="2" t="s">
        <v>40</v>
      </c>
      <c r="G135" s="2" t="s">
        <v>87</v>
      </c>
      <c r="H135" s="2" t="s">
        <v>96</v>
      </c>
      <c r="I135" s="3" t="s">
        <v>69</v>
      </c>
      <c r="J135" s="3"/>
      <c r="K135" s="3"/>
      <c r="L135" s="2" t="s">
        <v>74</v>
      </c>
      <c r="M135" s="2" t="s">
        <v>75</v>
      </c>
      <c r="N135" s="2">
        <v>172.5</v>
      </c>
      <c r="O135" s="4">
        <v>153.5</v>
      </c>
      <c r="P135" s="4">
        <v>0</v>
      </c>
      <c r="Q135" s="4">
        <v>153.5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15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4">
        <v>0</v>
      </c>
      <c r="AG135" s="2">
        <v>31</v>
      </c>
      <c r="AH135" s="2">
        <v>465</v>
      </c>
      <c r="AI135" s="2">
        <v>200</v>
      </c>
      <c r="AJ135" s="5">
        <v>200</v>
      </c>
      <c r="AK135" s="55">
        <f t="shared" si="2"/>
        <v>15</v>
      </c>
    </row>
    <row r="136" spans="1:37" ht="25.65" customHeight="1">
      <c r="A136" s="2">
        <v>139</v>
      </c>
      <c r="B136" s="2" t="s">
        <v>36</v>
      </c>
      <c r="C136" s="2" t="s">
        <v>435</v>
      </c>
      <c r="D136" s="2" t="s">
        <v>38</v>
      </c>
      <c r="E136" s="2" t="s">
        <v>39</v>
      </c>
      <c r="F136" s="2" t="s">
        <v>40</v>
      </c>
      <c r="G136" s="2" t="s">
        <v>233</v>
      </c>
      <c r="H136" s="2" t="s">
        <v>57</v>
      </c>
      <c r="I136" s="3" t="s">
        <v>436</v>
      </c>
      <c r="J136" s="3"/>
      <c r="K136" s="3"/>
      <c r="L136" s="2" t="s">
        <v>59</v>
      </c>
      <c r="M136" s="2" t="s">
        <v>112</v>
      </c>
      <c r="N136" s="2">
        <v>172.5</v>
      </c>
      <c r="O136" s="4">
        <v>172.5</v>
      </c>
      <c r="P136" s="4">
        <v>0</v>
      </c>
      <c r="Q136" s="4">
        <v>172.5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4">
        <v>0</v>
      </c>
      <c r="AG136" s="2">
        <v>41</v>
      </c>
      <c r="AH136" s="2">
        <v>615</v>
      </c>
      <c r="AI136" s="2">
        <v>200</v>
      </c>
      <c r="AJ136" s="5">
        <v>200</v>
      </c>
      <c r="AK136" s="55">
        <f t="shared" si="2"/>
        <v>0</v>
      </c>
    </row>
    <row r="137" spans="1:37" ht="25.65" customHeight="1">
      <c r="A137" s="2">
        <v>140</v>
      </c>
      <c r="B137" s="2" t="s">
        <v>36</v>
      </c>
      <c r="C137" s="2" t="s">
        <v>437</v>
      </c>
      <c r="D137" s="2" t="s">
        <v>38</v>
      </c>
      <c r="E137" s="2" t="s">
        <v>39</v>
      </c>
      <c r="F137" s="2" t="s">
        <v>40</v>
      </c>
      <c r="G137" s="2" t="s">
        <v>83</v>
      </c>
      <c r="H137" s="2" t="s">
        <v>72</v>
      </c>
      <c r="I137" s="3" t="s">
        <v>438</v>
      </c>
      <c r="J137" s="3"/>
      <c r="K137" s="3"/>
      <c r="L137" s="2" t="s">
        <v>74</v>
      </c>
      <c r="M137" s="2" t="s">
        <v>117</v>
      </c>
      <c r="N137" s="2">
        <v>172.5</v>
      </c>
      <c r="O137" s="4">
        <v>164.88333333333333</v>
      </c>
      <c r="P137" s="4">
        <v>0</v>
      </c>
      <c r="Q137" s="4">
        <v>164.89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4">
        <v>0</v>
      </c>
      <c r="AG137" s="2">
        <v>43</v>
      </c>
      <c r="AH137" s="2">
        <v>645</v>
      </c>
      <c r="AI137" s="2">
        <v>200</v>
      </c>
      <c r="AJ137" s="5">
        <v>650</v>
      </c>
      <c r="AK137" s="55">
        <f t="shared" si="2"/>
        <v>0</v>
      </c>
    </row>
    <row r="138" spans="1:37" ht="25.65" customHeight="1">
      <c r="A138" s="2">
        <v>141</v>
      </c>
      <c r="B138" s="2" t="s">
        <v>36</v>
      </c>
      <c r="C138" s="2" t="s">
        <v>439</v>
      </c>
      <c r="D138" s="2" t="s">
        <v>38</v>
      </c>
      <c r="E138" s="2" t="s">
        <v>39</v>
      </c>
      <c r="F138" s="2" t="s">
        <v>40</v>
      </c>
      <c r="G138" s="2" t="s">
        <v>127</v>
      </c>
      <c r="H138" s="2" t="s">
        <v>62</v>
      </c>
      <c r="I138" s="3" t="s">
        <v>440</v>
      </c>
      <c r="J138" s="3"/>
      <c r="K138" s="3"/>
      <c r="L138" s="2" t="s">
        <v>64</v>
      </c>
      <c r="M138" s="2" t="s">
        <v>98</v>
      </c>
      <c r="N138" s="2">
        <v>172.5</v>
      </c>
      <c r="O138" s="4">
        <v>172.5</v>
      </c>
      <c r="P138" s="4">
        <v>0</v>
      </c>
      <c r="Q138" s="4">
        <v>172.5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2">
        <v>16.5</v>
      </c>
      <c r="Z138" s="2">
        <v>16.5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4">
        <v>0</v>
      </c>
      <c r="AG138" s="2">
        <v>46</v>
      </c>
      <c r="AH138" s="2">
        <v>690</v>
      </c>
      <c r="AI138" s="2">
        <v>200</v>
      </c>
      <c r="AJ138" s="5">
        <v>100</v>
      </c>
      <c r="AK138" s="55">
        <f t="shared" si="2"/>
        <v>0</v>
      </c>
    </row>
    <row r="139" spans="1:37" ht="25.65" customHeight="1">
      <c r="A139" s="2">
        <v>142</v>
      </c>
      <c r="B139" s="2" t="s">
        <v>36</v>
      </c>
      <c r="C139" s="2" t="s">
        <v>441</v>
      </c>
      <c r="D139" s="2" t="s">
        <v>38</v>
      </c>
      <c r="E139" s="2" t="s">
        <v>39</v>
      </c>
      <c r="F139" s="2" t="s">
        <v>40</v>
      </c>
      <c r="G139" s="2" t="s">
        <v>127</v>
      </c>
      <c r="H139" s="2" t="s">
        <v>442</v>
      </c>
      <c r="I139" s="3" t="s">
        <v>212</v>
      </c>
      <c r="J139" s="3"/>
      <c r="K139" s="3"/>
      <c r="L139" s="2" t="s">
        <v>49</v>
      </c>
      <c r="M139" s="2" t="s">
        <v>216</v>
      </c>
      <c r="N139" s="2">
        <v>172.5</v>
      </c>
      <c r="O139" s="4">
        <v>172.5</v>
      </c>
      <c r="P139" s="4">
        <v>0</v>
      </c>
      <c r="Q139" s="4">
        <v>172.5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4">
        <v>0</v>
      </c>
      <c r="AG139" s="2">
        <v>46</v>
      </c>
      <c r="AH139" s="2">
        <v>690</v>
      </c>
      <c r="AI139" s="2">
        <v>200</v>
      </c>
      <c r="AJ139" s="5">
        <v>150</v>
      </c>
      <c r="AK139" s="55">
        <f t="shared" si="2"/>
        <v>0</v>
      </c>
    </row>
    <row r="140" spans="1:37" ht="25.65" customHeight="1">
      <c r="A140" s="2">
        <v>143</v>
      </c>
      <c r="B140" s="2" t="s">
        <v>36</v>
      </c>
      <c r="C140" s="2" t="s">
        <v>443</v>
      </c>
      <c r="D140" s="2" t="s">
        <v>38</v>
      </c>
      <c r="E140" s="2" t="s">
        <v>39</v>
      </c>
      <c r="F140" s="2" t="s">
        <v>40</v>
      </c>
      <c r="G140" s="2" t="s">
        <v>127</v>
      </c>
      <c r="H140" s="2" t="s">
        <v>80</v>
      </c>
      <c r="I140" s="3" t="s">
        <v>212</v>
      </c>
      <c r="J140" s="3"/>
      <c r="K140" s="3"/>
      <c r="L140" s="2" t="s">
        <v>70</v>
      </c>
      <c r="M140" s="2" t="s">
        <v>65</v>
      </c>
      <c r="N140" s="2">
        <v>172.5</v>
      </c>
      <c r="O140" s="4">
        <v>172.5</v>
      </c>
      <c r="P140" s="4">
        <v>0</v>
      </c>
      <c r="Q140" s="4">
        <v>172.5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2">
        <v>8</v>
      </c>
      <c r="Z140" s="2">
        <v>8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4">
        <v>0</v>
      </c>
      <c r="AG140" s="2">
        <v>44</v>
      </c>
      <c r="AH140" s="2">
        <v>660</v>
      </c>
      <c r="AI140" s="2">
        <v>200</v>
      </c>
      <c r="AJ140" s="5">
        <v>150</v>
      </c>
      <c r="AK140" s="55">
        <f t="shared" si="2"/>
        <v>0</v>
      </c>
    </row>
    <row r="141" spans="1:37" ht="25.65" customHeight="1">
      <c r="A141" s="2">
        <v>144</v>
      </c>
      <c r="B141" s="2" t="s">
        <v>36</v>
      </c>
      <c r="C141" s="2" t="s">
        <v>444</v>
      </c>
      <c r="D141" s="2" t="s">
        <v>38</v>
      </c>
      <c r="E141" s="2" t="s">
        <v>39</v>
      </c>
      <c r="F141" s="2" t="s">
        <v>40</v>
      </c>
      <c r="G141" s="2" t="s">
        <v>445</v>
      </c>
      <c r="H141" s="2" t="s">
        <v>250</v>
      </c>
      <c r="I141" s="3" t="s">
        <v>141</v>
      </c>
      <c r="J141" s="3"/>
      <c r="K141" s="3"/>
      <c r="L141" s="2" t="s">
        <v>116</v>
      </c>
      <c r="M141" s="2" t="s">
        <v>50</v>
      </c>
      <c r="N141" s="2">
        <v>172.5</v>
      </c>
      <c r="O141" s="4">
        <v>165</v>
      </c>
      <c r="P141" s="4">
        <v>0</v>
      </c>
      <c r="Q141" s="4">
        <v>165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4">
        <v>0</v>
      </c>
      <c r="AG141" s="2">
        <v>33</v>
      </c>
      <c r="AH141" s="2">
        <v>495</v>
      </c>
      <c r="AI141" s="2">
        <v>200</v>
      </c>
      <c r="AJ141" s="5">
        <v>150</v>
      </c>
      <c r="AK141" s="55">
        <f t="shared" si="2"/>
        <v>0</v>
      </c>
    </row>
    <row r="142" spans="1:37" ht="25.65" customHeight="1">
      <c r="A142" s="2">
        <v>145</v>
      </c>
      <c r="B142" s="2" t="s">
        <v>36</v>
      </c>
      <c r="C142" s="2" t="s">
        <v>446</v>
      </c>
      <c r="D142" s="2" t="s">
        <v>38</v>
      </c>
      <c r="E142" s="2" t="s">
        <v>39</v>
      </c>
      <c r="F142" s="2" t="s">
        <v>40</v>
      </c>
      <c r="G142" s="2" t="s">
        <v>253</v>
      </c>
      <c r="H142" s="2" t="s">
        <v>447</v>
      </c>
      <c r="I142" s="3" t="s">
        <v>448</v>
      </c>
      <c r="J142" s="3"/>
      <c r="K142" s="3"/>
      <c r="L142" s="2" t="s">
        <v>130</v>
      </c>
      <c r="M142" s="2" t="s">
        <v>50</v>
      </c>
      <c r="N142" s="2">
        <v>172.5</v>
      </c>
      <c r="O142" s="4">
        <v>165</v>
      </c>
      <c r="P142" s="4">
        <v>0</v>
      </c>
      <c r="Q142" s="4">
        <v>165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4">
        <v>0</v>
      </c>
      <c r="AG142" s="2">
        <v>36</v>
      </c>
      <c r="AH142" s="2">
        <v>540</v>
      </c>
      <c r="AI142" s="2">
        <v>200</v>
      </c>
      <c r="AJ142" s="5">
        <v>200</v>
      </c>
      <c r="AK142" s="55">
        <f t="shared" si="2"/>
        <v>0</v>
      </c>
    </row>
    <row r="143" spans="1:37" ht="25.65" customHeight="1">
      <c r="A143" s="2">
        <v>146</v>
      </c>
      <c r="B143" s="2" t="s">
        <v>36</v>
      </c>
      <c r="C143" s="2" t="s">
        <v>449</v>
      </c>
      <c r="D143" s="2" t="s">
        <v>38</v>
      </c>
      <c r="E143" s="2" t="s">
        <v>39</v>
      </c>
      <c r="F143" s="2" t="s">
        <v>40</v>
      </c>
      <c r="G143" s="2" t="s">
        <v>109</v>
      </c>
      <c r="H143" s="2" t="s">
        <v>450</v>
      </c>
      <c r="I143" s="3" t="s">
        <v>451</v>
      </c>
      <c r="J143" s="3"/>
      <c r="K143" s="3"/>
      <c r="L143" s="2" t="s">
        <v>74</v>
      </c>
      <c r="M143" s="2" t="s">
        <v>75</v>
      </c>
      <c r="N143" s="2">
        <v>172.5</v>
      </c>
      <c r="O143" s="4">
        <v>172.5</v>
      </c>
      <c r="P143" s="4">
        <v>0</v>
      </c>
      <c r="Q143" s="4">
        <v>172.5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4">
        <v>0</v>
      </c>
      <c r="AG143" s="2">
        <v>31</v>
      </c>
      <c r="AH143" s="2">
        <v>465</v>
      </c>
      <c r="AI143" s="2">
        <v>200</v>
      </c>
      <c r="AJ143" s="5">
        <v>750</v>
      </c>
      <c r="AK143" s="55">
        <f t="shared" si="2"/>
        <v>0</v>
      </c>
    </row>
    <row r="144" spans="1:37" ht="25.65" customHeight="1">
      <c r="A144" s="2">
        <v>147</v>
      </c>
      <c r="B144" s="2" t="s">
        <v>36</v>
      </c>
      <c r="C144" s="2" t="s">
        <v>452</v>
      </c>
      <c r="D144" s="2" t="s">
        <v>38</v>
      </c>
      <c r="E144" s="2" t="s">
        <v>39</v>
      </c>
      <c r="F144" s="2" t="s">
        <v>40</v>
      </c>
      <c r="G144" s="2" t="s">
        <v>109</v>
      </c>
      <c r="H144" s="2" t="s">
        <v>123</v>
      </c>
      <c r="I144" s="3" t="s">
        <v>331</v>
      </c>
      <c r="J144" s="3"/>
      <c r="K144" s="3"/>
      <c r="L144" s="2" t="s">
        <v>121</v>
      </c>
      <c r="M144" s="2" t="s">
        <v>65</v>
      </c>
      <c r="N144" s="2">
        <v>162</v>
      </c>
      <c r="O144" s="4">
        <v>162</v>
      </c>
      <c r="P144" s="4">
        <v>0</v>
      </c>
      <c r="Q144" s="4">
        <v>162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2">
        <v>27</v>
      </c>
      <c r="Z144" s="2">
        <v>27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4">
        <v>0</v>
      </c>
      <c r="AG144" s="2">
        <v>21</v>
      </c>
      <c r="AH144" s="2">
        <v>315</v>
      </c>
      <c r="AI144" s="2">
        <v>200</v>
      </c>
      <c r="AJ144" s="5">
        <v>250</v>
      </c>
      <c r="AK144" s="55">
        <f t="shared" si="2"/>
        <v>0</v>
      </c>
    </row>
    <row r="145" spans="1:37" ht="25.65" customHeight="1">
      <c r="A145" s="2">
        <v>148</v>
      </c>
      <c r="B145" s="2" t="s">
        <v>36</v>
      </c>
      <c r="C145" s="2" t="s">
        <v>453</v>
      </c>
      <c r="D145" s="2" t="s">
        <v>133</v>
      </c>
      <c r="E145" s="2" t="s">
        <v>39</v>
      </c>
      <c r="F145" s="2" t="s">
        <v>40</v>
      </c>
      <c r="G145" s="2" t="s">
        <v>134</v>
      </c>
      <c r="H145" s="2" t="s">
        <v>454</v>
      </c>
      <c r="I145" s="3" t="s">
        <v>97</v>
      </c>
      <c r="J145" s="3"/>
      <c r="K145" s="3"/>
      <c r="L145" s="2" t="s">
        <v>74</v>
      </c>
      <c r="M145" s="2" t="s">
        <v>137</v>
      </c>
      <c r="N145" s="2">
        <v>184</v>
      </c>
      <c r="O145" s="4">
        <v>179.45</v>
      </c>
      <c r="P145" s="4">
        <v>0</v>
      </c>
      <c r="Q145" s="4">
        <v>179.45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4">
        <v>0</v>
      </c>
      <c r="AG145" s="2">
        <v>23</v>
      </c>
      <c r="AH145" s="2">
        <v>345</v>
      </c>
      <c r="AI145" s="2">
        <v>200</v>
      </c>
      <c r="AJ145" s="5">
        <v>200</v>
      </c>
      <c r="AK145" s="55">
        <f t="shared" si="2"/>
        <v>0</v>
      </c>
    </row>
    <row r="146" spans="1:37" ht="25.65" customHeight="1">
      <c r="A146" s="2">
        <v>150</v>
      </c>
      <c r="B146" s="2" t="s">
        <v>36</v>
      </c>
      <c r="C146" s="2" t="s">
        <v>456</v>
      </c>
      <c r="D146" s="2" t="s">
        <v>133</v>
      </c>
      <c r="E146" s="2" t="s">
        <v>39</v>
      </c>
      <c r="F146" s="2" t="s">
        <v>40</v>
      </c>
      <c r="G146" s="2" t="s">
        <v>457</v>
      </c>
      <c r="H146" s="2" t="s">
        <v>458</v>
      </c>
      <c r="I146" s="3" t="s">
        <v>459</v>
      </c>
      <c r="J146" s="3"/>
      <c r="K146" s="3"/>
      <c r="L146" s="2" t="s">
        <v>116</v>
      </c>
      <c r="M146" s="2" t="s">
        <v>117</v>
      </c>
      <c r="N146" s="2">
        <v>184</v>
      </c>
      <c r="O146" s="4">
        <v>118.73333333333333</v>
      </c>
      <c r="P146" s="4">
        <v>0</v>
      </c>
      <c r="Q146" s="4">
        <v>118.73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4">
        <v>0</v>
      </c>
      <c r="AG146" s="2">
        <v>23</v>
      </c>
      <c r="AH146" s="2">
        <v>345</v>
      </c>
      <c r="AI146" s="2">
        <v>200</v>
      </c>
      <c r="AJ146" s="5">
        <v>150</v>
      </c>
      <c r="AK146" s="55">
        <f t="shared" si="2"/>
        <v>0</v>
      </c>
    </row>
    <row r="147" spans="1:37" ht="25.65" customHeight="1">
      <c r="A147" s="2">
        <v>151</v>
      </c>
      <c r="B147" s="2" t="s">
        <v>85</v>
      </c>
      <c r="C147" s="2" t="s">
        <v>460</v>
      </c>
      <c r="D147" s="2" t="s">
        <v>133</v>
      </c>
      <c r="E147" s="2" t="s">
        <v>39</v>
      </c>
      <c r="F147" s="2" t="s">
        <v>40</v>
      </c>
      <c r="G147" s="2" t="s">
        <v>160</v>
      </c>
      <c r="H147" s="2" t="s">
        <v>461</v>
      </c>
      <c r="I147" s="3" t="s">
        <v>462</v>
      </c>
      <c r="J147" s="3"/>
      <c r="K147" s="3" t="s">
        <v>463</v>
      </c>
      <c r="L147" s="2" t="s">
        <v>70</v>
      </c>
      <c r="M147" s="2" t="s">
        <v>65</v>
      </c>
      <c r="N147" s="2">
        <v>48</v>
      </c>
      <c r="O147" s="4">
        <v>40</v>
      </c>
      <c r="P147" s="4">
        <v>0</v>
      </c>
      <c r="Q147" s="4">
        <v>40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4">
        <v>0</v>
      </c>
      <c r="AG147" s="2">
        <v>5</v>
      </c>
      <c r="AH147" s="2">
        <v>75</v>
      </c>
      <c r="AI147" s="2">
        <v>200</v>
      </c>
      <c r="AJ147" s="5">
        <v>200</v>
      </c>
      <c r="AK147" s="55">
        <f t="shared" si="2"/>
        <v>0</v>
      </c>
    </row>
    <row r="148" spans="1:37" ht="25.65" customHeight="1">
      <c r="A148" s="2">
        <v>152</v>
      </c>
      <c r="B148" s="2" t="s">
        <v>36</v>
      </c>
      <c r="C148" s="2" t="s">
        <v>464</v>
      </c>
      <c r="D148" s="2" t="s">
        <v>38</v>
      </c>
      <c r="E148" s="2" t="s">
        <v>39</v>
      </c>
      <c r="F148" s="2" t="s">
        <v>165</v>
      </c>
      <c r="G148" s="2" t="s">
        <v>166</v>
      </c>
      <c r="H148" s="2" t="s">
        <v>128</v>
      </c>
      <c r="I148" s="3" t="s">
        <v>436</v>
      </c>
      <c r="J148" s="3"/>
      <c r="K148" s="3"/>
      <c r="L148" s="2" t="s">
        <v>163</v>
      </c>
      <c r="M148" s="2" t="s">
        <v>50</v>
      </c>
      <c r="N148" s="2">
        <v>172.5</v>
      </c>
      <c r="O148" s="4">
        <v>172.5</v>
      </c>
      <c r="P148" s="4">
        <v>0</v>
      </c>
      <c r="Q148" s="4">
        <v>172.5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4">
        <v>0</v>
      </c>
      <c r="AG148" s="2">
        <v>24</v>
      </c>
      <c r="AH148" s="2">
        <v>360</v>
      </c>
      <c r="AI148" s="2">
        <v>200</v>
      </c>
      <c r="AJ148" s="5">
        <v>200</v>
      </c>
      <c r="AK148" s="55">
        <f t="shared" si="2"/>
        <v>0</v>
      </c>
    </row>
    <row r="149" spans="1:37" ht="25.65" customHeight="1">
      <c r="A149" s="2">
        <v>153</v>
      </c>
      <c r="B149" s="2" t="s">
        <v>36</v>
      </c>
      <c r="C149" s="2" t="s">
        <v>465</v>
      </c>
      <c r="D149" s="2" t="s">
        <v>147</v>
      </c>
      <c r="E149" s="2" t="s">
        <v>206</v>
      </c>
      <c r="F149" s="2" t="s">
        <v>165</v>
      </c>
      <c r="G149" s="2" t="s">
        <v>359</v>
      </c>
      <c r="H149" s="2" t="s">
        <v>149</v>
      </c>
      <c r="I149" s="3" t="s">
        <v>466</v>
      </c>
      <c r="J149" s="3"/>
      <c r="K149" s="3"/>
      <c r="L149" s="2" t="s">
        <v>195</v>
      </c>
      <c r="M149" s="2" t="s">
        <v>65</v>
      </c>
      <c r="N149" s="2">
        <v>184</v>
      </c>
      <c r="O149" s="4">
        <v>184</v>
      </c>
      <c r="P149" s="4">
        <v>0</v>
      </c>
      <c r="Q149" s="4">
        <v>184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4">
        <v>0</v>
      </c>
      <c r="AG149" s="2">
        <v>46</v>
      </c>
      <c r="AH149" s="2">
        <v>690</v>
      </c>
      <c r="AI149" s="2">
        <v>200</v>
      </c>
      <c r="AJ149" s="5">
        <v>200</v>
      </c>
      <c r="AK149" s="55">
        <f t="shared" si="2"/>
        <v>0</v>
      </c>
    </row>
    <row r="150" spans="1:37" ht="25.65" customHeight="1">
      <c r="A150" s="2">
        <v>154</v>
      </c>
      <c r="B150" s="2" t="s">
        <v>36</v>
      </c>
      <c r="C150" s="2" t="s">
        <v>467</v>
      </c>
      <c r="D150" s="2" t="s">
        <v>38</v>
      </c>
      <c r="E150" s="2" t="s">
        <v>39</v>
      </c>
      <c r="F150" s="2" t="s">
        <v>40</v>
      </c>
      <c r="G150" s="2" t="s">
        <v>311</v>
      </c>
      <c r="H150" s="2" t="s">
        <v>62</v>
      </c>
      <c r="I150" s="3" t="s">
        <v>468</v>
      </c>
      <c r="J150" s="3"/>
      <c r="K150" s="3"/>
      <c r="L150" s="2" t="s">
        <v>64</v>
      </c>
      <c r="M150" s="2" t="s">
        <v>65</v>
      </c>
      <c r="N150" s="2">
        <v>172.5</v>
      </c>
      <c r="O150" s="4">
        <v>154</v>
      </c>
      <c r="P150" s="4">
        <v>0</v>
      </c>
      <c r="Q150" s="4">
        <v>154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2">
        <v>37</v>
      </c>
      <c r="Z150" s="2">
        <v>31.5</v>
      </c>
      <c r="AA150" s="2">
        <v>0</v>
      </c>
      <c r="AB150" s="2">
        <v>0</v>
      </c>
      <c r="AC150" s="2">
        <v>0</v>
      </c>
      <c r="AD150" s="2">
        <v>0</v>
      </c>
      <c r="AE150" s="2">
        <v>5.5</v>
      </c>
      <c r="AF150" s="4">
        <v>440</v>
      </c>
      <c r="AG150" s="2">
        <v>30</v>
      </c>
      <c r="AH150" s="2">
        <v>450</v>
      </c>
      <c r="AI150" s="2">
        <v>200</v>
      </c>
      <c r="AJ150" s="5">
        <v>100</v>
      </c>
      <c r="AK150" s="55">
        <f t="shared" si="2"/>
        <v>0</v>
      </c>
    </row>
    <row r="151" spans="1:37" ht="25.65" customHeight="1">
      <c r="A151" s="2">
        <v>155</v>
      </c>
      <c r="B151" s="2" t="s">
        <v>36</v>
      </c>
      <c r="C151" s="2" t="s">
        <v>469</v>
      </c>
      <c r="D151" s="2" t="s">
        <v>38</v>
      </c>
      <c r="E151" s="2" t="s">
        <v>39</v>
      </c>
      <c r="F151" s="2" t="s">
        <v>40</v>
      </c>
      <c r="G151" s="2" t="s">
        <v>311</v>
      </c>
      <c r="H151" s="2" t="s">
        <v>80</v>
      </c>
      <c r="I151" s="3" t="s">
        <v>470</v>
      </c>
      <c r="J151" s="3"/>
      <c r="K151" s="3"/>
      <c r="L151" s="2" t="s">
        <v>70</v>
      </c>
      <c r="M151" s="2" t="s">
        <v>65</v>
      </c>
      <c r="N151" s="2">
        <v>172.5</v>
      </c>
      <c r="O151" s="4">
        <v>157.5</v>
      </c>
      <c r="P151" s="4">
        <v>0</v>
      </c>
      <c r="Q151" s="4">
        <v>157.5</v>
      </c>
      <c r="R151" s="4">
        <v>2</v>
      </c>
      <c r="S151" s="4">
        <v>13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4">
        <v>0</v>
      </c>
      <c r="AG151" s="2">
        <v>22</v>
      </c>
      <c r="AH151" s="2">
        <v>330</v>
      </c>
      <c r="AI151" s="2">
        <v>200</v>
      </c>
      <c r="AJ151" s="5">
        <v>150</v>
      </c>
      <c r="AK151" s="55">
        <f t="shared" si="2"/>
        <v>15</v>
      </c>
    </row>
    <row r="152" spans="1:37" ht="25.65" customHeight="1">
      <c r="A152" s="2">
        <v>156</v>
      </c>
      <c r="B152" s="2" t="s">
        <v>36</v>
      </c>
      <c r="C152" s="2" t="s">
        <v>471</v>
      </c>
      <c r="D152" s="2" t="s">
        <v>38</v>
      </c>
      <c r="E152" s="2" t="s">
        <v>39</v>
      </c>
      <c r="F152" s="2" t="s">
        <v>197</v>
      </c>
      <c r="G152" s="2" t="s">
        <v>197</v>
      </c>
      <c r="H152" s="2" t="s">
        <v>472</v>
      </c>
      <c r="I152" s="3" t="s">
        <v>97</v>
      </c>
      <c r="J152" s="3"/>
      <c r="K152" s="3"/>
      <c r="L152" s="2" t="s">
        <v>49</v>
      </c>
      <c r="M152" s="2" t="s">
        <v>216</v>
      </c>
      <c r="N152" s="2">
        <v>172.5</v>
      </c>
      <c r="O152" s="4">
        <v>165</v>
      </c>
      <c r="P152" s="4">
        <v>0</v>
      </c>
      <c r="Q152" s="4">
        <v>165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4">
        <v>0</v>
      </c>
      <c r="AG152" s="2">
        <v>25</v>
      </c>
      <c r="AH152" s="2">
        <v>375</v>
      </c>
      <c r="AI152" s="2">
        <v>200</v>
      </c>
      <c r="AJ152" s="5">
        <v>200</v>
      </c>
      <c r="AK152" s="55">
        <f t="shared" si="2"/>
        <v>0</v>
      </c>
    </row>
    <row r="153" spans="1:37" ht="25.65" customHeight="1">
      <c r="A153" s="2">
        <v>157</v>
      </c>
      <c r="B153" s="2" t="s">
        <v>36</v>
      </c>
      <c r="C153" s="2" t="s">
        <v>473</v>
      </c>
      <c r="D153" s="2" t="s">
        <v>133</v>
      </c>
      <c r="E153" s="2" t="s">
        <v>39</v>
      </c>
      <c r="F153" s="2" t="s">
        <v>40</v>
      </c>
      <c r="G153" s="2" t="s">
        <v>382</v>
      </c>
      <c r="H153" s="2" t="s">
        <v>474</v>
      </c>
      <c r="I153" s="3" t="s">
        <v>475</v>
      </c>
      <c r="J153" s="3"/>
      <c r="K153" s="3"/>
      <c r="L153" s="2" t="s">
        <v>116</v>
      </c>
      <c r="M153" s="2" t="s">
        <v>216</v>
      </c>
      <c r="N153" s="2">
        <v>184</v>
      </c>
      <c r="O153" s="4">
        <v>176</v>
      </c>
      <c r="P153" s="4">
        <v>0</v>
      </c>
      <c r="Q153" s="4">
        <v>176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4">
        <v>0</v>
      </c>
      <c r="AG153" s="2">
        <v>37</v>
      </c>
      <c r="AH153" s="2">
        <v>555</v>
      </c>
      <c r="AI153" s="2">
        <v>200</v>
      </c>
      <c r="AJ153" s="5">
        <v>250</v>
      </c>
      <c r="AK153" s="55">
        <f t="shared" si="2"/>
        <v>0</v>
      </c>
    </row>
    <row r="154" spans="1:37" ht="25.65" customHeight="1">
      <c r="A154" s="2">
        <v>158</v>
      </c>
      <c r="B154" s="2" t="s">
        <v>36</v>
      </c>
      <c r="C154" s="2" t="s">
        <v>476</v>
      </c>
      <c r="D154" s="2" t="s">
        <v>133</v>
      </c>
      <c r="E154" s="2" t="s">
        <v>39</v>
      </c>
      <c r="F154" s="2" t="s">
        <v>40</v>
      </c>
      <c r="G154" s="2" t="s">
        <v>382</v>
      </c>
      <c r="H154" s="2" t="s">
        <v>383</v>
      </c>
      <c r="I154" s="3" t="s">
        <v>477</v>
      </c>
      <c r="J154" s="3"/>
      <c r="K154" s="3"/>
      <c r="L154" s="2" t="s">
        <v>70</v>
      </c>
      <c r="M154" s="2" t="s">
        <v>65</v>
      </c>
      <c r="N154" s="2">
        <v>184</v>
      </c>
      <c r="O154" s="4">
        <v>184</v>
      </c>
      <c r="P154" s="4">
        <v>0</v>
      </c>
      <c r="Q154" s="4">
        <v>184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2">
        <v>10</v>
      </c>
      <c r="Z154" s="2">
        <v>10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4">
        <v>0</v>
      </c>
      <c r="AG154" s="2">
        <v>34</v>
      </c>
      <c r="AH154" s="2">
        <v>510</v>
      </c>
      <c r="AI154" s="2">
        <v>200</v>
      </c>
      <c r="AJ154" s="5">
        <v>100</v>
      </c>
      <c r="AK154" s="55">
        <f t="shared" si="2"/>
        <v>0</v>
      </c>
    </row>
    <row r="155" spans="1:37" ht="25.65" customHeight="1">
      <c r="A155" s="2">
        <v>159</v>
      </c>
      <c r="B155" s="2" t="s">
        <v>36</v>
      </c>
      <c r="C155" s="2" t="s">
        <v>478</v>
      </c>
      <c r="D155" s="2" t="s">
        <v>133</v>
      </c>
      <c r="E155" s="2" t="s">
        <v>39</v>
      </c>
      <c r="F155" s="2" t="s">
        <v>40</v>
      </c>
      <c r="G155" s="2" t="s">
        <v>207</v>
      </c>
      <c r="H155" s="2" t="s">
        <v>208</v>
      </c>
      <c r="I155" s="3" t="s">
        <v>115</v>
      </c>
      <c r="J155" s="3"/>
      <c r="K155" s="3"/>
      <c r="L155" s="2" t="s">
        <v>64</v>
      </c>
      <c r="M155" s="2" t="s">
        <v>65</v>
      </c>
      <c r="N155" s="2">
        <v>184</v>
      </c>
      <c r="O155" s="4">
        <v>168</v>
      </c>
      <c r="P155" s="4">
        <v>0</v>
      </c>
      <c r="Q155" s="4">
        <v>168</v>
      </c>
      <c r="R155" s="4">
        <v>16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4">
        <v>0</v>
      </c>
      <c r="AG155" s="2">
        <v>21</v>
      </c>
      <c r="AH155" s="2">
        <v>315</v>
      </c>
      <c r="AI155" s="2">
        <v>200</v>
      </c>
      <c r="AJ155" s="5">
        <v>200</v>
      </c>
      <c r="AK155" s="55">
        <f t="shared" si="2"/>
        <v>16</v>
      </c>
    </row>
    <row r="156" spans="1:37" ht="25.65" customHeight="1">
      <c r="A156" s="2">
        <v>160</v>
      </c>
      <c r="B156" s="2" t="s">
        <v>36</v>
      </c>
      <c r="C156" s="2" t="s">
        <v>479</v>
      </c>
      <c r="D156" s="2" t="s">
        <v>133</v>
      </c>
      <c r="E156" s="2" t="s">
        <v>39</v>
      </c>
      <c r="F156" s="2" t="s">
        <v>40</v>
      </c>
      <c r="G156" s="2" t="s">
        <v>155</v>
      </c>
      <c r="H156" s="2" t="s">
        <v>480</v>
      </c>
      <c r="I156" s="3" t="s">
        <v>231</v>
      </c>
      <c r="J156" s="3"/>
      <c r="K156" s="3"/>
      <c r="L156" s="2" t="s">
        <v>481</v>
      </c>
      <c r="M156" s="2" t="s">
        <v>125</v>
      </c>
      <c r="N156" s="2">
        <v>184</v>
      </c>
      <c r="O156" s="4">
        <v>179.5</v>
      </c>
      <c r="P156" s="4">
        <v>0</v>
      </c>
      <c r="Q156" s="4">
        <v>179.5</v>
      </c>
      <c r="R156" s="4">
        <v>0</v>
      </c>
      <c r="S156" s="4">
        <v>4.5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2">
        <v>3.5</v>
      </c>
      <c r="Z156" s="2">
        <v>3.5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4">
        <v>0</v>
      </c>
      <c r="AG156" s="2">
        <v>26</v>
      </c>
      <c r="AH156" s="2">
        <v>390</v>
      </c>
      <c r="AI156" s="2">
        <v>200</v>
      </c>
      <c r="AJ156" s="5">
        <v>150</v>
      </c>
      <c r="AK156" s="55">
        <f t="shared" si="2"/>
        <v>4.5</v>
      </c>
    </row>
    <row r="157" spans="1:37" ht="25.65" customHeight="1">
      <c r="A157" s="2">
        <v>161</v>
      </c>
      <c r="B157" s="2" t="s">
        <v>36</v>
      </c>
      <c r="C157" s="2" t="s">
        <v>482</v>
      </c>
      <c r="D157" s="2" t="s">
        <v>38</v>
      </c>
      <c r="E157" s="2" t="s">
        <v>39</v>
      </c>
      <c r="F157" s="2" t="s">
        <v>197</v>
      </c>
      <c r="G157" s="2" t="s">
        <v>483</v>
      </c>
      <c r="H157" s="2" t="s">
        <v>199</v>
      </c>
      <c r="I157" s="3" t="s">
        <v>484</v>
      </c>
      <c r="J157" s="3"/>
      <c r="K157" s="3"/>
      <c r="L157" s="2" t="s">
        <v>64</v>
      </c>
      <c r="M157" s="2" t="s">
        <v>65</v>
      </c>
      <c r="N157" s="2">
        <v>172.5</v>
      </c>
      <c r="O157" s="4">
        <v>172.5</v>
      </c>
      <c r="P157" s="4">
        <v>0</v>
      </c>
      <c r="Q157" s="4">
        <v>172.5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2">
        <v>0.5</v>
      </c>
      <c r="Z157" s="2">
        <v>0.5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4">
        <v>0</v>
      </c>
      <c r="AG157" s="2">
        <v>21</v>
      </c>
      <c r="AH157" s="2">
        <v>315</v>
      </c>
      <c r="AI157" s="2">
        <v>200</v>
      </c>
      <c r="AJ157" s="5">
        <v>150</v>
      </c>
      <c r="AK157" s="55">
        <f t="shared" si="2"/>
        <v>0</v>
      </c>
    </row>
    <row r="158" spans="1:37" ht="25.65" customHeight="1">
      <c r="A158" s="2">
        <v>162</v>
      </c>
      <c r="B158" s="2" t="s">
        <v>36</v>
      </c>
      <c r="C158" s="2" t="s">
        <v>485</v>
      </c>
      <c r="D158" s="2" t="s">
        <v>38</v>
      </c>
      <c r="E158" s="2" t="s">
        <v>39</v>
      </c>
      <c r="F158" s="2" t="s">
        <v>40</v>
      </c>
      <c r="G158" s="2" t="s">
        <v>177</v>
      </c>
      <c r="H158" s="2" t="s">
        <v>486</v>
      </c>
      <c r="I158" s="3" t="s">
        <v>487</v>
      </c>
      <c r="J158" s="3"/>
      <c r="K158" s="3"/>
      <c r="L158" s="2" t="s">
        <v>74</v>
      </c>
      <c r="M158" s="2" t="s">
        <v>98</v>
      </c>
      <c r="N158" s="2">
        <v>172.5</v>
      </c>
      <c r="O158" s="4">
        <v>168</v>
      </c>
      <c r="P158" s="4">
        <v>0</v>
      </c>
      <c r="Q158" s="4">
        <v>168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4">
        <v>0</v>
      </c>
      <c r="AG158" s="2">
        <v>27</v>
      </c>
      <c r="AH158" s="2">
        <v>405</v>
      </c>
      <c r="AI158" s="2">
        <v>200</v>
      </c>
      <c r="AJ158" s="5">
        <v>200</v>
      </c>
      <c r="AK158" s="55">
        <f t="shared" si="2"/>
        <v>0</v>
      </c>
    </row>
    <row r="159" spans="1:37" ht="25.65" customHeight="1">
      <c r="A159" s="2">
        <v>163</v>
      </c>
      <c r="B159" s="2" t="s">
        <v>36</v>
      </c>
      <c r="C159" s="2" t="s">
        <v>488</v>
      </c>
      <c r="D159" s="2" t="s">
        <v>38</v>
      </c>
      <c r="E159" s="2" t="s">
        <v>39</v>
      </c>
      <c r="F159" s="2" t="s">
        <v>40</v>
      </c>
      <c r="G159" s="2" t="s">
        <v>489</v>
      </c>
      <c r="H159" s="2" t="s">
        <v>319</v>
      </c>
      <c r="I159" s="3" t="s">
        <v>477</v>
      </c>
      <c r="J159" s="3"/>
      <c r="K159" s="3"/>
      <c r="L159" s="2" t="s">
        <v>64</v>
      </c>
      <c r="M159" s="2" t="s">
        <v>98</v>
      </c>
      <c r="N159" s="2">
        <v>172.5</v>
      </c>
      <c r="O159" s="4">
        <v>172.5</v>
      </c>
      <c r="P159" s="4">
        <v>0</v>
      </c>
      <c r="Q159" s="4">
        <v>172.5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2">
        <v>45</v>
      </c>
      <c r="Z159" s="2">
        <v>45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4">
        <v>0</v>
      </c>
      <c r="AG159" s="2">
        <v>34</v>
      </c>
      <c r="AH159" s="2">
        <v>510</v>
      </c>
      <c r="AI159" s="2">
        <v>200</v>
      </c>
      <c r="AJ159" s="5">
        <v>100</v>
      </c>
      <c r="AK159" s="55">
        <f t="shared" si="2"/>
        <v>0</v>
      </c>
    </row>
    <row r="160" spans="1:37" ht="25.65" customHeight="1">
      <c r="A160" s="2">
        <v>164</v>
      </c>
      <c r="B160" s="2" t="s">
        <v>36</v>
      </c>
      <c r="C160" s="2" t="s">
        <v>490</v>
      </c>
      <c r="D160" s="2" t="s">
        <v>38</v>
      </c>
      <c r="E160" s="2" t="s">
        <v>39</v>
      </c>
      <c r="F160" s="2" t="s">
        <v>40</v>
      </c>
      <c r="G160" s="2" t="s">
        <v>83</v>
      </c>
      <c r="H160" s="2" t="s">
        <v>68</v>
      </c>
      <c r="I160" s="3" t="s">
        <v>406</v>
      </c>
      <c r="J160" s="3"/>
      <c r="K160" s="3"/>
      <c r="L160" s="2" t="s">
        <v>481</v>
      </c>
      <c r="M160" s="2" t="s">
        <v>50</v>
      </c>
      <c r="N160" s="2">
        <v>172.5</v>
      </c>
      <c r="O160" s="4">
        <v>142.5</v>
      </c>
      <c r="P160" s="4">
        <v>0</v>
      </c>
      <c r="Q160" s="4">
        <v>142.5</v>
      </c>
      <c r="R160" s="4">
        <v>0</v>
      </c>
      <c r="S160" s="4">
        <v>0</v>
      </c>
      <c r="T160" s="4">
        <v>22.5</v>
      </c>
      <c r="U160" s="4">
        <v>7.5</v>
      </c>
      <c r="V160" s="4">
        <v>0</v>
      </c>
      <c r="W160" s="4">
        <v>0</v>
      </c>
      <c r="X160" s="4">
        <v>0</v>
      </c>
      <c r="Y160" s="2">
        <v>16.5</v>
      </c>
      <c r="Z160" s="2">
        <v>16.5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4">
        <v>0</v>
      </c>
      <c r="AG160" s="2">
        <v>37</v>
      </c>
      <c r="AH160" s="2">
        <v>555</v>
      </c>
      <c r="AI160" s="2">
        <v>200</v>
      </c>
      <c r="AJ160" s="5">
        <v>100</v>
      </c>
      <c r="AK160" s="55">
        <f t="shared" si="2"/>
        <v>30</v>
      </c>
    </row>
    <row r="161" spans="1:37" ht="25.65" customHeight="1">
      <c r="A161" s="2">
        <v>166</v>
      </c>
      <c r="B161" s="2" t="s">
        <v>36</v>
      </c>
      <c r="C161" s="2" t="s">
        <v>491</v>
      </c>
      <c r="D161" s="2" t="s">
        <v>133</v>
      </c>
      <c r="E161" s="2" t="s">
        <v>39</v>
      </c>
      <c r="F161" s="2" t="s">
        <v>40</v>
      </c>
      <c r="G161" s="2" t="s">
        <v>492</v>
      </c>
      <c r="H161" s="2" t="s">
        <v>493</v>
      </c>
      <c r="I161" s="3" t="s">
        <v>415</v>
      </c>
      <c r="J161" s="3"/>
      <c r="K161" s="3"/>
      <c r="L161" s="2" t="s">
        <v>70</v>
      </c>
      <c r="M161" s="2" t="s">
        <v>65</v>
      </c>
      <c r="N161" s="2">
        <v>184</v>
      </c>
      <c r="O161" s="4">
        <v>183.95</v>
      </c>
      <c r="P161" s="4">
        <v>0</v>
      </c>
      <c r="Q161" s="4">
        <v>183.95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2">
        <v>2</v>
      </c>
      <c r="Z161" s="2">
        <v>2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4">
        <v>0</v>
      </c>
      <c r="AG161" s="2">
        <v>37</v>
      </c>
      <c r="AH161" s="2">
        <v>555</v>
      </c>
      <c r="AI161" s="2">
        <v>200</v>
      </c>
      <c r="AJ161" s="5">
        <v>100</v>
      </c>
      <c r="AK161" s="55">
        <f t="shared" si="2"/>
        <v>0</v>
      </c>
    </row>
    <row r="162" spans="1:37" ht="25.65" customHeight="1">
      <c r="A162" s="2">
        <v>167</v>
      </c>
      <c r="B162" s="2" t="s">
        <v>36</v>
      </c>
      <c r="C162" s="2" t="s">
        <v>494</v>
      </c>
      <c r="D162" s="2" t="s">
        <v>38</v>
      </c>
      <c r="E162" s="2" t="s">
        <v>39</v>
      </c>
      <c r="F162" s="2" t="s">
        <v>40</v>
      </c>
      <c r="G162" s="2" t="s">
        <v>495</v>
      </c>
      <c r="H162" s="2" t="s">
        <v>80</v>
      </c>
      <c r="I162" s="3" t="s">
        <v>415</v>
      </c>
      <c r="J162" s="3"/>
      <c r="K162" s="3"/>
      <c r="L162" s="2" t="s">
        <v>64</v>
      </c>
      <c r="M162" s="2" t="s">
        <v>65</v>
      </c>
      <c r="N162" s="2">
        <v>172.5</v>
      </c>
      <c r="O162" s="4">
        <v>172.5</v>
      </c>
      <c r="P162" s="4">
        <v>0</v>
      </c>
      <c r="Q162" s="4">
        <v>172.5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2">
        <v>7</v>
      </c>
      <c r="Z162" s="2">
        <v>7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4">
        <v>0</v>
      </c>
      <c r="AG162" s="2">
        <v>29</v>
      </c>
      <c r="AH162" s="2">
        <v>435</v>
      </c>
      <c r="AI162" s="2">
        <v>200</v>
      </c>
      <c r="AJ162" s="5">
        <v>100</v>
      </c>
      <c r="AK162" s="55">
        <f t="shared" si="2"/>
        <v>0</v>
      </c>
    </row>
    <row r="163" spans="1:37" ht="25.65" customHeight="1">
      <c r="A163" s="2">
        <v>168</v>
      </c>
      <c r="B163" s="2" t="s">
        <v>36</v>
      </c>
      <c r="C163" s="2" t="s">
        <v>496</v>
      </c>
      <c r="D163" s="2" t="s">
        <v>38</v>
      </c>
      <c r="E163" s="2" t="s">
        <v>39</v>
      </c>
      <c r="F163" s="2" t="s">
        <v>197</v>
      </c>
      <c r="G163" s="2" t="s">
        <v>198</v>
      </c>
      <c r="H163" s="2" t="s">
        <v>199</v>
      </c>
      <c r="I163" s="3" t="s">
        <v>497</v>
      </c>
      <c r="J163" s="3"/>
      <c r="K163" s="3"/>
      <c r="L163" s="2" t="s">
        <v>64</v>
      </c>
      <c r="M163" s="2" t="s">
        <v>65</v>
      </c>
      <c r="N163" s="2">
        <v>172.5</v>
      </c>
      <c r="O163" s="4">
        <v>172</v>
      </c>
      <c r="P163" s="4">
        <v>0</v>
      </c>
      <c r="Q163" s="4">
        <v>172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4">
        <v>0</v>
      </c>
      <c r="AG163" s="2">
        <v>23</v>
      </c>
      <c r="AH163" s="2">
        <v>345</v>
      </c>
      <c r="AI163" s="2">
        <v>200</v>
      </c>
      <c r="AJ163" s="5">
        <v>100</v>
      </c>
      <c r="AK163" s="55">
        <f t="shared" si="2"/>
        <v>0</v>
      </c>
    </row>
    <row r="164" spans="1:37" ht="25.65" customHeight="1">
      <c r="A164" s="2">
        <v>169</v>
      </c>
      <c r="B164" s="2" t="s">
        <v>36</v>
      </c>
      <c r="C164" s="2" t="s">
        <v>498</v>
      </c>
      <c r="D164" s="2" t="s">
        <v>38</v>
      </c>
      <c r="E164" s="2" t="s">
        <v>39</v>
      </c>
      <c r="F164" s="2" t="s">
        <v>40</v>
      </c>
      <c r="G164" s="2" t="s">
        <v>106</v>
      </c>
      <c r="H164" s="2" t="s">
        <v>258</v>
      </c>
      <c r="I164" s="3" t="s">
        <v>497</v>
      </c>
      <c r="J164" s="3"/>
      <c r="K164" s="3"/>
      <c r="L164" s="2" t="s">
        <v>64</v>
      </c>
      <c r="M164" s="2" t="s">
        <v>65</v>
      </c>
      <c r="N164" s="2">
        <v>172.5</v>
      </c>
      <c r="O164" s="4">
        <v>158.16666666666666</v>
      </c>
      <c r="P164" s="4">
        <v>0</v>
      </c>
      <c r="Q164" s="4">
        <v>158.16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2">
        <v>24.5</v>
      </c>
      <c r="Z164" s="2">
        <v>24.5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4">
        <v>0</v>
      </c>
      <c r="AG164" s="2">
        <v>33</v>
      </c>
      <c r="AH164" s="2">
        <v>495</v>
      </c>
      <c r="AI164" s="2">
        <v>200</v>
      </c>
      <c r="AJ164" s="5">
        <v>100</v>
      </c>
      <c r="AK164" s="55">
        <f t="shared" si="2"/>
        <v>0</v>
      </c>
    </row>
    <row r="165" spans="1:37" ht="25.65" customHeight="1">
      <c r="A165" s="2">
        <v>170</v>
      </c>
      <c r="B165" s="2" t="s">
        <v>36</v>
      </c>
      <c r="C165" s="2" t="s">
        <v>499</v>
      </c>
      <c r="D165" s="2" t="s">
        <v>133</v>
      </c>
      <c r="E165" s="2" t="s">
        <v>39</v>
      </c>
      <c r="F165" s="2" t="s">
        <v>40</v>
      </c>
      <c r="G165" s="2" t="s">
        <v>41</v>
      </c>
      <c r="H165" s="2" t="s">
        <v>47</v>
      </c>
      <c r="I165" s="3" t="s">
        <v>500</v>
      </c>
      <c r="J165" s="3"/>
      <c r="K165" s="3"/>
      <c r="L165" s="2" t="s">
        <v>74</v>
      </c>
      <c r="M165" s="2" t="s">
        <v>117</v>
      </c>
      <c r="N165" s="2">
        <v>184</v>
      </c>
      <c r="O165" s="4">
        <v>184</v>
      </c>
      <c r="P165" s="4">
        <v>0</v>
      </c>
      <c r="Q165" s="4">
        <v>184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4">
        <v>0</v>
      </c>
      <c r="AG165" s="2">
        <v>42</v>
      </c>
      <c r="AH165" s="2">
        <v>630</v>
      </c>
      <c r="AI165" s="2">
        <v>200</v>
      </c>
      <c r="AJ165" s="5">
        <v>100</v>
      </c>
      <c r="AK165" s="55">
        <f t="shared" si="2"/>
        <v>0</v>
      </c>
    </row>
    <row r="166" spans="1:37" ht="25.65" customHeight="1">
      <c r="A166" s="2">
        <v>171</v>
      </c>
      <c r="B166" s="2" t="s">
        <v>36</v>
      </c>
      <c r="C166" s="2" t="s">
        <v>501</v>
      </c>
      <c r="D166" s="2" t="s">
        <v>133</v>
      </c>
      <c r="E166" s="2" t="s">
        <v>39</v>
      </c>
      <c r="F166" s="2" t="s">
        <v>40</v>
      </c>
      <c r="G166" s="2" t="s">
        <v>207</v>
      </c>
      <c r="H166" s="2" t="s">
        <v>211</v>
      </c>
      <c r="I166" s="3" t="s">
        <v>502</v>
      </c>
      <c r="J166" s="3"/>
      <c r="K166" s="3"/>
      <c r="L166" s="2" t="s">
        <v>64</v>
      </c>
      <c r="M166" s="2" t="s">
        <v>65</v>
      </c>
      <c r="N166" s="2">
        <v>184</v>
      </c>
      <c r="O166" s="4">
        <v>168</v>
      </c>
      <c r="P166" s="4">
        <v>0</v>
      </c>
      <c r="Q166" s="4">
        <v>168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2">
        <v>23</v>
      </c>
      <c r="Z166" s="2">
        <v>23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4">
        <v>0</v>
      </c>
      <c r="AG166" s="2">
        <v>26</v>
      </c>
      <c r="AH166" s="2">
        <v>390</v>
      </c>
      <c r="AI166" s="2">
        <v>200</v>
      </c>
      <c r="AJ166" s="5">
        <v>150</v>
      </c>
      <c r="AK166" s="55">
        <f t="shared" si="2"/>
        <v>0</v>
      </c>
    </row>
    <row r="167" spans="1:37" ht="25.65" customHeight="1">
      <c r="A167" s="2">
        <v>172</v>
      </c>
      <c r="B167" s="2" t="s">
        <v>36</v>
      </c>
      <c r="C167" s="2" t="s">
        <v>503</v>
      </c>
      <c r="D167" s="2" t="s">
        <v>38</v>
      </c>
      <c r="E167" s="2" t="s">
        <v>39</v>
      </c>
      <c r="F167" s="2" t="s">
        <v>40</v>
      </c>
      <c r="G167" s="2" t="s">
        <v>489</v>
      </c>
      <c r="H167" s="2" t="s">
        <v>250</v>
      </c>
      <c r="I167" s="3" t="s">
        <v>504</v>
      </c>
      <c r="J167" s="3"/>
      <c r="K167" s="3"/>
      <c r="L167" s="2" t="s">
        <v>130</v>
      </c>
      <c r="M167" s="2" t="s">
        <v>131</v>
      </c>
      <c r="N167" s="2">
        <v>172.5</v>
      </c>
      <c r="O167" s="4">
        <v>172.5</v>
      </c>
      <c r="P167" s="4">
        <v>0</v>
      </c>
      <c r="Q167" s="4">
        <v>172.5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4">
        <v>0</v>
      </c>
      <c r="AG167" s="2">
        <v>31</v>
      </c>
      <c r="AH167" s="2">
        <v>465</v>
      </c>
      <c r="AI167" s="2">
        <v>200</v>
      </c>
      <c r="AJ167" s="5">
        <v>450</v>
      </c>
      <c r="AK167" s="55">
        <f t="shared" si="2"/>
        <v>0</v>
      </c>
    </row>
    <row r="168" spans="1:37" ht="25.65" customHeight="1">
      <c r="A168" s="2">
        <v>173</v>
      </c>
      <c r="B168" s="2" t="s">
        <v>36</v>
      </c>
      <c r="C168" s="2" t="s">
        <v>505</v>
      </c>
      <c r="D168" s="2" t="s">
        <v>38</v>
      </c>
      <c r="E168" s="2" t="s">
        <v>39</v>
      </c>
      <c r="F168" s="2" t="s">
        <v>40</v>
      </c>
      <c r="G168" s="2" t="s">
        <v>489</v>
      </c>
      <c r="H168" s="2" t="s">
        <v>506</v>
      </c>
      <c r="I168" s="3" t="s">
        <v>235</v>
      </c>
      <c r="J168" s="3"/>
      <c r="K168" s="3"/>
      <c r="L168" s="2" t="s">
        <v>74</v>
      </c>
      <c r="M168" s="2" t="s">
        <v>98</v>
      </c>
      <c r="N168" s="2">
        <v>172.5</v>
      </c>
      <c r="O168" s="4">
        <v>97.5</v>
      </c>
      <c r="P168" s="4">
        <v>0</v>
      </c>
      <c r="Q168" s="4">
        <v>97.5</v>
      </c>
      <c r="R168" s="4">
        <v>0</v>
      </c>
      <c r="S168" s="4">
        <v>0</v>
      </c>
      <c r="T168" s="4">
        <v>0</v>
      </c>
      <c r="U168" s="4">
        <v>67.5</v>
      </c>
      <c r="V168" s="4">
        <v>0</v>
      </c>
      <c r="W168" s="4">
        <v>0</v>
      </c>
      <c r="X168" s="4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4">
        <v>0</v>
      </c>
      <c r="AG168" s="2">
        <v>22</v>
      </c>
      <c r="AH168" s="2">
        <v>330</v>
      </c>
      <c r="AI168" s="2">
        <v>200</v>
      </c>
      <c r="AJ168" s="5">
        <v>350</v>
      </c>
      <c r="AK168" s="55">
        <f t="shared" si="2"/>
        <v>67.5</v>
      </c>
    </row>
    <row r="169" spans="1:37" ht="25.65" customHeight="1">
      <c r="A169" s="2">
        <v>174</v>
      </c>
      <c r="B169" s="2" t="s">
        <v>85</v>
      </c>
      <c r="C169" s="2" t="s">
        <v>507</v>
      </c>
      <c r="D169" s="2" t="s">
        <v>38</v>
      </c>
      <c r="E169" s="2" t="s">
        <v>39</v>
      </c>
      <c r="F169" s="2" t="s">
        <v>40</v>
      </c>
      <c r="G169" s="2" t="s">
        <v>233</v>
      </c>
      <c r="H169" s="2" t="s">
        <v>62</v>
      </c>
      <c r="I169" s="3" t="s">
        <v>398</v>
      </c>
      <c r="J169" s="3"/>
      <c r="K169" s="3" t="s">
        <v>263</v>
      </c>
      <c r="L169" s="2" t="s">
        <v>64</v>
      </c>
      <c r="M169" s="2" t="s">
        <v>65</v>
      </c>
      <c r="N169" s="2">
        <v>172.5</v>
      </c>
      <c r="O169" s="4">
        <v>153.26666666666668</v>
      </c>
      <c r="P169" s="4">
        <v>0</v>
      </c>
      <c r="Q169" s="4">
        <v>153.26</v>
      </c>
      <c r="R169" s="4">
        <v>0</v>
      </c>
      <c r="S169" s="4">
        <v>4</v>
      </c>
      <c r="T169" s="4">
        <v>15</v>
      </c>
      <c r="U169" s="4">
        <v>0</v>
      </c>
      <c r="V169" s="4">
        <v>0</v>
      </c>
      <c r="W169" s="4">
        <v>0</v>
      </c>
      <c r="X169" s="4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4">
        <v>0</v>
      </c>
      <c r="AG169" s="2">
        <v>20</v>
      </c>
      <c r="AH169" s="2">
        <v>300</v>
      </c>
      <c r="AI169" s="2">
        <v>200</v>
      </c>
      <c r="AJ169" s="5">
        <v>100</v>
      </c>
      <c r="AK169" s="55">
        <f t="shared" si="2"/>
        <v>19</v>
      </c>
    </row>
    <row r="170" spans="1:37" ht="25.65" customHeight="1">
      <c r="A170" s="2">
        <v>175</v>
      </c>
      <c r="B170" s="2" t="s">
        <v>36</v>
      </c>
      <c r="C170" s="2" t="s">
        <v>508</v>
      </c>
      <c r="D170" s="2" t="s">
        <v>38</v>
      </c>
      <c r="E170" s="2" t="s">
        <v>39</v>
      </c>
      <c r="F170" s="2" t="s">
        <v>40</v>
      </c>
      <c r="G170" s="2" t="s">
        <v>233</v>
      </c>
      <c r="H170" s="2" t="s">
        <v>509</v>
      </c>
      <c r="I170" s="3" t="s">
        <v>304</v>
      </c>
      <c r="J170" s="3"/>
      <c r="K170" s="3"/>
      <c r="L170" s="2" t="s">
        <v>195</v>
      </c>
      <c r="M170" s="2" t="s">
        <v>65</v>
      </c>
      <c r="N170" s="2">
        <v>172.5</v>
      </c>
      <c r="O170" s="4">
        <v>161.5</v>
      </c>
      <c r="P170" s="4">
        <v>0</v>
      </c>
      <c r="Q170" s="4">
        <v>161.5</v>
      </c>
      <c r="R170" s="4">
        <v>0</v>
      </c>
      <c r="S170" s="4">
        <v>7.5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2">
        <v>4</v>
      </c>
      <c r="Z170" s="2">
        <v>4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4">
        <v>0</v>
      </c>
      <c r="AG170" s="2">
        <v>24</v>
      </c>
      <c r="AH170" s="2">
        <v>360</v>
      </c>
      <c r="AI170" s="2">
        <v>200</v>
      </c>
      <c r="AJ170" s="5">
        <v>100</v>
      </c>
      <c r="AK170" s="55">
        <f t="shared" si="2"/>
        <v>7.5</v>
      </c>
    </row>
    <row r="171" spans="1:37" ht="25.65" customHeight="1">
      <c r="A171" s="2">
        <v>176</v>
      </c>
      <c r="B171" s="2" t="s">
        <v>36</v>
      </c>
      <c r="C171" s="2" t="s">
        <v>510</v>
      </c>
      <c r="D171" s="2" t="s">
        <v>38</v>
      </c>
      <c r="E171" s="2" t="s">
        <v>39</v>
      </c>
      <c r="F171" s="2" t="s">
        <v>40</v>
      </c>
      <c r="G171" s="2" t="s">
        <v>106</v>
      </c>
      <c r="H171" s="2" t="s">
        <v>62</v>
      </c>
      <c r="I171" s="3" t="s">
        <v>406</v>
      </c>
      <c r="J171" s="3"/>
      <c r="K171" s="3"/>
      <c r="L171" s="2" t="s">
        <v>64</v>
      </c>
      <c r="M171" s="2" t="s">
        <v>65</v>
      </c>
      <c r="N171" s="2">
        <v>172.5</v>
      </c>
      <c r="O171" s="4">
        <v>163.06666666666666</v>
      </c>
      <c r="P171" s="4">
        <v>0</v>
      </c>
      <c r="Q171" s="4">
        <v>163.07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2">
        <v>41</v>
      </c>
      <c r="Z171" s="2">
        <v>0</v>
      </c>
      <c r="AA171" s="2">
        <v>0</v>
      </c>
      <c r="AB171" s="2">
        <v>41</v>
      </c>
      <c r="AC171" s="2">
        <v>0</v>
      </c>
      <c r="AD171" s="2">
        <v>0</v>
      </c>
      <c r="AE171" s="2">
        <v>0</v>
      </c>
      <c r="AF171" s="4">
        <v>1640</v>
      </c>
      <c r="AG171" s="2">
        <v>42</v>
      </c>
      <c r="AH171" s="2">
        <v>630</v>
      </c>
      <c r="AI171" s="2">
        <v>200</v>
      </c>
      <c r="AJ171" s="5">
        <v>100</v>
      </c>
      <c r="AK171" s="55">
        <f t="shared" si="2"/>
        <v>0</v>
      </c>
    </row>
    <row r="172" spans="1:37" ht="25.65" customHeight="1">
      <c r="A172" s="2">
        <v>177</v>
      </c>
      <c r="B172" s="2" t="s">
        <v>36</v>
      </c>
      <c r="C172" s="2" t="s">
        <v>511</v>
      </c>
      <c r="D172" s="2" t="s">
        <v>133</v>
      </c>
      <c r="E172" s="2" t="s">
        <v>39</v>
      </c>
      <c r="F172" s="2" t="s">
        <v>40</v>
      </c>
      <c r="G172" s="2" t="s">
        <v>148</v>
      </c>
      <c r="H172" s="2" t="s">
        <v>512</v>
      </c>
      <c r="I172" s="3" t="s">
        <v>513</v>
      </c>
      <c r="J172" s="3"/>
      <c r="K172" s="3"/>
      <c r="L172" s="2" t="s">
        <v>64</v>
      </c>
      <c r="M172" s="2" t="s">
        <v>65</v>
      </c>
      <c r="N172" s="2">
        <v>184</v>
      </c>
      <c r="O172" s="4">
        <v>184</v>
      </c>
      <c r="P172" s="4">
        <v>0</v>
      </c>
      <c r="Q172" s="4">
        <v>184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2">
        <v>8</v>
      </c>
      <c r="Z172" s="2">
        <v>0</v>
      </c>
      <c r="AA172" s="2">
        <v>0</v>
      </c>
      <c r="AB172" s="2">
        <v>0</v>
      </c>
      <c r="AC172" s="2">
        <v>8</v>
      </c>
      <c r="AD172" s="2">
        <v>0</v>
      </c>
      <c r="AE172" s="2">
        <v>0</v>
      </c>
      <c r="AF172" s="4">
        <v>300</v>
      </c>
      <c r="AG172" s="2">
        <v>26</v>
      </c>
      <c r="AH172" s="2">
        <v>390</v>
      </c>
      <c r="AI172" s="2">
        <v>200</v>
      </c>
      <c r="AJ172" s="5">
        <v>100</v>
      </c>
      <c r="AK172" s="55">
        <f t="shared" si="2"/>
        <v>0</v>
      </c>
    </row>
    <row r="173" spans="1:37" ht="25.65" customHeight="1">
      <c r="A173" s="2">
        <v>178</v>
      </c>
      <c r="B173" s="2" t="s">
        <v>36</v>
      </c>
      <c r="C173" s="2" t="s">
        <v>514</v>
      </c>
      <c r="D173" s="2" t="s">
        <v>38</v>
      </c>
      <c r="E173" s="2" t="s">
        <v>39</v>
      </c>
      <c r="F173" s="2" t="s">
        <v>197</v>
      </c>
      <c r="G173" s="2" t="s">
        <v>198</v>
      </c>
      <c r="H173" s="2" t="s">
        <v>199</v>
      </c>
      <c r="I173" s="3" t="s">
        <v>398</v>
      </c>
      <c r="J173" s="3"/>
      <c r="K173" s="3"/>
      <c r="L173" s="2" t="s">
        <v>64</v>
      </c>
      <c r="M173" s="2" t="s">
        <v>65</v>
      </c>
      <c r="N173" s="2">
        <v>172.5</v>
      </c>
      <c r="O173" s="4">
        <v>165</v>
      </c>
      <c r="P173" s="4">
        <v>0</v>
      </c>
      <c r="Q173" s="4">
        <v>165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2">
        <v>8.5</v>
      </c>
      <c r="Z173" s="2">
        <v>8.5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4">
        <v>0</v>
      </c>
      <c r="AG173" s="2">
        <v>24</v>
      </c>
      <c r="AH173" s="2">
        <v>360</v>
      </c>
      <c r="AI173" s="2">
        <v>200</v>
      </c>
      <c r="AJ173" s="5">
        <v>100</v>
      </c>
      <c r="AK173" s="55">
        <f t="shared" si="2"/>
        <v>0</v>
      </c>
    </row>
    <row r="174" spans="1:37" ht="25.65" customHeight="1">
      <c r="A174" s="2">
        <v>179</v>
      </c>
      <c r="B174" s="2" t="s">
        <v>36</v>
      </c>
      <c r="C174" s="2" t="s">
        <v>515</v>
      </c>
      <c r="D174" s="2" t="s">
        <v>133</v>
      </c>
      <c r="E174" s="2" t="s">
        <v>39</v>
      </c>
      <c r="F174" s="2" t="s">
        <v>40</v>
      </c>
      <c r="G174" s="2" t="s">
        <v>160</v>
      </c>
      <c r="H174" s="2" t="s">
        <v>461</v>
      </c>
      <c r="I174" s="3" t="s">
        <v>409</v>
      </c>
      <c r="J174" s="3"/>
      <c r="K174" s="3"/>
      <c r="L174" s="2" t="s">
        <v>70</v>
      </c>
      <c r="M174" s="2" t="s">
        <v>65</v>
      </c>
      <c r="N174" s="2">
        <v>184</v>
      </c>
      <c r="O174" s="4">
        <v>184</v>
      </c>
      <c r="P174" s="4">
        <v>0</v>
      </c>
      <c r="Q174" s="4">
        <v>184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4">
        <v>0</v>
      </c>
      <c r="AG174" s="2">
        <v>25</v>
      </c>
      <c r="AH174" s="2">
        <v>375</v>
      </c>
      <c r="AI174" s="2">
        <v>200</v>
      </c>
      <c r="AJ174" s="5">
        <v>100</v>
      </c>
      <c r="AK174" s="55">
        <f t="shared" si="2"/>
        <v>0</v>
      </c>
    </row>
    <row r="175" spans="1:37" ht="25.65" customHeight="1">
      <c r="A175" s="2">
        <v>180</v>
      </c>
      <c r="B175" s="2" t="s">
        <v>85</v>
      </c>
      <c r="C175" s="2" t="s">
        <v>516</v>
      </c>
      <c r="D175" s="2" t="s">
        <v>38</v>
      </c>
      <c r="E175" s="2" t="s">
        <v>39</v>
      </c>
      <c r="F175" s="2" t="s">
        <v>40</v>
      </c>
      <c r="G175" s="2" t="s">
        <v>106</v>
      </c>
      <c r="H175" s="2" t="s">
        <v>258</v>
      </c>
      <c r="I175" s="3" t="s">
        <v>312</v>
      </c>
      <c r="J175" s="3"/>
      <c r="K175" s="3" t="s">
        <v>375</v>
      </c>
      <c r="L175" s="2" t="s">
        <v>64</v>
      </c>
      <c r="M175" s="2" t="s">
        <v>65</v>
      </c>
      <c r="N175" s="2">
        <v>97.5</v>
      </c>
      <c r="O175" s="4">
        <v>94.4</v>
      </c>
      <c r="P175" s="4">
        <v>0</v>
      </c>
      <c r="Q175" s="4">
        <v>94.4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2">
        <v>7.5</v>
      </c>
      <c r="Z175" s="2">
        <v>3.5</v>
      </c>
      <c r="AA175" s="2">
        <v>0</v>
      </c>
      <c r="AB175" s="2">
        <v>4</v>
      </c>
      <c r="AC175" s="2">
        <v>0</v>
      </c>
      <c r="AD175" s="2">
        <v>0</v>
      </c>
      <c r="AE175" s="2">
        <v>0</v>
      </c>
      <c r="AF175" s="4">
        <v>160</v>
      </c>
      <c r="AG175" s="2">
        <v>15</v>
      </c>
      <c r="AH175" s="2">
        <v>225</v>
      </c>
      <c r="AI175" s="2">
        <v>200</v>
      </c>
      <c r="AJ175" s="5">
        <v>100</v>
      </c>
      <c r="AK175" s="55">
        <f t="shared" si="2"/>
        <v>0</v>
      </c>
    </row>
    <row r="176" spans="1:37" ht="25.65" customHeight="1">
      <c r="A176" s="2">
        <v>181</v>
      </c>
      <c r="B176" s="2" t="s">
        <v>36</v>
      </c>
      <c r="C176" s="2" t="s">
        <v>517</v>
      </c>
      <c r="D176" s="2" t="s">
        <v>38</v>
      </c>
      <c r="E176" s="2" t="s">
        <v>39</v>
      </c>
      <c r="F176" s="2" t="s">
        <v>40</v>
      </c>
      <c r="G176" s="2" t="s">
        <v>87</v>
      </c>
      <c r="H176" s="2" t="s">
        <v>411</v>
      </c>
      <c r="I176" s="3" t="s">
        <v>497</v>
      </c>
      <c r="J176" s="3"/>
      <c r="K176" s="3"/>
      <c r="L176" s="2" t="s">
        <v>70</v>
      </c>
      <c r="M176" s="2" t="s">
        <v>65</v>
      </c>
      <c r="N176" s="2">
        <v>172.5</v>
      </c>
      <c r="O176" s="4">
        <v>165</v>
      </c>
      <c r="P176" s="4">
        <v>0</v>
      </c>
      <c r="Q176" s="4">
        <v>165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2">
        <v>6</v>
      </c>
      <c r="Z176" s="2">
        <v>6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4">
        <v>0</v>
      </c>
      <c r="AG176" s="2">
        <v>30</v>
      </c>
      <c r="AH176" s="2">
        <v>450</v>
      </c>
      <c r="AI176" s="2">
        <v>200</v>
      </c>
      <c r="AJ176" s="5">
        <v>100</v>
      </c>
      <c r="AK176" s="55">
        <f t="shared" si="2"/>
        <v>0</v>
      </c>
    </row>
    <row r="177" spans="1:37" ht="25.65" customHeight="1">
      <c r="A177" s="2">
        <v>182</v>
      </c>
      <c r="B177" s="2" t="s">
        <v>36</v>
      </c>
      <c r="C177" s="2" t="s">
        <v>518</v>
      </c>
      <c r="D177" s="2" t="s">
        <v>38</v>
      </c>
      <c r="E177" s="2" t="s">
        <v>39</v>
      </c>
      <c r="F177" s="2" t="s">
        <v>40</v>
      </c>
      <c r="G177" s="2" t="s">
        <v>67</v>
      </c>
      <c r="H177" s="2" t="s">
        <v>68</v>
      </c>
      <c r="I177" s="3" t="s">
        <v>312</v>
      </c>
      <c r="J177" s="3"/>
      <c r="K177" s="3"/>
      <c r="L177" s="2" t="s">
        <v>70</v>
      </c>
      <c r="M177" s="2" t="s">
        <v>65</v>
      </c>
      <c r="N177" s="2">
        <v>172.5</v>
      </c>
      <c r="O177" s="4">
        <v>172.5</v>
      </c>
      <c r="P177" s="4">
        <v>0</v>
      </c>
      <c r="Q177" s="4">
        <v>172.5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2">
        <v>26.5</v>
      </c>
      <c r="Z177" s="2">
        <v>15</v>
      </c>
      <c r="AA177" s="2">
        <v>0</v>
      </c>
      <c r="AB177" s="2">
        <v>0</v>
      </c>
      <c r="AC177" s="2">
        <v>11.5</v>
      </c>
      <c r="AD177" s="2">
        <v>0</v>
      </c>
      <c r="AE177" s="2">
        <v>0</v>
      </c>
      <c r="AF177" s="4">
        <v>460</v>
      </c>
      <c r="AG177" s="2">
        <v>38</v>
      </c>
      <c r="AH177" s="2">
        <v>570</v>
      </c>
      <c r="AI177" s="2">
        <v>200</v>
      </c>
      <c r="AJ177" s="5">
        <v>100</v>
      </c>
      <c r="AK177" s="55">
        <f t="shared" si="2"/>
        <v>0</v>
      </c>
    </row>
    <row r="178" spans="1:37" ht="25.65" customHeight="1">
      <c r="A178" s="2">
        <v>184</v>
      </c>
      <c r="B178" s="2" t="s">
        <v>85</v>
      </c>
      <c r="C178" s="2" t="s">
        <v>519</v>
      </c>
      <c r="D178" s="2" t="s">
        <v>133</v>
      </c>
      <c r="E178" s="2" t="s">
        <v>39</v>
      </c>
      <c r="F178" s="2" t="s">
        <v>40</v>
      </c>
      <c r="G178" s="2" t="s">
        <v>160</v>
      </c>
      <c r="H178" s="2" t="s">
        <v>461</v>
      </c>
      <c r="I178" s="3" t="s">
        <v>520</v>
      </c>
      <c r="J178" s="3"/>
      <c r="K178" s="3" t="s">
        <v>521</v>
      </c>
      <c r="L178" s="2" t="s">
        <v>70</v>
      </c>
      <c r="M178" s="2" t="s">
        <v>65</v>
      </c>
      <c r="N178" s="2">
        <v>104</v>
      </c>
      <c r="O178" s="4">
        <v>80</v>
      </c>
      <c r="P178" s="4">
        <v>0</v>
      </c>
      <c r="Q178" s="4">
        <v>80</v>
      </c>
      <c r="R178" s="4">
        <v>12</v>
      </c>
      <c r="S178" s="4">
        <v>4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4">
        <v>0</v>
      </c>
      <c r="AG178" s="2">
        <v>10</v>
      </c>
      <c r="AH178" s="2">
        <v>150</v>
      </c>
      <c r="AI178" s="2">
        <v>200</v>
      </c>
      <c r="AJ178" s="5">
        <v>100</v>
      </c>
      <c r="AK178" s="55">
        <f t="shared" si="2"/>
        <v>16</v>
      </c>
    </row>
    <row r="179" spans="1:37" ht="25.65" customHeight="1">
      <c r="A179" s="2">
        <v>185</v>
      </c>
      <c r="B179" s="2" t="s">
        <v>85</v>
      </c>
      <c r="C179" s="2" t="s">
        <v>522</v>
      </c>
      <c r="D179" s="2" t="s">
        <v>38</v>
      </c>
      <c r="E179" s="2" t="s">
        <v>39</v>
      </c>
      <c r="F179" s="2" t="s">
        <v>40</v>
      </c>
      <c r="G179" s="2" t="s">
        <v>233</v>
      </c>
      <c r="H179" s="2" t="s">
        <v>258</v>
      </c>
      <c r="I179" s="3" t="s">
        <v>523</v>
      </c>
      <c r="J179" s="3"/>
      <c r="K179" s="3" t="s">
        <v>524</v>
      </c>
      <c r="L179" s="2" t="s">
        <v>64</v>
      </c>
      <c r="M179" s="2" t="s">
        <v>65</v>
      </c>
      <c r="N179" s="2">
        <v>135</v>
      </c>
      <c r="O179" s="4">
        <v>93.983333333333334</v>
      </c>
      <c r="P179" s="4">
        <v>0</v>
      </c>
      <c r="Q179" s="4">
        <v>93.98</v>
      </c>
      <c r="R179" s="4">
        <v>15</v>
      </c>
      <c r="S179" s="4">
        <v>0</v>
      </c>
      <c r="T179" s="4">
        <v>15</v>
      </c>
      <c r="U179" s="4">
        <v>0</v>
      </c>
      <c r="V179" s="4">
        <v>0</v>
      </c>
      <c r="W179" s="4">
        <v>0</v>
      </c>
      <c r="X179" s="4">
        <v>0</v>
      </c>
      <c r="Y179" s="2">
        <v>13</v>
      </c>
      <c r="Z179" s="2">
        <v>13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4">
        <v>0</v>
      </c>
      <c r="AG179" s="2">
        <v>18</v>
      </c>
      <c r="AH179" s="2">
        <v>270</v>
      </c>
      <c r="AI179" s="2">
        <v>200</v>
      </c>
      <c r="AJ179" s="5">
        <v>100</v>
      </c>
      <c r="AK179" s="55">
        <f t="shared" si="2"/>
        <v>30</v>
      </c>
    </row>
    <row r="180" spans="1:37" ht="25.65" customHeight="1">
      <c r="A180" s="2">
        <v>187</v>
      </c>
      <c r="B180" s="2" t="s">
        <v>36</v>
      </c>
      <c r="C180" s="2" t="s">
        <v>526</v>
      </c>
      <c r="D180" s="2" t="s">
        <v>38</v>
      </c>
      <c r="E180" s="2" t="s">
        <v>39</v>
      </c>
      <c r="F180" s="2" t="s">
        <v>40</v>
      </c>
      <c r="G180" s="2" t="s">
        <v>56</v>
      </c>
      <c r="H180" s="2" t="s">
        <v>103</v>
      </c>
      <c r="I180" s="3" t="s">
        <v>527</v>
      </c>
      <c r="J180" s="3"/>
      <c r="K180" s="3"/>
      <c r="L180" s="2" t="s">
        <v>70</v>
      </c>
      <c r="M180" s="2" t="s">
        <v>65</v>
      </c>
      <c r="N180" s="2">
        <v>172.5</v>
      </c>
      <c r="O180" s="4">
        <v>172.43333333333334</v>
      </c>
      <c r="P180" s="4">
        <v>0</v>
      </c>
      <c r="Q180" s="4">
        <v>172.43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4">
        <v>0</v>
      </c>
      <c r="AG180" s="2">
        <v>23</v>
      </c>
      <c r="AH180" s="2">
        <v>345</v>
      </c>
      <c r="AI180" s="2">
        <v>200</v>
      </c>
      <c r="AJ180" s="5">
        <v>100</v>
      </c>
      <c r="AK180" s="55">
        <f t="shared" si="2"/>
        <v>0</v>
      </c>
    </row>
    <row r="181" spans="1:37" ht="25.65" customHeight="1">
      <c r="A181" s="2">
        <v>188</v>
      </c>
      <c r="B181" s="2" t="s">
        <v>36</v>
      </c>
      <c r="C181" s="2" t="s">
        <v>528</v>
      </c>
      <c r="D181" s="2" t="s">
        <v>38</v>
      </c>
      <c r="E181" s="2" t="s">
        <v>39</v>
      </c>
      <c r="F181" s="2" t="s">
        <v>40</v>
      </c>
      <c r="G181" s="2" t="s">
        <v>67</v>
      </c>
      <c r="H181" s="2" t="s">
        <v>509</v>
      </c>
      <c r="I181" s="3" t="s">
        <v>529</v>
      </c>
      <c r="J181" s="3"/>
      <c r="K181" s="3"/>
      <c r="L181" s="2" t="s">
        <v>195</v>
      </c>
      <c r="M181" s="2"/>
      <c r="N181" s="2">
        <v>172.5</v>
      </c>
      <c r="O181" s="4">
        <v>172.5</v>
      </c>
      <c r="P181" s="4">
        <v>0</v>
      </c>
      <c r="Q181" s="4">
        <v>172.5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2">
        <v>56.5</v>
      </c>
      <c r="Z181" s="2">
        <v>0</v>
      </c>
      <c r="AA181" s="2">
        <v>0</v>
      </c>
      <c r="AB181" s="2">
        <v>23.5</v>
      </c>
      <c r="AC181" s="2">
        <v>33</v>
      </c>
      <c r="AD181" s="2">
        <v>0</v>
      </c>
      <c r="AE181" s="2">
        <v>0</v>
      </c>
      <c r="AF181" s="4">
        <v>2260</v>
      </c>
      <c r="AG181" s="2">
        <v>45</v>
      </c>
      <c r="AH181" s="2">
        <v>675</v>
      </c>
      <c r="AI181" s="2">
        <v>200</v>
      </c>
      <c r="AJ181" s="5">
        <v>100</v>
      </c>
      <c r="AK181" s="55">
        <f t="shared" si="2"/>
        <v>0</v>
      </c>
    </row>
    <row r="182" spans="1:37" ht="25.65" customHeight="1">
      <c r="A182" s="2">
        <v>190</v>
      </c>
      <c r="B182" s="2" t="s">
        <v>36</v>
      </c>
      <c r="C182" s="2" t="s">
        <v>530</v>
      </c>
      <c r="D182" s="2" t="s">
        <v>38</v>
      </c>
      <c r="E182" s="2" t="s">
        <v>39</v>
      </c>
      <c r="F182" s="2" t="s">
        <v>40</v>
      </c>
      <c r="G182" s="2" t="s">
        <v>102</v>
      </c>
      <c r="H182" s="2" t="s">
        <v>72</v>
      </c>
      <c r="I182" s="3" t="s">
        <v>531</v>
      </c>
      <c r="J182" s="3"/>
      <c r="K182" s="3"/>
      <c r="L182" s="2" t="s">
        <v>74</v>
      </c>
      <c r="M182" s="2" t="s">
        <v>137</v>
      </c>
      <c r="N182" s="2">
        <v>172.5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172.5</v>
      </c>
      <c r="V182" s="4">
        <v>0</v>
      </c>
      <c r="W182" s="4">
        <v>0</v>
      </c>
      <c r="X182" s="4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4">
        <v>0</v>
      </c>
      <c r="AG182" s="2">
        <v>0</v>
      </c>
      <c r="AH182" s="2">
        <v>0</v>
      </c>
      <c r="AI182" s="2">
        <v>200</v>
      </c>
      <c r="AJ182" s="5">
        <v>100</v>
      </c>
      <c r="AK182" s="55">
        <f t="shared" si="2"/>
        <v>172.5</v>
      </c>
    </row>
    <row r="183" spans="1:37" ht="25.65" customHeight="1">
      <c r="A183" s="2">
        <v>194</v>
      </c>
      <c r="B183" s="2" t="s">
        <v>36</v>
      </c>
      <c r="C183" s="2" t="s">
        <v>532</v>
      </c>
      <c r="D183" s="2" t="s">
        <v>133</v>
      </c>
      <c r="E183" s="2" t="s">
        <v>39</v>
      </c>
      <c r="F183" s="2" t="s">
        <v>40</v>
      </c>
      <c r="G183" s="2" t="s">
        <v>207</v>
      </c>
      <c r="H183" s="2" t="s">
        <v>211</v>
      </c>
      <c r="I183" s="3" t="s">
        <v>533</v>
      </c>
      <c r="J183" s="3"/>
      <c r="K183" s="3"/>
      <c r="L183" s="2" t="s">
        <v>70</v>
      </c>
      <c r="M183" s="2" t="s">
        <v>65</v>
      </c>
      <c r="N183" s="2">
        <v>184</v>
      </c>
      <c r="O183" s="4">
        <v>176</v>
      </c>
      <c r="P183" s="4">
        <v>0</v>
      </c>
      <c r="Q183" s="4">
        <v>176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2">
        <v>9.5</v>
      </c>
      <c r="Z183" s="2">
        <v>9.5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4">
        <v>0</v>
      </c>
      <c r="AG183" s="2">
        <v>25</v>
      </c>
      <c r="AH183" s="2">
        <v>375</v>
      </c>
      <c r="AI183" s="2">
        <v>200</v>
      </c>
      <c r="AJ183" s="5">
        <v>100</v>
      </c>
      <c r="AK183" s="55">
        <f t="shared" si="2"/>
        <v>0</v>
      </c>
    </row>
    <row r="184" spans="1:37" ht="25.65" customHeight="1">
      <c r="A184" s="2">
        <v>195</v>
      </c>
      <c r="B184" s="2" t="s">
        <v>36</v>
      </c>
      <c r="C184" s="2" t="s">
        <v>534</v>
      </c>
      <c r="D184" s="2" t="s">
        <v>38</v>
      </c>
      <c r="E184" s="2" t="s">
        <v>39</v>
      </c>
      <c r="F184" s="2" t="s">
        <v>40</v>
      </c>
      <c r="G184" s="2" t="s">
        <v>109</v>
      </c>
      <c r="H184" s="2" t="s">
        <v>110</v>
      </c>
      <c r="I184" s="3" t="s">
        <v>535</v>
      </c>
      <c r="J184" s="3"/>
      <c r="K184" s="3"/>
      <c r="L184" s="2" t="s">
        <v>481</v>
      </c>
      <c r="M184" s="2" t="s">
        <v>112</v>
      </c>
      <c r="N184" s="2">
        <v>172.5</v>
      </c>
      <c r="O184" s="4">
        <v>164.73333333333332</v>
      </c>
      <c r="P184" s="4">
        <v>0</v>
      </c>
      <c r="Q184" s="4">
        <v>164.73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4">
        <v>0</v>
      </c>
      <c r="AG184" s="2">
        <v>17</v>
      </c>
      <c r="AH184" s="2">
        <v>255</v>
      </c>
      <c r="AI184" s="2">
        <v>200</v>
      </c>
      <c r="AJ184" s="5">
        <v>100</v>
      </c>
      <c r="AK184" s="55">
        <f t="shared" si="2"/>
        <v>0</v>
      </c>
    </row>
    <row r="185" spans="1:37" ht="25.65" customHeight="1">
      <c r="A185" s="2">
        <v>197</v>
      </c>
      <c r="B185" s="2" t="s">
        <v>36</v>
      </c>
      <c r="C185" s="2" t="s">
        <v>537</v>
      </c>
      <c r="D185" s="2" t="s">
        <v>133</v>
      </c>
      <c r="E185" s="2" t="s">
        <v>39</v>
      </c>
      <c r="F185" s="2" t="s">
        <v>40</v>
      </c>
      <c r="G185" s="2" t="s">
        <v>457</v>
      </c>
      <c r="H185" s="2" t="s">
        <v>538</v>
      </c>
      <c r="I185" s="3" t="s">
        <v>539</v>
      </c>
      <c r="J185" s="3"/>
      <c r="K185" s="3"/>
      <c r="L185" s="2" t="s">
        <v>74</v>
      </c>
      <c r="M185" s="2" t="s">
        <v>75</v>
      </c>
      <c r="N185" s="2">
        <v>184</v>
      </c>
      <c r="O185" s="4">
        <v>184</v>
      </c>
      <c r="P185" s="4">
        <v>0</v>
      </c>
      <c r="Q185" s="4">
        <v>184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4">
        <v>0</v>
      </c>
      <c r="AG185" s="2">
        <v>37</v>
      </c>
      <c r="AH185" s="2">
        <v>555</v>
      </c>
      <c r="AI185" s="2">
        <v>200</v>
      </c>
      <c r="AJ185" s="5">
        <v>100</v>
      </c>
      <c r="AK185" s="55">
        <f t="shared" si="2"/>
        <v>0</v>
      </c>
    </row>
    <row r="186" spans="1:37" ht="25.65" customHeight="1">
      <c r="A186" s="2">
        <v>198</v>
      </c>
      <c r="B186" s="2" t="s">
        <v>36</v>
      </c>
      <c r="C186" s="2" t="s">
        <v>540</v>
      </c>
      <c r="D186" s="2" t="s">
        <v>38</v>
      </c>
      <c r="E186" s="2" t="s">
        <v>39</v>
      </c>
      <c r="F186" s="2" t="s">
        <v>40</v>
      </c>
      <c r="G186" s="2" t="s">
        <v>233</v>
      </c>
      <c r="H186" s="2" t="s">
        <v>509</v>
      </c>
      <c r="I186" s="3" t="s">
        <v>541</v>
      </c>
      <c r="J186" s="3"/>
      <c r="K186" s="3"/>
      <c r="L186" s="2" t="s">
        <v>195</v>
      </c>
      <c r="M186" s="2"/>
      <c r="N186" s="2">
        <v>172.5</v>
      </c>
      <c r="O186" s="4">
        <v>172.5</v>
      </c>
      <c r="P186" s="4">
        <v>0</v>
      </c>
      <c r="Q186" s="4">
        <v>172.5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2">
        <v>34</v>
      </c>
      <c r="Z186" s="2">
        <v>2</v>
      </c>
      <c r="AA186" s="2">
        <v>0</v>
      </c>
      <c r="AB186" s="2">
        <v>6.5</v>
      </c>
      <c r="AC186" s="2">
        <v>25.5</v>
      </c>
      <c r="AD186" s="2">
        <v>0</v>
      </c>
      <c r="AE186" s="2">
        <v>0</v>
      </c>
      <c r="AF186" s="4">
        <v>1280</v>
      </c>
      <c r="AG186" s="2">
        <v>35</v>
      </c>
      <c r="AH186" s="2">
        <v>525</v>
      </c>
      <c r="AI186" s="2">
        <v>200</v>
      </c>
      <c r="AJ186" s="5">
        <v>100</v>
      </c>
      <c r="AK186" s="55">
        <f t="shared" si="2"/>
        <v>0</v>
      </c>
    </row>
    <row r="187" spans="1:37" ht="25.65" customHeight="1">
      <c r="A187" s="2">
        <v>199</v>
      </c>
      <c r="B187" s="2" t="s">
        <v>36</v>
      </c>
      <c r="C187" s="2" t="s">
        <v>542</v>
      </c>
      <c r="D187" s="2" t="s">
        <v>133</v>
      </c>
      <c r="E187" s="2" t="s">
        <v>39</v>
      </c>
      <c r="F187" s="2" t="s">
        <v>40</v>
      </c>
      <c r="G187" s="2" t="s">
        <v>457</v>
      </c>
      <c r="H187" s="2" t="s">
        <v>543</v>
      </c>
      <c r="I187" s="3" t="s">
        <v>544</v>
      </c>
      <c r="J187" s="3"/>
      <c r="K187" s="3"/>
      <c r="L187" s="2" t="s">
        <v>70</v>
      </c>
      <c r="M187" s="2"/>
      <c r="N187" s="2">
        <v>184</v>
      </c>
      <c r="O187" s="4">
        <v>178.91666666666666</v>
      </c>
      <c r="P187" s="4">
        <v>0</v>
      </c>
      <c r="Q187" s="4">
        <v>178.91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4">
        <v>0</v>
      </c>
      <c r="AG187" s="2">
        <v>23</v>
      </c>
      <c r="AH187" s="2">
        <v>345</v>
      </c>
      <c r="AI187" s="2">
        <v>200</v>
      </c>
      <c r="AJ187" s="5">
        <v>100</v>
      </c>
      <c r="AK187" s="55">
        <f t="shared" si="2"/>
        <v>0</v>
      </c>
    </row>
    <row r="188" spans="1:37" ht="25.65" customHeight="1">
      <c r="A188" s="2">
        <v>202</v>
      </c>
      <c r="B188" s="2" t="s">
        <v>36</v>
      </c>
      <c r="C188" s="2" t="s">
        <v>547</v>
      </c>
      <c r="D188" s="2" t="s">
        <v>38</v>
      </c>
      <c r="E188" s="2" t="s">
        <v>39</v>
      </c>
      <c r="F188" s="2" t="s">
        <v>40</v>
      </c>
      <c r="G188" s="2" t="s">
        <v>87</v>
      </c>
      <c r="H188" s="2" t="s">
        <v>509</v>
      </c>
      <c r="I188" s="3" t="s">
        <v>548</v>
      </c>
      <c r="J188" s="3"/>
      <c r="K188" s="3"/>
      <c r="L188" s="2" t="s">
        <v>195</v>
      </c>
      <c r="M188" s="2"/>
      <c r="N188" s="2">
        <v>172.5</v>
      </c>
      <c r="O188" s="4">
        <v>135</v>
      </c>
      <c r="P188" s="4">
        <v>0</v>
      </c>
      <c r="Q188" s="4">
        <v>135</v>
      </c>
      <c r="R188" s="4">
        <v>37.5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2">
        <v>3.5</v>
      </c>
      <c r="Z188" s="2">
        <v>3.5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4">
        <v>0</v>
      </c>
      <c r="AG188" s="2">
        <v>19</v>
      </c>
      <c r="AH188" s="2">
        <v>285</v>
      </c>
      <c r="AI188" s="2">
        <v>200</v>
      </c>
      <c r="AJ188" s="5">
        <v>50</v>
      </c>
      <c r="AK188" s="55">
        <f t="shared" si="2"/>
        <v>37.5</v>
      </c>
    </row>
    <row r="189" spans="1:37" ht="25.65" customHeight="1">
      <c r="A189" s="2">
        <v>203</v>
      </c>
      <c r="B189" s="2" t="s">
        <v>36</v>
      </c>
      <c r="C189" s="2" t="s">
        <v>549</v>
      </c>
      <c r="D189" s="2" t="s">
        <v>38</v>
      </c>
      <c r="E189" s="2" t="s">
        <v>39</v>
      </c>
      <c r="F189" s="2" t="s">
        <v>40</v>
      </c>
      <c r="G189" s="2" t="s">
        <v>102</v>
      </c>
      <c r="H189" s="2" t="s">
        <v>258</v>
      </c>
      <c r="I189" s="3" t="s">
        <v>550</v>
      </c>
      <c r="J189" s="3"/>
      <c r="K189" s="3"/>
      <c r="L189" s="2" t="s">
        <v>64</v>
      </c>
      <c r="M189" s="2"/>
      <c r="N189" s="2">
        <v>172.5</v>
      </c>
      <c r="O189" s="4">
        <v>172.5</v>
      </c>
      <c r="P189" s="4">
        <v>0</v>
      </c>
      <c r="Q189" s="4">
        <v>172.5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2">
        <v>36</v>
      </c>
      <c r="Z189" s="2">
        <v>36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4">
        <v>0</v>
      </c>
      <c r="AG189" s="2">
        <v>39</v>
      </c>
      <c r="AH189" s="2">
        <v>585</v>
      </c>
      <c r="AI189" s="2">
        <v>200</v>
      </c>
      <c r="AJ189" s="5">
        <v>50</v>
      </c>
      <c r="AK189" s="55">
        <f t="shared" si="2"/>
        <v>0</v>
      </c>
    </row>
    <row r="190" spans="1:37" ht="25.65" customHeight="1">
      <c r="A190" s="2">
        <v>204</v>
      </c>
      <c r="B190" s="2" t="s">
        <v>36</v>
      </c>
      <c r="C190" s="2" t="s">
        <v>551</v>
      </c>
      <c r="D190" s="2" t="s">
        <v>38</v>
      </c>
      <c r="E190" s="2" t="s">
        <v>39</v>
      </c>
      <c r="F190" s="2" t="s">
        <v>40</v>
      </c>
      <c r="G190" s="2" t="s">
        <v>127</v>
      </c>
      <c r="H190" s="2" t="s">
        <v>80</v>
      </c>
      <c r="I190" s="3" t="s">
        <v>552</v>
      </c>
      <c r="J190" s="3"/>
      <c r="K190" s="3"/>
      <c r="L190" s="2" t="s">
        <v>70</v>
      </c>
      <c r="M190" s="2"/>
      <c r="N190" s="2">
        <v>172.5</v>
      </c>
      <c r="O190" s="4">
        <v>165</v>
      </c>
      <c r="P190" s="4">
        <v>0</v>
      </c>
      <c r="Q190" s="4">
        <v>165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2">
        <v>20</v>
      </c>
      <c r="Z190" s="2">
        <v>20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4">
        <v>0</v>
      </c>
      <c r="AG190" s="2">
        <v>34</v>
      </c>
      <c r="AH190" s="2">
        <v>510</v>
      </c>
      <c r="AI190" s="2">
        <v>200</v>
      </c>
      <c r="AJ190" s="5">
        <v>50</v>
      </c>
      <c r="AK190" s="55">
        <f t="shared" si="2"/>
        <v>0</v>
      </c>
    </row>
    <row r="191" spans="1:37" ht="25.65" customHeight="1">
      <c r="A191" s="2">
        <v>206</v>
      </c>
      <c r="B191" s="2" t="s">
        <v>36</v>
      </c>
      <c r="C191" s="2" t="s">
        <v>553</v>
      </c>
      <c r="D191" s="2" t="s">
        <v>38</v>
      </c>
      <c r="E191" s="2" t="s">
        <v>39</v>
      </c>
      <c r="F191" s="2" t="s">
        <v>40</v>
      </c>
      <c r="G191" s="2" t="s">
        <v>83</v>
      </c>
      <c r="H191" s="2" t="s">
        <v>214</v>
      </c>
      <c r="I191" s="3" t="s">
        <v>554</v>
      </c>
      <c r="J191" s="3"/>
      <c r="K191" s="3"/>
      <c r="L191" s="2" t="s">
        <v>49</v>
      </c>
      <c r="M191" s="2" t="s">
        <v>216</v>
      </c>
      <c r="N191" s="2">
        <v>172.5</v>
      </c>
      <c r="O191" s="4">
        <v>93.5</v>
      </c>
      <c r="P191" s="4">
        <v>0</v>
      </c>
      <c r="Q191" s="4">
        <v>93.5</v>
      </c>
      <c r="R191" s="4">
        <v>0</v>
      </c>
      <c r="S191" s="4">
        <v>0</v>
      </c>
      <c r="T191" s="4">
        <v>0</v>
      </c>
      <c r="U191" s="4">
        <v>79</v>
      </c>
      <c r="V191" s="4">
        <v>0</v>
      </c>
      <c r="W191" s="4">
        <v>0</v>
      </c>
      <c r="X191" s="4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4">
        <v>0</v>
      </c>
      <c r="AG191" s="2">
        <v>12</v>
      </c>
      <c r="AH191" s="2">
        <v>180</v>
      </c>
      <c r="AI191" s="2">
        <v>200</v>
      </c>
      <c r="AJ191" s="5">
        <v>50</v>
      </c>
      <c r="AK191" s="55">
        <f t="shared" si="2"/>
        <v>79</v>
      </c>
    </row>
    <row r="192" spans="1:37" ht="25.65" customHeight="1">
      <c r="A192" s="2">
        <v>209</v>
      </c>
      <c r="B192" s="2" t="s">
        <v>36</v>
      </c>
      <c r="C192" s="2" t="s">
        <v>556</v>
      </c>
      <c r="D192" s="2" t="s">
        <v>38</v>
      </c>
      <c r="E192" s="2" t="s">
        <v>39</v>
      </c>
      <c r="F192" s="2" t="s">
        <v>187</v>
      </c>
      <c r="G192" s="2" t="s">
        <v>187</v>
      </c>
      <c r="H192" s="2" t="s">
        <v>188</v>
      </c>
      <c r="I192" s="3" t="s">
        <v>557</v>
      </c>
      <c r="J192" s="3"/>
      <c r="K192" s="3"/>
      <c r="L192" s="2" t="s">
        <v>64</v>
      </c>
      <c r="M192" s="2"/>
      <c r="N192" s="2">
        <v>157.5</v>
      </c>
      <c r="O192" s="4">
        <v>152.96666666666667</v>
      </c>
      <c r="P192" s="4">
        <v>0</v>
      </c>
      <c r="Q192" s="4">
        <v>152.97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2">
        <v>15</v>
      </c>
      <c r="Z192" s="2">
        <v>6.5</v>
      </c>
      <c r="AA192" s="2">
        <v>0</v>
      </c>
      <c r="AB192" s="2">
        <v>0</v>
      </c>
      <c r="AC192" s="2">
        <v>8.5</v>
      </c>
      <c r="AD192" s="2">
        <v>0</v>
      </c>
      <c r="AE192" s="2">
        <v>0</v>
      </c>
      <c r="AF192" s="4">
        <v>340</v>
      </c>
      <c r="AG192" s="2">
        <v>28</v>
      </c>
      <c r="AH192" s="2">
        <v>420</v>
      </c>
      <c r="AI192" s="2">
        <v>200</v>
      </c>
      <c r="AJ192" s="5">
        <v>50</v>
      </c>
      <c r="AK192" s="55">
        <f t="shared" si="2"/>
        <v>0</v>
      </c>
    </row>
    <row r="193" spans="1:37" ht="25.65" customHeight="1">
      <c r="A193" s="2">
        <v>211</v>
      </c>
      <c r="B193" s="2" t="s">
        <v>36</v>
      </c>
      <c r="C193" s="2" t="s">
        <v>558</v>
      </c>
      <c r="D193" s="2" t="s">
        <v>38</v>
      </c>
      <c r="E193" s="2" t="s">
        <v>39</v>
      </c>
      <c r="F193" s="2" t="s">
        <v>40</v>
      </c>
      <c r="G193" s="2" t="s">
        <v>106</v>
      </c>
      <c r="H193" s="2" t="s">
        <v>291</v>
      </c>
      <c r="I193" s="3" t="s">
        <v>559</v>
      </c>
      <c r="J193" s="3"/>
      <c r="K193" s="3"/>
      <c r="L193" s="2" t="s">
        <v>64</v>
      </c>
      <c r="M193" s="2"/>
      <c r="N193" s="2">
        <v>172.5</v>
      </c>
      <c r="O193" s="4">
        <v>172.5</v>
      </c>
      <c r="P193" s="4">
        <v>0</v>
      </c>
      <c r="Q193" s="4">
        <v>172.5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2">
        <v>6.5</v>
      </c>
      <c r="Z193" s="2">
        <v>6.5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4">
        <v>0</v>
      </c>
      <c r="AG193" s="2">
        <v>31</v>
      </c>
      <c r="AH193" s="2">
        <v>465</v>
      </c>
      <c r="AI193" s="2">
        <v>200</v>
      </c>
      <c r="AJ193" s="5">
        <v>50</v>
      </c>
      <c r="AK193" s="55">
        <f t="shared" si="2"/>
        <v>0</v>
      </c>
    </row>
    <row r="194" spans="1:37" ht="25.65" customHeight="1">
      <c r="A194" s="2">
        <v>213</v>
      </c>
      <c r="B194" s="2" t="s">
        <v>36</v>
      </c>
      <c r="C194" s="2" t="s">
        <v>561</v>
      </c>
      <c r="D194" s="2" t="s">
        <v>38</v>
      </c>
      <c r="E194" s="2" t="s">
        <v>39</v>
      </c>
      <c r="F194" s="2" t="s">
        <v>187</v>
      </c>
      <c r="G194" s="2" t="s">
        <v>187</v>
      </c>
      <c r="H194" s="2" t="s">
        <v>188</v>
      </c>
      <c r="I194" s="3" t="s">
        <v>562</v>
      </c>
      <c r="J194" s="3"/>
      <c r="K194" s="3"/>
      <c r="L194" s="2" t="s">
        <v>195</v>
      </c>
      <c r="M194" s="2"/>
      <c r="N194" s="2">
        <v>157.5</v>
      </c>
      <c r="O194" s="4">
        <v>145</v>
      </c>
      <c r="P194" s="4">
        <v>0</v>
      </c>
      <c r="Q194" s="4">
        <v>145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2">
        <v>42.5</v>
      </c>
      <c r="Z194" s="2">
        <v>42.5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4">
        <v>0</v>
      </c>
      <c r="AG194" s="2">
        <v>29</v>
      </c>
      <c r="AH194" s="2">
        <v>435</v>
      </c>
      <c r="AI194" s="2">
        <v>200</v>
      </c>
      <c r="AJ194" s="5">
        <v>50</v>
      </c>
      <c r="AK194" s="55">
        <f t="shared" si="2"/>
        <v>0</v>
      </c>
    </row>
    <row r="195" spans="1:37" ht="25.65" customHeight="1">
      <c r="A195" s="2">
        <v>216</v>
      </c>
      <c r="B195" s="2" t="s">
        <v>36</v>
      </c>
      <c r="C195" s="2" t="s">
        <v>564</v>
      </c>
      <c r="D195" s="2" t="s">
        <v>38</v>
      </c>
      <c r="E195" s="2" t="s">
        <v>39</v>
      </c>
      <c r="F195" s="2" t="s">
        <v>40</v>
      </c>
      <c r="G195" s="2" t="s">
        <v>67</v>
      </c>
      <c r="H195" s="2" t="s">
        <v>291</v>
      </c>
      <c r="I195" s="3" t="s">
        <v>565</v>
      </c>
      <c r="J195" s="3"/>
      <c r="K195" s="3"/>
      <c r="L195" s="2" t="s">
        <v>64</v>
      </c>
      <c r="M195" s="2"/>
      <c r="N195" s="2">
        <v>172.5</v>
      </c>
      <c r="O195" s="4">
        <v>172.5</v>
      </c>
      <c r="P195" s="4">
        <v>0</v>
      </c>
      <c r="Q195" s="4">
        <v>172.5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2">
        <v>1.5</v>
      </c>
      <c r="Z195" s="2">
        <v>1.5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4">
        <v>0</v>
      </c>
      <c r="AG195" s="2">
        <v>30</v>
      </c>
      <c r="AH195" s="2">
        <v>450</v>
      </c>
      <c r="AI195" s="2">
        <v>200</v>
      </c>
      <c r="AJ195" s="5">
        <v>50</v>
      </c>
      <c r="AK195" s="55">
        <f t="shared" si="2"/>
        <v>0</v>
      </c>
    </row>
    <row r="196" spans="1:37" ht="25.65" customHeight="1">
      <c r="A196" s="2">
        <v>217</v>
      </c>
      <c r="B196" s="2" t="s">
        <v>36</v>
      </c>
      <c r="C196" s="2" t="s">
        <v>566</v>
      </c>
      <c r="D196" s="2" t="s">
        <v>38</v>
      </c>
      <c r="E196" s="2" t="s">
        <v>39</v>
      </c>
      <c r="F196" s="2" t="s">
        <v>40</v>
      </c>
      <c r="G196" s="2" t="s">
        <v>56</v>
      </c>
      <c r="H196" s="2" t="s">
        <v>77</v>
      </c>
      <c r="I196" s="3" t="s">
        <v>567</v>
      </c>
      <c r="J196" s="3"/>
      <c r="K196" s="3"/>
      <c r="L196" s="2" t="s">
        <v>74</v>
      </c>
      <c r="M196" s="2" t="s">
        <v>125</v>
      </c>
      <c r="N196" s="2">
        <v>172.5</v>
      </c>
      <c r="O196" s="4">
        <v>172.5</v>
      </c>
      <c r="P196" s="4">
        <v>0</v>
      </c>
      <c r="Q196" s="4">
        <v>172.5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4">
        <v>0</v>
      </c>
      <c r="AG196" s="2">
        <v>44</v>
      </c>
      <c r="AH196" s="2">
        <v>660</v>
      </c>
      <c r="AI196" s="2">
        <v>200</v>
      </c>
      <c r="AJ196" s="5">
        <v>350</v>
      </c>
      <c r="AK196" s="55">
        <f t="shared" ref="AK196:AK259" si="3">R196+S196+T196+U196+V196+X196</f>
        <v>0</v>
      </c>
    </row>
    <row r="197" spans="1:37" ht="25.65" customHeight="1">
      <c r="A197" s="2">
        <v>218</v>
      </c>
      <c r="B197" s="2" t="s">
        <v>36</v>
      </c>
      <c r="C197" s="2" t="s">
        <v>568</v>
      </c>
      <c r="D197" s="2" t="s">
        <v>38</v>
      </c>
      <c r="E197" s="2" t="s">
        <v>39</v>
      </c>
      <c r="F197" s="2" t="s">
        <v>40</v>
      </c>
      <c r="G197" s="2" t="s">
        <v>56</v>
      </c>
      <c r="H197" s="2" t="s">
        <v>442</v>
      </c>
      <c r="I197" s="3" t="s">
        <v>569</v>
      </c>
      <c r="J197" s="3"/>
      <c r="K197" s="3"/>
      <c r="L197" s="2" t="s">
        <v>49</v>
      </c>
      <c r="M197" s="2" t="s">
        <v>50</v>
      </c>
      <c r="N197" s="2">
        <v>172.5</v>
      </c>
      <c r="O197" s="4">
        <v>169.61666666666667</v>
      </c>
      <c r="P197" s="4">
        <v>0</v>
      </c>
      <c r="Q197" s="4">
        <v>169.61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4">
        <v>0</v>
      </c>
      <c r="AG197" s="2">
        <v>40</v>
      </c>
      <c r="AH197" s="2">
        <v>600</v>
      </c>
      <c r="AI197" s="2">
        <v>200</v>
      </c>
      <c r="AJ197" s="5">
        <v>250</v>
      </c>
      <c r="AK197" s="55">
        <f t="shared" si="3"/>
        <v>0</v>
      </c>
    </row>
    <row r="198" spans="1:37" ht="25.65" customHeight="1">
      <c r="A198" s="2">
        <v>219</v>
      </c>
      <c r="B198" s="2" t="s">
        <v>36</v>
      </c>
      <c r="C198" s="2" t="s">
        <v>570</v>
      </c>
      <c r="D198" s="2" t="s">
        <v>38</v>
      </c>
      <c r="E198" s="2" t="s">
        <v>39</v>
      </c>
      <c r="F198" s="2" t="s">
        <v>40</v>
      </c>
      <c r="G198" s="2" t="s">
        <v>67</v>
      </c>
      <c r="H198" s="2" t="s">
        <v>91</v>
      </c>
      <c r="I198" s="3" t="s">
        <v>470</v>
      </c>
      <c r="J198" s="3"/>
      <c r="K198" s="3"/>
      <c r="L198" s="2" t="s">
        <v>70</v>
      </c>
      <c r="M198" s="2" t="s">
        <v>75</v>
      </c>
      <c r="N198" s="2">
        <v>172.5</v>
      </c>
      <c r="O198" s="4">
        <v>172.5</v>
      </c>
      <c r="P198" s="4">
        <v>0</v>
      </c>
      <c r="Q198" s="4">
        <v>172.5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4">
        <v>0</v>
      </c>
      <c r="AG198" s="2">
        <v>25</v>
      </c>
      <c r="AH198" s="2">
        <v>375</v>
      </c>
      <c r="AI198" s="2">
        <v>200</v>
      </c>
      <c r="AJ198" s="5">
        <v>150</v>
      </c>
      <c r="AK198" s="55">
        <f t="shared" si="3"/>
        <v>0</v>
      </c>
    </row>
    <row r="199" spans="1:37" ht="25.65" customHeight="1">
      <c r="A199" s="2">
        <v>220</v>
      </c>
      <c r="B199" s="2" t="s">
        <v>85</v>
      </c>
      <c r="C199" s="2" t="s">
        <v>571</v>
      </c>
      <c r="D199" s="2" t="s">
        <v>38</v>
      </c>
      <c r="E199" s="2" t="s">
        <v>39</v>
      </c>
      <c r="F199" s="2" t="s">
        <v>40</v>
      </c>
      <c r="G199" s="2" t="s">
        <v>67</v>
      </c>
      <c r="H199" s="2" t="s">
        <v>62</v>
      </c>
      <c r="I199" s="3" t="s">
        <v>572</v>
      </c>
      <c r="J199" s="3"/>
      <c r="K199" s="3" t="s">
        <v>263</v>
      </c>
      <c r="L199" s="2" t="s">
        <v>64</v>
      </c>
      <c r="M199" s="2" t="s">
        <v>65</v>
      </c>
      <c r="N199" s="2">
        <v>172.5</v>
      </c>
      <c r="O199" s="4">
        <v>172.5</v>
      </c>
      <c r="P199" s="4">
        <v>0</v>
      </c>
      <c r="Q199" s="4">
        <v>172.5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4">
        <v>0</v>
      </c>
      <c r="AG199" s="2">
        <v>30</v>
      </c>
      <c r="AH199" s="2">
        <v>450</v>
      </c>
      <c r="AI199" s="2">
        <v>200</v>
      </c>
      <c r="AJ199" s="5">
        <v>200</v>
      </c>
      <c r="AK199" s="55">
        <f t="shared" si="3"/>
        <v>0</v>
      </c>
    </row>
    <row r="200" spans="1:37" ht="25.65" customHeight="1">
      <c r="A200" s="2">
        <v>221</v>
      </c>
      <c r="B200" s="2" t="s">
        <v>36</v>
      </c>
      <c r="C200" s="2" t="s">
        <v>573</v>
      </c>
      <c r="D200" s="2" t="s">
        <v>38</v>
      </c>
      <c r="E200" s="2" t="s">
        <v>39</v>
      </c>
      <c r="F200" s="2" t="s">
        <v>40</v>
      </c>
      <c r="G200" s="2" t="s">
        <v>67</v>
      </c>
      <c r="H200" s="2" t="s">
        <v>68</v>
      </c>
      <c r="I200" s="3" t="s">
        <v>69</v>
      </c>
      <c r="J200" s="3"/>
      <c r="K200" s="3"/>
      <c r="L200" s="2" t="s">
        <v>70</v>
      </c>
      <c r="M200" s="2" t="s">
        <v>65</v>
      </c>
      <c r="N200" s="2">
        <v>172.5</v>
      </c>
      <c r="O200" s="4">
        <v>165</v>
      </c>
      <c r="P200" s="4">
        <v>0</v>
      </c>
      <c r="Q200" s="4">
        <v>165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4">
        <v>0</v>
      </c>
      <c r="AG200" s="2">
        <v>32</v>
      </c>
      <c r="AH200" s="2">
        <v>480</v>
      </c>
      <c r="AI200" s="2">
        <v>200</v>
      </c>
      <c r="AJ200" s="5">
        <v>200</v>
      </c>
      <c r="AK200" s="55">
        <f t="shared" si="3"/>
        <v>0</v>
      </c>
    </row>
    <row r="201" spans="1:37" ht="25.65" customHeight="1">
      <c r="A201" s="2">
        <v>222</v>
      </c>
      <c r="B201" s="2" t="s">
        <v>36</v>
      </c>
      <c r="C201" s="2" t="s">
        <v>574</v>
      </c>
      <c r="D201" s="2" t="s">
        <v>38</v>
      </c>
      <c r="E201" s="2" t="s">
        <v>39</v>
      </c>
      <c r="F201" s="2" t="s">
        <v>40</v>
      </c>
      <c r="G201" s="2" t="s">
        <v>67</v>
      </c>
      <c r="H201" s="2" t="s">
        <v>62</v>
      </c>
      <c r="I201" s="3" t="s">
        <v>575</v>
      </c>
      <c r="J201" s="3"/>
      <c r="K201" s="3"/>
      <c r="L201" s="2" t="s">
        <v>64</v>
      </c>
      <c r="M201" s="2" t="s">
        <v>65</v>
      </c>
      <c r="N201" s="2">
        <v>172.5</v>
      </c>
      <c r="O201" s="4">
        <v>172.31666666666666</v>
      </c>
      <c r="P201" s="4">
        <v>0</v>
      </c>
      <c r="Q201" s="4">
        <v>172.32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2">
        <v>9</v>
      </c>
      <c r="Z201" s="2">
        <v>9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4">
        <v>0</v>
      </c>
      <c r="AG201" s="2">
        <v>33</v>
      </c>
      <c r="AH201" s="2">
        <v>495</v>
      </c>
      <c r="AI201" s="2">
        <v>200</v>
      </c>
      <c r="AJ201" s="5">
        <v>200</v>
      </c>
      <c r="AK201" s="55">
        <f t="shared" si="3"/>
        <v>0</v>
      </c>
    </row>
    <row r="202" spans="1:37" ht="25.65" customHeight="1">
      <c r="A202" s="2">
        <v>223</v>
      </c>
      <c r="B202" s="2" t="s">
        <v>36</v>
      </c>
      <c r="C202" s="2" t="s">
        <v>576</v>
      </c>
      <c r="D202" s="2" t="s">
        <v>38</v>
      </c>
      <c r="E202" s="2" t="s">
        <v>39</v>
      </c>
      <c r="F202" s="2" t="s">
        <v>40</v>
      </c>
      <c r="G202" s="2" t="s">
        <v>106</v>
      </c>
      <c r="H202" s="2" t="s">
        <v>68</v>
      </c>
      <c r="I202" s="3" t="s">
        <v>577</v>
      </c>
      <c r="J202" s="3"/>
      <c r="K202" s="3"/>
      <c r="L202" s="2" t="s">
        <v>64</v>
      </c>
      <c r="M202" s="2" t="s">
        <v>98</v>
      </c>
      <c r="N202" s="2">
        <v>172.5</v>
      </c>
      <c r="O202" s="4">
        <v>172.5</v>
      </c>
      <c r="P202" s="4">
        <v>0</v>
      </c>
      <c r="Q202" s="4">
        <v>172.5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2">
        <v>9</v>
      </c>
      <c r="Z202" s="2">
        <v>9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4">
        <v>0</v>
      </c>
      <c r="AG202" s="2">
        <v>27</v>
      </c>
      <c r="AH202" s="2">
        <v>405</v>
      </c>
      <c r="AI202" s="2">
        <v>200</v>
      </c>
      <c r="AJ202" s="5">
        <v>150</v>
      </c>
      <c r="AK202" s="55">
        <f t="shared" si="3"/>
        <v>0</v>
      </c>
    </row>
    <row r="203" spans="1:37" ht="25.65" customHeight="1">
      <c r="A203" s="2">
        <v>224</v>
      </c>
      <c r="B203" s="2" t="s">
        <v>36</v>
      </c>
      <c r="C203" s="2" t="s">
        <v>578</v>
      </c>
      <c r="D203" s="2" t="s">
        <v>38</v>
      </c>
      <c r="E203" s="2" t="s">
        <v>39</v>
      </c>
      <c r="F203" s="2" t="s">
        <v>40</v>
      </c>
      <c r="G203" s="2" t="s">
        <v>106</v>
      </c>
      <c r="H203" s="2" t="s">
        <v>77</v>
      </c>
      <c r="I203" s="3" t="s">
        <v>579</v>
      </c>
      <c r="J203" s="3"/>
      <c r="K203" s="3"/>
      <c r="L203" s="2" t="s">
        <v>74</v>
      </c>
      <c r="M203" s="2" t="s">
        <v>137</v>
      </c>
      <c r="N203" s="2">
        <v>172.5</v>
      </c>
      <c r="O203" s="4">
        <v>172.5</v>
      </c>
      <c r="P203" s="4">
        <v>0</v>
      </c>
      <c r="Q203" s="4">
        <v>172.5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4">
        <v>0</v>
      </c>
      <c r="AG203" s="2">
        <v>46</v>
      </c>
      <c r="AH203" s="2">
        <v>690</v>
      </c>
      <c r="AI203" s="2">
        <v>200</v>
      </c>
      <c r="AJ203" s="5">
        <v>350</v>
      </c>
      <c r="AK203" s="55">
        <f t="shared" si="3"/>
        <v>0</v>
      </c>
    </row>
    <row r="204" spans="1:37" ht="25.65" customHeight="1">
      <c r="A204" s="2">
        <v>225</v>
      </c>
      <c r="B204" s="2" t="s">
        <v>36</v>
      </c>
      <c r="C204" s="2" t="s">
        <v>580</v>
      </c>
      <c r="D204" s="2" t="s">
        <v>38</v>
      </c>
      <c r="E204" s="2" t="s">
        <v>39</v>
      </c>
      <c r="F204" s="2" t="s">
        <v>40</v>
      </c>
      <c r="G204" s="2" t="s">
        <v>87</v>
      </c>
      <c r="H204" s="2" t="s">
        <v>237</v>
      </c>
      <c r="I204" s="3" t="s">
        <v>262</v>
      </c>
      <c r="J204" s="3"/>
      <c r="K204" s="3"/>
      <c r="L204" s="2" t="s">
        <v>116</v>
      </c>
      <c r="M204" s="2" t="s">
        <v>50</v>
      </c>
      <c r="N204" s="2">
        <v>172.5</v>
      </c>
      <c r="O204" s="4">
        <v>168.41666666666666</v>
      </c>
      <c r="P204" s="4">
        <v>0</v>
      </c>
      <c r="Q204" s="4">
        <v>168.41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4">
        <v>0</v>
      </c>
      <c r="AG204" s="2">
        <v>45</v>
      </c>
      <c r="AH204" s="2">
        <v>675</v>
      </c>
      <c r="AI204" s="2">
        <v>200</v>
      </c>
      <c r="AJ204" s="5">
        <v>150</v>
      </c>
      <c r="AK204" s="55">
        <f t="shared" si="3"/>
        <v>0</v>
      </c>
    </row>
    <row r="205" spans="1:37" ht="25.65" customHeight="1">
      <c r="A205" s="2">
        <v>226</v>
      </c>
      <c r="B205" s="2" t="s">
        <v>36</v>
      </c>
      <c r="C205" s="2" t="s">
        <v>581</v>
      </c>
      <c r="D205" s="2" t="s">
        <v>38</v>
      </c>
      <c r="E205" s="2" t="s">
        <v>39</v>
      </c>
      <c r="F205" s="2" t="s">
        <v>40</v>
      </c>
      <c r="G205" s="2" t="s">
        <v>87</v>
      </c>
      <c r="H205" s="2" t="s">
        <v>91</v>
      </c>
      <c r="I205" s="3" t="s">
        <v>582</v>
      </c>
      <c r="J205" s="3"/>
      <c r="K205" s="3"/>
      <c r="L205" s="2" t="s">
        <v>70</v>
      </c>
      <c r="M205" s="2" t="s">
        <v>98</v>
      </c>
      <c r="N205" s="2">
        <v>172.5</v>
      </c>
      <c r="O205" s="4">
        <v>172.5</v>
      </c>
      <c r="P205" s="4">
        <v>0</v>
      </c>
      <c r="Q205" s="4">
        <v>172.5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2">
        <v>47.5</v>
      </c>
      <c r="Z205" s="2">
        <v>9.5</v>
      </c>
      <c r="AA205" s="2">
        <v>0</v>
      </c>
      <c r="AB205" s="2">
        <v>25.5</v>
      </c>
      <c r="AC205" s="2">
        <v>12.5</v>
      </c>
      <c r="AD205" s="2">
        <v>0</v>
      </c>
      <c r="AE205" s="2">
        <v>0</v>
      </c>
      <c r="AF205" s="4">
        <v>1520</v>
      </c>
      <c r="AG205" s="2">
        <v>48</v>
      </c>
      <c r="AH205" s="2">
        <v>720</v>
      </c>
      <c r="AI205" s="2">
        <v>200</v>
      </c>
      <c r="AJ205" s="5">
        <v>150</v>
      </c>
      <c r="AK205" s="55">
        <f t="shared" si="3"/>
        <v>0</v>
      </c>
    </row>
    <row r="206" spans="1:37" ht="25.65" customHeight="1">
      <c r="A206" s="2">
        <v>227</v>
      </c>
      <c r="B206" s="2" t="s">
        <v>36</v>
      </c>
      <c r="C206" s="2" t="s">
        <v>583</v>
      </c>
      <c r="D206" s="2" t="s">
        <v>38</v>
      </c>
      <c r="E206" s="2" t="s">
        <v>39</v>
      </c>
      <c r="F206" s="2" t="s">
        <v>40</v>
      </c>
      <c r="G206" s="2" t="s">
        <v>106</v>
      </c>
      <c r="H206" s="2" t="s">
        <v>77</v>
      </c>
      <c r="I206" s="3" t="s">
        <v>584</v>
      </c>
      <c r="J206" s="3"/>
      <c r="K206" s="3"/>
      <c r="L206" s="2" t="s">
        <v>74</v>
      </c>
      <c r="M206" s="2" t="s">
        <v>117</v>
      </c>
      <c r="N206" s="2">
        <v>172.5</v>
      </c>
      <c r="O206" s="4">
        <v>172.4</v>
      </c>
      <c r="P206" s="4">
        <v>0</v>
      </c>
      <c r="Q206" s="4">
        <v>172.4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4">
        <v>0</v>
      </c>
      <c r="AG206" s="2">
        <v>46</v>
      </c>
      <c r="AH206" s="2">
        <v>690</v>
      </c>
      <c r="AI206" s="2">
        <v>200</v>
      </c>
      <c r="AJ206" s="5">
        <v>200</v>
      </c>
      <c r="AK206" s="55">
        <f t="shared" si="3"/>
        <v>0</v>
      </c>
    </row>
    <row r="207" spans="1:37" ht="25.65" customHeight="1">
      <c r="A207" s="2">
        <v>228</v>
      </c>
      <c r="B207" s="2" t="s">
        <v>36</v>
      </c>
      <c r="C207" s="2" t="s">
        <v>585</v>
      </c>
      <c r="D207" s="2" t="s">
        <v>38</v>
      </c>
      <c r="E207" s="2" t="s">
        <v>39</v>
      </c>
      <c r="F207" s="2" t="s">
        <v>40</v>
      </c>
      <c r="G207" s="2" t="s">
        <v>233</v>
      </c>
      <c r="H207" s="2" t="s">
        <v>80</v>
      </c>
      <c r="I207" s="3" t="s">
        <v>586</v>
      </c>
      <c r="J207" s="3"/>
      <c r="K207" s="3"/>
      <c r="L207" s="2" t="s">
        <v>70</v>
      </c>
      <c r="M207" s="2" t="s">
        <v>65</v>
      </c>
      <c r="N207" s="2">
        <v>172.5</v>
      </c>
      <c r="O207" s="4">
        <v>163.5</v>
      </c>
      <c r="P207" s="4">
        <v>0</v>
      </c>
      <c r="Q207" s="4">
        <v>163.5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2">
        <v>12.5</v>
      </c>
      <c r="Z207" s="2">
        <v>12.5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4">
        <v>0</v>
      </c>
      <c r="AG207" s="2">
        <v>32</v>
      </c>
      <c r="AH207" s="2">
        <v>480</v>
      </c>
      <c r="AI207" s="2">
        <v>200</v>
      </c>
      <c r="AJ207" s="5">
        <v>200</v>
      </c>
      <c r="AK207" s="55">
        <f t="shared" si="3"/>
        <v>0</v>
      </c>
    </row>
    <row r="208" spans="1:37" ht="25.65" customHeight="1">
      <c r="A208" s="2">
        <v>229</v>
      </c>
      <c r="B208" s="2" t="s">
        <v>85</v>
      </c>
      <c r="C208" s="2" t="s">
        <v>587</v>
      </c>
      <c r="D208" s="2" t="s">
        <v>38</v>
      </c>
      <c r="E208" s="2" t="s">
        <v>39</v>
      </c>
      <c r="F208" s="2" t="s">
        <v>40</v>
      </c>
      <c r="G208" s="2" t="s">
        <v>127</v>
      </c>
      <c r="H208" s="2" t="s">
        <v>91</v>
      </c>
      <c r="I208" s="3" t="s">
        <v>588</v>
      </c>
      <c r="J208" s="3"/>
      <c r="K208" s="3" t="s">
        <v>263</v>
      </c>
      <c r="L208" s="2" t="s">
        <v>121</v>
      </c>
      <c r="M208" s="2" t="s">
        <v>125</v>
      </c>
      <c r="N208" s="2">
        <v>172.5</v>
      </c>
      <c r="O208" s="4">
        <v>135</v>
      </c>
      <c r="P208" s="4">
        <v>0</v>
      </c>
      <c r="Q208" s="4">
        <v>135</v>
      </c>
      <c r="R208" s="4">
        <v>0</v>
      </c>
      <c r="S208" s="4">
        <v>11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2">
        <v>20</v>
      </c>
      <c r="Z208" s="2">
        <v>20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4">
        <v>0</v>
      </c>
      <c r="AG208" s="2">
        <v>22</v>
      </c>
      <c r="AH208" s="2">
        <v>330</v>
      </c>
      <c r="AI208" s="2">
        <v>200</v>
      </c>
      <c r="AJ208" s="5">
        <v>150</v>
      </c>
      <c r="AK208" s="55">
        <f t="shared" si="3"/>
        <v>11</v>
      </c>
    </row>
    <row r="209" spans="1:37" ht="25.65" customHeight="1">
      <c r="A209" s="2">
        <v>230</v>
      </c>
      <c r="B209" s="2" t="s">
        <v>36</v>
      </c>
      <c r="C209" s="2" t="s">
        <v>589</v>
      </c>
      <c r="D209" s="2" t="s">
        <v>38</v>
      </c>
      <c r="E209" s="2" t="s">
        <v>39</v>
      </c>
      <c r="F209" s="2" t="s">
        <v>40</v>
      </c>
      <c r="G209" s="2" t="s">
        <v>127</v>
      </c>
      <c r="H209" s="2" t="s">
        <v>62</v>
      </c>
      <c r="I209" s="3" t="s">
        <v>590</v>
      </c>
      <c r="J209" s="3"/>
      <c r="K209" s="3"/>
      <c r="L209" s="2" t="s">
        <v>64</v>
      </c>
      <c r="M209" s="2" t="s">
        <v>65</v>
      </c>
      <c r="N209" s="2">
        <v>172.5</v>
      </c>
      <c r="O209" s="4">
        <v>170</v>
      </c>
      <c r="P209" s="4">
        <v>0</v>
      </c>
      <c r="Q209" s="4">
        <v>170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4">
        <v>0</v>
      </c>
      <c r="AG209" s="2">
        <v>36</v>
      </c>
      <c r="AH209" s="2">
        <v>540</v>
      </c>
      <c r="AI209" s="2">
        <v>200</v>
      </c>
      <c r="AJ209" s="5">
        <v>100</v>
      </c>
      <c r="AK209" s="55">
        <f t="shared" si="3"/>
        <v>0</v>
      </c>
    </row>
    <row r="210" spans="1:37" ht="25.65" customHeight="1">
      <c r="A210" s="2">
        <v>231</v>
      </c>
      <c r="B210" s="2" t="s">
        <v>36</v>
      </c>
      <c r="C210" s="2" t="s">
        <v>591</v>
      </c>
      <c r="D210" s="2" t="s">
        <v>38</v>
      </c>
      <c r="E210" s="2" t="s">
        <v>39</v>
      </c>
      <c r="F210" s="2" t="s">
        <v>40</v>
      </c>
      <c r="G210" s="2" t="s">
        <v>127</v>
      </c>
      <c r="H210" s="2" t="s">
        <v>91</v>
      </c>
      <c r="I210" s="3" t="s">
        <v>592</v>
      </c>
      <c r="J210" s="3"/>
      <c r="K210" s="3"/>
      <c r="L210" s="2" t="s">
        <v>70</v>
      </c>
      <c r="M210" s="2" t="s">
        <v>125</v>
      </c>
      <c r="N210" s="2">
        <v>172.5</v>
      </c>
      <c r="O210" s="4">
        <v>164.5</v>
      </c>
      <c r="P210" s="4">
        <v>0</v>
      </c>
      <c r="Q210" s="4">
        <v>164.5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2">
        <v>33.5</v>
      </c>
      <c r="Z210" s="2">
        <v>33.5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4">
        <v>0</v>
      </c>
      <c r="AG210" s="2">
        <v>44</v>
      </c>
      <c r="AH210" s="2">
        <v>660</v>
      </c>
      <c r="AI210" s="2">
        <v>200</v>
      </c>
      <c r="AJ210" s="5">
        <v>250</v>
      </c>
      <c r="AK210" s="55">
        <f t="shared" si="3"/>
        <v>0</v>
      </c>
    </row>
    <row r="211" spans="1:37" ht="25.65" customHeight="1">
      <c r="A211" s="2">
        <v>232</v>
      </c>
      <c r="B211" s="2" t="s">
        <v>36</v>
      </c>
      <c r="C211" s="2" t="s">
        <v>593</v>
      </c>
      <c r="D211" s="2" t="s">
        <v>38</v>
      </c>
      <c r="E211" s="2" t="s">
        <v>39</v>
      </c>
      <c r="F211" s="2" t="s">
        <v>40</v>
      </c>
      <c r="G211" s="2" t="s">
        <v>127</v>
      </c>
      <c r="H211" s="2" t="s">
        <v>91</v>
      </c>
      <c r="I211" s="3" t="s">
        <v>594</v>
      </c>
      <c r="J211" s="3"/>
      <c r="K211" s="3"/>
      <c r="L211" s="2" t="s">
        <v>70</v>
      </c>
      <c r="M211" s="2" t="s">
        <v>65</v>
      </c>
      <c r="N211" s="2">
        <v>172.5</v>
      </c>
      <c r="O211" s="4">
        <v>172.5</v>
      </c>
      <c r="P211" s="4">
        <v>0</v>
      </c>
      <c r="Q211" s="4">
        <v>172.5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2">
        <v>18.5</v>
      </c>
      <c r="Z211" s="2">
        <v>18.5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4">
        <v>0</v>
      </c>
      <c r="AG211" s="2">
        <v>34</v>
      </c>
      <c r="AH211" s="2">
        <v>510</v>
      </c>
      <c r="AI211" s="2">
        <v>200</v>
      </c>
      <c r="AJ211" s="5">
        <v>200</v>
      </c>
      <c r="AK211" s="55">
        <f t="shared" si="3"/>
        <v>0</v>
      </c>
    </row>
    <row r="212" spans="1:37" ht="25.65" customHeight="1">
      <c r="A212" s="2">
        <v>233</v>
      </c>
      <c r="B212" s="2" t="s">
        <v>36</v>
      </c>
      <c r="C212" s="2" t="s">
        <v>595</v>
      </c>
      <c r="D212" s="2" t="s">
        <v>133</v>
      </c>
      <c r="E212" s="2" t="s">
        <v>206</v>
      </c>
      <c r="F212" s="2" t="s">
        <v>40</v>
      </c>
      <c r="G212" s="2" t="s">
        <v>596</v>
      </c>
      <c r="H212" s="2" t="s">
        <v>597</v>
      </c>
      <c r="I212" s="3" t="s">
        <v>598</v>
      </c>
      <c r="J212" s="3"/>
      <c r="K212" s="3"/>
      <c r="L212" s="2" t="s">
        <v>74</v>
      </c>
      <c r="M212" s="2" t="s">
        <v>112</v>
      </c>
      <c r="N212" s="2">
        <v>184</v>
      </c>
      <c r="O212" s="4">
        <v>184</v>
      </c>
      <c r="P212" s="4">
        <v>0</v>
      </c>
      <c r="Q212" s="4">
        <v>184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4">
        <v>0</v>
      </c>
      <c r="AG212" s="2">
        <v>46</v>
      </c>
      <c r="AH212" s="2">
        <v>690</v>
      </c>
      <c r="AI212" s="2">
        <v>200</v>
      </c>
      <c r="AJ212" s="5">
        <v>250</v>
      </c>
      <c r="AK212" s="55">
        <f t="shared" si="3"/>
        <v>0</v>
      </c>
    </row>
    <row r="213" spans="1:37" ht="25.65" customHeight="1">
      <c r="A213" s="2">
        <v>234</v>
      </c>
      <c r="B213" s="2" t="s">
        <v>36</v>
      </c>
      <c r="C213" s="2" t="s">
        <v>599</v>
      </c>
      <c r="D213" s="2" t="s">
        <v>38</v>
      </c>
      <c r="E213" s="2" t="s">
        <v>39</v>
      </c>
      <c r="F213" s="2" t="s">
        <v>40</v>
      </c>
      <c r="G213" s="2" t="s">
        <v>249</v>
      </c>
      <c r="H213" s="2" t="s">
        <v>600</v>
      </c>
      <c r="I213" s="3" t="s">
        <v>579</v>
      </c>
      <c r="J213" s="3"/>
      <c r="K213" s="3"/>
      <c r="L213" s="2" t="s">
        <v>163</v>
      </c>
      <c r="M213" s="2" t="s">
        <v>137</v>
      </c>
      <c r="N213" s="2">
        <v>172.5</v>
      </c>
      <c r="O213" s="4">
        <v>172.45</v>
      </c>
      <c r="P213" s="4">
        <v>0</v>
      </c>
      <c r="Q213" s="4">
        <v>172.45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4">
        <v>0</v>
      </c>
      <c r="AG213" s="2">
        <v>40</v>
      </c>
      <c r="AH213" s="2">
        <v>600</v>
      </c>
      <c r="AI213" s="2">
        <v>200</v>
      </c>
      <c r="AJ213" s="5">
        <v>350</v>
      </c>
      <c r="AK213" s="55">
        <f t="shared" si="3"/>
        <v>0</v>
      </c>
    </row>
    <row r="214" spans="1:37" ht="25.65" customHeight="1">
      <c r="A214" s="2">
        <v>235</v>
      </c>
      <c r="B214" s="2" t="s">
        <v>36</v>
      </c>
      <c r="C214" s="2" t="s">
        <v>601</v>
      </c>
      <c r="D214" s="2" t="s">
        <v>38</v>
      </c>
      <c r="E214" s="2" t="s">
        <v>39</v>
      </c>
      <c r="F214" s="2" t="s">
        <v>40</v>
      </c>
      <c r="G214" s="2" t="s">
        <v>602</v>
      </c>
      <c r="H214" s="2" t="s">
        <v>603</v>
      </c>
      <c r="I214" s="3" t="s">
        <v>592</v>
      </c>
      <c r="J214" s="3"/>
      <c r="K214" s="3"/>
      <c r="L214" s="2" t="s">
        <v>70</v>
      </c>
      <c r="M214" s="2" t="s">
        <v>75</v>
      </c>
      <c r="N214" s="2">
        <v>172.5</v>
      </c>
      <c r="O214" s="4">
        <v>172.5</v>
      </c>
      <c r="P214" s="4">
        <v>0</v>
      </c>
      <c r="Q214" s="4">
        <v>172.5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2">
        <v>11</v>
      </c>
      <c r="Z214" s="2">
        <v>11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4">
        <v>0</v>
      </c>
      <c r="AG214" s="2">
        <v>32</v>
      </c>
      <c r="AH214" s="2">
        <v>480</v>
      </c>
      <c r="AI214" s="2">
        <v>200</v>
      </c>
      <c r="AJ214" s="5">
        <v>250</v>
      </c>
      <c r="AK214" s="55">
        <f t="shared" si="3"/>
        <v>0</v>
      </c>
    </row>
    <row r="215" spans="1:37" ht="25.65" customHeight="1">
      <c r="A215" s="2">
        <v>236</v>
      </c>
      <c r="B215" s="2" t="s">
        <v>36</v>
      </c>
      <c r="C215" s="2" t="s">
        <v>604</v>
      </c>
      <c r="D215" s="2" t="s">
        <v>38</v>
      </c>
      <c r="E215" s="2" t="s">
        <v>39</v>
      </c>
      <c r="F215" s="2" t="s">
        <v>40</v>
      </c>
      <c r="G215" s="2" t="s">
        <v>249</v>
      </c>
      <c r="H215" s="2" t="s">
        <v>605</v>
      </c>
      <c r="I215" s="3" t="s">
        <v>606</v>
      </c>
      <c r="J215" s="3"/>
      <c r="K215" s="3"/>
      <c r="L215" s="2" t="s">
        <v>70</v>
      </c>
      <c r="M215" s="2" t="s">
        <v>75</v>
      </c>
      <c r="N215" s="2">
        <v>172.5</v>
      </c>
      <c r="O215" s="4">
        <v>165</v>
      </c>
      <c r="P215" s="4">
        <v>0</v>
      </c>
      <c r="Q215" s="4">
        <v>165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2">
        <v>13.5</v>
      </c>
      <c r="Z215" s="2">
        <v>13.5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4">
        <v>0</v>
      </c>
      <c r="AG215" s="2">
        <v>30</v>
      </c>
      <c r="AH215" s="2">
        <v>450</v>
      </c>
      <c r="AI215" s="2">
        <v>200</v>
      </c>
      <c r="AJ215" s="5">
        <v>350</v>
      </c>
      <c r="AK215" s="55">
        <f t="shared" si="3"/>
        <v>0</v>
      </c>
    </row>
    <row r="216" spans="1:37" ht="25.65" customHeight="1">
      <c r="A216" s="2">
        <v>237</v>
      </c>
      <c r="B216" s="2" t="s">
        <v>36</v>
      </c>
      <c r="C216" s="2" t="s">
        <v>607</v>
      </c>
      <c r="D216" s="2" t="s">
        <v>38</v>
      </c>
      <c r="E216" s="2" t="s">
        <v>39</v>
      </c>
      <c r="F216" s="2" t="s">
        <v>40</v>
      </c>
      <c r="G216" s="2" t="s">
        <v>109</v>
      </c>
      <c r="H216" s="2" t="s">
        <v>123</v>
      </c>
      <c r="I216" s="3" t="s">
        <v>608</v>
      </c>
      <c r="J216" s="3"/>
      <c r="K216" s="3"/>
      <c r="L216" s="2" t="s">
        <v>64</v>
      </c>
      <c r="M216" s="2" t="s">
        <v>65</v>
      </c>
      <c r="N216" s="2">
        <v>172.5</v>
      </c>
      <c r="O216" s="4">
        <v>142.44999999999999</v>
      </c>
      <c r="P216" s="4">
        <v>0</v>
      </c>
      <c r="Q216" s="4">
        <v>142.44999999999999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2">
        <v>31.5</v>
      </c>
      <c r="Z216" s="2">
        <v>31.5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4">
        <v>0</v>
      </c>
      <c r="AG216" s="2">
        <v>30</v>
      </c>
      <c r="AH216" s="2">
        <v>450</v>
      </c>
      <c r="AI216" s="2">
        <v>200</v>
      </c>
      <c r="AJ216" s="5">
        <v>250</v>
      </c>
      <c r="AK216" s="55">
        <f t="shared" si="3"/>
        <v>0</v>
      </c>
    </row>
    <row r="217" spans="1:37" ht="25.65" customHeight="1">
      <c r="A217" s="2">
        <v>238</v>
      </c>
      <c r="B217" s="2" t="s">
        <v>36</v>
      </c>
      <c r="C217" s="2" t="s">
        <v>609</v>
      </c>
      <c r="D217" s="2" t="s">
        <v>133</v>
      </c>
      <c r="E217" s="2" t="s">
        <v>39</v>
      </c>
      <c r="F217" s="2" t="s">
        <v>40</v>
      </c>
      <c r="G217" s="2" t="s">
        <v>492</v>
      </c>
      <c r="H217" s="2" t="s">
        <v>140</v>
      </c>
      <c r="I217" s="3" t="s">
        <v>610</v>
      </c>
      <c r="J217" s="3"/>
      <c r="K217" s="3"/>
      <c r="L217" s="2" t="s">
        <v>130</v>
      </c>
      <c r="M217" s="2" t="s">
        <v>54</v>
      </c>
      <c r="N217" s="2">
        <v>184</v>
      </c>
      <c r="O217" s="4">
        <v>184</v>
      </c>
      <c r="P217" s="4">
        <v>0</v>
      </c>
      <c r="Q217" s="4">
        <v>184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4">
        <v>0</v>
      </c>
      <c r="AG217" s="2">
        <v>43</v>
      </c>
      <c r="AH217" s="2">
        <v>645</v>
      </c>
      <c r="AI217" s="2">
        <v>200</v>
      </c>
      <c r="AJ217" s="5">
        <v>150</v>
      </c>
      <c r="AK217" s="55">
        <f t="shared" si="3"/>
        <v>0</v>
      </c>
    </row>
    <row r="218" spans="1:37" ht="25.65" customHeight="1">
      <c r="A218" s="2">
        <v>239</v>
      </c>
      <c r="B218" s="2" t="s">
        <v>36</v>
      </c>
      <c r="C218" s="2" t="s">
        <v>611</v>
      </c>
      <c r="D218" s="2" t="s">
        <v>133</v>
      </c>
      <c r="E218" s="2" t="s">
        <v>39</v>
      </c>
      <c r="F218" s="2" t="s">
        <v>40</v>
      </c>
      <c r="G218" s="2" t="s">
        <v>612</v>
      </c>
      <c r="H218" s="2" t="s">
        <v>613</v>
      </c>
      <c r="I218" s="3" t="s">
        <v>369</v>
      </c>
      <c r="J218" s="3"/>
      <c r="K218" s="3"/>
      <c r="L218" s="2" t="s">
        <v>59</v>
      </c>
      <c r="M218" s="2" t="s">
        <v>131</v>
      </c>
      <c r="N218" s="2">
        <v>184</v>
      </c>
      <c r="O218" s="4">
        <v>184</v>
      </c>
      <c r="P218" s="4">
        <v>0</v>
      </c>
      <c r="Q218" s="4">
        <v>184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4">
        <v>0</v>
      </c>
      <c r="AG218" s="2">
        <v>23</v>
      </c>
      <c r="AH218" s="2">
        <v>345</v>
      </c>
      <c r="AI218" s="2">
        <v>200</v>
      </c>
      <c r="AJ218" s="5">
        <v>200</v>
      </c>
      <c r="AK218" s="55">
        <f t="shared" si="3"/>
        <v>0</v>
      </c>
    </row>
    <row r="219" spans="1:37" ht="25.65" customHeight="1">
      <c r="A219" s="2">
        <v>241</v>
      </c>
      <c r="B219" s="2" t="s">
        <v>36</v>
      </c>
      <c r="C219" s="2" t="s">
        <v>618</v>
      </c>
      <c r="D219" s="2" t="s">
        <v>133</v>
      </c>
      <c r="E219" s="2" t="s">
        <v>39</v>
      </c>
      <c r="F219" s="2" t="s">
        <v>40</v>
      </c>
      <c r="G219" s="2" t="s">
        <v>457</v>
      </c>
      <c r="H219" s="2" t="s">
        <v>619</v>
      </c>
      <c r="I219" s="3" t="s">
        <v>620</v>
      </c>
      <c r="J219" s="3"/>
      <c r="K219" s="3"/>
      <c r="L219" s="2" t="s">
        <v>121</v>
      </c>
      <c r="M219" s="2" t="s">
        <v>75</v>
      </c>
      <c r="N219" s="2">
        <v>184</v>
      </c>
      <c r="O219" s="4">
        <v>183.41666666666666</v>
      </c>
      <c r="P219" s="4">
        <v>0</v>
      </c>
      <c r="Q219" s="4">
        <v>183.42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2">
        <v>1.5</v>
      </c>
      <c r="Z219" s="2">
        <v>1.5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4">
        <v>0</v>
      </c>
      <c r="AG219" s="2">
        <v>40</v>
      </c>
      <c r="AH219" s="2">
        <v>600</v>
      </c>
      <c r="AI219" s="2">
        <v>200</v>
      </c>
      <c r="AJ219" s="5">
        <v>150</v>
      </c>
      <c r="AK219" s="55">
        <f t="shared" si="3"/>
        <v>0</v>
      </c>
    </row>
    <row r="220" spans="1:37" ht="25.65" customHeight="1">
      <c r="A220" s="2">
        <v>242</v>
      </c>
      <c r="B220" s="2" t="s">
        <v>36</v>
      </c>
      <c r="C220" s="2" t="s">
        <v>621</v>
      </c>
      <c r="D220" s="2" t="s">
        <v>133</v>
      </c>
      <c r="E220" s="2" t="s">
        <v>39</v>
      </c>
      <c r="F220" s="2" t="s">
        <v>40</v>
      </c>
      <c r="G220" s="2" t="s">
        <v>148</v>
      </c>
      <c r="H220" s="2" t="s">
        <v>622</v>
      </c>
      <c r="I220" s="3" t="s">
        <v>623</v>
      </c>
      <c r="J220" s="3"/>
      <c r="K220" s="3"/>
      <c r="L220" s="2" t="s">
        <v>70</v>
      </c>
      <c r="M220" s="2" t="s">
        <v>137</v>
      </c>
      <c r="N220" s="2">
        <v>184</v>
      </c>
      <c r="O220" s="4">
        <v>184</v>
      </c>
      <c r="P220" s="4">
        <v>0</v>
      </c>
      <c r="Q220" s="4">
        <v>184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4">
        <v>0</v>
      </c>
      <c r="AG220" s="2">
        <v>46</v>
      </c>
      <c r="AH220" s="2">
        <v>690</v>
      </c>
      <c r="AI220" s="2">
        <v>200</v>
      </c>
      <c r="AJ220" s="5">
        <v>150</v>
      </c>
      <c r="AK220" s="55">
        <f t="shared" si="3"/>
        <v>0</v>
      </c>
    </row>
    <row r="221" spans="1:37" ht="25.65" customHeight="1">
      <c r="A221" s="2">
        <v>243</v>
      </c>
      <c r="B221" s="2" t="s">
        <v>36</v>
      </c>
      <c r="C221" s="2" t="s">
        <v>624</v>
      </c>
      <c r="D221" s="2" t="s">
        <v>133</v>
      </c>
      <c r="E221" s="2" t="s">
        <v>39</v>
      </c>
      <c r="F221" s="2" t="s">
        <v>40</v>
      </c>
      <c r="G221" s="2" t="s">
        <v>148</v>
      </c>
      <c r="H221" s="2" t="s">
        <v>625</v>
      </c>
      <c r="I221" s="3" t="s">
        <v>623</v>
      </c>
      <c r="J221" s="3"/>
      <c r="K221" s="3"/>
      <c r="L221" s="2" t="s">
        <v>70</v>
      </c>
      <c r="M221" s="2" t="s">
        <v>65</v>
      </c>
      <c r="N221" s="2">
        <v>184</v>
      </c>
      <c r="O221" s="4">
        <v>179.5</v>
      </c>
      <c r="P221" s="4">
        <v>0</v>
      </c>
      <c r="Q221" s="4">
        <v>179.5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2">
        <v>3.5</v>
      </c>
      <c r="Z221" s="2">
        <v>3.5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4">
        <v>0</v>
      </c>
      <c r="AG221" s="2">
        <v>47</v>
      </c>
      <c r="AH221" s="2">
        <v>705</v>
      </c>
      <c r="AI221" s="2">
        <v>200</v>
      </c>
      <c r="AJ221" s="5">
        <v>150</v>
      </c>
      <c r="AK221" s="55">
        <f t="shared" si="3"/>
        <v>0</v>
      </c>
    </row>
    <row r="222" spans="1:37" ht="25.65" customHeight="1">
      <c r="A222" s="2">
        <v>244</v>
      </c>
      <c r="B222" s="2" t="s">
        <v>36</v>
      </c>
      <c r="C222" s="2" t="s">
        <v>626</v>
      </c>
      <c r="D222" s="2" t="s">
        <v>133</v>
      </c>
      <c r="E222" s="2" t="s">
        <v>39</v>
      </c>
      <c r="F222" s="2" t="s">
        <v>40</v>
      </c>
      <c r="G222" s="2" t="s">
        <v>160</v>
      </c>
      <c r="H222" s="2" t="s">
        <v>627</v>
      </c>
      <c r="I222" s="3" t="s">
        <v>628</v>
      </c>
      <c r="J222" s="3"/>
      <c r="K222" s="3"/>
      <c r="L222" s="2" t="s">
        <v>130</v>
      </c>
      <c r="M222" s="2" t="s">
        <v>54</v>
      </c>
      <c r="N222" s="2">
        <v>184</v>
      </c>
      <c r="O222" s="4">
        <v>183.85</v>
      </c>
      <c r="P222" s="4">
        <v>0</v>
      </c>
      <c r="Q222" s="4">
        <v>183.85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4">
        <v>0</v>
      </c>
      <c r="AG222" s="2">
        <v>45</v>
      </c>
      <c r="AH222" s="2">
        <v>675</v>
      </c>
      <c r="AI222" s="2">
        <v>200</v>
      </c>
      <c r="AJ222" s="5">
        <v>150</v>
      </c>
      <c r="AK222" s="55">
        <f t="shared" si="3"/>
        <v>0</v>
      </c>
    </row>
    <row r="223" spans="1:37" ht="25.65" customHeight="1">
      <c r="A223" s="2">
        <v>245</v>
      </c>
      <c r="B223" s="2" t="s">
        <v>36</v>
      </c>
      <c r="C223" s="2" t="s">
        <v>629</v>
      </c>
      <c r="D223" s="2" t="s">
        <v>38</v>
      </c>
      <c r="E223" s="2" t="s">
        <v>206</v>
      </c>
      <c r="F223" s="2" t="s">
        <v>165</v>
      </c>
      <c r="G223" s="2" t="s">
        <v>165</v>
      </c>
      <c r="H223" s="2" t="s">
        <v>338</v>
      </c>
      <c r="I223" s="3" t="s">
        <v>630</v>
      </c>
      <c r="J223" s="3"/>
      <c r="K223" s="3"/>
      <c r="L223" s="2" t="s">
        <v>59</v>
      </c>
      <c r="M223" s="2" t="s">
        <v>112</v>
      </c>
      <c r="N223" s="2">
        <v>172.5</v>
      </c>
      <c r="O223" s="4">
        <v>172.5</v>
      </c>
      <c r="P223" s="4">
        <v>0</v>
      </c>
      <c r="Q223" s="4">
        <v>172.5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4">
        <v>0</v>
      </c>
      <c r="AG223" s="2">
        <v>49</v>
      </c>
      <c r="AH223" s="2">
        <v>735</v>
      </c>
      <c r="AI223" s="2">
        <v>200</v>
      </c>
      <c r="AJ223" s="5">
        <v>250</v>
      </c>
      <c r="AK223" s="55">
        <f t="shared" si="3"/>
        <v>0</v>
      </c>
    </row>
    <row r="224" spans="1:37" ht="25.65" customHeight="1">
      <c r="A224" s="2">
        <v>246</v>
      </c>
      <c r="B224" s="2" t="s">
        <v>36</v>
      </c>
      <c r="C224" s="2" t="s">
        <v>631</v>
      </c>
      <c r="D224" s="2" t="s">
        <v>38</v>
      </c>
      <c r="E224" s="2" t="s">
        <v>39</v>
      </c>
      <c r="F224" s="2" t="s">
        <v>165</v>
      </c>
      <c r="G224" s="2" t="s">
        <v>166</v>
      </c>
      <c r="H224" s="2" t="s">
        <v>77</v>
      </c>
      <c r="I224" s="3" t="s">
        <v>73</v>
      </c>
      <c r="J224" s="3"/>
      <c r="K224" s="3"/>
      <c r="L224" s="2" t="s">
        <v>74</v>
      </c>
      <c r="M224" s="2" t="s">
        <v>125</v>
      </c>
      <c r="N224" s="2">
        <v>172.5</v>
      </c>
      <c r="O224" s="4">
        <v>172.26666666666668</v>
      </c>
      <c r="P224" s="4">
        <v>0</v>
      </c>
      <c r="Q224" s="4">
        <v>172.27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4">
        <v>0</v>
      </c>
      <c r="AG224" s="2">
        <v>27</v>
      </c>
      <c r="AH224" s="2">
        <v>405</v>
      </c>
      <c r="AI224" s="2">
        <v>200</v>
      </c>
      <c r="AJ224" s="5">
        <v>250</v>
      </c>
      <c r="AK224" s="55">
        <f t="shared" si="3"/>
        <v>0</v>
      </c>
    </row>
    <row r="225" spans="1:37" ht="33.9" customHeight="1">
      <c r="A225" s="2">
        <v>247</v>
      </c>
      <c r="B225" s="2" t="s">
        <v>36</v>
      </c>
      <c r="C225" s="2" t="s">
        <v>632</v>
      </c>
      <c r="D225" s="2" t="s">
        <v>38</v>
      </c>
      <c r="E225" s="2" t="s">
        <v>39</v>
      </c>
      <c r="F225" s="2" t="s">
        <v>165</v>
      </c>
      <c r="G225" s="2" t="s">
        <v>166</v>
      </c>
      <c r="H225" s="2" t="s">
        <v>167</v>
      </c>
      <c r="I225" s="3" t="s">
        <v>633</v>
      </c>
      <c r="J225" s="3"/>
      <c r="K225" s="3"/>
      <c r="L225" s="2" t="s">
        <v>70</v>
      </c>
      <c r="M225" s="2" t="s">
        <v>65</v>
      </c>
      <c r="N225" s="2">
        <v>172.5</v>
      </c>
      <c r="O225" s="4">
        <v>172.5</v>
      </c>
      <c r="P225" s="4">
        <v>0</v>
      </c>
      <c r="Q225" s="4">
        <v>172.5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2">
        <v>7.5</v>
      </c>
      <c r="Z225" s="2">
        <v>7.5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4">
        <v>0</v>
      </c>
      <c r="AG225" s="2">
        <v>24</v>
      </c>
      <c r="AH225" s="2">
        <v>360</v>
      </c>
      <c r="AI225" s="2">
        <v>200</v>
      </c>
      <c r="AJ225" s="5">
        <v>200</v>
      </c>
      <c r="AK225" s="55">
        <f t="shared" si="3"/>
        <v>0</v>
      </c>
    </row>
    <row r="226" spans="1:37" ht="25.65" customHeight="1">
      <c r="A226" s="2">
        <v>248</v>
      </c>
      <c r="B226" s="2" t="s">
        <v>36</v>
      </c>
      <c r="C226" s="2" t="s">
        <v>634</v>
      </c>
      <c r="D226" s="2" t="s">
        <v>133</v>
      </c>
      <c r="E226" s="2" t="s">
        <v>206</v>
      </c>
      <c r="F226" s="2" t="s">
        <v>40</v>
      </c>
      <c r="G226" s="2" t="s">
        <v>148</v>
      </c>
      <c r="H226" s="2" t="s">
        <v>147</v>
      </c>
      <c r="I226" s="3" t="s">
        <v>436</v>
      </c>
      <c r="J226" s="3"/>
      <c r="K226" s="3"/>
      <c r="L226" s="2" t="s">
        <v>195</v>
      </c>
      <c r="M226" s="2" t="s">
        <v>65</v>
      </c>
      <c r="N226" s="2">
        <v>184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4">
        <v>0</v>
      </c>
      <c r="AG226" s="2">
        <v>0</v>
      </c>
      <c r="AH226" s="2">
        <v>0</v>
      </c>
      <c r="AI226" s="2">
        <v>200</v>
      </c>
      <c r="AJ226" s="5">
        <v>200</v>
      </c>
      <c r="AK226" s="55">
        <f t="shared" si="3"/>
        <v>0</v>
      </c>
    </row>
    <row r="227" spans="1:37" ht="25.65" customHeight="1">
      <c r="A227" s="2">
        <v>249</v>
      </c>
      <c r="B227" s="2" t="s">
        <v>36</v>
      </c>
      <c r="C227" s="2" t="s">
        <v>635</v>
      </c>
      <c r="D227" s="2" t="s">
        <v>38</v>
      </c>
      <c r="E227" s="2" t="s">
        <v>39</v>
      </c>
      <c r="F227" s="2" t="s">
        <v>187</v>
      </c>
      <c r="G227" s="2" t="s">
        <v>187</v>
      </c>
      <c r="H227" s="2" t="s">
        <v>365</v>
      </c>
      <c r="I227" s="3" t="s">
        <v>363</v>
      </c>
      <c r="J227" s="3"/>
      <c r="K227" s="3"/>
      <c r="L227" s="2" t="s">
        <v>64</v>
      </c>
      <c r="M227" s="2" t="s">
        <v>65</v>
      </c>
      <c r="N227" s="2">
        <v>175.5</v>
      </c>
      <c r="O227" s="4">
        <v>175.5</v>
      </c>
      <c r="P227" s="4">
        <v>0</v>
      </c>
      <c r="Q227" s="4">
        <v>175.5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2">
        <v>19.5</v>
      </c>
      <c r="Z227" s="2">
        <v>10</v>
      </c>
      <c r="AA227" s="2">
        <v>0</v>
      </c>
      <c r="AB227" s="2">
        <v>0</v>
      </c>
      <c r="AC227" s="2">
        <v>9.5</v>
      </c>
      <c r="AD227" s="2">
        <v>0</v>
      </c>
      <c r="AE227" s="2">
        <v>0</v>
      </c>
      <c r="AF227" s="4">
        <v>380</v>
      </c>
      <c r="AG227" s="2">
        <v>32</v>
      </c>
      <c r="AH227" s="2">
        <v>480</v>
      </c>
      <c r="AI227" s="2">
        <v>200</v>
      </c>
      <c r="AJ227" s="5">
        <v>200</v>
      </c>
      <c r="AK227" s="55">
        <f t="shared" si="3"/>
        <v>0</v>
      </c>
    </row>
    <row r="228" spans="1:37" ht="25.65" customHeight="1">
      <c r="A228" s="2">
        <v>250</v>
      </c>
      <c r="B228" s="2" t="s">
        <v>36</v>
      </c>
      <c r="C228" s="2" t="s">
        <v>636</v>
      </c>
      <c r="D228" s="2" t="s">
        <v>38</v>
      </c>
      <c r="E228" s="2" t="s">
        <v>39</v>
      </c>
      <c r="F228" s="2" t="s">
        <v>187</v>
      </c>
      <c r="G228" s="2" t="s">
        <v>187</v>
      </c>
      <c r="H228" s="2" t="s">
        <v>365</v>
      </c>
      <c r="I228" s="3" t="s">
        <v>637</v>
      </c>
      <c r="J228" s="3"/>
      <c r="K228" s="3"/>
      <c r="L228" s="2" t="s">
        <v>70</v>
      </c>
      <c r="M228" s="2" t="s">
        <v>98</v>
      </c>
      <c r="N228" s="2">
        <v>172.5</v>
      </c>
      <c r="O228" s="4">
        <v>160.5</v>
      </c>
      <c r="P228" s="4">
        <v>0</v>
      </c>
      <c r="Q228" s="4">
        <v>160.5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2">
        <v>39.5</v>
      </c>
      <c r="Z228" s="2">
        <v>39.5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4">
        <v>0</v>
      </c>
      <c r="AG228" s="2">
        <v>35</v>
      </c>
      <c r="AH228" s="2">
        <v>525</v>
      </c>
      <c r="AI228" s="2">
        <v>200</v>
      </c>
      <c r="AJ228" s="5">
        <v>200</v>
      </c>
      <c r="AK228" s="55">
        <f t="shared" si="3"/>
        <v>0</v>
      </c>
    </row>
    <row r="229" spans="1:37" ht="25.65" customHeight="1">
      <c r="A229" s="2">
        <v>251</v>
      </c>
      <c r="B229" s="2" t="s">
        <v>36</v>
      </c>
      <c r="C229" s="2" t="s">
        <v>638</v>
      </c>
      <c r="D229" s="2" t="s">
        <v>38</v>
      </c>
      <c r="E229" s="2" t="s">
        <v>39</v>
      </c>
      <c r="F229" s="2" t="s">
        <v>187</v>
      </c>
      <c r="G229" s="2" t="s">
        <v>187</v>
      </c>
      <c r="H229" s="2" t="s">
        <v>274</v>
      </c>
      <c r="I229" s="3" t="s">
        <v>171</v>
      </c>
      <c r="J229" s="3"/>
      <c r="K229" s="3"/>
      <c r="L229" s="2" t="s">
        <v>64</v>
      </c>
      <c r="M229" s="2" t="s">
        <v>65</v>
      </c>
      <c r="N229" s="2">
        <v>157.5</v>
      </c>
      <c r="O229" s="4">
        <v>157.5</v>
      </c>
      <c r="P229" s="4">
        <v>0</v>
      </c>
      <c r="Q229" s="4">
        <v>157.5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2">
        <v>83</v>
      </c>
      <c r="Z229" s="2">
        <v>19</v>
      </c>
      <c r="AA229" s="2">
        <v>0</v>
      </c>
      <c r="AB229" s="2">
        <v>27.5</v>
      </c>
      <c r="AC229" s="2">
        <v>36.5</v>
      </c>
      <c r="AD229" s="2">
        <v>0</v>
      </c>
      <c r="AE229" s="2">
        <v>0</v>
      </c>
      <c r="AF229" s="4">
        <v>2560</v>
      </c>
      <c r="AG229" s="2">
        <v>35</v>
      </c>
      <c r="AH229" s="2">
        <v>525</v>
      </c>
      <c r="AI229" s="2">
        <v>200</v>
      </c>
      <c r="AJ229" s="5">
        <v>200</v>
      </c>
      <c r="AK229" s="55">
        <f t="shared" si="3"/>
        <v>0</v>
      </c>
    </row>
    <row r="230" spans="1:37" ht="25.65" customHeight="1">
      <c r="A230" s="2">
        <v>252</v>
      </c>
      <c r="B230" s="2" t="s">
        <v>36</v>
      </c>
      <c r="C230" s="2" t="s">
        <v>639</v>
      </c>
      <c r="D230" s="2" t="s">
        <v>133</v>
      </c>
      <c r="E230" s="2" t="s">
        <v>39</v>
      </c>
      <c r="F230" s="2" t="s">
        <v>197</v>
      </c>
      <c r="G230" s="2" t="s">
        <v>134</v>
      </c>
      <c r="H230" s="2" t="s">
        <v>640</v>
      </c>
      <c r="I230" s="3" t="s">
        <v>641</v>
      </c>
      <c r="J230" s="3"/>
      <c r="K230" s="3"/>
      <c r="L230" s="2" t="s">
        <v>74</v>
      </c>
      <c r="M230" s="2" t="s">
        <v>137</v>
      </c>
      <c r="N230" s="2">
        <v>161</v>
      </c>
      <c r="O230" s="4">
        <v>160.36666666666667</v>
      </c>
      <c r="P230" s="4">
        <v>0</v>
      </c>
      <c r="Q230" s="4">
        <v>160.36000000000001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4">
        <v>0</v>
      </c>
      <c r="AG230" s="2">
        <v>34</v>
      </c>
      <c r="AH230" s="2">
        <v>510</v>
      </c>
      <c r="AI230" s="2">
        <v>200</v>
      </c>
      <c r="AJ230" s="5">
        <v>250</v>
      </c>
      <c r="AK230" s="55">
        <f t="shared" si="3"/>
        <v>0</v>
      </c>
    </row>
    <row r="231" spans="1:37" ht="25.65" customHeight="1">
      <c r="A231" s="2">
        <v>253</v>
      </c>
      <c r="B231" s="2" t="s">
        <v>36</v>
      </c>
      <c r="C231" s="2" t="s">
        <v>642</v>
      </c>
      <c r="D231" s="2" t="s">
        <v>133</v>
      </c>
      <c r="E231" s="2" t="s">
        <v>39</v>
      </c>
      <c r="F231" s="2" t="s">
        <v>197</v>
      </c>
      <c r="G231" s="2" t="s">
        <v>134</v>
      </c>
      <c r="H231" s="2" t="s">
        <v>265</v>
      </c>
      <c r="I231" s="3" t="s">
        <v>643</v>
      </c>
      <c r="J231" s="3"/>
      <c r="K231" s="3"/>
      <c r="L231" s="2" t="s">
        <v>64</v>
      </c>
      <c r="M231" s="2" t="s">
        <v>65</v>
      </c>
      <c r="N231" s="2">
        <v>184</v>
      </c>
      <c r="O231" s="4">
        <v>182.35</v>
      </c>
      <c r="P231" s="4">
        <v>0</v>
      </c>
      <c r="Q231" s="4">
        <v>182.35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2">
        <v>2</v>
      </c>
      <c r="Z231" s="2">
        <v>0</v>
      </c>
      <c r="AA231" s="2">
        <v>0</v>
      </c>
      <c r="AB231" s="2">
        <v>2</v>
      </c>
      <c r="AC231" s="2">
        <v>0</v>
      </c>
      <c r="AD231" s="2">
        <v>0</v>
      </c>
      <c r="AE231" s="2">
        <v>0</v>
      </c>
      <c r="AF231" s="4">
        <v>75</v>
      </c>
      <c r="AG231" s="2">
        <v>25</v>
      </c>
      <c r="AH231" s="2">
        <v>375</v>
      </c>
      <c r="AI231" s="2">
        <v>200</v>
      </c>
      <c r="AJ231" s="5">
        <v>150</v>
      </c>
      <c r="AK231" s="55">
        <f t="shared" si="3"/>
        <v>0</v>
      </c>
    </row>
    <row r="232" spans="1:37" ht="25.65" customHeight="1">
      <c r="A232" s="2">
        <v>254</v>
      </c>
      <c r="B232" s="2" t="s">
        <v>36</v>
      </c>
      <c r="C232" s="2" t="s">
        <v>644</v>
      </c>
      <c r="D232" s="2" t="s">
        <v>38</v>
      </c>
      <c r="E232" s="2" t="s">
        <v>39</v>
      </c>
      <c r="F232" s="2" t="s">
        <v>40</v>
      </c>
      <c r="G232" s="2" t="s">
        <v>645</v>
      </c>
      <c r="H232" s="2" t="s">
        <v>646</v>
      </c>
      <c r="I232" s="3" t="s">
        <v>97</v>
      </c>
      <c r="J232" s="3"/>
      <c r="K232" s="3"/>
      <c r="L232" s="2" t="s">
        <v>59</v>
      </c>
      <c r="M232" s="2" t="s">
        <v>647</v>
      </c>
      <c r="N232" s="2">
        <v>172.5</v>
      </c>
      <c r="O232" s="4">
        <v>172.5</v>
      </c>
      <c r="P232" s="4">
        <v>0</v>
      </c>
      <c r="Q232" s="4">
        <v>172.5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4">
        <v>0</v>
      </c>
      <c r="AG232" s="2">
        <v>27</v>
      </c>
      <c r="AH232" s="2">
        <v>405</v>
      </c>
      <c r="AI232" s="2">
        <v>200</v>
      </c>
      <c r="AJ232" s="5">
        <v>200</v>
      </c>
      <c r="AK232" s="55">
        <f t="shared" si="3"/>
        <v>0</v>
      </c>
    </row>
    <row r="233" spans="1:37" ht="25.65" customHeight="1">
      <c r="A233" s="2">
        <v>255</v>
      </c>
      <c r="B233" s="2" t="s">
        <v>36</v>
      </c>
      <c r="C233" s="2" t="s">
        <v>648</v>
      </c>
      <c r="D233" s="2" t="s">
        <v>38</v>
      </c>
      <c r="E233" s="2" t="s">
        <v>39</v>
      </c>
      <c r="F233" s="2" t="s">
        <v>40</v>
      </c>
      <c r="G233" s="2" t="s">
        <v>287</v>
      </c>
      <c r="H233" s="2" t="s">
        <v>506</v>
      </c>
      <c r="I233" s="3" t="s">
        <v>577</v>
      </c>
      <c r="J233" s="3"/>
      <c r="K233" s="3"/>
      <c r="L233" s="2" t="s">
        <v>74</v>
      </c>
      <c r="M233" s="2" t="s">
        <v>75</v>
      </c>
      <c r="N233" s="2">
        <v>172.5</v>
      </c>
      <c r="O233" s="4">
        <v>168.5</v>
      </c>
      <c r="P233" s="4">
        <v>0</v>
      </c>
      <c r="Q233" s="4">
        <v>168.5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4">
        <v>0</v>
      </c>
      <c r="AG233" s="2">
        <v>22</v>
      </c>
      <c r="AH233" s="2">
        <v>330</v>
      </c>
      <c r="AI233" s="2">
        <v>200</v>
      </c>
      <c r="AJ233" s="5">
        <v>150</v>
      </c>
      <c r="AK233" s="55">
        <f t="shared" si="3"/>
        <v>0</v>
      </c>
    </row>
    <row r="234" spans="1:37" ht="25.65" customHeight="1">
      <c r="A234" s="2">
        <v>257</v>
      </c>
      <c r="B234" s="2" t="s">
        <v>36</v>
      </c>
      <c r="C234" s="2" t="s">
        <v>650</v>
      </c>
      <c r="D234" s="2" t="s">
        <v>38</v>
      </c>
      <c r="E234" s="2" t="s">
        <v>39</v>
      </c>
      <c r="F234" s="2" t="s">
        <v>40</v>
      </c>
      <c r="G234" s="2" t="s">
        <v>253</v>
      </c>
      <c r="H234" s="2" t="s">
        <v>103</v>
      </c>
      <c r="I234" s="3" t="s">
        <v>651</v>
      </c>
      <c r="J234" s="3"/>
      <c r="K234" s="3"/>
      <c r="L234" s="2" t="s">
        <v>70</v>
      </c>
      <c r="M234" s="2" t="s">
        <v>65</v>
      </c>
      <c r="N234" s="2">
        <v>172.5</v>
      </c>
      <c r="O234" s="4">
        <v>165</v>
      </c>
      <c r="P234" s="4">
        <v>0</v>
      </c>
      <c r="Q234" s="4">
        <v>165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2">
        <v>7.5</v>
      </c>
      <c r="Z234" s="2">
        <v>7.5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4">
        <v>0</v>
      </c>
      <c r="AG234" s="2">
        <v>23</v>
      </c>
      <c r="AH234" s="2">
        <v>345</v>
      </c>
      <c r="AI234" s="2">
        <v>200</v>
      </c>
      <c r="AJ234" s="5">
        <v>100</v>
      </c>
      <c r="AK234" s="55">
        <f t="shared" si="3"/>
        <v>0</v>
      </c>
    </row>
    <row r="235" spans="1:37" ht="25.65" customHeight="1">
      <c r="A235" s="2">
        <v>258</v>
      </c>
      <c r="B235" s="2" t="s">
        <v>36</v>
      </c>
      <c r="C235" s="2" t="s">
        <v>652</v>
      </c>
      <c r="D235" s="2" t="s">
        <v>133</v>
      </c>
      <c r="E235" s="2" t="s">
        <v>39</v>
      </c>
      <c r="F235" s="2" t="s">
        <v>40</v>
      </c>
      <c r="G235" s="2" t="s">
        <v>382</v>
      </c>
      <c r="H235" s="2" t="s">
        <v>383</v>
      </c>
      <c r="I235" s="3" t="s">
        <v>653</v>
      </c>
      <c r="J235" s="3"/>
      <c r="K235" s="3"/>
      <c r="L235" s="2" t="s">
        <v>481</v>
      </c>
      <c r="M235" s="2" t="s">
        <v>65</v>
      </c>
      <c r="N235" s="2">
        <v>184</v>
      </c>
      <c r="O235" s="4">
        <v>184</v>
      </c>
      <c r="P235" s="4">
        <v>0</v>
      </c>
      <c r="Q235" s="4">
        <v>184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4">
        <v>0</v>
      </c>
      <c r="AG235" s="2">
        <v>46</v>
      </c>
      <c r="AH235" s="2">
        <v>690</v>
      </c>
      <c r="AI235" s="2">
        <v>200</v>
      </c>
      <c r="AJ235" s="5">
        <v>100</v>
      </c>
      <c r="AK235" s="55">
        <f t="shared" si="3"/>
        <v>0</v>
      </c>
    </row>
    <row r="236" spans="1:37" ht="25.65" customHeight="1">
      <c r="A236" s="2">
        <v>259</v>
      </c>
      <c r="B236" s="2" t="s">
        <v>36</v>
      </c>
      <c r="C236" s="2" t="s">
        <v>654</v>
      </c>
      <c r="D236" s="2" t="s">
        <v>38</v>
      </c>
      <c r="E236" s="2" t="s">
        <v>39</v>
      </c>
      <c r="F236" s="2" t="s">
        <v>40</v>
      </c>
      <c r="G236" s="2" t="s">
        <v>83</v>
      </c>
      <c r="H236" s="2" t="s">
        <v>411</v>
      </c>
      <c r="I236" s="3" t="s">
        <v>301</v>
      </c>
      <c r="J236" s="3"/>
      <c r="K236" s="3"/>
      <c r="L236" s="2" t="s">
        <v>70</v>
      </c>
      <c r="M236" s="2" t="s">
        <v>65</v>
      </c>
      <c r="N236" s="2">
        <v>172.5</v>
      </c>
      <c r="O236" s="4">
        <v>161.5</v>
      </c>
      <c r="P236" s="4">
        <v>0</v>
      </c>
      <c r="Q236" s="4">
        <v>161.5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2">
        <v>12.5</v>
      </c>
      <c r="Z236" s="2">
        <v>12.5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4">
        <v>0</v>
      </c>
      <c r="AG236" s="2">
        <v>25</v>
      </c>
      <c r="AH236" s="2">
        <v>375</v>
      </c>
      <c r="AI236" s="2">
        <v>200</v>
      </c>
      <c r="AJ236" s="5">
        <v>100</v>
      </c>
      <c r="AK236" s="55">
        <f t="shared" si="3"/>
        <v>0</v>
      </c>
    </row>
    <row r="237" spans="1:37" ht="25.65" customHeight="1">
      <c r="A237" s="2">
        <v>260</v>
      </c>
      <c r="B237" s="2" t="s">
        <v>36</v>
      </c>
      <c r="C237" s="2" t="s">
        <v>655</v>
      </c>
      <c r="D237" s="2" t="s">
        <v>38</v>
      </c>
      <c r="E237" s="2" t="s">
        <v>39</v>
      </c>
      <c r="F237" s="2" t="s">
        <v>40</v>
      </c>
      <c r="G237" s="2" t="s">
        <v>67</v>
      </c>
      <c r="H237" s="2" t="s">
        <v>68</v>
      </c>
      <c r="I237" s="3" t="s">
        <v>306</v>
      </c>
      <c r="J237" s="3"/>
      <c r="K237" s="3"/>
      <c r="L237" s="2" t="s">
        <v>70</v>
      </c>
      <c r="M237" s="2" t="s">
        <v>65</v>
      </c>
      <c r="N237" s="2">
        <v>172.5</v>
      </c>
      <c r="O237" s="4">
        <v>172.5</v>
      </c>
      <c r="P237" s="4">
        <v>0</v>
      </c>
      <c r="Q237" s="4">
        <v>172.5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2">
        <v>4</v>
      </c>
      <c r="Z237" s="2">
        <v>4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4">
        <v>0</v>
      </c>
      <c r="AG237" s="2">
        <v>27</v>
      </c>
      <c r="AH237" s="2">
        <v>405</v>
      </c>
      <c r="AI237" s="2">
        <v>200</v>
      </c>
      <c r="AJ237" s="5">
        <v>100</v>
      </c>
      <c r="AK237" s="55">
        <f t="shared" si="3"/>
        <v>0</v>
      </c>
    </row>
    <row r="238" spans="1:37" ht="25.65" customHeight="1">
      <c r="A238" s="2">
        <v>261</v>
      </c>
      <c r="B238" s="2" t="s">
        <v>36</v>
      </c>
      <c r="C238" s="2" t="s">
        <v>656</v>
      </c>
      <c r="D238" s="2" t="s">
        <v>147</v>
      </c>
      <c r="E238" s="2" t="s">
        <v>39</v>
      </c>
      <c r="F238" s="2" t="s">
        <v>40</v>
      </c>
      <c r="G238" s="2" t="s">
        <v>148</v>
      </c>
      <c r="H238" s="2" t="s">
        <v>149</v>
      </c>
      <c r="I238" s="3" t="s">
        <v>657</v>
      </c>
      <c r="J238" s="3"/>
      <c r="K238" s="3"/>
      <c r="L238" s="2" t="s">
        <v>195</v>
      </c>
      <c r="M238" s="2" t="s">
        <v>65</v>
      </c>
      <c r="N238" s="2">
        <v>184</v>
      </c>
      <c r="O238" s="4">
        <v>184</v>
      </c>
      <c r="P238" s="4">
        <v>0</v>
      </c>
      <c r="Q238" s="4">
        <v>184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2">
        <v>16</v>
      </c>
      <c r="Z238" s="2">
        <v>0</v>
      </c>
      <c r="AA238" s="2">
        <v>0</v>
      </c>
      <c r="AB238" s="2">
        <v>0</v>
      </c>
      <c r="AC238" s="2">
        <v>16</v>
      </c>
      <c r="AD238" s="2">
        <v>0</v>
      </c>
      <c r="AE238" s="2">
        <v>0</v>
      </c>
      <c r="AF238" s="4">
        <v>520</v>
      </c>
      <c r="AG238" s="2">
        <v>50</v>
      </c>
      <c r="AH238" s="2">
        <v>750</v>
      </c>
      <c r="AI238" s="2">
        <v>200</v>
      </c>
      <c r="AJ238" s="5">
        <v>100</v>
      </c>
      <c r="AK238" s="55">
        <f t="shared" si="3"/>
        <v>0</v>
      </c>
    </row>
    <row r="239" spans="1:37" ht="25.65" customHeight="1">
      <c r="A239" s="2">
        <v>262</v>
      </c>
      <c r="B239" s="2" t="s">
        <v>36</v>
      </c>
      <c r="C239" s="2" t="s">
        <v>658</v>
      </c>
      <c r="D239" s="2" t="s">
        <v>38</v>
      </c>
      <c r="E239" s="2" t="s">
        <v>39</v>
      </c>
      <c r="F239" s="2" t="s">
        <v>40</v>
      </c>
      <c r="G239" s="2" t="s">
        <v>56</v>
      </c>
      <c r="H239" s="2" t="s">
        <v>68</v>
      </c>
      <c r="I239" s="3" t="s">
        <v>659</v>
      </c>
      <c r="J239" s="3"/>
      <c r="K239" s="3"/>
      <c r="L239" s="2" t="s">
        <v>70</v>
      </c>
      <c r="M239" s="2" t="s">
        <v>65</v>
      </c>
      <c r="N239" s="2">
        <v>172.5</v>
      </c>
      <c r="O239" s="4">
        <v>167.88333333333333</v>
      </c>
      <c r="P239" s="4">
        <v>0</v>
      </c>
      <c r="Q239" s="4">
        <v>167.87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4">
        <v>0</v>
      </c>
      <c r="AG239" s="2">
        <v>25</v>
      </c>
      <c r="AH239" s="2">
        <v>375</v>
      </c>
      <c r="AI239" s="2">
        <v>200</v>
      </c>
      <c r="AJ239" s="5">
        <v>100</v>
      </c>
      <c r="AK239" s="55">
        <f t="shared" si="3"/>
        <v>0</v>
      </c>
    </row>
    <row r="240" spans="1:37" ht="25.65" customHeight="1">
      <c r="A240" s="2">
        <v>263</v>
      </c>
      <c r="B240" s="2" t="s">
        <v>36</v>
      </c>
      <c r="C240" s="2" t="s">
        <v>660</v>
      </c>
      <c r="D240" s="2" t="s">
        <v>38</v>
      </c>
      <c r="E240" s="2" t="s">
        <v>39</v>
      </c>
      <c r="F240" s="2" t="s">
        <v>40</v>
      </c>
      <c r="G240" s="2" t="s">
        <v>83</v>
      </c>
      <c r="H240" s="2" t="s">
        <v>72</v>
      </c>
      <c r="I240" s="3" t="s">
        <v>661</v>
      </c>
      <c r="J240" s="3"/>
      <c r="K240" s="3"/>
      <c r="L240" s="2" t="s">
        <v>74</v>
      </c>
      <c r="M240" s="2" t="s">
        <v>75</v>
      </c>
      <c r="N240" s="2">
        <v>172.5</v>
      </c>
      <c r="O240" s="4">
        <v>169</v>
      </c>
      <c r="P240" s="4">
        <v>0</v>
      </c>
      <c r="Q240" s="4">
        <v>169</v>
      </c>
      <c r="R240" s="4">
        <v>0</v>
      </c>
      <c r="S240" s="4">
        <v>0</v>
      </c>
      <c r="T240" s="4">
        <v>3.5</v>
      </c>
      <c r="U240" s="4">
        <v>0</v>
      </c>
      <c r="V240" s="4">
        <v>0</v>
      </c>
      <c r="W240" s="4">
        <v>0</v>
      </c>
      <c r="X240" s="4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4">
        <v>0</v>
      </c>
      <c r="AG240" s="2">
        <v>26</v>
      </c>
      <c r="AH240" s="2">
        <v>390</v>
      </c>
      <c r="AI240" s="2">
        <v>200</v>
      </c>
      <c r="AJ240" s="5">
        <v>100</v>
      </c>
      <c r="AK240" s="55">
        <f t="shared" si="3"/>
        <v>3.5</v>
      </c>
    </row>
    <row r="241" spans="1:37" ht="25.65" customHeight="1">
      <c r="A241" s="2">
        <v>265</v>
      </c>
      <c r="B241" s="2" t="s">
        <v>36</v>
      </c>
      <c r="C241" s="2" t="s">
        <v>662</v>
      </c>
      <c r="D241" s="2" t="s">
        <v>38</v>
      </c>
      <c r="E241" s="2" t="s">
        <v>39</v>
      </c>
      <c r="F241" s="2" t="s">
        <v>40</v>
      </c>
      <c r="G241" s="2" t="s">
        <v>83</v>
      </c>
      <c r="H241" s="2" t="s">
        <v>62</v>
      </c>
      <c r="I241" s="3" t="s">
        <v>529</v>
      </c>
      <c r="J241" s="3"/>
      <c r="K241" s="3"/>
      <c r="L241" s="2" t="s">
        <v>64</v>
      </c>
      <c r="M241" s="2" t="s">
        <v>65</v>
      </c>
      <c r="N241" s="2">
        <v>172.5</v>
      </c>
      <c r="O241" s="4">
        <v>165</v>
      </c>
      <c r="P241" s="4">
        <v>0</v>
      </c>
      <c r="Q241" s="4">
        <v>165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2">
        <v>21.5</v>
      </c>
      <c r="Z241" s="2">
        <v>19.5</v>
      </c>
      <c r="AA241" s="2">
        <v>0</v>
      </c>
      <c r="AB241" s="2">
        <v>2</v>
      </c>
      <c r="AC241" s="2">
        <v>0</v>
      </c>
      <c r="AD241" s="2">
        <v>0</v>
      </c>
      <c r="AE241" s="2">
        <v>0</v>
      </c>
      <c r="AF241" s="4">
        <v>80</v>
      </c>
      <c r="AG241" s="2">
        <v>22</v>
      </c>
      <c r="AH241" s="2">
        <v>330</v>
      </c>
      <c r="AI241" s="2">
        <v>200</v>
      </c>
      <c r="AJ241" s="5">
        <v>100</v>
      </c>
      <c r="AK241" s="55">
        <f t="shared" si="3"/>
        <v>0</v>
      </c>
    </row>
    <row r="242" spans="1:37" ht="25.65" customHeight="1">
      <c r="A242" s="2">
        <v>269</v>
      </c>
      <c r="B242" s="2" t="s">
        <v>85</v>
      </c>
      <c r="C242" s="2" t="s">
        <v>663</v>
      </c>
      <c r="D242" s="2" t="s">
        <v>38</v>
      </c>
      <c r="E242" s="2" t="s">
        <v>39</v>
      </c>
      <c r="F242" s="2" t="s">
        <v>40</v>
      </c>
      <c r="G242" s="2" t="s">
        <v>311</v>
      </c>
      <c r="H242" s="2" t="s">
        <v>603</v>
      </c>
      <c r="I242" s="3" t="s">
        <v>664</v>
      </c>
      <c r="J242" s="3"/>
      <c r="K242" s="3" t="s">
        <v>323</v>
      </c>
      <c r="L242" s="2" t="s">
        <v>70</v>
      </c>
      <c r="M242" s="2"/>
      <c r="N242" s="2">
        <v>127.5</v>
      </c>
      <c r="O242" s="4">
        <v>118.91666666666667</v>
      </c>
      <c r="P242" s="4">
        <v>0</v>
      </c>
      <c r="Q242" s="4">
        <v>118.91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2">
        <v>9.5</v>
      </c>
      <c r="Z242" s="2">
        <v>9.5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4">
        <v>0</v>
      </c>
      <c r="AG242" s="2">
        <v>21</v>
      </c>
      <c r="AH242" s="2">
        <v>315</v>
      </c>
      <c r="AI242" s="2">
        <v>200</v>
      </c>
      <c r="AJ242" s="5">
        <v>100</v>
      </c>
      <c r="AK242" s="55">
        <f t="shared" si="3"/>
        <v>0</v>
      </c>
    </row>
    <row r="243" spans="1:37" ht="25.65" customHeight="1">
      <c r="A243" s="2">
        <v>274</v>
      </c>
      <c r="B243" s="2" t="s">
        <v>36</v>
      </c>
      <c r="C243" s="2" t="s">
        <v>665</v>
      </c>
      <c r="D243" s="2" t="s">
        <v>38</v>
      </c>
      <c r="E243" s="2" t="s">
        <v>39</v>
      </c>
      <c r="F243" s="2" t="s">
        <v>40</v>
      </c>
      <c r="G243" s="2" t="s">
        <v>106</v>
      </c>
      <c r="H243" s="2" t="s">
        <v>509</v>
      </c>
      <c r="I243" s="3" t="s">
        <v>664</v>
      </c>
      <c r="J243" s="3"/>
      <c r="K243" s="3"/>
      <c r="L243" s="2" t="s">
        <v>195</v>
      </c>
      <c r="M243" s="2"/>
      <c r="N243" s="2">
        <v>172.5</v>
      </c>
      <c r="O243" s="4">
        <v>165.5</v>
      </c>
      <c r="P243" s="4">
        <v>0</v>
      </c>
      <c r="Q243" s="4">
        <v>165.5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2">
        <v>18</v>
      </c>
      <c r="Z243" s="2">
        <v>14</v>
      </c>
      <c r="AA243" s="2">
        <v>0</v>
      </c>
      <c r="AB243" s="2">
        <v>4</v>
      </c>
      <c r="AC243" s="2">
        <v>0</v>
      </c>
      <c r="AD243" s="2">
        <v>0</v>
      </c>
      <c r="AE243" s="2">
        <v>0</v>
      </c>
      <c r="AF243" s="4">
        <v>160</v>
      </c>
      <c r="AG243" s="2">
        <v>31</v>
      </c>
      <c r="AH243" s="2">
        <v>465</v>
      </c>
      <c r="AI243" s="2">
        <v>200</v>
      </c>
      <c r="AJ243" s="5">
        <v>100</v>
      </c>
      <c r="AK243" s="55">
        <f t="shared" si="3"/>
        <v>0</v>
      </c>
    </row>
    <row r="244" spans="1:37" ht="25.65" customHeight="1">
      <c r="A244" s="2">
        <v>279</v>
      </c>
      <c r="B244" s="2" t="s">
        <v>36</v>
      </c>
      <c r="C244" s="2" t="s">
        <v>669</v>
      </c>
      <c r="D244" s="2" t="s">
        <v>38</v>
      </c>
      <c r="E244" s="2" t="s">
        <v>39</v>
      </c>
      <c r="F244" s="2" t="s">
        <v>40</v>
      </c>
      <c r="G244" s="2" t="s">
        <v>127</v>
      </c>
      <c r="H244" s="2" t="s">
        <v>62</v>
      </c>
      <c r="I244" s="3" t="s">
        <v>670</v>
      </c>
      <c r="J244" s="3"/>
      <c r="K244" s="3"/>
      <c r="L244" s="2" t="s">
        <v>64</v>
      </c>
      <c r="M244" s="2"/>
      <c r="N244" s="2">
        <v>172.5</v>
      </c>
      <c r="O244" s="4">
        <v>162.5</v>
      </c>
      <c r="P244" s="4">
        <v>0</v>
      </c>
      <c r="Q244" s="4">
        <v>162.5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2">
        <v>7</v>
      </c>
      <c r="Z244" s="2">
        <v>7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4">
        <v>0</v>
      </c>
      <c r="AG244" s="2">
        <v>34</v>
      </c>
      <c r="AH244" s="2">
        <v>510</v>
      </c>
      <c r="AI244" s="2">
        <v>200</v>
      </c>
      <c r="AJ244" s="5">
        <v>50</v>
      </c>
      <c r="AK244" s="55">
        <f t="shared" si="3"/>
        <v>0</v>
      </c>
    </row>
    <row r="245" spans="1:37" ht="25.65" customHeight="1">
      <c r="A245" s="2">
        <v>280</v>
      </c>
      <c r="B245" s="2" t="s">
        <v>36</v>
      </c>
      <c r="C245" s="2" t="s">
        <v>671</v>
      </c>
      <c r="D245" s="2" t="s">
        <v>38</v>
      </c>
      <c r="E245" s="2" t="s">
        <v>39</v>
      </c>
      <c r="F245" s="2" t="s">
        <v>40</v>
      </c>
      <c r="G245" s="2" t="s">
        <v>109</v>
      </c>
      <c r="H245" s="2" t="s">
        <v>672</v>
      </c>
      <c r="I245" s="3" t="s">
        <v>552</v>
      </c>
      <c r="J245" s="3"/>
      <c r="K245" s="3"/>
      <c r="L245" s="2" t="s">
        <v>64</v>
      </c>
      <c r="M245" s="2"/>
      <c r="N245" s="2">
        <v>172.5</v>
      </c>
      <c r="O245" s="4">
        <v>171.8</v>
      </c>
      <c r="P245" s="4">
        <v>0</v>
      </c>
      <c r="Q245" s="4">
        <v>171.82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4">
        <v>0</v>
      </c>
      <c r="AG245" s="2">
        <v>23</v>
      </c>
      <c r="AH245" s="2">
        <v>345</v>
      </c>
      <c r="AI245" s="2">
        <v>200</v>
      </c>
      <c r="AJ245" s="5">
        <v>50</v>
      </c>
      <c r="AK245" s="55">
        <f t="shared" si="3"/>
        <v>0</v>
      </c>
    </row>
    <row r="246" spans="1:37" ht="25.65" customHeight="1">
      <c r="A246" s="2">
        <v>281</v>
      </c>
      <c r="B246" s="2" t="s">
        <v>36</v>
      </c>
      <c r="C246" s="2" t="s">
        <v>673</v>
      </c>
      <c r="D246" s="2" t="s">
        <v>38</v>
      </c>
      <c r="E246" s="2" t="s">
        <v>39</v>
      </c>
      <c r="F246" s="2" t="s">
        <v>40</v>
      </c>
      <c r="G246" s="2" t="s">
        <v>127</v>
      </c>
      <c r="H246" s="2" t="s">
        <v>442</v>
      </c>
      <c r="I246" s="3" t="s">
        <v>674</v>
      </c>
      <c r="J246" s="3"/>
      <c r="K246" s="3"/>
      <c r="L246" s="2" t="s">
        <v>49</v>
      </c>
      <c r="M246" s="2" t="s">
        <v>216</v>
      </c>
      <c r="N246" s="2">
        <v>172.5</v>
      </c>
      <c r="O246" s="4">
        <v>166.5</v>
      </c>
      <c r="P246" s="4">
        <v>0</v>
      </c>
      <c r="Q246" s="4">
        <v>166.5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4">
        <v>0</v>
      </c>
      <c r="AG246" s="2">
        <v>43</v>
      </c>
      <c r="AH246" s="2">
        <v>645</v>
      </c>
      <c r="AI246" s="2">
        <v>200</v>
      </c>
      <c r="AJ246" s="5">
        <v>50</v>
      </c>
      <c r="AK246" s="55">
        <f t="shared" si="3"/>
        <v>0</v>
      </c>
    </row>
    <row r="247" spans="1:37" ht="25.65" customHeight="1">
      <c r="A247" s="2">
        <v>283</v>
      </c>
      <c r="B247" s="2" t="s">
        <v>36</v>
      </c>
      <c r="C247" s="2" t="s">
        <v>675</v>
      </c>
      <c r="D247" s="2" t="s">
        <v>38</v>
      </c>
      <c r="E247" s="2" t="s">
        <v>39</v>
      </c>
      <c r="F247" s="2" t="s">
        <v>40</v>
      </c>
      <c r="G247" s="2" t="s">
        <v>346</v>
      </c>
      <c r="H247" s="2" t="s">
        <v>603</v>
      </c>
      <c r="I247" s="3" t="s">
        <v>676</v>
      </c>
      <c r="J247" s="3"/>
      <c r="K247" s="3"/>
      <c r="L247" s="2" t="s">
        <v>70</v>
      </c>
      <c r="M247" s="2" t="s">
        <v>75</v>
      </c>
      <c r="N247" s="2">
        <v>172.5</v>
      </c>
      <c r="O247" s="4">
        <v>165</v>
      </c>
      <c r="P247" s="4">
        <v>0</v>
      </c>
      <c r="Q247" s="4">
        <v>165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4">
        <v>0</v>
      </c>
      <c r="AG247" s="2">
        <v>41</v>
      </c>
      <c r="AH247" s="2">
        <v>615</v>
      </c>
      <c r="AI247" s="2">
        <v>200</v>
      </c>
      <c r="AJ247" s="5">
        <v>50</v>
      </c>
      <c r="AK247" s="55">
        <f t="shared" si="3"/>
        <v>0</v>
      </c>
    </row>
    <row r="248" spans="1:37" ht="25.65" customHeight="1">
      <c r="A248" s="2">
        <v>284</v>
      </c>
      <c r="B248" s="2" t="s">
        <v>36</v>
      </c>
      <c r="C248" s="2" t="s">
        <v>677</v>
      </c>
      <c r="D248" s="2" t="s">
        <v>38</v>
      </c>
      <c r="E248" s="2" t="s">
        <v>39</v>
      </c>
      <c r="F248" s="2" t="s">
        <v>40</v>
      </c>
      <c r="G248" s="2" t="s">
        <v>127</v>
      </c>
      <c r="H248" s="2" t="s">
        <v>62</v>
      </c>
      <c r="I248" s="3" t="s">
        <v>676</v>
      </c>
      <c r="J248" s="3"/>
      <c r="K248" s="3"/>
      <c r="L248" s="2" t="s">
        <v>64</v>
      </c>
      <c r="M248" s="2"/>
      <c r="N248" s="2">
        <v>172.5</v>
      </c>
      <c r="O248" s="4">
        <v>168.5</v>
      </c>
      <c r="P248" s="4">
        <v>0</v>
      </c>
      <c r="Q248" s="4">
        <v>168.5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2">
        <v>1.5</v>
      </c>
      <c r="Z248" s="2">
        <v>0</v>
      </c>
      <c r="AA248" s="2">
        <v>0</v>
      </c>
      <c r="AB248" s="2">
        <v>1.5</v>
      </c>
      <c r="AC248" s="2">
        <v>0</v>
      </c>
      <c r="AD248" s="2">
        <v>0</v>
      </c>
      <c r="AE248" s="2">
        <v>0</v>
      </c>
      <c r="AF248" s="4">
        <v>60</v>
      </c>
      <c r="AG248" s="2">
        <v>28</v>
      </c>
      <c r="AH248" s="2">
        <v>420</v>
      </c>
      <c r="AI248" s="2">
        <v>200</v>
      </c>
      <c r="AJ248" s="5">
        <v>50</v>
      </c>
      <c r="AK248" s="55">
        <f t="shared" si="3"/>
        <v>0</v>
      </c>
    </row>
    <row r="249" spans="1:37" ht="25.65" customHeight="1">
      <c r="A249" s="2">
        <v>285</v>
      </c>
      <c r="B249" s="2" t="s">
        <v>36</v>
      </c>
      <c r="C249" s="2" t="s">
        <v>678</v>
      </c>
      <c r="D249" s="2" t="s">
        <v>133</v>
      </c>
      <c r="E249" s="2" t="s">
        <v>39</v>
      </c>
      <c r="F249" s="2" t="s">
        <v>40</v>
      </c>
      <c r="G249" s="2" t="s">
        <v>207</v>
      </c>
      <c r="H249" s="2" t="s">
        <v>679</v>
      </c>
      <c r="I249" s="3" t="s">
        <v>680</v>
      </c>
      <c r="J249" s="3"/>
      <c r="K249" s="3"/>
      <c r="L249" s="2" t="s">
        <v>64</v>
      </c>
      <c r="M249" s="2"/>
      <c r="N249" s="2">
        <v>184</v>
      </c>
      <c r="O249" s="4">
        <v>184</v>
      </c>
      <c r="P249" s="4">
        <v>0</v>
      </c>
      <c r="Q249" s="4">
        <v>184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2">
        <v>14</v>
      </c>
      <c r="Z249" s="2">
        <v>7.5</v>
      </c>
      <c r="AA249" s="2">
        <v>0</v>
      </c>
      <c r="AB249" s="2">
        <v>0</v>
      </c>
      <c r="AC249" s="2">
        <v>6.5</v>
      </c>
      <c r="AD249" s="2">
        <v>0</v>
      </c>
      <c r="AE249" s="2">
        <v>0</v>
      </c>
      <c r="AF249" s="4">
        <v>243.75</v>
      </c>
      <c r="AG249" s="2">
        <v>33</v>
      </c>
      <c r="AH249" s="2">
        <v>495</v>
      </c>
      <c r="AI249" s="2">
        <v>200</v>
      </c>
      <c r="AJ249" s="5">
        <v>50</v>
      </c>
      <c r="AK249" s="55">
        <f t="shared" si="3"/>
        <v>0</v>
      </c>
    </row>
    <row r="250" spans="1:37" ht="25.65" customHeight="1">
      <c r="A250" s="2">
        <v>287</v>
      </c>
      <c r="B250" s="2" t="s">
        <v>36</v>
      </c>
      <c r="C250" s="2" t="s">
        <v>681</v>
      </c>
      <c r="D250" s="2" t="s">
        <v>133</v>
      </c>
      <c r="E250" s="2" t="s">
        <v>39</v>
      </c>
      <c r="F250" s="2" t="s">
        <v>40</v>
      </c>
      <c r="G250" s="2" t="s">
        <v>148</v>
      </c>
      <c r="H250" s="2" t="s">
        <v>682</v>
      </c>
      <c r="I250" s="3" t="s">
        <v>683</v>
      </c>
      <c r="J250" s="3"/>
      <c r="K250" s="3"/>
      <c r="L250" s="2" t="s">
        <v>64</v>
      </c>
      <c r="M250" s="2"/>
      <c r="N250" s="2">
        <v>184</v>
      </c>
      <c r="O250" s="4">
        <v>184</v>
      </c>
      <c r="P250" s="4">
        <v>0</v>
      </c>
      <c r="Q250" s="4">
        <v>184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2">
        <v>16</v>
      </c>
      <c r="Z250" s="2">
        <v>8</v>
      </c>
      <c r="AA250" s="2">
        <v>0</v>
      </c>
      <c r="AB250" s="2">
        <v>0</v>
      </c>
      <c r="AC250" s="2">
        <v>8</v>
      </c>
      <c r="AD250" s="2">
        <v>0</v>
      </c>
      <c r="AE250" s="2">
        <v>0</v>
      </c>
      <c r="AF250" s="4">
        <v>300</v>
      </c>
      <c r="AG250" s="2">
        <v>27</v>
      </c>
      <c r="AH250" s="2">
        <v>405</v>
      </c>
      <c r="AI250" s="2">
        <v>200</v>
      </c>
      <c r="AJ250" s="5">
        <v>50</v>
      </c>
      <c r="AK250" s="55">
        <f t="shared" si="3"/>
        <v>0</v>
      </c>
    </row>
    <row r="251" spans="1:37" ht="25.65" customHeight="1">
      <c r="A251" s="2">
        <v>288</v>
      </c>
      <c r="B251" s="2" t="s">
        <v>36</v>
      </c>
      <c r="C251" s="2" t="s">
        <v>684</v>
      </c>
      <c r="D251" s="2" t="s">
        <v>38</v>
      </c>
      <c r="E251" s="2" t="s">
        <v>39</v>
      </c>
      <c r="F251" s="2" t="s">
        <v>40</v>
      </c>
      <c r="G251" s="2" t="s">
        <v>177</v>
      </c>
      <c r="H251" s="2" t="s">
        <v>685</v>
      </c>
      <c r="I251" s="3" t="s">
        <v>565</v>
      </c>
      <c r="J251" s="3"/>
      <c r="K251" s="3"/>
      <c r="L251" s="2" t="s">
        <v>64</v>
      </c>
      <c r="M251" s="2"/>
      <c r="N251" s="2">
        <v>172.5</v>
      </c>
      <c r="O251" s="4">
        <v>165.5</v>
      </c>
      <c r="P251" s="4">
        <v>0</v>
      </c>
      <c r="Q251" s="4">
        <v>165.5</v>
      </c>
      <c r="R251" s="4">
        <v>5.5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2">
        <v>0.5</v>
      </c>
      <c r="Z251" s="2">
        <v>0.5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4">
        <v>0</v>
      </c>
      <c r="AG251" s="2">
        <v>24</v>
      </c>
      <c r="AH251" s="2">
        <v>360</v>
      </c>
      <c r="AI251" s="2">
        <v>200</v>
      </c>
      <c r="AJ251" s="5">
        <v>50</v>
      </c>
      <c r="AK251" s="55">
        <f t="shared" si="3"/>
        <v>5.5</v>
      </c>
    </row>
    <row r="252" spans="1:37" ht="25.65" customHeight="1">
      <c r="A252" s="2">
        <v>289</v>
      </c>
      <c r="B252" s="2" t="s">
        <v>36</v>
      </c>
      <c r="C252" s="2" t="s">
        <v>686</v>
      </c>
      <c r="D252" s="2" t="s">
        <v>38</v>
      </c>
      <c r="E252" s="2" t="s">
        <v>39</v>
      </c>
      <c r="F252" s="2" t="s">
        <v>40</v>
      </c>
      <c r="G252" s="2" t="s">
        <v>311</v>
      </c>
      <c r="H252" s="2" t="s">
        <v>62</v>
      </c>
      <c r="I252" s="3" t="s">
        <v>565</v>
      </c>
      <c r="J252" s="3"/>
      <c r="K252" s="3"/>
      <c r="L252" s="2" t="s">
        <v>64</v>
      </c>
      <c r="M252" s="2"/>
      <c r="N252" s="2">
        <v>172.5</v>
      </c>
      <c r="O252" s="4">
        <v>149.5</v>
      </c>
      <c r="P252" s="4">
        <v>0</v>
      </c>
      <c r="Q252" s="4">
        <v>149.5</v>
      </c>
      <c r="R252" s="4">
        <v>0</v>
      </c>
      <c r="S252" s="4">
        <v>7.5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2">
        <v>15.5</v>
      </c>
      <c r="Z252" s="2">
        <v>15.5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4">
        <v>0</v>
      </c>
      <c r="AG252" s="2">
        <v>30</v>
      </c>
      <c r="AH252" s="2">
        <v>450</v>
      </c>
      <c r="AI252" s="2">
        <v>200</v>
      </c>
      <c r="AJ252" s="5">
        <v>50</v>
      </c>
      <c r="AK252" s="55">
        <f t="shared" si="3"/>
        <v>7.5</v>
      </c>
    </row>
    <row r="253" spans="1:37" ht="25.65" customHeight="1">
      <c r="A253" s="2">
        <v>290</v>
      </c>
      <c r="B253" s="2" t="s">
        <v>36</v>
      </c>
      <c r="C253" s="2" t="s">
        <v>687</v>
      </c>
      <c r="D253" s="2" t="s">
        <v>38</v>
      </c>
      <c r="E253" s="2" t="s">
        <v>39</v>
      </c>
      <c r="F253" s="2" t="s">
        <v>40</v>
      </c>
      <c r="G253" s="2" t="s">
        <v>253</v>
      </c>
      <c r="H253" s="2" t="s">
        <v>103</v>
      </c>
      <c r="I253" s="3" t="s">
        <v>565</v>
      </c>
      <c r="J253" s="3"/>
      <c r="K253" s="3"/>
      <c r="L253" s="2" t="s">
        <v>70</v>
      </c>
      <c r="M253" s="2"/>
      <c r="N253" s="2">
        <v>172.5</v>
      </c>
      <c r="O253" s="4">
        <v>161.25</v>
      </c>
      <c r="P253" s="4">
        <v>0</v>
      </c>
      <c r="Q253" s="4">
        <v>161.25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2">
        <v>17.5</v>
      </c>
      <c r="Z253" s="2">
        <v>17.5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4">
        <v>0</v>
      </c>
      <c r="AG253" s="2">
        <v>33</v>
      </c>
      <c r="AH253" s="2">
        <v>495</v>
      </c>
      <c r="AI253" s="2">
        <v>200</v>
      </c>
      <c r="AJ253" s="5">
        <v>50</v>
      </c>
      <c r="AK253" s="55">
        <f t="shared" si="3"/>
        <v>0</v>
      </c>
    </row>
    <row r="254" spans="1:37" ht="25.65" customHeight="1">
      <c r="A254" s="2">
        <v>291</v>
      </c>
      <c r="B254" s="2" t="s">
        <v>36</v>
      </c>
      <c r="C254" s="2" t="s">
        <v>688</v>
      </c>
      <c r="D254" s="2" t="s">
        <v>38</v>
      </c>
      <c r="E254" s="2" t="s">
        <v>39</v>
      </c>
      <c r="F254" s="2" t="s">
        <v>40</v>
      </c>
      <c r="G254" s="2" t="s">
        <v>127</v>
      </c>
      <c r="H254" s="2" t="s">
        <v>62</v>
      </c>
      <c r="I254" s="3" t="s">
        <v>565</v>
      </c>
      <c r="J254" s="3"/>
      <c r="K254" s="3"/>
      <c r="L254" s="2" t="s">
        <v>64</v>
      </c>
      <c r="M254" s="2"/>
      <c r="N254" s="2">
        <v>172.5</v>
      </c>
      <c r="O254" s="4">
        <v>142.5</v>
      </c>
      <c r="P254" s="4">
        <v>0</v>
      </c>
      <c r="Q254" s="4">
        <v>142.5</v>
      </c>
      <c r="R254" s="4">
        <v>0</v>
      </c>
      <c r="S254" s="4">
        <v>0</v>
      </c>
      <c r="T254" s="4">
        <v>0</v>
      </c>
      <c r="U254" s="4">
        <v>0</v>
      </c>
      <c r="V254" s="4">
        <v>22.5</v>
      </c>
      <c r="W254" s="4">
        <v>0</v>
      </c>
      <c r="X254" s="4">
        <v>0</v>
      </c>
      <c r="Y254" s="2">
        <v>0.5</v>
      </c>
      <c r="Z254" s="2">
        <v>0.5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4">
        <v>0</v>
      </c>
      <c r="AG254" s="2">
        <v>21</v>
      </c>
      <c r="AH254" s="2">
        <v>315</v>
      </c>
      <c r="AI254" s="2">
        <v>200</v>
      </c>
      <c r="AJ254" s="5">
        <v>50</v>
      </c>
      <c r="AK254" s="55">
        <f t="shared" si="3"/>
        <v>22.5</v>
      </c>
    </row>
    <row r="255" spans="1:37" ht="25.65" customHeight="1">
      <c r="A255" s="2">
        <v>292</v>
      </c>
      <c r="B255" s="2" t="s">
        <v>36</v>
      </c>
      <c r="C255" s="2" t="s">
        <v>689</v>
      </c>
      <c r="D255" s="2" t="s">
        <v>38</v>
      </c>
      <c r="E255" s="2" t="s">
        <v>39</v>
      </c>
      <c r="F255" s="2" t="s">
        <v>197</v>
      </c>
      <c r="G255" s="2" t="s">
        <v>198</v>
      </c>
      <c r="H255" s="2" t="s">
        <v>199</v>
      </c>
      <c r="I255" s="3" t="s">
        <v>565</v>
      </c>
      <c r="J255" s="3"/>
      <c r="K255" s="3"/>
      <c r="L255" s="2" t="s">
        <v>195</v>
      </c>
      <c r="M255" s="2"/>
      <c r="N255" s="2">
        <v>172.5</v>
      </c>
      <c r="O255" s="4">
        <v>157.5</v>
      </c>
      <c r="P255" s="4">
        <v>0</v>
      </c>
      <c r="Q255" s="4">
        <v>157.5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4">
        <v>0</v>
      </c>
      <c r="AG255" s="2">
        <v>21</v>
      </c>
      <c r="AH255" s="2">
        <v>315</v>
      </c>
      <c r="AI255" s="2">
        <v>200</v>
      </c>
      <c r="AJ255" s="5">
        <v>50</v>
      </c>
      <c r="AK255" s="55">
        <f t="shared" si="3"/>
        <v>0</v>
      </c>
    </row>
    <row r="256" spans="1:37" ht="25.65" customHeight="1">
      <c r="A256" s="2">
        <v>293</v>
      </c>
      <c r="B256" s="2" t="s">
        <v>36</v>
      </c>
      <c r="C256" s="2" t="s">
        <v>690</v>
      </c>
      <c r="D256" s="2" t="s">
        <v>38</v>
      </c>
      <c r="E256" s="2" t="s">
        <v>39</v>
      </c>
      <c r="F256" s="2" t="s">
        <v>40</v>
      </c>
      <c r="G256" s="2" t="s">
        <v>83</v>
      </c>
      <c r="H256" s="2" t="s">
        <v>91</v>
      </c>
      <c r="I256" s="3" t="s">
        <v>565</v>
      </c>
      <c r="J256" s="3"/>
      <c r="K256" s="3"/>
      <c r="L256" s="2" t="s">
        <v>64</v>
      </c>
      <c r="M256" s="2"/>
      <c r="N256" s="2">
        <v>172.5</v>
      </c>
      <c r="O256" s="4">
        <v>172.5</v>
      </c>
      <c r="P256" s="4">
        <v>0</v>
      </c>
      <c r="Q256" s="4">
        <v>172.5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2">
        <v>38.5</v>
      </c>
      <c r="Z256" s="2">
        <v>3.5</v>
      </c>
      <c r="AA256" s="2">
        <v>0</v>
      </c>
      <c r="AB256" s="2">
        <v>35</v>
      </c>
      <c r="AC256" s="2">
        <v>0</v>
      </c>
      <c r="AD256" s="2">
        <v>0</v>
      </c>
      <c r="AE256" s="2">
        <v>0</v>
      </c>
      <c r="AF256" s="4">
        <v>1400</v>
      </c>
      <c r="AG256" s="2">
        <v>37</v>
      </c>
      <c r="AH256" s="2">
        <v>555</v>
      </c>
      <c r="AI256" s="2">
        <v>200</v>
      </c>
      <c r="AJ256" s="5">
        <v>50</v>
      </c>
      <c r="AK256" s="55">
        <f t="shared" si="3"/>
        <v>0</v>
      </c>
    </row>
    <row r="257" spans="1:37" ht="25.65" customHeight="1">
      <c r="A257" s="2">
        <v>295</v>
      </c>
      <c r="B257" s="2" t="s">
        <v>36</v>
      </c>
      <c r="C257" s="2" t="s">
        <v>692</v>
      </c>
      <c r="D257" s="2" t="s">
        <v>38</v>
      </c>
      <c r="E257" s="2" t="s">
        <v>39</v>
      </c>
      <c r="F257" s="2" t="s">
        <v>40</v>
      </c>
      <c r="G257" s="2" t="s">
        <v>83</v>
      </c>
      <c r="H257" s="2" t="s">
        <v>68</v>
      </c>
      <c r="I257" s="3" t="s">
        <v>693</v>
      </c>
      <c r="J257" s="3"/>
      <c r="K257" s="3"/>
      <c r="L257" s="2" t="s">
        <v>70</v>
      </c>
      <c r="M257" s="2"/>
      <c r="N257" s="2">
        <v>172.5</v>
      </c>
      <c r="O257" s="4">
        <v>165</v>
      </c>
      <c r="P257" s="4">
        <v>0</v>
      </c>
      <c r="Q257" s="4">
        <v>165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2">
        <v>2</v>
      </c>
      <c r="Z257" s="2">
        <v>0</v>
      </c>
      <c r="AA257" s="2">
        <v>0</v>
      </c>
      <c r="AB257" s="2">
        <v>2</v>
      </c>
      <c r="AC257" s="2">
        <v>0</v>
      </c>
      <c r="AD257" s="2">
        <v>0</v>
      </c>
      <c r="AE257" s="2">
        <v>0</v>
      </c>
      <c r="AF257" s="4">
        <v>80</v>
      </c>
      <c r="AG257" s="2">
        <v>36</v>
      </c>
      <c r="AH257" s="2">
        <v>540</v>
      </c>
      <c r="AI257" s="2">
        <v>200</v>
      </c>
      <c r="AJ257" s="5">
        <v>50</v>
      </c>
      <c r="AK257" s="55">
        <f t="shared" si="3"/>
        <v>0</v>
      </c>
    </row>
    <row r="258" spans="1:37" ht="25.65" customHeight="1">
      <c r="A258" s="2">
        <v>297</v>
      </c>
      <c r="B258" s="2" t="s">
        <v>36</v>
      </c>
      <c r="C258" s="2" t="s">
        <v>694</v>
      </c>
      <c r="D258" s="2" t="s">
        <v>133</v>
      </c>
      <c r="E258" s="2" t="s">
        <v>39</v>
      </c>
      <c r="F258" s="2" t="s">
        <v>40</v>
      </c>
      <c r="G258" s="2" t="s">
        <v>148</v>
      </c>
      <c r="H258" s="2" t="s">
        <v>512</v>
      </c>
      <c r="I258" s="3" t="s">
        <v>695</v>
      </c>
      <c r="J258" s="3"/>
      <c r="K258" s="3"/>
      <c r="L258" s="2" t="s">
        <v>64</v>
      </c>
      <c r="M258" s="2"/>
      <c r="N258" s="2">
        <v>184</v>
      </c>
      <c r="O258" s="4">
        <v>184</v>
      </c>
      <c r="P258" s="4">
        <v>0</v>
      </c>
      <c r="Q258" s="4">
        <v>184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2">
        <v>16</v>
      </c>
      <c r="Z258" s="2">
        <v>0</v>
      </c>
      <c r="AA258" s="2">
        <v>0</v>
      </c>
      <c r="AB258" s="2">
        <v>0</v>
      </c>
      <c r="AC258" s="2">
        <v>16</v>
      </c>
      <c r="AD258" s="2">
        <v>0</v>
      </c>
      <c r="AE258" s="2">
        <v>0</v>
      </c>
      <c r="AF258" s="4">
        <v>600</v>
      </c>
      <c r="AG258" s="2">
        <v>34</v>
      </c>
      <c r="AH258" s="2">
        <v>510</v>
      </c>
      <c r="AI258" s="2">
        <v>200</v>
      </c>
      <c r="AJ258" s="5">
        <v>50</v>
      </c>
      <c r="AK258" s="55">
        <f t="shared" si="3"/>
        <v>0</v>
      </c>
    </row>
    <row r="259" spans="1:37" ht="25.65" customHeight="1">
      <c r="A259" s="2">
        <v>298</v>
      </c>
      <c r="B259" s="2" t="s">
        <v>36</v>
      </c>
      <c r="C259" s="2" t="s">
        <v>696</v>
      </c>
      <c r="D259" s="2" t="s">
        <v>38</v>
      </c>
      <c r="E259" s="2" t="s">
        <v>39</v>
      </c>
      <c r="F259" s="2" t="s">
        <v>40</v>
      </c>
      <c r="G259" s="2" t="s">
        <v>318</v>
      </c>
      <c r="H259" s="2" t="s">
        <v>603</v>
      </c>
      <c r="I259" s="3" t="s">
        <v>697</v>
      </c>
      <c r="J259" s="3"/>
      <c r="K259" s="3"/>
      <c r="L259" s="2" t="s">
        <v>64</v>
      </c>
      <c r="M259" s="2"/>
      <c r="N259" s="2">
        <v>172.5</v>
      </c>
      <c r="O259" s="4">
        <v>168.5</v>
      </c>
      <c r="P259" s="4">
        <v>0</v>
      </c>
      <c r="Q259" s="4">
        <v>168.5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2">
        <v>17</v>
      </c>
      <c r="Z259" s="2">
        <v>6</v>
      </c>
      <c r="AA259" s="2">
        <v>0</v>
      </c>
      <c r="AB259" s="2">
        <v>6.5</v>
      </c>
      <c r="AC259" s="2">
        <v>4.5</v>
      </c>
      <c r="AD259" s="2">
        <v>0</v>
      </c>
      <c r="AE259" s="2">
        <v>0</v>
      </c>
      <c r="AF259" s="4">
        <v>440</v>
      </c>
      <c r="AG259" s="2">
        <v>33</v>
      </c>
      <c r="AH259" s="2">
        <v>495</v>
      </c>
      <c r="AI259" s="2">
        <v>200</v>
      </c>
      <c r="AJ259" s="5">
        <v>50</v>
      </c>
      <c r="AK259" s="55">
        <f t="shared" si="3"/>
        <v>0</v>
      </c>
    </row>
    <row r="260" spans="1:37" ht="25.65" customHeight="1">
      <c r="A260" s="2">
        <v>299</v>
      </c>
      <c r="B260" s="2" t="s">
        <v>36</v>
      </c>
      <c r="C260" s="2" t="s">
        <v>698</v>
      </c>
      <c r="D260" s="2" t="s">
        <v>38</v>
      </c>
      <c r="E260" s="2" t="s">
        <v>39</v>
      </c>
      <c r="F260" s="2" t="s">
        <v>40</v>
      </c>
      <c r="G260" s="2" t="s">
        <v>127</v>
      </c>
      <c r="H260" s="2" t="s">
        <v>80</v>
      </c>
      <c r="I260" s="3" t="s">
        <v>699</v>
      </c>
      <c r="J260" s="3"/>
      <c r="K260" s="3"/>
      <c r="L260" s="2" t="s">
        <v>70</v>
      </c>
      <c r="M260" s="2"/>
      <c r="N260" s="2">
        <v>172.5</v>
      </c>
      <c r="O260" s="4">
        <v>168.5</v>
      </c>
      <c r="P260" s="4">
        <v>0</v>
      </c>
      <c r="Q260" s="4">
        <v>168.5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2">
        <v>7.5</v>
      </c>
      <c r="Z260" s="2">
        <v>7.5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4">
        <v>0</v>
      </c>
      <c r="AG260" s="2">
        <v>23</v>
      </c>
      <c r="AH260" s="2">
        <v>345</v>
      </c>
      <c r="AI260" s="2">
        <v>200</v>
      </c>
      <c r="AJ260" s="5">
        <v>50</v>
      </c>
      <c r="AK260" s="55">
        <f t="shared" ref="AK260:AK323" si="4">R260+S260+T260+U260+V260+X260</f>
        <v>0</v>
      </c>
    </row>
    <row r="261" spans="1:37" ht="25.65" customHeight="1">
      <c r="A261" s="2">
        <v>300</v>
      </c>
      <c r="B261" s="2" t="s">
        <v>36</v>
      </c>
      <c r="C261" s="2" t="s">
        <v>700</v>
      </c>
      <c r="D261" s="2" t="s">
        <v>133</v>
      </c>
      <c r="E261" s="2" t="s">
        <v>39</v>
      </c>
      <c r="F261" s="2" t="s">
        <v>40</v>
      </c>
      <c r="G261" s="2" t="s">
        <v>701</v>
      </c>
      <c r="H261" s="2" t="s">
        <v>702</v>
      </c>
      <c r="I261" s="3" t="s">
        <v>703</v>
      </c>
      <c r="J261" s="3"/>
      <c r="K261" s="3"/>
      <c r="L261" s="2" t="s">
        <v>59</v>
      </c>
      <c r="M261" s="2" t="s">
        <v>112</v>
      </c>
      <c r="N261" s="2">
        <v>184</v>
      </c>
      <c r="O261" s="4">
        <v>184</v>
      </c>
      <c r="P261" s="4">
        <v>0</v>
      </c>
      <c r="Q261" s="4">
        <v>184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4">
        <v>0</v>
      </c>
      <c r="AG261" s="2">
        <v>16</v>
      </c>
      <c r="AH261" s="2">
        <v>240</v>
      </c>
      <c r="AI261" s="2">
        <v>200</v>
      </c>
      <c r="AJ261" s="5">
        <v>50</v>
      </c>
      <c r="AK261" s="55">
        <f t="shared" si="4"/>
        <v>0</v>
      </c>
    </row>
    <row r="262" spans="1:37" ht="25.65" customHeight="1">
      <c r="A262" s="2">
        <v>303</v>
      </c>
      <c r="B262" s="2" t="s">
        <v>36</v>
      </c>
      <c r="C262" s="2" t="s">
        <v>704</v>
      </c>
      <c r="D262" s="2" t="s">
        <v>38</v>
      </c>
      <c r="E262" s="2" t="s">
        <v>39</v>
      </c>
      <c r="F262" s="2" t="s">
        <v>197</v>
      </c>
      <c r="G262" s="2" t="s">
        <v>483</v>
      </c>
      <c r="H262" s="2" t="s">
        <v>199</v>
      </c>
      <c r="I262" s="3" t="s">
        <v>705</v>
      </c>
      <c r="J262" s="3"/>
      <c r="K262" s="3"/>
      <c r="L262" s="2" t="s">
        <v>195</v>
      </c>
      <c r="M262" s="2" t="s">
        <v>706</v>
      </c>
      <c r="N262" s="2">
        <v>172.5</v>
      </c>
      <c r="O262" s="4">
        <v>172.5</v>
      </c>
      <c r="P262" s="4">
        <v>0</v>
      </c>
      <c r="Q262" s="4">
        <v>172.5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2">
        <v>8</v>
      </c>
      <c r="Z262" s="2">
        <v>8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4">
        <v>0</v>
      </c>
      <c r="AG262" s="2">
        <v>24</v>
      </c>
      <c r="AH262" s="2">
        <v>360</v>
      </c>
      <c r="AI262" s="2">
        <v>200</v>
      </c>
      <c r="AJ262" s="5">
        <v>0</v>
      </c>
      <c r="AK262" s="55">
        <f t="shared" si="4"/>
        <v>0</v>
      </c>
    </row>
    <row r="263" spans="1:37" ht="25.65" customHeight="1">
      <c r="A263" s="2">
        <v>304</v>
      </c>
      <c r="B263" s="2" t="s">
        <v>36</v>
      </c>
      <c r="C263" s="2" t="s">
        <v>707</v>
      </c>
      <c r="D263" s="2" t="s">
        <v>133</v>
      </c>
      <c r="E263" s="2" t="s">
        <v>39</v>
      </c>
      <c r="F263" s="2" t="s">
        <v>40</v>
      </c>
      <c r="G263" s="2" t="s">
        <v>457</v>
      </c>
      <c r="H263" s="2" t="s">
        <v>708</v>
      </c>
      <c r="I263" s="3" t="s">
        <v>709</v>
      </c>
      <c r="J263" s="3"/>
      <c r="K263" s="3"/>
      <c r="L263" s="2" t="s">
        <v>195</v>
      </c>
      <c r="M263" s="2" t="s">
        <v>65</v>
      </c>
      <c r="N263" s="2">
        <v>184</v>
      </c>
      <c r="O263" s="4">
        <v>183.98333333333332</v>
      </c>
      <c r="P263" s="4">
        <v>0</v>
      </c>
      <c r="Q263" s="4">
        <v>183.98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2">
        <v>6.5</v>
      </c>
      <c r="Z263" s="2">
        <v>0</v>
      </c>
      <c r="AA263" s="2">
        <v>0</v>
      </c>
      <c r="AB263" s="2">
        <v>0</v>
      </c>
      <c r="AC263" s="2">
        <v>6.5</v>
      </c>
      <c r="AD263" s="2">
        <v>0</v>
      </c>
      <c r="AE263" s="2">
        <v>0</v>
      </c>
      <c r="AF263" s="4">
        <v>243.75</v>
      </c>
      <c r="AG263" s="2">
        <v>35</v>
      </c>
      <c r="AH263" s="2">
        <v>525</v>
      </c>
      <c r="AI263" s="2">
        <v>200</v>
      </c>
      <c r="AJ263" s="5">
        <v>50</v>
      </c>
      <c r="AK263" s="55">
        <f t="shared" si="4"/>
        <v>0</v>
      </c>
    </row>
    <row r="264" spans="1:37" ht="25.65" customHeight="1">
      <c r="A264" s="2">
        <v>305</v>
      </c>
      <c r="B264" s="2" t="s">
        <v>36</v>
      </c>
      <c r="C264" s="2" t="s">
        <v>710</v>
      </c>
      <c r="D264" s="2" t="s">
        <v>38</v>
      </c>
      <c r="E264" s="2" t="s">
        <v>39</v>
      </c>
      <c r="F264" s="2" t="s">
        <v>40</v>
      </c>
      <c r="G264" s="2" t="s">
        <v>127</v>
      </c>
      <c r="H264" s="2" t="s">
        <v>62</v>
      </c>
      <c r="I264" s="3" t="s">
        <v>711</v>
      </c>
      <c r="J264" s="3"/>
      <c r="K264" s="3"/>
      <c r="L264" s="2" t="s">
        <v>195</v>
      </c>
      <c r="M264" s="2" t="s">
        <v>706</v>
      </c>
      <c r="N264" s="2">
        <v>172.5</v>
      </c>
      <c r="O264" s="4">
        <v>172.5</v>
      </c>
      <c r="P264" s="4">
        <v>0</v>
      </c>
      <c r="Q264" s="4">
        <v>172.5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2">
        <v>3.5</v>
      </c>
      <c r="Z264" s="2">
        <v>3.5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4">
        <v>0</v>
      </c>
      <c r="AG264" s="2">
        <v>28</v>
      </c>
      <c r="AH264" s="2">
        <v>420</v>
      </c>
      <c r="AI264" s="2">
        <v>200</v>
      </c>
      <c r="AJ264" s="5">
        <v>50</v>
      </c>
      <c r="AK264" s="55">
        <f t="shared" si="4"/>
        <v>0</v>
      </c>
    </row>
    <row r="265" spans="1:37" ht="25.65" customHeight="1">
      <c r="A265" s="2">
        <v>306</v>
      </c>
      <c r="B265" s="2" t="s">
        <v>36</v>
      </c>
      <c r="C265" s="2" t="s">
        <v>712</v>
      </c>
      <c r="D265" s="2" t="s">
        <v>133</v>
      </c>
      <c r="E265" s="2" t="s">
        <v>39</v>
      </c>
      <c r="F265" s="2" t="s">
        <v>40</v>
      </c>
      <c r="G265" s="2" t="s">
        <v>41</v>
      </c>
      <c r="H265" s="2" t="s">
        <v>713</v>
      </c>
      <c r="I265" s="3" t="s">
        <v>714</v>
      </c>
      <c r="J265" s="3"/>
      <c r="K265" s="3"/>
      <c r="L265" s="2" t="s">
        <v>715</v>
      </c>
      <c r="M265" s="2" t="s">
        <v>45</v>
      </c>
      <c r="N265" s="2">
        <v>184</v>
      </c>
      <c r="O265" s="4">
        <v>184</v>
      </c>
      <c r="P265" s="4">
        <v>0</v>
      </c>
      <c r="Q265" s="4">
        <v>184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4">
        <v>0</v>
      </c>
      <c r="AG265" s="2">
        <v>0</v>
      </c>
      <c r="AH265" s="2">
        <v>0</v>
      </c>
      <c r="AI265" s="2">
        <v>200</v>
      </c>
      <c r="AJ265" s="5">
        <v>900</v>
      </c>
      <c r="AK265" s="55">
        <f t="shared" si="4"/>
        <v>0</v>
      </c>
    </row>
    <row r="266" spans="1:37" ht="25.65" customHeight="1">
      <c r="A266" s="2">
        <v>307</v>
      </c>
      <c r="B266" s="2" t="s">
        <v>36</v>
      </c>
      <c r="C266" s="2" t="s">
        <v>716</v>
      </c>
      <c r="D266" s="2" t="s">
        <v>38</v>
      </c>
      <c r="E266" s="2" t="s">
        <v>39</v>
      </c>
      <c r="F266" s="2" t="s">
        <v>40</v>
      </c>
      <c r="G266" s="2" t="s">
        <v>56</v>
      </c>
      <c r="H266" s="2" t="s">
        <v>234</v>
      </c>
      <c r="I266" s="3" t="s">
        <v>717</v>
      </c>
      <c r="J266" s="3"/>
      <c r="K266" s="3"/>
      <c r="L266" s="2" t="s">
        <v>163</v>
      </c>
      <c r="M266" s="2" t="s">
        <v>216</v>
      </c>
      <c r="N266" s="2">
        <v>172.5</v>
      </c>
      <c r="O266" s="4">
        <v>165</v>
      </c>
      <c r="P266" s="4">
        <v>0</v>
      </c>
      <c r="Q266" s="4">
        <v>165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4">
        <v>0</v>
      </c>
      <c r="AG266" s="2">
        <v>24</v>
      </c>
      <c r="AH266" s="2">
        <v>360</v>
      </c>
      <c r="AI266" s="2">
        <v>200</v>
      </c>
      <c r="AJ266" s="5">
        <v>550</v>
      </c>
      <c r="AK266" s="55">
        <f t="shared" si="4"/>
        <v>0</v>
      </c>
    </row>
    <row r="267" spans="1:37" ht="25.65" customHeight="1">
      <c r="A267" s="2">
        <v>308</v>
      </c>
      <c r="B267" s="2" t="s">
        <v>36</v>
      </c>
      <c r="C267" s="2" t="s">
        <v>718</v>
      </c>
      <c r="D267" s="2" t="s">
        <v>38</v>
      </c>
      <c r="E267" s="2" t="s">
        <v>39</v>
      </c>
      <c r="F267" s="2" t="s">
        <v>40</v>
      </c>
      <c r="G267" s="2" t="s">
        <v>56</v>
      </c>
      <c r="H267" s="2" t="s">
        <v>80</v>
      </c>
      <c r="I267" s="3" t="s">
        <v>438</v>
      </c>
      <c r="J267" s="3"/>
      <c r="K267" s="3"/>
      <c r="L267" s="2" t="s">
        <v>70</v>
      </c>
      <c r="M267" s="2" t="s">
        <v>75</v>
      </c>
      <c r="N267" s="2">
        <v>172.5</v>
      </c>
      <c r="O267" s="4">
        <v>165</v>
      </c>
      <c r="P267" s="4">
        <v>0</v>
      </c>
      <c r="Q267" s="4">
        <v>165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4">
        <v>0</v>
      </c>
      <c r="AG267" s="2">
        <v>21</v>
      </c>
      <c r="AH267" s="2">
        <v>315</v>
      </c>
      <c r="AI267" s="2">
        <v>200</v>
      </c>
      <c r="AJ267" s="5">
        <v>650</v>
      </c>
      <c r="AK267" s="55">
        <f t="shared" si="4"/>
        <v>0</v>
      </c>
    </row>
    <row r="268" spans="1:37" ht="25.65" customHeight="1">
      <c r="A268" s="2">
        <v>309</v>
      </c>
      <c r="B268" s="2" t="s">
        <v>36</v>
      </c>
      <c r="C268" s="2" t="s">
        <v>719</v>
      </c>
      <c r="D268" s="2" t="s">
        <v>38</v>
      </c>
      <c r="E268" s="2" t="s">
        <v>39</v>
      </c>
      <c r="F268" s="2" t="s">
        <v>40</v>
      </c>
      <c r="G268" s="2" t="s">
        <v>102</v>
      </c>
      <c r="H268" s="2" t="s">
        <v>77</v>
      </c>
      <c r="I268" s="3" t="s">
        <v>720</v>
      </c>
      <c r="J268" s="3"/>
      <c r="K268" s="3"/>
      <c r="L268" s="2" t="s">
        <v>74</v>
      </c>
      <c r="M268" s="2" t="s">
        <v>75</v>
      </c>
      <c r="N268" s="2">
        <v>172.5</v>
      </c>
      <c r="O268" s="4">
        <v>172.5</v>
      </c>
      <c r="P268" s="4">
        <v>0</v>
      </c>
      <c r="Q268" s="4">
        <v>172.5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4">
        <v>0</v>
      </c>
      <c r="AG268" s="2">
        <v>40</v>
      </c>
      <c r="AH268" s="2">
        <v>600</v>
      </c>
      <c r="AI268" s="2">
        <v>200</v>
      </c>
      <c r="AJ268" s="5">
        <v>350</v>
      </c>
      <c r="AK268" s="55">
        <f t="shared" si="4"/>
        <v>0</v>
      </c>
    </row>
    <row r="269" spans="1:37" ht="25.65" customHeight="1">
      <c r="A269" s="2">
        <v>310</v>
      </c>
      <c r="B269" s="2" t="s">
        <v>36</v>
      </c>
      <c r="C269" s="2" t="s">
        <v>721</v>
      </c>
      <c r="D269" s="2" t="s">
        <v>38</v>
      </c>
      <c r="E269" s="2" t="s">
        <v>39</v>
      </c>
      <c r="F269" s="2" t="s">
        <v>40</v>
      </c>
      <c r="G269" s="2" t="s">
        <v>102</v>
      </c>
      <c r="H269" s="2" t="s">
        <v>96</v>
      </c>
      <c r="I269" s="3" t="s">
        <v>569</v>
      </c>
      <c r="J269" s="3"/>
      <c r="K269" s="3"/>
      <c r="L269" s="2" t="s">
        <v>74</v>
      </c>
      <c r="M269" s="2" t="s">
        <v>98</v>
      </c>
      <c r="N269" s="2">
        <v>172.5</v>
      </c>
      <c r="O269" s="4">
        <v>168.5</v>
      </c>
      <c r="P269" s="4">
        <v>0</v>
      </c>
      <c r="Q269" s="4">
        <v>168.5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4">
        <v>0</v>
      </c>
      <c r="AG269" s="2">
        <v>44</v>
      </c>
      <c r="AH269" s="2">
        <v>660</v>
      </c>
      <c r="AI269" s="2">
        <v>200</v>
      </c>
      <c r="AJ269" s="5">
        <v>250</v>
      </c>
      <c r="AK269" s="55">
        <f t="shared" si="4"/>
        <v>0</v>
      </c>
    </row>
    <row r="270" spans="1:37" ht="25.65" customHeight="1">
      <c r="A270" s="2">
        <v>311</v>
      </c>
      <c r="B270" s="2" t="s">
        <v>36</v>
      </c>
      <c r="C270" s="2" t="s">
        <v>722</v>
      </c>
      <c r="D270" s="2" t="s">
        <v>38</v>
      </c>
      <c r="E270" s="2" t="s">
        <v>39</v>
      </c>
      <c r="F270" s="2" t="s">
        <v>40</v>
      </c>
      <c r="G270" s="2" t="s">
        <v>67</v>
      </c>
      <c r="H270" s="2" t="s">
        <v>91</v>
      </c>
      <c r="I270" s="3" t="s">
        <v>266</v>
      </c>
      <c r="J270" s="3"/>
      <c r="K270" s="3"/>
      <c r="L270" s="2" t="s">
        <v>70</v>
      </c>
      <c r="M270" s="2" t="s">
        <v>65</v>
      </c>
      <c r="N270" s="2">
        <v>172.5</v>
      </c>
      <c r="O270" s="4">
        <v>172.5</v>
      </c>
      <c r="P270" s="4">
        <v>0</v>
      </c>
      <c r="Q270" s="4">
        <v>172.5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2">
        <v>8.5</v>
      </c>
      <c r="Z270" s="2">
        <v>8.5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4">
        <v>0</v>
      </c>
      <c r="AG270" s="2">
        <v>44</v>
      </c>
      <c r="AH270" s="2">
        <v>660</v>
      </c>
      <c r="AI270" s="2">
        <v>200</v>
      </c>
      <c r="AJ270" s="5">
        <v>150</v>
      </c>
      <c r="AK270" s="55">
        <f t="shared" si="4"/>
        <v>0</v>
      </c>
    </row>
    <row r="271" spans="1:37" ht="25.65" customHeight="1">
      <c r="A271" s="2">
        <v>312</v>
      </c>
      <c r="B271" s="2" t="s">
        <v>36</v>
      </c>
      <c r="C271" s="2" t="s">
        <v>723</v>
      </c>
      <c r="D271" s="2" t="s">
        <v>38</v>
      </c>
      <c r="E271" s="2" t="s">
        <v>39</v>
      </c>
      <c r="F271" s="2" t="s">
        <v>165</v>
      </c>
      <c r="G271" s="2" t="s">
        <v>166</v>
      </c>
      <c r="H271" s="2" t="s">
        <v>167</v>
      </c>
      <c r="I271" s="3" t="s">
        <v>451</v>
      </c>
      <c r="J271" s="3"/>
      <c r="K271" s="3"/>
      <c r="L271" s="2" t="s">
        <v>70</v>
      </c>
      <c r="M271" s="2" t="s">
        <v>75</v>
      </c>
      <c r="N271" s="2">
        <v>172.5</v>
      </c>
      <c r="O271" s="4">
        <v>150</v>
      </c>
      <c r="P271" s="4">
        <v>0</v>
      </c>
      <c r="Q271" s="4">
        <v>150</v>
      </c>
      <c r="R271" s="4">
        <v>19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2">
        <v>14</v>
      </c>
      <c r="Z271" s="2">
        <v>14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4">
        <v>0</v>
      </c>
      <c r="AG271" s="2">
        <v>31</v>
      </c>
      <c r="AH271" s="2">
        <v>465</v>
      </c>
      <c r="AI271" s="2">
        <v>200</v>
      </c>
      <c r="AJ271" s="5">
        <v>750</v>
      </c>
      <c r="AK271" s="55">
        <f t="shared" si="4"/>
        <v>19</v>
      </c>
    </row>
    <row r="272" spans="1:37" ht="25.65" customHeight="1">
      <c r="A272" s="2">
        <v>313</v>
      </c>
      <c r="B272" s="2" t="s">
        <v>36</v>
      </c>
      <c r="C272" s="2" t="s">
        <v>724</v>
      </c>
      <c r="D272" s="2" t="s">
        <v>38</v>
      </c>
      <c r="E272" s="2" t="s">
        <v>39</v>
      </c>
      <c r="F272" s="2" t="s">
        <v>40</v>
      </c>
      <c r="G272" s="2" t="s">
        <v>67</v>
      </c>
      <c r="H272" s="2" t="s">
        <v>291</v>
      </c>
      <c r="I272" s="3" t="s">
        <v>725</v>
      </c>
      <c r="J272" s="3"/>
      <c r="K272" s="3"/>
      <c r="L272" s="2" t="s">
        <v>64</v>
      </c>
      <c r="M272" s="2" t="s">
        <v>65</v>
      </c>
      <c r="N272" s="2">
        <v>172.5</v>
      </c>
      <c r="O272" s="4">
        <v>172.33333333333334</v>
      </c>
      <c r="P272" s="4">
        <v>0</v>
      </c>
      <c r="Q272" s="4">
        <v>172.34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2">
        <v>5.5</v>
      </c>
      <c r="Z272" s="2">
        <v>5.5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4">
        <v>0</v>
      </c>
      <c r="AG272" s="2">
        <v>31</v>
      </c>
      <c r="AH272" s="2">
        <v>465</v>
      </c>
      <c r="AI272" s="2">
        <v>200</v>
      </c>
      <c r="AJ272" s="5">
        <v>150</v>
      </c>
      <c r="AK272" s="55">
        <f t="shared" si="4"/>
        <v>0</v>
      </c>
    </row>
    <row r="273" spans="1:37" ht="25.65" customHeight="1">
      <c r="A273" s="2">
        <v>314</v>
      </c>
      <c r="B273" s="2" t="s">
        <v>36</v>
      </c>
      <c r="C273" s="2" t="s">
        <v>726</v>
      </c>
      <c r="D273" s="2" t="s">
        <v>38</v>
      </c>
      <c r="E273" s="2" t="s">
        <v>39</v>
      </c>
      <c r="F273" s="2" t="s">
        <v>40</v>
      </c>
      <c r="G273" s="2" t="s">
        <v>67</v>
      </c>
      <c r="H273" s="2" t="s">
        <v>77</v>
      </c>
      <c r="I273" s="3" t="s">
        <v>727</v>
      </c>
      <c r="J273" s="3"/>
      <c r="K273" s="3"/>
      <c r="L273" s="2" t="s">
        <v>74</v>
      </c>
      <c r="M273" s="2" t="s">
        <v>125</v>
      </c>
      <c r="N273" s="2">
        <v>149.5</v>
      </c>
      <c r="O273" s="4">
        <v>83</v>
      </c>
      <c r="P273" s="4">
        <v>0</v>
      </c>
      <c r="Q273" s="4">
        <v>83</v>
      </c>
      <c r="R273" s="4">
        <v>0</v>
      </c>
      <c r="S273" s="4">
        <v>0</v>
      </c>
      <c r="T273" s="4">
        <v>0</v>
      </c>
      <c r="U273" s="4">
        <v>75</v>
      </c>
      <c r="V273" s="4">
        <v>0</v>
      </c>
      <c r="W273" s="4">
        <v>0</v>
      </c>
      <c r="X273" s="4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4">
        <v>0</v>
      </c>
      <c r="AG273" s="2">
        <v>13</v>
      </c>
      <c r="AH273" s="2">
        <v>195</v>
      </c>
      <c r="AI273" s="2">
        <v>200</v>
      </c>
      <c r="AJ273" s="5">
        <v>250</v>
      </c>
      <c r="AK273" s="55">
        <f t="shared" si="4"/>
        <v>75</v>
      </c>
    </row>
    <row r="274" spans="1:37" ht="25.65" customHeight="1">
      <c r="A274" s="2">
        <v>315</v>
      </c>
      <c r="B274" s="2" t="s">
        <v>36</v>
      </c>
      <c r="C274" s="2" t="s">
        <v>728</v>
      </c>
      <c r="D274" s="2" t="s">
        <v>38</v>
      </c>
      <c r="E274" s="2" t="s">
        <v>39</v>
      </c>
      <c r="F274" s="2" t="s">
        <v>40</v>
      </c>
      <c r="G274" s="2" t="s">
        <v>83</v>
      </c>
      <c r="H274" s="2" t="s">
        <v>729</v>
      </c>
      <c r="I274" s="3" t="s">
        <v>730</v>
      </c>
      <c r="J274" s="3"/>
      <c r="K274" s="3"/>
      <c r="L274" s="2" t="s">
        <v>116</v>
      </c>
      <c r="M274" s="2" t="s">
        <v>216</v>
      </c>
      <c r="N274" s="2">
        <v>172.5</v>
      </c>
      <c r="O274" s="4">
        <v>168.5</v>
      </c>
      <c r="P274" s="4">
        <v>0</v>
      </c>
      <c r="Q274" s="4">
        <v>168.5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4">
        <v>0</v>
      </c>
      <c r="AG274" s="2">
        <v>38</v>
      </c>
      <c r="AH274" s="2">
        <v>570</v>
      </c>
      <c r="AI274" s="2">
        <v>200</v>
      </c>
      <c r="AJ274" s="5">
        <v>650</v>
      </c>
      <c r="AK274" s="55">
        <f t="shared" si="4"/>
        <v>0</v>
      </c>
    </row>
    <row r="275" spans="1:37" ht="25.65" customHeight="1">
      <c r="A275" s="2">
        <v>316</v>
      </c>
      <c r="B275" s="2" t="s">
        <v>36</v>
      </c>
      <c r="C275" s="2" t="s">
        <v>731</v>
      </c>
      <c r="D275" s="2" t="s">
        <v>38</v>
      </c>
      <c r="E275" s="2" t="s">
        <v>39</v>
      </c>
      <c r="F275" s="2" t="s">
        <v>40</v>
      </c>
      <c r="G275" s="2" t="s">
        <v>106</v>
      </c>
      <c r="H275" s="2" t="s">
        <v>732</v>
      </c>
      <c r="I275" s="3" t="s">
        <v>733</v>
      </c>
      <c r="J275" s="3"/>
      <c r="K275" s="3"/>
      <c r="L275" s="2" t="s">
        <v>163</v>
      </c>
      <c r="M275" s="2" t="s">
        <v>117</v>
      </c>
      <c r="N275" s="2">
        <v>172.5</v>
      </c>
      <c r="O275" s="4">
        <v>172.5</v>
      </c>
      <c r="P275" s="4">
        <v>0</v>
      </c>
      <c r="Q275" s="4">
        <v>172.5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4">
        <v>0</v>
      </c>
      <c r="AG275" s="2">
        <v>29</v>
      </c>
      <c r="AH275" s="2">
        <v>435</v>
      </c>
      <c r="AI275" s="2">
        <v>200</v>
      </c>
      <c r="AJ275" s="5">
        <v>150</v>
      </c>
      <c r="AK275" s="55">
        <f t="shared" si="4"/>
        <v>0</v>
      </c>
    </row>
    <row r="276" spans="1:37" ht="25.65" customHeight="1">
      <c r="A276" s="2">
        <v>317</v>
      </c>
      <c r="B276" s="2" t="s">
        <v>36</v>
      </c>
      <c r="C276" s="2" t="s">
        <v>734</v>
      </c>
      <c r="D276" s="2" t="s">
        <v>38</v>
      </c>
      <c r="E276" s="2" t="s">
        <v>39</v>
      </c>
      <c r="F276" s="2" t="s">
        <v>40</v>
      </c>
      <c r="G276" s="2" t="s">
        <v>106</v>
      </c>
      <c r="H276" s="2" t="s">
        <v>91</v>
      </c>
      <c r="I276" s="3" t="s">
        <v>735</v>
      </c>
      <c r="J276" s="3"/>
      <c r="K276" s="3"/>
      <c r="L276" s="2" t="s">
        <v>70</v>
      </c>
      <c r="M276" s="2" t="s">
        <v>75</v>
      </c>
      <c r="N276" s="2">
        <v>172.5</v>
      </c>
      <c r="O276" s="4">
        <v>172.5</v>
      </c>
      <c r="P276" s="4">
        <v>0</v>
      </c>
      <c r="Q276" s="4">
        <v>172.5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2">
        <v>20.5</v>
      </c>
      <c r="Z276" s="2">
        <v>20.5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4">
        <v>0</v>
      </c>
      <c r="AG276" s="2">
        <v>47</v>
      </c>
      <c r="AH276" s="2">
        <v>705</v>
      </c>
      <c r="AI276" s="2">
        <v>200</v>
      </c>
      <c r="AJ276" s="5">
        <v>200</v>
      </c>
      <c r="AK276" s="55">
        <f t="shared" si="4"/>
        <v>0</v>
      </c>
    </row>
    <row r="277" spans="1:37" ht="25.65" customHeight="1">
      <c r="A277" s="2">
        <v>318</v>
      </c>
      <c r="B277" s="2" t="s">
        <v>36</v>
      </c>
      <c r="C277" s="2" t="s">
        <v>736</v>
      </c>
      <c r="D277" s="2" t="s">
        <v>38</v>
      </c>
      <c r="E277" s="2" t="s">
        <v>39</v>
      </c>
      <c r="F277" s="2" t="s">
        <v>40</v>
      </c>
      <c r="G277" s="2" t="s">
        <v>106</v>
      </c>
      <c r="H277" s="2" t="s">
        <v>72</v>
      </c>
      <c r="I277" s="3" t="s">
        <v>737</v>
      </c>
      <c r="J277" s="3"/>
      <c r="K277" s="3"/>
      <c r="L277" s="2" t="s">
        <v>74</v>
      </c>
      <c r="M277" s="2" t="s">
        <v>75</v>
      </c>
      <c r="N277" s="2">
        <v>172.5</v>
      </c>
      <c r="O277" s="4">
        <v>165</v>
      </c>
      <c r="P277" s="4">
        <v>0</v>
      </c>
      <c r="Q277" s="4">
        <v>165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4">
        <v>0</v>
      </c>
      <c r="AG277" s="2">
        <v>38</v>
      </c>
      <c r="AH277" s="2">
        <v>570</v>
      </c>
      <c r="AI277" s="2">
        <v>200</v>
      </c>
      <c r="AJ277" s="5">
        <v>150</v>
      </c>
      <c r="AK277" s="55">
        <f t="shared" si="4"/>
        <v>0</v>
      </c>
    </row>
    <row r="278" spans="1:37" ht="25.65" customHeight="1">
      <c r="A278" s="2">
        <v>319</v>
      </c>
      <c r="B278" s="2" t="s">
        <v>36</v>
      </c>
      <c r="C278" s="2" t="s">
        <v>738</v>
      </c>
      <c r="D278" s="2" t="s">
        <v>38</v>
      </c>
      <c r="E278" s="2" t="s">
        <v>39</v>
      </c>
      <c r="F278" s="2" t="s">
        <v>40</v>
      </c>
      <c r="G278" s="2" t="s">
        <v>87</v>
      </c>
      <c r="H278" s="2" t="s">
        <v>739</v>
      </c>
      <c r="I278" s="3" t="s">
        <v>740</v>
      </c>
      <c r="J278" s="3"/>
      <c r="K278" s="3"/>
      <c r="L278" s="2" t="s">
        <v>116</v>
      </c>
      <c r="M278" s="2" t="s">
        <v>216</v>
      </c>
      <c r="N278" s="2">
        <v>172.5</v>
      </c>
      <c r="O278" s="4">
        <v>172.5</v>
      </c>
      <c r="P278" s="4">
        <v>0</v>
      </c>
      <c r="Q278" s="4">
        <v>172.5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4">
        <v>0</v>
      </c>
      <c r="AG278" s="2">
        <v>36</v>
      </c>
      <c r="AH278" s="2">
        <v>540</v>
      </c>
      <c r="AI278" s="2">
        <v>200</v>
      </c>
      <c r="AJ278" s="5">
        <v>250</v>
      </c>
      <c r="AK278" s="55">
        <f t="shared" si="4"/>
        <v>0</v>
      </c>
    </row>
    <row r="279" spans="1:37" ht="25.65" customHeight="1">
      <c r="A279" s="2">
        <v>320</v>
      </c>
      <c r="B279" s="2" t="s">
        <v>36</v>
      </c>
      <c r="C279" s="2" t="s">
        <v>741</v>
      </c>
      <c r="D279" s="2" t="s">
        <v>38</v>
      </c>
      <c r="E279" s="2" t="s">
        <v>39</v>
      </c>
      <c r="F279" s="2" t="s">
        <v>40</v>
      </c>
      <c r="G279" s="2" t="s">
        <v>233</v>
      </c>
      <c r="H279" s="2" t="s">
        <v>68</v>
      </c>
      <c r="I279" s="3" t="s">
        <v>742</v>
      </c>
      <c r="J279" s="3"/>
      <c r="K279" s="3"/>
      <c r="L279" s="2" t="s">
        <v>70</v>
      </c>
      <c r="M279" s="2" t="s">
        <v>75</v>
      </c>
      <c r="N279" s="2">
        <v>172.5</v>
      </c>
      <c r="O279" s="4">
        <v>172.5</v>
      </c>
      <c r="P279" s="4">
        <v>0</v>
      </c>
      <c r="Q279" s="4">
        <v>172.5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4">
        <v>0</v>
      </c>
      <c r="AG279" s="2">
        <v>25</v>
      </c>
      <c r="AH279" s="2">
        <v>375</v>
      </c>
      <c r="AI279" s="2">
        <v>200</v>
      </c>
      <c r="AJ279" s="5">
        <v>150</v>
      </c>
      <c r="AK279" s="55">
        <f t="shared" si="4"/>
        <v>0</v>
      </c>
    </row>
    <row r="280" spans="1:37" ht="25.65" customHeight="1">
      <c r="A280" s="2">
        <v>321</v>
      </c>
      <c r="B280" s="2" t="s">
        <v>36</v>
      </c>
      <c r="C280" s="2" t="s">
        <v>743</v>
      </c>
      <c r="D280" s="2" t="s">
        <v>38</v>
      </c>
      <c r="E280" s="2" t="s">
        <v>39</v>
      </c>
      <c r="F280" s="2" t="s">
        <v>40</v>
      </c>
      <c r="G280" s="2" t="s">
        <v>233</v>
      </c>
      <c r="H280" s="2" t="s">
        <v>411</v>
      </c>
      <c r="I280" s="3" t="s">
        <v>744</v>
      </c>
      <c r="J280" s="3"/>
      <c r="K280" s="3"/>
      <c r="L280" s="2" t="s">
        <v>70</v>
      </c>
      <c r="M280" s="2" t="s">
        <v>65</v>
      </c>
      <c r="N280" s="2">
        <v>172.5</v>
      </c>
      <c r="O280" s="4">
        <v>172.5</v>
      </c>
      <c r="P280" s="4">
        <v>0</v>
      </c>
      <c r="Q280" s="4">
        <v>172.5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2">
        <v>15</v>
      </c>
      <c r="Z280" s="2">
        <v>15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4">
        <v>0</v>
      </c>
      <c r="AG280" s="2">
        <v>21</v>
      </c>
      <c r="AH280" s="2">
        <v>315</v>
      </c>
      <c r="AI280" s="2">
        <v>200</v>
      </c>
      <c r="AJ280" s="5">
        <v>200</v>
      </c>
      <c r="AK280" s="55">
        <f t="shared" si="4"/>
        <v>0</v>
      </c>
    </row>
    <row r="281" spans="1:37" ht="25.65" customHeight="1">
      <c r="A281" s="2">
        <v>322</v>
      </c>
      <c r="B281" s="2" t="s">
        <v>36</v>
      </c>
      <c r="C281" s="2" t="s">
        <v>745</v>
      </c>
      <c r="D281" s="2" t="s">
        <v>38</v>
      </c>
      <c r="E281" s="2" t="s">
        <v>39</v>
      </c>
      <c r="F281" s="2" t="s">
        <v>40</v>
      </c>
      <c r="G281" s="2" t="s">
        <v>233</v>
      </c>
      <c r="H281" s="2" t="s">
        <v>77</v>
      </c>
      <c r="I281" s="3" t="s">
        <v>746</v>
      </c>
      <c r="J281" s="3"/>
      <c r="K281" s="3"/>
      <c r="L281" s="2" t="s">
        <v>74</v>
      </c>
      <c r="M281" s="2" t="s">
        <v>137</v>
      </c>
      <c r="N281" s="2">
        <v>172.5</v>
      </c>
      <c r="O281" s="4">
        <v>170.5</v>
      </c>
      <c r="P281" s="4">
        <v>0</v>
      </c>
      <c r="Q281" s="4">
        <v>170.5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4">
        <v>0</v>
      </c>
      <c r="AG281" s="2">
        <v>31</v>
      </c>
      <c r="AH281" s="2">
        <v>465</v>
      </c>
      <c r="AI281" s="2">
        <v>200</v>
      </c>
      <c r="AJ281" s="5">
        <v>350</v>
      </c>
      <c r="AK281" s="55">
        <f t="shared" si="4"/>
        <v>0</v>
      </c>
    </row>
    <row r="282" spans="1:37" ht="25.65" customHeight="1">
      <c r="A282" s="2">
        <v>323</v>
      </c>
      <c r="B282" s="2" t="s">
        <v>36</v>
      </c>
      <c r="C282" s="2" t="s">
        <v>747</v>
      </c>
      <c r="D282" s="2" t="s">
        <v>38</v>
      </c>
      <c r="E282" s="2" t="s">
        <v>39</v>
      </c>
      <c r="F282" s="2" t="s">
        <v>40</v>
      </c>
      <c r="G282" s="2" t="s">
        <v>233</v>
      </c>
      <c r="H282" s="2" t="s">
        <v>77</v>
      </c>
      <c r="I282" s="3" t="s">
        <v>97</v>
      </c>
      <c r="J282" s="3"/>
      <c r="K282" s="3"/>
      <c r="L282" s="2" t="s">
        <v>74</v>
      </c>
      <c r="M282" s="2" t="s">
        <v>75</v>
      </c>
      <c r="N282" s="2">
        <v>172.5</v>
      </c>
      <c r="O282" s="4">
        <v>172.5</v>
      </c>
      <c r="P282" s="4">
        <v>0</v>
      </c>
      <c r="Q282" s="4">
        <v>172.5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4">
        <v>0</v>
      </c>
      <c r="AG282" s="2">
        <v>41</v>
      </c>
      <c r="AH282" s="2">
        <v>615</v>
      </c>
      <c r="AI282" s="2">
        <v>200</v>
      </c>
      <c r="AJ282" s="5">
        <v>200</v>
      </c>
      <c r="AK282" s="55">
        <f t="shared" si="4"/>
        <v>0</v>
      </c>
    </row>
    <row r="283" spans="1:37" ht="25.65" customHeight="1">
      <c r="A283" s="2">
        <v>324</v>
      </c>
      <c r="B283" s="2" t="s">
        <v>36</v>
      </c>
      <c r="C283" s="2" t="s">
        <v>748</v>
      </c>
      <c r="D283" s="2" t="s">
        <v>38</v>
      </c>
      <c r="E283" s="2" t="s">
        <v>39</v>
      </c>
      <c r="F283" s="2" t="s">
        <v>40</v>
      </c>
      <c r="G283" s="2" t="s">
        <v>83</v>
      </c>
      <c r="H283" s="2" t="s">
        <v>72</v>
      </c>
      <c r="I283" s="3" t="s">
        <v>181</v>
      </c>
      <c r="J283" s="3"/>
      <c r="K283" s="3"/>
      <c r="L283" s="2" t="s">
        <v>74</v>
      </c>
      <c r="M283" s="2" t="s">
        <v>98</v>
      </c>
      <c r="N283" s="2">
        <v>172.5</v>
      </c>
      <c r="O283" s="4">
        <v>172.5</v>
      </c>
      <c r="P283" s="4">
        <v>0</v>
      </c>
      <c r="Q283" s="4">
        <v>172.5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4">
        <v>0</v>
      </c>
      <c r="AG283" s="2">
        <v>34</v>
      </c>
      <c r="AH283" s="2">
        <v>510</v>
      </c>
      <c r="AI283" s="2">
        <v>200</v>
      </c>
      <c r="AJ283" s="5">
        <v>150</v>
      </c>
      <c r="AK283" s="55">
        <f t="shared" si="4"/>
        <v>0</v>
      </c>
    </row>
    <row r="284" spans="1:37" ht="25.65" customHeight="1">
      <c r="A284" s="2">
        <v>325</v>
      </c>
      <c r="B284" s="2" t="s">
        <v>36</v>
      </c>
      <c r="C284" s="2" t="s">
        <v>749</v>
      </c>
      <c r="D284" s="2" t="s">
        <v>38</v>
      </c>
      <c r="E284" s="2" t="s">
        <v>39</v>
      </c>
      <c r="F284" s="2" t="s">
        <v>40</v>
      </c>
      <c r="G284" s="2" t="s">
        <v>127</v>
      </c>
      <c r="H284" s="2" t="s">
        <v>91</v>
      </c>
      <c r="I284" s="3" t="s">
        <v>750</v>
      </c>
      <c r="J284" s="3"/>
      <c r="K284" s="3"/>
      <c r="L284" s="2" t="s">
        <v>70</v>
      </c>
      <c r="M284" s="2" t="s">
        <v>75</v>
      </c>
      <c r="N284" s="2">
        <v>172.5</v>
      </c>
      <c r="O284" s="4">
        <v>172.5</v>
      </c>
      <c r="P284" s="4">
        <v>0</v>
      </c>
      <c r="Q284" s="4">
        <v>172.5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2">
        <v>14.5</v>
      </c>
      <c r="Z284" s="2">
        <v>14.5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4">
        <v>0</v>
      </c>
      <c r="AG284" s="2">
        <v>43</v>
      </c>
      <c r="AH284" s="2">
        <v>645</v>
      </c>
      <c r="AI284" s="2">
        <v>200</v>
      </c>
      <c r="AJ284" s="5">
        <v>200</v>
      </c>
      <c r="AK284" s="55">
        <f t="shared" si="4"/>
        <v>0</v>
      </c>
    </row>
    <row r="285" spans="1:37" ht="25.65" customHeight="1">
      <c r="A285" s="2">
        <v>326</v>
      </c>
      <c r="B285" s="2" t="s">
        <v>36</v>
      </c>
      <c r="C285" s="2" t="s">
        <v>751</v>
      </c>
      <c r="D285" s="2" t="s">
        <v>38</v>
      </c>
      <c r="E285" s="2" t="s">
        <v>39</v>
      </c>
      <c r="F285" s="2" t="s">
        <v>40</v>
      </c>
      <c r="G285" s="2" t="s">
        <v>127</v>
      </c>
      <c r="H285" s="2" t="s">
        <v>91</v>
      </c>
      <c r="I285" s="3" t="s">
        <v>218</v>
      </c>
      <c r="J285" s="3"/>
      <c r="K285" s="3"/>
      <c r="L285" s="2" t="s">
        <v>121</v>
      </c>
      <c r="M285" s="2" t="s">
        <v>125</v>
      </c>
      <c r="N285" s="2">
        <v>172.5</v>
      </c>
      <c r="O285" s="4">
        <v>172.5</v>
      </c>
      <c r="P285" s="4">
        <v>0</v>
      </c>
      <c r="Q285" s="4">
        <v>172.5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4">
        <v>0</v>
      </c>
      <c r="AG285" s="2">
        <v>32</v>
      </c>
      <c r="AH285" s="2">
        <v>480</v>
      </c>
      <c r="AI285" s="2">
        <v>200</v>
      </c>
      <c r="AJ285" s="5">
        <v>150</v>
      </c>
      <c r="AK285" s="55">
        <f t="shared" si="4"/>
        <v>0</v>
      </c>
    </row>
    <row r="286" spans="1:37" ht="25.65" customHeight="1">
      <c r="A286" s="2">
        <v>327</v>
      </c>
      <c r="B286" s="2" t="s">
        <v>36</v>
      </c>
      <c r="C286" s="2" t="s">
        <v>752</v>
      </c>
      <c r="D286" s="2" t="s">
        <v>38</v>
      </c>
      <c r="E286" s="2" t="s">
        <v>39</v>
      </c>
      <c r="F286" s="2" t="s">
        <v>40</v>
      </c>
      <c r="G286" s="2" t="s">
        <v>253</v>
      </c>
      <c r="H286" s="2" t="s">
        <v>254</v>
      </c>
      <c r="I286" s="3" t="s">
        <v>94</v>
      </c>
      <c r="J286" s="3"/>
      <c r="K286" s="3"/>
      <c r="L286" s="2" t="s">
        <v>74</v>
      </c>
      <c r="M286" s="2" t="s">
        <v>75</v>
      </c>
      <c r="N286" s="2">
        <v>172.5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4">
        <v>0</v>
      </c>
      <c r="AG286" s="2">
        <v>0</v>
      </c>
      <c r="AH286" s="2">
        <v>0</v>
      </c>
      <c r="AI286" s="2">
        <v>200</v>
      </c>
      <c r="AJ286" s="5">
        <v>200</v>
      </c>
      <c r="AK286" s="55">
        <f t="shared" si="4"/>
        <v>0</v>
      </c>
    </row>
    <row r="287" spans="1:37" ht="25.65" customHeight="1">
      <c r="A287" s="2">
        <v>328</v>
      </c>
      <c r="B287" s="2" t="s">
        <v>36</v>
      </c>
      <c r="C287" s="2" t="s">
        <v>753</v>
      </c>
      <c r="D287" s="2" t="s">
        <v>38</v>
      </c>
      <c r="E287" s="2" t="s">
        <v>39</v>
      </c>
      <c r="F287" s="2" t="s">
        <v>40</v>
      </c>
      <c r="G287" s="2" t="s">
        <v>67</v>
      </c>
      <c r="H287" s="2" t="s">
        <v>103</v>
      </c>
      <c r="I287" s="3" t="s">
        <v>742</v>
      </c>
      <c r="J287" s="3"/>
      <c r="K287" s="3"/>
      <c r="L287" s="2" t="s">
        <v>70</v>
      </c>
      <c r="M287" s="2" t="s">
        <v>65</v>
      </c>
      <c r="N287" s="2">
        <v>172.5</v>
      </c>
      <c r="O287" s="4">
        <v>172.38333333333333</v>
      </c>
      <c r="P287" s="4">
        <v>0</v>
      </c>
      <c r="Q287" s="4">
        <v>172.39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4">
        <v>0</v>
      </c>
      <c r="AG287" s="2">
        <v>26</v>
      </c>
      <c r="AH287" s="2">
        <v>390</v>
      </c>
      <c r="AI287" s="2">
        <v>200</v>
      </c>
      <c r="AJ287" s="5">
        <v>150</v>
      </c>
      <c r="AK287" s="55">
        <f t="shared" si="4"/>
        <v>0</v>
      </c>
    </row>
    <row r="288" spans="1:37" ht="25.65" customHeight="1">
      <c r="A288" s="2">
        <v>329</v>
      </c>
      <c r="B288" s="2" t="s">
        <v>36</v>
      </c>
      <c r="C288" s="2" t="s">
        <v>754</v>
      </c>
      <c r="D288" s="2" t="s">
        <v>38</v>
      </c>
      <c r="E288" s="2" t="s">
        <v>39</v>
      </c>
      <c r="F288" s="2" t="s">
        <v>40</v>
      </c>
      <c r="G288" s="2" t="s">
        <v>106</v>
      </c>
      <c r="H288" s="2" t="s">
        <v>237</v>
      </c>
      <c r="I288" s="3" t="s">
        <v>755</v>
      </c>
      <c r="J288" s="3"/>
      <c r="K288" s="3"/>
      <c r="L288" s="2" t="s">
        <v>116</v>
      </c>
      <c r="M288" s="2" t="s">
        <v>54</v>
      </c>
      <c r="N288" s="2">
        <v>172.5</v>
      </c>
      <c r="O288" s="4">
        <v>172.5</v>
      </c>
      <c r="P288" s="4">
        <v>0</v>
      </c>
      <c r="Q288" s="4">
        <v>172.5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4">
        <v>0</v>
      </c>
      <c r="AG288" s="2">
        <v>42</v>
      </c>
      <c r="AH288" s="2">
        <v>630</v>
      </c>
      <c r="AI288" s="2">
        <v>200</v>
      </c>
      <c r="AJ288" s="5">
        <v>750</v>
      </c>
      <c r="AK288" s="55">
        <f t="shared" si="4"/>
        <v>0</v>
      </c>
    </row>
    <row r="289" spans="1:37" ht="25.65" customHeight="1">
      <c r="A289" s="2">
        <v>330</v>
      </c>
      <c r="B289" s="2" t="s">
        <v>36</v>
      </c>
      <c r="C289" s="2" t="s">
        <v>756</v>
      </c>
      <c r="D289" s="2" t="s">
        <v>38</v>
      </c>
      <c r="E289" s="2" t="s">
        <v>39</v>
      </c>
      <c r="F289" s="2" t="s">
        <v>40</v>
      </c>
      <c r="G289" s="2" t="s">
        <v>109</v>
      </c>
      <c r="H289" s="2" t="s">
        <v>757</v>
      </c>
      <c r="I289" s="3" t="s">
        <v>758</v>
      </c>
      <c r="J289" s="3"/>
      <c r="K289" s="3"/>
      <c r="L289" s="2" t="s">
        <v>74</v>
      </c>
      <c r="M289" s="2" t="s">
        <v>75</v>
      </c>
      <c r="N289" s="2">
        <v>172.5</v>
      </c>
      <c r="O289" s="4">
        <v>167.98333333333332</v>
      </c>
      <c r="P289" s="4">
        <v>0</v>
      </c>
      <c r="Q289" s="4">
        <v>167.98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4">
        <v>0</v>
      </c>
      <c r="AG289" s="2">
        <v>23</v>
      </c>
      <c r="AH289" s="2">
        <v>345</v>
      </c>
      <c r="AI289" s="2">
        <v>200</v>
      </c>
      <c r="AJ289" s="5">
        <v>200</v>
      </c>
      <c r="AK289" s="55">
        <f t="shared" si="4"/>
        <v>0</v>
      </c>
    </row>
    <row r="290" spans="1:37" ht="25.65" customHeight="1">
      <c r="A290" s="2">
        <v>331</v>
      </c>
      <c r="B290" s="2" t="s">
        <v>36</v>
      </c>
      <c r="C290" s="2" t="s">
        <v>759</v>
      </c>
      <c r="D290" s="2" t="s">
        <v>38</v>
      </c>
      <c r="E290" s="2" t="s">
        <v>39</v>
      </c>
      <c r="F290" s="2" t="s">
        <v>40</v>
      </c>
      <c r="G290" s="2" t="s">
        <v>760</v>
      </c>
      <c r="H290" s="2" t="s">
        <v>761</v>
      </c>
      <c r="I290" s="3" t="s">
        <v>212</v>
      </c>
      <c r="J290" s="3"/>
      <c r="K290" s="3"/>
      <c r="L290" s="2" t="s">
        <v>163</v>
      </c>
      <c r="M290" s="2" t="s">
        <v>65</v>
      </c>
      <c r="N290" s="2">
        <v>172.5</v>
      </c>
      <c r="O290" s="4">
        <v>163.98333333333332</v>
      </c>
      <c r="P290" s="4">
        <v>0</v>
      </c>
      <c r="Q290" s="4">
        <v>163.98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4">
        <v>0</v>
      </c>
      <c r="AG290" s="2">
        <v>40</v>
      </c>
      <c r="AH290" s="2">
        <v>600</v>
      </c>
      <c r="AI290" s="2">
        <v>200</v>
      </c>
      <c r="AJ290" s="5">
        <v>150</v>
      </c>
      <c r="AK290" s="55">
        <f t="shared" si="4"/>
        <v>0</v>
      </c>
    </row>
    <row r="291" spans="1:37" ht="25.65" customHeight="1">
      <c r="A291" s="2">
        <v>332</v>
      </c>
      <c r="B291" s="2" t="s">
        <v>36</v>
      </c>
      <c r="C291" s="2" t="s">
        <v>762</v>
      </c>
      <c r="D291" s="2" t="s">
        <v>133</v>
      </c>
      <c r="E291" s="2" t="s">
        <v>39</v>
      </c>
      <c r="F291" s="2" t="s">
        <v>40</v>
      </c>
      <c r="G291" s="2" t="s">
        <v>143</v>
      </c>
      <c r="H291" s="2" t="s">
        <v>763</v>
      </c>
      <c r="I291" s="3" t="s">
        <v>569</v>
      </c>
      <c r="J291" s="3"/>
      <c r="K291" s="3"/>
      <c r="L291" s="2" t="s">
        <v>163</v>
      </c>
      <c r="M291" s="2" t="s">
        <v>216</v>
      </c>
      <c r="N291" s="2">
        <v>184</v>
      </c>
      <c r="O291" s="4">
        <v>24.183333333333334</v>
      </c>
      <c r="P291" s="4">
        <v>0</v>
      </c>
      <c r="Q291" s="4">
        <v>24.18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4">
        <v>0</v>
      </c>
      <c r="AG291" s="2">
        <v>0</v>
      </c>
      <c r="AH291" s="2">
        <v>0</v>
      </c>
      <c r="AI291" s="2">
        <v>200</v>
      </c>
      <c r="AJ291" s="5">
        <v>250</v>
      </c>
      <c r="AK291" s="55">
        <f t="shared" si="4"/>
        <v>0</v>
      </c>
    </row>
    <row r="292" spans="1:37" ht="25.65" customHeight="1">
      <c r="A292" s="2">
        <v>333</v>
      </c>
      <c r="B292" s="2" t="s">
        <v>36</v>
      </c>
      <c r="C292" s="2" t="s">
        <v>764</v>
      </c>
      <c r="D292" s="2" t="s">
        <v>133</v>
      </c>
      <c r="E292" s="2" t="s">
        <v>39</v>
      </c>
      <c r="F292" s="2" t="s">
        <v>40</v>
      </c>
      <c r="G292" s="2" t="s">
        <v>148</v>
      </c>
      <c r="H292" s="2" t="s">
        <v>682</v>
      </c>
      <c r="I292" s="3" t="s">
        <v>765</v>
      </c>
      <c r="J292" s="3"/>
      <c r="K292" s="3"/>
      <c r="L292" s="2" t="s">
        <v>64</v>
      </c>
      <c r="M292" s="2" t="s">
        <v>65</v>
      </c>
      <c r="N292" s="2">
        <v>184</v>
      </c>
      <c r="O292" s="4">
        <v>176</v>
      </c>
      <c r="P292" s="4">
        <v>0</v>
      </c>
      <c r="Q292" s="4">
        <v>176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2">
        <v>8</v>
      </c>
      <c r="Z292" s="2">
        <v>8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4">
        <v>0</v>
      </c>
      <c r="AG292" s="2">
        <v>24</v>
      </c>
      <c r="AH292" s="2">
        <v>360</v>
      </c>
      <c r="AI292" s="2">
        <v>200</v>
      </c>
      <c r="AJ292" s="5">
        <v>150</v>
      </c>
      <c r="AK292" s="55">
        <f t="shared" si="4"/>
        <v>0</v>
      </c>
    </row>
    <row r="293" spans="1:37" ht="25.65" customHeight="1">
      <c r="A293" s="2">
        <v>334</v>
      </c>
      <c r="B293" s="2" t="s">
        <v>36</v>
      </c>
      <c r="C293" s="2" t="s">
        <v>766</v>
      </c>
      <c r="D293" s="2" t="s">
        <v>38</v>
      </c>
      <c r="E293" s="2" t="s">
        <v>39</v>
      </c>
      <c r="F293" s="2" t="s">
        <v>165</v>
      </c>
      <c r="G293" s="2" t="s">
        <v>166</v>
      </c>
      <c r="H293" s="2" t="s">
        <v>140</v>
      </c>
      <c r="I293" s="3" t="s">
        <v>767</v>
      </c>
      <c r="J293" s="3"/>
      <c r="K293" s="3"/>
      <c r="L293" s="2" t="s">
        <v>116</v>
      </c>
      <c r="M293" s="2" t="s">
        <v>50</v>
      </c>
      <c r="N293" s="2">
        <v>172.5</v>
      </c>
      <c r="O293" s="4">
        <v>168.93333333333334</v>
      </c>
      <c r="P293" s="4">
        <v>0</v>
      </c>
      <c r="Q293" s="4">
        <v>168.93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4">
        <v>0</v>
      </c>
      <c r="AG293" s="2">
        <v>37</v>
      </c>
      <c r="AH293" s="2">
        <v>555</v>
      </c>
      <c r="AI293" s="2">
        <v>200</v>
      </c>
      <c r="AJ293" s="5">
        <v>550</v>
      </c>
      <c r="AK293" s="55">
        <f t="shared" si="4"/>
        <v>0</v>
      </c>
    </row>
    <row r="294" spans="1:37" ht="25.65" customHeight="1">
      <c r="A294" s="2">
        <v>335</v>
      </c>
      <c r="B294" s="2" t="s">
        <v>36</v>
      </c>
      <c r="C294" s="2" t="s">
        <v>768</v>
      </c>
      <c r="D294" s="2" t="s">
        <v>38</v>
      </c>
      <c r="E294" s="2" t="s">
        <v>39</v>
      </c>
      <c r="F294" s="2" t="s">
        <v>165</v>
      </c>
      <c r="G294" s="2" t="s">
        <v>166</v>
      </c>
      <c r="H294" s="2" t="s">
        <v>769</v>
      </c>
      <c r="I294" s="3" t="s">
        <v>770</v>
      </c>
      <c r="J294" s="3"/>
      <c r="K294" s="3"/>
      <c r="L294" s="2" t="s">
        <v>121</v>
      </c>
      <c r="M294" s="2" t="s">
        <v>137</v>
      </c>
      <c r="N294" s="2">
        <v>172.5</v>
      </c>
      <c r="O294" s="4">
        <v>171.5</v>
      </c>
      <c r="P294" s="4">
        <v>0</v>
      </c>
      <c r="Q294" s="4">
        <v>171.5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2">
        <v>2.5</v>
      </c>
      <c r="Z294" s="2">
        <v>2.5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4">
        <v>0</v>
      </c>
      <c r="AG294" s="2">
        <v>27</v>
      </c>
      <c r="AH294" s="2">
        <v>405</v>
      </c>
      <c r="AI294" s="2">
        <v>200</v>
      </c>
      <c r="AJ294" s="5">
        <v>200</v>
      </c>
      <c r="AK294" s="55">
        <f t="shared" si="4"/>
        <v>0</v>
      </c>
    </row>
    <row r="295" spans="1:37" ht="25.65" customHeight="1">
      <c r="A295" s="2">
        <v>336</v>
      </c>
      <c r="B295" s="2" t="s">
        <v>36</v>
      </c>
      <c r="C295" s="2" t="s">
        <v>771</v>
      </c>
      <c r="D295" s="2" t="s">
        <v>38</v>
      </c>
      <c r="E295" s="2" t="s">
        <v>39</v>
      </c>
      <c r="F295" s="2" t="s">
        <v>165</v>
      </c>
      <c r="G295" s="2" t="s">
        <v>166</v>
      </c>
      <c r="H295" s="2" t="s">
        <v>170</v>
      </c>
      <c r="I295" s="3" t="s">
        <v>115</v>
      </c>
      <c r="J295" s="3"/>
      <c r="K295" s="3"/>
      <c r="L295" s="2" t="s">
        <v>64</v>
      </c>
      <c r="M295" s="2" t="s">
        <v>65</v>
      </c>
      <c r="N295" s="2">
        <v>172.5</v>
      </c>
      <c r="O295" s="4">
        <v>157.5</v>
      </c>
      <c r="P295" s="4">
        <v>0</v>
      </c>
      <c r="Q295" s="4">
        <v>157.5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2">
        <v>62.5</v>
      </c>
      <c r="Z295" s="2">
        <v>62.5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4">
        <v>0</v>
      </c>
      <c r="AG295" s="2">
        <v>41</v>
      </c>
      <c r="AH295" s="2">
        <v>615</v>
      </c>
      <c r="AI295" s="2">
        <v>200</v>
      </c>
      <c r="AJ295" s="5">
        <v>200</v>
      </c>
      <c r="AK295" s="55">
        <f t="shared" si="4"/>
        <v>0</v>
      </c>
    </row>
    <row r="296" spans="1:37" ht="25.65" customHeight="1">
      <c r="A296" s="2">
        <v>337</v>
      </c>
      <c r="B296" s="2" t="s">
        <v>36</v>
      </c>
      <c r="C296" s="2" t="s">
        <v>772</v>
      </c>
      <c r="D296" s="2" t="s">
        <v>38</v>
      </c>
      <c r="E296" s="2" t="s">
        <v>39</v>
      </c>
      <c r="F296" s="2" t="s">
        <v>40</v>
      </c>
      <c r="G296" s="2" t="s">
        <v>760</v>
      </c>
      <c r="H296" s="2" t="s">
        <v>773</v>
      </c>
      <c r="I296" s="3" t="s">
        <v>774</v>
      </c>
      <c r="J296" s="3"/>
      <c r="K296" s="3"/>
      <c r="L296" s="2" t="s">
        <v>70</v>
      </c>
      <c r="M296" s="2" t="s">
        <v>137</v>
      </c>
      <c r="N296" s="2">
        <v>172.5</v>
      </c>
      <c r="O296" s="4">
        <v>163.5</v>
      </c>
      <c r="P296" s="4">
        <v>0</v>
      </c>
      <c r="Q296" s="4">
        <v>163.5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2">
        <v>13</v>
      </c>
      <c r="Z296" s="2">
        <v>13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4">
        <v>0</v>
      </c>
      <c r="AG296" s="2">
        <v>25</v>
      </c>
      <c r="AH296" s="2">
        <v>375</v>
      </c>
      <c r="AI296" s="2">
        <v>200</v>
      </c>
      <c r="AJ296" s="5">
        <v>250</v>
      </c>
      <c r="AK296" s="55">
        <f t="shared" si="4"/>
        <v>0</v>
      </c>
    </row>
    <row r="297" spans="1:37" ht="25.65" customHeight="1">
      <c r="A297" s="2">
        <v>338</v>
      </c>
      <c r="B297" s="2" t="s">
        <v>36</v>
      </c>
      <c r="C297" s="2" t="s">
        <v>775</v>
      </c>
      <c r="D297" s="2" t="s">
        <v>38</v>
      </c>
      <c r="E297" s="2" t="s">
        <v>39</v>
      </c>
      <c r="F297" s="2" t="s">
        <v>187</v>
      </c>
      <c r="G297" s="2" t="s">
        <v>187</v>
      </c>
      <c r="H297" s="2" t="s">
        <v>776</v>
      </c>
      <c r="I297" s="3" t="s">
        <v>235</v>
      </c>
      <c r="J297" s="3"/>
      <c r="K297" s="3"/>
      <c r="L297" s="2" t="s">
        <v>121</v>
      </c>
      <c r="M297" s="2" t="s">
        <v>137</v>
      </c>
      <c r="N297" s="2">
        <v>162</v>
      </c>
      <c r="O297" s="4">
        <v>157.69999999999999</v>
      </c>
      <c r="P297" s="4">
        <v>0</v>
      </c>
      <c r="Q297" s="4">
        <v>157.69999999999999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2">
        <v>15.5</v>
      </c>
      <c r="Z297" s="2">
        <v>15.5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4">
        <v>0</v>
      </c>
      <c r="AG297" s="2">
        <v>34</v>
      </c>
      <c r="AH297" s="2">
        <v>510</v>
      </c>
      <c r="AI297" s="2">
        <v>200</v>
      </c>
      <c r="AJ297" s="5">
        <v>350</v>
      </c>
      <c r="AK297" s="55">
        <f t="shared" si="4"/>
        <v>0</v>
      </c>
    </row>
    <row r="298" spans="1:37" ht="25.65" customHeight="1">
      <c r="A298" s="2">
        <v>339</v>
      </c>
      <c r="B298" s="2" t="s">
        <v>36</v>
      </c>
      <c r="C298" s="2" t="s">
        <v>777</v>
      </c>
      <c r="D298" s="2" t="s">
        <v>38</v>
      </c>
      <c r="E298" s="2" t="s">
        <v>39</v>
      </c>
      <c r="F298" s="2" t="s">
        <v>197</v>
      </c>
      <c r="G298" s="2" t="s">
        <v>198</v>
      </c>
      <c r="H298" s="2" t="s">
        <v>778</v>
      </c>
      <c r="I298" s="3" t="s">
        <v>477</v>
      </c>
      <c r="J298" s="3"/>
      <c r="K298" s="3"/>
      <c r="L298" s="2" t="s">
        <v>64</v>
      </c>
      <c r="M298" s="2" t="s">
        <v>65</v>
      </c>
      <c r="N298" s="2">
        <v>172.5</v>
      </c>
      <c r="O298" s="4">
        <v>172</v>
      </c>
      <c r="P298" s="4">
        <v>0</v>
      </c>
      <c r="Q298" s="4">
        <v>172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2">
        <v>2.5</v>
      </c>
      <c r="Z298" s="2">
        <v>2.5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4">
        <v>0</v>
      </c>
      <c r="AG298" s="2">
        <v>27</v>
      </c>
      <c r="AH298" s="2">
        <v>405</v>
      </c>
      <c r="AI298" s="2">
        <v>200</v>
      </c>
      <c r="AJ298" s="5">
        <v>100</v>
      </c>
      <c r="AK298" s="55">
        <f t="shared" si="4"/>
        <v>0</v>
      </c>
    </row>
    <row r="299" spans="1:37" ht="25.65" customHeight="1">
      <c r="A299" s="2">
        <v>340</v>
      </c>
      <c r="B299" s="2" t="s">
        <v>36</v>
      </c>
      <c r="C299" s="2" t="s">
        <v>779</v>
      </c>
      <c r="D299" s="2" t="s">
        <v>38</v>
      </c>
      <c r="E299" s="2" t="s">
        <v>39</v>
      </c>
      <c r="F299" s="2" t="s">
        <v>197</v>
      </c>
      <c r="G299" s="2" t="s">
        <v>282</v>
      </c>
      <c r="H299" s="2" t="s">
        <v>778</v>
      </c>
      <c r="I299" s="3" t="s">
        <v>69</v>
      </c>
      <c r="J299" s="3"/>
      <c r="K299" s="3"/>
      <c r="L299" s="2" t="s">
        <v>64</v>
      </c>
      <c r="M299" s="2" t="s">
        <v>98</v>
      </c>
      <c r="N299" s="2">
        <v>172.5</v>
      </c>
      <c r="O299" s="4">
        <v>170.5</v>
      </c>
      <c r="P299" s="4">
        <v>0</v>
      </c>
      <c r="Q299" s="4">
        <v>170.5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4">
        <v>0</v>
      </c>
      <c r="AG299" s="2">
        <v>23</v>
      </c>
      <c r="AH299" s="2">
        <v>345</v>
      </c>
      <c r="AI299" s="2">
        <v>200</v>
      </c>
      <c r="AJ299" s="5">
        <v>200</v>
      </c>
      <c r="AK299" s="55">
        <f t="shared" si="4"/>
        <v>0</v>
      </c>
    </row>
    <row r="300" spans="1:37" ht="25.65" customHeight="1">
      <c r="A300" s="2">
        <v>341</v>
      </c>
      <c r="B300" s="2" t="s">
        <v>36</v>
      </c>
      <c r="C300" s="2" t="s">
        <v>780</v>
      </c>
      <c r="D300" s="2" t="s">
        <v>38</v>
      </c>
      <c r="E300" s="2" t="s">
        <v>39</v>
      </c>
      <c r="F300" s="2" t="s">
        <v>40</v>
      </c>
      <c r="G300" s="2" t="s">
        <v>311</v>
      </c>
      <c r="H300" s="2" t="s">
        <v>62</v>
      </c>
      <c r="I300" s="3" t="s">
        <v>266</v>
      </c>
      <c r="J300" s="3"/>
      <c r="K300" s="3"/>
      <c r="L300" s="2" t="s">
        <v>64</v>
      </c>
      <c r="M300" s="2" t="s">
        <v>65</v>
      </c>
      <c r="N300" s="2">
        <v>172.5</v>
      </c>
      <c r="O300" s="4">
        <v>170.5</v>
      </c>
      <c r="P300" s="4">
        <v>0</v>
      </c>
      <c r="Q300" s="4">
        <v>170.5</v>
      </c>
      <c r="R300" s="4">
        <v>0</v>
      </c>
      <c r="S300" s="4">
        <v>2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4">
        <v>0</v>
      </c>
      <c r="AG300" s="2">
        <v>24</v>
      </c>
      <c r="AH300" s="2">
        <v>360</v>
      </c>
      <c r="AI300" s="2">
        <v>200</v>
      </c>
      <c r="AJ300" s="5">
        <v>150</v>
      </c>
      <c r="AK300" s="55">
        <f t="shared" si="4"/>
        <v>2</v>
      </c>
    </row>
    <row r="301" spans="1:37" ht="25.65" customHeight="1">
      <c r="A301" s="2">
        <v>342</v>
      </c>
      <c r="B301" s="2" t="s">
        <v>36</v>
      </c>
      <c r="C301" s="2" t="s">
        <v>781</v>
      </c>
      <c r="D301" s="2" t="s">
        <v>38</v>
      </c>
      <c r="E301" s="2" t="s">
        <v>39</v>
      </c>
      <c r="F301" s="2" t="s">
        <v>40</v>
      </c>
      <c r="G301" s="2" t="s">
        <v>56</v>
      </c>
      <c r="H301" s="2" t="s">
        <v>72</v>
      </c>
      <c r="I301" s="3" t="s">
        <v>379</v>
      </c>
      <c r="J301" s="3"/>
      <c r="K301" s="3"/>
      <c r="L301" s="2" t="s">
        <v>74</v>
      </c>
      <c r="M301" s="2" t="s">
        <v>125</v>
      </c>
      <c r="N301" s="2">
        <v>172.5</v>
      </c>
      <c r="O301" s="4">
        <v>172.5</v>
      </c>
      <c r="P301" s="4">
        <v>0</v>
      </c>
      <c r="Q301" s="4">
        <v>172.5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4">
        <v>0</v>
      </c>
      <c r="AG301" s="2">
        <v>33</v>
      </c>
      <c r="AH301" s="2">
        <v>495</v>
      </c>
      <c r="AI301" s="2">
        <v>200</v>
      </c>
      <c r="AJ301" s="5">
        <v>150</v>
      </c>
      <c r="AK301" s="55">
        <f t="shared" si="4"/>
        <v>0</v>
      </c>
    </row>
    <row r="302" spans="1:37" ht="25.65" customHeight="1">
      <c r="A302" s="2">
        <v>343</v>
      </c>
      <c r="B302" s="2" t="s">
        <v>36</v>
      </c>
      <c r="C302" s="2" t="s">
        <v>782</v>
      </c>
      <c r="D302" s="2" t="s">
        <v>133</v>
      </c>
      <c r="E302" s="2" t="s">
        <v>39</v>
      </c>
      <c r="F302" s="2" t="s">
        <v>40</v>
      </c>
      <c r="G302" s="2" t="s">
        <v>207</v>
      </c>
      <c r="H302" s="2" t="s">
        <v>140</v>
      </c>
      <c r="I302" s="3" t="s">
        <v>783</v>
      </c>
      <c r="J302" s="3"/>
      <c r="K302" s="3"/>
      <c r="L302" s="2" t="s">
        <v>116</v>
      </c>
      <c r="M302" s="2" t="s">
        <v>216</v>
      </c>
      <c r="N302" s="2">
        <v>184</v>
      </c>
      <c r="O302" s="4">
        <v>183.93333333333334</v>
      </c>
      <c r="P302" s="4">
        <v>0</v>
      </c>
      <c r="Q302" s="4">
        <v>183.93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4">
        <v>0</v>
      </c>
      <c r="AG302" s="2">
        <v>35</v>
      </c>
      <c r="AH302" s="2">
        <v>525</v>
      </c>
      <c r="AI302" s="2">
        <v>200</v>
      </c>
      <c r="AJ302" s="5">
        <v>150</v>
      </c>
      <c r="AK302" s="55">
        <f t="shared" si="4"/>
        <v>0</v>
      </c>
    </row>
    <row r="303" spans="1:37" ht="25.65" customHeight="1">
      <c r="A303" s="2">
        <v>344</v>
      </c>
      <c r="B303" s="2" t="s">
        <v>36</v>
      </c>
      <c r="C303" s="2" t="s">
        <v>784</v>
      </c>
      <c r="D303" s="2" t="s">
        <v>133</v>
      </c>
      <c r="E303" s="2" t="s">
        <v>39</v>
      </c>
      <c r="F303" s="2" t="s">
        <v>40</v>
      </c>
      <c r="G303" s="2" t="s">
        <v>207</v>
      </c>
      <c r="H303" s="2" t="s">
        <v>785</v>
      </c>
      <c r="I303" s="3" t="s">
        <v>384</v>
      </c>
      <c r="J303" s="3"/>
      <c r="K303" s="3"/>
      <c r="L303" s="2" t="s">
        <v>70</v>
      </c>
      <c r="M303" s="2" t="s">
        <v>98</v>
      </c>
      <c r="N303" s="2">
        <v>184</v>
      </c>
      <c r="O303" s="4">
        <v>184</v>
      </c>
      <c r="P303" s="4">
        <v>0</v>
      </c>
      <c r="Q303" s="4">
        <v>184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2">
        <v>2</v>
      </c>
      <c r="Z303" s="2">
        <v>2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4">
        <v>0</v>
      </c>
      <c r="AG303" s="2">
        <v>36</v>
      </c>
      <c r="AH303" s="2">
        <v>540</v>
      </c>
      <c r="AI303" s="2">
        <v>200</v>
      </c>
      <c r="AJ303" s="5">
        <v>150</v>
      </c>
      <c r="AK303" s="55">
        <f t="shared" si="4"/>
        <v>0</v>
      </c>
    </row>
    <row r="304" spans="1:37" ht="25.65" customHeight="1">
      <c r="A304" s="2">
        <v>345</v>
      </c>
      <c r="B304" s="2" t="s">
        <v>36</v>
      </c>
      <c r="C304" s="2" t="s">
        <v>786</v>
      </c>
      <c r="D304" s="2" t="s">
        <v>147</v>
      </c>
      <c r="E304" s="2" t="s">
        <v>39</v>
      </c>
      <c r="F304" s="2" t="s">
        <v>40</v>
      </c>
      <c r="G304" s="2" t="s">
        <v>207</v>
      </c>
      <c r="H304" s="2" t="s">
        <v>147</v>
      </c>
      <c r="I304" s="3" t="s">
        <v>787</v>
      </c>
      <c r="J304" s="3"/>
      <c r="K304" s="3"/>
      <c r="L304" s="2" t="s">
        <v>64</v>
      </c>
      <c r="M304" s="2" t="s">
        <v>65</v>
      </c>
      <c r="N304" s="2">
        <v>184</v>
      </c>
      <c r="O304" s="4">
        <v>184</v>
      </c>
      <c r="P304" s="4">
        <v>0</v>
      </c>
      <c r="Q304" s="4">
        <v>184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4">
        <v>0</v>
      </c>
      <c r="AG304" s="2">
        <v>31</v>
      </c>
      <c r="AH304" s="2">
        <v>465</v>
      </c>
      <c r="AI304" s="2">
        <v>200</v>
      </c>
      <c r="AJ304" s="5">
        <v>450</v>
      </c>
      <c r="AK304" s="55">
        <f t="shared" si="4"/>
        <v>0</v>
      </c>
    </row>
    <row r="305" spans="1:37" ht="25.65" customHeight="1">
      <c r="A305" s="2">
        <v>346</v>
      </c>
      <c r="B305" s="2" t="s">
        <v>36</v>
      </c>
      <c r="C305" s="2" t="s">
        <v>788</v>
      </c>
      <c r="D305" s="2" t="s">
        <v>38</v>
      </c>
      <c r="E305" s="2" t="s">
        <v>39</v>
      </c>
      <c r="F305" s="2" t="s">
        <v>40</v>
      </c>
      <c r="G305" s="2" t="s">
        <v>177</v>
      </c>
      <c r="H305" s="2" t="s">
        <v>789</v>
      </c>
      <c r="I305" s="3" t="s">
        <v>790</v>
      </c>
      <c r="J305" s="3"/>
      <c r="K305" s="3"/>
      <c r="L305" s="2" t="s">
        <v>74</v>
      </c>
      <c r="M305" s="2" t="s">
        <v>216</v>
      </c>
      <c r="N305" s="2">
        <v>172.5</v>
      </c>
      <c r="O305" s="4">
        <v>165</v>
      </c>
      <c r="P305" s="4">
        <v>0</v>
      </c>
      <c r="Q305" s="4">
        <v>165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4">
        <v>0</v>
      </c>
      <c r="AG305" s="2">
        <v>23</v>
      </c>
      <c r="AH305" s="2">
        <v>345</v>
      </c>
      <c r="AI305" s="2">
        <v>200</v>
      </c>
      <c r="AJ305" s="5">
        <v>350</v>
      </c>
      <c r="AK305" s="55">
        <f t="shared" si="4"/>
        <v>0</v>
      </c>
    </row>
    <row r="306" spans="1:37" ht="25.65" customHeight="1">
      <c r="A306" s="2">
        <v>347</v>
      </c>
      <c r="B306" s="2" t="s">
        <v>36</v>
      </c>
      <c r="C306" s="2" t="s">
        <v>791</v>
      </c>
      <c r="D306" s="2" t="s">
        <v>38</v>
      </c>
      <c r="E306" s="2" t="s">
        <v>39</v>
      </c>
      <c r="F306" s="2" t="s">
        <v>40</v>
      </c>
      <c r="G306" s="2" t="s">
        <v>287</v>
      </c>
      <c r="H306" s="2" t="s">
        <v>603</v>
      </c>
      <c r="I306" s="3" t="s">
        <v>415</v>
      </c>
      <c r="J306" s="3"/>
      <c r="K306" s="3"/>
      <c r="L306" s="2" t="s">
        <v>64</v>
      </c>
      <c r="M306" s="2" t="s">
        <v>65</v>
      </c>
      <c r="N306" s="2">
        <v>172.5</v>
      </c>
      <c r="O306" s="4">
        <v>171.5</v>
      </c>
      <c r="P306" s="4">
        <v>0</v>
      </c>
      <c r="Q306" s="4">
        <v>171.5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4">
        <v>0</v>
      </c>
      <c r="AG306" s="2">
        <v>23</v>
      </c>
      <c r="AH306" s="2">
        <v>345</v>
      </c>
      <c r="AI306" s="2">
        <v>200</v>
      </c>
      <c r="AJ306" s="5">
        <v>100</v>
      </c>
      <c r="AK306" s="55">
        <f t="shared" si="4"/>
        <v>0</v>
      </c>
    </row>
    <row r="307" spans="1:37" ht="25.65" customHeight="1">
      <c r="A307" s="2">
        <v>348</v>
      </c>
      <c r="B307" s="2" t="s">
        <v>36</v>
      </c>
      <c r="C307" s="2" t="s">
        <v>792</v>
      </c>
      <c r="D307" s="2" t="s">
        <v>38</v>
      </c>
      <c r="E307" s="2" t="s">
        <v>39</v>
      </c>
      <c r="F307" s="2" t="s">
        <v>40</v>
      </c>
      <c r="G307" s="2" t="s">
        <v>287</v>
      </c>
      <c r="H307" s="2" t="s">
        <v>603</v>
      </c>
      <c r="I307" s="3" t="s">
        <v>497</v>
      </c>
      <c r="J307" s="3"/>
      <c r="K307" s="3"/>
      <c r="L307" s="2" t="s">
        <v>64</v>
      </c>
      <c r="M307" s="2" t="s">
        <v>65</v>
      </c>
      <c r="N307" s="2">
        <v>172.5</v>
      </c>
      <c r="O307" s="4">
        <v>172.5</v>
      </c>
      <c r="P307" s="4">
        <v>0</v>
      </c>
      <c r="Q307" s="4">
        <v>172.5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4">
        <v>0</v>
      </c>
      <c r="AG307" s="2">
        <v>23</v>
      </c>
      <c r="AH307" s="2">
        <v>345</v>
      </c>
      <c r="AI307" s="2">
        <v>200</v>
      </c>
      <c r="AJ307" s="5">
        <v>100</v>
      </c>
      <c r="AK307" s="55">
        <f t="shared" si="4"/>
        <v>0</v>
      </c>
    </row>
    <row r="308" spans="1:37" ht="25.65" customHeight="1">
      <c r="A308" s="2">
        <v>349</v>
      </c>
      <c r="B308" s="2" t="s">
        <v>36</v>
      </c>
      <c r="C308" s="2" t="s">
        <v>793</v>
      </c>
      <c r="D308" s="2" t="s">
        <v>38</v>
      </c>
      <c r="E308" s="2" t="s">
        <v>39</v>
      </c>
      <c r="F308" s="2" t="s">
        <v>40</v>
      </c>
      <c r="G308" s="2" t="s">
        <v>102</v>
      </c>
      <c r="H308" s="2" t="s">
        <v>80</v>
      </c>
      <c r="I308" s="3" t="s">
        <v>497</v>
      </c>
      <c r="J308" s="3"/>
      <c r="K308" s="3"/>
      <c r="L308" s="2" t="s">
        <v>70</v>
      </c>
      <c r="M308" s="2" t="s">
        <v>65</v>
      </c>
      <c r="N308" s="2">
        <v>172.5</v>
      </c>
      <c r="O308" s="4">
        <v>165</v>
      </c>
      <c r="P308" s="4">
        <v>0</v>
      </c>
      <c r="Q308" s="4">
        <v>165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2">
        <v>13</v>
      </c>
      <c r="Z308" s="2">
        <v>13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4">
        <v>0</v>
      </c>
      <c r="AG308" s="2">
        <v>30</v>
      </c>
      <c r="AH308" s="2">
        <v>450</v>
      </c>
      <c r="AI308" s="2">
        <v>200</v>
      </c>
      <c r="AJ308" s="5">
        <v>100</v>
      </c>
      <c r="AK308" s="55">
        <f t="shared" si="4"/>
        <v>0</v>
      </c>
    </row>
    <row r="309" spans="1:37" ht="25.65" customHeight="1">
      <c r="A309" s="2">
        <v>350</v>
      </c>
      <c r="B309" s="2" t="s">
        <v>36</v>
      </c>
      <c r="C309" s="2" t="s">
        <v>794</v>
      </c>
      <c r="D309" s="2" t="s">
        <v>38</v>
      </c>
      <c r="E309" s="2" t="s">
        <v>39</v>
      </c>
      <c r="F309" s="2" t="s">
        <v>40</v>
      </c>
      <c r="G309" s="2" t="s">
        <v>127</v>
      </c>
      <c r="H309" s="2" t="s">
        <v>91</v>
      </c>
      <c r="I309" s="3" t="s">
        <v>795</v>
      </c>
      <c r="J309" s="3"/>
      <c r="K309" s="3"/>
      <c r="L309" s="2" t="s">
        <v>70</v>
      </c>
      <c r="M309" s="2" t="s">
        <v>65</v>
      </c>
      <c r="N309" s="2">
        <v>172.5</v>
      </c>
      <c r="O309" s="4">
        <v>172.48333333333332</v>
      </c>
      <c r="P309" s="4">
        <v>0</v>
      </c>
      <c r="Q309" s="4">
        <v>172.48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2">
        <v>27.5</v>
      </c>
      <c r="Z309" s="2">
        <v>13.5</v>
      </c>
      <c r="AA309" s="2">
        <v>0</v>
      </c>
      <c r="AB309" s="2">
        <v>6.5</v>
      </c>
      <c r="AC309" s="2">
        <v>7.5</v>
      </c>
      <c r="AD309" s="2">
        <v>0</v>
      </c>
      <c r="AE309" s="2">
        <v>0</v>
      </c>
      <c r="AF309" s="4">
        <v>560</v>
      </c>
      <c r="AG309" s="2">
        <v>37</v>
      </c>
      <c r="AH309" s="2">
        <v>555</v>
      </c>
      <c r="AI309" s="2">
        <v>200</v>
      </c>
      <c r="AJ309" s="5">
        <v>100</v>
      </c>
      <c r="AK309" s="55">
        <f t="shared" si="4"/>
        <v>0</v>
      </c>
    </row>
    <row r="310" spans="1:37" ht="25.65" customHeight="1">
      <c r="A310" s="2">
        <v>352</v>
      </c>
      <c r="B310" s="2" t="s">
        <v>36</v>
      </c>
      <c r="C310" s="2" t="s">
        <v>796</v>
      </c>
      <c r="D310" s="2" t="s">
        <v>133</v>
      </c>
      <c r="E310" s="2" t="s">
        <v>39</v>
      </c>
      <c r="F310" s="2" t="s">
        <v>40</v>
      </c>
      <c r="G310" s="2" t="s">
        <v>207</v>
      </c>
      <c r="H310" s="2" t="s">
        <v>797</v>
      </c>
      <c r="I310" s="3" t="s">
        <v>659</v>
      </c>
      <c r="J310" s="3"/>
      <c r="K310" s="3"/>
      <c r="L310" s="2" t="s">
        <v>64</v>
      </c>
      <c r="M310" s="2" t="s">
        <v>65</v>
      </c>
      <c r="N310" s="2">
        <v>184</v>
      </c>
      <c r="O310" s="4">
        <v>184</v>
      </c>
      <c r="P310" s="4">
        <v>0</v>
      </c>
      <c r="Q310" s="4">
        <v>184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2">
        <v>41.5</v>
      </c>
      <c r="Z310" s="2">
        <v>0</v>
      </c>
      <c r="AA310" s="2">
        <v>0</v>
      </c>
      <c r="AB310" s="2">
        <v>0</v>
      </c>
      <c r="AC310" s="2">
        <v>41.5</v>
      </c>
      <c r="AD310" s="2">
        <v>0</v>
      </c>
      <c r="AE310" s="2">
        <v>0</v>
      </c>
      <c r="AF310" s="4">
        <v>1556.25</v>
      </c>
      <c r="AG310" s="2">
        <v>40</v>
      </c>
      <c r="AH310" s="2">
        <v>600</v>
      </c>
      <c r="AI310" s="2">
        <v>200</v>
      </c>
      <c r="AJ310" s="5">
        <v>100</v>
      </c>
      <c r="AK310" s="55">
        <f t="shared" si="4"/>
        <v>0</v>
      </c>
    </row>
    <row r="311" spans="1:37" ht="25.65" customHeight="1">
      <c r="A311" s="2">
        <v>354</v>
      </c>
      <c r="B311" s="2" t="s">
        <v>36</v>
      </c>
      <c r="C311" s="2" t="s">
        <v>798</v>
      </c>
      <c r="D311" s="2" t="s">
        <v>133</v>
      </c>
      <c r="E311" s="2" t="s">
        <v>39</v>
      </c>
      <c r="F311" s="2" t="s">
        <v>40</v>
      </c>
      <c r="G311" s="2" t="s">
        <v>148</v>
      </c>
      <c r="H311" s="2" t="s">
        <v>360</v>
      </c>
      <c r="I311" s="3" t="s">
        <v>523</v>
      </c>
      <c r="J311" s="3"/>
      <c r="K311" s="3"/>
      <c r="L311" s="2" t="s">
        <v>64</v>
      </c>
      <c r="M311" s="2" t="s">
        <v>65</v>
      </c>
      <c r="N311" s="2">
        <v>184</v>
      </c>
      <c r="O311" s="4">
        <v>172.5</v>
      </c>
      <c r="P311" s="4">
        <v>0</v>
      </c>
      <c r="Q311" s="4">
        <v>172.5</v>
      </c>
      <c r="R311" s="4">
        <v>0</v>
      </c>
      <c r="S311" s="4">
        <v>3.5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2">
        <v>8</v>
      </c>
      <c r="Z311" s="2">
        <v>8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4">
        <v>0</v>
      </c>
      <c r="AG311" s="2">
        <v>25</v>
      </c>
      <c r="AH311" s="2">
        <v>375</v>
      </c>
      <c r="AI311" s="2">
        <v>200</v>
      </c>
      <c r="AJ311" s="5">
        <v>100</v>
      </c>
      <c r="AK311" s="55">
        <f t="shared" si="4"/>
        <v>3.5</v>
      </c>
    </row>
    <row r="312" spans="1:37" ht="25.65" customHeight="1">
      <c r="A312" s="2">
        <v>355</v>
      </c>
      <c r="B312" s="2" t="s">
        <v>36</v>
      </c>
      <c r="C312" s="2" t="s">
        <v>799</v>
      </c>
      <c r="D312" s="2" t="s">
        <v>133</v>
      </c>
      <c r="E312" s="2" t="s">
        <v>39</v>
      </c>
      <c r="F312" s="2" t="s">
        <v>40</v>
      </c>
      <c r="G312" s="2" t="s">
        <v>207</v>
      </c>
      <c r="H312" s="2" t="s">
        <v>679</v>
      </c>
      <c r="I312" s="3" t="s">
        <v>800</v>
      </c>
      <c r="J312" s="3"/>
      <c r="K312" s="3"/>
      <c r="L312" s="2" t="s">
        <v>64</v>
      </c>
      <c r="M312" s="2" t="s">
        <v>65</v>
      </c>
      <c r="N312" s="2">
        <v>184</v>
      </c>
      <c r="O312" s="4">
        <v>184</v>
      </c>
      <c r="P312" s="4">
        <v>0</v>
      </c>
      <c r="Q312" s="4">
        <v>184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2">
        <v>11</v>
      </c>
      <c r="Z312" s="2">
        <v>0</v>
      </c>
      <c r="AA312" s="2">
        <v>0</v>
      </c>
      <c r="AB312" s="2">
        <v>0</v>
      </c>
      <c r="AC312" s="2">
        <v>11</v>
      </c>
      <c r="AD312" s="2">
        <v>0</v>
      </c>
      <c r="AE312" s="2">
        <v>0</v>
      </c>
      <c r="AF312" s="4">
        <v>412.5</v>
      </c>
      <c r="AG312" s="2">
        <v>28</v>
      </c>
      <c r="AH312" s="2">
        <v>420</v>
      </c>
      <c r="AI312" s="2">
        <v>200</v>
      </c>
      <c r="AJ312" s="5">
        <v>100</v>
      </c>
      <c r="AK312" s="55">
        <f t="shared" si="4"/>
        <v>0</v>
      </c>
    </row>
    <row r="313" spans="1:37" ht="25.65" customHeight="1">
      <c r="A313" s="2">
        <v>356</v>
      </c>
      <c r="B313" s="2" t="s">
        <v>36</v>
      </c>
      <c r="C313" s="2" t="s">
        <v>801</v>
      </c>
      <c r="D313" s="2" t="s">
        <v>38</v>
      </c>
      <c r="E313" s="2" t="s">
        <v>39</v>
      </c>
      <c r="F313" s="2" t="s">
        <v>40</v>
      </c>
      <c r="G313" s="2" t="s">
        <v>311</v>
      </c>
      <c r="H313" s="2" t="s">
        <v>802</v>
      </c>
      <c r="I313" s="3" t="s">
        <v>803</v>
      </c>
      <c r="J313" s="3"/>
      <c r="K313" s="3"/>
      <c r="L313" s="2" t="s">
        <v>49</v>
      </c>
      <c r="M313" s="2" t="s">
        <v>117</v>
      </c>
      <c r="N313" s="2">
        <v>172.5</v>
      </c>
      <c r="O313" s="4">
        <v>172.5</v>
      </c>
      <c r="P313" s="4">
        <v>0</v>
      </c>
      <c r="Q313" s="4">
        <v>172.5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4">
        <v>0</v>
      </c>
      <c r="AG313" s="2">
        <v>26</v>
      </c>
      <c r="AH313" s="2">
        <v>390</v>
      </c>
      <c r="AI313" s="2">
        <v>200</v>
      </c>
      <c r="AJ313" s="5">
        <v>100</v>
      </c>
      <c r="AK313" s="55">
        <f t="shared" si="4"/>
        <v>0</v>
      </c>
    </row>
    <row r="314" spans="1:37" ht="25.65" customHeight="1">
      <c r="A314" s="2">
        <v>358</v>
      </c>
      <c r="B314" s="2" t="s">
        <v>36</v>
      </c>
      <c r="C314" s="2" t="s">
        <v>805</v>
      </c>
      <c r="D314" s="2" t="s">
        <v>38</v>
      </c>
      <c r="E314" s="2" t="s">
        <v>39</v>
      </c>
      <c r="F314" s="2" t="s">
        <v>40</v>
      </c>
      <c r="G314" s="2" t="s">
        <v>41</v>
      </c>
      <c r="H314" s="2" t="s">
        <v>62</v>
      </c>
      <c r="I314" s="3" t="s">
        <v>804</v>
      </c>
      <c r="J314" s="3"/>
      <c r="K314" s="3"/>
      <c r="L314" s="2" t="s">
        <v>64</v>
      </c>
      <c r="M314" s="2"/>
      <c r="N314" s="2">
        <v>172.5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4">
        <v>0</v>
      </c>
      <c r="AG314" s="2">
        <v>0</v>
      </c>
      <c r="AH314" s="2">
        <v>0</v>
      </c>
      <c r="AI314" s="2">
        <v>200</v>
      </c>
      <c r="AJ314" s="5">
        <v>100</v>
      </c>
      <c r="AK314" s="55">
        <f t="shared" si="4"/>
        <v>0</v>
      </c>
    </row>
    <row r="315" spans="1:37" ht="25.65" customHeight="1">
      <c r="A315" s="2">
        <v>360</v>
      </c>
      <c r="B315" s="2" t="s">
        <v>36</v>
      </c>
      <c r="C315" s="2" t="s">
        <v>806</v>
      </c>
      <c r="D315" s="2" t="s">
        <v>133</v>
      </c>
      <c r="E315" s="2" t="s">
        <v>39</v>
      </c>
      <c r="F315" s="2" t="s">
        <v>40</v>
      </c>
      <c r="G315" s="2" t="s">
        <v>807</v>
      </c>
      <c r="H315" s="2" t="s">
        <v>808</v>
      </c>
      <c r="I315" s="3" t="s">
        <v>809</v>
      </c>
      <c r="J315" s="3"/>
      <c r="K315" s="3"/>
      <c r="L315" s="2" t="s">
        <v>116</v>
      </c>
      <c r="M315" s="2" t="s">
        <v>50</v>
      </c>
      <c r="N315" s="2">
        <v>184</v>
      </c>
      <c r="O315" s="4">
        <v>183.68333333333334</v>
      </c>
      <c r="P315" s="4">
        <v>0</v>
      </c>
      <c r="Q315" s="4">
        <v>183.68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4">
        <v>0</v>
      </c>
      <c r="AG315" s="2">
        <v>20</v>
      </c>
      <c r="AH315" s="2">
        <v>300</v>
      </c>
      <c r="AI315" s="2">
        <v>200</v>
      </c>
      <c r="AJ315" s="5">
        <v>100</v>
      </c>
      <c r="AK315" s="55">
        <f t="shared" si="4"/>
        <v>0</v>
      </c>
    </row>
    <row r="316" spans="1:37" ht="25.65" customHeight="1">
      <c r="A316" s="2">
        <v>361</v>
      </c>
      <c r="B316" s="2" t="s">
        <v>36</v>
      </c>
      <c r="C316" s="2" t="s">
        <v>810</v>
      </c>
      <c r="D316" s="2" t="s">
        <v>38</v>
      </c>
      <c r="E316" s="2" t="s">
        <v>39</v>
      </c>
      <c r="F316" s="2" t="s">
        <v>40</v>
      </c>
      <c r="G316" s="2" t="s">
        <v>127</v>
      </c>
      <c r="H316" s="2" t="s">
        <v>509</v>
      </c>
      <c r="I316" s="3" t="s">
        <v>535</v>
      </c>
      <c r="J316" s="3"/>
      <c r="K316" s="3"/>
      <c r="L316" s="2" t="s">
        <v>195</v>
      </c>
      <c r="M316" s="2"/>
      <c r="N316" s="2">
        <v>172.5</v>
      </c>
      <c r="O316" s="4">
        <v>154.5</v>
      </c>
      <c r="P316" s="4">
        <v>0</v>
      </c>
      <c r="Q316" s="4">
        <v>154.5</v>
      </c>
      <c r="R316" s="4">
        <v>11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4">
        <v>0</v>
      </c>
      <c r="AG316" s="2">
        <v>21</v>
      </c>
      <c r="AH316" s="2">
        <v>315</v>
      </c>
      <c r="AI316" s="2">
        <v>200</v>
      </c>
      <c r="AJ316" s="5">
        <v>100</v>
      </c>
      <c r="AK316" s="55">
        <f t="shared" si="4"/>
        <v>11</v>
      </c>
    </row>
    <row r="317" spans="1:37" ht="25.65" customHeight="1">
      <c r="A317" s="2">
        <v>362</v>
      </c>
      <c r="B317" s="2" t="s">
        <v>36</v>
      </c>
      <c r="C317" s="2" t="s">
        <v>811</v>
      </c>
      <c r="D317" s="2" t="s">
        <v>38</v>
      </c>
      <c r="E317" s="2" t="s">
        <v>39</v>
      </c>
      <c r="F317" s="2" t="s">
        <v>40</v>
      </c>
      <c r="G317" s="2" t="s">
        <v>87</v>
      </c>
      <c r="H317" s="2" t="s">
        <v>62</v>
      </c>
      <c r="I317" s="3" t="s">
        <v>812</v>
      </c>
      <c r="J317" s="3"/>
      <c r="K317" s="3"/>
      <c r="L317" s="2" t="s">
        <v>64</v>
      </c>
      <c r="M317" s="2"/>
      <c r="N317" s="2">
        <v>156.5</v>
      </c>
      <c r="O317" s="4">
        <v>95.5</v>
      </c>
      <c r="P317" s="4">
        <v>0</v>
      </c>
      <c r="Q317" s="4">
        <v>95.5</v>
      </c>
      <c r="R317" s="4">
        <v>0</v>
      </c>
      <c r="S317" s="4">
        <v>0</v>
      </c>
      <c r="T317" s="4">
        <v>2</v>
      </c>
      <c r="U317" s="4">
        <v>60</v>
      </c>
      <c r="V317" s="4">
        <v>0</v>
      </c>
      <c r="W317" s="4">
        <v>0</v>
      </c>
      <c r="X317" s="4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4">
        <v>0</v>
      </c>
      <c r="AG317" s="2">
        <v>15</v>
      </c>
      <c r="AH317" s="2">
        <v>225</v>
      </c>
      <c r="AI317" s="2">
        <v>200</v>
      </c>
      <c r="AJ317" s="5">
        <v>100</v>
      </c>
      <c r="AK317" s="55">
        <f t="shared" si="4"/>
        <v>62</v>
      </c>
    </row>
    <row r="318" spans="1:37" ht="25.65" customHeight="1">
      <c r="A318" s="2">
        <v>364</v>
      </c>
      <c r="B318" s="2" t="s">
        <v>36</v>
      </c>
      <c r="C318" s="2" t="s">
        <v>813</v>
      </c>
      <c r="D318" s="2" t="s">
        <v>133</v>
      </c>
      <c r="E318" s="2" t="s">
        <v>39</v>
      </c>
      <c r="F318" s="2" t="s">
        <v>814</v>
      </c>
      <c r="G318" s="2" t="s">
        <v>815</v>
      </c>
      <c r="H318" s="2" t="s">
        <v>816</v>
      </c>
      <c r="I318" s="3" t="s">
        <v>812</v>
      </c>
      <c r="J318" s="3"/>
      <c r="K318" s="3"/>
      <c r="L318" s="2" t="s">
        <v>70</v>
      </c>
      <c r="M318" s="2" t="s">
        <v>137</v>
      </c>
      <c r="N318" s="2">
        <v>184</v>
      </c>
      <c r="O318" s="4">
        <v>178</v>
      </c>
      <c r="P318" s="4">
        <v>0</v>
      </c>
      <c r="Q318" s="4">
        <v>178</v>
      </c>
      <c r="R318" s="4">
        <v>0</v>
      </c>
      <c r="S318" s="4">
        <v>6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4">
        <v>0</v>
      </c>
      <c r="AG318" s="2">
        <v>21</v>
      </c>
      <c r="AH318" s="2">
        <v>315</v>
      </c>
      <c r="AI318" s="2">
        <v>200</v>
      </c>
      <c r="AJ318" s="5">
        <v>100</v>
      </c>
      <c r="AK318" s="55">
        <f t="shared" si="4"/>
        <v>6</v>
      </c>
    </row>
    <row r="319" spans="1:37" ht="25.65" customHeight="1">
      <c r="A319" s="2">
        <v>365</v>
      </c>
      <c r="B319" s="2" t="s">
        <v>36</v>
      </c>
      <c r="C319" s="2" t="s">
        <v>817</v>
      </c>
      <c r="D319" s="2" t="s">
        <v>133</v>
      </c>
      <c r="E319" s="2" t="s">
        <v>39</v>
      </c>
      <c r="F319" s="2" t="s">
        <v>40</v>
      </c>
      <c r="G319" s="2" t="s">
        <v>807</v>
      </c>
      <c r="H319" s="2" t="s">
        <v>818</v>
      </c>
      <c r="I319" s="3" t="s">
        <v>819</v>
      </c>
      <c r="J319" s="3"/>
      <c r="K319" s="3"/>
      <c r="L319" s="2" t="s">
        <v>70</v>
      </c>
      <c r="M319" s="2"/>
      <c r="N319" s="2">
        <v>184</v>
      </c>
      <c r="O319" s="4">
        <v>176</v>
      </c>
      <c r="P319" s="4">
        <v>0</v>
      </c>
      <c r="Q319" s="4">
        <v>176</v>
      </c>
      <c r="R319" s="4">
        <v>8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4">
        <v>0</v>
      </c>
      <c r="AG319" s="2">
        <v>22</v>
      </c>
      <c r="AH319" s="2">
        <v>330</v>
      </c>
      <c r="AI319" s="2">
        <v>200</v>
      </c>
      <c r="AJ319" s="5">
        <v>100</v>
      </c>
      <c r="AK319" s="55">
        <f t="shared" si="4"/>
        <v>8</v>
      </c>
    </row>
    <row r="320" spans="1:37" ht="25.65" customHeight="1">
      <c r="A320" s="2">
        <v>372</v>
      </c>
      <c r="B320" s="2" t="s">
        <v>36</v>
      </c>
      <c r="C320" s="2" t="s">
        <v>821</v>
      </c>
      <c r="D320" s="2" t="s">
        <v>38</v>
      </c>
      <c r="E320" s="2" t="s">
        <v>39</v>
      </c>
      <c r="F320" s="2" t="s">
        <v>187</v>
      </c>
      <c r="G320" s="2" t="s">
        <v>187</v>
      </c>
      <c r="H320" s="2" t="s">
        <v>188</v>
      </c>
      <c r="I320" s="3" t="s">
        <v>554</v>
      </c>
      <c r="J320" s="3"/>
      <c r="K320" s="3"/>
      <c r="L320" s="2" t="s">
        <v>64</v>
      </c>
      <c r="M320" s="2"/>
      <c r="N320" s="2">
        <v>165</v>
      </c>
      <c r="O320" s="4">
        <v>157.41666666666666</v>
      </c>
      <c r="P320" s="4">
        <v>0</v>
      </c>
      <c r="Q320" s="4">
        <v>157.41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2">
        <v>22</v>
      </c>
      <c r="Z320" s="2">
        <v>22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4">
        <v>0</v>
      </c>
      <c r="AG320" s="2">
        <v>26</v>
      </c>
      <c r="AH320" s="2">
        <v>390</v>
      </c>
      <c r="AI320" s="2">
        <v>200</v>
      </c>
      <c r="AJ320" s="5">
        <v>50</v>
      </c>
      <c r="AK320" s="55">
        <f t="shared" si="4"/>
        <v>0</v>
      </c>
    </row>
    <row r="321" spans="1:37" ht="25.65" customHeight="1">
      <c r="A321" s="2">
        <v>375</v>
      </c>
      <c r="B321" s="2" t="s">
        <v>36</v>
      </c>
      <c r="C321" s="2" t="s">
        <v>822</v>
      </c>
      <c r="D321" s="2" t="s">
        <v>133</v>
      </c>
      <c r="E321" s="2" t="s">
        <v>39</v>
      </c>
      <c r="F321" s="2" t="s">
        <v>40</v>
      </c>
      <c r="G321" s="2" t="s">
        <v>207</v>
      </c>
      <c r="H321" s="2" t="s">
        <v>823</v>
      </c>
      <c r="I321" s="3" t="s">
        <v>555</v>
      </c>
      <c r="J321" s="3"/>
      <c r="K321" s="3"/>
      <c r="L321" s="2" t="s">
        <v>195</v>
      </c>
      <c r="M321" s="2"/>
      <c r="N321" s="2">
        <v>184</v>
      </c>
      <c r="O321" s="4">
        <v>184</v>
      </c>
      <c r="P321" s="4">
        <v>0</v>
      </c>
      <c r="Q321" s="4">
        <v>184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2">
        <v>34.5</v>
      </c>
      <c r="Z321" s="2">
        <v>0</v>
      </c>
      <c r="AA321" s="2">
        <v>0</v>
      </c>
      <c r="AB321" s="2">
        <v>0</v>
      </c>
      <c r="AC321" s="2">
        <v>34.5</v>
      </c>
      <c r="AD321" s="2">
        <v>0</v>
      </c>
      <c r="AE321" s="2">
        <v>0</v>
      </c>
      <c r="AF321" s="4">
        <v>1293.75</v>
      </c>
      <c r="AG321" s="2">
        <v>30</v>
      </c>
      <c r="AH321" s="2">
        <v>450</v>
      </c>
      <c r="AI321" s="2">
        <v>200</v>
      </c>
      <c r="AJ321" s="5">
        <v>50</v>
      </c>
      <c r="AK321" s="55">
        <f t="shared" si="4"/>
        <v>0</v>
      </c>
    </row>
    <row r="322" spans="1:37" ht="25.65" customHeight="1">
      <c r="A322" s="2">
        <v>376</v>
      </c>
      <c r="B322" s="2" t="s">
        <v>36</v>
      </c>
      <c r="C322" s="2" t="s">
        <v>824</v>
      </c>
      <c r="D322" s="2" t="s">
        <v>38</v>
      </c>
      <c r="E322" s="2" t="s">
        <v>39</v>
      </c>
      <c r="F322" s="2" t="s">
        <v>40</v>
      </c>
      <c r="G322" s="2" t="s">
        <v>56</v>
      </c>
      <c r="H322" s="2" t="s">
        <v>68</v>
      </c>
      <c r="I322" s="3" t="s">
        <v>825</v>
      </c>
      <c r="J322" s="3"/>
      <c r="K322" s="3"/>
      <c r="L322" s="2" t="s">
        <v>70</v>
      </c>
      <c r="M322" s="2"/>
      <c r="N322" s="2">
        <v>149.5</v>
      </c>
      <c r="O322" s="4">
        <v>133.19999999999999</v>
      </c>
      <c r="P322" s="4">
        <v>0</v>
      </c>
      <c r="Q322" s="4">
        <v>133.19999999999999</v>
      </c>
      <c r="R322" s="4">
        <v>3</v>
      </c>
      <c r="S322" s="4">
        <v>6.5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4">
        <v>0</v>
      </c>
      <c r="AG322" s="2">
        <v>21</v>
      </c>
      <c r="AH322" s="2">
        <v>315</v>
      </c>
      <c r="AI322" s="2">
        <v>200</v>
      </c>
      <c r="AJ322" s="5">
        <v>50</v>
      </c>
      <c r="AK322" s="55">
        <f t="shared" si="4"/>
        <v>9.5</v>
      </c>
    </row>
    <row r="323" spans="1:37" ht="25.65" customHeight="1">
      <c r="A323" s="2">
        <v>377</v>
      </c>
      <c r="B323" s="2" t="s">
        <v>36</v>
      </c>
      <c r="C323" s="2" t="s">
        <v>826</v>
      </c>
      <c r="D323" s="2" t="s">
        <v>38</v>
      </c>
      <c r="E323" s="2" t="s">
        <v>39</v>
      </c>
      <c r="F323" s="2" t="s">
        <v>165</v>
      </c>
      <c r="G323" s="2" t="s">
        <v>183</v>
      </c>
      <c r="H323" s="2" t="s">
        <v>297</v>
      </c>
      <c r="I323" s="3" t="s">
        <v>563</v>
      </c>
      <c r="J323" s="3"/>
      <c r="K323" s="3"/>
      <c r="L323" s="2" t="s">
        <v>195</v>
      </c>
      <c r="M323" s="2"/>
      <c r="N323" s="2">
        <v>172.5</v>
      </c>
      <c r="O323" s="4">
        <v>165</v>
      </c>
      <c r="P323" s="4">
        <v>0</v>
      </c>
      <c r="Q323" s="4">
        <v>165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2">
        <v>7</v>
      </c>
      <c r="Z323" s="2">
        <v>7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4">
        <v>0</v>
      </c>
      <c r="AG323" s="2">
        <v>23</v>
      </c>
      <c r="AH323" s="2">
        <v>345</v>
      </c>
      <c r="AI323" s="2">
        <v>200</v>
      </c>
      <c r="AJ323" s="5">
        <v>50</v>
      </c>
      <c r="AK323" s="55">
        <f t="shared" si="4"/>
        <v>0</v>
      </c>
    </row>
    <row r="324" spans="1:37" ht="25.65" customHeight="1">
      <c r="A324" s="2">
        <v>378</v>
      </c>
      <c r="B324" s="2" t="s">
        <v>36</v>
      </c>
      <c r="C324" s="2" t="s">
        <v>827</v>
      </c>
      <c r="D324" s="2" t="s">
        <v>38</v>
      </c>
      <c r="E324" s="2" t="s">
        <v>39</v>
      </c>
      <c r="F324" s="2" t="s">
        <v>197</v>
      </c>
      <c r="G324" s="2" t="s">
        <v>483</v>
      </c>
      <c r="H324" s="2" t="s">
        <v>199</v>
      </c>
      <c r="I324" s="3" t="s">
        <v>828</v>
      </c>
      <c r="J324" s="3"/>
      <c r="K324" s="3"/>
      <c r="L324" s="2" t="s">
        <v>195</v>
      </c>
      <c r="M324" s="2"/>
      <c r="N324" s="2">
        <v>172.5</v>
      </c>
      <c r="O324" s="4">
        <v>165</v>
      </c>
      <c r="P324" s="4">
        <v>0</v>
      </c>
      <c r="Q324" s="4">
        <v>165</v>
      </c>
      <c r="R324" s="4">
        <v>7.5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2">
        <v>6</v>
      </c>
      <c r="Z324" s="2">
        <v>6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4">
        <v>0</v>
      </c>
      <c r="AG324" s="2">
        <v>20</v>
      </c>
      <c r="AH324" s="2">
        <v>300</v>
      </c>
      <c r="AI324" s="2">
        <v>200</v>
      </c>
      <c r="AJ324" s="5">
        <v>50</v>
      </c>
      <c r="AK324" s="55">
        <f t="shared" ref="AK324:AK387" si="5">R324+S324+T324+U324+V324+X324</f>
        <v>7.5</v>
      </c>
    </row>
    <row r="325" spans="1:37" ht="25.65" customHeight="1">
      <c r="A325" s="2">
        <v>379</v>
      </c>
      <c r="B325" s="2" t="s">
        <v>36</v>
      </c>
      <c r="C325" s="2" t="s">
        <v>829</v>
      </c>
      <c r="D325" s="2" t="s">
        <v>38</v>
      </c>
      <c r="E325" s="2" t="s">
        <v>39</v>
      </c>
      <c r="F325" s="2" t="s">
        <v>40</v>
      </c>
      <c r="G325" s="2" t="s">
        <v>177</v>
      </c>
      <c r="H325" s="2" t="s">
        <v>830</v>
      </c>
      <c r="I325" s="3" t="s">
        <v>831</v>
      </c>
      <c r="J325" s="3"/>
      <c r="K325" s="3"/>
      <c r="L325" s="2" t="s">
        <v>64</v>
      </c>
      <c r="M325" s="2"/>
      <c r="N325" s="2">
        <v>172.5</v>
      </c>
      <c r="O325" s="4">
        <v>171</v>
      </c>
      <c r="P325" s="4">
        <v>0</v>
      </c>
      <c r="Q325" s="4">
        <v>171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2">
        <v>4.5</v>
      </c>
      <c r="Z325" s="2">
        <v>4.5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4">
        <v>0</v>
      </c>
      <c r="AG325" s="2">
        <v>31</v>
      </c>
      <c r="AH325" s="2">
        <v>465</v>
      </c>
      <c r="AI325" s="2">
        <v>200</v>
      </c>
      <c r="AJ325" s="5">
        <v>50</v>
      </c>
      <c r="AK325" s="55">
        <f t="shared" si="5"/>
        <v>0</v>
      </c>
    </row>
    <row r="326" spans="1:37" ht="25.65" customHeight="1">
      <c r="A326" s="2">
        <v>380</v>
      </c>
      <c r="B326" s="2" t="s">
        <v>36</v>
      </c>
      <c r="C326" s="2" t="s">
        <v>832</v>
      </c>
      <c r="D326" s="2" t="s">
        <v>38</v>
      </c>
      <c r="E326" s="2" t="s">
        <v>39</v>
      </c>
      <c r="F326" s="2" t="s">
        <v>40</v>
      </c>
      <c r="G326" s="2" t="s">
        <v>311</v>
      </c>
      <c r="H326" s="2" t="s">
        <v>319</v>
      </c>
      <c r="I326" s="3" t="s">
        <v>833</v>
      </c>
      <c r="J326" s="3"/>
      <c r="K326" s="3"/>
      <c r="L326" s="2" t="s">
        <v>64</v>
      </c>
      <c r="M326" s="2"/>
      <c r="N326" s="2">
        <v>172.5</v>
      </c>
      <c r="O326" s="4">
        <v>165</v>
      </c>
      <c r="P326" s="4">
        <v>0</v>
      </c>
      <c r="Q326" s="4">
        <v>165</v>
      </c>
      <c r="R326" s="4">
        <v>7.5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2">
        <v>18.5</v>
      </c>
      <c r="Z326" s="2">
        <v>18.5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4">
        <v>0</v>
      </c>
      <c r="AG326" s="2">
        <v>27</v>
      </c>
      <c r="AH326" s="2">
        <v>405</v>
      </c>
      <c r="AI326" s="2">
        <v>200</v>
      </c>
      <c r="AJ326" s="5">
        <v>50</v>
      </c>
      <c r="AK326" s="55">
        <f t="shared" si="5"/>
        <v>7.5</v>
      </c>
    </row>
    <row r="327" spans="1:37" ht="25.65" customHeight="1">
      <c r="A327" s="2">
        <v>382</v>
      </c>
      <c r="B327" s="2" t="s">
        <v>36</v>
      </c>
      <c r="C327" s="2" t="s">
        <v>834</v>
      </c>
      <c r="D327" s="2" t="s">
        <v>38</v>
      </c>
      <c r="E327" s="2" t="s">
        <v>39</v>
      </c>
      <c r="F327" s="2" t="s">
        <v>40</v>
      </c>
      <c r="G327" s="2" t="s">
        <v>233</v>
      </c>
      <c r="H327" s="2" t="s">
        <v>509</v>
      </c>
      <c r="I327" s="3" t="s">
        <v>565</v>
      </c>
      <c r="J327" s="3"/>
      <c r="K327" s="3"/>
      <c r="L327" s="2" t="s">
        <v>195</v>
      </c>
      <c r="M327" s="2"/>
      <c r="N327" s="2">
        <v>172.5</v>
      </c>
      <c r="O327" s="4">
        <v>165.5</v>
      </c>
      <c r="P327" s="4">
        <v>0</v>
      </c>
      <c r="Q327" s="4">
        <v>165.5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2">
        <v>28.5</v>
      </c>
      <c r="Z327" s="2">
        <v>10</v>
      </c>
      <c r="AA327" s="2">
        <v>0</v>
      </c>
      <c r="AB327" s="2">
        <v>5</v>
      </c>
      <c r="AC327" s="2">
        <v>13.5</v>
      </c>
      <c r="AD327" s="2">
        <v>0</v>
      </c>
      <c r="AE327" s="2">
        <v>0</v>
      </c>
      <c r="AF327" s="4">
        <v>740</v>
      </c>
      <c r="AG327" s="2">
        <v>24</v>
      </c>
      <c r="AH327" s="2">
        <v>360</v>
      </c>
      <c r="AI327" s="2">
        <v>200</v>
      </c>
      <c r="AJ327" s="5">
        <v>50</v>
      </c>
      <c r="AK327" s="55">
        <f t="shared" si="5"/>
        <v>0</v>
      </c>
    </row>
    <row r="328" spans="1:37" ht="25.65" customHeight="1">
      <c r="A328" s="2">
        <v>383</v>
      </c>
      <c r="B328" s="2" t="s">
        <v>36</v>
      </c>
      <c r="C328" s="2" t="s">
        <v>835</v>
      </c>
      <c r="D328" s="2" t="s">
        <v>38</v>
      </c>
      <c r="E328" s="2" t="s">
        <v>39</v>
      </c>
      <c r="F328" s="2" t="s">
        <v>40</v>
      </c>
      <c r="G328" s="2" t="s">
        <v>311</v>
      </c>
      <c r="H328" s="2" t="s">
        <v>62</v>
      </c>
      <c r="I328" s="3" t="s">
        <v>565</v>
      </c>
      <c r="J328" s="3"/>
      <c r="K328" s="3"/>
      <c r="L328" s="2" t="s">
        <v>64</v>
      </c>
      <c r="M328" s="2"/>
      <c r="N328" s="2">
        <v>172.5</v>
      </c>
      <c r="O328" s="4">
        <v>165</v>
      </c>
      <c r="P328" s="4">
        <v>0</v>
      </c>
      <c r="Q328" s="4">
        <v>165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2">
        <v>30</v>
      </c>
      <c r="Z328" s="2">
        <v>17.5</v>
      </c>
      <c r="AA328" s="2">
        <v>0</v>
      </c>
      <c r="AB328" s="2">
        <v>3.5</v>
      </c>
      <c r="AC328" s="2">
        <v>3.5</v>
      </c>
      <c r="AD328" s="2">
        <v>0</v>
      </c>
      <c r="AE328" s="2">
        <v>5.5</v>
      </c>
      <c r="AF328" s="4">
        <v>720</v>
      </c>
      <c r="AG328" s="2">
        <v>28</v>
      </c>
      <c r="AH328" s="2">
        <v>420</v>
      </c>
      <c r="AI328" s="2">
        <v>200</v>
      </c>
      <c r="AJ328" s="5">
        <v>50</v>
      </c>
      <c r="AK328" s="55">
        <f t="shared" si="5"/>
        <v>0</v>
      </c>
    </row>
    <row r="329" spans="1:37" ht="25.65" customHeight="1">
      <c r="A329" s="2">
        <v>384</v>
      </c>
      <c r="B329" s="2" t="s">
        <v>36</v>
      </c>
      <c r="C329" s="2" t="s">
        <v>836</v>
      </c>
      <c r="D329" s="2" t="s">
        <v>38</v>
      </c>
      <c r="E329" s="2" t="s">
        <v>39</v>
      </c>
      <c r="F329" s="2" t="s">
        <v>40</v>
      </c>
      <c r="G329" s="2" t="s">
        <v>83</v>
      </c>
      <c r="H329" s="2" t="s">
        <v>291</v>
      </c>
      <c r="I329" s="3" t="s">
        <v>565</v>
      </c>
      <c r="J329" s="3"/>
      <c r="K329" s="3"/>
      <c r="L329" s="2" t="s">
        <v>64</v>
      </c>
      <c r="M329" s="2"/>
      <c r="N329" s="2">
        <v>172.5</v>
      </c>
      <c r="O329" s="4">
        <v>172.5</v>
      </c>
      <c r="P329" s="4">
        <v>0</v>
      </c>
      <c r="Q329" s="4">
        <v>172.5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2">
        <v>10.5</v>
      </c>
      <c r="Z329" s="2">
        <v>10.5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4">
        <v>0</v>
      </c>
      <c r="AG329" s="2">
        <v>28</v>
      </c>
      <c r="AH329" s="2">
        <v>420</v>
      </c>
      <c r="AI329" s="2">
        <v>200</v>
      </c>
      <c r="AJ329" s="5">
        <v>50</v>
      </c>
      <c r="AK329" s="55">
        <f t="shared" si="5"/>
        <v>0</v>
      </c>
    </row>
    <row r="330" spans="1:37" ht="25.65" customHeight="1">
      <c r="A330" s="2">
        <v>385</v>
      </c>
      <c r="B330" s="2" t="s">
        <v>85</v>
      </c>
      <c r="C330" s="2" t="s">
        <v>837</v>
      </c>
      <c r="D330" s="2" t="s">
        <v>38</v>
      </c>
      <c r="E330" s="2" t="s">
        <v>39</v>
      </c>
      <c r="F330" s="2" t="s">
        <v>40</v>
      </c>
      <c r="G330" s="2" t="s">
        <v>602</v>
      </c>
      <c r="H330" s="2" t="s">
        <v>319</v>
      </c>
      <c r="I330" s="3" t="s">
        <v>565</v>
      </c>
      <c r="J330" s="3"/>
      <c r="K330" s="3" t="s">
        <v>263</v>
      </c>
      <c r="L330" s="2" t="s">
        <v>64</v>
      </c>
      <c r="M330" s="2"/>
      <c r="N330" s="2">
        <v>172.5</v>
      </c>
      <c r="O330" s="4">
        <v>150</v>
      </c>
      <c r="P330" s="4">
        <v>0</v>
      </c>
      <c r="Q330" s="4">
        <v>150</v>
      </c>
      <c r="R330" s="4">
        <v>0</v>
      </c>
      <c r="S330" s="4">
        <v>7.5</v>
      </c>
      <c r="T330" s="4">
        <v>0</v>
      </c>
      <c r="U330" s="4">
        <v>0</v>
      </c>
      <c r="V330" s="4">
        <v>0</v>
      </c>
      <c r="W330" s="4">
        <v>0</v>
      </c>
      <c r="X330" s="4">
        <v>15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4">
        <v>0</v>
      </c>
      <c r="AG330" s="2">
        <v>20</v>
      </c>
      <c r="AH330" s="2">
        <v>300</v>
      </c>
      <c r="AI330" s="2">
        <v>200</v>
      </c>
      <c r="AJ330" s="5">
        <v>50</v>
      </c>
      <c r="AK330" s="55">
        <f t="shared" si="5"/>
        <v>22.5</v>
      </c>
    </row>
    <row r="331" spans="1:37" ht="25.65" customHeight="1">
      <c r="A331" s="2">
        <v>387</v>
      </c>
      <c r="B331" s="2" t="s">
        <v>85</v>
      </c>
      <c r="C331" s="2" t="s">
        <v>838</v>
      </c>
      <c r="D331" s="2" t="s">
        <v>133</v>
      </c>
      <c r="E331" s="2" t="s">
        <v>39</v>
      </c>
      <c r="F331" s="2" t="s">
        <v>40</v>
      </c>
      <c r="G331" s="2" t="s">
        <v>160</v>
      </c>
      <c r="H331" s="2" t="s">
        <v>667</v>
      </c>
      <c r="I331" s="3" t="s">
        <v>839</v>
      </c>
      <c r="J331" s="3"/>
      <c r="K331" s="3" t="s">
        <v>463</v>
      </c>
      <c r="L331" s="2" t="s">
        <v>64</v>
      </c>
      <c r="M331" s="2"/>
      <c r="N331" s="2">
        <v>40</v>
      </c>
      <c r="O331" s="4">
        <v>40</v>
      </c>
      <c r="P331" s="4">
        <v>0</v>
      </c>
      <c r="Q331" s="4">
        <v>40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4">
        <v>0</v>
      </c>
      <c r="AG331" s="2">
        <v>5</v>
      </c>
      <c r="AH331" s="2">
        <v>75</v>
      </c>
      <c r="AI331" s="2">
        <v>200</v>
      </c>
      <c r="AJ331" s="5">
        <v>50</v>
      </c>
      <c r="AK331" s="55">
        <f t="shared" si="5"/>
        <v>0</v>
      </c>
    </row>
    <row r="332" spans="1:37" ht="25.65" customHeight="1">
      <c r="A332" s="2">
        <v>389</v>
      </c>
      <c r="B332" s="2" t="s">
        <v>36</v>
      </c>
      <c r="C332" s="2" t="s">
        <v>840</v>
      </c>
      <c r="D332" s="2" t="s">
        <v>38</v>
      </c>
      <c r="E332" s="2" t="s">
        <v>39</v>
      </c>
      <c r="F332" s="2" t="s">
        <v>187</v>
      </c>
      <c r="G332" s="2" t="s">
        <v>187</v>
      </c>
      <c r="H332" s="2" t="s">
        <v>188</v>
      </c>
      <c r="I332" s="3" t="s">
        <v>841</v>
      </c>
      <c r="J332" s="3"/>
      <c r="K332" s="3"/>
      <c r="L332" s="2" t="s">
        <v>64</v>
      </c>
      <c r="M332" s="2"/>
      <c r="N332" s="2">
        <v>165</v>
      </c>
      <c r="O332" s="4">
        <v>165</v>
      </c>
      <c r="P332" s="4">
        <v>0</v>
      </c>
      <c r="Q332" s="4">
        <v>165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2">
        <v>95.5</v>
      </c>
      <c r="Z332" s="2">
        <v>35</v>
      </c>
      <c r="AA332" s="2">
        <v>0</v>
      </c>
      <c r="AB332" s="2">
        <v>14</v>
      </c>
      <c r="AC332" s="2">
        <v>46.5</v>
      </c>
      <c r="AD332" s="2">
        <v>0</v>
      </c>
      <c r="AE332" s="2">
        <v>0</v>
      </c>
      <c r="AF332" s="4">
        <v>2420</v>
      </c>
      <c r="AG332" s="2">
        <v>43</v>
      </c>
      <c r="AH332" s="2">
        <v>645</v>
      </c>
      <c r="AI332" s="2">
        <v>200</v>
      </c>
      <c r="AJ332" s="5">
        <v>50</v>
      </c>
      <c r="AK332" s="55">
        <f t="shared" si="5"/>
        <v>0</v>
      </c>
    </row>
    <row r="333" spans="1:37" ht="25.65" customHeight="1">
      <c r="A333" s="2">
        <v>390</v>
      </c>
      <c r="B333" s="2" t="s">
        <v>36</v>
      </c>
      <c r="C333" s="2" t="s">
        <v>842</v>
      </c>
      <c r="D333" s="2" t="s">
        <v>133</v>
      </c>
      <c r="E333" s="2" t="s">
        <v>39</v>
      </c>
      <c r="F333" s="2" t="s">
        <v>40</v>
      </c>
      <c r="G333" s="2" t="s">
        <v>404</v>
      </c>
      <c r="H333" s="2" t="s">
        <v>843</v>
      </c>
      <c r="I333" s="3" t="s">
        <v>844</v>
      </c>
      <c r="J333" s="3"/>
      <c r="K333" s="3"/>
      <c r="L333" s="2" t="s">
        <v>64</v>
      </c>
      <c r="M333" s="2"/>
      <c r="N333" s="2">
        <v>184</v>
      </c>
      <c r="O333" s="4">
        <v>176</v>
      </c>
      <c r="P333" s="4">
        <v>0</v>
      </c>
      <c r="Q333" s="4">
        <v>176</v>
      </c>
      <c r="R333" s="4">
        <v>4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4">
        <v>0</v>
      </c>
      <c r="AG333" s="2">
        <v>24</v>
      </c>
      <c r="AH333" s="2">
        <v>360</v>
      </c>
      <c r="AI333" s="2">
        <v>200</v>
      </c>
      <c r="AJ333" s="5">
        <v>50</v>
      </c>
      <c r="AK333" s="55">
        <f t="shared" si="5"/>
        <v>4</v>
      </c>
    </row>
    <row r="334" spans="1:37" ht="25.65" customHeight="1">
      <c r="A334" s="2">
        <v>391</v>
      </c>
      <c r="B334" s="2" t="s">
        <v>36</v>
      </c>
      <c r="C334" s="2" t="s">
        <v>845</v>
      </c>
      <c r="D334" s="2" t="s">
        <v>38</v>
      </c>
      <c r="E334" s="2" t="s">
        <v>39</v>
      </c>
      <c r="F334" s="2" t="s">
        <v>40</v>
      </c>
      <c r="G334" s="2" t="s">
        <v>102</v>
      </c>
      <c r="H334" s="2" t="s">
        <v>62</v>
      </c>
      <c r="I334" s="3" t="s">
        <v>565</v>
      </c>
      <c r="J334" s="3"/>
      <c r="K334" s="3"/>
      <c r="L334" s="2" t="s">
        <v>64</v>
      </c>
      <c r="M334" s="2"/>
      <c r="N334" s="2">
        <v>172.5</v>
      </c>
      <c r="O334" s="4">
        <v>172.5</v>
      </c>
      <c r="P334" s="4">
        <v>0</v>
      </c>
      <c r="Q334" s="4">
        <v>172.5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2">
        <v>50</v>
      </c>
      <c r="Z334" s="2">
        <v>34</v>
      </c>
      <c r="AA334" s="2">
        <v>0</v>
      </c>
      <c r="AB334" s="2">
        <v>16</v>
      </c>
      <c r="AC334" s="2">
        <v>0</v>
      </c>
      <c r="AD334" s="2">
        <v>0</v>
      </c>
      <c r="AE334" s="2">
        <v>0</v>
      </c>
      <c r="AF334" s="4">
        <v>640</v>
      </c>
      <c r="AG334" s="2">
        <v>42</v>
      </c>
      <c r="AH334" s="2">
        <v>630</v>
      </c>
      <c r="AI334" s="2">
        <v>200</v>
      </c>
      <c r="AJ334" s="5">
        <v>50</v>
      </c>
      <c r="AK334" s="55">
        <f t="shared" si="5"/>
        <v>0</v>
      </c>
    </row>
    <row r="335" spans="1:37" ht="25.65" customHeight="1">
      <c r="A335" s="2">
        <v>392</v>
      </c>
      <c r="B335" s="2" t="s">
        <v>85</v>
      </c>
      <c r="C335" s="2" t="s">
        <v>846</v>
      </c>
      <c r="D335" s="2" t="s">
        <v>38</v>
      </c>
      <c r="E335" s="2" t="s">
        <v>39</v>
      </c>
      <c r="F335" s="2" t="s">
        <v>40</v>
      </c>
      <c r="G335" s="2" t="s">
        <v>177</v>
      </c>
      <c r="H335" s="2" t="s">
        <v>685</v>
      </c>
      <c r="I335" s="3" t="s">
        <v>565</v>
      </c>
      <c r="J335" s="3"/>
      <c r="K335" s="3" t="s">
        <v>89</v>
      </c>
      <c r="L335" s="2" t="s">
        <v>64</v>
      </c>
      <c r="M335" s="2"/>
      <c r="N335" s="2">
        <v>60</v>
      </c>
      <c r="O335" s="4">
        <v>59.5</v>
      </c>
      <c r="P335" s="4">
        <v>0</v>
      </c>
      <c r="Q335" s="4">
        <v>59.5</v>
      </c>
      <c r="R335" s="4">
        <v>0.5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4">
        <v>0</v>
      </c>
      <c r="AG335" s="2">
        <v>9</v>
      </c>
      <c r="AH335" s="2">
        <v>135</v>
      </c>
      <c r="AI335" s="2">
        <v>200</v>
      </c>
      <c r="AJ335" s="5">
        <v>50</v>
      </c>
      <c r="AK335" s="55">
        <f t="shared" si="5"/>
        <v>0.5</v>
      </c>
    </row>
    <row r="336" spans="1:37" ht="25.65" customHeight="1">
      <c r="A336" s="2">
        <v>393</v>
      </c>
      <c r="B336" s="2" t="s">
        <v>36</v>
      </c>
      <c r="C336" s="2" t="s">
        <v>847</v>
      </c>
      <c r="D336" s="2" t="s">
        <v>38</v>
      </c>
      <c r="E336" s="2" t="s">
        <v>39</v>
      </c>
      <c r="F336" s="2" t="s">
        <v>197</v>
      </c>
      <c r="G336" s="2" t="s">
        <v>483</v>
      </c>
      <c r="H336" s="2" t="s">
        <v>199</v>
      </c>
      <c r="I336" s="3" t="s">
        <v>565</v>
      </c>
      <c r="J336" s="3"/>
      <c r="K336" s="3"/>
      <c r="L336" s="2" t="s">
        <v>195</v>
      </c>
      <c r="M336" s="2"/>
      <c r="N336" s="2">
        <v>172.5</v>
      </c>
      <c r="O336" s="4">
        <v>172.46666666666667</v>
      </c>
      <c r="P336" s="4">
        <v>0</v>
      </c>
      <c r="Q336" s="4">
        <v>172.46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2">
        <v>5.5</v>
      </c>
      <c r="Z336" s="2">
        <v>5.5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4">
        <v>0</v>
      </c>
      <c r="AG336" s="2">
        <v>33</v>
      </c>
      <c r="AH336" s="2">
        <v>495</v>
      </c>
      <c r="AI336" s="2">
        <v>200</v>
      </c>
      <c r="AJ336" s="5">
        <v>50</v>
      </c>
      <c r="AK336" s="55">
        <f t="shared" si="5"/>
        <v>0</v>
      </c>
    </row>
    <row r="337" spans="1:37" ht="25.65" customHeight="1">
      <c r="A337" s="2">
        <v>395</v>
      </c>
      <c r="B337" s="2" t="s">
        <v>85</v>
      </c>
      <c r="C337" s="2" t="s">
        <v>848</v>
      </c>
      <c r="D337" s="2" t="s">
        <v>38</v>
      </c>
      <c r="E337" s="2" t="s">
        <v>39</v>
      </c>
      <c r="F337" s="2" t="s">
        <v>197</v>
      </c>
      <c r="G337" s="2" t="s">
        <v>198</v>
      </c>
      <c r="H337" s="2" t="s">
        <v>199</v>
      </c>
      <c r="I337" s="3" t="s">
        <v>844</v>
      </c>
      <c r="J337" s="3"/>
      <c r="K337" s="3" t="s">
        <v>89</v>
      </c>
      <c r="L337" s="2" t="s">
        <v>64</v>
      </c>
      <c r="M337" s="2"/>
      <c r="N337" s="2">
        <v>60</v>
      </c>
      <c r="O337" s="4">
        <v>60</v>
      </c>
      <c r="P337" s="4">
        <v>0</v>
      </c>
      <c r="Q337" s="4">
        <v>60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4">
        <v>0</v>
      </c>
      <c r="AG337" s="2">
        <v>8</v>
      </c>
      <c r="AH337" s="2">
        <v>120</v>
      </c>
      <c r="AI337" s="2">
        <v>200</v>
      </c>
      <c r="AJ337" s="5">
        <v>50</v>
      </c>
      <c r="AK337" s="55">
        <f t="shared" si="5"/>
        <v>0</v>
      </c>
    </row>
    <row r="338" spans="1:37" ht="25.65" customHeight="1">
      <c r="A338" s="2">
        <v>397</v>
      </c>
      <c r="B338" s="2" t="s">
        <v>36</v>
      </c>
      <c r="C338" s="2" t="s">
        <v>849</v>
      </c>
      <c r="D338" s="2" t="s">
        <v>38</v>
      </c>
      <c r="E338" s="2" t="s">
        <v>39</v>
      </c>
      <c r="F338" s="2" t="s">
        <v>40</v>
      </c>
      <c r="G338" s="2" t="s">
        <v>83</v>
      </c>
      <c r="H338" s="2" t="s">
        <v>62</v>
      </c>
      <c r="I338" s="3" t="s">
        <v>850</v>
      </c>
      <c r="J338" s="3"/>
      <c r="K338" s="3"/>
      <c r="L338" s="2" t="s">
        <v>64</v>
      </c>
      <c r="M338" s="2"/>
      <c r="N338" s="2">
        <v>172.5</v>
      </c>
      <c r="O338" s="4">
        <v>170</v>
      </c>
      <c r="P338" s="4">
        <v>0</v>
      </c>
      <c r="Q338" s="4">
        <v>170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2">
        <v>35.5</v>
      </c>
      <c r="Z338" s="2">
        <v>0</v>
      </c>
      <c r="AA338" s="2">
        <v>0</v>
      </c>
      <c r="AB338" s="2">
        <v>32</v>
      </c>
      <c r="AC338" s="2">
        <v>3.5</v>
      </c>
      <c r="AD338" s="2">
        <v>0</v>
      </c>
      <c r="AE338" s="2">
        <v>0</v>
      </c>
      <c r="AF338" s="4">
        <v>1420</v>
      </c>
      <c r="AG338" s="2">
        <v>38</v>
      </c>
      <c r="AH338" s="2">
        <v>570</v>
      </c>
      <c r="AI338" s="2">
        <v>200</v>
      </c>
      <c r="AJ338" s="5">
        <v>50</v>
      </c>
      <c r="AK338" s="55">
        <f t="shared" si="5"/>
        <v>0</v>
      </c>
    </row>
    <row r="339" spans="1:37" ht="25.65" customHeight="1">
      <c r="A339" s="2">
        <v>398</v>
      </c>
      <c r="B339" s="2" t="s">
        <v>85</v>
      </c>
      <c r="C339" s="2" t="s">
        <v>851</v>
      </c>
      <c r="D339" s="2" t="s">
        <v>38</v>
      </c>
      <c r="E339" s="2" t="s">
        <v>39</v>
      </c>
      <c r="F339" s="2" t="s">
        <v>40</v>
      </c>
      <c r="G339" s="2" t="s">
        <v>311</v>
      </c>
      <c r="H339" s="2" t="s">
        <v>319</v>
      </c>
      <c r="I339" s="3" t="s">
        <v>852</v>
      </c>
      <c r="J339" s="3"/>
      <c r="K339" s="3" t="s">
        <v>375</v>
      </c>
      <c r="L339" s="2" t="s">
        <v>64</v>
      </c>
      <c r="M339" s="2"/>
      <c r="N339" s="2">
        <v>97.5</v>
      </c>
      <c r="O339" s="4">
        <v>93.5</v>
      </c>
      <c r="P339" s="4">
        <v>0</v>
      </c>
      <c r="Q339" s="4">
        <v>93.5</v>
      </c>
      <c r="R339" s="4">
        <v>4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4">
        <v>0</v>
      </c>
      <c r="AG339" s="2">
        <v>12</v>
      </c>
      <c r="AH339" s="2">
        <v>180</v>
      </c>
      <c r="AI339" s="2">
        <v>200</v>
      </c>
      <c r="AJ339" s="5">
        <v>50</v>
      </c>
      <c r="AK339" s="55">
        <f t="shared" si="5"/>
        <v>4</v>
      </c>
    </row>
    <row r="340" spans="1:37" ht="25.65" customHeight="1">
      <c r="A340" s="2">
        <v>400</v>
      </c>
      <c r="B340" s="2" t="s">
        <v>36</v>
      </c>
      <c r="C340" s="2" t="s">
        <v>854</v>
      </c>
      <c r="D340" s="2" t="s">
        <v>38</v>
      </c>
      <c r="E340" s="2" t="s">
        <v>39</v>
      </c>
      <c r="F340" s="2" t="s">
        <v>40</v>
      </c>
      <c r="G340" s="2" t="s">
        <v>311</v>
      </c>
      <c r="H340" s="2" t="s">
        <v>288</v>
      </c>
      <c r="I340" s="3" t="s">
        <v>855</v>
      </c>
      <c r="J340" s="3"/>
      <c r="K340" s="3"/>
      <c r="L340" s="2" t="s">
        <v>74</v>
      </c>
      <c r="M340" s="2" t="s">
        <v>125</v>
      </c>
      <c r="N340" s="2">
        <v>172.5</v>
      </c>
      <c r="O340" s="4">
        <v>172.5</v>
      </c>
      <c r="P340" s="4">
        <v>0</v>
      </c>
      <c r="Q340" s="4">
        <v>172.5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4">
        <v>0</v>
      </c>
      <c r="AG340" s="2">
        <v>29</v>
      </c>
      <c r="AH340" s="2">
        <v>435</v>
      </c>
      <c r="AI340" s="2">
        <v>200</v>
      </c>
      <c r="AJ340" s="5">
        <v>50</v>
      </c>
      <c r="AK340" s="55">
        <f t="shared" si="5"/>
        <v>0</v>
      </c>
    </row>
    <row r="341" spans="1:37" ht="25.65" customHeight="1">
      <c r="A341" s="2">
        <v>401</v>
      </c>
      <c r="B341" s="2" t="s">
        <v>36</v>
      </c>
      <c r="C341" s="2" t="s">
        <v>856</v>
      </c>
      <c r="D341" s="2" t="s">
        <v>38</v>
      </c>
      <c r="E341" s="2" t="s">
        <v>39</v>
      </c>
      <c r="F341" s="2" t="s">
        <v>40</v>
      </c>
      <c r="G341" s="2" t="s">
        <v>127</v>
      </c>
      <c r="H341" s="2" t="s">
        <v>62</v>
      </c>
      <c r="I341" s="3" t="s">
        <v>697</v>
      </c>
      <c r="J341" s="3"/>
      <c r="K341" s="3"/>
      <c r="L341" s="2" t="s">
        <v>64</v>
      </c>
      <c r="M341" s="2"/>
      <c r="N341" s="2">
        <v>172.5</v>
      </c>
      <c r="O341" s="4">
        <v>165</v>
      </c>
      <c r="P341" s="4">
        <v>0</v>
      </c>
      <c r="Q341" s="4">
        <v>165</v>
      </c>
      <c r="R341" s="4">
        <v>0</v>
      </c>
      <c r="S341" s="4">
        <v>2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4">
        <v>0</v>
      </c>
      <c r="AG341" s="2">
        <v>22</v>
      </c>
      <c r="AH341" s="2">
        <v>330</v>
      </c>
      <c r="AI341" s="2">
        <v>200</v>
      </c>
      <c r="AJ341" s="5">
        <v>50</v>
      </c>
      <c r="AK341" s="55">
        <f t="shared" si="5"/>
        <v>2</v>
      </c>
    </row>
    <row r="342" spans="1:37" ht="25.65" customHeight="1">
      <c r="A342" s="2">
        <v>402</v>
      </c>
      <c r="B342" s="2" t="s">
        <v>525</v>
      </c>
      <c r="C342" s="2" t="s">
        <v>857</v>
      </c>
      <c r="D342" s="2" t="s">
        <v>133</v>
      </c>
      <c r="E342" s="2" t="s">
        <v>858</v>
      </c>
      <c r="F342" s="2" t="s">
        <v>40</v>
      </c>
      <c r="G342" s="2" t="s">
        <v>859</v>
      </c>
      <c r="H342" s="2" t="s">
        <v>407</v>
      </c>
      <c r="I342" s="3" t="s">
        <v>697</v>
      </c>
      <c r="J342" s="3"/>
      <c r="K342" s="3"/>
      <c r="L342" s="2" t="s">
        <v>130</v>
      </c>
      <c r="M342" s="2" t="s">
        <v>131</v>
      </c>
      <c r="N342" s="2">
        <v>184</v>
      </c>
      <c r="O342" s="4">
        <v>178.68333333333334</v>
      </c>
      <c r="P342" s="4">
        <v>0</v>
      </c>
      <c r="Q342" s="4">
        <v>178.71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4">
        <v>0</v>
      </c>
      <c r="AG342" s="2">
        <v>40</v>
      </c>
      <c r="AH342" s="2">
        <v>600</v>
      </c>
      <c r="AI342" s="2">
        <v>200</v>
      </c>
      <c r="AJ342" s="5">
        <v>50</v>
      </c>
      <c r="AK342" s="55">
        <f t="shared" si="5"/>
        <v>0</v>
      </c>
    </row>
    <row r="343" spans="1:37" ht="25.65" customHeight="1">
      <c r="A343" s="2">
        <v>403</v>
      </c>
      <c r="B343" s="2" t="s">
        <v>36</v>
      </c>
      <c r="C343" s="2" t="s">
        <v>860</v>
      </c>
      <c r="D343" s="2" t="s">
        <v>38</v>
      </c>
      <c r="E343" s="2" t="s">
        <v>39</v>
      </c>
      <c r="F343" s="2" t="s">
        <v>40</v>
      </c>
      <c r="G343" s="2" t="s">
        <v>489</v>
      </c>
      <c r="H343" s="2" t="s">
        <v>319</v>
      </c>
      <c r="I343" s="3" t="s">
        <v>861</v>
      </c>
      <c r="J343" s="3"/>
      <c r="K343" s="3"/>
      <c r="L343" s="2" t="s">
        <v>64</v>
      </c>
      <c r="M343" s="2"/>
      <c r="N343" s="2">
        <v>172.5</v>
      </c>
      <c r="O343" s="4">
        <v>172.5</v>
      </c>
      <c r="P343" s="4">
        <v>0</v>
      </c>
      <c r="Q343" s="4">
        <v>172.5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4">
        <v>0</v>
      </c>
      <c r="AG343" s="2">
        <v>22</v>
      </c>
      <c r="AH343" s="2">
        <v>330</v>
      </c>
      <c r="AI343" s="2">
        <v>200</v>
      </c>
      <c r="AJ343" s="5">
        <v>50</v>
      </c>
      <c r="AK343" s="55">
        <f t="shared" si="5"/>
        <v>0</v>
      </c>
    </row>
    <row r="344" spans="1:37" ht="25.65" customHeight="1">
      <c r="A344" s="2">
        <v>404</v>
      </c>
      <c r="B344" s="2" t="s">
        <v>85</v>
      </c>
      <c r="C344" s="2" t="s">
        <v>862</v>
      </c>
      <c r="D344" s="2" t="s">
        <v>38</v>
      </c>
      <c r="E344" s="2" t="s">
        <v>39</v>
      </c>
      <c r="F344" s="2" t="s">
        <v>40</v>
      </c>
      <c r="G344" s="2" t="s">
        <v>127</v>
      </c>
      <c r="H344" s="2" t="s">
        <v>509</v>
      </c>
      <c r="I344" s="3" t="s">
        <v>863</v>
      </c>
      <c r="J344" s="3"/>
      <c r="K344" s="3" t="s">
        <v>375</v>
      </c>
      <c r="L344" s="2" t="s">
        <v>195</v>
      </c>
      <c r="M344" s="2"/>
      <c r="N344" s="2">
        <v>97.5</v>
      </c>
      <c r="O344" s="4">
        <v>97.5</v>
      </c>
      <c r="P344" s="4">
        <v>0</v>
      </c>
      <c r="Q344" s="4">
        <v>97.5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2">
        <v>2.5</v>
      </c>
      <c r="Z344" s="2">
        <v>2.5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4">
        <v>0</v>
      </c>
      <c r="AG344" s="2">
        <v>15</v>
      </c>
      <c r="AH344" s="2">
        <v>225</v>
      </c>
      <c r="AI344" s="2">
        <v>200</v>
      </c>
      <c r="AJ344" s="5">
        <v>50</v>
      </c>
      <c r="AK344" s="55">
        <f t="shared" si="5"/>
        <v>0</v>
      </c>
    </row>
    <row r="345" spans="1:37" ht="25.65" customHeight="1">
      <c r="A345" s="2">
        <v>405</v>
      </c>
      <c r="B345" s="2" t="s">
        <v>36</v>
      </c>
      <c r="C345" s="2" t="s">
        <v>864</v>
      </c>
      <c r="D345" s="2" t="s">
        <v>133</v>
      </c>
      <c r="E345" s="2" t="s">
        <v>39</v>
      </c>
      <c r="F345" s="2" t="s">
        <v>40</v>
      </c>
      <c r="G345" s="2" t="s">
        <v>457</v>
      </c>
      <c r="H345" s="2" t="s">
        <v>865</v>
      </c>
      <c r="I345" s="3" t="s">
        <v>866</v>
      </c>
      <c r="J345" s="3"/>
      <c r="K345" s="3"/>
      <c r="L345" s="2" t="s">
        <v>70</v>
      </c>
      <c r="M345" s="2"/>
      <c r="N345" s="2">
        <v>184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184</v>
      </c>
      <c r="V345" s="4">
        <v>0</v>
      </c>
      <c r="W345" s="4">
        <v>0</v>
      </c>
      <c r="X345" s="4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4">
        <v>0</v>
      </c>
      <c r="AG345" s="2">
        <v>0</v>
      </c>
      <c r="AH345" s="2">
        <v>0</v>
      </c>
      <c r="AI345" s="2">
        <v>200</v>
      </c>
      <c r="AJ345" s="5">
        <v>50</v>
      </c>
      <c r="AK345" s="55">
        <f t="shared" si="5"/>
        <v>184</v>
      </c>
    </row>
    <row r="346" spans="1:37" ht="25.65" customHeight="1">
      <c r="A346" s="2">
        <v>406</v>
      </c>
      <c r="B346" s="2" t="s">
        <v>36</v>
      </c>
      <c r="C346" s="2" t="s">
        <v>867</v>
      </c>
      <c r="D346" s="2" t="s">
        <v>133</v>
      </c>
      <c r="E346" s="2" t="s">
        <v>39</v>
      </c>
      <c r="F346" s="2" t="s">
        <v>40</v>
      </c>
      <c r="G346" s="2" t="s">
        <v>457</v>
      </c>
      <c r="H346" s="2" t="s">
        <v>865</v>
      </c>
      <c r="I346" s="3" t="s">
        <v>868</v>
      </c>
      <c r="J346" s="3"/>
      <c r="K346" s="3"/>
      <c r="L346" s="2" t="s">
        <v>70</v>
      </c>
      <c r="M346" s="2" t="s">
        <v>706</v>
      </c>
      <c r="N346" s="2">
        <v>184</v>
      </c>
      <c r="O346" s="4">
        <v>179.43333333333334</v>
      </c>
      <c r="P346" s="4">
        <v>0</v>
      </c>
      <c r="Q346" s="4">
        <v>179.43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2">
        <v>11.5</v>
      </c>
      <c r="Z346" s="2">
        <v>11.5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4">
        <v>0</v>
      </c>
      <c r="AG346" s="2">
        <v>39</v>
      </c>
      <c r="AH346" s="2">
        <v>585</v>
      </c>
      <c r="AI346" s="2">
        <v>200</v>
      </c>
      <c r="AJ346" s="5">
        <v>50</v>
      </c>
      <c r="AK346" s="55">
        <f t="shared" si="5"/>
        <v>0</v>
      </c>
    </row>
    <row r="347" spans="1:37" ht="25.65" customHeight="1">
      <c r="A347" s="2">
        <v>407</v>
      </c>
      <c r="B347" s="2" t="s">
        <v>36</v>
      </c>
      <c r="C347" s="2" t="s">
        <v>869</v>
      </c>
      <c r="D347" s="2" t="s">
        <v>38</v>
      </c>
      <c r="E347" s="2" t="s">
        <v>39</v>
      </c>
      <c r="F347" s="2" t="s">
        <v>165</v>
      </c>
      <c r="G347" s="2" t="s">
        <v>166</v>
      </c>
      <c r="H347" s="2" t="s">
        <v>170</v>
      </c>
      <c r="I347" s="3" t="s">
        <v>870</v>
      </c>
      <c r="J347" s="3"/>
      <c r="K347" s="3"/>
      <c r="L347" s="2" t="s">
        <v>64</v>
      </c>
      <c r="M347" s="2" t="s">
        <v>125</v>
      </c>
      <c r="N347" s="2">
        <v>172.5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172.5</v>
      </c>
      <c r="V347" s="4">
        <v>0</v>
      </c>
      <c r="W347" s="4">
        <v>0</v>
      </c>
      <c r="X347" s="4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4">
        <v>0</v>
      </c>
      <c r="AG347" s="2">
        <v>0</v>
      </c>
      <c r="AH347" s="2">
        <v>0</v>
      </c>
      <c r="AI347" s="2">
        <v>200</v>
      </c>
      <c r="AJ347" s="5">
        <v>50</v>
      </c>
      <c r="AK347" s="55">
        <f t="shared" si="5"/>
        <v>172.5</v>
      </c>
    </row>
    <row r="348" spans="1:37" ht="25.65" customHeight="1">
      <c r="A348" s="2">
        <v>408</v>
      </c>
      <c r="B348" s="2" t="s">
        <v>36</v>
      </c>
      <c r="C348" s="2" t="s">
        <v>871</v>
      </c>
      <c r="D348" s="2" t="s">
        <v>38</v>
      </c>
      <c r="E348" s="2" t="s">
        <v>39</v>
      </c>
      <c r="F348" s="2" t="s">
        <v>40</v>
      </c>
      <c r="G348" s="2" t="s">
        <v>127</v>
      </c>
      <c r="H348" s="2" t="s">
        <v>80</v>
      </c>
      <c r="I348" s="3" t="s">
        <v>872</v>
      </c>
      <c r="J348" s="3"/>
      <c r="K348" s="3"/>
      <c r="L348" s="2" t="s">
        <v>64</v>
      </c>
      <c r="M348" s="2" t="s">
        <v>706</v>
      </c>
      <c r="N348" s="2">
        <v>172.5</v>
      </c>
      <c r="O348" s="4">
        <v>155.5</v>
      </c>
      <c r="P348" s="4">
        <v>0</v>
      </c>
      <c r="Q348" s="4">
        <v>155.5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2">
        <v>17.5</v>
      </c>
      <c r="Z348" s="2">
        <v>17.5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4">
        <v>0</v>
      </c>
      <c r="AG348" s="2">
        <v>31</v>
      </c>
      <c r="AH348" s="2">
        <v>465</v>
      </c>
      <c r="AI348" s="2">
        <v>200</v>
      </c>
      <c r="AJ348" s="5">
        <v>50</v>
      </c>
      <c r="AK348" s="55">
        <f t="shared" si="5"/>
        <v>0</v>
      </c>
    </row>
    <row r="349" spans="1:37" ht="25.65" customHeight="1">
      <c r="A349" s="2">
        <v>409</v>
      </c>
      <c r="B349" s="2" t="s">
        <v>36</v>
      </c>
      <c r="C349" s="2" t="s">
        <v>873</v>
      </c>
      <c r="D349" s="2" t="s">
        <v>38</v>
      </c>
      <c r="E349" s="2" t="s">
        <v>39</v>
      </c>
      <c r="F349" s="2" t="s">
        <v>40</v>
      </c>
      <c r="G349" s="2" t="s">
        <v>127</v>
      </c>
      <c r="H349" s="2" t="s">
        <v>62</v>
      </c>
      <c r="I349" s="3" t="s">
        <v>872</v>
      </c>
      <c r="J349" s="3"/>
      <c r="K349" s="3"/>
      <c r="L349" s="2" t="s">
        <v>64</v>
      </c>
      <c r="M349" s="2" t="s">
        <v>706</v>
      </c>
      <c r="N349" s="2">
        <v>172.5</v>
      </c>
      <c r="O349" s="4">
        <v>172.5</v>
      </c>
      <c r="P349" s="4">
        <v>0</v>
      </c>
      <c r="Q349" s="4">
        <v>172.5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2">
        <v>2.5</v>
      </c>
      <c r="Z349" s="2">
        <v>2.5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4">
        <v>0</v>
      </c>
      <c r="AG349" s="2">
        <v>21</v>
      </c>
      <c r="AH349" s="2">
        <v>315</v>
      </c>
      <c r="AI349" s="2">
        <v>200</v>
      </c>
      <c r="AJ349" s="5">
        <v>50</v>
      </c>
      <c r="AK349" s="55">
        <f t="shared" si="5"/>
        <v>0</v>
      </c>
    </row>
    <row r="350" spans="1:37" ht="25.65" customHeight="1">
      <c r="A350" s="2">
        <v>410</v>
      </c>
      <c r="B350" s="2" t="s">
        <v>36</v>
      </c>
      <c r="C350" s="2" t="s">
        <v>874</v>
      </c>
      <c r="D350" s="2" t="s">
        <v>133</v>
      </c>
      <c r="E350" s="2" t="s">
        <v>39</v>
      </c>
      <c r="F350" s="2" t="s">
        <v>40</v>
      </c>
      <c r="G350" s="2" t="s">
        <v>457</v>
      </c>
      <c r="H350" s="2" t="s">
        <v>865</v>
      </c>
      <c r="I350" s="3" t="s">
        <v>875</v>
      </c>
      <c r="J350" s="3"/>
      <c r="K350" s="3"/>
      <c r="L350" s="2" t="s">
        <v>70</v>
      </c>
      <c r="M350" s="2" t="s">
        <v>706</v>
      </c>
      <c r="N350" s="2">
        <v>184</v>
      </c>
      <c r="O350" s="4">
        <v>184</v>
      </c>
      <c r="P350" s="4">
        <v>0</v>
      </c>
      <c r="Q350" s="4">
        <v>184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2">
        <v>8</v>
      </c>
      <c r="Z350" s="2">
        <v>8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4">
        <v>0</v>
      </c>
      <c r="AG350" s="2">
        <v>35</v>
      </c>
      <c r="AH350" s="2">
        <v>525</v>
      </c>
      <c r="AI350" s="2">
        <v>200</v>
      </c>
      <c r="AJ350" s="5">
        <v>50</v>
      </c>
      <c r="AK350" s="55">
        <f t="shared" si="5"/>
        <v>0</v>
      </c>
    </row>
    <row r="351" spans="1:37" ht="25.65" customHeight="1">
      <c r="A351" s="2">
        <v>411</v>
      </c>
      <c r="B351" s="2" t="s">
        <v>36</v>
      </c>
      <c r="C351" s="2" t="s">
        <v>876</v>
      </c>
      <c r="D351" s="2" t="s">
        <v>38</v>
      </c>
      <c r="E351" s="2" t="s">
        <v>39</v>
      </c>
      <c r="F351" s="2" t="s">
        <v>197</v>
      </c>
      <c r="G351" s="2" t="s">
        <v>198</v>
      </c>
      <c r="H351" s="2" t="s">
        <v>199</v>
      </c>
      <c r="I351" s="3" t="s">
        <v>877</v>
      </c>
      <c r="J351" s="3"/>
      <c r="K351" s="3"/>
      <c r="L351" s="2" t="s">
        <v>195</v>
      </c>
      <c r="M351" s="2" t="s">
        <v>706</v>
      </c>
      <c r="N351" s="2">
        <v>172.5</v>
      </c>
      <c r="O351" s="4">
        <v>157.5</v>
      </c>
      <c r="P351" s="4">
        <v>0</v>
      </c>
      <c r="Q351" s="4">
        <v>157.5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4">
        <v>0</v>
      </c>
      <c r="AG351" s="2">
        <v>21</v>
      </c>
      <c r="AH351" s="2">
        <v>315</v>
      </c>
      <c r="AI351" s="2">
        <v>200</v>
      </c>
      <c r="AJ351" s="5">
        <v>50</v>
      </c>
      <c r="AK351" s="55">
        <f t="shared" si="5"/>
        <v>0</v>
      </c>
    </row>
    <row r="352" spans="1:37" ht="25.65" customHeight="1">
      <c r="A352" s="2">
        <v>412</v>
      </c>
      <c r="B352" s="2" t="s">
        <v>36</v>
      </c>
      <c r="C352" s="2" t="s">
        <v>878</v>
      </c>
      <c r="D352" s="2" t="s">
        <v>133</v>
      </c>
      <c r="E352" s="2" t="s">
        <v>39</v>
      </c>
      <c r="F352" s="2" t="s">
        <v>40</v>
      </c>
      <c r="G352" s="2" t="s">
        <v>457</v>
      </c>
      <c r="H352" s="2" t="s">
        <v>879</v>
      </c>
      <c r="I352" s="3" t="s">
        <v>877</v>
      </c>
      <c r="J352" s="3"/>
      <c r="K352" s="3"/>
      <c r="L352" s="2" t="s">
        <v>74</v>
      </c>
      <c r="M352" s="2" t="s">
        <v>125</v>
      </c>
      <c r="N352" s="2">
        <v>184</v>
      </c>
      <c r="O352" s="4">
        <v>175</v>
      </c>
      <c r="P352" s="4">
        <v>0</v>
      </c>
      <c r="Q352" s="4">
        <v>175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4">
        <v>0</v>
      </c>
      <c r="AG352" s="2">
        <v>34</v>
      </c>
      <c r="AH352" s="2">
        <v>510</v>
      </c>
      <c r="AI352" s="2">
        <v>200</v>
      </c>
      <c r="AJ352" s="5">
        <v>50</v>
      </c>
      <c r="AK352" s="55">
        <f t="shared" si="5"/>
        <v>0</v>
      </c>
    </row>
    <row r="353" spans="1:37" ht="25.65" customHeight="1">
      <c r="A353" s="2">
        <v>413</v>
      </c>
      <c r="B353" s="2" t="s">
        <v>85</v>
      </c>
      <c r="C353" s="2" t="s">
        <v>880</v>
      </c>
      <c r="D353" s="2" t="s">
        <v>38</v>
      </c>
      <c r="E353" s="2" t="s">
        <v>39</v>
      </c>
      <c r="F353" s="2" t="s">
        <v>40</v>
      </c>
      <c r="G353" s="2" t="s">
        <v>56</v>
      </c>
      <c r="H353" s="2" t="s">
        <v>291</v>
      </c>
      <c r="I353" s="3" t="s">
        <v>877</v>
      </c>
      <c r="J353" s="3"/>
      <c r="K353" s="3" t="s">
        <v>89</v>
      </c>
      <c r="L353" s="2" t="s">
        <v>64</v>
      </c>
      <c r="M353" s="2" t="s">
        <v>706</v>
      </c>
      <c r="N353" s="2">
        <v>60</v>
      </c>
      <c r="O353" s="4">
        <v>60</v>
      </c>
      <c r="P353" s="4">
        <v>0</v>
      </c>
      <c r="Q353" s="4">
        <v>60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4">
        <v>0</v>
      </c>
      <c r="AG353" s="2">
        <v>8</v>
      </c>
      <c r="AH353" s="2">
        <v>120</v>
      </c>
      <c r="AI353" s="2">
        <v>200</v>
      </c>
      <c r="AJ353" s="5">
        <v>50</v>
      </c>
      <c r="AK353" s="55">
        <f t="shared" si="5"/>
        <v>0</v>
      </c>
    </row>
    <row r="354" spans="1:37" ht="25.65" customHeight="1">
      <c r="A354" s="2">
        <v>414</v>
      </c>
      <c r="B354" s="2" t="s">
        <v>36</v>
      </c>
      <c r="C354" s="2" t="s">
        <v>881</v>
      </c>
      <c r="D354" s="2" t="s">
        <v>38</v>
      </c>
      <c r="E354" s="2" t="s">
        <v>39</v>
      </c>
      <c r="F354" s="2" t="s">
        <v>40</v>
      </c>
      <c r="G354" s="2" t="s">
        <v>127</v>
      </c>
      <c r="H354" s="2" t="s">
        <v>509</v>
      </c>
      <c r="I354" s="3" t="s">
        <v>882</v>
      </c>
      <c r="J354" s="3"/>
      <c r="K354" s="3"/>
      <c r="L354" s="2" t="s">
        <v>195</v>
      </c>
      <c r="M354" s="2" t="s">
        <v>706</v>
      </c>
      <c r="N354" s="2">
        <v>172.5</v>
      </c>
      <c r="O354" s="4">
        <v>168.5</v>
      </c>
      <c r="P354" s="4">
        <v>0</v>
      </c>
      <c r="Q354" s="4">
        <v>168.5</v>
      </c>
      <c r="R354" s="4">
        <v>0</v>
      </c>
      <c r="S354" s="4">
        <v>4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2">
        <v>20.5</v>
      </c>
      <c r="Z354" s="2">
        <v>0</v>
      </c>
      <c r="AA354" s="2">
        <v>0</v>
      </c>
      <c r="AB354" s="2">
        <v>17.5</v>
      </c>
      <c r="AC354" s="2">
        <v>3</v>
      </c>
      <c r="AD354" s="2">
        <v>0</v>
      </c>
      <c r="AE354" s="2">
        <v>0</v>
      </c>
      <c r="AF354" s="4">
        <v>820</v>
      </c>
      <c r="AG354" s="2">
        <v>29</v>
      </c>
      <c r="AH354" s="2">
        <v>435</v>
      </c>
      <c r="AI354" s="2">
        <v>200</v>
      </c>
      <c r="AJ354" s="5">
        <v>50</v>
      </c>
      <c r="AK354" s="55">
        <f t="shared" si="5"/>
        <v>4</v>
      </c>
    </row>
    <row r="355" spans="1:37" ht="25.65" customHeight="1">
      <c r="A355" s="2">
        <v>415</v>
      </c>
      <c r="B355" s="2" t="s">
        <v>36</v>
      </c>
      <c r="C355" s="2" t="s">
        <v>883</v>
      </c>
      <c r="D355" s="2" t="s">
        <v>38</v>
      </c>
      <c r="E355" s="2" t="s">
        <v>39</v>
      </c>
      <c r="F355" s="2" t="s">
        <v>40</v>
      </c>
      <c r="G355" s="2" t="s">
        <v>233</v>
      </c>
      <c r="H355" s="2" t="s">
        <v>509</v>
      </c>
      <c r="I355" s="3" t="s">
        <v>705</v>
      </c>
      <c r="J355" s="3"/>
      <c r="K355" s="3"/>
      <c r="L355" s="2" t="s">
        <v>195</v>
      </c>
      <c r="M355" s="2" t="s">
        <v>706</v>
      </c>
      <c r="N355" s="2">
        <v>172.5</v>
      </c>
      <c r="O355" s="4">
        <v>161</v>
      </c>
      <c r="P355" s="4">
        <v>0</v>
      </c>
      <c r="Q355" s="4">
        <v>161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2">
        <v>29</v>
      </c>
      <c r="Z355" s="2">
        <v>15</v>
      </c>
      <c r="AA355" s="2">
        <v>0</v>
      </c>
      <c r="AB355" s="2">
        <v>14</v>
      </c>
      <c r="AC355" s="2">
        <v>0</v>
      </c>
      <c r="AD355" s="2">
        <v>0</v>
      </c>
      <c r="AE355" s="2">
        <v>0</v>
      </c>
      <c r="AF355" s="4">
        <v>560</v>
      </c>
      <c r="AG355" s="2">
        <v>38</v>
      </c>
      <c r="AH355" s="2">
        <v>570</v>
      </c>
      <c r="AI355" s="2">
        <v>200</v>
      </c>
      <c r="AJ355" s="5">
        <v>0</v>
      </c>
      <c r="AK355" s="55">
        <f t="shared" si="5"/>
        <v>0</v>
      </c>
    </row>
    <row r="356" spans="1:37" ht="25.65" customHeight="1">
      <c r="A356" s="2">
        <v>416</v>
      </c>
      <c r="B356" s="2" t="s">
        <v>36</v>
      </c>
      <c r="C356" s="2" t="s">
        <v>884</v>
      </c>
      <c r="D356" s="2" t="s">
        <v>38</v>
      </c>
      <c r="E356" s="2" t="s">
        <v>39</v>
      </c>
      <c r="F356" s="2" t="s">
        <v>40</v>
      </c>
      <c r="G356" s="2" t="s">
        <v>87</v>
      </c>
      <c r="H356" s="2" t="s">
        <v>62</v>
      </c>
      <c r="I356" s="3" t="s">
        <v>885</v>
      </c>
      <c r="J356" s="3"/>
      <c r="K356" s="3"/>
      <c r="L356" s="2" t="s">
        <v>195</v>
      </c>
      <c r="M356" s="2" t="s">
        <v>706</v>
      </c>
      <c r="N356" s="2">
        <v>172.5</v>
      </c>
      <c r="O356" s="4">
        <v>168.93333333333334</v>
      </c>
      <c r="P356" s="4">
        <v>0</v>
      </c>
      <c r="Q356" s="4">
        <v>168.94</v>
      </c>
      <c r="R356" s="4">
        <v>3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2">
        <v>53.5</v>
      </c>
      <c r="Z356" s="2">
        <v>0</v>
      </c>
      <c r="AA356" s="2">
        <v>0</v>
      </c>
      <c r="AB356" s="2">
        <v>44</v>
      </c>
      <c r="AC356" s="2">
        <v>9.5</v>
      </c>
      <c r="AD356" s="2">
        <v>0</v>
      </c>
      <c r="AE356" s="2">
        <v>0</v>
      </c>
      <c r="AF356" s="4">
        <v>2140</v>
      </c>
      <c r="AG356" s="2">
        <v>41</v>
      </c>
      <c r="AH356" s="2">
        <v>615</v>
      </c>
      <c r="AI356" s="2">
        <v>200</v>
      </c>
      <c r="AJ356" s="5">
        <v>50</v>
      </c>
      <c r="AK356" s="55">
        <f t="shared" si="5"/>
        <v>3</v>
      </c>
    </row>
    <row r="357" spans="1:37" ht="25.65" customHeight="1">
      <c r="A357" s="2">
        <v>417</v>
      </c>
      <c r="B357" s="2" t="s">
        <v>36</v>
      </c>
      <c r="C357" s="2" t="s">
        <v>886</v>
      </c>
      <c r="D357" s="2" t="s">
        <v>133</v>
      </c>
      <c r="E357" s="2" t="s">
        <v>39</v>
      </c>
      <c r="F357" s="2" t="s">
        <v>40</v>
      </c>
      <c r="G357" s="2" t="s">
        <v>207</v>
      </c>
      <c r="H357" s="2" t="s">
        <v>887</v>
      </c>
      <c r="I357" s="3" t="s">
        <v>885</v>
      </c>
      <c r="J357" s="3"/>
      <c r="K357" s="3"/>
      <c r="L357" s="2" t="s">
        <v>64</v>
      </c>
      <c r="M357" s="2" t="s">
        <v>706</v>
      </c>
      <c r="N357" s="2">
        <v>184</v>
      </c>
      <c r="O357" s="4">
        <v>184</v>
      </c>
      <c r="P357" s="4">
        <v>0</v>
      </c>
      <c r="Q357" s="4">
        <v>184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4">
        <v>0</v>
      </c>
      <c r="AG357" s="2">
        <v>32</v>
      </c>
      <c r="AH357" s="2">
        <v>480</v>
      </c>
      <c r="AI357" s="2">
        <v>200</v>
      </c>
      <c r="AJ357" s="5">
        <v>50</v>
      </c>
      <c r="AK357" s="55">
        <f t="shared" si="5"/>
        <v>0</v>
      </c>
    </row>
    <row r="358" spans="1:37" ht="25.65" customHeight="1">
      <c r="A358" s="2">
        <v>418</v>
      </c>
      <c r="B358" s="2" t="s">
        <v>36</v>
      </c>
      <c r="C358" s="2" t="s">
        <v>888</v>
      </c>
      <c r="D358" s="2" t="s">
        <v>133</v>
      </c>
      <c r="E358" s="2" t="s">
        <v>39</v>
      </c>
      <c r="F358" s="2" t="s">
        <v>40</v>
      </c>
      <c r="G358" s="2" t="s">
        <v>134</v>
      </c>
      <c r="H358" s="2" t="s">
        <v>265</v>
      </c>
      <c r="I358" s="3" t="s">
        <v>705</v>
      </c>
      <c r="J358" s="3"/>
      <c r="K358" s="3"/>
      <c r="L358" s="2" t="s">
        <v>64</v>
      </c>
      <c r="M358" s="2" t="s">
        <v>706</v>
      </c>
      <c r="N358" s="2">
        <v>184</v>
      </c>
      <c r="O358" s="4">
        <v>182</v>
      </c>
      <c r="P358" s="4">
        <v>0</v>
      </c>
      <c r="Q358" s="4">
        <v>182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2">
        <v>8.5</v>
      </c>
      <c r="Z358" s="2">
        <v>1.5</v>
      </c>
      <c r="AA358" s="2">
        <v>0</v>
      </c>
      <c r="AB358" s="2">
        <v>7</v>
      </c>
      <c r="AC358" s="2">
        <v>0</v>
      </c>
      <c r="AD358" s="2">
        <v>0</v>
      </c>
      <c r="AE358" s="2">
        <v>0</v>
      </c>
      <c r="AF358" s="4">
        <v>262.5</v>
      </c>
      <c r="AG358" s="2">
        <v>28</v>
      </c>
      <c r="AH358" s="2">
        <v>420</v>
      </c>
      <c r="AI358" s="2">
        <v>200</v>
      </c>
      <c r="AJ358" s="5">
        <v>0</v>
      </c>
      <c r="AK358" s="55">
        <f t="shared" si="5"/>
        <v>0</v>
      </c>
    </row>
    <row r="359" spans="1:37" ht="25.65" customHeight="1">
      <c r="A359" s="2">
        <v>419</v>
      </c>
      <c r="B359" s="2" t="s">
        <v>36</v>
      </c>
      <c r="C359" s="2" t="s">
        <v>889</v>
      </c>
      <c r="D359" s="2" t="s">
        <v>38</v>
      </c>
      <c r="E359" s="2" t="s">
        <v>39</v>
      </c>
      <c r="F359" s="2" t="s">
        <v>40</v>
      </c>
      <c r="G359" s="2" t="s">
        <v>67</v>
      </c>
      <c r="H359" s="2" t="s">
        <v>509</v>
      </c>
      <c r="I359" s="3" t="s">
        <v>890</v>
      </c>
      <c r="J359" s="3"/>
      <c r="K359" s="3"/>
      <c r="L359" s="2" t="s">
        <v>195</v>
      </c>
      <c r="M359" s="2" t="s">
        <v>706</v>
      </c>
      <c r="N359" s="2">
        <v>172.5</v>
      </c>
      <c r="O359" s="4">
        <v>172.5</v>
      </c>
      <c r="P359" s="4">
        <v>0</v>
      </c>
      <c r="Q359" s="4">
        <v>172.5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2">
        <v>18.5</v>
      </c>
      <c r="Z359" s="2">
        <v>4</v>
      </c>
      <c r="AA359" s="2">
        <v>0</v>
      </c>
      <c r="AB359" s="2">
        <v>14.5</v>
      </c>
      <c r="AC359" s="2">
        <v>0</v>
      </c>
      <c r="AD359" s="2">
        <v>0</v>
      </c>
      <c r="AE359" s="2">
        <v>0</v>
      </c>
      <c r="AF359" s="4">
        <v>580</v>
      </c>
      <c r="AG359" s="2">
        <v>34</v>
      </c>
      <c r="AH359" s="2">
        <v>510</v>
      </c>
      <c r="AI359" s="2">
        <v>200</v>
      </c>
      <c r="AJ359" s="5">
        <v>50</v>
      </c>
      <c r="AK359" s="55">
        <f t="shared" si="5"/>
        <v>0</v>
      </c>
    </row>
    <row r="360" spans="1:37" ht="25.65" customHeight="1">
      <c r="A360" s="2">
        <v>420</v>
      </c>
      <c r="B360" s="2" t="s">
        <v>36</v>
      </c>
      <c r="C360" s="2" t="s">
        <v>891</v>
      </c>
      <c r="D360" s="2" t="s">
        <v>38</v>
      </c>
      <c r="E360" s="2" t="s">
        <v>39</v>
      </c>
      <c r="F360" s="2" t="s">
        <v>40</v>
      </c>
      <c r="G360" s="2" t="s">
        <v>127</v>
      </c>
      <c r="H360" s="2" t="s">
        <v>62</v>
      </c>
      <c r="I360" s="3" t="s">
        <v>892</v>
      </c>
      <c r="J360" s="3"/>
      <c r="K360" s="3"/>
      <c r="L360" s="2" t="s">
        <v>64</v>
      </c>
      <c r="M360" s="2"/>
      <c r="N360" s="2">
        <v>172.5</v>
      </c>
      <c r="O360" s="4">
        <v>161</v>
      </c>
      <c r="P360" s="4">
        <v>0</v>
      </c>
      <c r="Q360" s="4">
        <v>161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2">
        <v>4</v>
      </c>
      <c r="Z360" s="2">
        <v>4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4">
        <v>0</v>
      </c>
      <c r="AG360" s="2">
        <v>30</v>
      </c>
      <c r="AH360" s="2">
        <v>450</v>
      </c>
      <c r="AI360" s="2">
        <v>200</v>
      </c>
      <c r="AJ360" s="5">
        <v>50</v>
      </c>
      <c r="AK360" s="55">
        <f t="shared" si="5"/>
        <v>0</v>
      </c>
    </row>
    <row r="361" spans="1:37" ht="25.65" customHeight="1">
      <c r="A361" s="2">
        <v>421</v>
      </c>
      <c r="B361" s="2" t="s">
        <v>36</v>
      </c>
      <c r="C361" s="2" t="s">
        <v>893</v>
      </c>
      <c r="D361" s="2" t="s">
        <v>38</v>
      </c>
      <c r="E361" s="2" t="s">
        <v>39</v>
      </c>
      <c r="F361" s="2" t="s">
        <v>40</v>
      </c>
      <c r="G361" s="2" t="s">
        <v>127</v>
      </c>
      <c r="H361" s="2" t="s">
        <v>62</v>
      </c>
      <c r="I361" s="3" t="s">
        <v>892</v>
      </c>
      <c r="J361" s="3"/>
      <c r="K361" s="3"/>
      <c r="L361" s="2" t="s">
        <v>64</v>
      </c>
      <c r="M361" s="2"/>
      <c r="N361" s="2">
        <v>172.5</v>
      </c>
      <c r="O361" s="4">
        <v>168.41666666666666</v>
      </c>
      <c r="P361" s="4">
        <v>0</v>
      </c>
      <c r="Q361" s="4">
        <v>168.42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2">
        <v>35.5</v>
      </c>
      <c r="Z361" s="2">
        <v>6</v>
      </c>
      <c r="AA361" s="2">
        <v>0</v>
      </c>
      <c r="AB361" s="2">
        <v>29.5</v>
      </c>
      <c r="AC361" s="2">
        <v>0</v>
      </c>
      <c r="AD361" s="2">
        <v>0</v>
      </c>
      <c r="AE361" s="2">
        <v>0</v>
      </c>
      <c r="AF361" s="4">
        <v>1180</v>
      </c>
      <c r="AG361" s="2">
        <v>37</v>
      </c>
      <c r="AH361" s="2">
        <v>555</v>
      </c>
      <c r="AI361" s="2">
        <v>200</v>
      </c>
      <c r="AJ361" s="5">
        <v>50</v>
      </c>
      <c r="AK361" s="55">
        <f t="shared" si="5"/>
        <v>0</v>
      </c>
    </row>
    <row r="362" spans="1:37" ht="25.65" customHeight="1">
      <c r="A362" s="2">
        <v>422</v>
      </c>
      <c r="B362" s="2" t="s">
        <v>36</v>
      </c>
      <c r="C362" s="2" t="s">
        <v>894</v>
      </c>
      <c r="D362" s="2" t="s">
        <v>38</v>
      </c>
      <c r="E362" s="2" t="s">
        <v>39</v>
      </c>
      <c r="F362" s="2" t="s">
        <v>40</v>
      </c>
      <c r="G362" s="2" t="s">
        <v>127</v>
      </c>
      <c r="H362" s="2" t="s">
        <v>509</v>
      </c>
      <c r="I362" s="3" t="s">
        <v>705</v>
      </c>
      <c r="J362" s="3"/>
      <c r="K362" s="3"/>
      <c r="L362" s="2" t="s">
        <v>195</v>
      </c>
      <c r="M362" s="2"/>
      <c r="N362" s="2">
        <v>172.5</v>
      </c>
      <c r="O362" s="4">
        <v>172.5</v>
      </c>
      <c r="P362" s="4">
        <v>0</v>
      </c>
      <c r="Q362" s="4">
        <v>172.5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2">
        <v>9</v>
      </c>
      <c r="Z362" s="2">
        <v>9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4">
        <v>0</v>
      </c>
      <c r="AG362" s="2">
        <v>27</v>
      </c>
      <c r="AH362" s="2">
        <v>405</v>
      </c>
      <c r="AI362" s="2">
        <v>200</v>
      </c>
      <c r="AJ362" s="5">
        <v>0</v>
      </c>
      <c r="AK362" s="55">
        <f t="shared" si="5"/>
        <v>0</v>
      </c>
    </row>
    <row r="363" spans="1:37" ht="25.65" customHeight="1">
      <c r="A363" s="2">
        <v>423</v>
      </c>
      <c r="B363" s="2" t="s">
        <v>36</v>
      </c>
      <c r="C363" s="2" t="s">
        <v>895</v>
      </c>
      <c r="D363" s="2" t="s">
        <v>133</v>
      </c>
      <c r="E363" s="2" t="s">
        <v>39</v>
      </c>
      <c r="F363" s="2" t="s">
        <v>40</v>
      </c>
      <c r="G363" s="2" t="s">
        <v>896</v>
      </c>
      <c r="H363" s="2" t="s">
        <v>763</v>
      </c>
      <c r="I363" s="3" t="s">
        <v>897</v>
      </c>
      <c r="J363" s="3"/>
      <c r="K363" s="3"/>
      <c r="L363" s="2" t="s">
        <v>163</v>
      </c>
      <c r="M363" s="2"/>
      <c r="N363" s="2">
        <v>184</v>
      </c>
      <c r="O363" s="4">
        <v>184</v>
      </c>
      <c r="P363" s="4">
        <v>0</v>
      </c>
      <c r="Q363" s="4">
        <v>184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4">
        <v>0</v>
      </c>
      <c r="AG363" s="2">
        <v>15</v>
      </c>
      <c r="AH363" s="2">
        <v>225</v>
      </c>
      <c r="AI363" s="2">
        <v>200</v>
      </c>
      <c r="AJ363" s="5">
        <v>50</v>
      </c>
      <c r="AK363" s="55">
        <f t="shared" si="5"/>
        <v>0</v>
      </c>
    </row>
    <row r="364" spans="1:37" ht="25.65" customHeight="1">
      <c r="A364" s="2">
        <v>424</v>
      </c>
      <c r="B364" s="2" t="s">
        <v>36</v>
      </c>
      <c r="C364" s="2" t="s">
        <v>898</v>
      </c>
      <c r="D364" s="2" t="s">
        <v>133</v>
      </c>
      <c r="E364" s="2" t="s">
        <v>39</v>
      </c>
      <c r="F364" s="2" t="s">
        <v>40</v>
      </c>
      <c r="G364" s="2" t="s">
        <v>207</v>
      </c>
      <c r="H364" s="2" t="s">
        <v>679</v>
      </c>
      <c r="I364" s="3" t="s">
        <v>899</v>
      </c>
      <c r="J364" s="3"/>
      <c r="K364" s="3"/>
      <c r="L364" s="2" t="s">
        <v>195</v>
      </c>
      <c r="M364" s="2"/>
      <c r="N364" s="2">
        <v>184</v>
      </c>
      <c r="O364" s="4">
        <v>184</v>
      </c>
      <c r="P364" s="4">
        <v>0</v>
      </c>
      <c r="Q364" s="4">
        <v>184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4">
        <v>0</v>
      </c>
      <c r="AG364" s="2">
        <v>38</v>
      </c>
      <c r="AH364" s="2">
        <v>570</v>
      </c>
      <c r="AI364" s="2">
        <v>200</v>
      </c>
      <c r="AJ364" s="5">
        <v>50</v>
      </c>
      <c r="AK364" s="55">
        <f t="shared" si="5"/>
        <v>0</v>
      </c>
    </row>
    <row r="365" spans="1:37" ht="25.65" customHeight="1">
      <c r="A365" s="2">
        <v>425</v>
      </c>
      <c r="B365" s="2" t="s">
        <v>36</v>
      </c>
      <c r="C365" s="2" t="s">
        <v>900</v>
      </c>
      <c r="D365" s="2" t="s">
        <v>133</v>
      </c>
      <c r="E365" s="2" t="s">
        <v>39</v>
      </c>
      <c r="F365" s="2" t="s">
        <v>40</v>
      </c>
      <c r="G365" s="2" t="s">
        <v>207</v>
      </c>
      <c r="H365" s="2" t="s">
        <v>272</v>
      </c>
      <c r="I365" s="3" t="s">
        <v>901</v>
      </c>
      <c r="J365" s="3"/>
      <c r="K365" s="3"/>
      <c r="L365" s="2" t="s">
        <v>70</v>
      </c>
      <c r="M365" s="2"/>
      <c r="N365" s="2">
        <v>184</v>
      </c>
      <c r="O365" s="4">
        <v>184</v>
      </c>
      <c r="P365" s="4">
        <v>0</v>
      </c>
      <c r="Q365" s="4">
        <v>184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2">
        <v>11</v>
      </c>
      <c r="Z365" s="2">
        <v>11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4">
        <v>0</v>
      </c>
      <c r="AG365" s="2">
        <v>45</v>
      </c>
      <c r="AH365" s="2">
        <v>675</v>
      </c>
      <c r="AI365" s="2">
        <v>200</v>
      </c>
      <c r="AJ365" s="5">
        <v>50</v>
      </c>
      <c r="AK365" s="55">
        <f t="shared" si="5"/>
        <v>0</v>
      </c>
    </row>
    <row r="366" spans="1:37" ht="25.65" customHeight="1">
      <c r="A366" s="2">
        <v>426</v>
      </c>
      <c r="B366" s="2" t="s">
        <v>36</v>
      </c>
      <c r="C366" s="2" t="s">
        <v>902</v>
      </c>
      <c r="D366" s="2" t="s">
        <v>133</v>
      </c>
      <c r="E366" s="2" t="s">
        <v>39</v>
      </c>
      <c r="F366" s="2" t="s">
        <v>40</v>
      </c>
      <c r="G366" s="2" t="s">
        <v>207</v>
      </c>
      <c r="H366" s="2" t="s">
        <v>679</v>
      </c>
      <c r="I366" s="3" t="s">
        <v>903</v>
      </c>
      <c r="J366" s="3"/>
      <c r="K366" s="3"/>
      <c r="L366" s="2" t="s">
        <v>195</v>
      </c>
      <c r="M366" s="2"/>
      <c r="N366" s="2">
        <v>184</v>
      </c>
      <c r="O366" s="4">
        <v>184</v>
      </c>
      <c r="P366" s="4">
        <v>0</v>
      </c>
      <c r="Q366" s="4">
        <v>184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2">
        <v>15</v>
      </c>
      <c r="Z366" s="2">
        <v>7</v>
      </c>
      <c r="AA366" s="2">
        <v>0</v>
      </c>
      <c r="AB366" s="2">
        <v>0</v>
      </c>
      <c r="AC366" s="2">
        <v>8</v>
      </c>
      <c r="AD366" s="2">
        <v>0</v>
      </c>
      <c r="AE366" s="2">
        <v>0</v>
      </c>
      <c r="AF366" s="4">
        <v>300</v>
      </c>
      <c r="AG366" s="2">
        <v>39</v>
      </c>
      <c r="AH366" s="2">
        <v>585</v>
      </c>
      <c r="AI366" s="2">
        <v>200</v>
      </c>
      <c r="AJ366" s="5">
        <v>50</v>
      </c>
      <c r="AK366" s="55">
        <f t="shared" si="5"/>
        <v>0</v>
      </c>
    </row>
    <row r="367" spans="1:37" ht="25.65" customHeight="1">
      <c r="A367" s="2">
        <v>427</v>
      </c>
      <c r="B367" s="2" t="s">
        <v>36</v>
      </c>
      <c r="C367" s="2" t="s">
        <v>904</v>
      </c>
      <c r="D367" s="2" t="s">
        <v>38</v>
      </c>
      <c r="E367" s="2" t="s">
        <v>39</v>
      </c>
      <c r="F367" s="2" t="s">
        <v>165</v>
      </c>
      <c r="G367" s="2" t="s">
        <v>207</v>
      </c>
      <c r="H367" s="2" t="s">
        <v>797</v>
      </c>
      <c r="I367" s="3" t="s">
        <v>905</v>
      </c>
      <c r="J367" s="3"/>
      <c r="K367" s="3"/>
      <c r="L367" s="2" t="s">
        <v>195</v>
      </c>
      <c r="M367" s="2"/>
      <c r="N367" s="2">
        <v>172.5</v>
      </c>
      <c r="O367" s="4">
        <v>172.5</v>
      </c>
      <c r="P367" s="4">
        <v>0</v>
      </c>
      <c r="Q367" s="4">
        <v>172.5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2">
        <v>8</v>
      </c>
      <c r="Z367" s="2">
        <v>8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4">
        <v>0</v>
      </c>
      <c r="AG367" s="2">
        <v>25</v>
      </c>
      <c r="AH367" s="2">
        <v>375</v>
      </c>
      <c r="AI367" s="2">
        <v>200</v>
      </c>
      <c r="AJ367" s="5">
        <v>50</v>
      </c>
      <c r="AK367" s="55">
        <f t="shared" si="5"/>
        <v>0</v>
      </c>
    </row>
    <row r="368" spans="1:37" ht="25.65" customHeight="1">
      <c r="A368" s="2">
        <v>430</v>
      </c>
      <c r="B368" s="2" t="s">
        <v>36</v>
      </c>
      <c r="C368" s="2" t="s">
        <v>907</v>
      </c>
      <c r="D368" s="2" t="s">
        <v>38</v>
      </c>
      <c r="E368" s="2" t="s">
        <v>39</v>
      </c>
      <c r="F368" s="2" t="s">
        <v>40</v>
      </c>
      <c r="G368" s="2" t="s">
        <v>346</v>
      </c>
      <c r="H368" s="2" t="s">
        <v>319</v>
      </c>
      <c r="I368" s="3" t="s">
        <v>908</v>
      </c>
      <c r="J368" s="3"/>
      <c r="K368" s="3"/>
      <c r="L368" s="2" t="s">
        <v>64</v>
      </c>
      <c r="M368" s="2"/>
      <c r="N368" s="2">
        <v>172.5</v>
      </c>
      <c r="O368" s="4">
        <v>172.5</v>
      </c>
      <c r="P368" s="4">
        <v>0</v>
      </c>
      <c r="Q368" s="4">
        <v>172.5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2">
        <v>1</v>
      </c>
      <c r="Z368" s="2">
        <v>1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4">
        <v>0</v>
      </c>
      <c r="AG368" s="2">
        <v>25</v>
      </c>
      <c r="AH368" s="2">
        <v>375</v>
      </c>
      <c r="AI368" s="2">
        <v>200</v>
      </c>
      <c r="AJ368" s="5">
        <v>50</v>
      </c>
      <c r="AK368" s="55">
        <f t="shared" si="5"/>
        <v>0</v>
      </c>
    </row>
    <row r="369" spans="1:37" ht="25.65" customHeight="1">
      <c r="A369" s="2">
        <v>432</v>
      </c>
      <c r="B369" s="2" t="s">
        <v>36</v>
      </c>
      <c r="C369" s="2" t="s">
        <v>909</v>
      </c>
      <c r="D369" s="2" t="s">
        <v>38</v>
      </c>
      <c r="E369" s="2" t="s">
        <v>39</v>
      </c>
      <c r="F369" s="2" t="s">
        <v>40</v>
      </c>
      <c r="G369" s="2" t="s">
        <v>83</v>
      </c>
      <c r="H369" s="2" t="s">
        <v>62</v>
      </c>
      <c r="I369" s="3" t="s">
        <v>910</v>
      </c>
      <c r="J369" s="3"/>
      <c r="K369" s="3"/>
      <c r="L369" s="2" t="s">
        <v>64</v>
      </c>
      <c r="M369" s="2"/>
      <c r="N369" s="2">
        <v>172.5</v>
      </c>
      <c r="O369" s="4">
        <v>165</v>
      </c>
      <c r="P369" s="4">
        <v>0</v>
      </c>
      <c r="Q369" s="4">
        <v>165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2">
        <v>28.5</v>
      </c>
      <c r="Z369" s="2">
        <v>22.5</v>
      </c>
      <c r="AA369" s="2">
        <v>0</v>
      </c>
      <c r="AB369" s="2">
        <v>6</v>
      </c>
      <c r="AC369" s="2">
        <v>0</v>
      </c>
      <c r="AD369" s="2">
        <v>0</v>
      </c>
      <c r="AE369" s="2">
        <v>0</v>
      </c>
      <c r="AF369" s="4">
        <v>240</v>
      </c>
      <c r="AG369" s="2">
        <v>37</v>
      </c>
      <c r="AH369" s="2">
        <v>555</v>
      </c>
      <c r="AI369" s="2">
        <v>200</v>
      </c>
      <c r="AJ369" s="5">
        <v>50</v>
      </c>
      <c r="AK369" s="55">
        <f t="shared" si="5"/>
        <v>0</v>
      </c>
    </row>
    <row r="370" spans="1:37" ht="25.65" customHeight="1">
      <c r="A370" s="2">
        <v>434</v>
      </c>
      <c r="B370" s="2" t="s">
        <v>36</v>
      </c>
      <c r="C370" s="2" t="s">
        <v>912</v>
      </c>
      <c r="D370" s="2" t="s">
        <v>38</v>
      </c>
      <c r="E370" s="2" t="s">
        <v>39</v>
      </c>
      <c r="F370" s="2" t="s">
        <v>40</v>
      </c>
      <c r="G370" s="2" t="s">
        <v>87</v>
      </c>
      <c r="H370" s="2" t="s">
        <v>913</v>
      </c>
      <c r="I370" s="3" t="s">
        <v>914</v>
      </c>
      <c r="J370" s="3"/>
      <c r="K370" s="3"/>
      <c r="L370" s="2" t="s">
        <v>70</v>
      </c>
      <c r="M370" s="2"/>
      <c r="N370" s="2">
        <v>172.5</v>
      </c>
      <c r="O370" s="4">
        <v>168</v>
      </c>
      <c r="P370" s="4">
        <v>0</v>
      </c>
      <c r="Q370" s="4">
        <v>168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2">
        <v>28</v>
      </c>
      <c r="Z370" s="2">
        <v>13.5</v>
      </c>
      <c r="AA370" s="2">
        <v>0</v>
      </c>
      <c r="AB370" s="2">
        <v>14.5</v>
      </c>
      <c r="AC370" s="2">
        <v>0</v>
      </c>
      <c r="AD370" s="2">
        <v>0</v>
      </c>
      <c r="AE370" s="2">
        <v>0</v>
      </c>
      <c r="AF370" s="4">
        <v>580</v>
      </c>
      <c r="AG370" s="2">
        <v>37</v>
      </c>
      <c r="AH370" s="2">
        <v>555</v>
      </c>
      <c r="AI370" s="2">
        <v>200</v>
      </c>
      <c r="AJ370" s="5">
        <v>50</v>
      </c>
      <c r="AK370" s="55">
        <f t="shared" si="5"/>
        <v>0</v>
      </c>
    </row>
    <row r="371" spans="1:37" ht="25.65" customHeight="1">
      <c r="A371" s="2">
        <v>435</v>
      </c>
      <c r="B371" s="2" t="s">
        <v>36</v>
      </c>
      <c r="C371" s="2" t="s">
        <v>915</v>
      </c>
      <c r="D371" s="2" t="s">
        <v>38</v>
      </c>
      <c r="E371" s="2" t="s">
        <v>39</v>
      </c>
      <c r="F371" s="2" t="s">
        <v>40</v>
      </c>
      <c r="G371" s="2" t="s">
        <v>346</v>
      </c>
      <c r="H371" s="2" t="s">
        <v>603</v>
      </c>
      <c r="I371" s="3" t="s">
        <v>914</v>
      </c>
      <c r="J371" s="3"/>
      <c r="K371" s="3"/>
      <c r="L371" s="2" t="s">
        <v>70</v>
      </c>
      <c r="M371" s="2"/>
      <c r="N371" s="2">
        <v>172.5</v>
      </c>
      <c r="O371" s="4">
        <v>172.5</v>
      </c>
      <c r="P371" s="4">
        <v>0</v>
      </c>
      <c r="Q371" s="4">
        <v>172.5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2">
        <v>22.5</v>
      </c>
      <c r="Z371" s="2">
        <v>22.5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4">
        <v>0</v>
      </c>
      <c r="AG371" s="2">
        <v>49</v>
      </c>
      <c r="AH371" s="2">
        <v>735</v>
      </c>
      <c r="AI371" s="2">
        <v>200</v>
      </c>
      <c r="AJ371" s="5">
        <v>50</v>
      </c>
      <c r="AK371" s="55">
        <f t="shared" si="5"/>
        <v>0</v>
      </c>
    </row>
    <row r="372" spans="1:37" ht="25.65" customHeight="1">
      <c r="A372" s="2">
        <v>438</v>
      </c>
      <c r="B372" s="2" t="s">
        <v>36</v>
      </c>
      <c r="C372" s="2" t="s">
        <v>918</v>
      </c>
      <c r="D372" s="2" t="s">
        <v>38</v>
      </c>
      <c r="E372" s="2" t="s">
        <v>39</v>
      </c>
      <c r="F372" s="2" t="s">
        <v>40</v>
      </c>
      <c r="G372" s="2" t="s">
        <v>109</v>
      </c>
      <c r="H372" s="2" t="s">
        <v>261</v>
      </c>
      <c r="I372" s="3" t="s">
        <v>919</v>
      </c>
      <c r="J372" s="3"/>
      <c r="K372" s="3"/>
      <c r="L372" s="2" t="s">
        <v>64</v>
      </c>
      <c r="M372" s="2" t="s">
        <v>706</v>
      </c>
      <c r="N372" s="2">
        <v>172.5</v>
      </c>
      <c r="O372" s="4">
        <v>172.45</v>
      </c>
      <c r="P372" s="4">
        <v>0</v>
      </c>
      <c r="Q372" s="4">
        <v>172.45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2">
        <v>18</v>
      </c>
      <c r="Z372" s="2">
        <v>3.5</v>
      </c>
      <c r="AA372" s="2">
        <v>0</v>
      </c>
      <c r="AB372" s="2">
        <v>7.5</v>
      </c>
      <c r="AC372" s="2">
        <v>7</v>
      </c>
      <c r="AD372" s="2">
        <v>0</v>
      </c>
      <c r="AE372" s="2">
        <v>0</v>
      </c>
      <c r="AF372" s="4">
        <v>580</v>
      </c>
      <c r="AG372" s="2">
        <v>32</v>
      </c>
      <c r="AH372" s="2">
        <v>480</v>
      </c>
      <c r="AI372" s="2">
        <v>200</v>
      </c>
      <c r="AJ372" s="5">
        <v>50</v>
      </c>
      <c r="AK372" s="55">
        <f t="shared" si="5"/>
        <v>0</v>
      </c>
    </row>
    <row r="373" spans="1:37" ht="25.65" customHeight="1">
      <c r="A373" s="2">
        <v>439</v>
      </c>
      <c r="B373" s="2" t="s">
        <v>36</v>
      </c>
      <c r="C373" s="2" t="s">
        <v>920</v>
      </c>
      <c r="D373" s="2" t="s">
        <v>133</v>
      </c>
      <c r="E373" s="2" t="s">
        <v>39</v>
      </c>
      <c r="F373" s="2" t="s">
        <v>40</v>
      </c>
      <c r="G373" s="2" t="s">
        <v>134</v>
      </c>
      <c r="H373" s="2" t="s">
        <v>265</v>
      </c>
      <c r="I373" s="3" t="s">
        <v>919</v>
      </c>
      <c r="J373" s="3"/>
      <c r="K373" s="3"/>
      <c r="L373" s="2" t="s">
        <v>195</v>
      </c>
      <c r="M373" s="2" t="s">
        <v>706</v>
      </c>
      <c r="N373" s="2">
        <v>184</v>
      </c>
      <c r="O373" s="4">
        <v>184</v>
      </c>
      <c r="P373" s="4">
        <v>0</v>
      </c>
      <c r="Q373" s="4">
        <v>184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2">
        <v>2</v>
      </c>
      <c r="Z373" s="2">
        <v>2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4">
        <v>0</v>
      </c>
      <c r="AG373" s="2">
        <v>26</v>
      </c>
      <c r="AH373" s="2">
        <v>390</v>
      </c>
      <c r="AI373" s="2">
        <v>200</v>
      </c>
      <c r="AJ373" s="5">
        <v>50</v>
      </c>
      <c r="AK373" s="55">
        <f t="shared" si="5"/>
        <v>0</v>
      </c>
    </row>
    <row r="374" spans="1:37" ht="25.65" customHeight="1">
      <c r="A374" s="2">
        <v>440</v>
      </c>
      <c r="B374" s="2" t="s">
        <v>36</v>
      </c>
      <c r="C374" s="2" t="s">
        <v>921</v>
      </c>
      <c r="D374" s="2" t="s">
        <v>38</v>
      </c>
      <c r="E374" s="2" t="s">
        <v>39</v>
      </c>
      <c r="F374" s="2" t="s">
        <v>40</v>
      </c>
      <c r="G374" s="2" t="s">
        <v>177</v>
      </c>
      <c r="H374" s="2" t="s">
        <v>486</v>
      </c>
      <c r="I374" s="3" t="s">
        <v>617</v>
      </c>
      <c r="J374" s="3"/>
      <c r="K374" s="3"/>
      <c r="L374" s="2" t="s">
        <v>74</v>
      </c>
      <c r="M374" s="2" t="s">
        <v>706</v>
      </c>
      <c r="N374" s="2">
        <v>172.5</v>
      </c>
      <c r="O374" s="4">
        <v>172.5</v>
      </c>
      <c r="P374" s="4">
        <v>0</v>
      </c>
      <c r="Q374" s="4">
        <v>172.5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4">
        <v>0</v>
      </c>
      <c r="AG374" s="2">
        <v>34</v>
      </c>
      <c r="AH374" s="2">
        <v>510</v>
      </c>
      <c r="AI374" s="2">
        <v>200</v>
      </c>
      <c r="AJ374" s="5">
        <v>50</v>
      </c>
      <c r="AK374" s="55">
        <f t="shared" si="5"/>
        <v>0</v>
      </c>
    </row>
    <row r="375" spans="1:37" ht="25.65" customHeight="1">
      <c r="A375" s="2">
        <v>441</v>
      </c>
      <c r="B375" s="2" t="s">
        <v>85</v>
      </c>
      <c r="C375" s="2" t="s">
        <v>922</v>
      </c>
      <c r="D375" s="2" t="s">
        <v>38</v>
      </c>
      <c r="E375" s="2" t="s">
        <v>39</v>
      </c>
      <c r="F375" s="2" t="s">
        <v>40</v>
      </c>
      <c r="G375" s="2" t="s">
        <v>253</v>
      </c>
      <c r="H375" s="2" t="s">
        <v>258</v>
      </c>
      <c r="I375" s="3" t="s">
        <v>923</v>
      </c>
      <c r="J375" s="3"/>
      <c r="K375" s="3" t="s">
        <v>924</v>
      </c>
      <c r="L375" s="2" t="s">
        <v>70</v>
      </c>
      <c r="M375" s="2" t="s">
        <v>706</v>
      </c>
      <c r="N375" s="2">
        <v>112.5</v>
      </c>
      <c r="O375" s="4">
        <v>105.76666666666667</v>
      </c>
      <c r="P375" s="4">
        <v>0</v>
      </c>
      <c r="Q375" s="4">
        <v>105.77</v>
      </c>
      <c r="R375" s="4">
        <v>0</v>
      </c>
      <c r="S375" s="4">
        <v>4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4">
        <v>0</v>
      </c>
      <c r="AG375" s="2">
        <v>15</v>
      </c>
      <c r="AH375" s="2">
        <v>225</v>
      </c>
      <c r="AI375" s="2">
        <v>200</v>
      </c>
      <c r="AJ375" s="5">
        <v>50</v>
      </c>
      <c r="AK375" s="55">
        <f t="shared" si="5"/>
        <v>4</v>
      </c>
    </row>
    <row r="376" spans="1:37" ht="25.65" customHeight="1">
      <c r="A376" s="2">
        <v>442</v>
      </c>
      <c r="B376" s="2" t="s">
        <v>36</v>
      </c>
      <c r="C376" s="2" t="s">
        <v>925</v>
      </c>
      <c r="D376" s="2" t="s">
        <v>38</v>
      </c>
      <c r="E376" s="2" t="s">
        <v>39</v>
      </c>
      <c r="F376" s="2" t="s">
        <v>165</v>
      </c>
      <c r="G376" s="2" t="s">
        <v>166</v>
      </c>
      <c r="H376" s="2" t="s">
        <v>170</v>
      </c>
      <c r="I376" s="3" t="s">
        <v>923</v>
      </c>
      <c r="J376" s="3"/>
      <c r="K376" s="3"/>
      <c r="L376" s="2" t="s">
        <v>195</v>
      </c>
      <c r="M376" s="2" t="s">
        <v>706</v>
      </c>
      <c r="N376" s="2">
        <v>172.5</v>
      </c>
      <c r="O376" s="4">
        <v>164.5</v>
      </c>
      <c r="P376" s="4">
        <v>0</v>
      </c>
      <c r="Q376" s="4">
        <v>164.5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2">
        <v>23.5</v>
      </c>
      <c r="Z376" s="2">
        <v>23.5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4">
        <v>0</v>
      </c>
      <c r="AG376" s="2">
        <v>32</v>
      </c>
      <c r="AH376" s="2">
        <v>480</v>
      </c>
      <c r="AI376" s="2">
        <v>200</v>
      </c>
      <c r="AJ376" s="5">
        <v>50</v>
      </c>
      <c r="AK376" s="55">
        <f t="shared" si="5"/>
        <v>0</v>
      </c>
    </row>
    <row r="377" spans="1:37" ht="25.65" customHeight="1">
      <c r="A377" s="2">
        <v>443</v>
      </c>
      <c r="B377" s="2" t="s">
        <v>36</v>
      </c>
      <c r="C377" s="2" t="s">
        <v>926</v>
      </c>
      <c r="D377" s="2" t="s">
        <v>133</v>
      </c>
      <c r="E377" s="2" t="s">
        <v>39</v>
      </c>
      <c r="F377" s="2" t="s">
        <v>40</v>
      </c>
      <c r="G377" s="2" t="s">
        <v>457</v>
      </c>
      <c r="H377" s="2" t="s">
        <v>691</v>
      </c>
      <c r="I377" s="3" t="s">
        <v>927</v>
      </c>
      <c r="J377" s="3"/>
      <c r="K377" s="3"/>
      <c r="L377" s="2" t="s">
        <v>70</v>
      </c>
      <c r="M377" s="2" t="s">
        <v>706</v>
      </c>
      <c r="N377" s="2">
        <v>184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184</v>
      </c>
      <c r="V377" s="4">
        <v>0</v>
      </c>
      <c r="W377" s="4">
        <v>0</v>
      </c>
      <c r="X377" s="4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4">
        <v>0</v>
      </c>
      <c r="AG377" s="2">
        <v>0</v>
      </c>
      <c r="AH377" s="2">
        <v>0</v>
      </c>
      <c r="AI377" s="2">
        <v>200</v>
      </c>
      <c r="AJ377" s="5">
        <v>50</v>
      </c>
      <c r="AK377" s="55">
        <f t="shared" si="5"/>
        <v>184</v>
      </c>
    </row>
    <row r="378" spans="1:37" ht="25.65" customHeight="1">
      <c r="A378" s="2">
        <v>444</v>
      </c>
      <c r="B378" s="2" t="s">
        <v>36</v>
      </c>
      <c r="C378" s="2" t="s">
        <v>928</v>
      </c>
      <c r="D378" s="2" t="s">
        <v>38</v>
      </c>
      <c r="E378" s="2" t="s">
        <v>39</v>
      </c>
      <c r="F378" s="2" t="s">
        <v>187</v>
      </c>
      <c r="G378" s="2" t="s">
        <v>187</v>
      </c>
      <c r="H378" s="2" t="s">
        <v>666</v>
      </c>
      <c r="I378" s="3" t="s">
        <v>927</v>
      </c>
      <c r="J378" s="3"/>
      <c r="K378" s="3"/>
      <c r="L378" s="2" t="s">
        <v>195</v>
      </c>
      <c r="M378" s="2" t="s">
        <v>706</v>
      </c>
      <c r="N378" s="2">
        <v>165</v>
      </c>
      <c r="O378" s="4">
        <v>155</v>
      </c>
      <c r="P378" s="4">
        <v>0</v>
      </c>
      <c r="Q378" s="4">
        <v>155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2">
        <v>61.5</v>
      </c>
      <c r="Z378" s="2">
        <v>21</v>
      </c>
      <c r="AA378" s="2">
        <v>0</v>
      </c>
      <c r="AB378" s="2">
        <v>20.5</v>
      </c>
      <c r="AC378" s="2">
        <v>20</v>
      </c>
      <c r="AD378" s="2">
        <v>0</v>
      </c>
      <c r="AE378" s="2">
        <v>0</v>
      </c>
      <c r="AF378" s="4">
        <v>1620</v>
      </c>
      <c r="AG378" s="2">
        <v>35</v>
      </c>
      <c r="AH378" s="2">
        <v>525</v>
      </c>
      <c r="AI378" s="2">
        <v>200</v>
      </c>
      <c r="AJ378" s="5">
        <v>50</v>
      </c>
      <c r="AK378" s="55">
        <f t="shared" si="5"/>
        <v>0</v>
      </c>
    </row>
    <row r="379" spans="1:37" ht="25.65" customHeight="1">
      <c r="A379" s="2">
        <v>445</v>
      </c>
      <c r="B379" s="2" t="s">
        <v>36</v>
      </c>
      <c r="C379" s="2" t="s">
        <v>929</v>
      </c>
      <c r="D379" s="2" t="s">
        <v>38</v>
      </c>
      <c r="E379" s="2" t="s">
        <v>39</v>
      </c>
      <c r="F379" s="2" t="s">
        <v>40</v>
      </c>
      <c r="G379" s="2" t="s">
        <v>109</v>
      </c>
      <c r="H379" s="2" t="s">
        <v>672</v>
      </c>
      <c r="I379" s="3" t="s">
        <v>930</v>
      </c>
      <c r="J379" s="3"/>
      <c r="K379" s="3"/>
      <c r="L379" s="2" t="s">
        <v>64</v>
      </c>
      <c r="M379" s="2" t="s">
        <v>706</v>
      </c>
      <c r="N379" s="2">
        <v>172.5</v>
      </c>
      <c r="O379" s="4">
        <v>157.26666666666668</v>
      </c>
      <c r="P379" s="4">
        <v>0</v>
      </c>
      <c r="Q379" s="4">
        <v>157.27000000000001</v>
      </c>
      <c r="R379" s="4">
        <v>2.5</v>
      </c>
      <c r="S379" s="4">
        <v>8.5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2">
        <v>2</v>
      </c>
      <c r="Z379" s="2">
        <v>2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4">
        <v>0</v>
      </c>
      <c r="AG379" s="2">
        <v>22</v>
      </c>
      <c r="AH379" s="2">
        <v>330</v>
      </c>
      <c r="AI379" s="2">
        <v>200</v>
      </c>
      <c r="AJ379" s="5">
        <v>50</v>
      </c>
      <c r="AK379" s="55">
        <f t="shared" si="5"/>
        <v>11</v>
      </c>
    </row>
    <row r="380" spans="1:37" ht="25.65" customHeight="1">
      <c r="A380" s="2">
        <v>446</v>
      </c>
      <c r="B380" s="2" t="s">
        <v>36</v>
      </c>
      <c r="C380" s="2" t="s">
        <v>931</v>
      </c>
      <c r="D380" s="2" t="s">
        <v>38</v>
      </c>
      <c r="E380" s="2" t="s">
        <v>39</v>
      </c>
      <c r="F380" s="2" t="s">
        <v>165</v>
      </c>
      <c r="G380" s="2" t="s">
        <v>134</v>
      </c>
      <c r="H380" s="2" t="s">
        <v>265</v>
      </c>
      <c r="I380" s="3" t="s">
        <v>932</v>
      </c>
      <c r="J380" s="3"/>
      <c r="K380" s="3"/>
      <c r="L380" s="2" t="s">
        <v>195</v>
      </c>
      <c r="M380" s="2"/>
      <c r="N380" s="2">
        <v>172.5</v>
      </c>
      <c r="O380" s="4">
        <v>172.5</v>
      </c>
      <c r="P380" s="4">
        <v>0</v>
      </c>
      <c r="Q380" s="4">
        <v>172.5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2">
        <v>21</v>
      </c>
      <c r="Z380" s="2">
        <v>21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4">
        <v>0</v>
      </c>
      <c r="AG380" s="2">
        <v>30</v>
      </c>
      <c r="AH380" s="2">
        <v>450</v>
      </c>
      <c r="AI380" s="2">
        <v>200</v>
      </c>
      <c r="AJ380" s="5">
        <v>50</v>
      </c>
      <c r="AK380" s="55">
        <f t="shared" si="5"/>
        <v>0</v>
      </c>
    </row>
    <row r="381" spans="1:37" ht="25.65" customHeight="1">
      <c r="A381" s="2">
        <v>447</v>
      </c>
      <c r="B381" s="2" t="s">
        <v>36</v>
      </c>
      <c r="C381" s="2" t="s">
        <v>933</v>
      </c>
      <c r="D381" s="2" t="s">
        <v>133</v>
      </c>
      <c r="E381" s="2" t="s">
        <v>39</v>
      </c>
      <c r="F381" s="2" t="s">
        <v>40</v>
      </c>
      <c r="G381" s="2" t="s">
        <v>457</v>
      </c>
      <c r="H381" s="2" t="s">
        <v>691</v>
      </c>
      <c r="I381" s="3" t="s">
        <v>934</v>
      </c>
      <c r="J381" s="3"/>
      <c r="K381" s="3"/>
      <c r="L381" s="2" t="s">
        <v>70</v>
      </c>
      <c r="M381" s="2"/>
      <c r="N381" s="2">
        <v>184</v>
      </c>
      <c r="O381" s="4">
        <v>183.98333333333332</v>
      </c>
      <c r="P381" s="4">
        <v>0</v>
      </c>
      <c r="Q381" s="4">
        <v>183.98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2">
        <v>8.5</v>
      </c>
      <c r="Z381" s="2">
        <v>8.5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4">
        <v>0</v>
      </c>
      <c r="AG381" s="2">
        <v>34</v>
      </c>
      <c r="AH381" s="2">
        <v>510</v>
      </c>
      <c r="AI381" s="2">
        <v>200</v>
      </c>
      <c r="AJ381" s="5">
        <v>50</v>
      </c>
      <c r="AK381" s="55">
        <f t="shared" si="5"/>
        <v>0</v>
      </c>
    </row>
    <row r="382" spans="1:37" ht="25.65" customHeight="1">
      <c r="A382" s="2">
        <v>448</v>
      </c>
      <c r="B382" s="2" t="s">
        <v>36</v>
      </c>
      <c r="C382" s="2" t="s">
        <v>935</v>
      </c>
      <c r="D382" s="2" t="s">
        <v>38</v>
      </c>
      <c r="E382" s="2" t="s">
        <v>39</v>
      </c>
      <c r="F382" s="2" t="s">
        <v>40</v>
      </c>
      <c r="G382" s="2" t="s">
        <v>489</v>
      </c>
      <c r="H382" s="2" t="s">
        <v>603</v>
      </c>
      <c r="I382" s="3" t="s">
        <v>906</v>
      </c>
      <c r="J382" s="3"/>
      <c r="K382" s="3"/>
      <c r="L382" s="2" t="s">
        <v>70</v>
      </c>
      <c r="M382" s="2"/>
      <c r="N382" s="2">
        <v>172.5</v>
      </c>
      <c r="O382" s="4">
        <v>172.5</v>
      </c>
      <c r="P382" s="4">
        <v>0</v>
      </c>
      <c r="Q382" s="4">
        <v>172.5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4">
        <v>0</v>
      </c>
      <c r="AG382" s="2">
        <v>43</v>
      </c>
      <c r="AH382" s="2">
        <v>645</v>
      </c>
      <c r="AI382" s="2">
        <v>200</v>
      </c>
      <c r="AJ382" s="5">
        <v>50</v>
      </c>
      <c r="AK382" s="55">
        <f t="shared" si="5"/>
        <v>0</v>
      </c>
    </row>
    <row r="383" spans="1:37" ht="25.65" customHeight="1">
      <c r="A383" s="2">
        <v>449</v>
      </c>
      <c r="B383" s="2" t="s">
        <v>36</v>
      </c>
      <c r="C383" s="2" t="s">
        <v>936</v>
      </c>
      <c r="D383" s="2" t="s">
        <v>38</v>
      </c>
      <c r="E383" s="2" t="s">
        <v>39</v>
      </c>
      <c r="F383" s="2" t="s">
        <v>40</v>
      </c>
      <c r="G383" s="2" t="s">
        <v>83</v>
      </c>
      <c r="H383" s="2" t="s">
        <v>258</v>
      </c>
      <c r="I383" s="3" t="s">
        <v>903</v>
      </c>
      <c r="J383" s="3"/>
      <c r="K383" s="3"/>
      <c r="L383" s="2" t="s">
        <v>64</v>
      </c>
      <c r="M383" s="2"/>
      <c r="N383" s="2">
        <v>172.5</v>
      </c>
      <c r="O383" s="4">
        <v>169.5</v>
      </c>
      <c r="P383" s="4">
        <v>0</v>
      </c>
      <c r="Q383" s="4">
        <v>169.5</v>
      </c>
      <c r="R383" s="4">
        <v>0</v>
      </c>
      <c r="S383" s="4">
        <v>0</v>
      </c>
      <c r="T383" s="4">
        <v>3</v>
      </c>
      <c r="U383" s="4">
        <v>0</v>
      </c>
      <c r="V383" s="4">
        <v>0</v>
      </c>
      <c r="W383" s="4">
        <v>0</v>
      </c>
      <c r="X383" s="4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4">
        <v>0</v>
      </c>
      <c r="AG383" s="2">
        <v>24</v>
      </c>
      <c r="AH383" s="2">
        <v>360</v>
      </c>
      <c r="AI383" s="2">
        <v>200</v>
      </c>
      <c r="AJ383" s="5">
        <v>50</v>
      </c>
      <c r="AK383" s="55">
        <f t="shared" si="5"/>
        <v>3</v>
      </c>
    </row>
    <row r="384" spans="1:37" ht="25.65" customHeight="1">
      <c r="A384" s="2">
        <v>450</v>
      </c>
      <c r="B384" s="2" t="s">
        <v>36</v>
      </c>
      <c r="C384" s="2" t="s">
        <v>937</v>
      </c>
      <c r="D384" s="2" t="s">
        <v>38</v>
      </c>
      <c r="E384" s="2" t="s">
        <v>39</v>
      </c>
      <c r="F384" s="2" t="s">
        <v>40</v>
      </c>
      <c r="G384" s="2" t="s">
        <v>83</v>
      </c>
      <c r="H384" s="2" t="s">
        <v>91</v>
      </c>
      <c r="I384" s="3" t="s">
        <v>903</v>
      </c>
      <c r="J384" s="3"/>
      <c r="K384" s="3"/>
      <c r="L384" s="2" t="s">
        <v>70</v>
      </c>
      <c r="M384" s="2"/>
      <c r="N384" s="2">
        <v>172.5</v>
      </c>
      <c r="O384" s="4">
        <v>154</v>
      </c>
      <c r="P384" s="4">
        <v>0</v>
      </c>
      <c r="Q384" s="4">
        <v>154</v>
      </c>
      <c r="R384" s="4">
        <v>0</v>
      </c>
      <c r="S384" s="4">
        <v>7.5</v>
      </c>
      <c r="T384" s="4">
        <v>7.5</v>
      </c>
      <c r="U384" s="4">
        <v>0</v>
      </c>
      <c r="V384" s="4">
        <v>0</v>
      </c>
      <c r="W384" s="4">
        <v>0</v>
      </c>
      <c r="X384" s="4">
        <v>3.5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4">
        <v>0</v>
      </c>
      <c r="AG384" s="2">
        <v>23</v>
      </c>
      <c r="AH384" s="2">
        <v>345</v>
      </c>
      <c r="AI384" s="2">
        <v>200</v>
      </c>
      <c r="AJ384" s="5">
        <v>50</v>
      </c>
      <c r="AK384" s="55">
        <f t="shared" si="5"/>
        <v>18.5</v>
      </c>
    </row>
    <row r="385" spans="1:37" ht="25.65" customHeight="1">
      <c r="A385" s="2">
        <v>451</v>
      </c>
      <c r="B385" s="2" t="s">
        <v>36</v>
      </c>
      <c r="C385" s="2" t="s">
        <v>938</v>
      </c>
      <c r="D385" s="2" t="s">
        <v>38</v>
      </c>
      <c r="E385" s="2" t="s">
        <v>39</v>
      </c>
      <c r="F385" s="2" t="s">
        <v>40</v>
      </c>
      <c r="G385" s="2" t="s">
        <v>67</v>
      </c>
      <c r="H385" s="2" t="s">
        <v>258</v>
      </c>
      <c r="I385" s="3" t="s">
        <v>939</v>
      </c>
      <c r="J385" s="3"/>
      <c r="K385" s="3"/>
      <c r="L385" s="2" t="s">
        <v>64</v>
      </c>
      <c r="M385" s="2"/>
      <c r="N385" s="2">
        <v>172.5</v>
      </c>
      <c r="O385" s="4">
        <v>172.41666666666666</v>
      </c>
      <c r="P385" s="4">
        <v>0</v>
      </c>
      <c r="Q385" s="4">
        <v>172.41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2">
        <v>14.5</v>
      </c>
      <c r="Z385" s="2">
        <v>14.5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4">
        <v>0</v>
      </c>
      <c r="AG385" s="2">
        <v>30</v>
      </c>
      <c r="AH385" s="2">
        <v>450</v>
      </c>
      <c r="AI385" s="2">
        <v>200</v>
      </c>
      <c r="AJ385" s="5">
        <v>50</v>
      </c>
      <c r="AK385" s="55">
        <f t="shared" si="5"/>
        <v>0</v>
      </c>
    </row>
    <row r="386" spans="1:37" ht="25.65" customHeight="1">
      <c r="A386" s="2">
        <v>452</v>
      </c>
      <c r="B386" s="2" t="s">
        <v>36</v>
      </c>
      <c r="C386" s="2" t="s">
        <v>940</v>
      </c>
      <c r="D386" s="2" t="s">
        <v>38</v>
      </c>
      <c r="E386" s="2" t="s">
        <v>39</v>
      </c>
      <c r="F386" s="2" t="s">
        <v>40</v>
      </c>
      <c r="G386" s="2" t="s">
        <v>134</v>
      </c>
      <c r="H386" s="2" t="s">
        <v>265</v>
      </c>
      <c r="I386" s="3" t="s">
        <v>939</v>
      </c>
      <c r="J386" s="3"/>
      <c r="K386" s="3"/>
      <c r="L386" s="2" t="s">
        <v>64</v>
      </c>
      <c r="M386" s="2"/>
      <c r="N386" s="2">
        <v>184</v>
      </c>
      <c r="O386" s="4">
        <v>176</v>
      </c>
      <c r="P386" s="4">
        <v>0</v>
      </c>
      <c r="Q386" s="4">
        <v>176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6</v>
      </c>
      <c r="Y386" s="2">
        <v>10.5</v>
      </c>
      <c r="Z386" s="2">
        <v>10.5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4">
        <v>0</v>
      </c>
      <c r="AG386" s="2">
        <v>27</v>
      </c>
      <c r="AH386" s="2">
        <v>405</v>
      </c>
      <c r="AI386" s="2">
        <v>200</v>
      </c>
      <c r="AJ386" s="5">
        <v>50</v>
      </c>
      <c r="AK386" s="55">
        <f t="shared" si="5"/>
        <v>6</v>
      </c>
    </row>
    <row r="387" spans="1:37" ht="25.65" customHeight="1">
      <c r="A387" s="2">
        <v>453</v>
      </c>
      <c r="B387" s="2" t="s">
        <v>36</v>
      </c>
      <c r="C387" s="2" t="s">
        <v>941</v>
      </c>
      <c r="D387" s="2" t="s">
        <v>38</v>
      </c>
      <c r="E387" s="2" t="s">
        <v>39</v>
      </c>
      <c r="F387" s="2" t="s">
        <v>40</v>
      </c>
      <c r="G387" s="2" t="s">
        <v>56</v>
      </c>
      <c r="H387" s="2" t="s">
        <v>234</v>
      </c>
      <c r="I387" s="3" t="s">
        <v>905</v>
      </c>
      <c r="J387" s="3"/>
      <c r="K387" s="3"/>
      <c r="L387" s="2" t="s">
        <v>163</v>
      </c>
      <c r="M387" s="2"/>
      <c r="N387" s="2">
        <v>172.5</v>
      </c>
      <c r="O387" s="4">
        <v>165</v>
      </c>
      <c r="P387" s="4">
        <v>0</v>
      </c>
      <c r="Q387" s="4">
        <v>165</v>
      </c>
      <c r="R387" s="4">
        <v>0</v>
      </c>
      <c r="S387" s="4">
        <v>7.5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4">
        <v>0</v>
      </c>
      <c r="AG387" s="2">
        <v>44</v>
      </c>
      <c r="AH387" s="2">
        <v>660</v>
      </c>
      <c r="AI387" s="2">
        <v>200</v>
      </c>
      <c r="AJ387" s="5">
        <v>50</v>
      </c>
      <c r="AK387" s="55">
        <f t="shared" si="5"/>
        <v>7.5</v>
      </c>
    </row>
    <row r="388" spans="1:37" ht="25.65" customHeight="1">
      <c r="A388" s="2">
        <v>454</v>
      </c>
      <c r="B388" s="2" t="s">
        <v>36</v>
      </c>
      <c r="C388" s="2" t="s">
        <v>942</v>
      </c>
      <c r="D388" s="2" t="s">
        <v>38</v>
      </c>
      <c r="E388" s="2" t="s">
        <v>39</v>
      </c>
      <c r="F388" s="2" t="s">
        <v>40</v>
      </c>
      <c r="G388" s="2" t="s">
        <v>127</v>
      </c>
      <c r="H388" s="2" t="s">
        <v>62</v>
      </c>
      <c r="I388" s="3" t="s">
        <v>943</v>
      </c>
      <c r="J388" s="3"/>
      <c r="K388" s="3"/>
      <c r="L388" s="2" t="s">
        <v>64</v>
      </c>
      <c r="M388" s="2"/>
      <c r="N388" s="2">
        <v>172.5</v>
      </c>
      <c r="O388" s="4">
        <v>172.5</v>
      </c>
      <c r="P388" s="4">
        <v>0</v>
      </c>
      <c r="Q388" s="4">
        <v>172.5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2">
        <v>23.5</v>
      </c>
      <c r="Z388" s="2">
        <v>2.5</v>
      </c>
      <c r="AA388" s="2">
        <v>0</v>
      </c>
      <c r="AB388" s="2">
        <v>11</v>
      </c>
      <c r="AC388" s="2">
        <v>10</v>
      </c>
      <c r="AD388" s="2">
        <v>0</v>
      </c>
      <c r="AE388" s="2">
        <v>0</v>
      </c>
      <c r="AF388" s="4">
        <v>840</v>
      </c>
      <c r="AG388" s="2">
        <v>36</v>
      </c>
      <c r="AH388" s="2">
        <v>540</v>
      </c>
      <c r="AI388" s="2">
        <v>200</v>
      </c>
      <c r="AJ388" s="5">
        <v>50</v>
      </c>
      <c r="AK388" s="55">
        <f t="shared" ref="AK388:AK451" si="6">R388+S388+T388+U388+V388+X388</f>
        <v>0</v>
      </c>
    </row>
    <row r="389" spans="1:37" ht="25.65" customHeight="1">
      <c r="A389" s="2">
        <v>457</v>
      </c>
      <c r="B389" s="2" t="s">
        <v>36</v>
      </c>
      <c r="C389" s="2" t="s">
        <v>944</v>
      </c>
      <c r="D389" s="2" t="s">
        <v>133</v>
      </c>
      <c r="E389" s="2" t="s">
        <v>39</v>
      </c>
      <c r="F389" s="2" t="s">
        <v>40</v>
      </c>
      <c r="G389" s="2" t="s">
        <v>134</v>
      </c>
      <c r="H389" s="2" t="s">
        <v>265</v>
      </c>
      <c r="I389" s="3" t="s">
        <v>914</v>
      </c>
      <c r="J389" s="3"/>
      <c r="K389" s="3"/>
      <c r="L389" s="2" t="s">
        <v>64</v>
      </c>
      <c r="M389" s="2"/>
      <c r="N389" s="2">
        <v>184</v>
      </c>
      <c r="O389" s="4">
        <v>179</v>
      </c>
      <c r="P389" s="4">
        <v>0</v>
      </c>
      <c r="Q389" s="4">
        <v>179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2">
        <v>12</v>
      </c>
      <c r="Z389" s="2">
        <v>12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4">
        <v>0</v>
      </c>
      <c r="AG389" s="2">
        <v>28</v>
      </c>
      <c r="AH389" s="2">
        <v>420</v>
      </c>
      <c r="AI389" s="2">
        <v>200</v>
      </c>
      <c r="AJ389" s="5">
        <v>50</v>
      </c>
      <c r="AK389" s="55">
        <f t="shared" si="6"/>
        <v>0</v>
      </c>
    </row>
    <row r="390" spans="1:37" ht="25.65" customHeight="1">
      <c r="A390" s="2">
        <v>458</v>
      </c>
      <c r="B390" s="2" t="s">
        <v>36</v>
      </c>
      <c r="C390" s="2" t="s">
        <v>945</v>
      </c>
      <c r="D390" s="2" t="s">
        <v>38</v>
      </c>
      <c r="E390" s="2" t="s">
        <v>39</v>
      </c>
      <c r="F390" s="2" t="s">
        <v>40</v>
      </c>
      <c r="G390" s="2" t="s">
        <v>56</v>
      </c>
      <c r="H390" s="2" t="s">
        <v>62</v>
      </c>
      <c r="I390" s="3" t="s">
        <v>916</v>
      </c>
      <c r="J390" s="3"/>
      <c r="K390" s="3"/>
      <c r="L390" s="2" t="s">
        <v>64</v>
      </c>
      <c r="M390" s="2"/>
      <c r="N390" s="2">
        <v>172.5</v>
      </c>
      <c r="O390" s="4">
        <v>165</v>
      </c>
      <c r="P390" s="4">
        <v>0</v>
      </c>
      <c r="Q390" s="4">
        <v>165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2">
        <v>8</v>
      </c>
      <c r="Z390" s="2">
        <v>8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4">
        <v>0</v>
      </c>
      <c r="AG390" s="2">
        <v>31</v>
      </c>
      <c r="AH390" s="2">
        <v>465</v>
      </c>
      <c r="AI390" s="2">
        <v>200</v>
      </c>
      <c r="AJ390" s="5">
        <v>0</v>
      </c>
      <c r="AK390" s="55">
        <f t="shared" si="6"/>
        <v>0</v>
      </c>
    </row>
    <row r="391" spans="1:37" ht="25.65" customHeight="1">
      <c r="A391" s="2">
        <v>459</v>
      </c>
      <c r="B391" s="2" t="s">
        <v>36</v>
      </c>
      <c r="C391" s="2" t="s">
        <v>946</v>
      </c>
      <c r="D391" s="2" t="s">
        <v>38</v>
      </c>
      <c r="E391" s="2" t="s">
        <v>39</v>
      </c>
      <c r="F391" s="2" t="s">
        <v>187</v>
      </c>
      <c r="G391" s="2" t="s">
        <v>187</v>
      </c>
      <c r="H391" s="2" t="s">
        <v>666</v>
      </c>
      <c r="I391" s="3" t="s">
        <v>916</v>
      </c>
      <c r="J391" s="3"/>
      <c r="K391" s="3"/>
      <c r="L391" s="2" t="s">
        <v>195</v>
      </c>
      <c r="M391" s="2"/>
      <c r="N391" s="2">
        <v>165</v>
      </c>
      <c r="O391" s="4">
        <v>162.5</v>
      </c>
      <c r="P391" s="4">
        <v>0</v>
      </c>
      <c r="Q391" s="4">
        <v>162.5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2">
        <v>36</v>
      </c>
      <c r="Z391" s="2">
        <v>13</v>
      </c>
      <c r="AA391" s="2">
        <v>0</v>
      </c>
      <c r="AB391" s="2">
        <v>23</v>
      </c>
      <c r="AC391" s="2">
        <v>0</v>
      </c>
      <c r="AD391" s="2">
        <v>0</v>
      </c>
      <c r="AE391" s="2">
        <v>0</v>
      </c>
      <c r="AF391" s="4">
        <v>920</v>
      </c>
      <c r="AG391" s="2">
        <v>32</v>
      </c>
      <c r="AH391" s="2">
        <v>480</v>
      </c>
      <c r="AI391" s="2">
        <v>200</v>
      </c>
      <c r="AJ391" s="5">
        <v>0</v>
      </c>
      <c r="AK391" s="55">
        <f t="shared" si="6"/>
        <v>0</v>
      </c>
    </row>
    <row r="392" spans="1:37" ht="25.65" customHeight="1">
      <c r="A392" s="2">
        <v>460</v>
      </c>
      <c r="B392" s="2" t="s">
        <v>36</v>
      </c>
      <c r="C392" s="2" t="s">
        <v>947</v>
      </c>
      <c r="D392" s="2" t="s">
        <v>133</v>
      </c>
      <c r="E392" s="2" t="s">
        <v>39</v>
      </c>
      <c r="F392" s="2" t="s">
        <v>40</v>
      </c>
      <c r="G392" s="2" t="s">
        <v>134</v>
      </c>
      <c r="H392" s="2" t="s">
        <v>265</v>
      </c>
      <c r="I392" s="3" t="s">
        <v>948</v>
      </c>
      <c r="J392" s="3"/>
      <c r="K392" s="3"/>
      <c r="L392" s="2" t="s">
        <v>64</v>
      </c>
      <c r="M392" s="2"/>
      <c r="N392" s="2">
        <v>184</v>
      </c>
      <c r="O392" s="4">
        <v>182</v>
      </c>
      <c r="P392" s="4">
        <v>0</v>
      </c>
      <c r="Q392" s="4">
        <v>182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2">
        <v>5</v>
      </c>
      <c r="Z392" s="2">
        <v>5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4">
        <v>0</v>
      </c>
      <c r="AG392" s="2">
        <v>26</v>
      </c>
      <c r="AH392" s="2">
        <v>390</v>
      </c>
      <c r="AI392" s="2">
        <v>200</v>
      </c>
      <c r="AJ392" s="5">
        <v>0</v>
      </c>
      <c r="AK392" s="55">
        <f t="shared" si="6"/>
        <v>0</v>
      </c>
    </row>
    <row r="393" spans="1:37" ht="25.65" customHeight="1">
      <c r="A393" s="2">
        <v>461</v>
      </c>
      <c r="B393" s="2" t="s">
        <v>36</v>
      </c>
      <c r="C393" s="2" t="s">
        <v>949</v>
      </c>
      <c r="D393" s="2" t="s">
        <v>38</v>
      </c>
      <c r="E393" s="2" t="s">
        <v>39</v>
      </c>
      <c r="F393" s="2" t="s">
        <v>40</v>
      </c>
      <c r="G393" s="2" t="s">
        <v>67</v>
      </c>
      <c r="H393" s="2" t="s">
        <v>509</v>
      </c>
      <c r="I393" s="3" t="s">
        <v>705</v>
      </c>
      <c r="J393" s="3"/>
      <c r="K393" s="3"/>
      <c r="L393" s="2" t="s">
        <v>195</v>
      </c>
      <c r="M393" s="2"/>
      <c r="N393" s="2">
        <v>172.5</v>
      </c>
      <c r="O393" s="4">
        <v>172.41666666666666</v>
      </c>
      <c r="P393" s="4">
        <v>0</v>
      </c>
      <c r="Q393" s="4">
        <v>172.42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4">
        <v>0</v>
      </c>
      <c r="AG393" s="2">
        <v>42</v>
      </c>
      <c r="AH393" s="2">
        <v>630</v>
      </c>
      <c r="AI393" s="2">
        <v>200</v>
      </c>
      <c r="AJ393" s="5">
        <v>0</v>
      </c>
      <c r="AK393" s="55">
        <f t="shared" si="6"/>
        <v>0</v>
      </c>
    </row>
    <row r="394" spans="1:37" ht="25.65" customHeight="1">
      <c r="A394" s="2">
        <v>462</v>
      </c>
      <c r="B394" s="2" t="s">
        <v>36</v>
      </c>
      <c r="C394" s="2" t="s">
        <v>950</v>
      </c>
      <c r="D394" s="2" t="s">
        <v>133</v>
      </c>
      <c r="E394" s="2" t="s">
        <v>39</v>
      </c>
      <c r="F394" s="2" t="s">
        <v>40</v>
      </c>
      <c r="G394" s="2" t="s">
        <v>160</v>
      </c>
      <c r="H394" s="2" t="s">
        <v>461</v>
      </c>
      <c r="I394" s="3" t="s">
        <v>951</v>
      </c>
      <c r="J394" s="3"/>
      <c r="K394" s="3"/>
      <c r="L394" s="2" t="s">
        <v>70</v>
      </c>
      <c r="M394" s="2"/>
      <c r="N394" s="2">
        <v>184</v>
      </c>
      <c r="O394" s="4">
        <v>184</v>
      </c>
      <c r="P394" s="4">
        <v>0</v>
      </c>
      <c r="Q394" s="4">
        <v>184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4">
        <v>0</v>
      </c>
      <c r="AG394" s="2">
        <v>28</v>
      </c>
      <c r="AH394" s="2">
        <v>420</v>
      </c>
      <c r="AI394" s="2">
        <v>200</v>
      </c>
      <c r="AJ394" s="5">
        <v>0</v>
      </c>
      <c r="AK394" s="55">
        <f t="shared" si="6"/>
        <v>0</v>
      </c>
    </row>
    <row r="395" spans="1:37" ht="25.65" customHeight="1">
      <c r="A395" s="2">
        <v>463</v>
      </c>
      <c r="B395" s="2" t="s">
        <v>36</v>
      </c>
      <c r="C395" s="2" t="s">
        <v>952</v>
      </c>
      <c r="D395" s="2" t="s">
        <v>38</v>
      </c>
      <c r="E395" s="2" t="s">
        <v>39</v>
      </c>
      <c r="F395" s="2" t="s">
        <v>40</v>
      </c>
      <c r="G395" s="2" t="s">
        <v>602</v>
      </c>
      <c r="H395" s="2" t="s">
        <v>288</v>
      </c>
      <c r="I395" s="3" t="s">
        <v>951</v>
      </c>
      <c r="J395" s="3"/>
      <c r="K395" s="3"/>
      <c r="L395" s="2" t="s">
        <v>74</v>
      </c>
      <c r="M395" s="2"/>
      <c r="N395" s="2">
        <v>172.5</v>
      </c>
      <c r="O395" s="4">
        <v>172.5</v>
      </c>
      <c r="P395" s="4">
        <v>0</v>
      </c>
      <c r="Q395" s="4">
        <v>172.5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4">
        <v>0</v>
      </c>
      <c r="AG395" s="2">
        <v>27</v>
      </c>
      <c r="AH395" s="2">
        <v>405</v>
      </c>
      <c r="AI395" s="2">
        <v>200</v>
      </c>
      <c r="AJ395" s="5">
        <v>0</v>
      </c>
      <c r="AK395" s="55">
        <f t="shared" si="6"/>
        <v>0</v>
      </c>
    </row>
    <row r="396" spans="1:37" ht="25.65" customHeight="1">
      <c r="A396" s="2">
        <v>467</v>
      </c>
      <c r="B396" s="2" t="s">
        <v>36</v>
      </c>
      <c r="C396" s="2" t="s">
        <v>956</v>
      </c>
      <c r="D396" s="2" t="s">
        <v>38</v>
      </c>
      <c r="E396" s="2" t="s">
        <v>39</v>
      </c>
      <c r="F396" s="2" t="s">
        <v>40</v>
      </c>
      <c r="G396" s="2" t="s">
        <v>56</v>
      </c>
      <c r="H396" s="2" t="s">
        <v>62</v>
      </c>
      <c r="I396" s="3" t="s">
        <v>957</v>
      </c>
      <c r="J396" s="3"/>
      <c r="K396" s="3"/>
      <c r="L396" s="2" t="s">
        <v>64</v>
      </c>
      <c r="M396" s="2"/>
      <c r="N396" s="2">
        <v>172.5</v>
      </c>
      <c r="O396" s="4">
        <v>153.5</v>
      </c>
      <c r="P396" s="4">
        <v>0</v>
      </c>
      <c r="Q396" s="4">
        <v>153.5</v>
      </c>
      <c r="R396" s="4">
        <v>19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4">
        <v>0</v>
      </c>
      <c r="AG396" s="2">
        <v>20</v>
      </c>
      <c r="AH396" s="2">
        <v>300</v>
      </c>
      <c r="AI396" s="2">
        <v>200</v>
      </c>
      <c r="AJ396" s="5">
        <v>0</v>
      </c>
      <c r="AK396" s="55">
        <f t="shared" si="6"/>
        <v>19</v>
      </c>
    </row>
    <row r="397" spans="1:37" ht="25.65" customHeight="1">
      <c r="A397" s="2">
        <v>468</v>
      </c>
      <c r="B397" s="2" t="s">
        <v>36</v>
      </c>
      <c r="C397" s="2" t="s">
        <v>958</v>
      </c>
      <c r="D397" s="2" t="s">
        <v>38</v>
      </c>
      <c r="E397" s="2" t="s">
        <v>39</v>
      </c>
      <c r="F397" s="2" t="s">
        <v>40</v>
      </c>
      <c r="G397" s="2" t="s">
        <v>127</v>
      </c>
      <c r="H397" s="2" t="s">
        <v>80</v>
      </c>
      <c r="I397" s="3" t="s">
        <v>959</v>
      </c>
      <c r="J397" s="3"/>
      <c r="K397" s="3"/>
      <c r="L397" s="2" t="s">
        <v>70</v>
      </c>
      <c r="M397" s="2"/>
      <c r="N397" s="2">
        <v>172.5</v>
      </c>
      <c r="O397" s="4">
        <v>165</v>
      </c>
      <c r="P397" s="4">
        <v>0</v>
      </c>
      <c r="Q397" s="4">
        <v>165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2">
        <v>1.5</v>
      </c>
      <c r="Z397" s="2">
        <v>1.5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4">
        <v>0</v>
      </c>
      <c r="AG397" s="2">
        <v>26</v>
      </c>
      <c r="AH397" s="2">
        <v>390</v>
      </c>
      <c r="AI397" s="2">
        <v>200</v>
      </c>
      <c r="AJ397" s="5">
        <v>0</v>
      </c>
      <c r="AK397" s="55">
        <f t="shared" si="6"/>
        <v>0</v>
      </c>
    </row>
    <row r="398" spans="1:37" ht="25.65" customHeight="1">
      <c r="A398" s="2">
        <v>469</v>
      </c>
      <c r="B398" s="2" t="s">
        <v>36</v>
      </c>
      <c r="C398" s="2" t="s">
        <v>960</v>
      </c>
      <c r="D398" s="2" t="s">
        <v>133</v>
      </c>
      <c r="E398" s="2" t="s">
        <v>39</v>
      </c>
      <c r="F398" s="2" t="s">
        <v>40</v>
      </c>
      <c r="G398" s="2" t="s">
        <v>134</v>
      </c>
      <c r="H398" s="2" t="s">
        <v>265</v>
      </c>
      <c r="I398" s="3" t="s">
        <v>961</v>
      </c>
      <c r="J398" s="3"/>
      <c r="K398" s="3"/>
      <c r="L398" s="2" t="s">
        <v>64</v>
      </c>
      <c r="M398" s="2"/>
      <c r="N398" s="2">
        <v>184</v>
      </c>
      <c r="O398" s="4">
        <v>184</v>
      </c>
      <c r="P398" s="4">
        <v>0</v>
      </c>
      <c r="Q398" s="4">
        <v>184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2">
        <v>4.5</v>
      </c>
      <c r="Z398" s="2">
        <v>4.5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4">
        <v>0</v>
      </c>
      <c r="AG398" s="2">
        <v>28</v>
      </c>
      <c r="AH398" s="2">
        <v>420</v>
      </c>
      <c r="AI398" s="2">
        <v>200</v>
      </c>
      <c r="AJ398" s="5">
        <v>0</v>
      </c>
      <c r="AK398" s="55">
        <f t="shared" si="6"/>
        <v>0</v>
      </c>
    </row>
    <row r="399" spans="1:37" ht="25.65" customHeight="1">
      <c r="A399" s="2">
        <v>471</v>
      </c>
      <c r="B399" s="2" t="s">
        <v>36</v>
      </c>
      <c r="C399" s="2" t="s">
        <v>963</v>
      </c>
      <c r="D399" s="2" t="s">
        <v>38</v>
      </c>
      <c r="E399" s="2" t="s">
        <v>39</v>
      </c>
      <c r="F399" s="2" t="s">
        <v>40</v>
      </c>
      <c r="G399" s="2" t="s">
        <v>106</v>
      </c>
      <c r="H399" s="2" t="s">
        <v>509</v>
      </c>
      <c r="I399" s="3" t="s">
        <v>962</v>
      </c>
      <c r="J399" s="3"/>
      <c r="K399" s="3"/>
      <c r="L399" s="2" t="s">
        <v>195</v>
      </c>
      <c r="M399" s="2"/>
      <c r="N399" s="2">
        <v>172.5</v>
      </c>
      <c r="O399" s="4">
        <v>162.5</v>
      </c>
      <c r="P399" s="4">
        <v>0</v>
      </c>
      <c r="Q399" s="4">
        <v>162.5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2">
        <v>38</v>
      </c>
      <c r="Z399" s="2">
        <v>22</v>
      </c>
      <c r="AA399" s="2">
        <v>0</v>
      </c>
      <c r="AB399" s="2">
        <v>8</v>
      </c>
      <c r="AC399" s="2">
        <v>8</v>
      </c>
      <c r="AD399" s="2">
        <v>0</v>
      </c>
      <c r="AE399" s="2">
        <v>0</v>
      </c>
      <c r="AF399" s="4">
        <v>640</v>
      </c>
      <c r="AG399" s="2">
        <v>50</v>
      </c>
      <c r="AH399" s="2">
        <v>750</v>
      </c>
      <c r="AI399" s="2">
        <v>200</v>
      </c>
      <c r="AJ399" s="5">
        <v>0</v>
      </c>
      <c r="AK399" s="55">
        <f t="shared" si="6"/>
        <v>0</v>
      </c>
    </row>
    <row r="400" spans="1:37" ht="25.65" customHeight="1">
      <c r="A400" s="2">
        <v>476</v>
      </c>
      <c r="B400" s="2" t="s">
        <v>36</v>
      </c>
      <c r="C400" s="2" t="s">
        <v>965</v>
      </c>
      <c r="D400" s="2" t="s">
        <v>38</v>
      </c>
      <c r="E400" s="2" t="s">
        <v>39</v>
      </c>
      <c r="F400" s="2" t="s">
        <v>40</v>
      </c>
      <c r="G400" s="2" t="s">
        <v>127</v>
      </c>
      <c r="H400" s="2" t="s">
        <v>91</v>
      </c>
      <c r="I400" s="3" t="s">
        <v>964</v>
      </c>
      <c r="J400" s="3"/>
      <c r="K400" s="3"/>
      <c r="L400" s="2" t="s">
        <v>70</v>
      </c>
      <c r="M400" s="2"/>
      <c r="N400" s="2">
        <v>172.5</v>
      </c>
      <c r="O400" s="4">
        <v>172.5</v>
      </c>
      <c r="P400" s="4">
        <v>0</v>
      </c>
      <c r="Q400" s="4">
        <v>172.5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4">
        <v>0</v>
      </c>
      <c r="AG400" s="2">
        <v>43</v>
      </c>
      <c r="AH400" s="2">
        <v>645</v>
      </c>
      <c r="AI400" s="2">
        <v>200</v>
      </c>
      <c r="AJ400" s="5">
        <v>0</v>
      </c>
      <c r="AK400" s="55">
        <f t="shared" si="6"/>
        <v>0</v>
      </c>
    </row>
    <row r="401" spans="1:37" ht="25.65" customHeight="1">
      <c r="A401" s="2">
        <v>477</v>
      </c>
      <c r="B401" s="2" t="s">
        <v>36</v>
      </c>
      <c r="C401" s="2" t="s">
        <v>966</v>
      </c>
      <c r="D401" s="2" t="s">
        <v>38</v>
      </c>
      <c r="E401" s="2" t="s">
        <v>39</v>
      </c>
      <c r="F401" s="2" t="s">
        <v>197</v>
      </c>
      <c r="G401" s="2" t="s">
        <v>483</v>
      </c>
      <c r="H401" s="2" t="s">
        <v>199</v>
      </c>
      <c r="I401" s="3" t="s">
        <v>967</v>
      </c>
      <c r="J401" s="3"/>
      <c r="K401" s="3"/>
      <c r="L401" s="2" t="s">
        <v>195</v>
      </c>
      <c r="M401" s="2"/>
      <c r="N401" s="2">
        <v>172.5</v>
      </c>
      <c r="O401" s="4">
        <v>168.5</v>
      </c>
      <c r="P401" s="4">
        <v>0</v>
      </c>
      <c r="Q401" s="4">
        <v>168.5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2">
        <v>17</v>
      </c>
      <c r="Z401" s="2">
        <v>17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4">
        <v>0</v>
      </c>
      <c r="AG401" s="2">
        <v>28</v>
      </c>
      <c r="AH401" s="2">
        <v>420</v>
      </c>
      <c r="AI401" s="2">
        <v>200</v>
      </c>
      <c r="AJ401" s="5">
        <v>0</v>
      </c>
      <c r="AK401" s="55">
        <f t="shared" si="6"/>
        <v>0</v>
      </c>
    </row>
    <row r="402" spans="1:37" ht="25.65" customHeight="1">
      <c r="A402" s="2">
        <v>478</v>
      </c>
      <c r="B402" s="2" t="s">
        <v>36</v>
      </c>
      <c r="C402" s="2" t="s">
        <v>968</v>
      </c>
      <c r="D402" s="2" t="s">
        <v>38</v>
      </c>
      <c r="E402" s="2" t="s">
        <v>39</v>
      </c>
      <c r="F402" s="2" t="s">
        <v>40</v>
      </c>
      <c r="G402" s="2" t="s">
        <v>102</v>
      </c>
      <c r="H402" s="2" t="s">
        <v>291</v>
      </c>
      <c r="I402" s="3" t="s">
        <v>969</v>
      </c>
      <c r="J402" s="3"/>
      <c r="K402" s="3"/>
      <c r="L402" s="2" t="s">
        <v>64</v>
      </c>
      <c r="M402" s="2"/>
      <c r="N402" s="2">
        <v>172.5</v>
      </c>
      <c r="O402" s="4">
        <v>150</v>
      </c>
      <c r="P402" s="4">
        <v>0</v>
      </c>
      <c r="Q402" s="4">
        <v>150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2">
        <v>3.5</v>
      </c>
      <c r="Z402" s="2">
        <v>1</v>
      </c>
      <c r="AA402" s="2">
        <v>0</v>
      </c>
      <c r="AB402" s="2">
        <v>2.5</v>
      </c>
      <c r="AC402" s="2">
        <v>0</v>
      </c>
      <c r="AD402" s="2">
        <v>0</v>
      </c>
      <c r="AE402" s="2">
        <v>0</v>
      </c>
      <c r="AF402" s="4">
        <v>100</v>
      </c>
      <c r="AG402" s="2">
        <v>26</v>
      </c>
      <c r="AH402" s="2">
        <v>390</v>
      </c>
      <c r="AI402" s="2">
        <v>200</v>
      </c>
      <c r="AJ402" s="5">
        <v>0</v>
      </c>
      <c r="AK402" s="55">
        <f t="shared" si="6"/>
        <v>0</v>
      </c>
    </row>
    <row r="403" spans="1:37" ht="25.65" customHeight="1">
      <c r="A403" s="2">
        <v>479</v>
      </c>
      <c r="B403" s="2" t="s">
        <v>36</v>
      </c>
      <c r="C403" s="2" t="s">
        <v>970</v>
      </c>
      <c r="D403" s="2" t="s">
        <v>38</v>
      </c>
      <c r="E403" s="2" t="s">
        <v>39</v>
      </c>
      <c r="F403" s="2" t="s">
        <v>40</v>
      </c>
      <c r="G403" s="2" t="s">
        <v>109</v>
      </c>
      <c r="H403" s="2" t="s">
        <v>261</v>
      </c>
      <c r="I403" s="3" t="s">
        <v>971</v>
      </c>
      <c r="J403" s="3"/>
      <c r="K403" s="3"/>
      <c r="L403" s="2" t="s">
        <v>64</v>
      </c>
      <c r="M403" s="2"/>
      <c r="N403" s="2">
        <v>172.5</v>
      </c>
      <c r="O403" s="4">
        <v>171.41666666666666</v>
      </c>
      <c r="P403" s="4">
        <v>0</v>
      </c>
      <c r="Q403" s="4">
        <v>171.42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2">
        <v>11.5</v>
      </c>
      <c r="Z403" s="2">
        <v>11.5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4">
        <v>0</v>
      </c>
      <c r="AG403" s="2">
        <v>32</v>
      </c>
      <c r="AH403" s="2">
        <v>480</v>
      </c>
      <c r="AI403" s="2">
        <v>200</v>
      </c>
      <c r="AJ403" s="5">
        <v>0</v>
      </c>
      <c r="AK403" s="55">
        <f t="shared" si="6"/>
        <v>0</v>
      </c>
    </row>
    <row r="404" spans="1:37" ht="25.65" customHeight="1">
      <c r="A404" s="2">
        <v>481</v>
      </c>
      <c r="B404" s="2" t="s">
        <v>36</v>
      </c>
      <c r="C404" s="2" t="s">
        <v>972</v>
      </c>
      <c r="D404" s="2" t="s">
        <v>38</v>
      </c>
      <c r="E404" s="2" t="s">
        <v>39</v>
      </c>
      <c r="F404" s="2" t="s">
        <v>40</v>
      </c>
      <c r="G404" s="2" t="s">
        <v>83</v>
      </c>
      <c r="H404" s="2" t="s">
        <v>68</v>
      </c>
      <c r="I404" s="3" t="s">
        <v>973</v>
      </c>
      <c r="J404" s="3"/>
      <c r="K404" s="3"/>
      <c r="L404" s="2" t="s">
        <v>70</v>
      </c>
      <c r="M404" s="2"/>
      <c r="N404" s="2">
        <v>172.5</v>
      </c>
      <c r="O404" s="4">
        <v>172.5</v>
      </c>
      <c r="P404" s="4">
        <v>0</v>
      </c>
      <c r="Q404" s="4">
        <v>172.5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2">
        <v>5</v>
      </c>
      <c r="Z404" s="2">
        <v>5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4">
        <v>0</v>
      </c>
      <c r="AG404" s="2">
        <v>27</v>
      </c>
      <c r="AH404" s="2">
        <v>405</v>
      </c>
      <c r="AI404" s="2">
        <v>200</v>
      </c>
      <c r="AJ404" s="5">
        <v>0</v>
      </c>
      <c r="AK404" s="55">
        <f t="shared" si="6"/>
        <v>0</v>
      </c>
    </row>
    <row r="405" spans="1:37" ht="25.65" customHeight="1">
      <c r="A405" s="2">
        <v>483</v>
      </c>
      <c r="B405" s="2" t="s">
        <v>36</v>
      </c>
      <c r="C405" s="2" t="s">
        <v>974</v>
      </c>
      <c r="D405" s="2" t="s">
        <v>38</v>
      </c>
      <c r="E405" s="2" t="s">
        <v>39</v>
      </c>
      <c r="F405" s="2" t="s">
        <v>40</v>
      </c>
      <c r="G405" s="2" t="s">
        <v>495</v>
      </c>
      <c r="H405" s="2" t="s">
        <v>319</v>
      </c>
      <c r="I405" s="3" t="s">
        <v>975</v>
      </c>
      <c r="J405" s="3"/>
      <c r="K405" s="3"/>
      <c r="L405" s="2" t="s">
        <v>64</v>
      </c>
      <c r="M405" s="2"/>
      <c r="N405" s="2">
        <v>172.5</v>
      </c>
      <c r="O405" s="4">
        <v>172.5</v>
      </c>
      <c r="P405" s="4">
        <v>0</v>
      </c>
      <c r="Q405" s="4">
        <v>172.5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2">
        <v>15.5</v>
      </c>
      <c r="Z405" s="2">
        <v>15.5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4">
        <v>0</v>
      </c>
      <c r="AG405" s="2">
        <v>33</v>
      </c>
      <c r="AH405" s="2">
        <v>495</v>
      </c>
      <c r="AI405" s="2">
        <v>200</v>
      </c>
      <c r="AJ405" s="5">
        <v>0</v>
      </c>
      <c r="AK405" s="55">
        <f t="shared" si="6"/>
        <v>0</v>
      </c>
    </row>
    <row r="406" spans="1:37" ht="25.65" customHeight="1">
      <c r="A406" s="2">
        <v>484</v>
      </c>
      <c r="B406" s="2" t="s">
        <v>36</v>
      </c>
      <c r="C406" s="2" t="s">
        <v>976</v>
      </c>
      <c r="D406" s="2" t="s">
        <v>38</v>
      </c>
      <c r="E406" s="2" t="s">
        <v>39</v>
      </c>
      <c r="F406" s="2" t="s">
        <v>40</v>
      </c>
      <c r="G406" s="2" t="s">
        <v>177</v>
      </c>
      <c r="H406" s="2" t="s">
        <v>685</v>
      </c>
      <c r="I406" s="3" t="s">
        <v>977</v>
      </c>
      <c r="J406" s="3"/>
      <c r="K406" s="3"/>
      <c r="L406" s="2" t="s">
        <v>64</v>
      </c>
      <c r="M406" s="2"/>
      <c r="N406" s="2">
        <v>172.5</v>
      </c>
      <c r="O406" s="4">
        <v>172.5</v>
      </c>
      <c r="P406" s="4">
        <v>0</v>
      </c>
      <c r="Q406" s="4">
        <v>172.5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2">
        <v>2.5</v>
      </c>
      <c r="Z406" s="2">
        <v>2.5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4">
        <v>0</v>
      </c>
      <c r="AG406" s="2">
        <v>27</v>
      </c>
      <c r="AH406" s="2">
        <v>405</v>
      </c>
      <c r="AI406" s="2">
        <v>200</v>
      </c>
      <c r="AJ406" s="5">
        <v>0</v>
      </c>
      <c r="AK406" s="55">
        <f t="shared" si="6"/>
        <v>0</v>
      </c>
    </row>
    <row r="407" spans="1:37" ht="25.65" customHeight="1">
      <c r="A407" s="2">
        <v>485</v>
      </c>
      <c r="B407" s="2" t="s">
        <v>36</v>
      </c>
      <c r="C407" s="2" t="s">
        <v>978</v>
      </c>
      <c r="D407" s="2" t="s">
        <v>38</v>
      </c>
      <c r="E407" s="2" t="s">
        <v>39</v>
      </c>
      <c r="F407" s="2" t="s">
        <v>40</v>
      </c>
      <c r="G407" s="2" t="s">
        <v>106</v>
      </c>
      <c r="H407" s="2" t="s">
        <v>62</v>
      </c>
      <c r="I407" s="3" t="s">
        <v>500</v>
      </c>
      <c r="J407" s="3"/>
      <c r="K407" s="3"/>
      <c r="L407" s="2" t="s">
        <v>64</v>
      </c>
      <c r="M407" s="2" t="s">
        <v>65</v>
      </c>
      <c r="N407" s="2">
        <v>172.5</v>
      </c>
      <c r="O407" s="4">
        <v>172.5</v>
      </c>
      <c r="P407" s="4">
        <v>0</v>
      </c>
      <c r="Q407" s="4">
        <v>172.5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2">
        <v>39</v>
      </c>
      <c r="Z407" s="2">
        <v>0</v>
      </c>
      <c r="AA407" s="2">
        <v>0</v>
      </c>
      <c r="AB407" s="2">
        <v>28.5</v>
      </c>
      <c r="AC407" s="2">
        <v>10.5</v>
      </c>
      <c r="AD407" s="2">
        <v>0</v>
      </c>
      <c r="AE407" s="2">
        <v>0</v>
      </c>
      <c r="AF407" s="4">
        <v>1560</v>
      </c>
      <c r="AG407" s="2">
        <v>41</v>
      </c>
      <c r="AH407" s="2">
        <v>615</v>
      </c>
      <c r="AI407" s="2">
        <v>200</v>
      </c>
      <c r="AJ407" s="5">
        <v>100</v>
      </c>
      <c r="AK407" s="55">
        <f t="shared" si="6"/>
        <v>0</v>
      </c>
    </row>
    <row r="408" spans="1:37" ht="25.65" customHeight="1">
      <c r="A408" s="2">
        <v>486</v>
      </c>
      <c r="B408" s="2" t="s">
        <v>36</v>
      </c>
      <c r="C408" s="2" t="s">
        <v>979</v>
      </c>
      <c r="D408" s="2" t="s">
        <v>133</v>
      </c>
      <c r="E408" s="2" t="s">
        <v>39</v>
      </c>
      <c r="F408" s="2" t="s">
        <v>40</v>
      </c>
      <c r="G408" s="2" t="s">
        <v>143</v>
      </c>
      <c r="H408" s="2" t="s">
        <v>763</v>
      </c>
      <c r="I408" s="3" t="s">
        <v>980</v>
      </c>
      <c r="J408" s="3"/>
      <c r="K408" s="3"/>
      <c r="L408" s="2" t="s">
        <v>70</v>
      </c>
      <c r="M408" s="2" t="s">
        <v>137</v>
      </c>
      <c r="N408" s="2">
        <v>184</v>
      </c>
      <c r="O408" s="4">
        <v>183.73333333333332</v>
      </c>
      <c r="P408" s="4">
        <v>0</v>
      </c>
      <c r="Q408" s="4">
        <v>183.74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4">
        <v>0</v>
      </c>
      <c r="AG408" s="2">
        <v>19</v>
      </c>
      <c r="AH408" s="2">
        <v>285</v>
      </c>
      <c r="AI408" s="2">
        <v>200</v>
      </c>
      <c r="AJ408" s="5">
        <v>100</v>
      </c>
      <c r="AK408" s="55">
        <f t="shared" si="6"/>
        <v>0</v>
      </c>
    </row>
    <row r="409" spans="1:37" ht="25.65" customHeight="1">
      <c r="A409" s="2">
        <v>487</v>
      </c>
      <c r="B409" s="2" t="s">
        <v>36</v>
      </c>
      <c r="C409" s="2" t="s">
        <v>981</v>
      </c>
      <c r="D409" s="2" t="s">
        <v>133</v>
      </c>
      <c r="E409" s="2" t="s">
        <v>39</v>
      </c>
      <c r="F409" s="2" t="s">
        <v>197</v>
      </c>
      <c r="G409" s="2" t="s">
        <v>202</v>
      </c>
      <c r="H409" s="2" t="s">
        <v>383</v>
      </c>
      <c r="I409" s="3" t="s">
        <v>982</v>
      </c>
      <c r="J409" s="3"/>
      <c r="K409" s="3"/>
      <c r="L409" s="2" t="s">
        <v>64</v>
      </c>
      <c r="M409" s="2" t="s">
        <v>65</v>
      </c>
      <c r="N409" s="2">
        <v>184</v>
      </c>
      <c r="O409" s="4">
        <v>184</v>
      </c>
      <c r="P409" s="4">
        <v>0</v>
      </c>
      <c r="Q409" s="4">
        <v>184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2">
        <v>17</v>
      </c>
      <c r="Z409" s="2">
        <v>17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4">
        <v>0</v>
      </c>
      <c r="AG409" s="2">
        <v>32</v>
      </c>
      <c r="AH409" s="2">
        <v>480</v>
      </c>
      <c r="AI409" s="2">
        <v>200</v>
      </c>
      <c r="AJ409" s="5">
        <v>100</v>
      </c>
      <c r="AK409" s="55">
        <f t="shared" si="6"/>
        <v>0</v>
      </c>
    </row>
    <row r="410" spans="1:37" ht="25.65" customHeight="1">
      <c r="A410" s="2">
        <v>488</v>
      </c>
      <c r="B410" s="2" t="s">
        <v>36</v>
      </c>
      <c r="C410" s="2" t="s">
        <v>983</v>
      </c>
      <c r="D410" s="2" t="s">
        <v>38</v>
      </c>
      <c r="E410" s="2" t="s">
        <v>39</v>
      </c>
      <c r="F410" s="2" t="s">
        <v>40</v>
      </c>
      <c r="G410" s="2" t="s">
        <v>67</v>
      </c>
      <c r="H410" s="2" t="s">
        <v>68</v>
      </c>
      <c r="I410" s="3" t="s">
        <v>984</v>
      </c>
      <c r="J410" s="3"/>
      <c r="K410" s="3"/>
      <c r="L410" s="2" t="s">
        <v>70</v>
      </c>
      <c r="M410" s="2" t="s">
        <v>65</v>
      </c>
      <c r="N410" s="2">
        <v>172.5</v>
      </c>
      <c r="O410" s="4">
        <v>172.5</v>
      </c>
      <c r="P410" s="4">
        <v>0</v>
      </c>
      <c r="Q410" s="4">
        <v>172.5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2">
        <v>5.5</v>
      </c>
      <c r="Z410" s="2">
        <v>5.5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4">
        <v>0</v>
      </c>
      <c r="AG410" s="2">
        <v>42</v>
      </c>
      <c r="AH410" s="2">
        <v>630</v>
      </c>
      <c r="AI410" s="2">
        <v>200</v>
      </c>
      <c r="AJ410" s="5">
        <v>100</v>
      </c>
      <c r="AK410" s="55">
        <f t="shared" si="6"/>
        <v>0</v>
      </c>
    </row>
    <row r="411" spans="1:37" ht="25.65" customHeight="1">
      <c r="A411" s="2">
        <v>489</v>
      </c>
      <c r="B411" s="2" t="s">
        <v>36</v>
      </c>
      <c r="C411" s="2" t="s">
        <v>985</v>
      </c>
      <c r="D411" s="2" t="s">
        <v>38</v>
      </c>
      <c r="E411" s="2" t="s">
        <v>39</v>
      </c>
      <c r="F411" s="2" t="s">
        <v>40</v>
      </c>
      <c r="G411" s="2" t="s">
        <v>127</v>
      </c>
      <c r="H411" s="2" t="s">
        <v>80</v>
      </c>
      <c r="I411" s="3" t="s">
        <v>986</v>
      </c>
      <c r="J411" s="3"/>
      <c r="K411" s="3"/>
      <c r="L411" s="2" t="s">
        <v>70</v>
      </c>
      <c r="M411" s="2" t="s">
        <v>65</v>
      </c>
      <c r="N411" s="2">
        <v>172.5</v>
      </c>
      <c r="O411" s="4">
        <v>170.5</v>
      </c>
      <c r="P411" s="4">
        <v>0</v>
      </c>
      <c r="Q411" s="4">
        <v>170.5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2">
        <v>29</v>
      </c>
      <c r="Z411" s="2">
        <v>2.5</v>
      </c>
      <c r="AA411" s="2">
        <v>0</v>
      </c>
      <c r="AB411" s="2">
        <v>13.5</v>
      </c>
      <c r="AC411" s="2">
        <v>13</v>
      </c>
      <c r="AD411" s="2">
        <v>0</v>
      </c>
      <c r="AE411" s="2">
        <v>0</v>
      </c>
      <c r="AF411" s="4">
        <v>1060</v>
      </c>
      <c r="AG411" s="2">
        <v>40</v>
      </c>
      <c r="AH411" s="2">
        <v>600</v>
      </c>
      <c r="AI411" s="2">
        <v>200</v>
      </c>
      <c r="AJ411" s="5">
        <v>100</v>
      </c>
      <c r="AK411" s="55">
        <f t="shared" si="6"/>
        <v>0</v>
      </c>
    </row>
    <row r="412" spans="1:37" ht="25.65" customHeight="1">
      <c r="A412" s="2">
        <v>490</v>
      </c>
      <c r="B412" s="2" t="s">
        <v>36</v>
      </c>
      <c r="C412" s="2" t="s">
        <v>987</v>
      </c>
      <c r="D412" s="2" t="s">
        <v>38</v>
      </c>
      <c r="E412" s="2" t="s">
        <v>39</v>
      </c>
      <c r="F412" s="2" t="s">
        <v>197</v>
      </c>
      <c r="G412" s="2" t="s">
        <v>197</v>
      </c>
      <c r="H412" s="2" t="s">
        <v>338</v>
      </c>
      <c r="I412" s="3" t="s">
        <v>988</v>
      </c>
      <c r="J412" s="3"/>
      <c r="K412" s="3"/>
      <c r="L412" s="2" t="s">
        <v>130</v>
      </c>
      <c r="M412" s="2" t="s">
        <v>60</v>
      </c>
      <c r="N412" s="2">
        <v>172.5</v>
      </c>
      <c r="O412" s="4">
        <v>172.5</v>
      </c>
      <c r="P412" s="4">
        <v>0</v>
      </c>
      <c r="Q412" s="4">
        <v>172.5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4">
        <v>0</v>
      </c>
      <c r="AG412" s="2">
        <v>29</v>
      </c>
      <c r="AH412" s="2">
        <v>435</v>
      </c>
      <c r="AI412" s="2">
        <v>200</v>
      </c>
      <c r="AJ412" s="5">
        <v>100</v>
      </c>
      <c r="AK412" s="55">
        <f t="shared" si="6"/>
        <v>0</v>
      </c>
    </row>
    <row r="413" spans="1:37" ht="25.65" customHeight="1">
      <c r="A413" s="2">
        <v>491</v>
      </c>
      <c r="B413" s="2" t="s">
        <v>36</v>
      </c>
      <c r="C413" s="2" t="s">
        <v>989</v>
      </c>
      <c r="D413" s="2" t="s">
        <v>38</v>
      </c>
      <c r="E413" s="2" t="s">
        <v>39</v>
      </c>
      <c r="F413" s="2" t="s">
        <v>40</v>
      </c>
      <c r="G413" s="2" t="s">
        <v>56</v>
      </c>
      <c r="H413" s="2" t="s">
        <v>80</v>
      </c>
      <c r="I413" s="3" t="s">
        <v>990</v>
      </c>
      <c r="J413" s="3"/>
      <c r="K413" s="3"/>
      <c r="L413" s="2" t="s">
        <v>70</v>
      </c>
      <c r="M413" s="2" t="s">
        <v>98</v>
      </c>
      <c r="N413" s="2">
        <v>172.5</v>
      </c>
      <c r="O413" s="4">
        <v>161</v>
      </c>
      <c r="P413" s="4">
        <v>0</v>
      </c>
      <c r="Q413" s="4">
        <v>161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2">
        <v>34</v>
      </c>
      <c r="Z413" s="2">
        <v>34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4">
        <v>0</v>
      </c>
      <c r="AG413" s="2">
        <v>41</v>
      </c>
      <c r="AH413" s="2">
        <v>615</v>
      </c>
      <c r="AI413" s="2">
        <v>200</v>
      </c>
      <c r="AJ413" s="5">
        <v>100</v>
      </c>
      <c r="AK413" s="55">
        <f t="shared" si="6"/>
        <v>0</v>
      </c>
    </row>
    <row r="414" spans="1:37" ht="25.65" customHeight="1">
      <c r="A414" s="2">
        <v>492</v>
      </c>
      <c r="B414" s="2" t="s">
        <v>36</v>
      </c>
      <c r="C414" s="2" t="s">
        <v>991</v>
      </c>
      <c r="D414" s="2" t="s">
        <v>133</v>
      </c>
      <c r="E414" s="2" t="s">
        <v>39</v>
      </c>
      <c r="F414" s="2" t="s">
        <v>40</v>
      </c>
      <c r="G414" s="2" t="s">
        <v>207</v>
      </c>
      <c r="H414" s="2" t="s">
        <v>797</v>
      </c>
      <c r="I414" s="3" t="s">
        <v>992</v>
      </c>
      <c r="J414" s="3"/>
      <c r="K414" s="3"/>
      <c r="L414" s="2" t="s">
        <v>64</v>
      </c>
      <c r="M414" s="2" t="s">
        <v>98</v>
      </c>
      <c r="N414" s="2">
        <v>184</v>
      </c>
      <c r="O414" s="4">
        <v>176</v>
      </c>
      <c r="P414" s="4">
        <v>0</v>
      </c>
      <c r="Q414" s="4">
        <v>176</v>
      </c>
      <c r="R414" s="4">
        <v>8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4">
        <v>0</v>
      </c>
      <c r="AG414" s="2">
        <v>40</v>
      </c>
      <c r="AH414" s="2">
        <v>600</v>
      </c>
      <c r="AI414" s="2">
        <v>200</v>
      </c>
      <c r="AJ414" s="5">
        <v>100</v>
      </c>
      <c r="AK414" s="55">
        <f t="shared" si="6"/>
        <v>8</v>
      </c>
    </row>
    <row r="415" spans="1:37" ht="25.65" customHeight="1">
      <c r="A415" s="2">
        <v>498</v>
      </c>
      <c r="B415" s="2" t="s">
        <v>36</v>
      </c>
      <c r="C415" s="2" t="s">
        <v>994</v>
      </c>
      <c r="D415" s="2" t="s">
        <v>38</v>
      </c>
      <c r="E415" s="2" t="s">
        <v>39</v>
      </c>
      <c r="F415" s="2" t="s">
        <v>40</v>
      </c>
      <c r="G415" s="2" t="s">
        <v>311</v>
      </c>
      <c r="H415" s="2" t="s">
        <v>80</v>
      </c>
      <c r="I415" s="3" t="s">
        <v>803</v>
      </c>
      <c r="J415" s="3"/>
      <c r="K415" s="3"/>
      <c r="L415" s="2" t="s">
        <v>70</v>
      </c>
      <c r="M415" s="2" t="s">
        <v>65</v>
      </c>
      <c r="N415" s="2">
        <v>172.5</v>
      </c>
      <c r="O415" s="4">
        <v>155</v>
      </c>
      <c r="P415" s="4">
        <v>0</v>
      </c>
      <c r="Q415" s="4">
        <v>155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2">
        <v>4.5</v>
      </c>
      <c r="Z415" s="2">
        <v>4.5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4">
        <v>0</v>
      </c>
      <c r="AG415" s="2">
        <v>25</v>
      </c>
      <c r="AH415" s="2">
        <v>375</v>
      </c>
      <c r="AI415" s="2">
        <v>200</v>
      </c>
      <c r="AJ415" s="5">
        <v>100</v>
      </c>
      <c r="AK415" s="55">
        <f t="shared" si="6"/>
        <v>0</v>
      </c>
    </row>
    <row r="416" spans="1:37" ht="25.65" customHeight="1">
      <c r="A416" s="2">
        <v>505</v>
      </c>
      <c r="B416" s="2" t="s">
        <v>36</v>
      </c>
      <c r="C416" s="2" t="s">
        <v>995</v>
      </c>
      <c r="D416" s="2" t="s">
        <v>38</v>
      </c>
      <c r="E416" s="2" t="s">
        <v>39</v>
      </c>
      <c r="F416" s="2" t="s">
        <v>40</v>
      </c>
      <c r="G416" s="2" t="s">
        <v>311</v>
      </c>
      <c r="H416" s="2" t="s">
        <v>62</v>
      </c>
      <c r="I416" s="3" t="s">
        <v>996</v>
      </c>
      <c r="J416" s="3"/>
      <c r="K416" s="3"/>
      <c r="L416" s="2" t="s">
        <v>64</v>
      </c>
      <c r="M416" s="2"/>
      <c r="N416" s="2">
        <v>172.5</v>
      </c>
      <c r="O416" s="4">
        <v>155.96666666666667</v>
      </c>
      <c r="P416" s="4">
        <v>0</v>
      </c>
      <c r="Q416" s="4">
        <v>155.96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2">
        <v>23</v>
      </c>
      <c r="Z416" s="2">
        <v>23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4">
        <v>0</v>
      </c>
      <c r="AG416" s="2">
        <v>31</v>
      </c>
      <c r="AH416" s="2">
        <v>465</v>
      </c>
      <c r="AI416" s="2">
        <v>200</v>
      </c>
      <c r="AJ416" s="5">
        <v>100</v>
      </c>
      <c r="AK416" s="55">
        <f t="shared" si="6"/>
        <v>0</v>
      </c>
    </row>
    <row r="417" spans="1:37" ht="25.65" customHeight="1">
      <c r="A417" s="2">
        <v>507</v>
      </c>
      <c r="B417" s="2" t="s">
        <v>36</v>
      </c>
      <c r="C417" s="2" t="s">
        <v>997</v>
      </c>
      <c r="D417" s="2" t="s">
        <v>38</v>
      </c>
      <c r="E417" s="2" t="s">
        <v>39</v>
      </c>
      <c r="F417" s="2" t="s">
        <v>187</v>
      </c>
      <c r="G417" s="2" t="s">
        <v>187</v>
      </c>
      <c r="H417" s="2" t="s">
        <v>188</v>
      </c>
      <c r="I417" s="3" t="s">
        <v>820</v>
      </c>
      <c r="J417" s="3"/>
      <c r="K417" s="3"/>
      <c r="L417" s="2" t="s">
        <v>64</v>
      </c>
      <c r="M417" s="2"/>
      <c r="N417" s="2">
        <v>157.5</v>
      </c>
      <c r="O417" s="4">
        <v>157.44999999999999</v>
      </c>
      <c r="P417" s="4">
        <v>0</v>
      </c>
      <c r="Q417" s="4">
        <v>157.44999999999999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2">
        <v>21</v>
      </c>
      <c r="Z417" s="2">
        <v>12</v>
      </c>
      <c r="AA417" s="2">
        <v>0</v>
      </c>
      <c r="AB417" s="2">
        <v>0</v>
      </c>
      <c r="AC417" s="2">
        <v>9</v>
      </c>
      <c r="AD417" s="2">
        <v>0</v>
      </c>
      <c r="AE417" s="2">
        <v>0</v>
      </c>
      <c r="AF417" s="4">
        <v>360</v>
      </c>
      <c r="AG417" s="2">
        <v>28</v>
      </c>
      <c r="AH417" s="2">
        <v>420</v>
      </c>
      <c r="AI417" s="2">
        <v>200</v>
      </c>
      <c r="AJ417" s="5">
        <v>100</v>
      </c>
      <c r="AK417" s="55">
        <f t="shared" si="6"/>
        <v>0</v>
      </c>
    </row>
    <row r="418" spans="1:37" ht="25.65" customHeight="1">
      <c r="A418" s="2">
        <v>508</v>
      </c>
      <c r="B418" s="2" t="s">
        <v>85</v>
      </c>
      <c r="C418" s="2" t="s">
        <v>998</v>
      </c>
      <c r="D418" s="2" t="s">
        <v>147</v>
      </c>
      <c r="E418" s="2" t="s">
        <v>206</v>
      </c>
      <c r="F418" s="2" t="s">
        <v>40</v>
      </c>
      <c r="G418" s="2" t="s">
        <v>148</v>
      </c>
      <c r="H418" s="2" t="s">
        <v>149</v>
      </c>
      <c r="I418" s="3" t="s">
        <v>546</v>
      </c>
      <c r="J418" s="3"/>
      <c r="K418" s="3" t="s">
        <v>263</v>
      </c>
      <c r="L418" s="2" t="s">
        <v>195</v>
      </c>
      <c r="M418" s="2"/>
      <c r="N418" s="2">
        <v>184</v>
      </c>
      <c r="O418" s="4">
        <v>184</v>
      </c>
      <c r="P418" s="4">
        <v>0</v>
      </c>
      <c r="Q418" s="4">
        <v>184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2">
        <v>16</v>
      </c>
      <c r="Z418" s="2">
        <v>0</v>
      </c>
      <c r="AA418" s="2">
        <v>0</v>
      </c>
      <c r="AB418" s="2">
        <v>0</v>
      </c>
      <c r="AC418" s="2">
        <v>16</v>
      </c>
      <c r="AD418" s="2">
        <v>0</v>
      </c>
      <c r="AE418" s="2">
        <v>0</v>
      </c>
      <c r="AF418" s="4">
        <v>520</v>
      </c>
      <c r="AG418" s="2">
        <v>50</v>
      </c>
      <c r="AH418" s="2">
        <v>750</v>
      </c>
      <c r="AI418" s="2">
        <v>200</v>
      </c>
      <c r="AJ418" s="5">
        <v>100</v>
      </c>
      <c r="AK418" s="55">
        <f t="shared" si="6"/>
        <v>0</v>
      </c>
    </row>
    <row r="419" spans="1:37" ht="25.65" customHeight="1">
      <c r="A419" s="2">
        <v>509</v>
      </c>
      <c r="B419" s="2" t="s">
        <v>36</v>
      </c>
      <c r="C419" s="2" t="s">
        <v>999</v>
      </c>
      <c r="D419" s="2" t="s">
        <v>38</v>
      </c>
      <c r="E419" s="2" t="s">
        <v>39</v>
      </c>
      <c r="F419" s="2" t="s">
        <v>40</v>
      </c>
      <c r="G419" s="2" t="s">
        <v>87</v>
      </c>
      <c r="H419" s="2" t="s">
        <v>258</v>
      </c>
      <c r="I419" s="3" t="s">
        <v>1000</v>
      </c>
      <c r="J419" s="3"/>
      <c r="K419" s="3"/>
      <c r="L419" s="2" t="s">
        <v>64</v>
      </c>
      <c r="M419" s="2"/>
      <c r="N419" s="2">
        <v>172.5</v>
      </c>
      <c r="O419" s="4">
        <v>172.43333333333334</v>
      </c>
      <c r="P419" s="4">
        <v>0</v>
      </c>
      <c r="Q419" s="4">
        <v>172.44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2">
        <v>19</v>
      </c>
      <c r="Z419" s="2">
        <v>0.5</v>
      </c>
      <c r="AA419" s="2">
        <v>0</v>
      </c>
      <c r="AB419" s="2">
        <v>12.5</v>
      </c>
      <c r="AC419" s="2">
        <v>6</v>
      </c>
      <c r="AD419" s="2">
        <v>0</v>
      </c>
      <c r="AE419" s="2">
        <v>0</v>
      </c>
      <c r="AF419" s="4">
        <v>740</v>
      </c>
      <c r="AG419" s="2">
        <v>32</v>
      </c>
      <c r="AH419" s="2">
        <v>480</v>
      </c>
      <c r="AI419" s="2">
        <v>200</v>
      </c>
      <c r="AJ419" s="5">
        <v>50</v>
      </c>
      <c r="AK419" s="55">
        <f t="shared" si="6"/>
        <v>0</v>
      </c>
    </row>
    <row r="420" spans="1:37" ht="25.65" customHeight="1">
      <c r="A420" s="2">
        <v>510</v>
      </c>
      <c r="B420" s="2" t="s">
        <v>36</v>
      </c>
      <c r="C420" s="2" t="s">
        <v>1001</v>
      </c>
      <c r="D420" s="2" t="s">
        <v>38</v>
      </c>
      <c r="E420" s="2" t="s">
        <v>39</v>
      </c>
      <c r="F420" s="2" t="s">
        <v>40</v>
      </c>
      <c r="G420" s="2" t="s">
        <v>127</v>
      </c>
      <c r="H420" s="2" t="s">
        <v>62</v>
      </c>
      <c r="I420" s="3" t="s">
        <v>1002</v>
      </c>
      <c r="J420" s="3"/>
      <c r="K420" s="3"/>
      <c r="L420" s="2" t="s">
        <v>64</v>
      </c>
      <c r="M420" s="2"/>
      <c r="N420" s="2">
        <v>172.5</v>
      </c>
      <c r="O420" s="4">
        <v>153.5</v>
      </c>
      <c r="P420" s="4">
        <v>0</v>
      </c>
      <c r="Q420" s="4">
        <v>153.5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2">
        <v>14</v>
      </c>
      <c r="Z420" s="2">
        <v>2.5</v>
      </c>
      <c r="AA420" s="2">
        <v>0</v>
      </c>
      <c r="AB420" s="2">
        <v>11.5</v>
      </c>
      <c r="AC420" s="2">
        <v>0</v>
      </c>
      <c r="AD420" s="2">
        <v>0</v>
      </c>
      <c r="AE420" s="2">
        <v>0</v>
      </c>
      <c r="AF420" s="4">
        <v>460</v>
      </c>
      <c r="AG420" s="2">
        <v>35</v>
      </c>
      <c r="AH420" s="2">
        <v>525</v>
      </c>
      <c r="AI420" s="2">
        <v>200</v>
      </c>
      <c r="AJ420" s="5">
        <v>50</v>
      </c>
      <c r="AK420" s="55">
        <f t="shared" si="6"/>
        <v>0</v>
      </c>
    </row>
    <row r="421" spans="1:37" ht="25.65" customHeight="1">
      <c r="A421" s="2">
        <v>511</v>
      </c>
      <c r="B421" s="2" t="s">
        <v>36</v>
      </c>
      <c r="C421" s="2" t="s">
        <v>1003</v>
      </c>
      <c r="D421" s="2" t="s">
        <v>133</v>
      </c>
      <c r="E421" s="2" t="s">
        <v>39</v>
      </c>
      <c r="F421" s="2" t="s">
        <v>40</v>
      </c>
      <c r="G421" s="2" t="s">
        <v>207</v>
      </c>
      <c r="H421" s="2" t="s">
        <v>208</v>
      </c>
      <c r="I421" s="3" t="s">
        <v>1004</v>
      </c>
      <c r="J421" s="3"/>
      <c r="K421" s="3"/>
      <c r="L421" s="2" t="s">
        <v>64</v>
      </c>
      <c r="M421" s="2"/>
      <c r="N421" s="2">
        <v>184</v>
      </c>
      <c r="O421" s="4">
        <v>184</v>
      </c>
      <c r="P421" s="4">
        <v>0</v>
      </c>
      <c r="Q421" s="4">
        <v>184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4">
        <v>0</v>
      </c>
      <c r="AG421" s="2">
        <v>45</v>
      </c>
      <c r="AH421" s="2">
        <v>675</v>
      </c>
      <c r="AI421" s="2">
        <v>200</v>
      </c>
      <c r="AJ421" s="5">
        <v>50</v>
      </c>
      <c r="AK421" s="55">
        <f t="shared" si="6"/>
        <v>0</v>
      </c>
    </row>
    <row r="422" spans="1:37" ht="25.65" customHeight="1">
      <c r="A422" s="2">
        <v>513</v>
      </c>
      <c r="B422" s="2" t="s">
        <v>36</v>
      </c>
      <c r="C422" s="2" t="s">
        <v>1005</v>
      </c>
      <c r="D422" s="2" t="s">
        <v>38</v>
      </c>
      <c r="E422" s="2" t="s">
        <v>39</v>
      </c>
      <c r="F422" s="2" t="s">
        <v>40</v>
      </c>
      <c r="G422" s="2" t="s">
        <v>311</v>
      </c>
      <c r="H422" s="2" t="s">
        <v>319</v>
      </c>
      <c r="I422" s="3" t="s">
        <v>1006</v>
      </c>
      <c r="J422" s="3"/>
      <c r="K422" s="3"/>
      <c r="L422" s="2" t="s">
        <v>64</v>
      </c>
      <c r="M422" s="2"/>
      <c r="N422" s="2">
        <v>172.5</v>
      </c>
      <c r="O422" s="4">
        <v>169</v>
      </c>
      <c r="P422" s="4">
        <v>0</v>
      </c>
      <c r="Q422" s="4">
        <v>169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2">
        <v>10.5</v>
      </c>
      <c r="Z422" s="2">
        <v>10.5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4">
        <v>0</v>
      </c>
      <c r="AG422" s="2">
        <v>25</v>
      </c>
      <c r="AH422" s="2">
        <v>375</v>
      </c>
      <c r="AI422" s="2">
        <v>200</v>
      </c>
      <c r="AJ422" s="5">
        <v>50</v>
      </c>
      <c r="AK422" s="55">
        <f t="shared" si="6"/>
        <v>0</v>
      </c>
    </row>
    <row r="423" spans="1:37" ht="25.65" customHeight="1">
      <c r="A423" s="2">
        <v>514</v>
      </c>
      <c r="B423" s="2" t="s">
        <v>36</v>
      </c>
      <c r="C423" s="2" t="s">
        <v>1007</v>
      </c>
      <c r="D423" s="2" t="s">
        <v>38</v>
      </c>
      <c r="E423" s="2" t="s">
        <v>39</v>
      </c>
      <c r="F423" s="2" t="s">
        <v>40</v>
      </c>
      <c r="G423" s="2" t="s">
        <v>83</v>
      </c>
      <c r="H423" s="2" t="s">
        <v>103</v>
      </c>
      <c r="I423" s="3" t="s">
        <v>1008</v>
      </c>
      <c r="J423" s="3"/>
      <c r="K423" s="3"/>
      <c r="L423" s="2" t="s">
        <v>70</v>
      </c>
      <c r="M423" s="2"/>
      <c r="N423" s="2">
        <v>172.5</v>
      </c>
      <c r="O423" s="4">
        <v>170.43333333333334</v>
      </c>
      <c r="P423" s="4">
        <v>0</v>
      </c>
      <c r="Q423" s="4">
        <v>170.43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2">
        <v>7</v>
      </c>
      <c r="Z423" s="2">
        <v>7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4">
        <v>0</v>
      </c>
      <c r="AG423" s="2">
        <v>29</v>
      </c>
      <c r="AH423" s="2">
        <v>435</v>
      </c>
      <c r="AI423" s="2">
        <v>200</v>
      </c>
      <c r="AJ423" s="5">
        <v>50</v>
      </c>
      <c r="AK423" s="55">
        <f t="shared" si="6"/>
        <v>0</v>
      </c>
    </row>
    <row r="424" spans="1:37" ht="25.65" customHeight="1">
      <c r="A424" s="2">
        <v>516</v>
      </c>
      <c r="B424" s="2" t="s">
        <v>36</v>
      </c>
      <c r="C424" s="2" t="s">
        <v>1009</v>
      </c>
      <c r="D424" s="2" t="s">
        <v>38</v>
      </c>
      <c r="E424" s="2" t="s">
        <v>39</v>
      </c>
      <c r="F424" s="2" t="s">
        <v>40</v>
      </c>
      <c r="G424" s="2" t="s">
        <v>127</v>
      </c>
      <c r="H424" s="2" t="s">
        <v>234</v>
      </c>
      <c r="I424" s="3" t="s">
        <v>833</v>
      </c>
      <c r="J424" s="3"/>
      <c r="K424" s="3"/>
      <c r="L424" s="2" t="s">
        <v>163</v>
      </c>
      <c r="M424" s="2" t="s">
        <v>137</v>
      </c>
      <c r="N424" s="2">
        <v>172.5</v>
      </c>
      <c r="O424" s="4">
        <v>172.5</v>
      </c>
      <c r="P424" s="4">
        <v>0</v>
      </c>
      <c r="Q424" s="4">
        <v>172.5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4">
        <v>0</v>
      </c>
      <c r="AG424" s="2">
        <v>43</v>
      </c>
      <c r="AH424" s="2">
        <v>645</v>
      </c>
      <c r="AI424" s="2">
        <v>200</v>
      </c>
      <c r="AJ424" s="5">
        <v>50</v>
      </c>
      <c r="AK424" s="55">
        <f t="shared" si="6"/>
        <v>0</v>
      </c>
    </row>
    <row r="425" spans="1:37" ht="25.65" customHeight="1">
      <c r="A425" s="2">
        <v>517</v>
      </c>
      <c r="B425" s="2" t="s">
        <v>85</v>
      </c>
      <c r="C425" s="2" t="s">
        <v>1010</v>
      </c>
      <c r="D425" s="2" t="s">
        <v>38</v>
      </c>
      <c r="E425" s="2" t="s">
        <v>39</v>
      </c>
      <c r="F425" s="2" t="s">
        <v>40</v>
      </c>
      <c r="G425" s="2" t="s">
        <v>311</v>
      </c>
      <c r="H425" s="2" t="s">
        <v>62</v>
      </c>
      <c r="I425" s="3" t="s">
        <v>565</v>
      </c>
      <c r="J425" s="3"/>
      <c r="K425" s="3" t="s">
        <v>375</v>
      </c>
      <c r="L425" s="2" t="s">
        <v>64</v>
      </c>
      <c r="M425" s="2"/>
      <c r="N425" s="2">
        <v>97.5</v>
      </c>
      <c r="O425" s="4">
        <v>97.5</v>
      </c>
      <c r="P425" s="4">
        <v>0</v>
      </c>
      <c r="Q425" s="4">
        <v>97.5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4">
        <v>0</v>
      </c>
      <c r="AG425" s="2">
        <v>13</v>
      </c>
      <c r="AH425" s="2">
        <v>195</v>
      </c>
      <c r="AI425" s="2">
        <v>200</v>
      </c>
      <c r="AJ425" s="5">
        <v>50</v>
      </c>
      <c r="AK425" s="55">
        <f t="shared" si="6"/>
        <v>0</v>
      </c>
    </row>
    <row r="426" spans="1:37" ht="25.65" customHeight="1">
      <c r="A426" s="2">
        <v>518</v>
      </c>
      <c r="B426" s="2" t="s">
        <v>36</v>
      </c>
      <c r="C426" s="2" t="s">
        <v>1011</v>
      </c>
      <c r="D426" s="2" t="s">
        <v>38</v>
      </c>
      <c r="E426" s="2" t="s">
        <v>39</v>
      </c>
      <c r="F426" s="2" t="s">
        <v>165</v>
      </c>
      <c r="G426" s="2" t="s">
        <v>166</v>
      </c>
      <c r="H426" s="2" t="s">
        <v>170</v>
      </c>
      <c r="I426" s="3" t="s">
        <v>565</v>
      </c>
      <c r="J426" s="3"/>
      <c r="K426" s="3"/>
      <c r="L426" s="2" t="s">
        <v>64</v>
      </c>
      <c r="M426" s="2"/>
      <c r="N426" s="2">
        <v>172.5</v>
      </c>
      <c r="O426" s="4">
        <v>172.5</v>
      </c>
      <c r="P426" s="4">
        <v>0</v>
      </c>
      <c r="Q426" s="4">
        <v>172.5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2">
        <v>1.5</v>
      </c>
      <c r="Z426" s="2">
        <v>1.5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4">
        <v>0</v>
      </c>
      <c r="AG426" s="2">
        <v>30</v>
      </c>
      <c r="AH426" s="2">
        <v>450</v>
      </c>
      <c r="AI426" s="2">
        <v>200</v>
      </c>
      <c r="AJ426" s="5">
        <v>50</v>
      </c>
      <c r="AK426" s="55">
        <f t="shared" si="6"/>
        <v>0</v>
      </c>
    </row>
    <row r="427" spans="1:37" ht="25.65" customHeight="1">
      <c r="A427" s="2">
        <v>519</v>
      </c>
      <c r="B427" s="2" t="s">
        <v>36</v>
      </c>
      <c r="C427" s="2" t="s">
        <v>1012</v>
      </c>
      <c r="D427" s="2" t="s">
        <v>38</v>
      </c>
      <c r="E427" s="2" t="s">
        <v>39</v>
      </c>
      <c r="F427" s="2" t="s">
        <v>40</v>
      </c>
      <c r="G427" s="2" t="s">
        <v>318</v>
      </c>
      <c r="H427" s="2" t="s">
        <v>319</v>
      </c>
      <c r="I427" s="3" t="s">
        <v>565</v>
      </c>
      <c r="J427" s="3"/>
      <c r="K427" s="3"/>
      <c r="L427" s="2" t="s">
        <v>64</v>
      </c>
      <c r="M427" s="2"/>
      <c r="N427" s="2">
        <v>172.5</v>
      </c>
      <c r="O427" s="4">
        <v>172.5</v>
      </c>
      <c r="P427" s="4">
        <v>0</v>
      </c>
      <c r="Q427" s="4">
        <v>172.5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2">
        <v>6</v>
      </c>
      <c r="Z427" s="2">
        <v>0</v>
      </c>
      <c r="AA427" s="2">
        <v>0</v>
      </c>
      <c r="AB427" s="2">
        <v>6</v>
      </c>
      <c r="AC427" s="2">
        <v>0</v>
      </c>
      <c r="AD427" s="2">
        <v>0</v>
      </c>
      <c r="AE427" s="2">
        <v>0</v>
      </c>
      <c r="AF427" s="4">
        <v>240</v>
      </c>
      <c r="AG427" s="2">
        <v>27</v>
      </c>
      <c r="AH427" s="2">
        <v>405</v>
      </c>
      <c r="AI427" s="2">
        <v>200</v>
      </c>
      <c r="AJ427" s="5">
        <v>50</v>
      </c>
      <c r="AK427" s="55">
        <f t="shared" si="6"/>
        <v>0</v>
      </c>
    </row>
    <row r="428" spans="1:37" ht="25.65" customHeight="1">
      <c r="A428" s="2">
        <v>521</v>
      </c>
      <c r="B428" s="2" t="s">
        <v>36</v>
      </c>
      <c r="C428" s="2" t="s">
        <v>1013</v>
      </c>
      <c r="D428" s="2" t="s">
        <v>38</v>
      </c>
      <c r="E428" s="2" t="s">
        <v>39</v>
      </c>
      <c r="F428" s="2" t="s">
        <v>187</v>
      </c>
      <c r="G428" s="2" t="s">
        <v>187</v>
      </c>
      <c r="H428" s="2" t="s">
        <v>188</v>
      </c>
      <c r="I428" s="3" t="s">
        <v>1014</v>
      </c>
      <c r="J428" s="3"/>
      <c r="K428" s="3"/>
      <c r="L428" s="2" t="s">
        <v>64</v>
      </c>
      <c r="M428" s="2"/>
      <c r="N428" s="2">
        <v>157.5</v>
      </c>
      <c r="O428" s="4">
        <v>133.44999999999999</v>
      </c>
      <c r="P428" s="4">
        <v>0</v>
      </c>
      <c r="Q428" s="4">
        <v>133.44999999999999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2">
        <v>13</v>
      </c>
      <c r="Z428" s="2">
        <v>13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4">
        <v>0</v>
      </c>
      <c r="AG428" s="2">
        <v>22</v>
      </c>
      <c r="AH428" s="2">
        <v>330</v>
      </c>
      <c r="AI428" s="2">
        <v>200</v>
      </c>
      <c r="AJ428" s="5">
        <v>50</v>
      </c>
      <c r="AK428" s="55">
        <f t="shared" si="6"/>
        <v>0</v>
      </c>
    </row>
    <row r="429" spans="1:37" ht="25.65" customHeight="1">
      <c r="A429" s="2">
        <v>522</v>
      </c>
      <c r="B429" s="2" t="s">
        <v>36</v>
      </c>
      <c r="C429" s="2" t="s">
        <v>1015</v>
      </c>
      <c r="D429" s="2" t="s">
        <v>38</v>
      </c>
      <c r="E429" s="2" t="s">
        <v>39</v>
      </c>
      <c r="F429" s="2" t="s">
        <v>40</v>
      </c>
      <c r="G429" s="2" t="s">
        <v>127</v>
      </c>
      <c r="H429" s="2" t="s">
        <v>62</v>
      </c>
      <c r="I429" s="3" t="s">
        <v>1016</v>
      </c>
      <c r="J429" s="3"/>
      <c r="K429" s="3"/>
      <c r="L429" s="2" t="s">
        <v>64</v>
      </c>
      <c r="M429" s="2"/>
      <c r="N429" s="2">
        <v>172.5</v>
      </c>
      <c r="O429" s="4">
        <v>170</v>
      </c>
      <c r="P429" s="4">
        <v>0</v>
      </c>
      <c r="Q429" s="4">
        <v>170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2">
        <v>20.5</v>
      </c>
      <c r="Z429" s="2">
        <v>0</v>
      </c>
      <c r="AA429" s="2">
        <v>0</v>
      </c>
      <c r="AB429" s="2">
        <v>20.5</v>
      </c>
      <c r="AC429" s="2">
        <v>0</v>
      </c>
      <c r="AD429" s="2">
        <v>0</v>
      </c>
      <c r="AE429" s="2">
        <v>0</v>
      </c>
      <c r="AF429" s="4">
        <v>820</v>
      </c>
      <c r="AG429" s="2">
        <v>35</v>
      </c>
      <c r="AH429" s="2">
        <v>525</v>
      </c>
      <c r="AI429" s="2">
        <v>200</v>
      </c>
      <c r="AJ429" s="5">
        <v>50</v>
      </c>
      <c r="AK429" s="55">
        <f t="shared" si="6"/>
        <v>0</v>
      </c>
    </row>
    <row r="430" spans="1:37" ht="25.65" customHeight="1">
      <c r="A430" s="2">
        <v>523</v>
      </c>
      <c r="B430" s="2" t="s">
        <v>36</v>
      </c>
      <c r="C430" s="2" t="s">
        <v>1017</v>
      </c>
      <c r="D430" s="2" t="s">
        <v>38</v>
      </c>
      <c r="E430" s="2" t="s">
        <v>39</v>
      </c>
      <c r="F430" s="2" t="s">
        <v>40</v>
      </c>
      <c r="G430" s="2" t="s">
        <v>102</v>
      </c>
      <c r="H430" s="2" t="s">
        <v>62</v>
      </c>
      <c r="I430" s="3" t="s">
        <v>1018</v>
      </c>
      <c r="J430" s="3"/>
      <c r="K430" s="3"/>
      <c r="L430" s="2" t="s">
        <v>64</v>
      </c>
      <c r="M430" s="2"/>
      <c r="N430" s="2">
        <v>172.5</v>
      </c>
      <c r="O430" s="4">
        <v>165</v>
      </c>
      <c r="P430" s="4">
        <v>0</v>
      </c>
      <c r="Q430" s="4">
        <v>165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2">
        <v>11.5</v>
      </c>
      <c r="Z430" s="2">
        <v>11.5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4">
        <v>0</v>
      </c>
      <c r="AG430" s="2">
        <v>27</v>
      </c>
      <c r="AH430" s="2">
        <v>405</v>
      </c>
      <c r="AI430" s="2">
        <v>200</v>
      </c>
      <c r="AJ430" s="5">
        <v>50</v>
      </c>
      <c r="AK430" s="55">
        <f t="shared" si="6"/>
        <v>0</v>
      </c>
    </row>
    <row r="431" spans="1:37" ht="25.65" customHeight="1">
      <c r="A431" s="2">
        <v>524</v>
      </c>
      <c r="B431" s="2" t="s">
        <v>85</v>
      </c>
      <c r="C431" s="2" t="s">
        <v>1019</v>
      </c>
      <c r="D431" s="2" t="s">
        <v>38</v>
      </c>
      <c r="E431" s="2" t="s">
        <v>39</v>
      </c>
      <c r="F431" s="2" t="s">
        <v>40</v>
      </c>
      <c r="G431" s="2" t="s">
        <v>127</v>
      </c>
      <c r="H431" s="2" t="s">
        <v>509</v>
      </c>
      <c r="I431" s="3" t="s">
        <v>1020</v>
      </c>
      <c r="J431" s="3"/>
      <c r="K431" s="3" t="s">
        <v>1021</v>
      </c>
      <c r="L431" s="2" t="s">
        <v>195</v>
      </c>
      <c r="M431" s="2"/>
      <c r="N431" s="2">
        <v>157.5</v>
      </c>
      <c r="O431" s="4">
        <v>146</v>
      </c>
      <c r="P431" s="4">
        <v>0</v>
      </c>
      <c r="Q431" s="4">
        <v>146</v>
      </c>
      <c r="R431" s="4">
        <v>2</v>
      </c>
      <c r="S431" s="4">
        <v>1.5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4">
        <v>0</v>
      </c>
      <c r="AG431" s="2">
        <v>19</v>
      </c>
      <c r="AH431" s="2">
        <v>285</v>
      </c>
      <c r="AI431" s="2">
        <v>200</v>
      </c>
      <c r="AJ431" s="5">
        <v>50</v>
      </c>
      <c r="AK431" s="55">
        <f t="shared" si="6"/>
        <v>3.5</v>
      </c>
    </row>
    <row r="432" spans="1:37" ht="25.65" customHeight="1">
      <c r="A432" s="2">
        <v>525</v>
      </c>
      <c r="B432" s="2" t="s">
        <v>36</v>
      </c>
      <c r="C432" s="2" t="s">
        <v>1022</v>
      </c>
      <c r="D432" s="2" t="s">
        <v>38</v>
      </c>
      <c r="E432" s="2" t="s">
        <v>39</v>
      </c>
      <c r="F432" s="2" t="s">
        <v>40</v>
      </c>
      <c r="G432" s="2" t="s">
        <v>311</v>
      </c>
      <c r="H432" s="2" t="s">
        <v>80</v>
      </c>
      <c r="I432" s="3" t="s">
        <v>315</v>
      </c>
      <c r="J432" s="3"/>
      <c r="K432" s="3"/>
      <c r="L432" s="2" t="s">
        <v>70</v>
      </c>
      <c r="M432" s="2" t="s">
        <v>65</v>
      </c>
      <c r="N432" s="2">
        <v>172.5</v>
      </c>
      <c r="O432" s="4">
        <v>172.5</v>
      </c>
      <c r="P432" s="4">
        <v>0</v>
      </c>
      <c r="Q432" s="4">
        <v>172.5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2">
        <v>12.5</v>
      </c>
      <c r="Z432" s="2">
        <v>12.5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4">
        <v>0</v>
      </c>
      <c r="AG432" s="2">
        <v>33</v>
      </c>
      <c r="AH432" s="2">
        <v>495</v>
      </c>
      <c r="AI432" s="2">
        <v>200</v>
      </c>
      <c r="AJ432" s="5">
        <v>100</v>
      </c>
      <c r="AK432" s="55">
        <f t="shared" si="6"/>
        <v>0</v>
      </c>
    </row>
    <row r="433" spans="1:37" ht="25.65" customHeight="1">
      <c r="A433" s="2">
        <v>526</v>
      </c>
      <c r="B433" s="2" t="s">
        <v>36</v>
      </c>
      <c r="C433" s="2" t="s">
        <v>1023</v>
      </c>
      <c r="D433" s="2" t="s">
        <v>38</v>
      </c>
      <c r="E433" s="2" t="s">
        <v>39</v>
      </c>
      <c r="F433" s="2" t="s">
        <v>40</v>
      </c>
      <c r="G433" s="2" t="s">
        <v>102</v>
      </c>
      <c r="H433" s="2" t="s">
        <v>509</v>
      </c>
      <c r="I433" s="3" t="s">
        <v>301</v>
      </c>
      <c r="J433" s="3"/>
      <c r="K433" s="3"/>
      <c r="L433" s="2" t="s">
        <v>195</v>
      </c>
      <c r="M433" s="2" t="s">
        <v>65</v>
      </c>
      <c r="N433" s="2">
        <v>172.5</v>
      </c>
      <c r="O433" s="4">
        <v>172.5</v>
      </c>
      <c r="P433" s="4">
        <v>0</v>
      </c>
      <c r="Q433" s="4">
        <v>172.5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2">
        <v>10.5</v>
      </c>
      <c r="Z433" s="2">
        <v>4.5</v>
      </c>
      <c r="AA433" s="2">
        <v>0</v>
      </c>
      <c r="AB433" s="2">
        <v>0</v>
      </c>
      <c r="AC433" s="2">
        <v>6</v>
      </c>
      <c r="AD433" s="2">
        <v>0</v>
      </c>
      <c r="AE433" s="2">
        <v>0</v>
      </c>
      <c r="AF433" s="4">
        <v>240</v>
      </c>
      <c r="AG433" s="2">
        <v>44</v>
      </c>
      <c r="AH433" s="2">
        <v>660</v>
      </c>
      <c r="AI433" s="2">
        <v>200</v>
      </c>
      <c r="AJ433" s="5">
        <v>100</v>
      </c>
      <c r="AK433" s="55">
        <f t="shared" si="6"/>
        <v>0</v>
      </c>
    </row>
    <row r="434" spans="1:37" ht="25.65" customHeight="1">
      <c r="A434" s="2">
        <v>527</v>
      </c>
      <c r="B434" s="2" t="s">
        <v>85</v>
      </c>
      <c r="C434" s="2" t="s">
        <v>1024</v>
      </c>
      <c r="D434" s="2" t="s">
        <v>38</v>
      </c>
      <c r="E434" s="2" t="s">
        <v>39</v>
      </c>
      <c r="F434" s="2" t="s">
        <v>40</v>
      </c>
      <c r="G434" s="2" t="s">
        <v>67</v>
      </c>
      <c r="H434" s="2" t="s">
        <v>62</v>
      </c>
      <c r="I434" s="3" t="s">
        <v>795</v>
      </c>
      <c r="J434" s="3"/>
      <c r="K434" s="3" t="s">
        <v>380</v>
      </c>
      <c r="L434" s="2" t="s">
        <v>64</v>
      </c>
      <c r="M434" s="2" t="s">
        <v>65</v>
      </c>
      <c r="N434" s="2">
        <v>75</v>
      </c>
      <c r="O434" s="4">
        <v>71</v>
      </c>
      <c r="P434" s="4">
        <v>0</v>
      </c>
      <c r="Q434" s="4">
        <v>71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4">
        <v>0</v>
      </c>
      <c r="AG434" s="2">
        <v>11</v>
      </c>
      <c r="AH434" s="2">
        <v>165</v>
      </c>
      <c r="AI434" s="2">
        <v>200</v>
      </c>
      <c r="AJ434" s="5">
        <v>100</v>
      </c>
      <c r="AK434" s="55">
        <f t="shared" si="6"/>
        <v>0</v>
      </c>
    </row>
    <row r="435" spans="1:37" ht="25.65" customHeight="1">
      <c r="A435" s="2">
        <v>529</v>
      </c>
      <c r="B435" s="2" t="s">
        <v>36</v>
      </c>
      <c r="C435" s="2" t="s">
        <v>1025</v>
      </c>
      <c r="D435" s="2" t="s">
        <v>38</v>
      </c>
      <c r="E435" s="2" t="s">
        <v>39</v>
      </c>
      <c r="F435" s="2" t="s">
        <v>40</v>
      </c>
      <c r="G435" s="2" t="s">
        <v>311</v>
      </c>
      <c r="H435" s="2" t="s">
        <v>62</v>
      </c>
      <c r="I435" s="3" t="s">
        <v>657</v>
      </c>
      <c r="J435" s="3"/>
      <c r="K435" s="3"/>
      <c r="L435" s="2" t="s">
        <v>64</v>
      </c>
      <c r="M435" s="2" t="s">
        <v>65</v>
      </c>
      <c r="N435" s="2">
        <v>172.5</v>
      </c>
      <c r="O435" s="4">
        <v>172.5</v>
      </c>
      <c r="P435" s="4">
        <v>0</v>
      </c>
      <c r="Q435" s="4">
        <v>172.5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2">
        <v>21</v>
      </c>
      <c r="Z435" s="2">
        <v>15</v>
      </c>
      <c r="AA435" s="2">
        <v>0</v>
      </c>
      <c r="AB435" s="2">
        <v>5.5</v>
      </c>
      <c r="AC435" s="2">
        <v>0</v>
      </c>
      <c r="AD435" s="2">
        <v>0</v>
      </c>
      <c r="AE435" s="2">
        <v>0.5</v>
      </c>
      <c r="AF435" s="4">
        <v>260</v>
      </c>
      <c r="AG435" s="2">
        <v>32</v>
      </c>
      <c r="AH435" s="2">
        <v>480</v>
      </c>
      <c r="AI435" s="2">
        <v>200</v>
      </c>
      <c r="AJ435" s="5">
        <v>100</v>
      </c>
      <c r="AK435" s="55">
        <f t="shared" si="6"/>
        <v>0</v>
      </c>
    </row>
    <row r="436" spans="1:37" ht="25.65" customHeight="1">
      <c r="A436" s="2">
        <v>530</v>
      </c>
      <c r="B436" s="2" t="s">
        <v>36</v>
      </c>
      <c r="C436" s="2" t="s">
        <v>1026</v>
      </c>
      <c r="D436" s="2" t="s">
        <v>147</v>
      </c>
      <c r="E436" s="2" t="s">
        <v>39</v>
      </c>
      <c r="F436" s="2" t="s">
        <v>40</v>
      </c>
      <c r="G436" s="2" t="s">
        <v>148</v>
      </c>
      <c r="H436" s="2" t="s">
        <v>149</v>
      </c>
      <c r="I436" s="3" t="s">
        <v>1027</v>
      </c>
      <c r="J436" s="3"/>
      <c r="K436" s="3"/>
      <c r="L436" s="2" t="s">
        <v>195</v>
      </c>
      <c r="M436" s="2" t="s">
        <v>65</v>
      </c>
      <c r="N436" s="2">
        <v>184</v>
      </c>
      <c r="O436" s="4">
        <v>184</v>
      </c>
      <c r="P436" s="4">
        <v>0</v>
      </c>
      <c r="Q436" s="4">
        <v>184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2">
        <v>16</v>
      </c>
      <c r="Z436" s="2">
        <v>8</v>
      </c>
      <c r="AA436" s="2">
        <v>0</v>
      </c>
      <c r="AB436" s="2">
        <v>0</v>
      </c>
      <c r="AC436" s="2">
        <v>8</v>
      </c>
      <c r="AD436" s="2">
        <v>0</v>
      </c>
      <c r="AE436" s="2">
        <v>0</v>
      </c>
      <c r="AF436" s="4">
        <v>260</v>
      </c>
      <c r="AG436" s="2">
        <v>50</v>
      </c>
      <c r="AH436" s="2">
        <v>750</v>
      </c>
      <c r="AI436" s="2">
        <v>200</v>
      </c>
      <c r="AJ436" s="5">
        <v>100</v>
      </c>
      <c r="AK436" s="55">
        <f t="shared" si="6"/>
        <v>0</v>
      </c>
    </row>
    <row r="437" spans="1:37" ht="25.65" customHeight="1">
      <c r="A437" s="2">
        <v>531</v>
      </c>
      <c r="B437" s="2" t="s">
        <v>36</v>
      </c>
      <c r="C437" s="2" t="s">
        <v>1028</v>
      </c>
      <c r="D437" s="2" t="s">
        <v>133</v>
      </c>
      <c r="E437" s="2" t="s">
        <v>39</v>
      </c>
      <c r="F437" s="2" t="s">
        <v>40</v>
      </c>
      <c r="G437" s="2" t="s">
        <v>1029</v>
      </c>
      <c r="H437" s="2" t="s">
        <v>1030</v>
      </c>
      <c r="I437" s="3" t="s">
        <v>523</v>
      </c>
      <c r="J437" s="3"/>
      <c r="K437" s="3"/>
      <c r="L437" s="2" t="s">
        <v>49</v>
      </c>
      <c r="M437" s="2" t="s">
        <v>117</v>
      </c>
      <c r="N437" s="2">
        <v>184</v>
      </c>
      <c r="O437" s="4">
        <v>183.95</v>
      </c>
      <c r="P437" s="4">
        <v>0</v>
      </c>
      <c r="Q437" s="4">
        <v>183.95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4">
        <v>0</v>
      </c>
      <c r="AG437" s="2">
        <v>34</v>
      </c>
      <c r="AH437" s="2">
        <v>510</v>
      </c>
      <c r="AI437" s="2">
        <v>200</v>
      </c>
      <c r="AJ437" s="5">
        <v>100</v>
      </c>
      <c r="AK437" s="55">
        <f t="shared" si="6"/>
        <v>0</v>
      </c>
    </row>
    <row r="438" spans="1:37" ht="25.65" customHeight="1">
      <c r="A438" s="2">
        <v>535</v>
      </c>
      <c r="B438" s="2" t="s">
        <v>36</v>
      </c>
      <c r="C438" s="2" t="s">
        <v>1031</v>
      </c>
      <c r="D438" s="2" t="s">
        <v>133</v>
      </c>
      <c r="E438" s="2" t="s">
        <v>39</v>
      </c>
      <c r="F438" s="2" t="s">
        <v>40</v>
      </c>
      <c r="G438" s="2" t="s">
        <v>596</v>
      </c>
      <c r="H438" s="2" t="s">
        <v>140</v>
      </c>
      <c r="I438" s="3" t="s">
        <v>1032</v>
      </c>
      <c r="J438" s="3"/>
      <c r="K438" s="3"/>
      <c r="L438" s="2" t="s">
        <v>116</v>
      </c>
      <c r="M438" s="2" t="s">
        <v>54</v>
      </c>
      <c r="N438" s="2">
        <v>184</v>
      </c>
      <c r="O438" s="4">
        <v>183.3</v>
      </c>
      <c r="P438" s="4">
        <v>0</v>
      </c>
      <c r="Q438" s="4">
        <v>183.29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4">
        <v>0</v>
      </c>
      <c r="AG438" s="2">
        <v>44</v>
      </c>
      <c r="AH438" s="2">
        <v>660</v>
      </c>
      <c r="AI438" s="2">
        <v>200</v>
      </c>
      <c r="AJ438" s="5">
        <v>100</v>
      </c>
      <c r="AK438" s="55">
        <f t="shared" si="6"/>
        <v>0</v>
      </c>
    </row>
    <row r="439" spans="1:37" ht="25.65" customHeight="1">
      <c r="A439" s="2">
        <v>538</v>
      </c>
      <c r="B439" s="2" t="s">
        <v>85</v>
      </c>
      <c r="C439" s="2" t="s">
        <v>1033</v>
      </c>
      <c r="D439" s="2" t="s">
        <v>38</v>
      </c>
      <c r="E439" s="2" t="s">
        <v>39</v>
      </c>
      <c r="F439" s="2" t="s">
        <v>40</v>
      </c>
      <c r="G439" s="2" t="s">
        <v>67</v>
      </c>
      <c r="H439" s="2" t="s">
        <v>509</v>
      </c>
      <c r="I439" s="3" t="s">
        <v>820</v>
      </c>
      <c r="J439" s="3"/>
      <c r="K439" s="3" t="s">
        <v>380</v>
      </c>
      <c r="L439" s="2" t="s">
        <v>195</v>
      </c>
      <c r="M439" s="2"/>
      <c r="N439" s="2">
        <v>75</v>
      </c>
      <c r="O439" s="4">
        <v>75</v>
      </c>
      <c r="P439" s="4">
        <v>0</v>
      </c>
      <c r="Q439" s="4">
        <v>75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4">
        <v>0</v>
      </c>
      <c r="AG439" s="2">
        <v>14</v>
      </c>
      <c r="AH439" s="2">
        <v>210</v>
      </c>
      <c r="AI439" s="2">
        <v>200</v>
      </c>
      <c r="AJ439" s="5">
        <v>50</v>
      </c>
      <c r="AK439" s="55">
        <f t="shared" si="6"/>
        <v>0</v>
      </c>
    </row>
    <row r="440" spans="1:37" ht="25.65" customHeight="1">
      <c r="A440" s="2">
        <v>548</v>
      </c>
      <c r="B440" s="2" t="s">
        <v>36</v>
      </c>
      <c r="C440" s="2" t="s">
        <v>1034</v>
      </c>
      <c r="D440" s="2" t="s">
        <v>38</v>
      </c>
      <c r="E440" s="2" t="s">
        <v>39</v>
      </c>
      <c r="F440" s="2" t="s">
        <v>40</v>
      </c>
      <c r="G440" s="2" t="s">
        <v>233</v>
      </c>
      <c r="H440" s="2" t="s">
        <v>62</v>
      </c>
      <c r="I440" s="3" t="s">
        <v>1002</v>
      </c>
      <c r="J440" s="3"/>
      <c r="K440" s="3"/>
      <c r="L440" s="2" t="s">
        <v>64</v>
      </c>
      <c r="M440" s="2"/>
      <c r="N440" s="2">
        <v>172.5</v>
      </c>
      <c r="O440" s="4">
        <v>171.5</v>
      </c>
      <c r="P440" s="4">
        <v>0</v>
      </c>
      <c r="Q440" s="4">
        <v>171.5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2">
        <v>9</v>
      </c>
      <c r="Z440" s="2">
        <v>0</v>
      </c>
      <c r="AA440" s="2">
        <v>0</v>
      </c>
      <c r="AB440" s="2">
        <v>9</v>
      </c>
      <c r="AC440" s="2">
        <v>0</v>
      </c>
      <c r="AD440" s="2">
        <v>0</v>
      </c>
      <c r="AE440" s="2">
        <v>0</v>
      </c>
      <c r="AF440" s="4">
        <v>360</v>
      </c>
      <c r="AG440" s="2">
        <v>32</v>
      </c>
      <c r="AH440" s="2">
        <v>480</v>
      </c>
      <c r="AI440" s="2">
        <v>200</v>
      </c>
      <c r="AJ440" s="5">
        <v>50</v>
      </c>
      <c r="AK440" s="55">
        <f t="shared" si="6"/>
        <v>0</v>
      </c>
    </row>
    <row r="441" spans="1:37" ht="25.65" customHeight="1">
      <c r="A441" s="2">
        <v>549</v>
      </c>
      <c r="B441" s="2" t="s">
        <v>36</v>
      </c>
      <c r="C441" s="2" t="s">
        <v>1035</v>
      </c>
      <c r="D441" s="2" t="s">
        <v>38</v>
      </c>
      <c r="E441" s="2" t="s">
        <v>39</v>
      </c>
      <c r="F441" s="2" t="s">
        <v>40</v>
      </c>
      <c r="G441" s="2" t="s">
        <v>67</v>
      </c>
      <c r="H441" s="2" t="s">
        <v>68</v>
      </c>
      <c r="I441" s="3" t="s">
        <v>555</v>
      </c>
      <c r="J441" s="3"/>
      <c r="K441" s="3"/>
      <c r="L441" s="2" t="s">
        <v>70</v>
      </c>
      <c r="M441" s="2"/>
      <c r="N441" s="2">
        <v>172.5</v>
      </c>
      <c r="O441" s="4">
        <v>150</v>
      </c>
      <c r="P441" s="4">
        <v>0</v>
      </c>
      <c r="Q441" s="4">
        <v>150</v>
      </c>
      <c r="R441" s="4">
        <v>0</v>
      </c>
      <c r="S441" s="4">
        <v>0</v>
      </c>
      <c r="T441" s="4">
        <v>0</v>
      </c>
      <c r="U441" s="4">
        <v>0</v>
      </c>
      <c r="V441" s="4">
        <v>7.5</v>
      </c>
      <c r="W441" s="4">
        <v>0</v>
      </c>
      <c r="X441" s="4">
        <v>0</v>
      </c>
      <c r="Y441" s="2">
        <v>28.5</v>
      </c>
      <c r="Z441" s="2">
        <v>28.5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4">
        <v>0</v>
      </c>
      <c r="AG441" s="2">
        <v>25</v>
      </c>
      <c r="AH441" s="2">
        <v>375</v>
      </c>
      <c r="AI441" s="2">
        <v>200</v>
      </c>
      <c r="AJ441" s="5">
        <v>50</v>
      </c>
      <c r="AK441" s="55">
        <f t="shared" si="6"/>
        <v>7.5</v>
      </c>
    </row>
    <row r="442" spans="1:37" ht="25.65" customHeight="1">
      <c r="A442" s="2">
        <v>551</v>
      </c>
      <c r="B442" s="2" t="s">
        <v>36</v>
      </c>
      <c r="C442" s="2" t="s">
        <v>1036</v>
      </c>
      <c r="D442" s="2" t="s">
        <v>38</v>
      </c>
      <c r="E442" s="2" t="s">
        <v>39</v>
      </c>
      <c r="F442" s="2" t="s">
        <v>40</v>
      </c>
      <c r="G442" s="2" t="s">
        <v>87</v>
      </c>
      <c r="H442" s="2" t="s">
        <v>62</v>
      </c>
      <c r="I442" s="3" t="s">
        <v>1006</v>
      </c>
      <c r="J442" s="3"/>
      <c r="K442" s="3"/>
      <c r="L442" s="2" t="s">
        <v>64</v>
      </c>
      <c r="M442" s="2"/>
      <c r="N442" s="2">
        <v>172.5</v>
      </c>
      <c r="O442" s="4">
        <v>172.5</v>
      </c>
      <c r="P442" s="4">
        <v>0</v>
      </c>
      <c r="Q442" s="4">
        <v>172.5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2">
        <v>50.5</v>
      </c>
      <c r="Z442" s="2">
        <v>18.5</v>
      </c>
      <c r="AA442" s="2">
        <v>0</v>
      </c>
      <c r="AB442" s="2">
        <v>32</v>
      </c>
      <c r="AC442" s="2">
        <v>0</v>
      </c>
      <c r="AD442" s="2">
        <v>0</v>
      </c>
      <c r="AE442" s="2">
        <v>0</v>
      </c>
      <c r="AF442" s="4">
        <v>1280</v>
      </c>
      <c r="AG442" s="2">
        <v>47</v>
      </c>
      <c r="AH442" s="2">
        <v>705</v>
      </c>
      <c r="AI442" s="2">
        <v>200</v>
      </c>
      <c r="AJ442" s="5">
        <v>50</v>
      </c>
      <c r="AK442" s="55">
        <f t="shared" si="6"/>
        <v>0</v>
      </c>
    </row>
    <row r="443" spans="1:37" ht="25.65" customHeight="1">
      <c r="A443" s="2">
        <v>552</v>
      </c>
      <c r="B443" s="2" t="s">
        <v>36</v>
      </c>
      <c r="C443" s="2" t="s">
        <v>1037</v>
      </c>
      <c r="D443" s="2" t="s">
        <v>38</v>
      </c>
      <c r="E443" s="2" t="s">
        <v>39</v>
      </c>
      <c r="F443" s="2" t="s">
        <v>40</v>
      </c>
      <c r="G443" s="2" t="s">
        <v>106</v>
      </c>
      <c r="H443" s="2" t="s">
        <v>62</v>
      </c>
      <c r="I443" s="3" t="s">
        <v>560</v>
      </c>
      <c r="J443" s="3"/>
      <c r="K443" s="3"/>
      <c r="L443" s="2" t="s">
        <v>64</v>
      </c>
      <c r="M443" s="2"/>
      <c r="N443" s="2">
        <v>172.5</v>
      </c>
      <c r="O443" s="4">
        <v>161.5</v>
      </c>
      <c r="P443" s="4">
        <v>0</v>
      </c>
      <c r="Q443" s="4">
        <v>161.5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2">
        <v>65.5</v>
      </c>
      <c r="Z443" s="2">
        <v>0</v>
      </c>
      <c r="AA443" s="2">
        <v>0</v>
      </c>
      <c r="AB443" s="2">
        <v>48.5</v>
      </c>
      <c r="AC443" s="2">
        <v>17</v>
      </c>
      <c r="AD443" s="2">
        <v>0</v>
      </c>
      <c r="AE443" s="2">
        <v>0</v>
      </c>
      <c r="AF443" s="4">
        <v>2620</v>
      </c>
      <c r="AG443" s="2">
        <v>45</v>
      </c>
      <c r="AH443" s="2">
        <v>675</v>
      </c>
      <c r="AI443" s="2">
        <v>200</v>
      </c>
      <c r="AJ443" s="5">
        <v>50</v>
      </c>
      <c r="AK443" s="55">
        <f t="shared" si="6"/>
        <v>0</v>
      </c>
    </row>
    <row r="444" spans="1:37" ht="25.65" customHeight="1">
      <c r="A444" s="2">
        <v>553</v>
      </c>
      <c r="B444" s="2" t="s">
        <v>36</v>
      </c>
      <c r="C444" s="2" t="s">
        <v>1038</v>
      </c>
      <c r="D444" s="2" t="s">
        <v>38</v>
      </c>
      <c r="E444" s="2" t="s">
        <v>39</v>
      </c>
      <c r="F444" s="2" t="s">
        <v>40</v>
      </c>
      <c r="G444" s="2" t="s">
        <v>233</v>
      </c>
      <c r="H444" s="2" t="s">
        <v>91</v>
      </c>
      <c r="I444" s="3" t="s">
        <v>1039</v>
      </c>
      <c r="J444" s="3"/>
      <c r="K444" s="3"/>
      <c r="L444" s="2" t="s">
        <v>70</v>
      </c>
      <c r="M444" s="2" t="s">
        <v>75</v>
      </c>
      <c r="N444" s="2">
        <v>172.5</v>
      </c>
      <c r="O444" s="4">
        <v>172.5</v>
      </c>
      <c r="P444" s="4">
        <v>0</v>
      </c>
      <c r="Q444" s="4">
        <v>172.5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2">
        <v>17.5</v>
      </c>
      <c r="Z444" s="2">
        <v>17.5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4">
        <v>0</v>
      </c>
      <c r="AG444" s="2">
        <v>41</v>
      </c>
      <c r="AH444" s="2">
        <v>615</v>
      </c>
      <c r="AI444" s="2">
        <v>200</v>
      </c>
      <c r="AJ444" s="5">
        <v>50</v>
      </c>
      <c r="AK444" s="55">
        <f t="shared" si="6"/>
        <v>0</v>
      </c>
    </row>
    <row r="445" spans="1:37" ht="25.65" customHeight="1">
      <c r="A445" s="2">
        <v>556</v>
      </c>
      <c r="B445" s="2" t="s">
        <v>36</v>
      </c>
      <c r="C445" s="2" t="s">
        <v>1040</v>
      </c>
      <c r="D445" s="2" t="s">
        <v>38</v>
      </c>
      <c r="E445" s="2" t="s">
        <v>39</v>
      </c>
      <c r="F445" s="2" t="s">
        <v>40</v>
      </c>
      <c r="G445" s="2" t="s">
        <v>67</v>
      </c>
      <c r="H445" s="2" t="s">
        <v>509</v>
      </c>
      <c r="I445" s="3" t="s">
        <v>565</v>
      </c>
      <c r="J445" s="3"/>
      <c r="K445" s="3"/>
      <c r="L445" s="2" t="s">
        <v>195</v>
      </c>
      <c r="M445" s="2"/>
      <c r="N445" s="2">
        <v>172.5</v>
      </c>
      <c r="O445" s="4">
        <v>172.5</v>
      </c>
      <c r="P445" s="4">
        <v>0</v>
      </c>
      <c r="Q445" s="4">
        <v>172.5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2">
        <v>15</v>
      </c>
      <c r="Z445" s="2">
        <v>15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4">
        <v>0</v>
      </c>
      <c r="AG445" s="2">
        <v>37</v>
      </c>
      <c r="AH445" s="2">
        <v>555</v>
      </c>
      <c r="AI445" s="2">
        <v>200</v>
      </c>
      <c r="AJ445" s="5">
        <v>50</v>
      </c>
      <c r="AK445" s="55">
        <f t="shared" si="6"/>
        <v>0</v>
      </c>
    </row>
    <row r="446" spans="1:37" ht="25.65" customHeight="1">
      <c r="A446" s="2">
        <v>557</v>
      </c>
      <c r="B446" s="2" t="s">
        <v>85</v>
      </c>
      <c r="C446" s="2" t="s">
        <v>1041</v>
      </c>
      <c r="D446" s="2" t="s">
        <v>38</v>
      </c>
      <c r="E446" s="2" t="s">
        <v>39</v>
      </c>
      <c r="F446" s="2" t="s">
        <v>40</v>
      </c>
      <c r="G446" s="2" t="s">
        <v>83</v>
      </c>
      <c r="H446" s="2" t="s">
        <v>291</v>
      </c>
      <c r="I446" s="3" t="s">
        <v>565</v>
      </c>
      <c r="J446" s="3"/>
      <c r="K446" s="3" t="s">
        <v>1042</v>
      </c>
      <c r="L446" s="2" t="s">
        <v>64</v>
      </c>
      <c r="M446" s="2"/>
      <c r="N446" s="2">
        <v>60</v>
      </c>
      <c r="O446" s="4">
        <v>52.5</v>
      </c>
      <c r="P446" s="4">
        <v>0</v>
      </c>
      <c r="Q446" s="4">
        <v>52.5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4">
        <v>0</v>
      </c>
      <c r="AG446" s="2">
        <v>7</v>
      </c>
      <c r="AH446" s="2">
        <v>105</v>
      </c>
      <c r="AI446" s="2">
        <v>200</v>
      </c>
      <c r="AJ446" s="5">
        <v>50</v>
      </c>
      <c r="AK446" s="55">
        <f t="shared" si="6"/>
        <v>0</v>
      </c>
    </row>
    <row r="447" spans="1:37" ht="25.65" customHeight="1">
      <c r="A447" s="2">
        <v>558</v>
      </c>
      <c r="B447" s="2" t="s">
        <v>36</v>
      </c>
      <c r="C447" s="2" t="s">
        <v>1043</v>
      </c>
      <c r="D447" s="2" t="s">
        <v>38</v>
      </c>
      <c r="E447" s="2" t="s">
        <v>39</v>
      </c>
      <c r="F447" s="2" t="s">
        <v>40</v>
      </c>
      <c r="G447" s="2" t="s">
        <v>287</v>
      </c>
      <c r="H447" s="2" t="s">
        <v>319</v>
      </c>
      <c r="I447" s="3" t="s">
        <v>565</v>
      </c>
      <c r="J447" s="3"/>
      <c r="K447" s="3"/>
      <c r="L447" s="2" t="s">
        <v>64</v>
      </c>
      <c r="M447" s="2"/>
      <c r="N447" s="2">
        <v>172.5</v>
      </c>
      <c r="O447" s="4">
        <v>165</v>
      </c>
      <c r="P447" s="4">
        <v>0</v>
      </c>
      <c r="Q447" s="4">
        <v>165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2">
        <v>41.5</v>
      </c>
      <c r="Z447" s="2">
        <v>17.5</v>
      </c>
      <c r="AA447" s="2">
        <v>0</v>
      </c>
      <c r="AB447" s="2">
        <v>0</v>
      </c>
      <c r="AC447" s="2">
        <v>24</v>
      </c>
      <c r="AD447" s="2">
        <v>0</v>
      </c>
      <c r="AE447" s="2">
        <v>0</v>
      </c>
      <c r="AF447" s="4">
        <v>960</v>
      </c>
      <c r="AG447" s="2">
        <v>32</v>
      </c>
      <c r="AH447" s="2">
        <v>480</v>
      </c>
      <c r="AI447" s="2">
        <v>200</v>
      </c>
      <c r="AJ447" s="5">
        <v>50</v>
      </c>
      <c r="AK447" s="55">
        <f t="shared" si="6"/>
        <v>0</v>
      </c>
    </row>
    <row r="448" spans="1:37" ht="25.65" customHeight="1">
      <c r="A448" s="2">
        <v>559</v>
      </c>
      <c r="B448" s="2" t="s">
        <v>36</v>
      </c>
      <c r="C448" s="2" t="s">
        <v>1044</v>
      </c>
      <c r="D448" s="2" t="s">
        <v>133</v>
      </c>
      <c r="E448" s="2" t="s">
        <v>39</v>
      </c>
      <c r="F448" s="2" t="s">
        <v>40</v>
      </c>
      <c r="G448" s="2" t="s">
        <v>139</v>
      </c>
      <c r="H448" s="2" t="s">
        <v>1045</v>
      </c>
      <c r="I448" s="3" t="s">
        <v>565</v>
      </c>
      <c r="J448" s="3"/>
      <c r="K448" s="3"/>
      <c r="L448" s="2" t="s">
        <v>64</v>
      </c>
      <c r="M448" s="2"/>
      <c r="N448" s="2">
        <v>184</v>
      </c>
      <c r="O448" s="4">
        <v>184</v>
      </c>
      <c r="P448" s="4">
        <v>0</v>
      </c>
      <c r="Q448" s="4">
        <v>184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2">
        <v>5.5</v>
      </c>
      <c r="Z448" s="2">
        <v>5.5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4">
        <v>0</v>
      </c>
      <c r="AG448" s="2">
        <v>43</v>
      </c>
      <c r="AH448" s="2">
        <v>645</v>
      </c>
      <c r="AI448" s="2">
        <v>200</v>
      </c>
      <c r="AJ448" s="5">
        <v>50</v>
      </c>
      <c r="AK448" s="55">
        <f t="shared" si="6"/>
        <v>0</v>
      </c>
    </row>
    <row r="449" spans="1:37" ht="25.65" customHeight="1">
      <c r="A449" s="2">
        <v>560</v>
      </c>
      <c r="B449" s="2" t="s">
        <v>36</v>
      </c>
      <c r="C449" s="2" t="s">
        <v>1046</v>
      </c>
      <c r="D449" s="2" t="s">
        <v>38</v>
      </c>
      <c r="E449" s="2" t="s">
        <v>39</v>
      </c>
      <c r="F449" s="2" t="s">
        <v>40</v>
      </c>
      <c r="G449" s="2" t="s">
        <v>311</v>
      </c>
      <c r="H449" s="2" t="s">
        <v>62</v>
      </c>
      <c r="I449" s="3" t="s">
        <v>565</v>
      </c>
      <c r="J449" s="3"/>
      <c r="K449" s="3"/>
      <c r="L449" s="2" t="s">
        <v>64</v>
      </c>
      <c r="M449" s="2"/>
      <c r="N449" s="2">
        <v>172.5</v>
      </c>
      <c r="O449" s="4">
        <v>150</v>
      </c>
      <c r="P449" s="4">
        <v>0</v>
      </c>
      <c r="Q449" s="4">
        <v>150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2">
        <v>11.5</v>
      </c>
      <c r="Z449" s="2">
        <v>11.5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4">
        <v>0</v>
      </c>
      <c r="AG449" s="2">
        <v>25</v>
      </c>
      <c r="AH449" s="2">
        <v>375</v>
      </c>
      <c r="AI449" s="2">
        <v>200</v>
      </c>
      <c r="AJ449" s="5">
        <v>50</v>
      </c>
      <c r="AK449" s="55">
        <f t="shared" si="6"/>
        <v>0</v>
      </c>
    </row>
    <row r="450" spans="1:37" ht="25.65" customHeight="1">
      <c r="A450" s="2">
        <v>561</v>
      </c>
      <c r="B450" s="2" t="s">
        <v>36</v>
      </c>
      <c r="C450" s="2" t="s">
        <v>1047</v>
      </c>
      <c r="D450" s="2" t="s">
        <v>38</v>
      </c>
      <c r="E450" s="2" t="s">
        <v>39</v>
      </c>
      <c r="F450" s="2" t="s">
        <v>40</v>
      </c>
      <c r="G450" s="2" t="s">
        <v>127</v>
      </c>
      <c r="H450" s="2" t="s">
        <v>62</v>
      </c>
      <c r="I450" s="3" t="s">
        <v>565</v>
      </c>
      <c r="J450" s="3"/>
      <c r="K450" s="3"/>
      <c r="L450" s="2" t="s">
        <v>64</v>
      </c>
      <c r="M450" s="2"/>
      <c r="N450" s="2">
        <v>172.5</v>
      </c>
      <c r="O450" s="4">
        <v>161</v>
      </c>
      <c r="P450" s="4">
        <v>0</v>
      </c>
      <c r="Q450" s="4">
        <v>161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2">
        <v>8.5</v>
      </c>
      <c r="Z450" s="2">
        <v>8.5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4">
        <v>0</v>
      </c>
      <c r="AG450" s="2">
        <v>28</v>
      </c>
      <c r="AH450" s="2">
        <v>420</v>
      </c>
      <c r="AI450" s="2">
        <v>200</v>
      </c>
      <c r="AJ450" s="5">
        <v>50</v>
      </c>
      <c r="AK450" s="55">
        <f t="shared" si="6"/>
        <v>0</v>
      </c>
    </row>
    <row r="451" spans="1:37" ht="25.65" customHeight="1">
      <c r="A451" s="2">
        <v>562</v>
      </c>
      <c r="B451" s="2" t="s">
        <v>36</v>
      </c>
      <c r="C451" s="2" t="s">
        <v>1048</v>
      </c>
      <c r="D451" s="2" t="s">
        <v>38</v>
      </c>
      <c r="E451" s="2" t="s">
        <v>39</v>
      </c>
      <c r="F451" s="2" t="s">
        <v>40</v>
      </c>
      <c r="G451" s="2" t="s">
        <v>87</v>
      </c>
      <c r="H451" s="2" t="s">
        <v>411</v>
      </c>
      <c r="I451" s="3" t="s">
        <v>565</v>
      </c>
      <c r="J451" s="3"/>
      <c r="K451" s="3"/>
      <c r="L451" s="2" t="s">
        <v>70</v>
      </c>
      <c r="M451" s="2"/>
      <c r="N451" s="2">
        <v>172.5</v>
      </c>
      <c r="O451" s="4">
        <v>169</v>
      </c>
      <c r="P451" s="4">
        <v>0</v>
      </c>
      <c r="Q451" s="4">
        <v>169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2">
        <v>11.5</v>
      </c>
      <c r="Z451" s="2">
        <v>11.5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4">
        <v>0</v>
      </c>
      <c r="AG451" s="2">
        <v>36</v>
      </c>
      <c r="AH451" s="2">
        <v>540</v>
      </c>
      <c r="AI451" s="2">
        <v>200</v>
      </c>
      <c r="AJ451" s="5">
        <v>50</v>
      </c>
      <c r="AK451" s="55">
        <f t="shared" si="6"/>
        <v>0</v>
      </c>
    </row>
    <row r="452" spans="1:37" ht="25.65" customHeight="1">
      <c r="A452" s="2">
        <v>563</v>
      </c>
      <c r="B452" s="2" t="s">
        <v>36</v>
      </c>
      <c r="C452" s="2" t="s">
        <v>1049</v>
      </c>
      <c r="D452" s="2" t="s">
        <v>38</v>
      </c>
      <c r="E452" s="2" t="s">
        <v>39</v>
      </c>
      <c r="F452" s="2" t="s">
        <v>40</v>
      </c>
      <c r="G452" s="2" t="s">
        <v>311</v>
      </c>
      <c r="H452" s="2" t="s">
        <v>62</v>
      </c>
      <c r="I452" s="3" t="s">
        <v>565</v>
      </c>
      <c r="J452" s="3"/>
      <c r="K452" s="3"/>
      <c r="L452" s="2" t="s">
        <v>64</v>
      </c>
      <c r="M452" s="2"/>
      <c r="N452" s="2">
        <v>172.5</v>
      </c>
      <c r="O452" s="4">
        <v>168.5</v>
      </c>
      <c r="P452" s="4">
        <v>0</v>
      </c>
      <c r="Q452" s="4">
        <v>168.5</v>
      </c>
      <c r="R452" s="4">
        <v>0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2">
        <v>14.5</v>
      </c>
      <c r="Z452" s="2">
        <v>14.5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4">
        <v>0</v>
      </c>
      <c r="AG452" s="2">
        <v>33</v>
      </c>
      <c r="AH452" s="2">
        <v>495</v>
      </c>
      <c r="AI452" s="2">
        <v>200</v>
      </c>
      <c r="AJ452" s="5">
        <v>50</v>
      </c>
      <c r="AK452" s="55">
        <f t="shared" ref="AK452:AK515" si="7">R452+S452+T452+U452+V452+X452</f>
        <v>0</v>
      </c>
    </row>
    <row r="453" spans="1:37" ht="25.65" customHeight="1">
      <c r="A453" s="2">
        <v>564</v>
      </c>
      <c r="B453" s="2" t="s">
        <v>36</v>
      </c>
      <c r="C453" s="2" t="s">
        <v>1050</v>
      </c>
      <c r="D453" s="2" t="s">
        <v>38</v>
      </c>
      <c r="E453" s="2" t="s">
        <v>39</v>
      </c>
      <c r="F453" s="2" t="s">
        <v>40</v>
      </c>
      <c r="G453" s="2" t="s">
        <v>318</v>
      </c>
      <c r="H453" s="2" t="s">
        <v>319</v>
      </c>
      <c r="I453" s="3" t="s">
        <v>565</v>
      </c>
      <c r="J453" s="3"/>
      <c r="K453" s="3"/>
      <c r="L453" s="2" t="s">
        <v>64</v>
      </c>
      <c r="M453" s="2"/>
      <c r="N453" s="2">
        <v>172.5</v>
      </c>
      <c r="O453" s="4">
        <v>165</v>
      </c>
      <c r="P453" s="4">
        <v>0</v>
      </c>
      <c r="Q453" s="4">
        <v>165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4">
        <v>0</v>
      </c>
      <c r="AG453" s="2">
        <v>23</v>
      </c>
      <c r="AH453" s="2">
        <v>345</v>
      </c>
      <c r="AI453" s="2">
        <v>200</v>
      </c>
      <c r="AJ453" s="5">
        <v>50</v>
      </c>
      <c r="AK453" s="55">
        <f t="shared" si="7"/>
        <v>0</v>
      </c>
    </row>
    <row r="454" spans="1:37" ht="25.65" customHeight="1">
      <c r="A454" s="2">
        <v>565</v>
      </c>
      <c r="B454" s="2" t="s">
        <v>36</v>
      </c>
      <c r="C454" s="2" t="s">
        <v>1051</v>
      </c>
      <c r="D454" s="2" t="s">
        <v>38</v>
      </c>
      <c r="E454" s="2" t="s">
        <v>39</v>
      </c>
      <c r="F454" s="2" t="s">
        <v>40</v>
      </c>
      <c r="G454" s="2" t="s">
        <v>602</v>
      </c>
      <c r="H454" s="2" t="s">
        <v>603</v>
      </c>
      <c r="I454" s="3" t="s">
        <v>839</v>
      </c>
      <c r="J454" s="3"/>
      <c r="K454" s="3"/>
      <c r="L454" s="2" t="s">
        <v>70</v>
      </c>
      <c r="M454" s="2"/>
      <c r="N454" s="2">
        <v>172.5</v>
      </c>
      <c r="O454" s="4">
        <v>165</v>
      </c>
      <c r="P454" s="4">
        <v>0</v>
      </c>
      <c r="Q454" s="4">
        <v>165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4">
        <v>0</v>
      </c>
      <c r="AG454" s="2">
        <v>26</v>
      </c>
      <c r="AH454" s="2">
        <v>390</v>
      </c>
      <c r="AI454" s="2">
        <v>200</v>
      </c>
      <c r="AJ454" s="5">
        <v>50</v>
      </c>
      <c r="AK454" s="55">
        <f t="shared" si="7"/>
        <v>0</v>
      </c>
    </row>
    <row r="455" spans="1:37" ht="25.65" customHeight="1">
      <c r="A455" s="2">
        <v>566</v>
      </c>
      <c r="B455" s="2" t="s">
        <v>36</v>
      </c>
      <c r="C455" s="2" t="s">
        <v>1052</v>
      </c>
      <c r="D455" s="2" t="s">
        <v>133</v>
      </c>
      <c r="E455" s="2" t="s">
        <v>39</v>
      </c>
      <c r="F455" s="2" t="s">
        <v>40</v>
      </c>
      <c r="G455" s="2" t="s">
        <v>134</v>
      </c>
      <c r="H455" s="2" t="s">
        <v>265</v>
      </c>
      <c r="I455" s="3" t="s">
        <v>1053</v>
      </c>
      <c r="J455" s="3"/>
      <c r="K455" s="3"/>
      <c r="L455" s="2" t="s">
        <v>195</v>
      </c>
      <c r="M455" s="2"/>
      <c r="N455" s="2">
        <v>184</v>
      </c>
      <c r="O455" s="4">
        <v>179.5</v>
      </c>
      <c r="P455" s="4">
        <v>0</v>
      </c>
      <c r="Q455" s="4">
        <v>179.5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2">
        <v>18.5</v>
      </c>
      <c r="Z455" s="2">
        <v>14.5</v>
      </c>
      <c r="AA455" s="2">
        <v>0</v>
      </c>
      <c r="AB455" s="2">
        <v>4</v>
      </c>
      <c r="AC455" s="2">
        <v>0</v>
      </c>
      <c r="AD455" s="2">
        <v>0</v>
      </c>
      <c r="AE455" s="2">
        <v>0</v>
      </c>
      <c r="AF455" s="4">
        <v>150</v>
      </c>
      <c r="AG455" s="2">
        <v>35</v>
      </c>
      <c r="AH455" s="2">
        <v>525</v>
      </c>
      <c r="AI455" s="2">
        <v>200</v>
      </c>
      <c r="AJ455" s="5">
        <v>50</v>
      </c>
      <c r="AK455" s="55">
        <f t="shared" si="7"/>
        <v>0</v>
      </c>
    </row>
    <row r="456" spans="1:37" ht="25.65" customHeight="1">
      <c r="A456" s="2">
        <v>567</v>
      </c>
      <c r="B456" s="2" t="s">
        <v>36</v>
      </c>
      <c r="C456" s="2" t="s">
        <v>1054</v>
      </c>
      <c r="D456" s="2" t="s">
        <v>38</v>
      </c>
      <c r="E456" s="2" t="s">
        <v>39</v>
      </c>
      <c r="F456" s="2" t="s">
        <v>40</v>
      </c>
      <c r="G456" s="2" t="s">
        <v>346</v>
      </c>
      <c r="H456" s="2" t="s">
        <v>319</v>
      </c>
      <c r="I456" s="3" t="s">
        <v>852</v>
      </c>
      <c r="J456" s="3"/>
      <c r="K456" s="3"/>
      <c r="L456" s="2" t="s">
        <v>64</v>
      </c>
      <c r="M456" s="2"/>
      <c r="N456" s="2">
        <v>172.5</v>
      </c>
      <c r="O456" s="4">
        <v>172.5</v>
      </c>
      <c r="P456" s="4">
        <v>0</v>
      </c>
      <c r="Q456" s="4">
        <v>172.5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2">
        <v>2</v>
      </c>
      <c r="Z456" s="2">
        <v>2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4">
        <v>0</v>
      </c>
      <c r="AG456" s="2">
        <v>25</v>
      </c>
      <c r="AH456" s="2">
        <v>375</v>
      </c>
      <c r="AI456" s="2">
        <v>200</v>
      </c>
      <c r="AJ456" s="5">
        <v>50</v>
      </c>
      <c r="AK456" s="55">
        <f t="shared" si="7"/>
        <v>0</v>
      </c>
    </row>
    <row r="457" spans="1:37" ht="25.65" customHeight="1">
      <c r="A457" s="2">
        <v>568</v>
      </c>
      <c r="B457" s="2" t="s">
        <v>36</v>
      </c>
      <c r="C457" s="2" t="s">
        <v>1055</v>
      </c>
      <c r="D457" s="2" t="s">
        <v>38</v>
      </c>
      <c r="E457" s="2" t="s">
        <v>39</v>
      </c>
      <c r="F457" s="2" t="s">
        <v>40</v>
      </c>
      <c r="G457" s="2" t="s">
        <v>489</v>
      </c>
      <c r="H457" s="2" t="s">
        <v>288</v>
      </c>
      <c r="I457" s="3" t="s">
        <v>1056</v>
      </c>
      <c r="J457" s="3"/>
      <c r="K457" s="3"/>
      <c r="L457" s="2" t="s">
        <v>74</v>
      </c>
      <c r="M457" s="2" t="s">
        <v>65</v>
      </c>
      <c r="N457" s="2">
        <v>172.5</v>
      </c>
      <c r="O457" s="4">
        <v>161</v>
      </c>
      <c r="P457" s="4">
        <v>0</v>
      </c>
      <c r="Q457" s="4">
        <v>161</v>
      </c>
      <c r="R457" s="4">
        <v>0</v>
      </c>
      <c r="S457" s="4">
        <v>11.5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4">
        <v>0</v>
      </c>
      <c r="AG457" s="2">
        <v>28</v>
      </c>
      <c r="AH457" s="2">
        <v>420</v>
      </c>
      <c r="AI457" s="2">
        <v>200</v>
      </c>
      <c r="AJ457" s="5">
        <v>200</v>
      </c>
      <c r="AK457" s="55">
        <f t="shared" si="7"/>
        <v>11.5</v>
      </c>
    </row>
    <row r="458" spans="1:37" ht="25.65" customHeight="1">
      <c r="A458" s="2">
        <v>569</v>
      </c>
      <c r="B458" s="2" t="s">
        <v>36</v>
      </c>
      <c r="C458" s="2" t="s">
        <v>1057</v>
      </c>
      <c r="D458" s="2" t="s">
        <v>38</v>
      </c>
      <c r="E458" s="2" t="s">
        <v>39</v>
      </c>
      <c r="F458" s="2" t="s">
        <v>40</v>
      </c>
      <c r="G458" s="2" t="s">
        <v>67</v>
      </c>
      <c r="H458" s="2" t="s">
        <v>62</v>
      </c>
      <c r="I458" s="3" t="s">
        <v>413</v>
      </c>
      <c r="J458" s="3"/>
      <c r="K458" s="3"/>
      <c r="L458" s="2" t="s">
        <v>64</v>
      </c>
      <c r="M458" s="2" t="s">
        <v>65</v>
      </c>
      <c r="N458" s="2">
        <v>172.5</v>
      </c>
      <c r="O458" s="4">
        <v>172.5</v>
      </c>
      <c r="P458" s="4">
        <v>0</v>
      </c>
      <c r="Q458" s="4">
        <v>172.5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2">
        <v>2.5</v>
      </c>
      <c r="Z458" s="2">
        <v>2.5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4">
        <v>0</v>
      </c>
      <c r="AG458" s="2">
        <v>34</v>
      </c>
      <c r="AH458" s="2">
        <v>510</v>
      </c>
      <c r="AI458" s="2">
        <v>200</v>
      </c>
      <c r="AJ458" s="5">
        <v>100</v>
      </c>
      <c r="AK458" s="55">
        <f t="shared" si="7"/>
        <v>0</v>
      </c>
    </row>
    <row r="459" spans="1:37" ht="25.65" customHeight="1">
      <c r="A459" s="2">
        <v>570</v>
      </c>
      <c r="B459" s="2" t="s">
        <v>36</v>
      </c>
      <c r="C459" s="2" t="s">
        <v>1058</v>
      </c>
      <c r="D459" s="2" t="s">
        <v>38</v>
      </c>
      <c r="E459" s="2" t="s">
        <v>39</v>
      </c>
      <c r="F459" s="2" t="s">
        <v>40</v>
      </c>
      <c r="G459" s="2" t="s">
        <v>602</v>
      </c>
      <c r="H459" s="2" t="s">
        <v>250</v>
      </c>
      <c r="I459" s="3" t="s">
        <v>653</v>
      </c>
      <c r="J459" s="3"/>
      <c r="K459" s="3"/>
      <c r="L459" s="2" t="s">
        <v>116</v>
      </c>
      <c r="M459" s="2" t="s">
        <v>216</v>
      </c>
      <c r="N459" s="2">
        <v>172.5</v>
      </c>
      <c r="O459" s="4">
        <v>171.56666666666666</v>
      </c>
      <c r="P459" s="4">
        <v>0</v>
      </c>
      <c r="Q459" s="4">
        <v>171.57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4">
        <v>0</v>
      </c>
      <c r="AG459" s="2">
        <v>35</v>
      </c>
      <c r="AH459" s="2">
        <v>525</v>
      </c>
      <c r="AI459" s="2">
        <v>200</v>
      </c>
      <c r="AJ459" s="5">
        <v>100</v>
      </c>
      <c r="AK459" s="55">
        <f t="shared" si="7"/>
        <v>0</v>
      </c>
    </row>
    <row r="460" spans="1:37" ht="25.65" customHeight="1">
      <c r="A460" s="2">
        <v>571</v>
      </c>
      <c r="B460" s="2" t="s">
        <v>36</v>
      </c>
      <c r="C460" s="2" t="s">
        <v>1059</v>
      </c>
      <c r="D460" s="2" t="s">
        <v>133</v>
      </c>
      <c r="E460" s="2" t="s">
        <v>39</v>
      </c>
      <c r="F460" s="2" t="s">
        <v>40</v>
      </c>
      <c r="G460" s="2" t="s">
        <v>404</v>
      </c>
      <c r="H460" s="2" t="s">
        <v>1060</v>
      </c>
      <c r="I460" s="3" t="s">
        <v>292</v>
      </c>
      <c r="J460" s="3"/>
      <c r="K460" s="3"/>
      <c r="L460" s="2" t="s">
        <v>121</v>
      </c>
      <c r="M460" s="2" t="s">
        <v>65</v>
      </c>
      <c r="N460" s="2">
        <v>184</v>
      </c>
      <c r="O460" s="4">
        <v>184</v>
      </c>
      <c r="P460" s="4">
        <v>0</v>
      </c>
      <c r="Q460" s="4">
        <v>184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4">
        <v>0</v>
      </c>
      <c r="AG460" s="2">
        <v>28</v>
      </c>
      <c r="AH460" s="2">
        <v>420</v>
      </c>
      <c r="AI460" s="2">
        <v>200</v>
      </c>
      <c r="AJ460" s="5">
        <v>100</v>
      </c>
      <c r="AK460" s="55">
        <f t="shared" si="7"/>
        <v>0</v>
      </c>
    </row>
    <row r="461" spans="1:37" ht="25.65" customHeight="1">
      <c r="A461" s="2">
        <v>574</v>
      </c>
      <c r="B461" s="2" t="s">
        <v>36</v>
      </c>
      <c r="C461" s="2" t="s">
        <v>1061</v>
      </c>
      <c r="D461" s="2" t="s">
        <v>38</v>
      </c>
      <c r="E461" s="2" t="s">
        <v>39</v>
      </c>
      <c r="F461" s="2" t="s">
        <v>40</v>
      </c>
      <c r="G461" s="2" t="s">
        <v>127</v>
      </c>
      <c r="H461" s="2" t="s">
        <v>62</v>
      </c>
      <c r="I461" s="3" t="s">
        <v>398</v>
      </c>
      <c r="J461" s="3"/>
      <c r="K461" s="3"/>
      <c r="L461" s="2" t="s">
        <v>195</v>
      </c>
      <c r="M461" s="2" t="s">
        <v>65</v>
      </c>
      <c r="N461" s="2">
        <v>172.5</v>
      </c>
      <c r="O461" s="4">
        <v>172.5</v>
      </c>
      <c r="P461" s="4">
        <v>0</v>
      </c>
      <c r="Q461" s="4">
        <v>172.5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2">
        <v>1.5</v>
      </c>
      <c r="Z461" s="2">
        <v>0</v>
      </c>
      <c r="AA461" s="2">
        <v>0</v>
      </c>
      <c r="AB461" s="2">
        <v>1.5</v>
      </c>
      <c r="AC461" s="2">
        <v>0</v>
      </c>
      <c r="AD461" s="2">
        <v>0</v>
      </c>
      <c r="AE461" s="2">
        <v>0</v>
      </c>
      <c r="AF461" s="4">
        <v>60</v>
      </c>
      <c r="AG461" s="2">
        <v>26</v>
      </c>
      <c r="AH461" s="2">
        <v>390</v>
      </c>
      <c r="AI461" s="2">
        <v>200</v>
      </c>
      <c r="AJ461" s="5">
        <v>100</v>
      </c>
      <c r="AK461" s="55">
        <f t="shared" si="7"/>
        <v>0</v>
      </c>
    </row>
    <row r="462" spans="1:37" ht="25.65" customHeight="1">
      <c r="A462" s="2">
        <v>575</v>
      </c>
      <c r="B462" s="2" t="s">
        <v>36</v>
      </c>
      <c r="C462" s="2" t="s">
        <v>1062</v>
      </c>
      <c r="D462" s="2" t="s">
        <v>133</v>
      </c>
      <c r="E462" s="2" t="s">
        <v>39</v>
      </c>
      <c r="F462" s="2" t="s">
        <v>40</v>
      </c>
      <c r="G462" s="2" t="s">
        <v>382</v>
      </c>
      <c r="H462" s="2" t="s">
        <v>383</v>
      </c>
      <c r="I462" s="3" t="s">
        <v>984</v>
      </c>
      <c r="J462" s="3"/>
      <c r="K462" s="3"/>
      <c r="L462" s="2" t="s">
        <v>481</v>
      </c>
      <c r="M462" s="2" t="s">
        <v>65</v>
      </c>
      <c r="N462" s="2">
        <v>184</v>
      </c>
      <c r="O462" s="4">
        <v>184</v>
      </c>
      <c r="P462" s="4">
        <v>0</v>
      </c>
      <c r="Q462" s="4">
        <v>184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2">
        <v>39</v>
      </c>
      <c r="Z462" s="2">
        <v>10</v>
      </c>
      <c r="AA462" s="2">
        <v>0</v>
      </c>
      <c r="AB462" s="2">
        <v>0</v>
      </c>
      <c r="AC462" s="2">
        <v>29</v>
      </c>
      <c r="AD462" s="2">
        <v>0</v>
      </c>
      <c r="AE462" s="2">
        <v>0</v>
      </c>
      <c r="AF462" s="4">
        <v>1087.5</v>
      </c>
      <c r="AG462" s="2">
        <v>32</v>
      </c>
      <c r="AH462" s="2">
        <v>480</v>
      </c>
      <c r="AI462" s="2">
        <v>200</v>
      </c>
      <c r="AJ462" s="5">
        <v>100</v>
      </c>
      <c r="AK462" s="55">
        <f t="shared" si="7"/>
        <v>0</v>
      </c>
    </row>
    <row r="463" spans="1:37" ht="25.65" customHeight="1">
      <c r="A463" s="2">
        <v>576</v>
      </c>
      <c r="B463" s="2" t="s">
        <v>36</v>
      </c>
      <c r="C463" s="2" t="s">
        <v>1063</v>
      </c>
      <c r="D463" s="2" t="s">
        <v>38</v>
      </c>
      <c r="E463" s="2" t="s">
        <v>39</v>
      </c>
      <c r="F463" s="2" t="s">
        <v>40</v>
      </c>
      <c r="G463" s="2" t="s">
        <v>233</v>
      </c>
      <c r="H463" s="2" t="s">
        <v>291</v>
      </c>
      <c r="I463" s="3" t="s">
        <v>306</v>
      </c>
      <c r="J463" s="3"/>
      <c r="K463" s="3"/>
      <c r="L463" s="2" t="s">
        <v>64</v>
      </c>
      <c r="M463" s="2" t="s">
        <v>65</v>
      </c>
      <c r="N463" s="2">
        <v>172.5</v>
      </c>
      <c r="O463" s="4">
        <v>171</v>
      </c>
      <c r="P463" s="4">
        <v>0</v>
      </c>
      <c r="Q463" s="4">
        <v>171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2">
        <v>4</v>
      </c>
      <c r="Z463" s="2">
        <v>4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4">
        <v>0</v>
      </c>
      <c r="AG463" s="2">
        <v>23</v>
      </c>
      <c r="AH463" s="2">
        <v>345</v>
      </c>
      <c r="AI463" s="2">
        <v>200</v>
      </c>
      <c r="AJ463" s="5">
        <v>100</v>
      </c>
      <c r="AK463" s="55">
        <f t="shared" si="7"/>
        <v>0</v>
      </c>
    </row>
    <row r="464" spans="1:37" ht="25.65" customHeight="1">
      <c r="A464" s="2">
        <v>577</v>
      </c>
      <c r="B464" s="2" t="s">
        <v>36</v>
      </c>
      <c r="C464" s="2" t="s">
        <v>1064</v>
      </c>
      <c r="D464" s="2" t="s">
        <v>38</v>
      </c>
      <c r="E464" s="2" t="s">
        <v>39</v>
      </c>
      <c r="F464" s="2" t="s">
        <v>40</v>
      </c>
      <c r="G464" s="2" t="s">
        <v>311</v>
      </c>
      <c r="H464" s="2" t="s">
        <v>62</v>
      </c>
      <c r="I464" s="3" t="s">
        <v>306</v>
      </c>
      <c r="J464" s="3"/>
      <c r="K464" s="3"/>
      <c r="L464" s="2" t="s">
        <v>64</v>
      </c>
      <c r="M464" s="2" t="s">
        <v>65</v>
      </c>
      <c r="N464" s="2">
        <v>172.5</v>
      </c>
      <c r="O464" s="4">
        <v>172.36666666666667</v>
      </c>
      <c r="P464" s="4">
        <v>0</v>
      </c>
      <c r="Q464" s="4">
        <v>172.36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2">
        <v>11.5</v>
      </c>
      <c r="Z464" s="2">
        <v>11.5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4">
        <v>0</v>
      </c>
      <c r="AG464" s="2">
        <v>30</v>
      </c>
      <c r="AH464" s="2">
        <v>450</v>
      </c>
      <c r="AI464" s="2">
        <v>200</v>
      </c>
      <c r="AJ464" s="5">
        <v>100</v>
      </c>
      <c r="AK464" s="55">
        <f t="shared" si="7"/>
        <v>0</v>
      </c>
    </row>
    <row r="465" spans="1:37" ht="25.65" customHeight="1">
      <c r="A465" s="2">
        <v>578</v>
      </c>
      <c r="B465" s="2" t="s">
        <v>36</v>
      </c>
      <c r="C465" s="2" t="s">
        <v>1065</v>
      </c>
      <c r="D465" s="2" t="s">
        <v>133</v>
      </c>
      <c r="E465" s="2" t="s">
        <v>39</v>
      </c>
      <c r="F465" s="2" t="s">
        <v>40</v>
      </c>
      <c r="G465" s="2" t="s">
        <v>160</v>
      </c>
      <c r="H465" s="2" t="s">
        <v>667</v>
      </c>
      <c r="I465" s="3" t="s">
        <v>312</v>
      </c>
      <c r="J465" s="3"/>
      <c r="K465" s="3"/>
      <c r="L465" s="2" t="s">
        <v>64</v>
      </c>
      <c r="M465" s="2" t="s">
        <v>65</v>
      </c>
      <c r="N465" s="2">
        <v>184</v>
      </c>
      <c r="O465" s="4">
        <v>172.5</v>
      </c>
      <c r="P465" s="4">
        <v>0</v>
      </c>
      <c r="Q465" s="4">
        <v>172.5</v>
      </c>
      <c r="R465" s="4">
        <v>3.5</v>
      </c>
      <c r="S465" s="4">
        <v>0</v>
      </c>
      <c r="T465" s="4">
        <v>8</v>
      </c>
      <c r="U465" s="4">
        <v>0</v>
      </c>
      <c r="V465" s="4">
        <v>0</v>
      </c>
      <c r="W465" s="4">
        <v>0</v>
      </c>
      <c r="X465" s="4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4">
        <v>0</v>
      </c>
      <c r="AG465" s="2">
        <v>22</v>
      </c>
      <c r="AH465" s="2">
        <v>330</v>
      </c>
      <c r="AI465" s="2">
        <v>200</v>
      </c>
      <c r="AJ465" s="5">
        <v>100</v>
      </c>
      <c r="AK465" s="55">
        <f t="shared" si="7"/>
        <v>11.5</v>
      </c>
    </row>
    <row r="466" spans="1:37" ht="25.65" customHeight="1">
      <c r="A466" s="2">
        <v>579</v>
      </c>
      <c r="B466" s="2" t="s">
        <v>85</v>
      </c>
      <c r="C466" s="2" t="s">
        <v>1066</v>
      </c>
      <c r="D466" s="2" t="s">
        <v>38</v>
      </c>
      <c r="E466" s="2" t="s">
        <v>39</v>
      </c>
      <c r="F466" s="2" t="s">
        <v>40</v>
      </c>
      <c r="G466" s="2" t="s">
        <v>67</v>
      </c>
      <c r="H466" s="2" t="s">
        <v>62</v>
      </c>
      <c r="I466" s="3" t="s">
        <v>1067</v>
      </c>
      <c r="J466" s="3"/>
      <c r="K466" s="3" t="s">
        <v>263</v>
      </c>
      <c r="L466" s="2" t="s">
        <v>64</v>
      </c>
      <c r="M466" s="2" t="s">
        <v>65</v>
      </c>
      <c r="N466" s="2">
        <v>172.5</v>
      </c>
      <c r="O466" s="4">
        <v>167.71666666666667</v>
      </c>
      <c r="P466" s="4">
        <v>0</v>
      </c>
      <c r="Q466" s="4">
        <v>167.71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2">
        <v>9.5</v>
      </c>
      <c r="Z466" s="2">
        <v>9.5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4">
        <v>0</v>
      </c>
      <c r="AG466" s="2">
        <v>42</v>
      </c>
      <c r="AH466" s="2">
        <v>630</v>
      </c>
      <c r="AI466" s="2">
        <v>200</v>
      </c>
      <c r="AJ466" s="5">
        <v>100</v>
      </c>
      <c r="AK466" s="55">
        <f t="shared" si="7"/>
        <v>0</v>
      </c>
    </row>
    <row r="467" spans="1:37" ht="25.65" customHeight="1">
      <c r="A467" s="2">
        <v>580</v>
      </c>
      <c r="B467" s="2" t="s">
        <v>36</v>
      </c>
      <c r="C467" s="2" t="s">
        <v>1068</v>
      </c>
      <c r="D467" s="2" t="s">
        <v>133</v>
      </c>
      <c r="E467" s="2" t="s">
        <v>39</v>
      </c>
      <c r="F467" s="2" t="s">
        <v>814</v>
      </c>
      <c r="G467" s="2" t="s">
        <v>1069</v>
      </c>
      <c r="H467" s="2" t="s">
        <v>1070</v>
      </c>
      <c r="I467" s="3" t="s">
        <v>1071</v>
      </c>
      <c r="J467" s="3"/>
      <c r="K467" s="3"/>
      <c r="L467" s="2" t="s">
        <v>64</v>
      </c>
      <c r="M467" s="2" t="s">
        <v>65</v>
      </c>
      <c r="N467" s="2">
        <v>184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184</v>
      </c>
      <c r="V467" s="4">
        <v>0</v>
      </c>
      <c r="W467" s="4">
        <v>0</v>
      </c>
      <c r="X467" s="4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4">
        <v>0</v>
      </c>
      <c r="AG467" s="2">
        <v>0</v>
      </c>
      <c r="AH467" s="2">
        <v>0</v>
      </c>
      <c r="AI467" s="2">
        <v>200</v>
      </c>
      <c r="AJ467" s="5">
        <v>100</v>
      </c>
      <c r="AK467" s="55">
        <f t="shared" si="7"/>
        <v>184</v>
      </c>
    </row>
    <row r="468" spans="1:37" ht="25.65" customHeight="1">
      <c r="A468" s="2">
        <v>581</v>
      </c>
      <c r="B468" s="2" t="s">
        <v>36</v>
      </c>
      <c r="C468" s="2" t="s">
        <v>1072</v>
      </c>
      <c r="D468" s="2" t="s">
        <v>38</v>
      </c>
      <c r="E468" s="2" t="s">
        <v>39</v>
      </c>
      <c r="F468" s="2" t="s">
        <v>40</v>
      </c>
      <c r="G468" s="2" t="s">
        <v>346</v>
      </c>
      <c r="H468" s="2" t="s">
        <v>288</v>
      </c>
      <c r="I468" s="3" t="s">
        <v>315</v>
      </c>
      <c r="J468" s="3"/>
      <c r="K468" s="3"/>
      <c r="L468" s="2" t="s">
        <v>74</v>
      </c>
      <c r="M468" s="2" t="s">
        <v>117</v>
      </c>
      <c r="N468" s="2">
        <v>172.5</v>
      </c>
      <c r="O468" s="4">
        <v>164.5</v>
      </c>
      <c r="P468" s="4">
        <v>0</v>
      </c>
      <c r="Q468" s="4">
        <v>164.5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4">
        <v>0</v>
      </c>
      <c r="AG468" s="2">
        <v>14</v>
      </c>
      <c r="AH468" s="2">
        <v>210</v>
      </c>
      <c r="AI468" s="2">
        <v>200</v>
      </c>
      <c r="AJ468" s="5">
        <v>100</v>
      </c>
      <c r="AK468" s="55">
        <f t="shared" si="7"/>
        <v>0</v>
      </c>
    </row>
    <row r="469" spans="1:37" ht="25.65" customHeight="1">
      <c r="A469" s="2">
        <v>582</v>
      </c>
      <c r="B469" s="2" t="s">
        <v>36</v>
      </c>
      <c r="C469" s="2" t="s">
        <v>1073</v>
      </c>
      <c r="D469" s="2" t="s">
        <v>38</v>
      </c>
      <c r="E469" s="2" t="s">
        <v>39</v>
      </c>
      <c r="F469" s="2" t="s">
        <v>40</v>
      </c>
      <c r="G469" s="2" t="s">
        <v>287</v>
      </c>
      <c r="H469" s="2" t="s">
        <v>1074</v>
      </c>
      <c r="I469" s="3" t="s">
        <v>993</v>
      </c>
      <c r="J469" s="3"/>
      <c r="K469" s="3"/>
      <c r="L469" s="2" t="s">
        <v>49</v>
      </c>
      <c r="M469" s="2" t="s">
        <v>50</v>
      </c>
      <c r="N469" s="2">
        <v>172.5</v>
      </c>
      <c r="O469" s="4">
        <v>171.41666666666666</v>
      </c>
      <c r="P469" s="4">
        <v>0</v>
      </c>
      <c r="Q469" s="4">
        <v>171.42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4">
        <v>0</v>
      </c>
      <c r="AG469" s="2">
        <v>23</v>
      </c>
      <c r="AH469" s="2">
        <v>345</v>
      </c>
      <c r="AI469" s="2">
        <v>200</v>
      </c>
      <c r="AJ469" s="5">
        <v>100</v>
      </c>
      <c r="AK469" s="55">
        <f t="shared" si="7"/>
        <v>0</v>
      </c>
    </row>
    <row r="470" spans="1:37" ht="25.65" customHeight="1">
      <c r="A470" s="2">
        <v>583</v>
      </c>
      <c r="B470" s="2" t="s">
        <v>36</v>
      </c>
      <c r="C470" s="2" t="s">
        <v>1075</v>
      </c>
      <c r="D470" s="2" t="s">
        <v>38</v>
      </c>
      <c r="E470" s="2" t="s">
        <v>39</v>
      </c>
      <c r="F470" s="2" t="s">
        <v>40</v>
      </c>
      <c r="G470" s="2" t="s">
        <v>318</v>
      </c>
      <c r="H470" s="2" t="s">
        <v>1076</v>
      </c>
      <c r="I470" s="3" t="s">
        <v>1077</v>
      </c>
      <c r="J470" s="3"/>
      <c r="K470" s="3"/>
      <c r="L470" s="2" t="s">
        <v>70</v>
      </c>
      <c r="M470" s="2" t="s">
        <v>65</v>
      </c>
      <c r="N470" s="2">
        <v>172.5</v>
      </c>
      <c r="O470" s="4">
        <v>168.5</v>
      </c>
      <c r="P470" s="4">
        <v>0</v>
      </c>
      <c r="Q470" s="4">
        <v>168.5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2">
        <v>41.5</v>
      </c>
      <c r="Z470" s="2">
        <v>37.5</v>
      </c>
      <c r="AA470" s="2">
        <v>0</v>
      </c>
      <c r="AB470" s="2">
        <v>4</v>
      </c>
      <c r="AC470" s="2">
        <v>0</v>
      </c>
      <c r="AD470" s="2">
        <v>0</v>
      </c>
      <c r="AE470" s="2">
        <v>0</v>
      </c>
      <c r="AF470" s="4">
        <v>160</v>
      </c>
      <c r="AG470" s="2">
        <v>29</v>
      </c>
      <c r="AH470" s="2">
        <v>435</v>
      </c>
      <c r="AI470" s="2">
        <v>200</v>
      </c>
      <c r="AJ470" s="5">
        <v>100</v>
      </c>
      <c r="AK470" s="55">
        <f t="shared" si="7"/>
        <v>0</v>
      </c>
    </row>
    <row r="471" spans="1:37" ht="25.65" customHeight="1">
      <c r="A471" s="2">
        <v>584</v>
      </c>
      <c r="B471" s="2" t="s">
        <v>36</v>
      </c>
      <c r="C471" s="2" t="s">
        <v>1078</v>
      </c>
      <c r="D471" s="2" t="s">
        <v>38</v>
      </c>
      <c r="E471" s="2" t="s">
        <v>39</v>
      </c>
      <c r="F471" s="2" t="s">
        <v>40</v>
      </c>
      <c r="G471" s="2" t="s">
        <v>102</v>
      </c>
      <c r="H471" s="2" t="s">
        <v>291</v>
      </c>
      <c r="I471" s="3" t="s">
        <v>661</v>
      </c>
      <c r="J471" s="3"/>
      <c r="K471" s="3"/>
      <c r="L471" s="2" t="s">
        <v>64</v>
      </c>
      <c r="M471" s="2" t="s">
        <v>65</v>
      </c>
      <c r="N471" s="2">
        <v>171.5</v>
      </c>
      <c r="O471" s="4">
        <v>36.5</v>
      </c>
      <c r="P471" s="4">
        <v>0</v>
      </c>
      <c r="Q471" s="4">
        <v>36.5</v>
      </c>
      <c r="R471" s="4">
        <v>0</v>
      </c>
      <c r="S471" s="4">
        <v>0</v>
      </c>
      <c r="T471" s="4">
        <v>0</v>
      </c>
      <c r="U471" s="4">
        <v>135</v>
      </c>
      <c r="V471" s="4">
        <v>0</v>
      </c>
      <c r="W471" s="4">
        <v>0</v>
      </c>
      <c r="X471" s="4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4">
        <v>0</v>
      </c>
      <c r="AG471" s="2">
        <v>5</v>
      </c>
      <c r="AH471" s="2">
        <v>75</v>
      </c>
      <c r="AI471" s="2">
        <v>200</v>
      </c>
      <c r="AJ471" s="5">
        <v>100</v>
      </c>
      <c r="AK471" s="55">
        <f t="shared" si="7"/>
        <v>135</v>
      </c>
    </row>
    <row r="472" spans="1:37" ht="25.65" customHeight="1">
      <c r="A472" s="2">
        <v>587</v>
      </c>
      <c r="B472" s="2" t="s">
        <v>36</v>
      </c>
      <c r="C472" s="2" t="s">
        <v>1079</v>
      </c>
      <c r="D472" s="2" t="s">
        <v>147</v>
      </c>
      <c r="E472" s="2" t="s">
        <v>39</v>
      </c>
      <c r="F472" s="2" t="s">
        <v>40</v>
      </c>
      <c r="G472" s="2" t="s">
        <v>207</v>
      </c>
      <c r="H472" s="2" t="s">
        <v>147</v>
      </c>
      <c r="I472" s="3" t="s">
        <v>531</v>
      </c>
      <c r="J472" s="3"/>
      <c r="K472" s="3"/>
      <c r="L472" s="2" t="s">
        <v>195</v>
      </c>
      <c r="M472" s="2" t="s">
        <v>65</v>
      </c>
      <c r="N472" s="2">
        <v>184</v>
      </c>
      <c r="O472" s="4">
        <v>184</v>
      </c>
      <c r="P472" s="4">
        <v>0</v>
      </c>
      <c r="Q472" s="4">
        <v>184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2">
        <v>8</v>
      </c>
      <c r="Z472" s="2">
        <v>0</v>
      </c>
      <c r="AA472" s="2">
        <v>0</v>
      </c>
      <c r="AB472" s="2">
        <v>0</v>
      </c>
      <c r="AC472" s="2">
        <v>8</v>
      </c>
      <c r="AD472" s="2">
        <v>0</v>
      </c>
      <c r="AE472" s="2">
        <v>0</v>
      </c>
      <c r="AF472" s="4">
        <v>260</v>
      </c>
      <c r="AG472" s="2">
        <v>26</v>
      </c>
      <c r="AH472" s="2">
        <v>390</v>
      </c>
      <c r="AI472" s="2">
        <v>200</v>
      </c>
      <c r="AJ472" s="5">
        <v>100</v>
      </c>
      <c r="AK472" s="55">
        <f t="shared" si="7"/>
        <v>0</v>
      </c>
    </row>
    <row r="473" spans="1:37" ht="25.65" customHeight="1">
      <c r="A473" s="2">
        <v>589</v>
      </c>
      <c r="B473" s="2" t="s">
        <v>36</v>
      </c>
      <c r="C473" s="2" t="s">
        <v>1080</v>
      </c>
      <c r="D473" s="2" t="s">
        <v>38</v>
      </c>
      <c r="E473" s="2" t="s">
        <v>39</v>
      </c>
      <c r="F473" s="2" t="s">
        <v>165</v>
      </c>
      <c r="G473" s="2" t="s">
        <v>166</v>
      </c>
      <c r="H473" s="2" t="s">
        <v>167</v>
      </c>
      <c r="I473" s="3" t="s">
        <v>1081</v>
      </c>
      <c r="J473" s="3"/>
      <c r="K473" s="3"/>
      <c r="L473" s="2" t="s">
        <v>70</v>
      </c>
      <c r="M473" s="2"/>
      <c r="N473" s="2">
        <v>172.5</v>
      </c>
      <c r="O473" s="4">
        <v>167.5</v>
      </c>
      <c r="P473" s="4">
        <v>0</v>
      </c>
      <c r="Q473" s="4">
        <v>167.5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4">
        <v>0</v>
      </c>
      <c r="AG473" s="2">
        <v>28</v>
      </c>
      <c r="AH473" s="2">
        <v>420</v>
      </c>
      <c r="AI473" s="2">
        <v>200</v>
      </c>
      <c r="AJ473" s="5">
        <v>100</v>
      </c>
      <c r="AK473" s="55">
        <f t="shared" si="7"/>
        <v>0</v>
      </c>
    </row>
    <row r="474" spans="1:37" ht="25.65" customHeight="1">
      <c r="A474" s="2">
        <v>591</v>
      </c>
      <c r="B474" s="2" t="s">
        <v>85</v>
      </c>
      <c r="C474" s="2" t="s">
        <v>1082</v>
      </c>
      <c r="D474" s="2" t="s">
        <v>38</v>
      </c>
      <c r="E474" s="2" t="s">
        <v>39</v>
      </c>
      <c r="F474" s="2" t="s">
        <v>40</v>
      </c>
      <c r="G474" s="2" t="s">
        <v>67</v>
      </c>
      <c r="H474" s="2" t="s">
        <v>509</v>
      </c>
      <c r="I474" s="3" t="s">
        <v>535</v>
      </c>
      <c r="J474" s="3"/>
      <c r="K474" s="3" t="s">
        <v>375</v>
      </c>
      <c r="L474" s="2" t="s">
        <v>195</v>
      </c>
      <c r="M474" s="2"/>
      <c r="N474" s="2">
        <v>22.5</v>
      </c>
      <c r="O474" s="4">
        <v>22.5</v>
      </c>
      <c r="P474" s="4">
        <v>0</v>
      </c>
      <c r="Q474" s="4">
        <v>22.5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2">
        <v>44</v>
      </c>
      <c r="Z474" s="2">
        <v>0</v>
      </c>
      <c r="AA474" s="2">
        <v>0</v>
      </c>
      <c r="AB474" s="2">
        <v>8</v>
      </c>
      <c r="AC474" s="2">
        <v>36</v>
      </c>
      <c r="AD474" s="2">
        <v>0</v>
      </c>
      <c r="AE474" s="2">
        <v>0</v>
      </c>
      <c r="AF474" s="4">
        <v>1760</v>
      </c>
      <c r="AG474" s="2">
        <v>6</v>
      </c>
      <c r="AH474" s="2">
        <v>90</v>
      </c>
      <c r="AI474" s="2">
        <v>200</v>
      </c>
      <c r="AJ474" s="5">
        <v>100</v>
      </c>
      <c r="AK474" s="55">
        <f t="shared" si="7"/>
        <v>0</v>
      </c>
    </row>
    <row r="475" spans="1:37" ht="25.65" customHeight="1">
      <c r="A475" s="2">
        <v>594</v>
      </c>
      <c r="B475" s="2" t="s">
        <v>36</v>
      </c>
      <c r="C475" s="2" t="s">
        <v>1083</v>
      </c>
      <c r="D475" s="2" t="s">
        <v>38</v>
      </c>
      <c r="E475" s="2" t="s">
        <v>39</v>
      </c>
      <c r="F475" s="2" t="s">
        <v>40</v>
      </c>
      <c r="G475" s="2" t="s">
        <v>83</v>
      </c>
      <c r="H475" s="2" t="s">
        <v>91</v>
      </c>
      <c r="I475" s="3" t="s">
        <v>668</v>
      </c>
      <c r="J475" s="3"/>
      <c r="K475" s="3"/>
      <c r="L475" s="2" t="s">
        <v>64</v>
      </c>
      <c r="M475" s="2"/>
      <c r="N475" s="2">
        <v>172.5</v>
      </c>
      <c r="O475" s="4">
        <v>172.5</v>
      </c>
      <c r="P475" s="4">
        <v>0</v>
      </c>
      <c r="Q475" s="4">
        <v>172.5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2">
        <v>53.5</v>
      </c>
      <c r="Z475" s="2">
        <v>21</v>
      </c>
      <c r="AA475" s="2">
        <v>0</v>
      </c>
      <c r="AB475" s="2">
        <v>8.5</v>
      </c>
      <c r="AC475" s="2">
        <v>24</v>
      </c>
      <c r="AD475" s="2">
        <v>0</v>
      </c>
      <c r="AE475" s="2">
        <v>0</v>
      </c>
      <c r="AF475" s="4">
        <v>1300</v>
      </c>
      <c r="AG475" s="2">
        <v>51</v>
      </c>
      <c r="AH475" s="2">
        <v>765</v>
      </c>
      <c r="AI475" s="2">
        <v>200</v>
      </c>
      <c r="AJ475" s="5">
        <v>100</v>
      </c>
      <c r="AK475" s="55">
        <f t="shared" si="7"/>
        <v>0</v>
      </c>
    </row>
    <row r="476" spans="1:37" ht="25.65" customHeight="1">
      <c r="A476" s="2">
        <v>595</v>
      </c>
      <c r="B476" s="2" t="s">
        <v>1084</v>
      </c>
      <c r="C476" s="2" t="s">
        <v>1085</v>
      </c>
      <c r="D476" s="2" t="s">
        <v>133</v>
      </c>
      <c r="E476" s="2" t="s">
        <v>39</v>
      </c>
      <c r="F476" s="2" t="s">
        <v>40</v>
      </c>
      <c r="G476" s="2" t="s">
        <v>404</v>
      </c>
      <c r="H476" s="2" t="s">
        <v>1086</v>
      </c>
      <c r="I476" s="3" t="s">
        <v>820</v>
      </c>
      <c r="J476" s="3"/>
      <c r="K476" s="3"/>
      <c r="L476" s="2" t="s">
        <v>195</v>
      </c>
      <c r="M476" s="2"/>
      <c r="N476" s="2">
        <v>184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4">
        <v>0</v>
      </c>
      <c r="AG476" s="2">
        <v>0</v>
      </c>
      <c r="AH476" s="2">
        <v>0</v>
      </c>
      <c r="AI476" s="2">
        <v>200</v>
      </c>
      <c r="AJ476" s="5">
        <v>100</v>
      </c>
      <c r="AK476" s="55">
        <f t="shared" si="7"/>
        <v>0</v>
      </c>
    </row>
    <row r="477" spans="1:37" ht="25.65" customHeight="1">
      <c r="A477" s="2">
        <v>596</v>
      </c>
      <c r="B477" s="2" t="s">
        <v>36</v>
      </c>
      <c r="C477" s="2" t="s">
        <v>1087</v>
      </c>
      <c r="D477" s="2" t="s">
        <v>133</v>
      </c>
      <c r="E477" s="2" t="s">
        <v>39</v>
      </c>
      <c r="F477" s="2" t="s">
        <v>40</v>
      </c>
      <c r="G477" s="2" t="s">
        <v>382</v>
      </c>
      <c r="H477" s="2" t="s">
        <v>1088</v>
      </c>
      <c r="I477" s="3" t="s">
        <v>1000</v>
      </c>
      <c r="J477" s="3"/>
      <c r="K477" s="3"/>
      <c r="L477" s="2" t="s">
        <v>1089</v>
      </c>
      <c r="M477" s="2" t="s">
        <v>75</v>
      </c>
      <c r="N477" s="2">
        <v>184</v>
      </c>
      <c r="O477" s="4">
        <v>184</v>
      </c>
      <c r="P477" s="4">
        <v>0</v>
      </c>
      <c r="Q477" s="4">
        <v>184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2">
        <v>13</v>
      </c>
      <c r="Z477" s="2">
        <v>13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4">
        <v>0</v>
      </c>
      <c r="AG477" s="2">
        <v>47</v>
      </c>
      <c r="AH477" s="2">
        <v>705</v>
      </c>
      <c r="AI477" s="2">
        <v>200</v>
      </c>
      <c r="AJ477" s="5">
        <v>50</v>
      </c>
      <c r="AK477" s="55">
        <f t="shared" si="7"/>
        <v>0</v>
      </c>
    </row>
    <row r="478" spans="1:37" ht="25.65" customHeight="1">
      <c r="A478" s="2">
        <v>597</v>
      </c>
      <c r="B478" s="2" t="s">
        <v>36</v>
      </c>
      <c r="C478" s="2" t="s">
        <v>1090</v>
      </c>
      <c r="D478" s="2" t="s">
        <v>38</v>
      </c>
      <c r="E478" s="2" t="s">
        <v>39</v>
      </c>
      <c r="F478" s="2" t="s">
        <v>40</v>
      </c>
      <c r="G478" s="2" t="s">
        <v>127</v>
      </c>
      <c r="H478" s="2" t="s">
        <v>62</v>
      </c>
      <c r="I478" s="3" t="s">
        <v>550</v>
      </c>
      <c r="J478" s="3"/>
      <c r="K478" s="3"/>
      <c r="L478" s="2" t="s">
        <v>64</v>
      </c>
      <c r="M478" s="2"/>
      <c r="N478" s="2">
        <v>172.5</v>
      </c>
      <c r="O478" s="4">
        <v>172.48333333333332</v>
      </c>
      <c r="P478" s="4">
        <v>0</v>
      </c>
      <c r="Q478" s="4">
        <v>172.48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2">
        <v>13.5</v>
      </c>
      <c r="Z478" s="2">
        <v>13.5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4">
        <v>0</v>
      </c>
      <c r="AG478" s="2">
        <v>39</v>
      </c>
      <c r="AH478" s="2">
        <v>585</v>
      </c>
      <c r="AI478" s="2">
        <v>200</v>
      </c>
      <c r="AJ478" s="5">
        <v>50</v>
      </c>
      <c r="AK478" s="55">
        <f t="shared" si="7"/>
        <v>0</v>
      </c>
    </row>
    <row r="479" spans="1:37" ht="25.65" customHeight="1">
      <c r="A479" s="2">
        <v>599</v>
      </c>
      <c r="B479" s="2" t="s">
        <v>36</v>
      </c>
      <c r="C479" s="2" t="s">
        <v>1091</v>
      </c>
      <c r="D479" s="2" t="s">
        <v>133</v>
      </c>
      <c r="E479" s="2" t="s">
        <v>39</v>
      </c>
      <c r="F479" s="2" t="s">
        <v>40</v>
      </c>
      <c r="G479" s="2" t="s">
        <v>139</v>
      </c>
      <c r="H479" s="2" t="s">
        <v>1092</v>
      </c>
      <c r="I479" s="3" t="s">
        <v>555</v>
      </c>
      <c r="J479" s="3"/>
      <c r="K479" s="3"/>
      <c r="L479" s="2" t="s">
        <v>74</v>
      </c>
      <c r="M479" s="2" t="s">
        <v>75</v>
      </c>
      <c r="N479" s="2">
        <v>184</v>
      </c>
      <c r="O479" s="4">
        <v>184</v>
      </c>
      <c r="P479" s="4">
        <v>0</v>
      </c>
      <c r="Q479" s="4">
        <v>184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4">
        <v>0</v>
      </c>
      <c r="AG479" s="2">
        <v>32</v>
      </c>
      <c r="AH479" s="2">
        <v>480</v>
      </c>
      <c r="AI479" s="2">
        <v>200</v>
      </c>
      <c r="AJ479" s="5">
        <v>50</v>
      </c>
      <c r="AK479" s="55">
        <f t="shared" si="7"/>
        <v>0</v>
      </c>
    </row>
    <row r="480" spans="1:37" ht="25.65" customHeight="1">
      <c r="A480" s="2">
        <v>600</v>
      </c>
      <c r="B480" s="2" t="s">
        <v>36</v>
      </c>
      <c r="C480" s="2" t="s">
        <v>1093</v>
      </c>
      <c r="D480" s="2" t="s">
        <v>133</v>
      </c>
      <c r="E480" s="2" t="s">
        <v>39</v>
      </c>
      <c r="F480" s="2" t="s">
        <v>40</v>
      </c>
      <c r="G480" s="2" t="s">
        <v>134</v>
      </c>
      <c r="H480" s="2" t="s">
        <v>265</v>
      </c>
      <c r="I480" s="3" t="s">
        <v>676</v>
      </c>
      <c r="J480" s="3"/>
      <c r="K480" s="3"/>
      <c r="L480" s="2" t="s">
        <v>195</v>
      </c>
      <c r="M480" s="2"/>
      <c r="N480" s="2">
        <v>184</v>
      </c>
      <c r="O480" s="4">
        <v>174</v>
      </c>
      <c r="P480" s="4">
        <v>0</v>
      </c>
      <c r="Q480" s="4">
        <v>174</v>
      </c>
      <c r="R480" s="4">
        <v>8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2">
        <v>5.5</v>
      </c>
      <c r="Z480" s="2">
        <v>5.5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4">
        <v>0</v>
      </c>
      <c r="AG480" s="2">
        <v>26</v>
      </c>
      <c r="AH480" s="2">
        <v>390</v>
      </c>
      <c r="AI480" s="2">
        <v>200</v>
      </c>
      <c r="AJ480" s="5">
        <v>50</v>
      </c>
      <c r="AK480" s="55">
        <f t="shared" si="7"/>
        <v>8</v>
      </c>
    </row>
    <row r="481" spans="1:37" ht="25.65" customHeight="1">
      <c r="A481" s="2">
        <v>604</v>
      </c>
      <c r="B481" s="2" t="s">
        <v>36</v>
      </c>
      <c r="C481" s="2" t="s">
        <v>1094</v>
      </c>
      <c r="D481" s="2" t="s">
        <v>38</v>
      </c>
      <c r="E481" s="2" t="s">
        <v>39</v>
      </c>
      <c r="F481" s="2" t="s">
        <v>40</v>
      </c>
      <c r="G481" s="2" t="s">
        <v>311</v>
      </c>
      <c r="H481" s="2" t="s">
        <v>319</v>
      </c>
      <c r="I481" s="3" t="s">
        <v>565</v>
      </c>
      <c r="J481" s="3"/>
      <c r="K481" s="3"/>
      <c r="L481" s="2" t="s">
        <v>64</v>
      </c>
      <c r="M481" s="2"/>
      <c r="N481" s="2">
        <v>172.5</v>
      </c>
      <c r="O481" s="4">
        <v>172.5</v>
      </c>
      <c r="P481" s="4">
        <v>0</v>
      </c>
      <c r="Q481" s="4">
        <v>172.5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2">
        <v>4.5</v>
      </c>
      <c r="Z481" s="2">
        <v>4.5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4">
        <v>0</v>
      </c>
      <c r="AG481" s="2">
        <v>25</v>
      </c>
      <c r="AH481" s="2">
        <v>375</v>
      </c>
      <c r="AI481" s="2">
        <v>200</v>
      </c>
      <c r="AJ481" s="5">
        <v>50</v>
      </c>
      <c r="AK481" s="55">
        <f t="shared" si="7"/>
        <v>0</v>
      </c>
    </row>
    <row r="482" spans="1:37" ht="25.65" customHeight="1">
      <c r="A482" s="2">
        <v>605</v>
      </c>
      <c r="B482" s="2" t="s">
        <v>36</v>
      </c>
      <c r="C482" s="2" t="s">
        <v>1095</v>
      </c>
      <c r="D482" s="2" t="s">
        <v>38</v>
      </c>
      <c r="E482" s="2" t="s">
        <v>39</v>
      </c>
      <c r="F482" s="2" t="s">
        <v>40</v>
      </c>
      <c r="G482" s="2" t="s">
        <v>177</v>
      </c>
      <c r="H482" s="2" t="s">
        <v>685</v>
      </c>
      <c r="I482" s="3" t="s">
        <v>565</v>
      </c>
      <c r="J482" s="3"/>
      <c r="K482" s="3"/>
      <c r="L482" s="2" t="s">
        <v>64</v>
      </c>
      <c r="M482" s="2"/>
      <c r="N482" s="2">
        <v>172.5</v>
      </c>
      <c r="O482" s="4">
        <v>166</v>
      </c>
      <c r="P482" s="4">
        <v>0</v>
      </c>
      <c r="Q482" s="4">
        <v>166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2">
        <v>2.5</v>
      </c>
      <c r="Z482" s="2">
        <v>2.5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4">
        <v>0</v>
      </c>
      <c r="AG482" s="2">
        <v>25</v>
      </c>
      <c r="AH482" s="2">
        <v>375</v>
      </c>
      <c r="AI482" s="2">
        <v>200</v>
      </c>
      <c r="AJ482" s="5">
        <v>50</v>
      </c>
      <c r="AK482" s="55">
        <f t="shared" si="7"/>
        <v>0</v>
      </c>
    </row>
    <row r="483" spans="1:37" ht="25.65" customHeight="1">
      <c r="A483" s="2">
        <v>606</v>
      </c>
      <c r="B483" s="2" t="s">
        <v>85</v>
      </c>
      <c r="C483" s="2" t="s">
        <v>1096</v>
      </c>
      <c r="D483" s="2" t="s">
        <v>38</v>
      </c>
      <c r="E483" s="2" t="s">
        <v>39</v>
      </c>
      <c r="F483" s="2" t="s">
        <v>40</v>
      </c>
      <c r="G483" s="2" t="s">
        <v>87</v>
      </c>
      <c r="H483" s="2" t="s">
        <v>258</v>
      </c>
      <c r="I483" s="3" t="s">
        <v>565</v>
      </c>
      <c r="J483" s="3"/>
      <c r="K483" s="3" t="s">
        <v>89</v>
      </c>
      <c r="L483" s="2" t="s">
        <v>64</v>
      </c>
      <c r="M483" s="2"/>
      <c r="N483" s="2">
        <v>60</v>
      </c>
      <c r="O483" s="4">
        <v>45.5</v>
      </c>
      <c r="P483" s="4">
        <v>0</v>
      </c>
      <c r="Q483" s="4">
        <v>45.5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2">
        <v>1</v>
      </c>
      <c r="Z483" s="2">
        <v>1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4">
        <v>0</v>
      </c>
      <c r="AG483" s="2">
        <v>8</v>
      </c>
      <c r="AH483" s="2">
        <v>120</v>
      </c>
      <c r="AI483" s="2">
        <v>200</v>
      </c>
      <c r="AJ483" s="5">
        <v>50</v>
      </c>
      <c r="AK483" s="55">
        <f t="shared" si="7"/>
        <v>0</v>
      </c>
    </row>
    <row r="484" spans="1:37" ht="25.65" customHeight="1">
      <c r="A484" s="2">
        <v>607</v>
      </c>
      <c r="B484" s="2" t="s">
        <v>36</v>
      </c>
      <c r="C484" s="2" t="s">
        <v>1097</v>
      </c>
      <c r="D484" s="2" t="s">
        <v>38</v>
      </c>
      <c r="E484" s="2" t="s">
        <v>39</v>
      </c>
      <c r="F484" s="2" t="s">
        <v>40</v>
      </c>
      <c r="G484" s="2" t="s">
        <v>249</v>
      </c>
      <c r="H484" s="2" t="s">
        <v>319</v>
      </c>
      <c r="I484" s="3" t="s">
        <v>1098</v>
      </c>
      <c r="J484" s="3"/>
      <c r="K484" s="3"/>
      <c r="L484" s="2" t="s">
        <v>64</v>
      </c>
      <c r="M484" s="2"/>
      <c r="N484" s="2">
        <v>172.5</v>
      </c>
      <c r="O484" s="4">
        <v>161</v>
      </c>
      <c r="P484" s="4">
        <v>0</v>
      </c>
      <c r="Q484" s="4">
        <v>161</v>
      </c>
      <c r="R484" s="4">
        <v>11.5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4">
        <v>0</v>
      </c>
      <c r="AG484" s="2">
        <v>22</v>
      </c>
      <c r="AH484" s="2">
        <v>330</v>
      </c>
      <c r="AI484" s="2">
        <v>200</v>
      </c>
      <c r="AJ484" s="5">
        <v>50</v>
      </c>
      <c r="AK484" s="55">
        <f t="shared" si="7"/>
        <v>11.5</v>
      </c>
    </row>
    <row r="485" spans="1:37" ht="25.65" customHeight="1">
      <c r="A485" s="2">
        <v>609</v>
      </c>
      <c r="B485" s="2" t="s">
        <v>36</v>
      </c>
      <c r="C485" s="2" t="s">
        <v>1099</v>
      </c>
      <c r="D485" s="2" t="s">
        <v>133</v>
      </c>
      <c r="E485" s="2" t="s">
        <v>39</v>
      </c>
      <c r="F485" s="2" t="s">
        <v>40</v>
      </c>
      <c r="G485" s="2" t="s">
        <v>354</v>
      </c>
      <c r="H485" s="2" t="s">
        <v>1100</v>
      </c>
      <c r="I485" s="3" t="s">
        <v>697</v>
      </c>
      <c r="J485" s="3"/>
      <c r="K485" s="3"/>
      <c r="L485" s="2" t="s">
        <v>64</v>
      </c>
      <c r="M485" s="2"/>
      <c r="N485" s="2">
        <v>184</v>
      </c>
      <c r="O485" s="4">
        <v>183.2</v>
      </c>
      <c r="P485" s="4">
        <v>0</v>
      </c>
      <c r="Q485" s="4">
        <v>183.2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4">
        <v>0</v>
      </c>
      <c r="AG485" s="2">
        <v>23</v>
      </c>
      <c r="AH485" s="2">
        <v>345</v>
      </c>
      <c r="AI485" s="2">
        <v>200</v>
      </c>
      <c r="AJ485" s="5">
        <v>50</v>
      </c>
      <c r="AK485" s="55">
        <f t="shared" si="7"/>
        <v>0</v>
      </c>
    </row>
    <row r="486" spans="1:37" ht="25.65" customHeight="1">
      <c r="A486" s="2">
        <v>610</v>
      </c>
      <c r="B486" s="2" t="s">
        <v>85</v>
      </c>
      <c r="C486" s="2" t="s">
        <v>1101</v>
      </c>
      <c r="D486" s="2" t="s">
        <v>38</v>
      </c>
      <c r="E486" s="2" t="s">
        <v>39</v>
      </c>
      <c r="F486" s="2" t="s">
        <v>40</v>
      </c>
      <c r="G486" s="2" t="s">
        <v>83</v>
      </c>
      <c r="H486" s="2" t="s">
        <v>68</v>
      </c>
      <c r="I486" s="3" t="s">
        <v>1102</v>
      </c>
      <c r="J486" s="3"/>
      <c r="K486" s="3"/>
      <c r="L486" s="2" t="s">
        <v>70</v>
      </c>
      <c r="M486" s="2"/>
      <c r="N486" s="2">
        <v>172.5</v>
      </c>
      <c r="O486" s="4">
        <v>165</v>
      </c>
      <c r="P486" s="4">
        <v>0</v>
      </c>
      <c r="Q486" s="4">
        <v>165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2">
        <v>5</v>
      </c>
      <c r="Z486" s="2">
        <v>5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4">
        <v>0</v>
      </c>
      <c r="AG486" s="2">
        <v>26</v>
      </c>
      <c r="AH486" s="2">
        <v>390</v>
      </c>
      <c r="AI486" s="2">
        <v>200</v>
      </c>
      <c r="AJ486" s="5">
        <v>50</v>
      </c>
      <c r="AK486" s="55">
        <f t="shared" si="7"/>
        <v>0</v>
      </c>
    </row>
    <row r="487" spans="1:37" ht="25.65" customHeight="1">
      <c r="A487" s="2">
        <v>611</v>
      </c>
      <c r="B487" s="2" t="s">
        <v>36</v>
      </c>
      <c r="C487" s="2" t="s">
        <v>1103</v>
      </c>
      <c r="D487" s="2" t="s">
        <v>133</v>
      </c>
      <c r="E487" s="2" t="s">
        <v>39</v>
      </c>
      <c r="F487" s="2" t="s">
        <v>40</v>
      </c>
      <c r="G487" s="2" t="s">
        <v>134</v>
      </c>
      <c r="H487" s="2" t="s">
        <v>265</v>
      </c>
      <c r="I487" s="3" t="s">
        <v>1104</v>
      </c>
      <c r="J487" s="3"/>
      <c r="K487" s="3"/>
      <c r="L487" s="2" t="s">
        <v>64</v>
      </c>
      <c r="M487" s="2"/>
      <c r="N487" s="2">
        <v>184</v>
      </c>
      <c r="O487" s="4">
        <v>173.5</v>
      </c>
      <c r="P487" s="4">
        <v>0</v>
      </c>
      <c r="Q487" s="4">
        <v>173.5</v>
      </c>
      <c r="R487" s="4">
        <v>0</v>
      </c>
      <c r="S487" s="4">
        <v>0</v>
      </c>
      <c r="T487" s="4">
        <v>10.5</v>
      </c>
      <c r="U487" s="4">
        <v>0</v>
      </c>
      <c r="V487" s="4">
        <v>0</v>
      </c>
      <c r="W487" s="4">
        <v>0</v>
      </c>
      <c r="X487" s="4">
        <v>0</v>
      </c>
      <c r="Y487" s="2">
        <v>3</v>
      </c>
      <c r="Z487" s="2">
        <v>3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4">
        <v>0</v>
      </c>
      <c r="AG487" s="2">
        <v>25</v>
      </c>
      <c r="AH487" s="2">
        <v>375</v>
      </c>
      <c r="AI487" s="2">
        <v>200</v>
      </c>
      <c r="AJ487" s="5">
        <v>50</v>
      </c>
      <c r="AK487" s="55">
        <f t="shared" si="7"/>
        <v>10.5</v>
      </c>
    </row>
    <row r="488" spans="1:37" ht="25.65" customHeight="1">
      <c r="A488" s="2">
        <v>612</v>
      </c>
      <c r="B488" s="2" t="s">
        <v>85</v>
      </c>
      <c r="C488" s="2" t="s">
        <v>1105</v>
      </c>
      <c r="D488" s="2" t="s">
        <v>133</v>
      </c>
      <c r="E488" s="2" t="s">
        <v>39</v>
      </c>
      <c r="F488" s="2" t="s">
        <v>40</v>
      </c>
      <c r="G488" s="2" t="s">
        <v>207</v>
      </c>
      <c r="H488" s="2" t="s">
        <v>887</v>
      </c>
      <c r="I488" s="3" t="s">
        <v>1106</v>
      </c>
      <c r="J488" s="3"/>
      <c r="K488" s="3" t="s">
        <v>375</v>
      </c>
      <c r="L488" s="2" t="s">
        <v>64</v>
      </c>
      <c r="M488" s="2"/>
      <c r="N488" s="2">
        <v>104</v>
      </c>
      <c r="O488" s="4">
        <v>95</v>
      </c>
      <c r="P488" s="4">
        <v>0</v>
      </c>
      <c r="Q488" s="4">
        <v>95</v>
      </c>
      <c r="R488" s="4">
        <v>0</v>
      </c>
      <c r="S488" s="4">
        <v>9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4">
        <v>0</v>
      </c>
      <c r="AG488" s="2">
        <v>11</v>
      </c>
      <c r="AH488" s="2">
        <v>165</v>
      </c>
      <c r="AI488" s="2">
        <v>200</v>
      </c>
      <c r="AJ488" s="5">
        <v>50</v>
      </c>
      <c r="AK488" s="55">
        <f t="shared" si="7"/>
        <v>9</v>
      </c>
    </row>
    <row r="489" spans="1:37" ht="25.65" customHeight="1">
      <c r="A489" s="2">
        <v>615</v>
      </c>
      <c r="B489" s="2" t="s">
        <v>36</v>
      </c>
      <c r="C489" s="2" t="s">
        <v>1108</v>
      </c>
      <c r="D489" s="2" t="s">
        <v>133</v>
      </c>
      <c r="E489" s="2" t="s">
        <v>39</v>
      </c>
      <c r="F489" s="2" t="s">
        <v>40</v>
      </c>
      <c r="G489" s="2" t="s">
        <v>160</v>
      </c>
      <c r="H489" s="2" t="s">
        <v>461</v>
      </c>
      <c r="I489" s="3" t="s">
        <v>1109</v>
      </c>
      <c r="J489" s="3"/>
      <c r="K489" s="3"/>
      <c r="L489" s="2" t="s">
        <v>70</v>
      </c>
      <c r="M489" s="2"/>
      <c r="N489" s="2">
        <v>184</v>
      </c>
      <c r="O489" s="4">
        <v>168</v>
      </c>
      <c r="P489" s="4">
        <v>0</v>
      </c>
      <c r="Q489" s="4">
        <v>168</v>
      </c>
      <c r="R489" s="4">
        <v>16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4">
        <v>0</v>
      </c>
      <c r="AG489" s="2">
        <v>23</v>
      </c>
      <c r="AH489" s="2">
        <v>345</v>
      </c>
      <c r="AI489" s="2">
        <v>200</v>
      </c>
      <c r="AJ489" s="5">
        <v>50</v>
      </c>
      <c r="AK489" s="55">
        <f t="shared" si="7"/>
        <v>16</v>
      </c>
    </row>
    <row r="490" spans="1:37" ht="25.65" customHeight="1">
      <c r="A490" s="2">
        <v>618</v>
      </c>
      <c r="B490" s="2" t="s">
        <v>36</v>
      </c>
      <c r="C490" s="2" t="s">
        <v>1111</v>
      </c>
      <c r="D490" s="2" t="s">
        <v>38</v>
      </c>
      <c r="E490" s="2" t="s">
        <v>39</v>
      </c>
      <c r="F490" s="2" t="s">
        <v>197</v>
      </c>
      <c r="G490" s="2" t="s">
        <v>198</v>
      </c>
      <c r="H490" s="2" t="s">
        <v>199</v>
      </c>
      <c r="I490" s="3" t="s">
        <v>705</v>
      </c>
      <c r="J490" s="3"/>
      <c r="K490" s="3"/>
      <c r="L490" s="2" t="s">
        <v>195</v>
      </c>
      <c r="M490" s="2" t="s">
        <v>706</v>
      </c>
      <c r="N490" s="2">
        <v>172.5</v>
      </c>
      <c r="O490" s="4">
        <v>165.5</v>
      </c>
      <c r="P490" s="4">
        <v>0</v>
      </c>
      <c r="Q490" s="4">
        <v>165.5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2">
        <v>3.5</v>
      </c>
      <c r="Z490" s="2">
        <v>3.5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4">
        <v>0</v>
      </c>
      <c r="AG490" s="2">
        <v>22</v>
      </c>
      <c r="AH490" s="2">
        <v>330</v>
      </c>
      <c r="AI490" s="2">
        <v>200</v>
      </c>
      <c r="AJ490" s="5">
        <v>0</v>
      </c>
      <c r="AK490" s="55">
        <f t="shared" si="7"/>
        <v>0</v>
      </c>
    </row>
    <row r="491" spans="1:37" ht="25.65" customHeight="1">
      <c r="A491" s="2">
        <v>619</v>
      </c>
      <c r="B491" s="2" t="s">
        <v>36</v>
      </c>
      <c r="C491" s="2" t="s">
        <v>1112</v>
      </c>
      <c r="D491" s="2" t="s">
        <v>133</v>
      </c>
      <c r="E491" s="2" t="s">
        <v>39</v>
      </c>
      <c r="F491" s="2" t="s">
        <v>40</v>
      </c>
      <c r="G491" s="2" t="s">
        <v>134</v>
      </c>
      <c r="H491" s="2" t="s">
        <v>265</v>
      </c>
      <c r="I491" s="3" t="s">
        <v>1113</v>
      </c>
      <c r="J491" s="3"/>
      <c r="K491" s="3"/>
      <c r="L491" s="2" t="s">
        <v>64</v>
      </c>
      <c r="M491" s="2" t="s">
        <v>706</v>
      </c>
      <c r="N491" s="2">
        <v>184</v>
      </c>
      <c r="O491" s="4">
        <v>184</v>
      </c>
      <c r="P491" s="4">
        <v>0</v>
      </c>
      <c r="Q491" s="4">
        <v>184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2">
        <v>12</v>
      </c>
      <c r="Z491" s="2">
        <v>2</v>
      </c>
      <c r="AA491" s="2">
        <v>0</v>
      </c>
      <c r="AB491" s="2">
        <v>10</v>
      </c>
      <c r="AC491" s="2">
        <v>0</v>
      </c>
      <c r="AD491" s="2">
        <v>0</v>
      </c>
      <c r="AE491" s="2">
        <v>0</v>
      </c>
      <c r="AF491" s="4">
        <v>375</v>
      </c>
      <c r="AG491" s="2">
        <v>29</v>
      </c>
      <c r="AH491" s="2">
        <v>435</v>
      </c>
      <c r="AI491" s="2">
        <v>200</v>
      </c>
      <c r="AJ491" s="5">
        <v>50</v>
      </c>
      <c r="AK491" s="55">
        <f t="shared" si="7"/>
        <v>0</v>
      </c>
    </row>
    <row r="492" spans="1:37" ht="25.65" customHeight="1">
      <c r="A492" s="2">
        <v>620</v>
      </c>
      <c r="B492" s="2" t="s">
        <v>36</v>
      </c>
      <c r="C492" s="2" t="s">
        <v>1114</v>
      </c>
      <c r="D492" s="2" t="s">
        <v>133</v>
      </c>
      <c r="E492" s="2" t="s">
        <v>39</v>
      </c>
      <c r="F492" s="2" t="s">
        <v>40</v>
      </c>
      <c r="G492" s="2" t="s">
        <v>354</v>
      </c>
      <c r="H492" s="2" t="s">
        <v>1115</v>
      </c>
      <c r="I492" s="3" t="s">
        <v>711</v>
      </c>
      <c r="J492" s="3"/>
      <c r="K492" s="3"/>
      <c r="L492" s="2" t="s">
        <v>49</v>
      </c>
      <c r="M492" s="2" t="s">
        <v>131</v>
      </c>
      <c r="N492" s="2">
        <v>184</v>
      </c>
      <c r="O492" s="4">
        <v>184</v>
      </c>
      <c r="P492" s="4">
        <v>0</v>
      </c>
      <c r="Q492" s="4">
        <v>184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4">
        <v>0</v>
      </c>
      <c r="AG492" s="2">
        <v>41</v>
      </c>
      <c r="AH492" s="2">
        <v>615</v>
      </c>
      <c r="AI492" s="2">
        <v>200</v>
      </c>
      <c r="AJ492" s="5">
        <v>50</v>
      </c>
      <c r="AK492" s="55">
        <f t="shared" si="7"/>
        <v>0</v>
      </c>
    </row>
    <row r="493" spans="1:37" ht="25.65" customHeight="1">
      <c r="A493" s="2">
        <v>621</v>
      </c>
      <c r="B493" s="2" t="s">
        <v>36</v>
      </c>
      <c r="C493" s="2" t="s">
        <v>1116</v>
      </c>
      <c r="D493" s="2" t="s">
        <v>38</v>
      </c>
      <c r="E493" s="2" t="s">
        <v>39</v>
      </c>
      <c r="F493" s="2" t="s">
        <v>197</v>
      </c>
      <c r="G493" s="2" t="s">
        <v>198</v>
      </c>
      <c r="H493" s="2" t="s">
        <v>199</v>
      </c>
      <c r="I493" s="3" t="s">
        <v>1117</v>
      </c>
      <c r="J493" s="3"/>
      <c r="K493" s="3"/>
      <c r="L493" s="2" t="s">
        <v>195</v>
      </c>
      <c r="M493" s="2" t="s">
        <v>706</v>
      </c>
      <c r="N493" s="2">
        <v>172.5</v>
      </c>
      <c r="O493" s="4">
        <v>150</v>
      </c>
      <c r="P493" s="4">
        <v>0</v>
      </c>
      <c r="Q493" s="4">
        <v>150</v>
      </c>
      <c r="R493" s="4">
        <v>15</v>
      </c>
      <c r="S493" s="4">
        <v>7.5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4">
        <v>0</v>
      </c>
      <c r="AG493" s="2">
        <v>21</v>
      </c>
      <c r="AH493" s="2">
        <v>315</v>
      </c>
      <c r="AI493" s="2">
        <v>200</v>
      </c>
      <c r="AJ493" s="5">
        <v>50</v>
      </c>
      <c r="AK493" s="55">
        <f t="shared" si="7"/>
        <v>22.5</v>
      </c>
    </row>
    <row r="494" spans="1:37" ht="25.65" customHeight="1">
      <c r="A494" s="2">
        <v>622</v>
      </c>
      <c r="B494" s="2" t="s">
        <v>36</v>
      </c>
      <c r="C494" s="2" t="s">
        <v>1118</v>
      </c>
      <c r="D494" s="2" t="s">
        <v>38</v>
      </c>
      <c r="E494" s="2" t="s">
        <v>39</v>
      </c>
      <c r="F494" s="2" t="s">
        <v>40</v>
      </c>
      <c r="G494" s="2" t="s">
        <v>109</v>
      </c>
      <c r="H494" s="2" t="s">
        <v>1119</v>
      </c>
      <c r="I494" s="3" t="s">
        <v>617</v>
      </c>
      <c r="J494" s="3"/>
      <c r="K494" s="3"/>
      <c r="L494" s="2" t="s">
        <v>64</v>
      </c>
      <c r="M494" s="2" t="s">
        <v>706</v>
      </c>
      <c r="N494" s="2">
        <v>172.5</v>
      </c>
      <c r="O494" s="4">
        <v>157.5</v>
      </c>
      <c r="P494" s="4">
        <v>0</v>
      </c>
      <c r="Q494" s="4">
        <v>157.5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2">
        <v>15</v>
      </c>
      <c r="Z494" s="2">
        <v>15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4">
        <v>0</v>
      </c>
      <c r="AG494" s="2">
        <v>27</v>
      </c>
      <c r="AH494" s="2">
        <v>405</v>
      </c>
      <c r="AI494" s="2">
        <v>200</v>
      </c>
      <c r="AJ494" s="5">
        <v>50</v>
      </c>
      <c r="AK494" s="55">
        <f t="shared" si="7"/>
        <v>0</v>
      </c>
    </row>
    <row r="495" spans="1:37" ht="25.65" customHeight="1">
      <c r="A495" s="2">
        <v>623</v>
      </c>
      <c r="B495" s="2" t="s">
        <v>85</v>
      </c>
      <c r="C495" s="2" t="s">
        <v>1120</v>
      </c>
      <c r="D495" s="2" t="s">
        <v>38</v>
      </c>
      <c r="E495" s="2" t="s">
        <v>39</v>
      </c>
      <c r="F495" s="2" t="s">
        <v>40</v>
      </c>
      <c r="G495" s="2" t="s">
        <v>56</v>
      </c>
      <c r="H495" s="2" t="s">
        <v>509</v>
      </c>
      <c r="I495" s="3" t="s">
        <v>1121</v>
      </c>
      <c r="J495" s="3"/>
      <c r="K495" s="3" t="s">
        <v>1122</v>
      </c>
      <c r="L495" s="2" t="s">
        <v>195</v>
      </c>
      <c r="M495" s="2" t="s">
        <v>706</v>
      </c>
      <c r="N495" s="2">
        <v>97.5</v>
      </c>
      <c r="O495" s="4">
        <v>92.5</v>
      </c>
      <c r="P495" s="4">
        <v>0</v>
      </c>
      <c r="Q495" s="4">
        <v>92.5</v>
      </c>
      <c r="R495" s="4">
        <v>1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4">
        <v>0</v>
      </c>
      <c r="AG495" s="2">
        <v>14</v>
      </c>
      <c r="AH495" s="2">
        <v>210</v>
      </c>
      <c r="AI495" s="2">
        <v>200</v>
      </c>
      <c r="AJ495" s="5">
        <v>50</v>
      </c>
      <c r="AK495" s="55">
        <f t="shared" si="7"/>
        <v>1</v>
      </c>
    </row>
    <row r="496" spans="1:37" ht="25.65" customHeight="1">
      <c r="A496" s="2">
        <v>624</v>
      </c>
      <c r="B496" s="2" t="s">
        <v>36</v>
      </c>
      <c r="C496" s="2" t="s">
        <v>1123</v>
      </c>
      <c r="D496" s="2" t="s">
        <v>133</v>
      </c>
      <c r="E496" s="2" t="s">
        <v>39</v>
      </c>
      <c r="F496" s="2" t="s">
        <v>40</v>
      </c>
      <c r="G496" s="2" t="s">
        <v>207</v>
      </c>
      <c r="H496" s="2" t="s">
        <v>797</v>
      </c>
      <c r="I496" s="3" t="s">
        <v>930</v>
      </c>
      <c r="J496" s="3"/>
      <c r="K496" s="3"/>
      <c r="L496" s="2" t="s">
        <v>195</v>
      </c>
      <c r="M496" s="2" t="s">
        <v>706</v>
      </c>
      <c r="N496" s="2">
        <v>184</v>
      </c>
      <c r="O496" s="4">
        <v>176</v>
      </c>
      <c r="P496" s="4">
        <v>0</v>
      </c>
      <c r="Q496" s="4">
        <v>176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2">
        <v>10</v>
      </c>
      <c r="Z496" s="2">
        <v>10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4">
        <v>0</v>
      </c>
      <c r="AG496" s="2">
        <v>26</v>
      </c>
      <c r="AH496" s="2">
        <v>390</v>
      </c>
      <c r="AI496" s="2">
        <v>200</v>
      </c>
      <c r="AJ496" s="5">
        <v>50</v>
      </c>
      <c r="AK496" s="55">
        <f t="shared" si="7"/>
        <v>0</v>
      </c>
    </row>
    <row r="497" spans="1:37" ht="25.65" customHeight="1">
      <c r="A497" s="2">
        <v>625</v>
      </c>
      <c r="B497" s="2" t="s">
        <v>36</v>
      </c>
      <c r="C497" s="2" t="s">
        <v>1124</v>
      </c>
      <c r="D497" s="2" t="s">
        <v>38</v>
      </c>
      <c r="E497" s="2" t="s">
        <v>39</v>
      </c>
      <c r="F497" s="2" t="s">
        <v>40</v>
      </c>
      <c r="G497" s="2" t="s">
        <v>127</v>
      </c>
      <c r="H497" s="2" t="s">
        <v>62</v>
      </c>
      <c r="I497" s="3" t="s">
        <v>892</v>
      </c>
      <c r="J497" s="3"/>
      <c r="K497" s="3"/>
      <c r="L497" s="2" t="s">
        <v>64</v>
      </c>
      <c r="M497" s="2"/>
      <c r="N497" s="2">
        <v>172.5</v>
      </c>
      <c r="O497" s="4">
        <v>172.5</v>
      </c>
      <c r="P497" s="4">
        <v>0</v>
      </c>
      <c r="Q497" s="4">
        <v>172.5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2">
        <v>32</v>
      </c>
      <c r="Z497" s="2">
        <v>6</v>
      </c>
      <c r="AA497" s="2">
        <v>0</v>
      </c>
      <c r="AB497" s="2">
        <v>26</v>
      </c>
      <c r="AC497" s="2">
        <v>0</v>
      </c>
      <c r="AD497" s="2">
        <v>0</v>
      </c>
      <c r="AE497" s="2">
        <v>0</v>
      </c>
      <c r="AF497" s="4">
        <v>1040</v>
      </c>
      <c r="AG497" s="2">
        <v>38</v>
      </c>
      <c r="AH497" s="2">
        <v>570</v>
      </c>
      <c r="AI497" s="2">
        <v>200</v>
      </c>
      <c r="AJ497" s="5">
        <v>50</v>
      </c>
      <c r="AK497" s="55">
        <f t="shared" si="7"/>
        <v>0</v>
      </c>
    </row>
    <row r="498" spans="1:37" ht="25.65" customHeight="1">
      <c r="A498" s="2">
        <v>626</v>
      </c>
      <c r="B498" s="2" t="s">
        <v>36</v>
      </c>
      <c r="C498" s="2" t="s">
        <v>1125</v>
      </c>
      <c r="D498" s="2" t="s">
        <v>38</v>
      </c>
      <c r="E498" s="2" t="s">
        <v>39</v>
      </c>
      <c r="F498" s="2" t="s">
        <v>40</v>
      </c>
      <c r="G498" s="2" t="s">
        <v>87</v>
      </c>
      <c r="H498" s="2" t="s">
        <v>509</v>
      </c>
      <c r="I498" s="3" t="s">
        <v>897</v>
      </c>
      <c r="J498" s="3"/>
      <c r="K498" s="3"/>
      <c r="L498" s="2" t="s">
        <v>195</v>
      </c>
      <c r="M498" s="2"/>
      <c r="N498" s="2">
        <v>172.5</v>
      </c>
      <c r="O498" s="4">
        <v>161</v>
      </c>
      <c r="P498" s="4">
        <v>0</v>
      </c>
      <c r="Q498" s="4">
        <v>161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2">
        <v>11.5</v>
      </c>
      <c r="Z498" s="2">
        <v>9</v>
      </c>
      <c r="AA498" s="2">
        <v>0</v>
      </c>
      <c r="AB498" s="2">
        <v>2.5</v>
      </c>
      <c r="AC498" s="2">
        <v>0</v>
      </c>
      <c r="AD498" s="2">
        <v>0</v>
      </c>
      <c r="AE498" s="2">
        <v>0</v>
      </c>
      <c r="AF498" s="4">
        <v>100</v>
      </c>
      <c r="AG498" s="2">
        <v>38</v>
      </c>
      <c r="AH498" s="2">
        <v>570</v>
      </c>
      <c r="AI498" s="2">
        <v>200</v>
      </c>
      <c r="AJ498" s="5">
        <v>50</v>
      </c>
      <c r="AK498" s="55">
        <f t="shared" si="7"/>
        <v>0</v>
      </c>
    </row>
    <row r="499" spans="1:37" ht="25.65" customHeight="1">
      <c r="A499" s="2">
        <v>627</v>
      </c>
      <c r="B499" s="2" t="s">
        <v>36</v>
      </c>
      <c r="C499" s="2" t="s">
        <v>1126</v>
      </c>
      <c r="D499" s="2" t="s">
        <v>133</v>
      </c>
      <c r="E499" s="2" t="s">
        <v>39</v>
      </c>
      <c r="F499" s="2" t="s">
        <v>40</v>
      </c>
      <c r="G499" s="2" t="s">
        <v>207</v>
      </c>
      <c r="H499" s="2" t="s">
        <v>797</v>
      </c>
      <c r="I499" s="3" t="s">
        <v>897</v>
      </c>
      <c r="J499" s="3"/>
      <c r="K499" s="3"/>
      <c r="L499" s="2" t="s">
        <v>64</v>
      </c>
      <c r="M499" s="2"/>
      <c r="N499" s="2">
        <v>184</v>
      </c>
      <c r="O499" s="4">
        <v>184</v>
      </c>
      <c r="P499" s="4">
        <v>0</v>
      </c>
      <c r="Q499" s="4">
        <v>184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2">
        <v>24</v>
      </c>
      <c r="Z499" s="2">
        <v>0</v>
      </c>
      <c r="AA499" s="2">
        <v>0</v>
      </c>
      <c r="AB499" s="2">
        <v>0</v>
      </c>
      <c r="AC499" s="2">
        <v>24</v>
      </c>
      <c r="AD499" s="2">
        <v>0</v>
      </c>
      <c r="AE499" s="2">
        <v>0</v>
      </c>
      <c r="AF499" s="4">
        <v>900</v>
      </c>
      <c r="AG499" s="2">
        <v>28</v>
      </c>
      <c r="AH499" s="2">
        <v>420</v>
      </c>
      <c r="AI499" s="2">
        <v>200</v>
      </c>
      <c r="AJ499" s="5">
        <v>50</v>
      </c>
      <c r="AK499" s="55">
        <f t="shared" si="7"/>
        <v>0</v>
      </c>
    </row>
    <row r="500" spans="1:37" ht="25.65" customHeight="1">
      <c r="A500" s="2">
        <v>628</v>
      </c>
      <c r="B500" s="2" t="s">
        <v>36</v>
      </c>
      <c r="C500" s="2" t="s">
        <v>1127</v>
      </c>
      <c r="D500" s="2" t="s">
        <v>38</v>
      </c>
      <c r="E500" s="2" t="s">
        <v>39</v>
      </c>
      <c r="F500" s="2" t="s">
        <v>187</v>
      </c>
      <c r="G500" s="2" t="s">
        <v>187</v>
      </c>
      <c r="H500" s="2" t="s">
        <v>666</v>
      </c>
      <c r="I500" s="3" t="s">
        <v>901</v>
      </c>
      <c r="J500" s="3"/>
      <c r="K500" s="3"/>
      <c r="L500" s="2" t="s">
        <v>195</v>
      </c>
      <c r="M500" s="2"/>
      <c r="N500" s="2">
        <v>157.5</v>
      </c>
      <c r="O500" s="4">
        <v>157.5</v>
      </c>
      <c r="P500" s="4">
        <v>0</v>
      </c>
      <c r="Q500" s="4">
        <v>157.5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2">
        <v>26.5</v>
      </c>
      <c r="Z500" s="2">
        <v>2</v>
      </c>
      <c r="AA500" s="2">
        <v>0</v>
      </c>
      <c r="AB500" s="2">
        <v>15.5</v>
      </c>
      <c r="AC500" s="2">
        <v>9</v>
      </c>
      <c r="AD500" s="2">
        <v>0</v>
      </c>
      <c r="AE500" s="2">
        <v>0</v>
      </c>
      <c r="AF500" s="4">
        <v>980</v>
      </c>
      <c r="AG500" s="2">
        <v>33</v>
      </c>
      <c r="AH500" s="2">
        <v>495</v>
      </c>
      <c r="AI500" s="2">
        <v>200</v>
      </c>
      <c r="AJ500" s="5">
        <v>50</v>
      </c>
      <c r="AK500" s="55">
        <f t="shared" si="7"/>
        <v>0</v>
      </c>
    </row>
    <row r="501" spans="1:37" ht="25.65" customHeight="1">
      <c r="A501" s="2">
        <v>629</v>
      </c>
      <c r="B501" s="2" t="s">
        <v>36</v>
      </c>
      <c r="C501" s="2" t="s">
        <v>1128</v>
      </c>
      <c r="D501" s="2" t="s">
        <v>38</v>
      </c>
      <c r="E501" s="2" t="s">
        <v>39</v>
      </c>
      <c r="F501" s="2" t="s">
        <v>187</v>
      </c>
      <c r="G501" s="2" t="s">
        <v>187</v>
      </c>
      <c r="H501" s="2" t="s">
        <v>666</v>
      </c>
      <c r="I501" s="3" t="s">
        <v>899</v>
      </c>
      <c r="J501" s="3"/>
      <c r="K501" s="3"/>
      <c r="L501" s="2" t="s">
        <v>195</v>
      </c>
      <c r="M501" s="2"/>
      <c r="N501" s="2">
        <v>187.5</v>
      </c>
      <c r="O501" s="4">
        <v>187.5</v>
      </c>
      <c r="P501" s="4">
        <v>0</v>
      </c>
      <c r="Q501" s="4">
        <v>187.5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2">
        <v>15</v>
      </c>
      <c r="Z501" s="2">
        <v>8</v>
      </c>
      <c r="AA501" s="2">
        <v>0</v>
      </c>
      <c r="AB501" s="2">
        <v>7</v>
      </c>
      <c r="AC501" s="2">
        <v>0</v>
      </c>
      <c r="AD501" s="2">
        <v>0</v>
      </c>
      <c r="AE501" s="2">
        <v>0</v>
      </c>
      <c r="AF501" s="4">
        <v>280</v>
      </c>
      <c r="AG501" s="2">
        <v>33</v>
      </c>
      <c r="AH501" s="2">
        <v>495</v>
      </c>
      <c r="AI501" s="2">
        <v>200</v>
      </c>
      <c r="AJ501" s="5">
        <v>50</v>
      </c>
      <c r="AK501" s="55">
        <f t="shared" si="7"/>
        <v>0</v>
      </c>
    </row>
    <row r="502" spans="1:37" ht="25.65" customHeight="1">
      <c r="A502" s="2">
        <v>630</v>
      </c>
      <c r="B502" s="2" t="s">
        <v>36</v>
      </c>
      <c r="C502" s="2" t="s">
        <v>1129</v>
      </c>
      <c r="D502" s="2" t="s">
        <v>38</v>
      </c>
      <c r="E502" s="2" t="s">
        <v>39</v>
      </c>
      <c r="F502" s="2" t="s">
        <v>40</v>
      </c>
      <c r="G502" s="2" t="s">
        <v>127</v>
      </c>
      <c r="H502" s="2" t="s">
        <v>80</v>
      </c>
      <c r="I502" s="3" t="s">
        <v>903</v>
      </c>
      <c r="J502" s="3"/>
      <c r="K502" s="3"/>
      <c r="L502" s="2" t="s">
        <v>70</v>
      </c>
      <c r="M502" s="2"/>
      <c r="N502" s="2">
        <v>172.5</v>
      </c>
      <c r="O502" s="4">
        <v>172.36666666666667</v>
      </c>
      <c r="P502" s="4">
        <v>0</v>
      </c>
      <c r="Q502" s="4">
        <v>172.37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2">
        <v>3</v>
      </c>
      <c r="Z502" s="2">
        <v>0</v>
      </c>
      <c r="AA502" s="2">
        <v>0</v>
      </c>
      <c r="AB502" s="2">
        <v>3</v>
      </c>
      <c r="AC502" s="2">
        <v>0</v>
      </c>
      <c r="AD502" s="2">
        <v>0</v>
      </c>
      <c r="AE502" s="2">
        <v>0</v>
      </c>
      <c r="AF502" s="4">
        <v>120</v>
      </c>
      <c r="AG502" s="2">
        <v>35</v>
      </c>
      <c r="AH502" s="2">
        <v>525</v>
      </c>
      <c r="AI502" s="2">
        <v>200</v>
      </c>
      <c r="AJ502" s="5">
        <v>50</v>
      </c>
      <c r="AK502" s="55">
        <f t="shared" si="7"/>
        <v>0</v>
      </c>
    </row>
    <row r="503" spans="1:37" ht="25.65" customHeight="1">
      <c r="A503" s="2">
        <v>631</v>
      </c>
      <c r="B503" s="2" t="s">
        <v>36</v>
      </c>
      <c r="C503" s="2" t="s">
        <v>1130</v>
      </c>
      <c r="D503" s="2" t="s">
        <v>133</v>
      </c>
      <c r="E503" s="2" t="s">
        <v>39</v>
      </c>
      <c r="F503" s="2" t="s">
        <v>197</v>
      </c>
      <c r="G503" s="2" t="s">
        <v>134</v>
      </c>
      <c r="H503" s="2" t="s">
        <v>265</v>
      </c>
      <c r="I503" s="3" t="s">
        <v>939</v>
      </c>
      <c r="J503" s="3"/>
      <c r="K503" s="3"/>
      <c r="L503" s="2" t="s">
        <v>195</v>
      </c>
      <c r="M503" s="2"/>
      <c r="N503" s="2">
        <v>184</v>
      </c>
      <c r="O503" s="4">
        <v>183.96666666666667</v>
      </c>
      <c r="P503" s="4">
        <v>0</v>
      </c>
      <c r="Q503" s="4">
        <v>183.97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2">
        <v>2.5</v>
      </c>
      <c r="Z503" s="2">
        <v>2.5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4">
        <v>0</v>
      </c>
      <c r="AG503" s="2">
        <v>25</v>
      </c>
      <c r="AH503" s="2">
        <v>375</v>
      </c>
      <c r="AI503" s="2">
        <v>200</v>
      </c>
      <c r="AJ503" s="5">
        <v>50</v>
      </c>
      <c r="AK503" s="55">
        <f t="shared" si="7"/>
        <v>0</v>
      </c>
    </row>
    <row r="504" spans="1:37" ht="25.65" customHeight="1">
      <c r="A504" s="2">
        <v>632</v>
      </c>
      <c r="B504" s="2" t="s">
        <v>36</v>
      </c>
      <c r="C504" s="2" t="s">
        <v>1131</v>
      </c>
      <c r="D504" s="2" t="s">
        <v>133</v>
      </c>
      <c r="E504" s="2" t="s">
        <v>39</v>
      </c>
      <c r="F504" s="2" t="s">
        <v>40</v>
      </c>
      <c r="G504" s="2" t="s">
        <v>596</v>
      </c>
      <c r="H504" s="2" t="s">
        <v>536</v>
      </c>
      <c r="I504" s="3" t="s">
        <v>905</v>
      </c>
      <c r="J504" s="3"/>
      <c r="K504" s="3"/>
      <c r="L504" s="2" t="s">
        <v>70</v>
      </c>
      <c r="M504" s="2"/>
      <c r="N504" s="2">
        <v>184</v>
      </c>
      <c r="O504" s="4">
        <v>183.98333333333332</v>
      </c>
      <c r="P504" s="4">
        <v>0</v>
      </c>
      <c r="Q504" s="4">
        <v>183.98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2">
        <v>10.5</v>
      </c>
      <c r="Z504" s="2">
        <v>10.5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4">
        <v>0</v>
      </c>
      <c r="AG504" s="2">
        <v>31</v>
      </c>
      <c r="AH504" s="2">
        <v>465</v>
      </c>
      <c r="AI504" s="2">
        <v>200</v>
      </c>
      <c r="AJ504" s="5">
        <v>50</v>
      </c>
      <c r="AK504" s="55">
        <f t="shared" si="7"/>
        <v>0</v>
      </c>
    </row>
    <row r="505" spans="1:37" ht="25.65" customHeight="1">
      <c r="A505" s="2">
        <v>633</v>
      </c>
      <c r="B505" s="2" t="s">
        <v>36</v>
      </c>
      <c r="C505" s="2" t="s">
        <v>1132</v>
      </c>
      <c r="D505" s="2" t="s">
        <v>38</v>
      </c>
      <c r="E505" s="2" t="s">
        <v>39</v>
      </c>
      <c r="F505" s="2" t="s">
        <v>40</v>
      </c>
      <c r="G505" s="2" t="s">
        <v>83</v>
      </c>
      <c r="H505" s="2" t="s">
        <v>291</v>
      </c>
      <c r="I505" s="3" t="s">
        <v>905</v>
      </c>
      <c r="J505" s="3"/>
      <c r="K505" s="3"/>
      <c r="L505" s="2" t="s">
        <v>64</v>
      </c>
      <c r="M505" s="2"/>
      <c r="N505" s="2">
        <v>172.5</v>
      </c>
      <c r="O505" s="4">
        <v>172.5</v>
      </c>
      <c r="P505" s="4">
        <v>0</v>
      </c>
      <c r="Q505" s="4">
        <v>172.5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2">
        <v>10.5</v>
      </c>
      <c r="Z505" s="2">
        <v>0</v>
      </c>
      <c r="AA505" s="2">
        <v>0</v>
      </c>
      <c r="AB505" s="2">
        <v>10.5</v>
      </c>
      <c r="AC505" s="2">
        <v>0</v>
      </c>
      <c r="AD505" s="2">
        <v>0</v>
      </c>
      <c r="AE505" s="2">
        <v>0</v>
      </c>
      <c r="AF505" s="4">
        <v>420</v>
      </c>
      <c r="AG505" s="2">
        <v>28</v>
      </c>
      <c r="AH505" s="2">
        <v>420</v>
      </c>
      <c r="AI505" s="2">
        <v>200</v>
      </c>
      <c r="AJ505" s="5">
        <v>50</v>
      </c>
      <c r="AK505" s="55">
        <f t="shared" si="7"/>
        <v>0</v>
      </c>
    </row>
    <row r="506" spans="1:37" ht="25.65" customHeight="1">
      <c r="A506" s="2">
        <v>634</v>
      </c>
      <c r="B506" s="2" t="s">
        <v>36</v>
      </c>
      <c r="C506" s="2" t="s">
        <v>1133</v>
      </c>
      <c r="D506" s="2" t="s">
        <v>38</v>
      </c>
      <c r="E506" s="2" t="s">
        <v>39</v>
      </c>
      <c r="F506" s="2" t="s">
        <v>165</v>
      </c>
      <c r="G506" s="2" t="s">
        <v>166</v>
      </c>
      <c r="H506" s="2" t="s">
        <v>1134</v>
      </c>
      <c r="I506" s="3" t="s">
        <v>1135</v>
      </c>
      <c r="J506" s="3"/>
      <c r="K506" s="3"/>
      <c r="L506" s="2" t="s">
        <v>195</v>
      </c>
      <c r="M506" s="2"/>
      <c r="N506" s="2">
        <v>172.5</v>
      </c>
      <c r="O506" s="4">
        <v>164.65</v>
      </c>
      <c r="P506" s="4">
        <v>0</v>
      </c>
      <c r="Q506" s="4">
        <v>164.65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2">
        <v>3.5</v>
      </c>
      <c r="Z506" s="2">
        <v>3.5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4">
        <v>0</v>
      </c>
      <c r="AG506" s="2">
        <v>22</v>
      </c>
      <c r="AH506" s="2">
        <v>330</v>
      </c>
      <c r="AI506" s="2">
        <v>200</v>
      </c>
      <c r="AJ506" s="5">
        <v>50</v>
      </c>
      <c r="AK506" s="55">
        <f t="shared" si="7"/>
        <v>0</v>
      </c>
    </row>
    <row r="507" spans="1:37" ht="25.65" customHeight="1">
      <c r="A507" s="2">
        <v>636</v>
      </c>
      <c r="B507" s="2" t="s">
        <v>85</v>
      </c>
      <c r="C507" s="2" t="s">
        <v>1136</v>
      </c>
      <c r="D507" s="2" t="s">
        <v>38</v>
      </c>
      <c r="E507" s="2" t="s">
        <v>39</v>
      </c>
      <c r="F507" s="2" t="s">
        <v>40</v>
      </c>
      <c r="G507" s="2" t="s">
        <v>56</v>
      </c>
      <c r="H507" s="2" t="s">
        <v>62</v>
      </c>
      <c r="I507" s="3" t="s">
        <v>908</v>
      </c>
      <c r="J507" s="3"/>
      <c r="K507" s="3" t="s">
        <v>293</v>
      </c>
      <c r="L507" s="2" t="s">
        <v>64</v>
      </c>
      <c r="M507" s="2"/>
      <c r="N507" s="2">
        <v>7.5</v>
      </c>
      <c r="O507" s="4">
        <v>7.5</v>
      </c>
      <c r="P507" s="4">
        <v>0</v>
      </c>
      <c r="Q507" s="4">
        <v>7.5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4">
        <v>0</v>
      </c>
      <c r="AG507" s="2">
        <v>1</v>
      </c>
      <c r="AH507" s="2">
        <v>15</v>
      </c>
      <c r="AI507" s="2">
        <v>200</v>
      </c>
      <c r="AJ507" s="5">
        <v>0</v>
      </c>
      <c r="AK507" s="55">
        <f t="shared" si="7"/>
        <v>0</v>
      </c>
    </row>
    <row r="508" spans="1:37" ht="25.65" customHeight="1">
      <c r="A508" s="2">
        <v>638</v>
      </c>
      <c r="B508" s="2" t="s">
        <v>36</v>
      </c>
      <c r="C508" s="2" t="s">
        <v>1137</v>
      </c>
      <c r="D508" s="2" t="s">
        <v>38</v>
      </c>
      <c r="E508" s="2" t="s">
        <v>39</v>
      </c>
      <c r="F508" s="2" t="s">
        <v>40</v>
      </c>
      <c r="G508" s="2" t="s">
        <v>127</v>
      </c>
      <c r="H508" s="2" t="s">
        <v>62</v>
      </c>
      <c r="I508" s="3" t="s">
        <v>914</v>
      </c>
      <c r="J508" s="3"/>
      <c r="K508" s="3"/>
      <c r="L508" s="2" t="s">
        <v>64</v>
      </c>
      <c r="M508" s="2"/>
      <c r="N508" s="2">
        <v>172.5</v>
      </c>
      <c r="O508" s="4">
        <v>165</v>
      </c>
      <c r="P508" s="4">
        <v>0</v>
      </c>
      <c r="Q508" s="4">
        <v>165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2">
        <v>24.5</v>
      </c>
      <c r="Z508" s="2">
        <v>24.5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4">
        <v>0</v>
      </c>
      <c r="AG508" s="2">
        <v>33</v>
      </c>
      <c r="AH508" s="2">
        <v>495</v>
      </c>
      <c r="AI508" s="2">
        <v>200</v>
      </c>
      <c r="AJ508" s="5">
        <v>50</v>
      </c>
      <c r="AK508" s="55">
        <f t="shared" si="7"/>
        <v>0</v>
      </c>
    </row>
    <row r="509" spans="1:37" ht="25.65" customHeight="1">
      <c r="A509" s="2">
        <v>640</v>
      </c>
      <c r="B509" s="2" t="s">
        <v>36</v>
      </c>
      <c r="C509" s="2" t="s">
        <v>1138</v>
      </c>
      <c r="D509" s="2" t="s">
        <v>133</v>
      </c>
      <c r="E509" s="2" t="s">
        <v>39</v>
      </c>
      <c r="F509" s="2" t="s">
        <v>40</v>
      </c>
      <c r="G509" s="2" t="s">
        <v>404</v>
      </c>
      <c r="H509" s="2" t="s">
        <v>843</v>
      </c>
      <c r="I509" s="3" t="s">
        <v>916</v>
      </c>
      <c r="J509" s="3"/>
      <c r="K509" s="3"/>
      <c r="L509" s="2" t="s">
        <v>70</v>
      </c>
      <c r="M509" s="2"/>
      <c r="N509" s="2">
        <v>184</v>
      </c>
      <c r="O509" s="4">
        <v>184</v>
      </c>
      <c r="P509" s="4">
        <v>0</v>
      </c>
      <c r="Q509" s="4">
        <v>184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4">
        <v>0</v>
      </c>
      <c r="AG509" s="2">
        <v>25</v>
      </c>
      <c r="AH509" s="2">
        <v>375</v>
      </c>
      <c r="AI509" s="2">
        <v>200</v>
      </c>
      <c r="AJ509" s="5">
        <v>0</v>
      </c>
      <c r="AK509" s="55">
        <f t="shared" si="7"/>
        <v>0</v>
      </c>
    </row>
    <row r="510" spans="1:37" ht="25.65" customHeight="1">
      <c r="A510" s="2">
        <v>641</v>
      </c>
      <c r="B510" s="2" t="s">
        <v>36</v>
      </c>
      <c r="C510" s="2" t="s">
        <v>1139</v>
      </c>
      <c r="D510" s="2" t="s">
        <v>133</v>
      </c>
      <c r="E510" s="2" t="s">
        <v>39</v>
      </c>
      <c r="F510" s="2" t="s">
        <v>40</v>
      </c>
      <c r="G510" s="2" t="s">
        <v>134</v>
      </c>
      <c r="H510" s="2" t="s">
        <v>265</v>
      </c>
      <c r="I510" s="3" t="s">
        <v>1140</v>
      </c>
      <c r="J510" s="3"/>
      <c r="K510" s="3"/>
      <c r="L510" s="2" t="s">
        <v>64</v>
      </c>
      <c r="M510" s="2"/>
      <c r="N510" s="2">
        <v>184</v>
      </c>
      <c r="O510" s="4">
        <v>184</v>
      </c>
      <c r="P510" s="4">
        <v>0</v>
      </c>
      <c r="Q510" s="4">
        <v>184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2">
        <v>5.5</v>
      </c>
      <c r="Z510" s="2">
        <v>5.5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4">
        <v>0</v>
      </c>
      <c r="AG510" s="2">
        <v>25</v>
      </c>
      <c r="AH510" s="2">
        <v>375</v>
      </c>
      <c r="AI510" s="2">
        <v>200</v>
      </c>
      <c r="AJ510" s="5">
        <v>0</v>
      </c>
      <c r="AK510" s="55">
        <f t="shared" si="7"/>
        <v>0</v>
      </c>
    </row>
    <row r="511" spans="1:37" ht="25.65" customHeight="1">
      <c r="A511" s="2">
        <v>642</v>
      </c>
      <c r="B511" s="2" t="s">
        <v>36</v>
      </c>
      <c r="C511" s="2" t="s">
        <v>1141</v>
      </c>
      <c r="D511" s="2" t="s">
        <v>38</v>
      </c>
      <c r="E511" s="2" t="s">
        <v>39</v>
      </c>
      <c r="F511" s="2" t="s">
        <v>40</v>
      </c>
      <c r="G511" s="2" t="s">
        <v>253</v>
      </c>
      <c r="H511" s="2" t="s">
        <v>103</v>
      </c>
      <c r="I511" s="3" t="s">
        <v>917</v>
      </c>
      <c r="J511" s="3"/>
      <c r="K511" s="3"/>
      <c r="L511" s="2" t="s">
        <v>70</v>
      </c>
      <c r="M511" s="2"/>
      <c r="N511" s="2">
        <v>172.5</v>
      </c>
      <c r="O511" s="4">
        <v>168.46666666666667</v>
      </c>
      <c r="P511" s="4">
        <v>0</v>
      </c>
      <c r="Q511" s="4">
        <v>168.46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2">
        <v>3</v>
      </c>
      <c r="Z511" s="2">
        <v>3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4">
        <v>0</v>
      </c>
      <c r="AG511" s="2">
        <v>25</v>
      </c>
      <c r="AH511" s="2">
        <v>375</v>
      </c>
      <c r="AI511" s="2">
        <v>200</v>
      </c>
      <c r="AJ511" s="5">
        <v>0</v>
      </c>
      <c r="AK511" s="55">
        <f t="shared" si="7"/>
        <v>0</v>
      </c>
    </row>
    <row r="512" spans="1:37" ht="25.65" customHeight="1">
      <c r="A512" s="2">
        <v>645</v>
      </c>
      <c r="B512" s="2" t="s">
        <v>36</v>
      </c>
      <c r="C512" s="2" t="s">
        <v>1142</v>
      </c>
      <c r="D512" s="2" t="s">
        <v>38</v>
      </c>
      <c r="E512" s="2" t="s">
        <v>39</v>
      </c>
      <c r="F512" s="2" t="s">
        <v>165</v>
      </c>
      <c r="G512" s="2" t="s">
        <v>166</v>
      </c>
      <c r="H512" s="2" t="s">
        <v>170</v>
      </c>
      <c r="I512" s="3" t="s">
        <v>951</v>
      </c>
      <c r="J512" s="3"/>
      <c r="K512" s="3"/>
      <c r="L512" s="2" t="s">
        <v>64</v>
      </c>
      <c r="M512" s="2"/>
      <c r="N512" s="2">
        <v>172.5</v>
      </c>
      <c r="O512" s="4">
        <v>172.5</v>
      </c>
      <c r="P512" s="4">
        <v>0</v>
      </c>
      <c r="Q512" s="4">
        <v>172.5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2">
        <v>3</v>
      </c>
      <c r="Z512" s="2">
        <v>3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4">
        <v>0</v>
      </c>
      <c r="AG512" s="2">
        <v>29</v>
      </c>
      <c r="AH512" s="2">
        <v>435</v>
      </c>
      <c r="AI512" s="2">
        <v>200</v>
      </c>
      <c r="AJ512" s="5">
        <v>0</v>
      </c>
      <c r="AK512" s="55">
        <f t="shared" si="7"/>
        <v>0</v>
      </c>
    </row>
    <row r="513" spans="1:37" ht="25.65" customHeight="1">
      <c r="A513" s="2">
        <v>647</v>
      </c>
      <c r="B513" s="2" t="s">
        <v>36</v>
      </c>
      <c r="C513" s="2" t="s">
        <v>1143</v>
      </c>
      <c r="D513" s="2" t="s">
        <v>133</v>
      </c>
      <c r="E513" s="2" t="s">
        <v>39</v>
      </c>
      <c r="F513" s="2" t="s">
        <v>40</v>
      </c>
      <c r="G513" s="2" t="s">
        <v>207</v>
      </c>
      <c r="H513" s="2" t="s">
        <v>887</v>
      </c>
      <c r="I513" s="3" t="s">
        <v>1144</v>
      </c>
      <c r="J513" s="3"/>
      <c r="K513" s="3"/>
      <c r="L513" s="2" t="s">
        <v>64</v>
      </c>
      <c r="M513" s="2"/>
      <c r="N513" s="2">
        <v>184</v>
      </c>
      <c r="O513" s="4">
        <v>184</v>
      </c>
      <c r="P513" s="4">
        <v>0</v>
      </c>
      <c r="Q513" s="4">
        <v>184</v>
      </c>
      <c r="R513" s="4">
        <v>0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4">
        <v>0</v>
      </c>
      <c r="AG513" s="2">
        <v>31</v>
      </c>
      <c r="AH513" s="2">
        <v>465</v>
      </c>
      <c r="AI513" s="2">
        <v>200</v>
      </c>
      <c r="AJ513" s="5">
        <v>0</v>
      </c>
      <c r="AK513" s="55">
        <f t="shared" si="7"/>
        <v>0</v>
      </c>
    </row>
    <row r="514" spans="1:37" ht="25.65" customHeight="1">
      <c r="A514" s="2">
        <v>648</v>
      </c>
      <c r="B514" s="2" t="s">
        <v>36</v>
      </c>
      <c r="C514" s="2" t="s">
        <v>1145</v>
      </c>
      <c r="D514" s="2" t="s">
        <v>38</v>
      </c>
      <c r="E514" s="2" t="s">
        <v>39</v>
      </c>
      <c r="F514" s="2" t="s">
        <v>40</v>
      </c>
      <c r="G514" s="2" t="s">
        <v>233</v>
      </c>
      <c r="H514" s="2" t="s">
        <v>509</v>
      </c>
      <c r="I514" s="3" t="s">
        <v>1144</v>
      </c>
      <c r="J514" s="3"/>
      <c r="K514" s="3"/>
      <c r="L514" s="2" t="s">
        <v>195</v>
      </c>
      <c r="M514" s="2"/>
      <c r="N514" s="2">
        <v>172.5</v>
      </c>
      <c r="O514" s="4">
        <v>161</v>
      </c>
      <c r="P514" s="4">
        <v>0</v>
      </c>
      <c r="Q514" s="4">
        <v>161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2">
        <v>2</v>
      </c>
      <c r="Z514" s="2">
        <v>2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4">
        <v>0</v>
      </c>
      <c r="AG514" s="2">
        <v>31</v>
      </c>
      <c r="AH514" s="2">
        <v>465</v>
      </c>
      <c r="AI514" s="2">
        <v>200</v>
      </c>
      <c r="AJ514" s="5">
        <v>0</v>
      </c>
      <c r="AK514" s="55">
        <f t="shared" si="7"/>
        <v>0</v>
      </c>
    </row>
    <row r="515" spans="1:37" ht="25.65" customHeight="1">
      <c r="A515" s="2">
        <v>650</v>
      </c>
      <c r="B515" s="2" t="s">
        <v>36</v>
      </c>
      <c r="C515" s="2" t="s">
        <v>1147</v>
      </c>
      <c r="D515" s="2" t="s">
        <v>133</v>
      </c>
      <c r="E515" s="2" t="s">
        <v>39</v>
      </c>
      <c r="F515" s="2" t="s">
        <v>40</v>
      </c>
      <c r="G515" s="2" t="s">
        <v>207</v>
      </c>
      <c r="H515" s="2" t="s">
        <v>208</v>
      </c>
      <c r="I515" s="3" t="s">
        <v>955</v>
      </c>
      <c r="J515" s="3"/>
      <c r="K515" s="3"/>
      <c r="L515" s="2" t="s">
        <v>195</v>
      </c>
      <c r="M515" s="2"/>
      <c r="N515" s="2">
        <v>184</v>
      </c>
      <c r="O515" s="4">
        <v>184</v>
      </c>
      <c r="P515" s="4">
        <v>0</v>
      </c>
      <c r="Q515" s="4">
        <v>184</v>
      </c>
      <c r="R515" s="4">
        <v>0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2">
        <v>42.5</v>
      </c>
      <c r="Z515" s="2">
        <v>0</v>
      </c>
      <c r="AA515" s="2">
        <v>0</v>
      </c>
      <c r="AB515" s="2">
        <v>10.5</v>
      </c>
      <c r="AC515" s="2">
        <v>32</v>
      </c>
      <c r="AD515" s="2">
        <v>0</v>
      </c>
      <c r="AE515" s="2">
        <v>0</v>
      </c>
      <c r="AF515" s="4">
        <v>1593.75</v>
      </c>
      <c r="AG515" s="2">
        <v>32</v>
      </c>
      <c r="AH515" s="2">
        <v>480</v>
      </c>
      <c r="AI515" s="2">
        <v>200</v>
      </c>
      <c r="AJ515" s="5">
        <v>0</v>
      </c>
      <c r="AK515" s="55">
        <f t="shared" si="7"/>
        <v>0</v>
      </c>
    </row>
    <row r="516" spans="1:37" ht="25.65" customHeight="1">
      <c r="A516" s="2">
        <v>654</v>
      </c>
      <c r="B516" s="2" t="s">
        <v>36</v>
      </c>
      <c r="C516" s="2" t="s">
        <v>1150</v>
      </c>
      <c r="D516" s="2" t="s">
        <v>133</v>
      </c>
      <c r="E516" s="2" t="s">
        <v>39</v>
      </c>
      <c r="F516" s="2" t="s">
        <v>814</v>
      </c>
      <c r="G516" s="2" t="s">
        <v>815</v>
      </c>
      <c r="H516" s="2" t="s">
        <v>1151</v>
      </c>
      <c r="I516" s="3" t="s">
        <v>1149</v>
      </c>
      <c r="J516" s="3"/>
      <c r="K516" s="3"/>
      <c r="L516" s="2" t="s">
        <v>74</v>
      </c>
      <c r="M516" s="2"/>
      <c r="N516" s="2">
        <v>184</v>
      </c>
      <c r="O516" s="4">
        <v>168</v>
      </c>
      <c r="P516" s="4">
        <v>0</v>
      </c>
      <c r="Q516" s="4">
        <v>168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4">
        <v>0</v>
      </c>
      <c r="AG516" s="2">
        <v>18</v>
      </c>
      <c r="AH516" s="2">
        <v>270</v>
      </c>
      <c r="AI516" s="2">
        <v>200</v>
      </c>
      <c r="AJ516" s="5">
        <v>0</v>
      </c>
      <c r="AK516" s="55">
        <f t="shared" ref="AK516:AK579" si="8">R516+S516+T516+U516+V516+X516</f>
        <v>0</v>
      </c>
    </row>
    <row r="517" spans="1:37" ht="25.65" customHeight="1">
      <c r="A517" s="2">
        <v>656</v>
      </c>
      <c r="B517" s="2" t="s">
        <v>36</v>
      </c>
      <c r="C517" s="2" t="s">
        <v>1152</v>
      </c>
      <c r="D517" s="2" t="s">
        <v>38</v>
      </c>
      <c r="E517" s="2" t="s">
        <v>39</v>
      </c>
      <c r="F517" s="2" t="s">
        <v>165</v>
      </c>
      <c r="G517" s="2" t="s">
        <v>166</v>
      </c>
      <c r="H517" s="2" t="s">
        <v>170</v>
      </c>
      <c r="I517" s="3" t="s">
        <v>961</v>
      </c>
      <c r="J517" s="3"/>
      <c r="K517" s="3"/>
      <c r="L517" s="2" t="s">
        <v>64</v>
      </c>
      <c r="M517" s="2"/>
      <c r="N517" s="2">
        <v>172.5</v>
      </c>
      <c r="O517" s="4">
        <v>165</v>
      </c>
      <c r="P517" s="4">
        <v>0</v>
      </c>
      <c r="Q517" s="4">
        <v>165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2">
        <v>16</v>
      </c>
      <c r="Z517" s="2">
        <v>16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4">
        <v>0</v>
      </c>
      <c r="AG517" s="2">
        <v>32</v>
      </c>
      <c r="AH517" s="2">
        <v>480</v>
      </c>
      <c r="AI517" s="2">
        <v>200</v>
      </c>
      <c r="AJ517" s="5">
        <v>0</v>
      </c>
      <c r="AK517" s="55">
        <f t="shared" si="8"/>
        <v>0</v>
      </c>
    </row>
    <row r="518" spans="1:37" ht="25.65" customHeight="1">
      <c r="A518" s="2">
        <v>658</v>
      </c>
      <c r="B518" s="2" t="s">
        <v>36</v>
      </c>
      <c r="C518" s="2" t="s">
        <v>1153</v>
      </c>
      <c r="D518" s="2" t="s">
        <v>38</v>
      </c>
      <c r="E518" s="2" t="s">
        <v>39</v>
      </c>
      <c r="F518" s="2" t="s">
        <v>40</v>
      </c>
      <c r="G518" s="2" t="s">
        <v>1154</v>
      </c>
      <c r="H518" s="2" t="s">
        <v>62</v>
      </c>
      <c r="I518" s="3" t="s">
        <v>962</v>
      </c>
      <c r="J518" s="3"/>
      <c r="K518" s="3"/>
      <c r="L518" s="2" t="s">
        <v>64</v>
      </c>
      <c r="M518" s="2"/>
      <c r="N518" s="2">
        <v>172.5</v>
      </c>
      <c r="O518" s="4">
        <v>172.5</v>
      </c>
      <c r="P518" s="4">
        <v>0</v>
      </c>
      <c r="Q518" s="4">
        <v>172.5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2">
        <v>9.5</v>
      </c>
      <c r="Z518" s="2">
        <v>9.5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4">
        <v>0</v>
      </c>
      <c r="AG518" s="2">
        <v>25</v>
      </c>
      <c r="AH518" s="2">
        <v>375</v>
      </c>
      <c r="AI518" s="2">
        <v>200</v>
      </c>
      <c r="AJ518" s="5">
        <v>0</v>
      </c>
      <c r="AK518" s="55">
        <f t="shared" si="8"/>
        <v>0</v>
      </c>
    </row>
    <row r="519" spans="1:37" ht="25.65" customHeight="1">
      <c r="A519" s="2">
        <v>659</v>
      </c>
      <c r="B519" s="2" t="s">
        <v>36</v>
      </c>
      <c r="C519" s="2" t="s">
        <v>1155</v>
      </c>
      <c r="D519" s="2" t="s">
        <v>38</v>
      </c>
      <c r="E519" s="2" t="s">
        <v>39</v>
      </c>
      <c r="F519" s="2" t="s">
        <v>40</v>
      </c>
      <c r="G519" s="2" t="s">
        <v>233</v>
      </c>
      <c r="H519" s="2" t="s">
        <v>1156</v>
      </c>
      <c r="I519" s="3" t="s">
        <v>962</v>
      </c>
      <c r="J519" s="3"/>
      <c r="K519" s="3"/>
      <c r="L519" s="2" t="s">
        <v>195</v>
      </c>
      <c r="M519" s="2"/>
      <c r="N519" s="2">
        <v>172.5</v>
      </c>
      <c r="O519" s="4">
        <v>165</v>
      </c>
      <c r="P519" s="4">
        <v>0</v>
      </c>
      <c r="Q519" s="4">
        <v>165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2">
        <v>25.5</v>
      </c>
      <c r="Z519" s="2">
        <v>23.5</v>
      </c>
      <c r="AA519" s="2">
        <v>0</v>
      </c>
      <c r="AB519" s="2">
        <v>0</v>
      </c>
      <c r="AC519" s="2">
        <v>0</v>
      </c>
      <c r="AD519" s="2">
        <v>0</v>
      </c>
      <c r="AE519" s="2">
        <v>2</v>
      </c>
      <c r="AF519" s="4">
        <v>160</v>
      </c>
      <c r="AG519" s="2">
        <v>22</v>
      </c>
      <c r="AH519" s="2">
        <v>330</v>
      </c>
      <c r="AI519" s="2">
        <v>200</v>
      </c>
      <c r="AJ519" s="5">
        <v>0</v>
      </c>
      <c r="AK519" s="55">
        <f t="shared" si="8"/>
        <v>0</v>
      </c>
    </row>
    <row r="520" spans="1:37" ht="25.65" customHeight="1">
      <c r="A520" s="2">
        <v>663</v>
      </c>
      <c r="B520" s="2" t="s">
        <v>85</v>
      </c>
      <c r="C520" s="2" t="s">
        <v>1158</v>
      </c>
      <c r="D520" s="2" t="s">
        <v>38</v>
      </c>
      <c r="E520" s="2" t="s">
        <v>39</v>
      </c>
      <c r="F520" s="2" t="s">
        <v>40</v>
      </c>
      <c r="G520" s="2" t="s">
        <v>87</v>
      </c>
      <c r="H520" s="2" t="s">
        <v>509</v>
      </c>
      <c r="I520" s="3" t="s">
        <v>1159</v>
      </c>
      <c r="J520" s="3"/>
      <c r="K520" s="3" t="s">
        <v>1160</v>
      </c>
      <c r="L520" s="2" t="s">
        <v>195</v>
      </c>
      <c r="M520" s="2"/>
      <c r="N520" s="2">
        <v>67.5</v>
      </c>
      <c r="O520" s="4">
        <v>67.5</v>
      </c>
      <c r="P520" s="4">
        <v>0</v>
      </c>
      <c r="Q520" s="4">
        <v>67.5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2">
        <v>15.5</v>
      </c>
      <c r="Z520" s="2">
        <v>0</v>
      </c>
      <c r="AA520" s="2">
        <v>0</v>
      </c>
      <c r="AB520" s="2">
        <v>15.5</v>
      </c>
      <c r="AC520" s="2">
        <v>0</v>
      </c>
      <c r="AD520" s="2">
        <v>0</v>
      </c>
      <c r="AE520" s="2">
        <v>0</v>
      </c>
      <c r="AF520" s="4">
        <v>620</v>
      </c>
      <c r="AG520" s="2">
        <v>15</v>
      </c>
      <c r="AH520" s="2">
        <v>225</v>
      </c>
      <c r="AI520" s="2">
        <v>200</v>
      </c>
      <c r="AJ520" s="5">
        <v>0</v>
      </c>
      <c r="AK520" s="55">
        <f t="shared" si="8"/>
        <v>0</v>
      </c>
    </row>
    <row r="521" spans="1:37" ht="25.65" customHeight="1">
      <c r="A521" s="2">
        <v>664</v>
      </c>
      <c r="B521" s="2" t="s">
        <v>36</v>
      </c>
      <c r="C521" s="2" t="s">
        <v>1161</v>
      </c>
      <c r="D521" s="2" t="s">
        <v>38</v>
      </c>
      <c r="E521" s="2" t="s">
        <v>39</v>
      </c>
      <c r="F521" s="2" t="s">
        <v>40</v>
      </c>
      <c r="G521" s="2" t="s">
        <v>1162</v>
      </c>
      <c r="H521" s="2" t="s">
        <v>1163</v>
      </c>
      <c r="I521" s="3" t="s">
        <v>973</v>
      </c>
      <c r="J521" s="3"/>
      <c r="K521" s="3"/>
      <c r="L521" s="2" t="s">
        <v>64</v>
      </c>
      <c r="M521" s="2"/>
      <c r="N521" s="2">
        <v>172.5</v>
      </c>
      <c r="O521" s="4">
        <v>172.5</v>
      </c>
      <c r="P521" s="4">
        <v>0</v>
      </c>
      <c r="Q521" s="4">
        <v>172.5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2">
        <v>2</v>
      </c>
      <c r="Z521" s="2">
        <v>2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4">
        <v>0</v>
      </c>
      <c r="AG521" s="2">
        <v>25</v>
      </c>
      <c r="AH521" s="2">
        <v>375</v>
      </c>
      <c r="AI521" s="2">
        <v>200</v>
      </c>
      <c r="AJ521" s="5">
        <v>0</v>
      </c>
      <c r="AK521" s="55">
        <f t="shared" si="8"/>
        <v>0</v>
      </c>
    </row>
    <row r="522" spans="1:37" ht="25.65" customHeight="1">
      <c r="A522" s="2">
        <v>666</v>
      </c>
      <c r="B522" s="2" t="s">
        <v>36</v>
      </c>
      <c r="C522" s="2" t="s">
        <v>1164</v>
      </c>
      <c r="D522" s="2" t="s">
        <v>38</v>
      </c>
      <c r="E522" s="2" t="s">
        <v>39</v>
      </c>
      <c r="F522" s="2" t="s">
        <v>187</v>
      </c>
      <c r="G522" s="2" t="s">
        <v>187</v>
      </c>
      <c r="H522" s="2" t="s">
        <v>666</v>
      </c>
      <c r="I522" s="3" t="s">
        <v>977</v>
      </c>
      <c r="J522" s="3"/>
      <c r="K522" s="3"/>
      <c r="L522" s="2" t="s">
        <v>195</v>
      </c>
      <c r="M522" s="2"/>
      <c r="N522" s="2">
        <v>157.5</v>
      </c>
      <c r="O522" s="4">
        <v>157.5</v>
      </c>
      <c r="P522" s="4">
        <v>0</v>
      </c>
      <c r="Q522" s="4">
        <v>157.5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2">
        <v>28</v>
      </c>
      <c r="Z522" s="2">
        <v>4.5</v>
      </c>
      <c r="AA522" s="2">
        <v>0</v>
      </c>
      <c r="AB522" s="2">
        <v>16.5</v>
      </c>
      <c r="AC522" s="2">
        <v>7</v>
      </c>
      <c r="AD522" s="2">
        <v>0</v>
      </c>
      <c r="AE522" s="2">
        <v>0</v>
      </c>
      <c r="AF522" s="4">
        <v>940</v>
      </c>
      <c r="AG522" s="2">
        <v>30</v>
      </c>
      <c r="AH522" s="2">
        <v>450</v>
      </c>
      <c r="AI522" s="2">
        <v>200</v>
      </c>
      <c r="AJ522" s="5">
        <v>0</v>
      </c>
      <c r="AK522" s="55">
        <f t="shared" si="8"/>
        <v>0</v>
      </c>
    </row>
    <row r="523" spans="1:37" ht="25.65" customHeight="1">
      <c r="A523" s="2">
        <v>668</v>
      </c>
      <c r="B523" s="2" t="s">
        <v>36</v>
      </c>
      <c r="C523" s="2" t="s">
        <v>1165</v>
      </c>
      <c r="D523" s="2" t="s">
        <v>38</v>
      </c>
      <c r="E523" s="2" t="s">
        <v>39</v>
      </c>
      <c r="F523" s="2" t="s">
        <v>40</v>
      </c>
      <c r="G523" s="2" t="s">
        <v>445</v>
      </c>
      <c r="H523" s="2" t="s">
        <v>1166</v>
      </c>
      <c r="I523" s="3" t="s">
        <v>1167</v>
      </c>
      <c r="J523" s="3"/>
      <c r="K523" s="3"/>
      <c r="L523" s="2" t="s">
        <v>121</v>
      </c>
      <c r="M523" s="2"/>
      <c r="N523" s="2">
        <v>172.5</v>
      </c>
      <c r="O523" s="4">
        <v>170.5</v>
      </c>
      <c r="P523" s="4">
        <v>0</v>
      </c>
      <c r="Q523" s="4">
        <v>170.5</v>
      </c>
      <c r="R523" s="4">
        <v>0</v>
      </c>
      <c r="S523" s="4">
        <v>3.5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2">
        <v>75.5</v>
      </c>
      <c r="Z523" s="2">
        <v>15</v>
      </c>
      <c r="AA523" s="2">
        <v>0</v>
      </c>
      <c r="AB523" s="2">
        <v>2</v>
      </c>
      <c r="AC523" s="2">
        <v>58.5</v>
      </c>
      <c r="AD523" s="2">
        <v>0</v>
      </c>
      <c r="AE523" s="2">
        <v>0</v>
      </c>
      <c r="AF523" s="4">
        <v>2420</v>
      </c>
      <c r="AG523" s="2">
        <v>44</v>
      </c>
      <c r="AH523" s="2">
        <v>660</v>
      </c>
      <c r="AI523" s="2">
        <v>200</v>
      </c>
      <c r="AJ523" s="5">
        <v>0</v>
      </c>
      <c r="AK523" s="55">
        <f t="shared" si="8"/>
        <v>3.5</v>
      </c>
    </row>
    <row r="524" spans="1:37" ht="25.65" customHeight="1">
      <c r="A524" s="2">
        <v>669</v>
      </c>
      <c r="B524" s="2" t="s">
        <v>36</v>
      </c>
      <c r="C524" s="2" t="s">
        <v>1168</v>
      </c>
      <c r="D524" s="2" t="s">
        <v>133</v>
      </c>
      <c r="E524" s="2" t="s">
        <v>39</v>
      </c>
      <c r="F524" s="2" t="s">
        <v>814</v>
      </c>
      <c r="G524" s="2" t="s">
        <v>815</v>
      </c>
      <c r="H524" s="2" t="s">
        <v>1169</v>
      </c>
      <c r="I524" s="3" t="s">
        <v>1170</v>
      </c>
      <c r="J524" s="3"/>
      <c r="K524" s="3"/>
      <c r="L524" s="2" t="s">
        <v>74</v>
      </c>
      <c r="M524" s="2"/>
      <c r="N524" s="2">
        <v>184</v>
      </c>
      <c r="O524" s="4">
        <v>168</v>
      </c>
      <c r="P524" s="4">
        <v>0</v>
      </c>
      <c r="Q524" s="4">
        <v>168</v>
      </c>
      <c r="R524" s="4">
        <v>8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4">
        <v>0</v>
      </c>
      <c r="AG524" s="2">
        <v>21</v>
      </c>
      <c r="AH524" s="2">
        <v>315</v>
      </c>
      <c r="AI524" s="2">
        <v>200</v>
      </c>
      <c r="AJ524" s="5">
        <v>0</v>
      </c>
      <c r="AK524" s="55">
        <f t="shared" si="8"/>
        <v>8</v>
      </c>
    </row>
    <row r="525" spans="1:37" ht="25.65" customHeight="1">
      <c r="A525" s="2">
        <v>670</v>
      </c>
      <c r="B525" s="2" t="s">
        <v>36</v>
      </c>
      <c r="C525" s="2" t="s">
        <v>1171</v>
      </c>
      <c r="D525" s="2" t="s">
        <v>38</v>
      </c>
      <c r="E525" s="2" t="s">
        <v>39</v>
      </c>
      <c r="F525" s="2" t="s">
        <v>40</v>
      </c>
      <c r="G525" s="2" t="s">
        <v>56</v>
      </c>
      <c r="H525" s="2" t="s">
        <v>62</v>
      </c>
      <c r="I525" s="3" t="s">
        <v>705</v>
      </c>
      <c r="J525" s="3"/>
      <c r="K525" s="3"/>
      <c r="L525" s="2" t="s">
        <v>64</v>
      </c>
      <c r="M525" s="2"/>
      <c r="N525" s="2">
        <v>172.5</v>
      </c>
      <c r="O525" s="4">
        <v>161</v>
      </c>
      <c r="P525" s="4">
        <v>0</v>
      </c>
      <c r="Q525" s="4">
        <v>161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2">
        <v>18.5</v>
      </c>
      <c r="Z525" s="2">
        <v>18.5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4">
        <v>0</v>
      </c>
      <c r="AG525" s="2">
        <v>38</v>
      </c>
      <c r="AH525" s="2">
        <v>570</v>
      </c>
      <c r="AI525" s="2">
        <v>200</v>
      </c>
      <c r="AJ525" s="5">
        <v>0</v>
      </c>
      <c r="AK525" s="55">
        <f t="shared" si="8"/>
        <v>0</v>
      </c>
    </row>
    <row r="526" spans="1:37" ht="25.65" customHeight="1">
      <c r="A526" s="2">
        <v>671</v>
      </c>
      <c r="B526" s="2" t="s">
        <v>36</v>
      </c>
      <c r="C526" s="2" t="s">
        <v>1172</v>
      </c>
      <c r="D526" s="2" t="s">
        <v>38</v>
      </c>
      <c r="E526" s="2" t="s">
        <v>39</v>
      </c>
      <c r="F526" s="2" t="s">
        <v>40</v>
      </c>
      <c r="G526" s="2" t="s">
        <v>56</v>
      </c>
      <c r="H526" s="2" t="s">
        <v>62</v>
      </c>
      <c r="I526" s="3" t="s">
        <v>705</v>
      </c>
      <c r="J526" s="3"/>
      <c r="K526" s="3"/>
      <c r="L526" s="2" t="s">
        <v>64</v>
      </c>
      <c r="M526" s="2"/>
      <c r="N526" s="2">
        <v>172.5</v>
      </c>
      <c r="O526" s="4">
        <v>172.5</v>
      </c>
      <c r="P526" s="4">
        <v>0</v>
      </c>
      <c r="Q526" s="4">
        <v>172.5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2">
        <v>21</v>
      </c>
      <c r="Z526" s="2">
        <v>21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4">
        <v>0</v>
      </c>
      <c r="AG526" s="2">
        <v>44</v>
      </c>
      <c r="AH526" s="2">
        <v>660</v>
      </c>
      <c r="AI526" s="2">
        <v>200</v>
      </c>
      <c r="AJ526" s="5">
        <v>0</v>
      </c>
      <c r="AK526" s="55">
        <f t="shared" si="8"/>
        <v>0</v>
      </c>
    </row>
    <row r="527" spans="1:37" ht="25.65" customHeight="1">
      <c r="A527" s="2">
        <v>672</v>
      </c>
      <c r="B527" s="2" t="s">
        <v>85</v>
      </c>
      <c r="C527" s="2" t="s">
        <v>1173</v>
      </c>
      <c r="D527" s="2" t="s">
        <v>38</v>
      </c>
      <c r="E527" s="2" t="s">
        <v>39</v>
      </c>
      <c r="F527" s="2" t="s">
        <v>40</v>
      </c>
      <c r="G527" s="2" t="s">
        <v>106</v>
      </c>
      <c r="H527" s="2" t="s">
        <v>509</v>
      </c>
      <c r="I527" s="3" t="s">
        <v>705</v>
      </c>
      <c r="J527" s="3"/>
      <c r="K527" s="3" t="s">
        <v>524</v>
      </c>
      <c r="L527" s="2" t="s">
        <v>195</v>
      </c>
      <c r="M527" s="2"/>
      <c r="N527" s="2">
        <v>135</v>
      </c>
      <c r="O527" s="4">
        <v>135</v>
      </c>
      <c r="P527" s="4">
        <v>0</v>
      </c>
      <c r="Q527" s="4">
        <v>135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2">
        <v>11.5</v>
      </c>
      <c r="Z527" s="2">
        <v>0</v>
      </c>
      <c r="AA527" s="2">
        <v>0</v>
      </c>
      <c r="AB527" s="2">
        <v>11.5</v>
      </c>
      <c r="AC527" s="2">
        <v>0</v>
      </c>
      <c r="AD527" s="2">
        <v>0</v>
      </c>
      <c r="AE527" s="2">
        <v>0</v>
      </c>
      <c r="AF527" s="4">
        <v>460</v>
      </c>
      <c r="AG527" s="2">
        <v>25</v>
      </c>
      <c r="AH527" s="2">
        <v>375</v>
      </c>
      <c r="AI527" s="2">
        <v>200</v>
      </c>
      <c r="AJ527" s="5">
        <v>0</v>
      </c>
      <c r="AK527" s="55">
        <f t="shared" si="8"/>
        <v>0</v>
      </c>
    </row>
    <row r="528" spans="1:37" ht="25.65" customHeight="1">
      <c r="A528" s="2">
        <v>673</v>
      </c>
      <c r="B528" s="2" t="s">
        <v>36</v>
      </c>
      <c r="C528" s="2" t="s">
        <v>1174</v>
      </c>
      <c r="D528" s="2" t="s">
        <v>38</v>
      </c>
      <c r="E528" s="2" t="s">
        <v>39</v>
      </c>
      <c r="F528" s="2" t="s">
        <v>40</v>
      </c>
      <c r="G528" s="2" t="s">
        <v>106</v>
      </c>
      <c r="H528" s="2" t="s">
        <v>291</v>
      </c>
      <c r="I528" s="3" t="s">
        <v>705</v>
      </c>
      <c r="J528" s="3"/>
      <c r="K528" s="3"/>
      <c r="L528" s="2" t="s">
        <v>64</v>
      </c>
      <c r="M528" s="2"/>
      <c r="N528" s="2">
        <v>172.5</v>
      </c>
      <c r="O528" s="4">
        <v>172.5</v>
      </c>
      <c r="P528" s="4">
        <v>0</v>
      </c>
      <c r="Q528" s="4">
        <v>172.5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2">
        <v>8.5</v>
      </c>
      <c r="Z528" s="2">
        <v>8.5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4">
        <v>0</v>
      </c>
      <c r="AG528" s="2">
        <v>28</v>
      </c>
      <c r="AH528" s="2">
        <v>420</v>
      </c>
      <c r="AI528" s="2">
        <v>200</v>
      </c>
      <c r="AJ528" s="5">
        <v>0</v>
      </c>
      <c r="AK528" s="55">
        <f t="shared" si="8"/>
        <v>0</v>
      </c>
    </row>
    <row r="529" spans="1:37" ht="25.65" customHeight="1">
      <c r="A529" s="2">
        <v>674</v>
      </c>
      <c r="B529" s="2" t="s">
        <v>85</v>
      </c>
      <c r="C529" s="2" t="s">
        <v>1175</v>
      </c>
      <c r="D529" s="2" t="s">
        <v>38</v>
      </c>
      <c r="E529" s="2" t="s">
        <v>39</v>
      </c>
      <c r="F529" s="2" t="s">
        <v>40</v>
      </c>
      <c r="G529" s="2" t="s">
        <v>602</v>
      </c>
      <c r="H529" s="2" t="s">
        <v>319</v>
      </c>
      <c r="I529" s="3" t="s">
        <v>705</v>
      </c>
      <c r="J529" s="3"/>
      <c r="K529" s="3" t="s">
        <v>1176</v>
      </c>
      <c r="L529" s="2" t="s">
        <v>64</v>
      </c>
      <c r="M529" s="2"/>
      <c r="N529" s="2">
        <v>157.5</v>
      </c>
      <c r="O529" s="4">
        <v>147</v>
      </c>
      <c r="P529" s="4">
        <v>0</v>
      </c>
      <c r="Q529" s="4">
        <v>147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4">
        <v>0</v>
      </c>
      <c r="AG529" s="2">
        <v>20</v>
      </c>
      <c r="AH529" s="2">
        <v>300</v>
      </c>
      <c r="AI529" s="2">
        <v>200</v>
      </c>
      <c r="AJ529" s="5">
        <v>0</v>
      </c>
      <c r="AK529" s="55">
        <f t="shared" si="8"/>
        <v>0</v>
      </c>
    </row>
    <row r="530" spans="1:37" ht="25.65" customHeight="1">
      <c r="A530" s="2">
        <v>675</v>
      </c>
      <c r="B530" s="2" t="s">
        <v>36</v>
      </c>
      <c r="C530" s="2" t="s">
        <v>1177</v>
      </c>
      <c r="D530" s="2" t="s">
        <v>38</v>
      </c>
      <c r="E530" s="2" t="s">
        <v>39</v>
      </c>
      <c r="F530" s="2" t="s">
        <v>40</v>
      </c>
      <c r="G530" s="2" t="s">
        <v>311</v>
      </c>
      <c r="H530" s="2" t="s">
        <v>319</v>
      </c>
      <c r="I530" s="3" t="s">
        <v>705</v>
      </c>
      <c r="J530" s="3"/>
      <c r="K530" s="3"/>
      <c r="L530" s="2" t="s">
        <v>64</v>
      </c>
      <c r="M530" s="2"/>
      <c r="N530" s="2">
        <v>172.5</v>
      </c>
      <c r="O530" s="4">
        <v>172.5</v>
      </c>
      <c r="P530" s="4">
        <v>0</v>
      </c>
      <c r="Q530" s="4">
        <v>172.5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2">
        <v>17</v>
      </c>
      <c r="Z530" s="2">
        <v>17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4">
        <v>0</v>
      </c>
      <c r="AG530" s="2">
        <v>29</v>
      </c>
      <c r="AH530" s="2">
        <v>435</v>
      </c>
      <c r="AI530" s="2">
        <v>200</v>
      </c>
      <c r="AJ530" s="5">
        <v>0</v>
      </c>
      <c r="AK530" s="55">
        <f t="shared" si="8"/>
        <v>0</v>
      </c>
    </row>
    <row r="531" spans="1:37" ht="25.65" customHeight="1">
      <c r="A531" s="2">
        <v>676</v>
      </c>
      <c r="B531" s="2" t="s">
        <v>36</v>
      </c>
      <c r="C531" s="2" t="s">
        <v>1178</v>
      </c>
      <c r="D531" s="2" t="s">
        <v>38</v>
      </c>
      <c r="E531" s="2" t="s">
        <v>39</v>
      </c>
      <c r="F531" s="2" t="s">
        <v>40</v>
      </c>
      <c r="G531" s="2" t="s">
        <v>311</v>
      </c>
      <c r="H531" s="2" t="s">
        <v>319</v>
      </c>
      <c r="I531" s="3" t="s">
        <v>705</v>
      </c>
      <c r="J531" s="3"/>
      <c r="K531" s="3"/>
      <c r="L531" s="2" t="s">
        <v>64</v>
      </c>
      <c r="M531" s="2"/>
      <c r="N531" s="2">
        <v>172.5</v>
      </c>
      <c r="O531" s="4">
        <v>157.4</v>
      </c>
      <c r="P531" s="4">
        <v>0</v>
      </c>
      <c r="Q531" s="4">
        <v>157.4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2">
        <v>17.5</v>
      </c>
      <c r="Z531" s="2">
        <v>17.5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4">
        <v>0</v>
      </c>
      <c r="AG531" s="2">
        <v>30</v>
      </c>
      <c r="AH531" s="2">
        <v>450</v>
      </c>
      <c r="AI531" s="2">
        <v>200</v>
      </c>
      <c r="AJ531" s="5">
        <v>0</v>
      </c>
      <c r="AK531" s="55">
        <f t="shared" si="8"/>
        <v>0</v>
      </c>
    </row>
    <row r="532" spans="1:37" ht="25.65" customHeight="1">
      <c r="A532" s="2">
        <v>677</v>
      </c>
      <c r="B532" s="2" t="s">
        <v>36</v>
      </c>
      <c r="C532" s="2" t="s">
        <v>1179</v>
      </c>
      <c r="D532" s="2" t="s">
        <v>38</v>
      </c>
      <c r="E532" s="2" t="s">
        <v>39</v>
      </c>
      <c r="F532" s="2" t="s">
        <v>40</v>
      </c>
      <c r="G532" s="2" t="s">
        <v>177</v>
      </c>
      <c r="H532" s="2" t="s">
        <v>685</v>
      </c>
      <c r="I532" s="3" t="s">
        <v>705</v>
      </c>
      <c r="J532" s="3"/>
      <c r="K532" s="3"/>
      <c r="L532" s="2" t="s">
        <v>64</v>
      </c>
      <c r="M532" s="2"/>
      <c r="N532" s="2">
        <v>172.5</v>
      </c>
      <c r="O532" s="4">
        <v>171.5</v>
      </c>
      <c r="P532" s="4">
        <v>0</v>
      </c>
      <c r="Q532" s="4">
        <v>171.5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2">
        <v>3.5</v>
      </c>
      <c r="Z532" s="2">
        <v>3.5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4">
        <v>0</v>
      </c>
      <c r="AG532" s="2">
        <v>24</v>
      </c>
      <c r="AH532" s="2">
        <v>360</v>
      </c>
      <c r="AI532" s="2">
        <v>200</v>
      </c>
      <c r="AJ532" s="5">
        <v>0</v>
      </c>
      <c r="AK532" s="55">
        <f t="shared" si="8"/>
        <v>0</v>
      </c>
    </row>
    <row r="533" spans="1:37" ht="25.65" customHeight="1">
      <c r="A533" s="2">
        <v>678</v>
      </c>
      <c r="B533" s="2" t="s">
        <v>36</v>
      </c>
      <c r="C533" s="2" t="s">
        <v>1180</v>
      </c>
      <c r="D533" s="2" t="s">
        <v>38</v>
      </c>
      <c r="E533" s="2" t="s">
        <v>39</v>
      </c>
      <c r="F533" s="2" t="s">
        <v>40</v>
      </c>
      <c r="G533" s="2" t="s">
        <v>177</v>
      </c>
      <c r="H533" s="2" t="s">
        <v>685</v>
      </c>
      <c r="I533" s="3" t="s">
        <v>705</v>
      </c>
      <c r="J533" s="3"/>
      <c r="K533" s="3"/>
      <c r="L533" s="2" t="s">
        <v>64</v>
      </c>
      <c r="M533" s="2"/>
      <c r="N533" s="2">
        <v>172.5</v>
      </c>
      <c r="O533" s="4">
        <v>172.5</v>
      </c>
      <c r="P533" s="4">
        <v>0</v>
      </c>
      <c r="Q533" s="4">
        <v>172.5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2">
        <v>15</v>
      </c>
      <c r="Z533" s="2">
        <v>2.5</v>
      </c>
      <c r="AA533" s="2">
        <v>0</v>
      </c>
      <c r="AB533" s="2">
        <v>1.5</v>
      </c>
      <c r="AC533" s="2">
        <v>11</v>
      </c>
      <c r="AD533" s="2">
        <v>0</v>
      </c>
      <c r="AE533" s="2">
        <v>0</v>
      </c>
      <c r="AF533" s="4">
        <v>500</v>
      </c>
      <c r="AG533" s="2">
        <v>29</v>
      </c>
      <c r="AH533" s="2">
        <v>435</v>
      </c>
      <c r="AI533" s="2">
        <v>200</v>
      </c>
      <c r="AJ533" s="5">
        <v>0</v>
      </c>
      <c r="AK533" s="55">
        <f t="shared" si="8"/>
        <v>0</v>
      </c>
    </row>
    <row r="534" spans="1:37" ht="25.65" customHeight="1">
      <c r="A534" s="2">
        <v>679</v>
      </c>
      <c r="B534" s="2" t="s">
        <v>36</v>
      </c>
      <c r="C534" s="2" t="s">
        <v>1181</v>
      </c>
      <c r="D534" s="2" t="s">
        <v>38</v>
      </c>
      <c r="E534" s="2" t="s">
        <v>39</v>
      </c>
      <c r="F534" s="2" t="s">
        <v>40</v>
      </c>
      <c r="G534" s="2" t="s">
        <v>495</v>
      </c>
      <c r="H534" s="2" t="s">
        <v>62</v>
      </c>
      <c r="I534" s="3" t="s">
        <v>705</v>
      </c>
      <c r="J534" s="3"/>
      <c r="K534" s="3"/>
      <c r="L534" s="2" t="s">
        <v>64</v>
      </c>
      <c r="M534" s="2"/>
      <c r="N534" s="2">
        <v>172.5</v>
      </c>
      <c r="O534" s="4">
        <v>165</v>
      </c>
      <c r="P534" s="4">
        <v>0</v>
      </c>
      <c r="Q534" s="4">
        <v>165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2">
        <v>9</v>
      </c>
      <c r="Z534" s="2">
        <v>9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4">
        <v>0</v>
      </c>
      <c r="AG534" s="2">
        <v>27</v>
      </c>
      <c r="AH534" s="2">
        <v>405</v>
      </c>
      <c r="AI534" s="2">
        <v>200</v>
      </c>
      <c r="AJ534" s="5">
        <v>0</v>
      </c>
      <c r="AK534" s="55">
        <f t="shared" si="8"/>
        <v>0</v>
      </c>
    </row>
    <row r="535" spans="1:37" ht="25.65" customHeight="1">
      <c r="A535" s="2">
        <v>683</v>
      </c>
      <c r="B535" s="2" t="s">
        <v>36</v>
      </c>
      <c r="C535" s="2" t="s">
        <v>1182</v>
      </c>
      <c r="D535" s="2" t="s">
        <v>38</v>
      </c>
      <c r="E535" s="2" t="s">
        <v>39</v>
      </c>
      <c r="F535" s="2" t="s">
        <v>40</v>
      </c>
      <c r="G535" s="2" t="s">
        <v>177</v>
      </c>
      <c r="H535" s="2" t="s">
        <v>308</v>
      </c>
      <c r="I535" s="3" t="s">
        <v>1183</v>
      </c>
      <c r="J535" s="3"/>
      <c r="K535" s="3"/>
      <c r="L535" s="2" t="s">
        <v>70</v>
      </c>
      <c r="M535" s="2"/>
      <c r="N535" s="2">
        <v>172.5</v>
      </c>
      <c r="O535" s="4">
        <v>172.45</v>
      </c>
      <c r="P535" s="4">
        <v>0</v>
      </c>
      <c r="Q535" s="4">
        <v>172.45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4">
        <v>0</v>
      </c>
      <c r="AG535" s="2">
        <v>23</v>
      </c>
      <c r="AH535" s="2">
        <v>345</v>
      </c>
      <c r="AI535" s="2">
        <v>200</v>
      </c>
      <c r="AJ535" s="5">
        <v>0</v>
      </c>
      <c r="AK535" s="55">
        <f t="shared" si="8"/>
        <v>0</v>
      </c>
    </row>
    <row r="536" spans="1:37" ht="25.65" customHeight="1">
      <c r="A536" s="2">
        <v>684</v>
      </c>
      <c r="B536" s="2" t="s">
        <v>36</v>
      </c>
      <c r="C536" s="2" t="s">
        <v>1184</v>
      </c>
      <c r="D536" s="2" t="s">
        <v>38</v>
      </c>
      <c r="E536" s="2" t="s">
        <v>39</v>
      </c>
      <c r="F536" s="2" t="s">
        <v>40</v>
      </c>
      <c r="G536" s="2" t="s">
        <v>233</v>
      </c>
      <c r="H536" s="2" t="s">
        <v>291</v>
      </c>
      <c r="I536" s="3" t="s">
        <v>1185</v>
      </c>
      <c r="J536" s="3"/>
      <c r="K536" s="3"/>
      <c r="L536" s="2" t="s">
        <v>64</v>
      </c>
      <c r="M536" s="2"/>
      <c r="N536" s="2">
        <v>172.5</v>
      </c>
      <c r="O536" s="4">
        <v>165</v>
      </c>
      <c r="P536" s="4">
        <v>0</v>
      </c>
      <c r="Q536" s="4">
        <v>165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2">
        <v>8.5</v>
      </c>
      <c r="Z536" s="2">
        <v>8.5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4">
        <v>0</v>
      </c>
      <c r="AG536" s="2">
        <v>22</v>
      </c>
      <c r="AH536" s="2">
        <v>330</v>
      </c>
      <c r="AI536" s="2">
        <v>200</v>
      </c>
      <c r="AJ536" s="5">
        <v>0</v>
      </c>
      <c r="AK536" s="55">
        <f t="shared" si="8"/>
        <v>0</v>
      </c>
    </row>
    <row r="537" spans="1:37" ht="25.65" customHeight="1">
      <c r="A537" s="2">
        <v>685</v>
      </c>
      <c r="B537" s="2" t="s">
        <v>36</v>
      </c>
      <c r="C537" s="2" t="s">
        <v>1186</v>
      </c>
      <c r="D537" s="2" t="s">
        <v>38</v>
      </c>
      <c r="E537" s="2" t="s">
        <v>39</v>
      </c>
      <c r="F537" s="2" t="s">
        <v>40</v>
      </c>
      <c r="G537" s="2" t="s">
        <v>346</v>
      </c>
      <c r="H537" s="2" t="s">
        <v>319</v>
      </c>
      <c r="I537" s="3" t="s">
        <v>1185</v>
      </c>
      <c r="J537" s="3"/>
      <c r="K537" s="3"/>
      <c r="L537" s="2" t="s">
        <v>64</v>
      </c>
      <c r="M537" s="2"/>
      <c r="N537" s="2">
        <v>172.5</v>
      </c>
      <c r="O537" s="4">
        <v>172.5</v>
      </c>
      <c r="P537" s="4">
        <v>0</v>
      </c>
      <c r="Q537" s="4">
        <v>172.5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2">
        <v>2.5</v>
      </c>
      <c r="Z537" s="2">
        <v>2.5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4">
        <v>0</v>
      </c>
      <c r="AG537" s="2">
        <v>28</v>
      </c>
      <c r="AH537" s="2">
        <v>420</v>
      </c>
      <c r="AI537" s="2">
        <v>200</v>
      </c>
      <c r="AJ537" s="5">
        <v>0</v>
      </c>
      <c r="AK537" s="55">
        <f t="shared" si="8"/>
        <v>0</v>
      </c>
    </row>
    <row r="538" spans="1:37" ht="25.65" customHeight="1">
      <c r="A538" s="2">
        <v>686</v>
      </c>
      <c r="B538" s="2" t="s">
        <v>36</v>
      </c>
      <c r="C538" s="2" t="s">
        <v>1187</v>
      </c>
      <c r="D538" s="2" t="s">
        <v>38</v>
      </c>
      <c r="E538" s="2" t="s">
        <v>39</v>
      </c>
      <c r="F538" s="2" t="s">
        <v>40</v>
      </c>
      <c r="G538" s="2" t="s">
        <v>127</v>
      </c>
      <c r="H538" s="2" t="s">
        <v>62</v>
      </c>
      <c r="I538" s="3" t="s">
        <v>1185</v>
      </c>
      <c r="J538" s="3"/>
      <c r="K538" s="3"/>
      <c r="L538" s="2" t="s">
        <v>64</v>
      </c>
      <c r="M538" s="2"/>
      <c r="N538" s="2">
        <v>172.5</v>
      </c>
      <c r="O538" s="4">
        <v>163.5</v>
      </c>
      <c r="P538" s="4">
        <v>0</v>
      </c>
      <c r="Q538" s="4">
        <v>163.5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2">
        <v>23</v>
      </c>
      <c r="Z538" s="2">
        <v>15.5</v>
      </c>
      <c r="AA538" s="2">
        <v>0</v>
      </c>
      <c r="AB538" s="2">
        <v>7.5</v>
      </c>
      <c r="AC538" s="2">
        <v>0</v>
      </c>
      <c r="AD538" s="2">
        <v>0</v>
      </c>
      <c r="AE538" s="2">
        <v>0</v>
      </c>
      <c r="AF538" s="4">
        <v>300</v>
      </c>
      <c r="AG538" s="2">
        <v>36</v>
      </c>
      <c r="AH538" s="2">
        <v>540</v>
      </c>
      <c r="AI538" s="2">
        <v>200</v>
      </c>
      <c r="AJ538" s="5">
        <v>0</v>
      </c>
      <c r="AK538" s="55">
        <f t="shared" si="8"/>
        <v>0</v>
      </c>
    </row>
    <row r="539" spans="1:37" ht="25.65" customHeight="1">
      <c r="A539" s="2">
        <v>687</v>
      </c>
      <c r="B539" s="2" t="s">
        <v>36</v>
      </c>
      <c r="C539" s="2" t="s">
        <v>1188</v>
      </c>
      <c r="D539" s="2" t="s">
        <v>38</v>
      </c>
      <c r="E539" s="2" t="s">
        <v>39</v>
      </c>
      <c r="F539" s="2" t="s">
        <v>40</v>
      </c>
      <c r="G539" s="2" t="s">
        <v>1154</v>
      </c>
      <c r="H539" s="2" t="s">
        <v>291</v>
      </c>
      <c r="I539" s="3" t="s">
        <v>1185</v>
      </c>
      <c r="J539" s="3"/>
      <c r="K539" s="3"/>
      <c r="L539" s="2" t="s">
        <v>64</v>
      </c>
      <c r="M539" s="2"/>
      <c r="N539" s="2">
        <v>172.5</v>
      </c>
      <c r="O539" s="4">
        <v>172.5</v>
      </c>
      <c r="P539" s="4">
        <v>0</v>
      </c>
      <c r="Q539" s="4">
        <v>172.5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2">
        <v>2</v>
      </c>
      <c r="Z539" s="2">
        <v>2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4">
        <v>0</v>
      </c>
      <c r="AG539" s="2">
        <v>25</v>
      </c>
      <c r="AH539" s="2">
        <v>375</v>
      </c>
      <c r="AI539" s="2">
        <v>200</v>
      </c>
      <c r="AJ539" s="5">
        <v>0</v>
      </c>
      <c r="AK539" s="55">
        <f t="shared" si="8"/>
        <v>0</v>
      </c>
    </row>
    <row r="540" spans="1:37" ht="25.65" customHeight="1">
      <c r="A540" s="2">
        <v>688</v>
      </c>
      <c r="B540" s="2" t="s">
        <v>36</v>
      </c>
      <c r="C540" s="2" t="s">
        <v>1189</v>
      </c>
      <c r="D540" s="2" t="s">
        <v>38</v>
      </c>
      <c r="E540" s="2" t="s">
        <v>39</v>
      </c>
      <c r="F540" s="2" t="s">
        <v>197</v>
      </c>
      <c r="G540" s="2" t="s">
        <v>198</v>
      </c>
      <c r="H540" s="2" t="s">
        <v>199</v>
      </c>
      <c r="I540" s="3" t="s">
        <v>1185</v>
      </c>
      <c r="J540" s="3"/>
      <c r="K540" s="3"/>
      <c r="L540" s="2" t="s">
        <v>64</v>
      </c>
      <c r="M540" s="2"/>
      <c r="N540" s="2">
        <v>172.5</v>
      </c>
      <c r="O540" s="4">
        <v>161</v>
      </c>
      <c r="P540" s="4">
        <v>0</v>
      </c>
      <c r="Q540" s="4">
        <v>161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2">
        <v>13</v>
      </c>
      <c r="Z540" s="2">
        <v>13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4">
        <v>0</v>
      </c>
      <c r="AG540" s="2">
        <v>27</v>
      </c>
      <c r="AH540" s="2">
        <v>405</v>
      </c>
      <c r="AI540" s="2">
        <v>200</v>
      </c>
      <c r="AJ540" s="5">
        <v>0</v>
      </c>
      <c r="AK540" s="55">
        <f t="shared" si="8"/>
        <v>0</v>
      </c>
    </row>
    <row r="541" spans="1:37" ht="25.65" customHeight="1">
      <c r="A541" s="2">
        <v>689</v>
      </c>
      <c r="B541" s="2" t="s">
        <v>36</v>
      </c>
      <c r="C541" s="2" t="s">
        <v>1190</v>
      </c>
      <c r="D541" s="2" t="s">
        <v>38</v>
      </c>
      <c r="E541" s="2" t="s">
        <v>39</v>
      </c>
      <c r="F541" s="2" t="s">
        <v>40</v>
      </c>
      <c r="G541" s="2" t="s">
        <v>495</v>
      </c>
      <c r="H541" s="2" t="s">
        <v>802</v>
      </c>
      <c r="I541" s="3" t="s">
        <v>1191</v>
      </c>
      <c r="J541" s="3"/>
      <c r="K541" s="3"/>
      <c r="L541" s="2" t="s">
        <v>49</v>
      </c>
      <c r="M541" s="2"/>
      <c r="N541" s="2">
        <v>172.5</v>
      </c>
      <c r="O541" s="4">
        <v>165</v>
      </c>
      <c r="P541" s="4">
        <v>0</v>
      </c>
      <c r="Q541" s="4">
        <v>165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4">
        <v>0</v>
      </c>
      <c r="AG541" s="2">
        <v>28</v>
      </c>
      <c r="AH541" s="2">
        <v>420</v>
      </c>
      <c r="AI541" s="2">
        <v>200</v>
      </c>
      <c r="AJ541" s="5">
        <v>0</v>
      </c>
      <c r="AK541" s="55">
        <f t="shared" si="8"/>
        <v>0</v>
      </c>
    </row>
    <row r="542" spans="1:37" ht="25.65" customHeight="1">
      <c r="A542" s="2">
        <v>690</v>
      </c>
      <c r="B542" s="2" t="s">
        <v>36</v>
      </c>
      <c r="C542" s="2" t="s">
        <v>1192</v>
      </c>
      <c r="D542" s="2" t="s">
        <v>38</v>
      </c>
      <c r="E542" s="2" t="s">
        <v>39</v>
      </c>
      <c r="F542" s="2" t="s">
        <v>40</v>
      </c>
      <c r="G542" s="2" t="s">
        <v>249</v>
      </c>
      <c r="H542" s="2" t="s">
        <v>319</v>
      </c>
      <c r="I542" s="3" t="s">
        <v>1191</v>
      </c>
      <c r="J542" s="3"/>
      <c r="K542" s="3"/>
      <c r="L542" s="2" t="s">
        <v>64</v>
      </c>
      <c r="M542" s="2"/>
      <c r="N542" s="2">
        <v>172.5</v>
      </c>
      <c r="O542" s="4">
        <v>169</v>
      </c>
      <c r="P542" s="4">
        <v>0</v>
      </c>
      <c r="Q542" s="4">
        <v>169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2">
        <v>3</v>
      </c>
      <c r="Z542" s="2">
        <v>3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4">
        <v>0</v>
      </c>
      <c r="AG542" s="2">
        <v>30</v>
      </c>
      <c r="AH542" s="2">
        <v>450</v>
      </c>
      <c r="AI542" s="2">
        <v>200</v>
      </c>
      <c r="AJ542" s="5">
        <v>0</v>
      </c>
      <c r="AK542" s="55">
        <f t="shared" si="8"/>
        <v>0</v>
      </c>
    </row>
    <row r="543" spans="1:37" ht="25.65" customHeight="1">
      <c r="A543" s="2">
        <v>691</v>
      </c>
      <c r="B543" s="2" t="s">
        <v>36</v>
      </c>
      <c r="C543" s="2" t="s">
        <v>1193</v>
      </c>
      <c r="D543" s="2" t="s">
        <v>38</v>
      </c>
      <c r="E543" s="2" t="s">
        <v>39</v>
      </c>
      <c r="F543" s="2" t="s">
        <v>187</v>
      </c>
      <c r="G543" s="2" t="s">
        <v>187</v>
      </c>
      <c r="H543" s="2" t="s">
        <v>666</v>
      </c>
      <c r="I543" s="3" t="s">
        <v>1191</v>
      </c>
      <c r="J543" s="3"/>
      <c r="K543" s="3"/>
      <c r="L543" s="2" t="s">
        <v>195</v>
      </c>
      <c r="M543" s="2"/>
      <c r="N543" s="2">
        <v>157.5</v>
      </c>
      <c r="O543" s="4">
        <v>157.5</v>
      </c>
      <c r="P543" s="4">
        <v>0</v>
      </c>
      <c r="Q543" s="4">
        <v>157.5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4">
        <v>0</v>
      </c>
      <c r="AG543" s="2">
        <v>32</v>
      </c>
      <c r="AH543" s="2">
        <v>480</v>
      </c>
      <c r="AI543" s="2">
        <v>200</v>
      </c>
      <c r="AJ543" s="5">
        <v>0</v>
      </c>
      <c r="AK543" s="55">
        <f t="shared" si="8"/>
        <v>0</v>
      </c>
    </row>
    <row r="544" spans="1:37" ht="25.65" customHeight="1">
      <c r="A544" s="2">
        <v>693</v>
      </c>
      <c r="B544" s="2" t="s">
        <v>36</v>
      </c>
      <c r="C544" s="2" t="s">
        <v>1195</v>
      </c>
      <c r="D544" s="2" t="s">
        <v>38</v>
      </c>
      <c r="E544" s="2" t="s">
        <v>39</v>
      </c>
      <c r="F544" s="2" t="s">
        <v>40</v>
      </c>
      <c r="G544" s="2" t="s">
        <v>1154</v>
      </c>
      <c r="H544" s="2" t="s">
        <v>291</v>
      </c>
      <c r="I544" s="3" t="s">
        <v>1196</v>
      </c>
      <c r="J544" s="3"/>
      <c r="K544" s="3"/>
      <c r="L544" s="2" t="s">
        <v>64</v>
      </c>
      <c r="M544" s="2"/>
      <c r="N544" s="2">
        <v>172.5</v>
      </c>
      <c r="O544" s="4">
        <v>172.5</v>
      </c>
      <c r="P544" s="4">
        <v>0</v>
      </c>
      <c r="Q544" s="4">
        <v>172.5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2">
        <v>1</v>
      </c>
      <c r="Z544" s="2">
        <v>1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4">
        <v>0</v>
      </c>
      <c r="AG544" s="2">
        <v>25</v>
      </c>
      <c r="AH544" s="2">
        <v>375</v>
      </c>
      <c r="AI544" s="2">
        <v>200</v>
      </c>
      <c r="AJ544" s="5">
        <v>0</v>
      </c>
      <c r="AK544" s="55">
        <f t="shared" si="8"/>
        <v>0</v>
      </c>
    </row>
    <row r="545" spans="1:37" ht="25.65" customHeight="1">
      <c r="A545" s="2">
        <v>694</v>
      </c>
      <c r="B545" s="2" t="s">
        <v>36</v>
      </c>
      <c r="C545" s="2" t="s">
        <v>1197</v>
      </c>
      <c r="D545" s="2" t="s">
        <v>38</v>
      </c>
      <c r="E545" s="2" t="s">
        <v>39</v>
      </c>
      <c r="F545" s="2" t="s">
        <v>40</v>
      </c>
      <c r="G545" s="2" t="s">
        <v>67</v>
      </c>
      <c r="H545" s="2" t="s">
        <v>509</v>
      </c>
      <c r="I545" s="3" t="s">
        <v>1196</v>
      </c>
      <c r="J545" s="3"/>
      <c r="K545" s="3"/>
      <c r="L545" s="2" t="s">
        <v>195</v>
      </c>
      <c r="M545" s="2"/>
      <c r="N545" s="2">
        <v>172.5</v>
      </c>
      <c r="O545" s="4">
        <v>172.5</v>
      </c>
      <c r="P545" s="4">
        <v>0</v>
      </c>
      <c r="Q545" s="4">
        <v>172.5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2">
        <v>11</v>
      </c>
      <c r="Z545" s="2">
        <v>2.5</v>
      </c>
      <c r="AA545" s="2">
        <v>0</v>
      </c>
      <c r="AB545" s="2">
        <v>8.5</v>
      </c>
      <c r="AC545" s="2">
        <v>0</v>
      </c>
      <c r="AD545" s="2">
        <v>0</v>
      </c>
      <c r="AE545" s="2">
        <v>0</v>
      </c>
      <c r="AF545" s="4">
        <v>340</v>
      </c>
      <c r="AG545" s="2">
        <v>41</v>
      </c>
      <c r="AH545" s="2">
        <v>615</v>
      </c>
      <c r="AI545" s="2">
        <v>200</v>
      </c>
      <c r="AJ545" s="5">
        <v>0</v>
      </c>
      <c r="AK545" s="55">
        <f t="shared" si="8"/>
        <v>0</v>
      </c>
    </row>
    <row r="546" spans="1:37" ht="25.65" customHeight="1">
      <c r="A546" s="2">
        <v>695</v>
      </c>
      <c r="B546" s="2" t="s">
        <v>36</v>
      </c>
      <c r="C546" s="2" t="s">
        <v>1198</v>
      </c>
      <c r="D546" s="2" t="s">
        <v>38</v>
      </c>
      <c r="E546" s="2" t="s">
        <v>39</v>
      </c>
      <c r="F546" s="2" t="s">
        <v>187</v>
      </c>
      <c r="G546" s="2" t="s">
        <v>187</v>
      </c>
      <c r="H546" s="2" t="s">
        <v>666</v>
      </c>
      <c r="I546" s="3" t="s">
        <v>1196</v>
      </c>
      <c r="J546" s="3"/>
      <c r="K546" s="3"/>
      <c r="L546" s="2" t="s">
        <v>195</v>
      </c>
      <c r="M546" s="2"/>
      <c r="N546" s="2">
        <v>165</v>
      </c>
      <c r="O546" s="4">
        <v>165</v>
      </c>
      <c r="P546" s="4">
        <v>0</v>
      </c>
      <c r="Q546" s="4">
        <v>165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2">
        <v>6.5</v>
      </c>
      <c r="Z546" s="2">
        <v>6.5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4">
        <v>0</v>
      </c>
      <c r="AG546" s="2">
        <v>27</v>
      </c>
      <c r="AH546" s="2">
        <v>405</v>
      </c>
      <c r="AI546" s="2">
        <v>200</v>
      </c>
      <c r="AJ546" s="5">
        <v>0</v>
      </c>
      <c r="AK546" s="55">
        <f t="shared" si="8"/>
        <v>0</v>
      </c>
    </row>
    <row r="547" spans="1:37" ht="25.65" customHeight="1">
      <c r="A547" s="2">
        <v>697</v>
      </c>
      <c r="B547" s="2" t="s">
        <v>36</v>
      </c>
      <c r="C547" s="2" t="s">
        <v>1199</v>
      </c>
      <c r="D547" s="2" t="s">
        <v>38</v>
      </c>
      <c r="E547" s="2" t="s">
        <v>39</v>
      </c>
      <c r="F547" s="2" t="s">
        <v>40</v>
      </c>
      <c r="G547" s="2" t="s">
        <v>109</v>
      </c>
      <c r="H547" s="2" t="s">
        <v>123</v>
      </c>
      <c r="I547" s="3" t="s">
        <v>1200</v>
      </c>
      <c r="J547" s="3"/>
      <c r="K547" s="3"/>
      <c r="L547" s="2" t="s">
        <v>64</v>
      </c>
      <c r="M547" s="2"/>
      <c r="N547" s="2">
        <v>177</v>
      </c>
      <c r="O547" s="4">
        <v>176.93333333333334</v>
      </c>
      <c r="P547" s="4">
        <v>0</v>
      </c>
      <c r="Q547" s="4">
        <v>176.93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2">
        <v>4.5</v>
      </c>
      <c r="Z547" s="2">
        <v>4.5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4">
        <v>0</v>
      </c>
      <c r="AG547" s="2">
        <v>27</v>
      </c>
      <c r="AH547" s="2">
        <v>405</v>
      </c>
      <c r="AI547" s="2">
        <v>200</v>
      </c>
      <c r="AJ547" s="5">
        <v>0</v>
      </c>
      <c r="AK547" s="55">
        <f t="shared" si="8"/>
        <v>0</v>
      </c>
    </row>
    <row r="548" spans="1:37" ht="25.65" customHeight="1">
      <c r="A548" s="2">
        <v>698</v>
      </c>
      <c r="B548" s="2" t="s">
        <v>36</v>
      </c>
      <c r="C548" s="2" t="s">
        <v>1201</v>
      </c>
      <c r="D548" s="2" t="s">
        <v>38</v>
      </c>
      <c r="E548" s="2" t="s">
        <v>39</v>
      </c>
      <c r="F548" s="2" t="s">
        <v>40</v>
      </c>
      <c r="G548" s="2" t="s">
        <v>127</v>
      </c>
      <c r="H548" s="2" t="s">
        <v>62</v>
      </c>
      <c r="I548" s="3" t="s">
        <v>1202</v>
      </c>
      <c r="J548" s="3"/>
      <c r="K548" s="3"/>
      <c r="L548" s="2" t="s">
        <v>64</v>
      </c>
      <c r="M548" s="2"/>
      <c r="N548" s="2">
        <v>172.5</v>
      </c>
      <c r="O548" s="4">
        <v>160.5</v>
      </c>
      <c r="P548" s="4">
        <v>0</v>
      </c>
      <c r="Q548" s="4">
        <v>160.5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2">
        <v>17.5</v>
      </c>
      <c r="Z548" s="2">
        <v>17.5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4">
        <v>0</v>
      </c>
      <c r="AG548" s="2">
        <v>38</v>
      </c>
      <c r="AH548" s="2">
        <v>570</v>
      </c>
      <c r="AI548" s="2">
        <v>200</v>
      </c>
      <c r="AJ548" s="5">
        <v>0</v>
      </c>
      <c r="AK548" s="55">
        <f t="shared" si="8"/>
        <v>0</v>
      </c>
    </row>
    <row r="549" spans="1:37" ht="25.65" customHeight="1">
      <c r="A549" s="2">
        <v>706</v>
      </c>
      <c r="B549" s="2" t="s">
        <v>36</v>
      </c>
      <c r="C549" s="2" t="s">
        <v>1203</v>
      </c>
      <c r="D549" s="2" t="s">
        <v>38</v>
      </c>
      <c r="E549" s="2" t="s">
        <v>39</v>
      </c>
      <c r="F549" s="2" t="s">
        <v>40</v>
      </c>
      <c r="G549" s="2" t="s">
        <v>56</v>
      </c>
      <c r="H549" s="2" t="s">
        <v>509</v>
      </c>
      <c r="I549" s="3" t="s">
        <v>705</v>
      </c>
      <c r="J549" s="3"/>
      <c r="K549" s="3"/>
      <c r="L549" s="2" t="s">
        <v>195</v>
      </c>
      <c r="M549" s="2"/>
      <c r="N549" s="2">
        <v>172.5</v>
      </c>
      <c r="O549" s="4">
        <v>172.5</v>
      </c>
      <c r="P549" s="4">
        <v>0</v>
      </c>
      <c r="Q549" s="4">
        <v>172.5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2">
        <v>11</v>
      </c>
      <c r="Z549" s="2">
        <v>11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4">
        <v>0</v>
      </c>
      <c r="AG549" s="2">
        <v>37</v>
      </c>
      <c r="AH549" s="2">
        <v>555</v>
      </c>
      <c r="AI549" s="2">
        <v>200</v>
      </c>
      <c r="AJ549" s="5">
        <v>0</v>
      </c>
      <c r="AK549" s="55">
        <f t="shared" si="8"/>
        <v>0</v>
      </c>
    </row>
    <row r="550" spans="1:37" ht="25.65" customHeight="1">
      <c r="A550" s="2">
        <v>707</v>
      </c>
      <c r="B550" s="2" t="s">
        <v>36</v>
      </c>
      <c r="C550" s="2" t="s">
        <v>1204</v>
      </c>
      <c r="D550" s="2" t="s">
        <v>38</v>
      </c>
      <c r="E550" s="2" t="s">
        <v>39</v>
      </c>
      <c r="F550" s="2" t="s">
        <v>40</v>
      </c>
      <c r="G550" s="2" t="s">
        <v>489</v>
      </c>
      <c r="H550" s="2" t="s">
        <v>319</v>
      </c>
      <c r="I550" s="3" t="s">
        <v>705</v>
      </c>
      <c r="J550" s="3"/>
      <c r="K550" s="3"/>
      <c r="L550" s="2" t="s">
        <v>64</v>
      </c>
      <c r="M550" s="2"/>
      <c r="N550" s="2">
        <v>172.5</v>
      </c>
      <c r="O550" s="4">
        <v>157</v>
      </c>
      <c r="P550" s="4">
        <v>0</v>
      </c>
      <c r="Q550" s="4">
        <v>157</v>
      </c>
      <c r="R550" s="4">
        <v>8</v>
      </c>
      <c r="S550" s="4">
        <v>4.5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4">
        <v>0</v>
      </c>
      <c r="AG550" s="2">
        <v>26</v>
      </c>
      <c r="AH550" s="2">
        <v>390</v>
      </c>
      <c r="AI550" s="2">
        <v>200</v>
      </c>
      <c r="AJ550" s="5">
        <v>0</v>
      </c>
      <c r="AK550" s="55">
        <f t="shared" si="8"/>
        <v>12.5</v>
      </c>
    </row>
    <row r="551" spans="1:37" ht="25.65" customHeight="1">
      <c r="A551" s="2">
        <v>708</v>
      </c>
      <c r="B551" s="2" t="s">
        <v>36</v>
      </c>
      <c r="C551" s="2" t="s">
        <v>1205</v>
      </c>
      <c r="D551" s="2" t="s">
        <v>38</v>
      </c>
      <c r="E551" s="2" t="s">
        <v>39</v>
      </c>
      <c r="F551" s="2" t="s">
        <v>40</v>
      </c>
      <c r="G551" s="2" t="s">
        <v>109</v>
      </c>
      <c r="H551" s="2" t="s">
        <v>123</v>
      </c>
      <c r="I551" s="3" t="s">
        <v>705</v>
      </c>
      <c r="J551" s="3"/>
      <c r="K551" s="3"/>
      <c r="L551" s="2" t="s">
        <v>64</v>
      </c>
      <c r="M551" s="2"/>
      <c r="N551" s="2">
        <v>174</v>
      </c>
      <c r="O551" s="4">
        <v>174</v>
      </c>
      <c r="P551" s="4">
        <v>0</v>
      </c>
      <c r="Q551" s="4">
        <v>174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4">
        <v>0</v>
      </c>
      <c r="AG551" s="2">
        <v>29</v>
      </c>
      <c r="AH551" s="2">
        <v>435</v>
      </c>
      <c r="AI551" s="2">
        <v>200</v>
      </c>
      <c r="AJ551" s="5">
        <v>0</v>
      </c>
      <c r="AK551" s="55">
        <f t="shared" si="8"/>
        <v>0</v>
      </c>
    </row>
    <row r="552" spans="1:37" ht="25.65" customHeight="1">
      <c r="A552" s="2">
        <v>709</v>
      </c>
      <c r="B552" s="2" t="s">
        <v>36</v>
      </c>
      <c r="C552" s="2" t="s">
        <v>1206</v>
      </c>
      <c r="D552" s="2" t="s">
        <v>38</v>
      </c>
      <c r="E552" s="2" t="s">
        <v>39</v>
      </c>
      <c r="F552" s="2" t="s">
        <v>40</v>
      </c>
      <c r="G552" s="2" t="s">
        <v>109</v>
      </c>
      <c r="H552" s="2" t="s">
        <v>123</v>
      </c>
      <c r="I552" s="3" t="s">
        <v>705</v>
      </c>
      <c r="J552" s="3"/>
      <c r="K552" s="3"/>
      <c r="L552" s="2" t="s">
        <v>64</v>
      </c>
      <c r="M552" s="2"/>
      <c r="N552" s="2">
        <v>157.5</v>
      </c>
      <c r="O552" s="4">
        <v>157.5</v>
      </c>
      <c r="P552" s="4">
        <v>0</v>
      </c>
      <c r="Q552" s="4">
        <v>157.5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2">
        <v>64</v>
      </c>
      <c r="Z552" s="2">
        <v>64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4">
        <v>0</v>
      </c>
      <c r="AG552" s="2">
        <v>21</v>
      </c>
      <c r="AH552" s="2">
        <v>315</v>
      </c>
      <c r="AI552" s="2">
        <v>200</v>
      </c>
      <c r="AJ552" s="5">
        <v>0</v>
      </c>
      <c r="AK552" s="55">
        <f t="shared" si="8"/>
        <v>0</v>
      </c>
    </row>
    <row r="553" spans="1:37" ht="25.65" customHeight="1">
      <c r="A553" s="2">
        <v>710</v>
      </c>
      <c r="B553" s="2" t="s">
        <v>36</v>
      </c>
      <c r="C553" s="2" t="s">
        <v>1207</v>
      </c>
      <c r="D553" s="2" t="s">
        <v>38</v>
      </c>
      <c r="E553" s="2" t="s">
        <v>39</v>
      </c>
      <c r="F553" s="2" t="s">
        <v>40</v>
      </c>
      <c r="G553" s="2" t="s">
        <v>109</v>
      </c>
      <c r="H553" s="2" t="s">
        <v>261</v>
      </c>
      <c r="I553" s="3" t="s">
        <v>705</v>
      </c>
      <c r="J553" s="3"/>
      <c r="K553" s="3"/>
      <c r="L553" s="2" t="s">
        <v>64</v>
      </c>
      <c r="M553" s="2"/>
      <c r="N553" s="2">
        <v>172.5</v>
      </c>
      <c r="O553" s="4">
        <v>172.5</v>
      </c>
      <c r="P553" s="4">
        <v>0</v>
      </c>
      <c r="Q553" s="4">
        <v>172.5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2">
        <v>9</v>
      </c>
      <c r="Z553" s="2">
        <v>9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4">
        <v>0</v>
      </c>
      <c r="AG553" s="2">
        <v>28</v>
      </c>
      <c r="AH553" s="2">
        <v>420</v>
      </c>
      <c r="AI553" s="2">
        <v>200</v>
      </c>
      <c r="AJ553" s="5">
        <v>0</v>
      </c>
      <c r="AK553" s="55">
        <f t="shared" si="8"/>
        <v>0</v>
      </c>
    </row>
    <row r="554" spans="1:37" ht="25.65" customHeight="1">
      <c r="A554" s="2">
        <v>713</v>
      </c>
      <c r="B554" s="2" t="s">
        <v>36</v>
      </c>
      <c r="C554" s="2" t="s">
        <v>1208</v>
      </c>
      <c r="D554" s="2" t="s">
        <v>38</v>
      </c>
      <c r="E554" s="2" t="s">
        <v>39</v>
      </c>
      <c r="F554" s="2" t="s">
        <v>40</v>
      </c>
      <c r="G554" s="2" t="s">
        <v>83</v>
      </c>
      <c r="H554" s="2" t="s">
        <v>291</v>
      </c>
      <c r="I554" s="3" t="s">
        <v>1183</v>
      </c>
      <c r="J554" s="3"/>
      <c r="K554" s="3"/>
      <c r="L554" s="2" t="s">
        <v>64</v>
      </c>
      <c r="M554" s="2"/>
      <c r="N554" s="2">
        <v>172.5</v>
      </c>
      <c r="O554" s="4">
        <v>142.5</v>
      </c>
      <c r="P554" s="4">
        <v>0</v>
      </c>
      <c r="Q554" s="4">
        <v>142.5</v>
      </c>
      <c r="R554" s="4">
        <v>13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2">
        <v>8</v>
      </c>
      <c r="Z554" s="2">
        <v>8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4">
        <v>0</v>
      </c>
      <c r="AG554" s="2">
        <v>25</v>
      </c>
      <c r="AH554" s="2">
        <v>375</v>
      </c>
      <c r="AI554" s="2">
        <v>200</v>
      </c>
      <c r="AJ554" s="5">
        <v>0</v>
      </c>
      <c r="AK554" s="55">
        <f t="shared" si="8"/>
        <v>13</v>
      </c>
    </row>
    <row r="555" spans="1:37" ht="25.65" customHeight="1">
      <c r="A555" s="2">
        <v>714</v>
      </c>
      <c r="B555" s="2" t="s">
        <v>36</v>
      </c>
      <c r="C555" s="2" t="s">
        <v>1209</v>
      </c>
      <c r="D555" s="2" t="s">
        <v>38</v>
      </c>
      <c r="E555" s="2" t="s">
        <v>39</v>
      </c>
      <c r="F555" s="2" t="s">
        <v>40</v>
      </c>
      <c r="G555" s="2" t="s">
        <v>87</v>
      </c>
      <c r="H555" s="2" t="s">
        <v>291</v>
      </c>
      <c r="I555" s="3" t="s">
        <v>1185</v>
      </c>
      <c r="J555" s="3"/>
      <c r="K555" s="3"/>
      <c r="L555" s="2" t="s">
        <v>64</v>
      </c>
      <c r="M555" s="2"/>
      <c r="N555" s="2">
        <v>172.5</v>
      </c>
      <c r="O555" s="4">
        <v>172.5</v>
      </c>
      <c r="P555" s="4">
        <v>0</v>
      </c>
      <c r="Q555" s="4">
        <v>172.5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2">
        <v>12.5</v>
      </c>
      <c r="Z555" s="2">
        <v>12.5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4">
        <v>0</v>
      </c>
      <c r="AG555" s="2">
        <v>28</v>
      </c>
      <c r="AH555" s="2">
        <v>420</v>
      </c>
      <c r="AI555" s="2">
        <v>200</v>
      </c>
      <c r="AJ555" s="5">
        <v>0</v>
      </c>
      <c r="AK555" s="55">
        <f t="shared" si="8"/>
        <v>0</v>
      </c>
    </row>
    <row r="556" spans="1:37" ht="25.65" customHeight="1">
      <c r="A556" s="2">
        <v>715</v>
      </c>
      <c r="B556" s="2" t="s">
        <v>36</v>
      </c>
      <c r="C556" s="2" t="s">
        <v>1210</v>
      </c>
      <c r="D556" s="2" t="s">
        <v>38</v>
      </c>
      <c r="E556" s="2" t="s">
        <v>39</v>
      </c>
      <c r="F556" s="2" t="s">
        <v>40</v>
      </c>
      <c r="G556" s="2" t="s">
        <v>287</v>
      </c>
      <c r="H556" s="2" t="s">
        <v>1211</v>
      </c>
      <c r="I556" s="3" t="s">
        <v>1185</v>
      </c>
      <c r="J556" s="3"/>
      <c r="K556" s="3"/>
      <c r="L556" s="2" t="s">
        <v>64</v>
      </c>
      <c r="M556" s="2"/>
      <c r="N556" s="2">
        <v>172.5</v>
      </c>
      <c r="O556" s="4">
        <v>172.5</v>
      </c>
      <c r="P556" s="4">
        <v>0</v>
      </c>
      <c r="Q556" s="4">
        <v>172.5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2">
        <v>14</v>
      </c>
      <c r="Z556" s="2">
        <v>14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4">
        <v>0</v>
      </c>
      <c r="AG556" s="2">
        <v>29</v>
      </c>
      <c r="AH556" s="2">
        <v>435</v>
      </c>
      <c r="AI556" s="2">
        <v>200</v>
      </c>
      <c r="AJ556" s="5">
        <v>0</v>
      </c>
      <c r="AK556" s="55">
        <f t="shared" si="8"/>
        <v>0</v>
      </c>
    </row>
    <row r="557" spans="1:37" ht="25.65" customHeight="1">
      <c r="A557" s="2">
        <v>716</v>
      </c>
      <c r="B557" s="2" t="s">
        <v>36</v>
      </c>
      <c r="C557" s="2" t="s">
        <v>1212</v>
      </c>
      <c r="D557" s="2" t="s">
        <v>38</v>
      </c>
      <c r="E557" s="2" t="s">
        <v>39</v>
      </c>
      <c r="F557" s="2" t="s">
        <v>40</v>
      </c>
      <c r="G557" s="2" t="s">
        <v>1213</v>
      </c>
      <c r="H557" s="2" t="s">
        <v>1214</v>
      </c>
      <c r="I557" s="3" t="s">
        <v>1185</v>
      </c>
      <c r="J557" s="3"/>
      <c r="K557" s="3"/>
      <c r="L557" s="2" t="s">
        <v>64</v>
      </c>
      <c r="M557" s="2"/>
      <c r="N557" s="2">
        <v>172.5</v>
      </c>
      <c r="O557" s="4">
        <v>172.5</v>
      </c>
      <c r="P557" s="4">
        <v>0</v>
      </c>
      <c r="Q557" s="4">
        <v>172.5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4">
        <v>0</v>
      </c>
      <c r="AG557" s="2">
        <v>23</v>
      </c>
      <c r="AH557" s="2">
        <v>345</v>
      </c>
      <c r="AI557" s="2">
        <v>200</v>
      </c>
      <c r="AJ557" s="5">
        <v>0</v>
      </c>
      <c r="AK557" s="55">
        <f t="shared" si="8"/>
        <v>0</v>
      </c>
    </row>
    <row r="558" spans="1:37" ht="25.65" customHeight="1">
      <c r="A558" s="2">
        <v>717</v>
      </c>
      <c r="B558" s="2" t="s">
        <v>36</v>
      </c>
      <c r="C558" s="2" t="s">
        <v>1215</v>
      </c>
      <c r="D558" s="2" t="s">
        <v>38</v>
      </c>
      <c r="E558" s="2" t="s">
        <v>39</v>
      </c>
      <c r="F558" s="2" t="s">
        <v>40</v>
      </c>
      <c r="G558" s="2" t="s">
        <v>1154</v>
      </c>
      <c r="H558" s="2" t="s">
        <v>291</v>
      </c>
      <c r="I558" s="3" t="s">
        <v>1185</v>
      </c>
      <c r="J558" s="3"/>
      <c r="K558" s="3"/>
      <c r="L558" s="2" t="s">
        <v>64</v>
      </c>
      <c r="M558" s="2"/>
      <c r="N558" s="2">
        <v>172.5</v>
      </c>
      <c r="O558" s="4">
        <v>165</v>
      </c>
      <c r="P558" s="4">
        <v>0</v>
      </c>
      <c r="Q558" s="4">
        <v>165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2">
        <v>1</v>
      </c>
      <c r="Z558" s="2">
        <v>1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4">
        <v>0</v>
      </c>
      <c r="AG558" s="2">
        <v>35</v>
      </c>
      <c r="AH558" s="2">
        <v>525</v>
      </c>
      <c r="AI558" s="2">
        <v>200</v>
      </c>
      <c r="AJ558" s="5">
        <v>0</v>
      </c>
      <c r="AK558" s="55">
        <f t="shared" si="8"/>
        <v>0</v>
      </c>
    </row>
    <row r="559" spans="1:37" ht="25.65" customHeight="1">
      <c r="A559" s="2">
        <v>718</v>
      </c>
      <c r="B559" s="2" t="s">
        <v>36</v>
      </c>
      <c r="C559" s="2" t="s">
        <v>1216</v>
      </c>
      <c r="D559" s="2" t="s">
        <v>38</v>
      </c>
      <c r="E559" s="2" t="s">
        <v>39</v>
      </c>
      <c r="F559" s="2" t="s">
        <v>40</v>
      </c>
      <c r="G559" s="2" t="s">
        <v>1154</v>
      </c>
      <c r="H559" s="2" t="s">
        <v>291</v>
      </c>
      <c r="I559" s="3" t="s">
        <v>1185</v>
      </c>
      <c r="J559" s="3"/>
      <c r="K559" s="3"/>
      <c r="L559" s="2" t="s">
        <v>64</v>
      </c>
      <c r="M559" s="2"/>
      <c r="N559" s="2">
        <v>172.5</v>
      </c>
      <c r="O559" s="4">
        <v>153.5</v>
      </c>
      <c r="P559" s="4">
        <v>0</v>
      </c>
      <c r="Q559" s="4">
        <v>153.5</v>
      </c>
      <c r="R559" s="4">
        <v>7.5</v>
      </c>
      <c r="S559" s="4">
        <v>4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2">
        <v>7.5</v>
      </c>
      <c r="Z559" s="2">
        <v>7.5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4">
        <v>0</v>
      </c>
      <c r="AG559" s="2">
        <v>24</v>
      </c>
      <c r="AH559" s="2">
        <v>360</v>
      </c>
      <c r="AI559" s="2">
        <v>200</v>
      </c>
      <c r="AJ559" s="5">
        <v>0</v>
      </c>
      <c r="AK559" s="55">
        <f t="shared" si="8"/>
        <v>11.5</v>
      </c>
    </row>
    <row r="560" spans="1:37" ht="25.65" customHeight="1">
      <c r="A560" s="2">
        <v>720</v>
      </c>
      <c r="B560" s="2" t="s">
        <v>36</v>
      </c>
      <c r="C560" s="2" t="s">
        <v>1217</v>
      </c>
      <c r="D560" s="2" t="s">
        <v>38</v>
      </c>
      <c r="E560" s="2" t="s">
        <v>39</v>
      </c>
      <c r="F560" s="2" t="s">
        <v>40</v>
      </c>
      <c r="G560" s="2" t="s">
        <v>106</v>
      </c>
      <c r="H560" s="2" t="s">
        <v>509</v>
      </c>
      <c r="I560" s="3" t="s">
        <v>1218</v>
      </c>
      <c r="J560" s="3"/>
      <c r="K560" s="3"/>
      <c r="L560" s="2" t="s">
        <v>195</v>
      </c>
      <c r="M560" s="2"/>
      <c r="N560" s="2">
        <v>172.5</v>
      </c>
      <c r="O560" s="4">
        <v>172.5</v>
      </c>
      <c r="P560" s="4">
        <v>0</v>
      </c>
      <c r="Q560" s="4">
        <v>172.5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2">
        <v>12.5</v>
      </c>
      <c r="Z560" s="2">
        <v>0</v>
      </c>
      <c r="AA560" s="2">
        <v>0</v>
      </c>
      <c r="AB560" s="2">
        <v>12.5</v>
      </c>
      <c r="AC560" s="2">
        <v>0</v>
      </c>
      <c r="AD560" s="2">
        <v>0</v>
      </c>
      <c r="AE560" s="2">
        <v>0</v>
      </c>
      <c r="AF560" s="4">
        <v>500</v>
      </c>
      <c r="AG560" s="2">
        <v>34</v>
      </c>
      <c r="AH560" s="2">
        <v>510</v>
      </c>
      <c r="AI560" s="2">
        <v>200</v>
      </c>
      <c r="AJ560" s="5">
        <v>0</v>
      </c>
      <c r="AK560" s="55">
        <f t="shared" si="8"/>
        <v>0</v>
      </c>
    </row>
    <row r="561" spans="1:37" ht="25.65" customHeight="1">
      <c r="A561" s="2">
        <v>721</v>
      </c>
      <c r="B561" s="2" t="s">
        <v>36</v>
      </c>
      <c r="C561" s="2" t="s">
        <v>1219</v>
      </c>
      <c r="D561" s="2" t="s">
        <v>38</v>
      </c>
      <c r="E561" s="2" t="s">
        <v>39</v>
      </c>
      <c r="F561" s="2" t="s">
        <v>40</v>
      </c>
      <c r="G561" s="2" t="s">
        <v>346</v>
      </c>
      <c r="H561" s="2" t="s">
        <v>347</v>
      </c>
      <c r="I561" s="3" t="s">
        <v>1220</v>
      </c>
      <c r="J561" s="3"/>
      <c r="K561" s="3"/>
      <c r="L561" s="2" t="s">
        <v>163</v>
      </c>
      <c r="M561" s="2"/>
      <c r="N561" s="2">
        <v>172.5</v>
      </c>
      <c r="O561" s="4">
        <v>172.5</v>
      </c>
      <c r="P561" s="4">
        <v>0</v>
      </c>
      <c r="Q561" s="4">
        <v>172.5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4">
        <v>0</v>
      </c>
      <c r="AG561" s="2">
        <v>38</v>
      </c>
      <c r="AH561" s="2">
        <v>570</v>
      </c>
      <c r="AI561" s="2">
        <v>200</v>
      </c>
      <c r="AJ561" s="5">
        <v>0</v>
      </c>
      <c r="AK561" s="55">
        <f t="shared" si="8"/>
        <v>0</v>
      </c>
    </row>
    <row r="562" spans="1:37" ht="25.65" customHeight="1">
      <c r="A562" s="2">
        <v>722</v>
      </c>
      <c r="B562" s="2" t="s">
        <v>36</v>
      </c>
      <c r="C562" s="2" t="s">
        <v>1221</v>
      </c>
      <c r="D562" s="2" t="s">
        <v>38</v>
      </c>
      <c r="E562" s="2" t="s">
        <v>39</v>
      </c>
      <c r="F562" s="2" t="s">
        <v>165</v>
      </c>
      <c r="G562" s="2" t="s">
        <v>166</v>
      </c>
      <c r="H562" s="2" t="s">
        <v>170</v>
      </c>
      <c r="I562" s="3" t="s">
        <v>1222</v>
      </c>
      <c r="J562" s="3"/>
      <c r="K562" s="3"/>
      <c r="L562" s="2" t="s">
        <v>195</v>
      </c>
      <c r="M562" s="2"/>
      <c r="N562" s="2">
        <v>172.5</v>
      </c>
      <c r="O562" s="4">
        <v>172.5</v>
      </c>
      <c r="P562" s="4">
        <v>0</v>
      </c>
      <c r="Q562" s="4">
        <v>172.5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2">
        <v>14</v>
      </c>
      <c r="Z562" s="2">
        <v>14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4">
        <v>0</v>
      </c>
      <c r="AG562" s="2">
        <v>29</v>
      </c>
      <c r="AH562" s="2">
        <v>435</v>
      </c>
      <c r="AI562" s="2">
        <v>200</v>
      </c>
      <c r="AJ562" s="5">
        <v>0</v>
      </c>
      <c r="AK562" s="55">
        <f t="shared" si="8"/>
        <v>0</v>
      </c>
    </row>
    <row r="563" spans="1:37" ht="25.65" customHeight="1">
      <c r="A563" s="2">
        <v>723</v>
      </c>
      <c r="B563" s="2" t="s">
        <v>36</v>
      </c>
      <c r="C563" s="2" t="s">
        <v>1223</v>
      </c>
      <c r="D563" s="2" t="s">
        <v>38</v>
      </c>
      <c r="E563" s="2" t="s">
        <v>39</v>
      </c>
      <c r="F563" s="2" t="s">
        <v>40</v>
      </c>
      <c r="G563" s="2" t="s">
        <v>1224</v>
      </c>
      <c r="H563" s="2" t="s">
        <v>128</v>
      </c>
      <c r="I563" s="3" t="s">
        <v>1196</v>
      </c>
      <c r="J563" s="3"/>
      <c r="K563" s="3"/>
      <c r="L563" s="2" t="s">
        <v>130</v>
      </c>
      <c r="M563" s="2"/>
      <c r="N563" s="2">
        <v>172.5</v>
      </c>
      <c r="O563" s="4">
        <v>172.5</v>
      </c>
      <c r="P563" s="4">
        <v>0</v>
      </c>
      <c r="Q563" s="4">
        <v>172.5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4">
        <v>0</v>
      </c>
      <c r="AG563" s="2">
        <v>34</v>
      </c>
      <c r="AH563" s="2">
        <v>510</v>
      </c>
      <c r="AI563" s="2">
        <v>200</v>
      </c>
      <c r="AJ563" s="5">
        <v>0</v>
      </c>
      <c r="AK563" s="55">
        <f t="shared" si="8"/>
        <v>0</v>
      </c>
    </row>
    <row r="564" spans="1:37" ht="25.65" customHeight="1">
      <c r="A564" s="2">
        <v>726</v>
      </c>
      <c r="B564" s="2" t="s">
        <v>36</v>
      </c>
      <c r="C564" s="2" t="s">
        <v>1225</v>
      </c>
      <c r="D564" s="2" t="s">
        <v>133</v>
      </c>
      <c r="E564" s="2" t="s">
        <v>39</v>
      </c>
      <c r="F564" s="2" t="s">
        <v>40</v>
      </c>
      <c r="G564" s="2" t="s">
        <v>207</v>
      </c>
      <c r="H564" s="2" t="s">
        <v>211</v>
      </c>
      <c r="I564" s="3" t="s">
        <v>1200</v>
      </c>
      <c r="J564" s="3"/>
      <c r="K564" s="3"/>
      <c r="L564" s="2" t="s">
        <v>70</v>
      </c>
      <c r="M564" s="2"/>
      <c r="N564" s="2">
        <v>184</v>
      </c>
      <c r="O564" s="4">
        <v>180.5</v>
      </c>
      <c r="P564" s="4">
        <v>0</v>
      </c>
      <c r="Q564" s="4">
        <v>180.5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2">
        <v>13</v>
      </c>
      <c r="Z564" s="2">
        <v>13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4">
        <v>0</v>
      </c>
      <c r="AG564" s="2">
        <v>40</v>
      </c>
      <c r="AH564" s="2">
        <v>600</v>
      </c>
      <c r="AI564" s="2">
        <v>200</v>
      </c>
      <c r="AJ564" s="5">
        <v>0</v>
      </c>
      <c r="AK564" s="55">
        <f t="shared" si="8"/>
        <v>0</v>
      </c>
    </row>
    <row r="565" spans="1:37" ht="25.65" customHeight="1">
      <c r="A565" s="2">
        <v>727</v>
      </c>
      <c r="B565" s="2" t="s">
        <v>36</v>
      </c>
      <c r="C565" s="2" t="s">
        <v>1226</v>
      </c>
      <c r="D565" s="2" t="s">
        <v>38</v>
      </c>
      <c r="E565" s="2" t="s">
        <v>39</v>
      </c>
      <c r="F565" s="2" t="s">
        <v>165</v>
      </c>
      <c r="G565" s="2" t="s">
        <v>166</v>
      </c>
      <c r="H565" s="2" t="s">
        <v>170</v>
      </c>
      <c r="I565" s="3" t="s">
        <v>1227</v>
      </c>
      <c r="J565" s="3"/>
      <c r="K565" s="3"/>
      <c r="L565" s="2" t="s">
        <v>195</v>
      </c>
      <c r="M565" s="2"/>
      <c r="N565" s="2">
        <v>172.5</v>
      </c>
      <c r="O565" s="4">
        <v>170.5</v>
      </c>
      <c r="P565" s="4">
        <v>0</v>
      </c>
      <c r="Q565" s="4">
        <v>170.5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2">
        <v>33</v>
      </c>
      <c r="Z565" s="2">
        <v>33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4">
        <v>0</v>
      </c>
      <c r="AG565" s="2">
        <v>37</v>
      </c>
      <c r="AH565" s="2">
        <v>555</v>
      </c>
      <c r="AI565" s="2">
        <v>200</v>
      </c>
      <c r="AJ565" s="5">
        <v>0</v>
      </c>
      <c r="AK565" s="55">
        <f t="shared" si="8"/>
        <v>0</v>
      </c>
    </row>
    <row r="566" spans="1:37" ht="25.65" customHeight="1">
      <c r="A566" s="2">
        <v>738</v>
      </c>
      <c r="B566" s="2" t="s">
        <v>36</v>
      </c>
      <c r="C566" s="2" t="s">
        <v>1244</v>
      </c>
      <c r="D566" s="2"/>
      <c r="E566" s="2"/>
      <c r="F566" s="2"/>
      <c r="G566" s="2"/>
      <c r="H566" s="2"/>
      <c r="I566" s="3"/>
      <c r="J566" s="3"/>
      <c r="K566" s="3"/>
      <c r="L566" s="2"/>
      <c r="M566" s="2"/>
      <c r="N566" s="2">
        <v>184</v>
      </c>
      <c r="O566" s="4">
        <v>184</v>
      </c>
      <c r="P566" s="4">
        <v>0</v>
      </c>
      <c r="Q566" s="4">
        <v>184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4">
        <v>0</v>
      </c>
      <c r="AG566" s="2">
        <v>23</v>
      </c>
      <c r="AH566" s="2">
        <v>345</v>
      </c>
      <c r="AI566" s="2">
        <v>200</v>
      </c>
      <c r="AJ566" s="5">
        <v>0</v>
      </c>
      <c r="AK566" s="55">
        <f t="shared" si="8"/>
        <v>0</v>
      </c>
    </row>
    <row r="567" spans="1:37" ht="25.65" customHeight="1">
      <c r="A567" s="2">
        <v>728</v>
      </c>
      <c r="B567" s="2" t="s">
        <v>36</v>
      </c>
      <c r="C567" s="2" t="s">
        <v>1228</v>
      </c>
      <c r="D567" s="2" t="s">
        <v>38</v>
      </c>
      <c r="E567" s="2" t="s">
        <v>39</v>
      </c>
      <c r="F567" s="2" t="s">
        <v>197</v>
      </c>
      <c r="G567" s="2" t="s">
        <v>198</v>
      </c>
      <c r="H567" s="2" t="s">
        <v>199</v>
      </c>
      <c r="I567" s="3" t="s">
        <v>1229</v>
      </c>
      <c r="J567" s="3"/>
      <c r="K567" s="3"/>
      <c r="L567" s="2" t="s">
        <v>64</v>
      </c>
      <c r="M567" s="2"/>
      <c r="N567" s="2">
        <v>172.5</v>
      </c>
      <c r="O567" s="4">
        <v>172.5</v>
      </c>
      <c r="P567" s="4">
        <v>0</v>
      </c>
      <c r="Q567" s="4">
        <v>172.5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4">
        <v>0</v>
      </c>
      <c r="AG567" s="2">
        <v>26</v>
      </c>
      <c r="AH567" s="2">
        <v>390</v>
      </c>
      <c r="AI567" s="2">
        <v>200</v>
      </c>
      <c r="AJ567" s="5">
        <v>0</v>
      </c>
      <c r="AK567" s="55">
        <f t="shared" si="8"/>
        <v>0</v>
      </c>
    </row>
    <row r="568" spans="1:37" ht="25.65" customHeight="1">
      <c r="A568" s="2">
        <v>729</v>
      </c>
      <c r="B568" s="2" t="s">
        <v>36</v>
      </c>
      <c r="C568" s="2" t="s">
        <v>1230</v>
      </c>
      <c r="D568" s="2" t="s">
        <v>38</v>
      </c>
      <c r="E568" s="2" t="s">
        <v>39</v>
      </c>
      <c r="F568" s="2" t="s">
        <v>40</v>
      </c>
      <c r="G568" s="2" t="s">
        <v>257</v>
      </c>
      <c r="H568" s="2" t="s">
        <v>57</v>
      </c>
      <c r="I568" s="3" t="s">
        <v>1231</v>
      </c>
      <c r="J568" s="3"/>
      <c r="K568" s="3"/>
      <c r="L568" s="2" t="s">
        <v>59</v>
      </c>
      <c r="M568" s="2"/>
      <c r="N568" s="2">
        <v>172.5</v>
      </c>
      <c r="O568" s="4">
        <v>165.5</v>
      </c>
      <c r="P568" s="4">
        <v>0</v>
      </c>
      <c r="Q568" s="4">
        <v>165.5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4">
        <v>0</v>
      </c>
      <c r="AG568" s="2">
        <v>28</v>
      </c>
      <c r="AH568" s="2">
        <v>420</v>
      </c>
      <c r="AI568" s="2">
        <v>200</v>
      </c>
      <c r="AJ568" s="5">
        <v>0</v>
      </c>
      <c r="AK568" s="55">
        <f t="shared" si="8"/>
        <v>0</v>
      </c>
    </row>
    <row r="569" spans="1:37" ht="25.65" customHeight="1">
      <c r="A569" s="2">
        <v>731</v>
      </c>
      <c r="B569" s="2" t="s">
        <v>36</v>
      </c>
      <c r="C569" s="2" t="s">
        <v>1233</v>
      </c>
      <c r="D569" s="2" t="s">
        <v>133</v>
      </c>
      <c r="E569" s="2" t="s">
        <v>39</v>
      </c>
      <c r="F569" s="2" t="s">
        <v>40</v>
      </c>
      <c r="G569" s="2" t="s">
        <v>139</v>
      </c>
      <c r="H569" s="2" t="s">
        <v>1092</v>
      </c>
      <c r="I569" s="3" t="s">
        <v>1232</v>
      </c>
      <c r="J569" s="3"/>
      <c r="K569" s="3"/>
      <c r="L569" s="2" t="s">
        <v>70</v>
      </c>
      <c r="M569" s="2"/>
      <c r="N569" s="2">
        <v>184</v>
      </c>
      <c r="O569" s="4">
        <v>181</v>
      </c>
      <c r="P569" s="4">
        <v>0</v>
      </c>
      <c r="Q569" s="4">
        <v>181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4">
        <v>0</v>
      </c>
      <c r="AG569" s="2">
        <v>44</v>
      </c>
      <c r="AH569" s="2">
        <v>660</v>
      </c>
      <c r="AI569" s="2">
        <v>200</v>
      </c>
      <c r="AJ569" s="5">
        <v>0</v>
      </c>
      <c r="AK569" s="55">
        <f t="shared" si="8"/>
        <v>0</v>
      </c>
    </row>
    <row r="570" spans="1:37" ht="25.65" customHeight="1">
      <c r="A570" s="2">
        <v>732</v>
      </c>
      <c r="B570" s="2" t="s">
        <v>36</v>
      </c>
      <c r="C570" s="2" t="s">
        <v>1234</v>
      </c>
      <c r="D570" s="2" t="s">
        <v>38</v>
      </c>
      <c r="E570" s="2" t="s">
        <v>39</v>
      </c>
      <c r="F570" s="2" t="s">
        <v>40</v>
      </c>
      <c r="G570" s="2" t="s">
        <v>102</v>
      </c>
      <c r="H570" s="2" t="s">
        <v>62</v>
      </c>
      <c r="I570" s="3" t="s">
        <v>1235</v>
      </c>
      <c r="J570" s="3"/>
      <c r="K570" s="3"/>
      <c r="L570" s="2" t="s">
        <v>70</v>
      </c>
      <c r="M570" s="2"/>
      <c r="N570" s="2">
        <v>172.5</v>
      </c>
      <c r="O570" s="4">
        <v>172.5</v>
      </c>
      <c r="P570" s="4">
        <v>0</v>
      </c>
      <c r="Q570" s="4">
        <v>172.5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2">
        <v>12</v>
      </c>
      <c r="Z570" s="2">
        <v>12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4">
        <v>0</v>
      </c>
      <c r="AG570" s="2">
        <v>34</v>
      </c>
      <c r="AH570" s="2">
        <v>510</v>
      </c>
      <c r="AI570" s="2">
        <v>200</v>
      </c>
      <c r="AJ570" s="5">
        <v>0</v>
      </c>
      <c r="AK570" s="55">
        <f t="shared" si="8"/>
        <v>0</v>
      </c>
    </row>
    <row r="571" spans="1:37" ht="25.65" customHeight="1">
      <c r="A571" s="2">
        <v>734</v>
      </c>
      <c r="B571" s="2" t="s">
        <v>36</v>
      </c>
      <c r="C571" s="2" t="s">
        <v>1237</v>
      </c>
      <c r="D571" s="2" t="s">
        <v>38</v>
      </c>
      <c r="E571" s="2" t="s">
        <v>39</v>
      </c>
      <c r="F571" s="2" t="s">
        <v>187</v>
      </c>
      <c r="G571" s="2" t="s">
        <v>187</v>
      </c>
      <c r="H571" s="2" t="s">
        <v>666</v>
      </c>
      <c r="I571" s="3" t="s">
        <v>1238</v>
      </c>
      <c r="J571" s="3"/>
      <c r="K571" s="3"/>
      <c r="L571" s="2" t="s">
        <v>195</v>
      </c>
      <c r="M571" s="2"/>
      <c r="N571" s="2">
        <v>172.5</v>
      </c>
      <c r="O571" s="4">
        <v>114.25</v>
      </c>
      <c r="P571" s="4">
        <v>0</v>
      </c>
      <c r="Q571" s="4">
        <v>114.25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59.5</v>
      </c>
      <c r="Y571" s="2">
        <v>4</v>
      </c>
      <c r="Z571" s="2">
        <v>4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4">
        <v>0</v>
      </c>
      <c r="AG571" s="2">
        <v>18</v>
      </c>
      <c r="AH571" s="2">
        <v>270</v>
      </c>
      <c r="AI571" s="2">
        <v>200</v>
      </c>
      <c r="AJ571" s="5">
        <v>0</v>
      </c>
      <c r="AK571" s="55">
        <f t="shared" si="8"/>
        <v>59.5</v>
      </c>
    </row>
    <row r="572" spans="1:37" ht="25.65" customHeight="1">
      <c r="A572" s="2">
        <v>736</v>
      </c>
      <c r="B572" s="2" t="s">
        <v>36</v>
      </c>
      <c r="C572" s="2" t="s">
        <v>1239</v>
      </c>
      <c r="D572" s="2" t="s">
        <v>38</v>
      </c>
      <c r="E572" s="2" t="s">
        <v>39</v>
      </c>
      <c r="F572" s="2" t="s">
        <v>40</v>
      </c>
      <c r="G572" s="2" t="s">
        <v>109</v>
      </c>
      <c r="H572" s="2" t="s">
        <v>261</v>
      </c>
      <c r="I572" s="3" t="s">
        <v>1240</v>
      </c>
      <c r="J572" s="3"/>
      <c r="K572" s="3"/>
      <c r="L572" s="2" t="s">
        <v>64</v>
      </c>
      <c r="M572" s="2"/>
      <c r="N572" s="2">
        <v>172.5</v>
      </c>
      <c r="O572" s="4">
        <v>168.5</v>
      </c>
      <c r="P572" s="4">
        <v>0</v>
      </c>
      <c r="Q572" s="4">
        <v>168.5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2">
        <v>15</v>
      </c>
      <c r="Z572" s="2">
        <v>15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4">
        <v>0</v>
      </c>
      <c r="AG572" s="2">
        <v>29</v>
      </c>
      <c r="AH572" s="2">
        <v>435</v>
      </c>
      <c r="AI572" s="2">
        <v>200</v>
      </c>
      <c r="AJ572" s="5">
        <v>0</v>
      </c>
      <c r="AK572" s="55">
        <f t="shared" si="8"/>
        <v>0</v>
      </c>
    </row>
    <row r="573" spans="1:37" ht="25.65" customHeight="1">
      <c r="A573" s="2">
        <v>737</v>
      </c>
      <c r="B573" s="2" t="s">
        <v>1084</v>
      </c>
      <c r="C573" s="2" t="s">
        <v>1241</v>
      </c>
      <c r="D573" s="2" t="s">
        <v>38</v>
      </c>
      <c r="E573" s="2" t="s">
        <v>649</v>
      </c>
      <c r="F573" s="2" t="s">
        <v>40</v>
      </c>
      <c r="G573" s="2" t="s">
        <v>1154</v>
      </c>
      <c r="H573" s="2" t="s">
        <v>1242</v>
      </c>
      <c r="I573" s="3" t="s">
        <v>1243</v>
      </c>
      <c r="J573" s="3"/>
      <c r="K573" s="3"/>
      <c r="L573" s="2" t="s">
        <v>706</v>
      </c>
      <c r="M573" s="2"/>
      <c r="N573" s="2">
        <v>172.5</v>
      </c>
      <c r="O573" s="4">
        <v>172.5</v>
      </c>
      <c r="P573" s="4">
        <v>0</v>
      </c>
      <c r="Q573" s="4">
        <v>172.5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4">
        <v>0</v>
      </c>
      <c r="AG573" s="2">
        <v>27</v>
      </c>
      <c r="AH573" s="2">
        <v>405</v>
      </c>
      <c r="AI573" s="2">
        <v>200</v>
      </c>
      <c r="AJ573" s="5">
        <v>0</v>
      </c>
      <c r="AK573" s="55">
        <f t="shared" si="8"/>
        <v>0</v>
      </c>
    </row>
    <row r="574" spans="1:37" ht="25.65" customHeight="1">
      <c r="A574" s="2">
        <v>740</v>
      </c>
      <c r="B574" s="2" t="s">
        <v>36</v>
      </c>
      <c r="C574" s="2" t="s">
        <v>1245</v>
      </c>
      <c r="D574" s="2" t="s">
        <v>38</v>
      </c>
      <c r="E574" s="2" t="s">
        <v>39</v>
      </c>
      <c r="F574" s="2" t="s">
        <v>40</v>
      </c>
      <c r="G574" s="2" t="s">
        <v>1154</v>
      </c>
      <c r="H574" s="2" t="s">
        <v>1246</v>
      </c>
      <c r="I574" s="3" t="s">
        <v>1247</v>
      </c>
      <c r="J574" s="3"/>
      <c r="K574" s="3"/>
      <c r="L574" s="2" t="s">
        <v>70</v>
      </c>
      <c r="M574" s="2"/>
      <c r="N574" s="2">
        <v>172.5</v>
      </c>
      <c r="O574" s="4">
        <v>150.5</v>
      </c>
      <c r="P574" s="4">
        <v>0</v>
      </c>
      <c r="Q574" s="4">
        <v>150.5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2">
        <v>28</v>
      </c>
      <c r="Z574" s="2">
        <v>28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4">
        <v>0</v>
      </c>
      <c r="AG574" s="2">
        <v>32</v>
      </c>
      <c r="AH574" s="2">
        <v>480</v>
      </c>
      <c r="AI574" s="2">
        <v>200</v>
      </c>
      <c r="AJ574" s="5">
        <v>0</v>
      </c>
      <c r="AK574" s="55">
        <f t="shared" si="8"/>
        <v>0</v>
      </c>
    </row>
    <row r="575" spans="1:37" ht="25.65" customHeight="1">
      <c r="A575" s="2">
        <v>743</v>
      </c>
      <c r="B575" s="2" t="s">
        <v>36</v>
      </c>
      <c r="C575" s="2" t="s">
        <v>1249</v>
      </c>
      <c r="D575" s="2" t="s">
        <v>38</v>
      </c>
      <c r="E575" s="2" t="s">
        <v>39</v>
      </c>
      <c r="F575" s="2" t="s">
        <v>40</v>
      </c>
      <c r="G575" s="2" t="s">
        <v>177</v>
      </c>
      <c r="H575" s="2" t="s">
        <v>1250</v>
      </c>
      <c r="I575" s="3" t="s">
        <v>1251</v>
      </c>
      <c r="J575" s="3"/>
      <c r="K575" s="3"/>
      <c r="L575" s="2" t="s">
        <v>59</v>
      </c>
      <c r="M575" s="2"/>
      <c r="N575" s="2">
        <v>172.5</v>
      </c>
      <c r="O575" s="4">
        <v>164</v>
      </c>
      <c r="P575" s="4">
        <v>0</v>
      </c>
      <c r="Q575" s="4">
        <v>164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4">
        <v>0</v>
      </c>
      <c r="AG575" s="2">
        <v>26</v>
      </c>
      <c r="AH575" s="2">
        <v>390</v>
      </c>
      <c r="AI575" s="2">
        <v>200</v>
      </c>
      <c r="AJ575" s="5">
        <v>0</v>
      </c>
      <c r="AK575" s="55">
        <f t="shared" si="8"/>
        <v>0</v>
      </c>
    </row>
    <row r="576" spans="1:37" ht="25.65" customHeight="1">
      <c r="A576" s="2">
        <v>745</v>
      </c>
      <c r="B576" s="2" t="s">
        <v>85</v>
      </c>
      <c r="C576" s="2" t="s">
        <v>1253</v>
      </c>
      <c r="D576" s="2" t="s">
        <v>38</v>
      </c>
      <c r="E576" s="2" t="s">
        <v>649</v>
      </c>
      <c r="F576" s="2" t="s">
        <v>40</v>
      </c>
      <c r="G576" s="2" t="s">
        <v>1162</v>
      </c>
      <c r="H576" s="2" t="s">
        <v>1242</v>
      </c>
      <c r="I576" s="3" t="s">
        <v>1254</v>
      </c>
      <c r="J576" s="3"/>
      <c r="K576" s="3" t="s">
        <v>89</v>
      </c>
      <c r="L576" s="2" t="s">
        <v>706</v>
      </c>
      <c r="M576" s="2"/>
      <c r="N576" s="2">
        <v>60</v>
      </c>
      <c r="O576" s="4">
        <v>60</v>
      </c>
      <c r="P576" s="4">
        <v>0</v>
      </c>
      <c r="Q576" s="4">
        <v>60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4">
        <v>0</v>
      </c>
      <c r="AG576" s="2">
        <v>9</v>
      </c>
      <c r="AH576" s="2">
        <v>135</v>
      </c>
      <c r="AI576" s="2">
        <v>200</v>
      </c>
      <c r="AJ576" s="5">
        <v>0</v>
      </c>
      <c r="AK576" s="55">
        <f t="shared" si="8"/>
        <v>0</v>
      </c>
    </row>
    <row r="577" spans="1:37" ht="25.65" customHeight="1">
      <c r="A577" s="2">
        <v>747</v>
      </c>
      <c r="B577" s="2" t="s">
        <v>36</v>
      </c>
      <c r="C577" s="2" t="s">
        <v>1256</v>
      </c>
      <c r="D577" s="2" t="s">
        <v>38</v>
      </c>
      <c r="E577" s="2" t="s">
        <v>39</v>
      </c>
      <c r="F577" s="2" t="s">
        <v>40</v>
      </c>
      <c r="G577" s="2" t="s">
        <v>56</v>
      </c>
      <c r="H577" s="2" t="s">
        <v>258</v>
      </c>
      <c r="I577" s="3" t="s">
        <v>565</v>
      </c>
      <c r="J577" s="3"/>
      <c r="K577" s="3"/>
      <c r="L577" s="2" t="s">
        <v>64</v>
      </c>
      <c r="M577" s="2"/>
      <c r="N577" s="2">
        <v>172.5</v>
      </c>
      <c r="O577" s="4">
        <v>172.5</v>
      </c>
      <c r="P577" s="4">
        <v>0</v>
      </c>
      <c r="Q577" s="4">
        <v>172.5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2">
        <v>4.5</v>
      </c>
      <c r="Z577" s="2">
        <v>4.5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4">
        <v>0</v>
      </c>
      <c r="AG577" s="2">
        <v>24</v>
      </c>
      <c r="AH577" s="2">
        <v>360</v>
      </c>
      <c r="AI577" s="2">
        <v>200</v>
      </c>
      <c r="AJ577" s="5">
        <v>50</v>
      </c>
      <c r="AK577" s="55">
        <f t="shared" si="8"/>
        <v>0</v>
      </c>
    </row>
    <row r="578" spans="1:37" ht="25.65" customHeight="1">
      <c r="A578" s="2">
        <v>748</v>
      </c>
      <c r="B578" s="2" t="s">
        <v>36</v>
      </c>
      <c r="C578" s="2" t="s">
        <v>1257</v>
      </c>
      <c r="D578" s="2" t="s">
        <v>38</v>
      </c>
      <c r="E578" s="2" t="s">
        <v>39</v>
      </c>
      <c r="F578" s="2" t="s">
        <v>40</v>
      </c>
      <c r="G578" s="2" t="s">
        <v>311</v>
      </c>
      <c r="H578" s="2" t="s">
        <v>319</v>
      </c>
      <c r="I578" s="3" t="s">
        <v>565</v>
      </c>
      <c r="J578" s="3"/>
      <c r="K578" s="3"/>
      <c r="L578" s="2" t="s">
        <v>64</v>
      </c>
      <c r="M578" s="2"/>
      <c r="N578" s="2">
        <v>172.5</v>
      </c>
      <c r="O578" s="4">
        <v>161.5</v>
      </c>
      <c r="P578" s="4">
        <v>0</v>
      </c>
      <c r="Q578" s="4">
        <v>161.5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2">
        <v>13</v>
      </c>
      <c r="Z578" s="2">
        <v>13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4">
        <v>0</v>
      </c>
      <c r="AG578" s="2">
        <v>27</v>
      </c>
      <c r="AH578" s="2">
        <v>405</v>
      </c>
      <c r="AI578" s="2">
        <v>200</v>
      </c>
      <c r="AJ578" s="5">
        <v>50</v>
      </c>
      <c r="AK578" s="55">
        <f t="shared" si="8"/>
        <v>0</v>
      </c>
    </row>
    <row r="579" spans="1:37" ht="25.65" customHeight="1">
      <c r="A579" s="2">
        <v>749</v>
      </c>
      <c r="B579" s="2" t="s">
        <v>85</v>
      </c>
      <c r="C579" s="2" t="s">
        <v>1258</v>
      </c>
      <c r="D579" s="2" t="s">
        <v>38</v>
      </c>
      <c r="E579" s="2" t="s">
        <v>39</v>
      </c>
      <c r="F579" s="2" t="s">
        <v>40</v>
      </c>
      <c r="G579" s="2" t="s">
        <v>346</v>
      </c>
      <c r="H579" s="2" t="s">
        <v>603</v>
      </c>
      <c r="I579" s="3" t="s">
        <v>565</v>
      </c>
      <c r="J579" s="3"/>
      <c r="K579" s="3"/>
      <c r="L579" s="2" t="s">
        <v>70</v>
      </c>
      <c r="M579" s="2"/>
      <c r="N579" s="2">
        <v>172.5</v>
      </c>
      <c r="O579" s="4">
        <v>165</v>
      </c>
      <c r="P579" s="4">
        <v>0</v>
      </c>
      <c r="Q579" s="4">
        <v>165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2">
        <v>8</v>
      </c>
      <c r="Z579" s="2">
        <v>8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4">
        <v>0</v>
      </c>
      <c r="AG579" s="2">
        <v>23</v>
      </c>
      <c r="AH579" s="2">
        <v>345</v>
      </c>
      <c r="AI579" s="2">
        <v>200</v>
      </c>
      <c r="AJ579" s="5">
        <v>50</v>
      </c>
      <c r="AK579" s="55">
        <f t="shared" si="8"/>
        <v>0</v>
      </c>
    </row>
    <row r="580" spans="1:37" ht="25.65" customHeight="1">
      <c r="A580" s="2">
        <v>751</v>
      </c>
      <c r="B580" s="2" t="s">
        <v>36</v>
      </c>
      <c r="C580" s="2" t="s">
        <v>1259</v>
      </c>
      <c r="D580" s="2" t="s">
        <v>38</v>
      </c>
      <c r="E580" s="2" t="s">
        <v>39</v>
      </c>
      <c r="F580" s="2" t="s">
        <v>40</v>
      </c>
      <c r="G580" s="2" t="s">
        <v>87</v>
      </c>
      <c r="H580" s="2" t="s">
        <v>62</v>
      </c>
      <c r="I580" s="3" t="s">
        <v>1260</v>
      </c>
      <c r="J580" s="3"/>
      <c r="K580" s="3"/>
      <c r="L580" s="2" t="s">
        <v>64</v>
      </c>
      <c r="M580" s="2"/>
      <c r="N580" s="2">
        <v>172.5</v>
      </c>
      <c r="O580" s="4">
        <v>165</v>
      </c>
      <c r="P580" s="4">
        <v>0</v>
      </c>
      <c r="Q580" s="4">
        <v>165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2">
        <v>45</v>
      </c>
      <c r="Z580" s="2">
        <v>0</v>
      </c>
      <c r="AA580" s="2">
        <v>0</v>
      </c>
      <c r="AB580" s="2">
        <v>26.5</v>
      </c>
      <c r="AC580" s="2">
        <v>18.5</v>
      </c>
      <c r="AD580" s="2">
        <v>0</v>
      </c>
      <c r="AE580" s="2">
        <v>0</v>
      </c>
      <c r="AF580" s="4">
        <v>1800</v>
      </c>
      <c r="AG580" s="2">
        <v>43</v>
      </c>
      <c r="AH580" s="2">
        <v>645</v>
      </c>
      <c r="AI580" s="2">
        <v>200</v>
      </c>
      <c r="AJ580" s="5">
        <v>50</v>
      </c>
      <c r="AK580" s="55">
        <f t="shared" ref="AK580:AK643" si="9">R580+S580+T580+U580+V580+X580</f>
        <v>0</v>
      </c>
    </row>
    <row r="581" spans="1:37" ht="25.65" customHeight="1">
      <c r="A581" s="2">
        <v>752</v>
      </c>
      <c r="B581" s="2" t="s">
        <v>85</v>
      </c>
      <c r="C581" s="2" t="s">
        <v>1261</v>
      </c>
      <c r="D581" s="2" t="s">
        <v>133</v>
      </c>
      <c r="E581" s="2" t="s">
        <v>39</v>
      </c>
      <c r="F581" s="2" t="s">
        <v>40</v>
      </c>
      <c r="G581" s="2" t="s">
        <v>207</v>
      </c>
      <c r="H581" s="2" t="s">
        <v>797</v>
      </c>
      <c r="I581" s="3" t="s">
        <v>839</v>
      </c>
      <c r="J581" s="3"/>
      <c r="K581" s="3" t="s">
        <v>333</v>
      </c>
      <c r="L581" s="2" t="s">
        <v>195</v>
      </c>
      <c r="M581" s="2"/>
      <c r="N581" s="2">
        <v>144</v>
      </c>
      <c r="O581" s="4">
        <v>132.5</v>
      </c>
      <c r="P581" s="4">
        <v>0</v>
      </c>
      <c r="Q581" s="4">
        <v>132.5</v>
      </c>
      <c r="R581" s="4">
        <v>0</v>
      </c>
      <c r="S581" s="4">
        <v>3.5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4">
        <v>0</v>
      </c>
      <c r="AG581" s="2">
        <v>17</v>
      </c>
      <c r="AH581" s="2">
        <v>255</v>
      </c>
      <c r="AI581" s="2">
        <v>200</v>
      </c>
      <c r="AJ581" s="5">
        <v>50</v>
      </c>
      <c r="AK581" s="55">
        <f t="shared" si="9"/>
        <v>3.5</v>
      </c>
    </row>
    <row r="582" spans="1:37" ht="25.65" customHeight="1">
      <c r="A582" s="2">
        <v>753</v>
      </c>
      <c r="B582" s="2" t="s">
        <v>36</v>
      </c>
      <c r="C582" s="2" t="s">
        <v>1262</v>
      </c>
      <c r="D582" s="2" t="s">
        <v>38</v>
      </c>
      <c r="E582" s="2" t="s">
        <v>39</v>
      </c>
      <c r="F582" s="2" t="s">
        <v>40</v>
      </c>
      <c r="G582" s="2" t="s">
        <v>318</v>
      </c>
      <c r="H582" s="2" t="s">
        <v>506</v>
      </c>
      <c r="I582" s="3" t="s">
        <v>693</v>
      </c>
      <c r="J582" s="3"/>
      <c r="K582" s="3"/>
      <c r="L582" s="2" t="s">
        <v>74</v>
      </c>
      <c r="M582" s="2" t="s">
        <v>117</v>
      </c>
      <c r="N582" s="2">
        <v>172.5</v>
      </c>
      <c r="O582" s="4">
        <v>172.5</v>
      </c>
      <c r="P582" s="4">
        <v>0</v>
      </c>
      <c r="Q582" s="4">
        <v>172.5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4">
        <v>0</v>
      </c>
      <c r="AG582" s="2">
        <v>24</v>
      </c>
      <c r="AH582" s="2">
        <v>360</v>
      </c>
      <c r="AI582" s="2">
        <v>200</v>
      </c>
      <c r="AJ582" s="5">
        <v>50</v>
      </c>
      <c r="AK582" s="55">
        <f t="shared" si="9"/>
        <v>0</v>
      </c>
    </row>
    <row r="583" spans="1:37" ht="25.65" customHeight="1">
      <c r="A583" s="2">
        <v>754</v>
      </c>
      <c r="B583" s="2" t="s">
        <v>36</v>
      </c>
      <c r="C583" s="2" t="s">
        <v>1263</v>
      </c>
      <c r="D583" s="2" t="s">
        <v>38</v>
      </c>
      <c r="E583" s="2" t="s">
        <v>39</v>
      </c>
      <c r="F583" s="2" t="s">
        <v>40</v>
      </c>
      <c r="G583" s="2" t="s">
        <v>102</v>
      </c>
      <c r="H583" s="2" t="s">
        <v>62</v>
      </c>
      <c r="I583" s="3" t="s">
        <v>841</v>
      </c>
      <c r="J583" s="3"/>
      <c r="K583" s="3"/>
      <c r="L583" s="2" t="s">
        <v>64</v>
      </c>
      <c r="M583" s="2"/>
      <c r="N583" s="2">
        <v>172.5</v>
      </c>
      <c r="O583" s="4">
        <v>157.46666666666667</v>
      </c>
      <c r="P583" s="4">
        <v>0</v>
      </c>
      <c r="Q583" s="4">
        <v>157.46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2">
        <v>49.5</v>
      </c>
      <c r="Z583" s="2">
        <v>41.5</v>
      </c>
      <c r="AA583" s="2">
        <v>0</v>
      </c>
      <c r="AB583" s="2">
        <v>8</v>
      </c>
      <c r="AC583" s="2">
        <v>0</v>
      </c>
      <c r="AD583" s="2">
        <v>0</v>
      </c>
      <c r="AE583" s="2">
        <v>0</v>
      </c>
      <c r="AF583" s="4">
        <v>320</v>
      </c>
      <c r="AG583" s="2">
        <v>41</v>
      </c>
      <c r="AH583" s="2">
        <v>615</v>
      </c>
      <c r="AI583" s="2">
        <v>200</v>
      </c>
      <c r="AJ583" s="5">
        <v>50</v>
      </c>
      <c r="AK583" s="55">
        <f t="shared" si="9"/>
        <v>0</v>
      </c>
    </row>
    <row r="584" spans="1:37" ht="25.65" customHeight="1">
      <c r="A584" s="2">
        <v>755</v>
      </c>
      <c r="B584" s="2" t="s">
        <v>36</v>
      </c>
      <c r="C584" s="2" t="s">
        <v>1264</v>
      </c>
      <c r="D584" s="2" t="s">
        <v>133</v>
      </c>
      <c r="E584" s="2" t="s">
        <v>39</v>
      </c>
      <c r="F584" s="2" t="s">
        <v>40</v>
      </c>
      <c r="G584" s="2" t="s">
        <v>404</v>
      </c>
      <c r="H584" s="2" t="s">
        <v>1086</v>
      </c>
      <c r="I584" s="3" t="s">
        <v>844</v>
      </c>
      <c r="J584" s="3"/>
      <c r="K584" s="3"/>
      <c r="L584" s="2" t="s">
        <v>64</v>
      </c>
      <c r="M584" s="2"/>
      <c r="N584" s="2">
        <v>184</v>
      </c>
      <c r="O584" s="4">
        <v>184</v>
      </c>
      <c r="P584" s="4">
        <v>0</v>
      </c>
      <c r="Q584" s="4">
        <v>184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4">
        <v>0</v>
      </c>
      <c r="AG584" s="2">
        <v>25</v>
      </c>
      <c r="AH584" s="2">
        <v>375</v>
      </c>
      <c r="AI584" s="2">
        <v>200</v>
      </c>
      <c r="AJ584" s="5">
        <v>50</v>
      </c>
      <c r="AK584" s="55">
        <f t="shared" si="9"/>
        <v>0</v>
      </c>
    </row>
    <row r="585" spans="1:37" ht="25.65" customHeight="1">
      <c r="A585" s="2">
        <v>757</v>
      </c>
      <c r="B585" s="2" t="s">
        <v>36</v>
      </c>
      <c r="C585" s="2" t="s">
        <v>1265</v>
      </c>
      <c r="D585" s="2" t="s">
        <v>38</v>
      </c>
      <c r="E585" s="2" t="s">
        <v>39</v>
      </c>
      <c r="F585" s="2" t="s">
        <v>40</v>
      </c>
      <c r="G585" s="2" t="s">
        <v>287</v>
      </c>
      <c r="H585" s="2" t="s">
        <v>347</v>
      </c>
      <c r="I585" s="3" t="s">
        <v>853</v>
      </c>
      <c r="J585" s="3"/>
      <c r="K585" s="3"/>
      <c r="L585" s="2" t="s">
        <v>74</v>
      </c>
      <c r="M585" s="2" t="s">
        <v>117</v>
      </c>
      <c r="N585" s="2">
        <v>172.5</v>
      </c>
      <c r="O585" s="4">
        <v>172.5</v>
      </c>
      <c r="P585" s="4">
        <v>0</v>
      </c>
      <c r="Q585" s="4">
        <v>172.5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4">
        <v>0</v>
      </c>
      <c r="AG585" s="2">
        <v>27</v>
      </c>
      <c r="AH585" s="2">
        <v>405</v>
      </c>
      <c r="AI585" s="2">
        <v>200</v>
      </c>
      <c r="AJ585" s="5">
        <v>50</v>
      </c>
      <c r="AK585" s="55">
        <f t="shared" si="9"/>
        <v>0</v>
      </c>
    </row>
    <row r="586" spans="1:37" ht="25.65" customHeight="1">
      <c r="A586" s="2">
        <v>760</v>
      </c>
      <c r="B586" s="2" t="s">
        <v>36</v>
      </c>
      <c r="C586" s="2" t="s">
        <v>1266</v>
      </c>
      <c r="D586" s="2" t="s">
        <v>38</v>
      </c>
      <c r="E586" s="2" t="s">
        <v>39</v>
      </c>
      <c r="F586" s="2" t="s">
        <v>40</v>
      </c>
      <c r="G586" s="2" t="s">
        <v>127</v>
      </c>
      <c r="H586" s="2" t="s">
        <v>234</v>
      </c>
      <c r="I586" s="3" t="s">
        <v>1104</v>
      </c>
      <c r="J586" s="3"/>
      <c r="K586" s="3"/>
      <c r="L586" s="2" t="s">
        <v>163</v>
      </c>
      <c r="M586" s="2" t="s">
        <v>216</v>
      </c>
      <c r="N586" s="2">
        <v>172.5</v>
      </c>
      <c r="O586" s="4">
        <v>172.5</v>
      </c>
      <c r="P586" s="4">
        <v>0</v>
      </c>
      <c r="Q586" s="4">
        <v>172.5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4">
        <v>0</v>
      </c>
      <c r="AG586" s="2">
        <v>46</v>
      </c>
      <c r="AH586" s="2">
        <v>690</v>
      </c>
      <c r="AI586" s="2">
        <v>200</v>
      </c>
      <c r="AJ586" s="5">
        <v>50</v>
      </c>
      <c r="AK586" s="55">
        <f t="shared" si="9"/>
        <v>0</v>
      </c>
    </row>
    <row r="587" spans="1:37" ht="25.65" customHeight="1">
      <c r="A587" s="2">
        <v>763</v>
      </c>
      <c r="B587" s="2" t="s">
        <v>36</v>
      </c>
      <c r="C587" s="2" t="s">
        <v>1267</v>
      </c>
      <c r="D587" s="2" t="s">
        <v>38</v>
      </c>
      <c r="E587" s="2" t="s">
        <v>39</v>
      </c>
      <c r="F587" s="2" t="s">
        <v>40</v>
      </c>
      <c r="G587" s="2" t="s">
        <v>127</v>
      </c>
      <c r="H587" s="2" t="s">
        <v>62</v>
      </c>
      <c r="I587" s="3" t="s">
        <v>1018</v>
      </c>
      <c r="J587" s="3"/>
      <c r="K587" s="3"/>
      <c r="L587" s="2" t="s">
        <v>195</v>
      </c>
      <c r="M587" s="2"/>
      <c r="N587" s="2">
        <v>172.5</v>
      </c>
      <c r="O587" s="4">
        <v>169</v>
      </c>
      <c r="P587" s="4">
        <v>0</v>
      </c>
      <c r="Q587" s="4">
        <v>169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2">
        <v>2.5</v>
      </c>
      <c r="Z587" s="2">
        <v>2.5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4">
        <v>0</v>
      </c>
      <c r="AG587" s="2">
        <v>26</v>
      </c>
      <c r="AH587" s="2">
        <v>390</v>
      </c>
      <c r="AI587" s="2">
        <v>200</v>
      </c>
      <c r="AJ587" s="5">
        <v>50</v>
      </c>
      <c r="AK587" s="55">
        <f t="shared" si="9"/>
        <v>0</v>
      </c>
    </row>
    <row r="588" spans="1:37" ht="25.65" customHeight="1">
      <c r="A588" s="2">
        <v>765</v>
      </c>
      <c r="B588" s="2" t="s">
        <v>36</v>
      </c>
      <c r="C588" s="2" t="s">
        <v>1268</v>
      </c>
      <c r="D588" s="2" t="s">
        <v>38</v>
      </c>
      <c r="E588" s="2" t="s">
        <v>39</v>
      </c>
      <c r="F588" s="2" t="s">
        <v>187</v>
      </c>
      <c r="G588" s="2" t="s">
        <v>187</v>
      </c>
      <c r="H588" s="2" t="s">
        <v>666</v>
      </c>
      <c r="I588" s="3" t="s">
        <v>1110</v>
      </c>
      <c r="J588" s="3"/>
      <c r="K588" s="3"/>
      <c r="L588" s="2" t="s">
        <v>195</v>
      </c>
      <c r="M588" s="2" t="s">
        <v>706</v>
      </c>
      <c r="N588" s="2">
        <v>187.5</v>
      </c>
      <c r="O588" s="4">
        <v>165</v>
      </c>
      <c r="P588" s="4">
        <v>0</v>
      </c>
      <c r="Q588" s="4">
        <v>165</v>
      </c>
      <c r="R588" s="4">
        <v>0</v>
      </c>
      <c r="S588" s="4">
        <v>0</v>
      </c>
      <c r="T588" s="4">
        <v>0</v>
      </c>
      <c r="U588" s="4">
        <v>0</v>
      </c>
      <c r="V588" s="4">
        <v>22.5</v>
      </c>
      <c r="W588" s="4">
        <v>0</v>
      </c>
      <c r="X588" s="4">
        <v>0</v>
      </c>
      <c r="Y588" s="2">
        <v>8.5</v>
      </c>
      <c r="Z588" s="2">
        <v>8.5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4">
        <v>0</v>
      </c>
      <c r="AG588" s="2">
        <v>25</v>
      </c>
      <c r="AH588" s="2">
        <v>375</v>
      </c>
      <c r="AI588" s="2">
        <v>200</v>
      </c>
      <c r="AJ588" s="5">
        <v>50</v>
      </c>
      <c r="AK588" s="55">
        <f t="shared" si="9"/>
        <v>22.5</v>
      </c>
    </row>
    <row r="589" spans="1:37" ht="25.65" customHeight="1">
      <c r="A589" s="2">
        <v>770</v>
      </c>
      <c r="B589" s="2" t="s">
        <v>36</v>
      </c>
      <c r="C589" s="2" t="s">
        <v>1270</v>
      </c>
      <c r="D589" s="2" t="s">
        <v>38</v>
      </c>
      <c r="E589" s="2" t="s">
        <v>39</v>
      </c>
      <c r="F589" s="2" t="s">
        <v>40</v>
      </c>
      <c r="G589" s="2" t="s">
        <v>127</v>
      </c>
      <c r="H589" s="2" t="s">
        <v>77</v>
      </c>
      <c r="I589" s="3" t="s">
        <v>1271</v>
      </c>
      <c r="J589" s="3"/>
      <c r="K589" s="3"/>
      <c r="L589" s="2" t="s">
        <v>74</v>
      </c>
      <c r="M589" s="2" t="s">
        <v>706</v>
      </c>
      <c r="N589" s="2">
        <v>172.5</v>
      </c>
      <c r="O589" s="4">
        <v>172.5</v>
      </c>
      <c r="P589" s="4">
        <v>0</v>
      </c>
      <c r="Q589" s="4">
        <v>172.5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2">
        <v>12</v>
      </c>
      <c r="Z589" s="2">
        <v>12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4">
        <v>0</v>
      </c>
      <c r="AG589" s="2">
        <v>40</v>
      </c>
      <c r="AH589" s="2">
        <v>600</v>
      </c>
      <c r="AI589" s="2">
        <v>200</v>
      </c>
      <c r="AJ589" s="5">
        <v>50</v>
      </c>
      <c r="AK589" s="55">
        <f t="shared" si="9"/>
        <v>0</v>
      </c>
    </row>
    <row r="590" spans="1:37" ht="25.65" customHeight="1">
      <c r="A590" s="2">
        <v>772</v>
      </c>
      <c r="B590" s="2" t="s">
        <v>36</v>
      </c>
      <c r="C590" s="2" t="s">
        <v>1272</v>
      </c>
      <c r="D590" s="2" t="s">
        <v>38</v>
      </c>
      <c r="E590" s="2" t="s">
        <v>39</v>
      </c>
      <c r="F590" s="2" t="s">
        <v>40</v>
      </c>
      <c r="G590" s="2" t="s">
        <v>102</v>
      </c>
      <c r="H590" s="2" t="s">
        <v>509</v>
      </c>
      <c r="I590" s="3" t="s">
        <v>705</v>
      </c>
      <c r="J590" s="3"/>
      <c r="K590" s="3"/>
      <c r="L590" s="2" t="s">
        <v>195</v>
      </c>
      <c r="M590" s="2" t="s">
        <v>706</v>
      </c>
      <c r="N590" s="2">
        <v>172.5</v>
      </c>
      <c r="O590" s="4">
        <v>172.5</v>
      </c>
      <c r="P590" s="4">
        <v>0</v>
      </c>
      <c r="Q590" s="4">
        <v>172.5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2">
        <v>11.5</v>
      </c>
      <c r="Z590" s="2">
        <v>3.5</v>
      </c>
      <c r="AA590" s="2">
        <v>0</v>
      </c>
      <c r="AB590" s="2">
        <v>8</v>
      </c>
      <c r="AC590" s="2">
        <v>0</v>
      </c>
      <c r="AD590" s="2">
        <v>0</v>
      </c>
      <c r="AE590" s="2">
        <v>0</v>
      </c>
      <c r="AF590" s="4">
        <v>320</v>
      </c>
      <c r="AG590" s="2">
        <v>39</v>
      </c>
      <c r="AH590" s="2">
        <v>585</v>
      </c>
      <c r="AI590" s="2">
        <v>200</v>
      </c>
      <c r="AJ590" s="5">
        <v>0</v>
      </c>
      <c r="AK590" s="55">
        <f t="shared" si="9"/>
        <v>0</v>
      </c>
    </row>
    <row r="591" spans="1:37" ht="25.65" customHeight="1">
      <c r="A591" s="2">
        <v>774</v>
      </c>
      <c r="B591" s="2" t="s">
        <v>36</v>
      </c>
      <c r="C591" s="2" t="s">
        <v>1273</v>
      </c>
      <c r="D591" s="2" t="s">
        <v>38</v>
      </c>
      <c r="E591" s="2" t="s">
        <v>39</v>
      </c>
      <c r="F591" s="2" t="s">
        <v>187</v>
      </c>
      <c r="G591" s="2" t="s">
        <v>187</v>
      </c>
      <c r="H591" s="2" t="s">
        <v>666</v>
      </c>
      <c r="I591" s="3" t="s">
        <v>923</v>
      </c>
      <c r="J591" s="3"/>
      <c r="K591" s="3"/>
      <c r="L591" s="2" t="s">
        <v>64</v>
      </c>
      <c r="M591" s="2" t="s">
        <v>706</v>
      </c>
      <c r="N591" s="2">
        <v>159</v>
      </c>
      <c r="O591" s="4">
        <v>159</v>
      </c>
      <c r="P591" s="4">
        <v>0</v>
      </c>
      <c r="Q591" s="4">
        <v>159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2">
        <v>36</v>
      </c>
      <c r="Z591" s="2">
        <v>17</v>
      </c>
      <c r="AA591" s="2">
        <v>0</v>
      </c>
      <c r="AB591" s="2">
        <v>0</v>
      </c>
      <c r="AC591" s="2">
        <v>19</v>
      </c>
      <c r="AD591" s="2">
        <v>0</v>
      </c>
      <c r="AE591" s="2">
        <v>0</v>
      </c>
      <c r="AF591" s="4">
        <v>760</v>
      </c>
      <c r="AG591" s="2">
        <v>32</v>
      </c>
      <c r="AH591" s="2">
        <v>480</v>
      </c>
      <c r="AI591" s="2">
        <v>200</v>
      </c>
      <c r="AJ591" s="5">
        <v>50</v>
      </c>
      <c r="AK591" s="55">
        <f t="shared" si="9"/>
        <v>0</v>
      </c>
    </row>
    <row r="592" spans="1:37" ht="25.65" customHeight="1">
      <c r="A592" s="2">
        <v>775</v>
      </c>
      <c r="B592" s="2" t="s">
        <v>36</v>
      </c>
      <c r="C592" s="2" t="s">
        <v>1274</v>
      </c>
      <c r="D592" s="2" t="s">
        <v>38</v>
      </c>
      <c r="E592" s="2" t="s">
        <v>39</v>
      </c>
      <c r="F592" s="2" t="s">
        <v>40</v>
      </c>
      <c r="G592" s="2" t="s">
        <v>102</v>
      </c>
      <c r="H592" s="2" t="s">
        <v>80</v>
      </c>
      <c r="I592" s="3" t="s">
        <v>892</v>
      </c>
      <c r="J592" s="3"/>
      <c r="K592" s="3"/>
      <c r="L592" s="2" t="s">
        <v>70</v>
      </c>
      <c r="M592" s="2"/>
      <c r="N592" s="2">
        <v>172.5</v>
      </c>
      <c r="O592" s="4">
        <v>157.5</v>
      </c>
      <c r="P592" s="4">
        <v>0</v>
      </c>
      <c r="Q592" s="4">
        <v>157.5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2">
        <v>50.5</v>
      </c>
      <c r="Z592" s="2">
        <v>50.5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4">
        <v>0</v>
      </c>
      <c r="AG592" s="2">
        <v>42</v>
      </c>
      <c r="AH592" s="2">
        <v>630</v>
      </c>
      <c r="AI592" s="2">
        <v>200</v>
      </c>
      <c r="AJ592" s="5">
        <v>50</v>
      </c>
      <c r="AK592" s="55">
        <f t="shared" si="9"/>
        <v>0</v>
      </c>
    </row>
    <row r="593" spans="1:37" ht="25.65" customHeight="1">
      <c r="A593" s="2">
        <v>776</v>
      </c>
      <c r="B593" s="2" t="s">
        <v>36</v>
      </c>
      <c r="C593" s="2" t="s">
        <v>1275</v>
      </c>
      <c r="D593" s="2" t="s">
        <v>38</v>
      </c>
      <c r="E593" s="2" t="s">
        <v>39</v>
      </c>
      <c r="F593" s="2" t="s">
        <v>40</v>
      </c>
      <c r="G593" s="2" t="s">
        <v>1162</v>
      </c>
      <c r="H593" s="2" t="s">
        <v>1163</v>
      </c>
      <c r="I593" s="3" t="s">
        <v>892</v>
      </c>
      <c r="J593" s="3"/>
      <c r="K593" s="3"/>
      <c r="L593" s="2" t="s">
        <v>64</v>
      </c>
      <c r="M593" s="2"/>
      <c r="N593" s="2">
        <v>172.5</v>
      </c>
      <c r="O593" s="4">
        <v>172.43333333333334</v>
      </c>
      <c r="P593" s="4">
        <v>0</v>
      </c>
      <c r="Q593" s="4">
        <v>172.43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4">
        <v>0</v>
      </c>
      <c r="AG593" s="2">
        <v>25</v>
      </c>
      <c r="AH593" s="2">
        <v>375</v>
      </c>
      <c r="AI593" s="2">
        <v>200</v>
      </c>
      <c r="AJ593" s="5">
        <v>50</v>
      </c>
      <c r="AK593" s="55">
        <f t="shared" si="9"/>
        <v>0</v>
      </c>
    </row>
    <row r="594" spans="1:37" ht="25.65" customHeight="1">
      <c r="A594" s="2">
        <v>777</v>
      </c>
      <c r="B594" s="2" t="s">
        <v>36</v>
      </c>
      <c r="C594" s="2" t="s">
        <v>1276</v>
      </c>
      <c r="D594" s="2" t="s">
        <v>38</v>
      </c>
      <c r="E594" s="2" t="s">
        <v>39</v>
      </c>
      <c r="F594" s="2" t="s">
        <v>40</v>
      </c>
      <c r="G594" s="2" t="s">
        <v>83</v>
      </c>
      <c r="H594" s="2" t="s">
        <v>62</v>
      </c>
      <c r="I594" s="3" t="s">
        <v>897</v>
      </c>
      <c r="J594" s="3"/>
      <c r="K594" s="3"/>
      <c r="L594" s="2" t="s">
        <v>64</v>
      </c>
      <c r="M594" s="2"/>
      <c r="N594" s="2">
        <v>172.5</v>
      </c>
      <c r="O594" s="4">
        <v>170</v>
      </c>
      <c r="P594" s="4">
        <v>0</v>
      </c>
      <c r="Q594" s="4">
        <v>170</v>
      </c>
      <c r="R594" s="4">
        <v>0</v>
      </c>
      <c r="S594" s="4">
        <v>2.5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2">
        <v>14</v>
      </c>
      <c r="Z594" s="2">
        <v>0</v>
      </c>
      <c r="AA594" s="2">
        <v>0</v>
      </c>
      <c r="AB594" s="2">
        <v>14</v>
      </c>
      <c r="AC594" s="2">
        <v>0</v>
      </c>
      <c r="AD594" s="2">
        <v>0</v>
      </c>
      <c r="AE594" s="2">
        <v>0</v>
      </c>
      <c r="AF594" s="4">
        <v>560</v>
      </c>
      <c r="AG594" s="2">
        <v>32</v>
      </c>
      <c r="AH594" s="2">
        <v>480</v>
      </c>
      <c r="AI594" s="2">
        <v>200</v>
      </c>
      <c r="AJ594" s="5">
        <v>50</v>
      </c>
      <c r="AK594" s="55">
        <f t="shared" si="9"/>
        <v>2.5</v>
      </c>
    </row>
    <row r="595" spans="1:37" ht="25.65" customHeight="1">
      <c r="A595" s="2">
        <v>781</v>
      </c>
      <c r="B595" s="2" t="s">
        <v>36</v>
      </c>
      <c r="C595" s="2" t="s">
        <v>1277</v>
      </c>
      <c r="D595" s="2" t="s">
        <v>38</v>
      </c>
      <c r="E595" s="2" t="s">
        <v>39</v>
      </c>
      <c r="F595" s="2" t="s">
        <v>40</v>
      </c>
      <c r="G595" s="2" t="s">
        <v>177</v>
      </c>
      <c r="H595" s="2" t="s">
        <v>685</v>
      </c>
      <c r="I595" s="3" t="s">
        <v>1135</v>
      </c>
      <c r="J595" s="3"/>
      <c r="K595" s="3"/>
      <c r="L595" s="2" t="s">
        <v>64</v>
      </c>
      <c r="M595" s="2"/>
      <c r="N595" s="2">
        <v>172.5</v>
      </c>
      <c r="O595" s="4">
        <v>171</v>
      </c>
      <c r="P595" s="4">
        <v>0</v>
      </c>
      <c r="Q595" s="4">
        <v>171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2">
        <v>1</v>
      </c>
      <c r="Z595" s="2">
        <v>1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4">
        <v>0</v>
      </c>
      <c r="AG595" s="2">
        <v>24</v>
      </c>
      <c r="AH595" s="2">
        <v>360</v>
      </c>
      <c r="AI595" s="2">
        <v>200</v>
      </c>
      <c r="AJ595" s="5">
        <v>50</v>
      </c>
      <c r="AK595" s="55">
        <f t="shared" si="9"/>
        <v>0</v>
      </c>
    </row>
    <row r="596" spans="1:37" ht="25.65" customHeight="1">
      <c r="A596" s="2">
        <v>782</v>
      </c>
      <c r="B596" s="2" t="s">
        <v>36</v>
      </c>
      <c r="C596" s="2" t="s">
        <v>1278</v>
      </c>
      <c r="D596" s="2" t="s">
        <v>38</v>
      </c>
      <c r="E596" s="2" t="s">
        <v>39</v>
      </c>
      <c r="F596" s="2" t="s">
        <v>165</v>
      </c>
      <c r="G596" s="2" t="s">
        <v>134</v>
      </c>
      <c r="H596" s="2" t="s">
        <v>265</v>
      </c>
      <c r="I596" s="3" t="s">
        <v>1135</v>
      </c>
      <c r="J596" s="3"/>
      <c r="K596" s="3"/>
      <c r="L596" s="2" t="s">
        <v>195</v>
      </c>
      <c r="M596" s="2"/>
      <c r="N596" s="2">
        <v>172.5</v>
      </c>
      <c r="O596" s="4">
        <v>170.5</v>
      </c>
      <c r="P596" s="4">
        <v>0</v>
      </c>
      <c r="Q596" s="4">
        <v>170.5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4">
        <v>0</v>
      </c>
      <c r="AG596" s="2">
        <v>23</v>
      </c>
      <c r="AH596" s="2">
        <v>345</v>
      </c>
      <c r="AI596" s="2">
        <v>200</v>
      </c>
      <c r="AJ596" s="5">
        <v>50</v>
      </c>
      <c r="AK596" s="55">
        <f t="shared" si="9"/>
        <v>0</v>
      </c>
    </row>
    <row r="597" spans="1:37" ht="25.65" customHeight="1">
      <c r="A597" s="2">
        <v>783</v>
      </c>
      <c r="B597" s="2" t="s">
        <v>36</v>
      </c>
      <c r="C597" s="2" t="s">
        <v>1279</v>
      </c>
      <c r="D597" s="2" t="s">
        <v>38</v>
      </c>
      <c r="E597" s="2" t="s">
        <v>39</v>
      </c>
      <c r="F597" s="2" t="s">
        <v>40</v>
      </c>
      <c r="G597" s="2" t="s">
        <v>346</v>
      </c>
      <c r="H597" s="2" t="s">
        <v>288</v>
      </c>
      <c r="I597" s="3" t="s">
        <v>1280</v>
      </c>
      <c r="J597" s="3"/>
      <c r="K597" s="3"/>
      <c r="L597" s="2" t="s">
        <v>74</v>
      </c>
      <c r="M597" s="2"/>
      <c r="N597" s="2">
        <v>172.5</v>
      </c>
      <c r="O597" s="4">
        <v>169</v>
      </c>
      <c r="P597" s="4">
        <v>0</v>
      </c>
      <c r="Q597" s="4">
        <v>169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4">
        <v>0</v>
      </c>
      <c r="AG597" s="2">
        <v>36</v>
      </c>
      <c r="AH597" s="2">
        <v>540</v>
      </c>
      <c r="AI597" s="2">
        <v>200</v>
      </c>
      <c r="AJ597" s="5">
        <v>50</v>
      </c>
      <c r="AK597" s="55">
        <f t="shared" si="9"/>
        <v>0</v>
      </c>
    </row>
    <row r="598" spans="1:37" ht="25.65" customHeight="1">
      <c r="A598" s="2">
        <v>787</v>
      </c>
      <c r="B598" s="2" t="s">
        <v>85</v>
      </c>
      <c r="C598" s="2" t="s">
        <v>1281</v>
      </c>
      <c r="D598" s="2" t="s">
        <v>38</v>
      </c>
      <c r="E598" s="2" t="s">
        <v>39</v>
      </c>
      <c r="F598" s="2" t="s">
        <v>40</v>
      </c>
      <c r="G598" s="2" t="s">
        <v>87</v>
      </c>
      <c r="H598" s="2" t="s">
        <v>509</v>
      </c>
      <c r="I598" s="3" t="s">
        <v>916</v>
      </c>
      <c r="J598" s="3"/>
      <c r="K598" s="3" t="s">
        <v>1282</v>
      </c>
      <c r="L598" s="2" t="s">
        <v>195</v>
      </c>
      <c r="M598" s="2"/>
      <c r="N598" s="2">
        <v>135</v>
      </c>
      <c r="O598" s="4">
        <v>127.5</v>
      </c>
      <c r="P598" s="4">
        <v>0</v>
      </c>
      <c r="Q598" s="4">
        <v>127.5</v>
      </c>
      <c r="R598" s="4">
        <v>3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2">
        <v>11</v>
      </c>
      <c r="Z598" s="2">
        <v>0</v>
      </c>
      <c r="AA598" s="2">
        <v>0</v>
      </c>
      <c r="AB598" s="2">
        <v>11</v>
      </c>
      <c r="AC598" s="2">
        <v>0</v>
      </c>
      <c r="AD598" s="2">
        <v>0</v>
      </c>
      <c r="AE598" s="2">
        <v>0</v>
      </c>
      <c r="AF598" s="4">
        <v>440</v>
      </c>
      <c r="AG598" s="2">
        <v>25</v>
      </c>
      <c r="AH598" s="2">
        <v>375</v>
      </c>
      <c r="AI598" s="2">
        <v>200</v>
      </c>
      <c r="AJ598" s="5">
        <v>0</v>
      </c>
      <c r="AK598" s="55">
        <f t="shared" si="9"/>
        <v>3</v>
      </c>
    </row>
    <row r="599" spans="1:37" ht="25.65" customHeight="1">
      <c r="A599" s="2">
        <v>788</v>
      </c>
      <c r="B599" s="2" t="s">
        <v>36</v>
      </c>
      <c r="C599" s="2" t="s">
        <v>1283</v>
      </c>
      <c r="D599" s="2" t="s">
        <v>133</v>
      </c>
      <c r="E599" s="2" t="s">
        <v>39</v>
      </c>
      <c r="F599" s="2" t="s">
        <v>40</v>
      </c>
      <c r="G599" s="2" t="s">
        <v>155</v>
      </c>
      <c r="H599" s="2" t="s">
        <v>1284</v>
      </c>
      <c r="I599" s="3" t="s">
        <v>948</v>
      </c>
      <c r="J599" s="3"/>
      <c r="K599" s="3"/>
      <c r="L599" s="2" t="s">
        <v>195</v>
      </c>
      <c r="M599" s="2"/>
      <c r="N599" s="2">
        <v>184</v>
      </c>
      <c r="O599" s="4">
        <v>180</v>
      </c>
      <c r="P599" s="4">
        <v>0</v>
      </c>
      <c r="Q599" s="4">
        <v>180</v>
      </c>
      <c r="R599" s="4">
        <v>2</v>
      </c>
      <c r="S599" s="4">
        <v>2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4">
        <v>0</v>
      </c>
      <c r="AG599" s="2">
        <v>27</v>
      </c>
      <c r="AH599" s="2">
        <v>405</v>
      </c>
      <c r="AI599" s="2">
        <v>200</v>
      </c>
      <c r="AJ599" s="5">
        <v>0</v>
      </c>
      <c r="AK599" s="55">
        <f t="shared" si="9"/>
        <v>4</v>
      </c>
    </row>
    <row r="600" spans="1:37" ht="25.65" customHeight="1">
      <c r="A600" s="2">
        <v>789</v>
      </c>
      <c r="B600" s="2" t="s">
        <v>85</v>
      </c>
      <c r="C600" s="2" t="s">
        <v>1285</v>
      </c>
      <c r="D600" s="2" t="s">
        <v>38</v>
      </c>
      <c r="E600" s="2" t="s">
        <v>39</v>
      </c>
      <c r="F600" s="2" t="s">
        <v>40</v>
      </c>
      <c r="G600" s="2" t="s">
        <v>87</v>
      </c>
      <c r="H600" s="2" t="s">
        <v>80</v>
      </c>
      <c r="I600" s="3" t="s">
        <v>951</v>
      </c>
      <c r="J600" s="3"/>
      <c r="K600" s="3" t="s">
        <v>1122</v>
      </c>
      <c r="L600" s="2" t="s">
        <v>70</v>
      </c>
      <c r="M600" s="2"/>
      <c r="N600" s="2">
        <v>97.5</v>
      </c>
      <c r="O600" s="4">
        <v>97.5</v>
      </c>
      <c r="P600" s="4">
        <v>0</v>
      </c>
      <c r="Q600" s="4">
        <v>97.5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4">
        <v>0</v>
      </c>
      <c r="AG600" s="2">
        <v>22</v>
      </c>
      <c r="AH600" s="2">
        <v>330</v>
      </c>
      <c r="AI600" s="2">
        <v>200</v>
      </c>
      <c r="AJ600" s="5">
        <v>0</v>
      </c>
      <c r="AK600" s="55">
        <f t="shared" si="9"/>
        <v>0</v>
      </c>
    </row>
    <row r="601" spans="1:37" ht="25.65" customHeight="1">
      <c r="A601" s="2">
        <v>790</v>
      </c>
      <c r="B601" s="2" t="s">
        <v>36</v>
      </c>
      <c r="C601" s="2" t="s">
        <v>1286</v>
      </c>
      <c r="D601" s="2" t="s">
        <v>38</v>
      </c>
      <c r="E601" s="2" t="s">
        <v>39</v>
      </c>
      <c r="F601" s="2" t="s">
        <v>40</v>
      </c>
      <c r="G601" s="2" t="s">
        <v>109</v>
      </c>
      <c r="H601" s="2" t="s">
        <v>261</v>
      </c>
      <c r="I601" s="3" t="s">
        <v>1287</v>
      </c>
      <c r="J601" s="3"/>
      <c r="K601" s="3"/>
      <c r="L601" s="2" t="s">
        <v>64</v>
      </c>
      <c r="M601" s="2"/>
      <c r="N601" s="2">
        <v>172.5</v>
      </c>
      <c r="O601" s="4">
        <v>156.4</v>
      </c>
      <c r="P601" s="4">
        <v>0</v>
      </c>
      <c r="Q601" s="4">
        <v>156.4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2">
        <v>53.5</v>
      </c>
      <c r="Z601" s="2">
        <v>13.5</v>
      </c>
      <c r="AA601" s="2">
        <v>0</v>
      </c>
      <c r="AB601" s="2">
        <v>40</v>
      </c>
      <c r="AC601" s="2">
        <v>0</v>
      </c>
      <c r="AD601" s="2">
        <v>0</v>
      </c>
      <c r="AE601" s="2">
        <v>0</v>
      </c>
      <c r="AF601" s="4">
        <v>1600</v>
      </c>
      <c r="AG601" s="2">
        <v>42</v>
      </c>
      <c r="AH601" s="2">
        <v>630</v>
      </c>
      <c r="AI601" s="2">
        <v>200</v>
      </c>
      <c r="AJ601" s="5">
        <v>0</v>
      </c>
      <c r="AK601" s="55">
        <f t="shared" si="9"/>
        <v>0</v>
      </c>
    </row>
    <row r="602" spans="1:37" ht="25.65" customHeight="1">
      <c r="A602" s="2">
        <v>791</v>
      </c>
      <c r="B602" s="2" t="s">
        <v>36</v>
      </c>
      <c r="C602" s="2" t="s">
        <v>1288</v>
      </c>
      <c r="D602" s="2" t="s">
        <v>38</v>
      </c>
      <c r="E602" s="2" t="s">
        <v>39</v>
      </c>
      <c r="F602" s="2" t="s">
        <v>40</v>
      </c>
      <c r="G602" s="2" t="s">
        <v>253</v>
      </c>
      <c r="H602" s="2" t="s">
        <v>103</v>
      </c>
      <c r="I602" s="3" t="s">
        <v>1289</v>
      </c>
      <c r="J602" s="3"/>
      <c r="K602" s="3"/>
      <c r="L602" s="2" t="s">
        <v>70</v>
      </c>
      <c r="M602" s="2"/>
      <c r="N602" s="2">
        <v>172.5</v>
      </c>
      <c r="O602" s="4">
        <v>172.5</v>
      </c>
      <c r="P602" s="4">
        <v>0</v>
      </c>
      <c r="Q602" s="4">
        <v>172.5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2">
        <v>21.5</v>
      </c>
      <c r="Z602" s="2">
        <v>21.5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4">
        <v>0</v>
      </c>
      <c r="AG602" s="2">
        <v>33</v>
      </c>
      <c r="AH602" s="2">
        <v>495</v>
      </c>
      <c r="AI602" s="2">
        <v>200</v>
      </c>
      <c r="AJ602" s="5">
        <v>0</v>
      </c>
      <c r="AK602" s="55">
        <f t="shared" si="9"/>
        <v>0</v>
      </c>
    </row>
    <row r="603" spans="1:37" ht="25.65" customHeight="1">
      <c r="A603" s="2">
        <v>795</v>
      </c>
      <c r="B603" s="2" t="s">
        <v>36</v>
      </c>
      <c r="C603" s="2" t="s">
        <v>1290</v>
      </c>
      <c r="D603" s="2" t="s">
        <v>38</v>
      </c>
      <c r="E603" s="2" t="s">
        <v>39</v>
      </c>
      <c r="F603" s="2" t="s">
        <v>40</v>
      </c>
      <c r="G603" s="2" t="s">
        <v>109</v>
      </c>
      <c r="H603" s="2" t="s">
        <v>123</v>
      </c>
      <c r="I603" s="3" t="s">
        <v>964</v>
      </c>
      <c r="J603" s="3"/>
      <c r="K603" s="3"/>
      <c r="L603" s="2" t="s">
        <v>70</v>
      </c>
      <c r="M603" s="2"/>
      <c r="N603" s="2">
        <v>169.5</v>
      </c>
      <c r="O603" s="4">
        <v>169.5</v>
      </c>
      <c r="P603" s="4">
        <v>0</v>
      </c>
      <c r="Q603" s="4">
        <v>169.5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4">
        <v>0</v>
      </c>
      <c r="AG603" s="2">
        <v>18</v>
      </c>
      <c r="AH603" s="2">
        <v>270</v>
      </c>
      <c r="AI603" s="2">
        <v>200</v>
      </c>
      <c r="AJ603" s="5">
        <v>0</v>
      </c>
      <c r="AK603" s="55">
        <f t="shared" si="9"/>
        <v>0</v>
      </c>
    </row>
    <row r="604" spans="1:37" ht="25.65" customHeight="1">
      <c r="A604" s="2">
        <v>797</v>
      </c>
      <c r="B604" s="2" t="s">
        <v>36</v>
      </c>
      <c r="C604" s="2" t="s">
        <v>1291</v>
      </c>
      <c r="D604" s="2" t="s">
        <v>38</v>
      </c>
      <c r="E604" s="2" t="s">
        <v>39</v>
      </c>
      <c r="F604" s="2" t="s">
        <v>40</v>
      </c>
      <c r="G604" s="2" t="s">
        <v>83</v>
      </c>
      <c r="H604" s="2" t="s">
        <v>62</v>
      </c>
      <c r="I604" s="3" t="s">
        <v>971</v>
      </c>
      <c r="J604" s="3"/>
      <c r="K604" s="3"/>
      <c r="L604" s="2" t="s">
        <v>64</v>
      </c>
      <c r="M604" s="2"/>
      <c r="N604" s="2">
        <v>172.5</v>
      </c>
      <c r="O604" s="4">
        <v>172.5</v>
      </c>
      <c r="P604" s="4">
        <v>0</v>
      </c>
      <c r="Q604" s="4">
        <v>172.5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2">
        <v>44</v>
      </c>
      <c r="Z604" s="2">
        <v>5</v>
      </c>
      <c r="AA604" s="2">
        <v>0</v>
      </c>
      <c r="AB604" s="2">
        <v>23</v>
      </c>
      <c r="AC604" s="2">
        <v>16</v>
      </c>
      <c r="AD604" s="2">
        <v>0</v>
      </c>
      <c r="AE604" s="2">
        <v>0</v>
      </c>
      <c r="AF604" s="4">
        <v>1560</v>
      </c>
      <c r="AG604" s="2">
        <v>44</v>
      </c>
      <c r="AH604" s="2">
        <v>660</v>
      </c>
      <c r="AI604" s="2">
        <v>200</v>
      </c>
      <c r="AJ604" s="5">
        <v>0</v>
      </c>
      <c r="AK604" s="55">
        <f t="shared" si="9"/>
        <v>0</v>
      </c>
    </row>
    <row r="605" spans="1:37" ht="25.65" customHeight="1">
      <c r="A605" s="2">
        <v>799</v>
      </c>
      <c r="B605" s="2" t="s">
        <v>36</v>
      </c>
      <c r="C605" s="2" t="s">
        <v>1292</v>
      </c>
      <c r="D605" s="2" t="s">
        <v>38</v>
      </c>
      <c r="E605" s="2" t="s">
        <v>39</v>
      </c>
      <c r="F605" s="2" t="s">
        <v>40</v>
      </c>
      <c r="G605" s="2" t="s">
        <v>287</v>
      </c>
      <c r="H605" s="2" t="s">
        <v>319</v>
      </c>
      <c r="I605" s="3" t="s">
        <v>1293</v>
      </c>
      <c r="J605" s="3"/>
      <c r="K605" s="3"/>
      <c r="L605" s="2" t="s">
        <v>64</v>
      </c>
      <c r="M605" s="2"/>
      <c r="N605" s="2">
        <v>172.5</v>
      </c>
      <c r="O605" s="4">
        <v>165</v>
      </c>
      <c r="P605" s="4">
        <v>0</v>
      </c>
      <c r="Q605" s="4">
        <v>165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2">
        <v>7.5</v>
      </c>
      <c r="Z605" s="2">
        <v>7.5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4">
        <v>0</v>
      </c>
      <c r="AG605" s="2">
        <v>24</v>
      </c>
      <c r="AH605" s="2">
        <v>360</v>
      </c>
      <c r="AI605" s="2">
        <v>200</v>
      </c>
      <c r="AJ605" s="5">
        <v>0</v>
      </c>
      <c r="AK605" s="55">
        <f t="shared" si="9"/>
        <v>0</v>
      </c>
    </row>
    <row r="606" spans="1:37" ht="25.65" customHeight="1">
      <c r="A606" s="2">
        <v>802</v>
      </c>
      <c r="B606" s="2" t="s">
        <v>36</v>
      </c>
      <c r="C606" s="2" t="s">
        <v>1295</v>
      </c>
      <c r="D606" s="2" t="s">
        <v>133</v>
      </c>
      <c r="E606" s="2" t="s">
        <v>39</v>
      </c>
      <c r="F606" s="2" t="s">
        <v>40</v>
      </c>
      <c r="G606" s="2" t="s">
        <v>148</v>
      </c>
      <c r="H606" s="2" t="s">
        <v>954</v>
      </c>
      <c r="I606" s="3" t="s">
        <v>1296</v>
      </c>
      <c r="J606" s="3"/>
      <c r="K606" s="3"/>
      <c r="L606" s="2" t="s">
        <v>64</v>
      </c>
      <c r="M606" s="2"/>
      <c r="N606" s="2">
        <v>184</v>
      </c>
      <c r="O606" s="4">
        <v>184</v>
      </c>
      <c r="P606" s="4">
        <v>0</v>
      </c>
      <c r="Q606" s="4">
        <v>184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4">
        <v>0</v>
      </c>
      <c r="AG606" s="2">
        <v>34</v>
      </c>
      <c r="AH606" s="2">
        <v>510</v>
      </c>
      <c r="AI606" s="2">
        <v>200</v>
      </c>
      <c r="AJ606" s="5">
        <v>0</v>
      </c>
      <c r="AK606" s="55">
        <f t="shared" si="9"/>
        <v>0</v>
      </c>
    </row>
    <row r="607" spans="1:37" ht="25.65" customHeight="1">
      <c r="A607" s="2">
        <v>804</v>
      </c>
      <c r="B607" s="2" t="s">
        <v>36</v>
      </c>
      <c r="C607" s="2" t="s">
        <v>1297</v>
      </c>
      <c r="D607" s="2" t="s">
        <v>38</v>
      </c>
      <c r="E607" s="2" t="s">
        <v>39</v>
      </c>
      <c r="F607" s="2" t="s">
        <v>40</v>
      </c>
      <c r="G607" s="2" t="s">
        <v>106</v>
      </c>
      <c r="H607" s="2" t="s">
        <v>509</v>
      </c>
      <c r="I607" s="3" t="s">
        <v>705</v>
      </c>
      <c r="J607" s="3"/>
      <c r="K607" s="3"/>
      <c r="L607" s="2" t="s">
        <v>195</v>
      </c>
      <c r="M607" s="2"/>
      <c r="N607" s="2">
        <v>172.5</v>
      </c>
      <c r="O607" s="4">
        <v>172.5</v>
      </c>
      <c r="P607" s="4">
        <v>0</v>
      </c>
      <c r="Q607" s="4">
        <v>172.5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2">
        <v>32.5</v>
      </c>
      <c r="Z607" s="2">
        <v>0</v>
      </c>
      <c r="AA607" s="2">
        <v>0</v>
      </c>
      <c r="AB607" s="2">
        <v>32.5</v>
      </c>
      <c r="AC607" s="2">
        <v>0</v>
      </c>
      <c r="AD607" s="2">
        <v>0</v>
      </c>
      <c r="AE607" s="2">
        <v>0</v>
      </c>
      <c r="AF607" s="4">
        <v>1300</v>
      </c>
      <c r="AG607" s="2">
        <v>42</v>
      </c>
      <c r="AH607" s="2">
        <v>630</v>
      </c>
      <c r="AI607" s="2">
        <v>200</v>
      </c>
      <c r="AJ607" s="5">
        <v>0</v>
      </c>
      <c r="AK607" s="55">
        <f t="shared" si="9"/>
        <v>0</v>
      </c>
    </row>
    <row r="608" spans="1:37" ht="25.65" customHeight="1">
      <c r="A608" s="2">
        <v>805</v>
      </c>
      <c r="B608" s="2" t="s">
        <v>36</v>
      </c>
      <c r="C608" s="2" t="s">
        <v>1298</v>
      </c>
      <c r="D608" s="2" t="s">
        <v>38</v>
      </c>
      <c r="E608" s="2" t="s">
        <v>39</v>
      </c>
      <c r="F608" s="2" t="s">
        <v>165</v>
      </c>
      <c r="G608" s="2" t="s">
        <v>166</v>
      </c>
      <c r="H608" s="2" t="s">
        <v>170</v>
      </c>
      <c r="I608" s="3" t="s">
        <v>705</v>
      </c>
      <c r="J608" s="3"/>
      <c r="K608" s="3"/>
      <c r="L608" s="2" t="s">
        <v>64</v>
      </c>
      <c r="M608" s="2"/>
      <c r="N608" s="2">
        <v>172.5</v>
      </c>
      <c r="O608" s="4">
        <v>172.5</v>
      </c>
      <c r="P608" s="4">
        <v>0</v>
      </c>
      <c r="Q608" s="4">
        <v>172.5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2">
        <v>12.5</v>
      </c>
      <c r="Z608" s="2">
        <v>12.5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4">
        <v>0</v>
      </c>
      <c r="AG608" s="2">
        <v>32</v>
      </c>
      <c r="AH608" s="2">
        <v>480</v>
      </c>
      <c r="AI608" s="2">
        <v>200</v>
      </c>
      <c r="AJ608" s="5">
        <v>0</v>
      </c>
      <c r="AK608" s="55">
        <f t="shared" si="9"/>
        <v>0</v>
      </c>
    </row>
    <row r="609" spans="1:37" ht="25.65" customHeight="1">
      <c r="A609" s="2">
        <v>807</v>
      </c>
      <c r="B609" s="2" t="s">
        <v>36</v>
      </c>
      <c r="C609" s="2" t="s">
        <v>1299</v>
      </c>
      <c r="D609" s="2" t="s">
        <v>38</v>
      </c>
      <c r="E609" s="2" t="s">
        <v>39</v>
      </c>
      <c r="F609" s="2" t="s">
        <v>40</v>
      </c>
      <c r="G609" s="2" t="s">
        <v>177</v>
      </c>
      <c r="H609" s="2" t="s">
        <v>685</v>
      </c>
      <c r="I609" s="3" t="s">
        <v>1183</v>
      </c>
      <c r="J609" s="3"/>
      <c r="K609" s="3"/>
      <c r="L609" s="2" t="s">
        <v>64</v>
      </c>
      <c r="M609" s="2"/>
      <c r="N609" s="2">
        <v>172.5</v>
      </c>
      <c r="O609" s="4">
        <v>168.5</v>
      </c>
      <c r="P609" s="4">
        <v>0</v>
      </c>
      <c r="Q609" s="4">
        <v>168.5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2">
        <v>7</v>
      </c>
      <c r="Z609" s="2">
        <v>7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4">
        <v>0</v>
      </c>
      <c r="AG609" s="2">
        <v>23</v>
      </c>
      <c r="AH609" s="2">
        <v>345</v>
      </c>
      <c r="AI609" s="2">
        <v>200</v>
      </c>
      <c r="AJ609" s="5">
        <v>0</v>
      </c>
      <c r="AK609" s="55">
        <f t="shared" si="9"/>
        <v>0</v>
      </c>
    </row>
    <row r="610" spans="1:37" ht="25.65" customHeight="1">
      <c r="A610" s="2">
        <v>810</v>
      </c>
      <c r="B610" s="2" t="s">
        <v>36</v>
      </c>
      <c r="C610" s="2" t="s">
        <v>1300</v>
      </c>
      <c r="D610" s="2" t="s">
        <v>38</v>
      </c>
      <c r="E610" s="2" t="s">
        <v>39</v>
      </c>
      <c r="F610" s="2" t="s">
        <v>40</v>
      </c>
      <c r="G610" s="2" t="s">
        <v>102</v>
      </c>
      <c r="H610" s="2" t="s">
        <v>291</v>
      </c>
      <c r="I610" s="3" t="s">
        <v>1185</v>
      </c>
      <c r="J610" s="3"/>
      <c r="K610" s="3"/>
      <c r="L610" s="2" t="s">
        <v>64</v>
      </c>
      <c r="M610" s="2"/>
      <c r="N610" s="2">
        <v>172.5</v>
      </c>
      <c r="O610" s="4">
        <v>172.5</v>
      </c>
      <c r="P610" s="4">
        <v>0</v>
      </c>
      <c r="Q610" s="4">
        <v>172.5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4">
        <v>0</v>
      </c>
      <c r="AG610" s="2">
        <v>39</v>
      </c>
      <c r="AH610" s="2">
        <v>585</v>
      </c>
      <c r="AI610" s="2">
        <v>200</v>
      </c>
      <c r="AJ610" s="5">
        <v>0</v>
      </c>
      <c r="AK610" s="55">
        <f t="shared" si="9"/>
        <v>0</v>
      </c>
    </row>
    <row r="611" spans="1:37" ht="25.65" customHeight="1">
      <c r="A611" s="2">
        <v>811</v>
      </c>
      <c r="B611" s="2" t="s">
        <v>36</v>
      </c>
      <c r="C611" s="2" t="s">
        <v>1301</v>
      </c>
      <c r="D611" s="2" t="s">
        <v>38</v>
      </c>
      <c r="E611" s="2" t="s">
        <v>39</v>
      </c>
      <c r="F611" s="2" t="s">
        <v>40</v>
      </c>
      <c r="G611" s="2" t="s">
        <v>106</v>
      </c>
      <c r="H611" s="2" t="s">
        <v>291</v>
      </c>
      <c r="I611" s="3" t="s">
        <v>1185</v>
      </c>
      <c r="J611" s="3"/>
      <c r="K611" s="3"/>
      <c r="L611" s="2" t="s">
        <v>64</v>
      </c>
      <c r="M611" s="2"/>
      <c r="N611" s="2">
        <v>172.5</v>
      </c>
      <c r="O611" s="4">
        <v>165</v>
      </c>
      <c r="P611" s="4">
        <v>0</v>
      </c>
      <c r="Q611" s="4">
        <v>165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2">
        <v>10</v>
      </c>
      <c r="Z611" s="2">
        <v>4.5</v>
      </c>
      <c r="AA611" s="2">
        <v>0</v>
      </c>
      <c r="AB611" s="2">
        <v>5.5</v>
      </c>
      <c r="AC611" s="2">
        <v>0</v>
      </c>
      <c r="AD611" s="2">
        <v>0</v>
      </c>
      <c r="AE611" s="2">
        <v>0</v>
      </c>
      <c r="AF611" s="4">
        <v>220</v>
      </c>
      <c r="AG611" s="2">
        <v>37</v>
      </c>
      <c r="AH611" s="2">
        <v>555</v>
      </c>
      <c r="AI611" s="2">
        <v>200</v>
      </c>
      <c r="AJ611" s="5">
        <v>0</v>
      </c>
      <c r="AK611" s="55">
        <f t="shared" si="9"/>
        <v>0</v>
      </c>
    </row>
    <row r="612" spans="1:37" ht="25.65" customHeight="1">
      <c r="A612" s="2">
        <v>812</v>
      </c>
      <c r="B612" s="2" t="s">
        <v>36</v>
      </c>
      <c r="C612" s="2" t="s">
        <v>1302</v>
      </c>
      <c r="D612" s="2" t="s">
        <v>38</v>
      </c>
      <c r="E612" s="2" t="s">
        <v>39</v>
      </c>
      <c r="F612" s="2" t="s">
        <v>40</v>
      </c>
      <c r="G612" s="2" t="s">
        <v>253</v>
      </c>
      <c r="H612" s="2" t="s">
        <v>258</v>
      </c>
      <c r="I612" s="3" t="s">
        <v>1185</v>
      </c>
      <c r="J612" s="3"/>
      <c r="K612" s="3"/>
      <c r="L612" s="2" t="s">
        <v>64</v>
      </c>
      <c r="M612" s="2"/>
      <c r="N612" s="2">
        <v>172.5</v>
      </c>
      <c r="O612" s="4">
        <v>171.5</v>
      </c>
      <c r="P612" s="4">
        <v>0</v>
      </c>
      <c r="Q612" s="4">
        <v>171.5</v>
      </c>
      <c r="R612" s="4">
        <v>0</v>
      </c>
      <c r="S612" s="4">
        <v>1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2">
        <v>13.5</v>
      </c>
      <c r="Z612" s="2">
        <v>13.5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4">
        <v>0</v>
      </c>
      <c r="AG612" s="2">
        <v>29</v>
      </c>
      <c r="AH612" s="2">
        <v>435</v>
      </c>
      <c r="AI612" s="2">
        <v>200</v>
      </c>
      <c r="AJ612" s="5">
        <v>0</v>
      </c>
      <c r="AK612" s="55">
        <f t="shared" si="9"/>
        <v>1</v>
      </c>
    </row>
    <row r="613" spans="1:37" ht="25.65" customHeight="1">
      <c r="A613" s="2">
        <v>813</v>
      </c>
      <c r="B613" s="2" t="s">
        <v>85</v>
      </c>
      <c r="C613" s="2" t="s">
        <v>1303</v>
      </c>
      <c r="D613" s="2" t="s">
        <v>38</v>
      </c>
      <c r="E613" s="2" t="s">
        <v>39</v>
      </c>
      <c r="F613" s="2" t="s">
        <v>40</v>
      </c>
      <c r="G613" s="2" t="s">
        <v>253</v>
      </c>
      <c r="H613" s="2" t="s">
        <v>258</v>
      </c>
      <c r="I613" s="3" t="s">
        <v>1185</v>
      </c>
      <c r="J613" s="3"/>
      <c r="K613" s="3" t="s">
        <v>524</v>
      </c>
      <c r="L613" s="2" t="s">
        <v>64</v>
      </c>
      <c r="M613" s="2"/>
      <c r="N613" s="2">
        <v>135</v>
      </c>
      <c r="O613" s="4">
        <v>124.25</v>
      </c>
      <c r="P613" s="4">
        <v>0</v>
      </c>
      <c r="Q613" s="4">
        <v>124.25</v>
      </c>
      <c r="R613" s="4">
        <v>8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2">
        <v>2.5</v>
      </c>
      <c r="Z613" s="2">
        <v>2.5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4">
        <v>0</v>
      </c>
      <c r="AG613" s="2">
        <v>20</v>
      </c>
      <c r="AH613" s="2">
        <v>300</v>
      </c>
      <c r="AI613" s="2">
        <v>200</v>
      </c>
      <c r="AJ613" s="5">
        <v>0</v>
      </c>
      <c r="AK613" s="55">
        <f t="shared" si="9"/>
        <v>8</v>
      </c>
    </row>
    <row r="614" spans="1:37" ht="25.65" customHeight="1">
      <c r="A614" s="2">
        <v>814</v>
      </c>
      <c r="B614" s="2" t="s">
        <v>36</v>
      </c>
      <c r="C614" s="2" t="s">
        <v>1304</v>
      </c>
      <c r="D614" s="2" t="s">
        <v>38</v>
      </c>
      <c r="E614" s="2" t="s">
        <v>39</v>
      </c>
      <c r="F614" s="2" t="s">
        <v>40</v>
      </c>
      <c r="G614" s="2" t="s">
        <v>1154</v>
      </c>
      <c r="H614" s="2" t="s">
        <v>509</v>
      </c>
      <c r="I614" s="3" t="s">
        <v>1185</v>
      </c>
      <c r="J614" s="3"/>
      <c r="K614" s="3"/>
      <c r="L614" s="2" t="s">
        <v>195</v>
      </c>
      <c r="M614" s="2"/>
      <c r="N614" s="2">
        <v>172.5</v>
      </c>
      <c r="O614" s="4">
        <v>172.5</v>
      </c>
      <c r="P614" s="4">
        <v>0</v>
      </c>
      <c r="Q614" s="4">
        <v>172.5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2">
        <v>1</v>
      </c>
      <c r="Z614" s="2">
        <v>0</v>
      </c>
      <c r="AA614" s="2">
        <v>0</v>
      </c>
      <c r="AB614" s="2">
        <v>1</v>
      </c>
      <c r="AC614" s="2">
        <v>0</v>
      </c>
      <c r="AD614" s="2">
        <v>0</v>
      </c>
      <c r="AE614" s="2">
        <v>0</v>
      </c>
      <c r="AF614" s="4">
        <v>40</v>
      </c>
      <c r="AG614" s="2">
        <v>25</v>
      </c>
      <c r="AH614" s="2">
        <v>375</v>
      </c>
      <c r="AI614" s="2">
        <v>200</v>
      </c>
      <c r="AJ614" s="5">
        <v>0</v>
      </c>
      <c r="AK614" s="55">
        <f t="shared" si="9"/>
        <v>0</v>
      </c>
    </row>
    <row r="615" spans="1:37" ht="25.65" customHeight="1">
      <c r="A615" s="2">
        <v>815</v>
      </c>
      <c r="B615" s="2" t="s">
        <v>36</v>
      </c>
      <c r="C615" s="2" t="s">
        <v>1305</v>
      </c>
      <c r="D615" s="2" t="s">
        <v>38</v>
      </c>
      <c r="E615" s="2" t="s">
        <v>39</v>
      </c>
      <c r="F615" s="2" t="s">
        <v>40</v>
      </c>
      <c r="G615" s="2" t="s">
        <v>1154</v>
      </c>
      <c r="H615" s="2" t="s">
        <v>62</v>
      </c>
      <c r="I615" s="3" t="s">
        <v>1185</v>
      </c>
      <c r="J615" s="3"/>
      <c r="K615" s="3"/>
      <c r="L615" s="2" t="s">
        <v>64</v>
      </c>
      <c r="M615" s="2"/>
      <c r="N615" s="2">
        <v>172.5</v>
      </c>
      <c r="O615" s="4">
        <v>150</v>
      </c>
      <c r="P615" s="4">
        <v>0</v>
      </c>
      <c r="Q615" s="4">
        <v>150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15</v>
      </c>
      <c r="Y615" s="2">
        <v>1.5</v>
      </c>
      <c r="Z615" s="2">
        <v>1.5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4">
        <v>0</v>
      </c>
      <c r="AG615" s="2">
        <v>23</v>
      </c>
      <c r="AH615" s="2">
        <v>345</v>
      </c>
      <c r="AI615" s="2">
        <v>200</v>
      </c>
      <c r="AJ615" s="5">
        <v>0</v>
      </c>
      <c r="AK615" s="55">
        <f t="shared" si="9"/>
        <v>15</v>
      </c>
    </row>
    <row r="616" spans="1:37" ht="25.65" customHeight="1">
      <c r="A616" s="2">
        <v>816</v>
      </c>
      <c r="B616" s="2" t="s">
        <v>36</v>
      </c>
      <c r="C616" s="2" t="s">
        <v>1306</v>
      </c>
      <c r="D616" s="2" t="s">
        <v>38</v>
      </c>
      <c r="E616" s="2" t="s">
        <v>39</v>
      </c>
      <c r="F616" s="2" t="s">
        <v>40</v>
      </c>
      <c r="G616" s="2" t="s">
        <v>1154</v>
      </c>
      <c r="H616" s="2" t="s">
        <v>291</v>
      </c>
      <c r="I616" s="3" t="s">
        <v>1185</v>
      </c>
      <c r="J616" s="3"/>
      <c r="K616" s="3"/>
      <c r="L616" s="2" t="s">
        <v>64</v>
      </c>
      <c r="M616" s="2"/>
      <c r="N616" s="2">
        <v>172.5</v>
      </c>
      <c r="O616" s="4">
        <v>172.5</v>
      </c>
      <c r="P616" s="4">
        <v>0</v>
      </c>
      <c r="Q616" s="4">
        <v>172.5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4">
        <v>0</v>
      </c>
      <c r="AG616" s="2">
        <v>26</v>
      </c>
      <c r="AH616" s="2">
        <v>390</v>
      </c>
      <c r="AI616" s="2">
        <v>200</v>
      </c>
      <c r="AJ616" s="5">
        <v>0</v>
      </c>
      <c r="AK616" s="55">
        <f t="shared" si="9"/>
        <v>0</v>
      </c>
    </row>
    <row r="617" spans="1:37" ht="25.65" customHeight="1">
      <c r="A617" s="2">
        <v>817</v>
      </c>
      <c r="B617" s="2" t="s">
        <v>36</v>
      </c>
      <c r="C617" s="2" t="s">
        <v>1307</v>
      </c>
      <c r="D617" s="2" t="s">
        <v>38</v>
      </c>
      <c r="E617" s="2" t="s">
        <v>39</v>
      </c>
      <c r="F617" s="2" t="s">
        <v>40</v>
      </c>
      <c r="G617" s="2" t="s">
        <v>1154</v>
      </c>
      <c r="H617" s="2" t="s">
        <v>509</v>
      </c>
      <c r="I617" s="3" t="s">
        <v>1185</v>
      </c>
      <c r="J617" s="3"/>
      <c r="K617" s="3"/>
      <c r="L617" s="2" t="s">
        <v>195</v>
      </c>
      <c r="M617" s="2"/>
      <c r="N617" s="2">
        <v>172.5</v>
      </c>
      <c r="O617" s="4">
        <v>168</v>
      </c>
      <c r="P617" s="4">
        <v>0</v>
      </c>
      <c r="Q617" s="4">
        <v>168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2">
        <v>2</v>
      </c>
      <c r="Z617" s="2">
        <v>2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4">
        <v>0</v>
      </c>
      <c r="AG617" s="2">
        <v>27</v>
      </c>
      <c r="AH617" s="2">
        <v>405</v>
      </c>
      <c r="AI617" s="2">
        <v>200</v>
      </c>
      <c r="AJ617" s="5">
        <v>0</v>
      </c>
      <c r="AK617" s="55">
        <f t="shared" si="9"/>
        <v>0</v>
      </c>
    </row>
    <row r="618" spans="1:37" ht="25.65" customHeight="1">
      <c r="A618" s="2">
        <v>818</v>
      </c>
      <c r="B618" s="2" t="s">
        <v>36</v>
      </c>
      <c r="C618" s="2" t="s">
        <v>1308</v>
      </c>
      <c r="D618" s="2" t="s">
        <v>133</v>
      </c>
      <c r="E618" s="2" t="s">
        <v>39</v>
      </c>
      <c r="F618" s="2" t="s">
        <v>40</v>
      </c>
      <c r="G618" s="2" t="s">
        <v>139</v>
      </c>
      <c r="H618" s="2" t="s">
        <v>1045</v>
      </c>
      <c r="I618" s="3" t="s">
        <v>1185</v>
      </c>
      <c r="J618" s="3"/>
      <c r="K618" s="3"/>
      <c r="L618" s="2" t="s">
        <v>64</v>
      </c>
      <c r="M618" s="2"/>
      <c r="N618" s="2">
        <v>184</v>
      </c>
      <c r="O618" s="4">
        <v>183</v>
      </c>
      <c r="P618" s="4">
        <v>0</v>
      </c>
      <c r="Q618" s="4">
        <v>183</v>
      </c>
      <c r="R618" s="4">
        <v>1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2">
        <v>1</v>
      </c>
      <c r="Z618" s="2">
        <v>1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4">
        <v>0</v>
      </c>
      <c r="AG618" s="2">
        <v>26</v>
      </c>
      <c r="AH618" s="2">
        <v>390</v>
      </c>
      <c r="AI618" s="2">
        <v>200</v>
      </c>
      <c r="AJ618" s="5">
        <v>0</v>
      </c>
      <c r="AK618" s="55">
        <f t="shared" si="9"/>
        <v>1</v>
      </c>
    </row>
    <row r="619" spans="1:37" ht="25.65" customHeight="1">
      <c r="A619" s="2">
        <v>819</v>
      </c>
      <c r="B619" s="2" t="s">
        <v>85</v>
      </c>
      <c r="C619" s="2" t="s">
        <v>1309</v>
      </c>
      <c r="D619" s="2" t="s">
        <v>38</v>
      </c>
      <c r="E619" s="2" t="s">
        <v>39</v>
      </c>
      <c r="F619" s="2" t="s">
        <v>40</v>
      </c>
      <c r="G619" s="2" t="s">
        <v>67</v>
      </c>
      <c r="H619" s="2" t="s">
        <v>509</v>
      </c>
      <c r="I619" s="3" t="s">
        <v>1194</v>
      </c>
      <c r="J619" s="3"/>
      <c r="K619" s="3" t="s">
        <v>1021</v>
      </c>
      <c r="L619" s="2" t="s">
        <v>195</v>
      </c>
      <c r="M619" s="2"/>
      <c r="N619" s="2">
        <v>165</v>
      </c>
      <c r="O619" s="4">
        <v>150</v>
      </c>
      <c r="P619" s="4">
        <v>0</v>
      </c>
      <c r="Q619" s="4">
        <v>150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4">
        <v>0</v>
      </c>
      <c r="AG619" s="2">
        <v>36</v>
      </c>
      <c r="AH619" s="2">
        <v>540</v>
      </c>
      <c r="AI619" s="2">
        <v>200</v>
      </c>
      <c r="AJ619" s="5">
        <v>0</v>
      </c>
      <c r="AK619" s="55">
        <f t="shared" si="9"/>
        <v>0</v>
      </c>
    </row>
    <row r="620" spans="1:37" ht="25.65" customHeight="1">
      <c r="A620" s="2">
        <v>820</v>
      </c>
      <c r="B620" s="2" t="s">
        <v>36</v>
      </c>
      <c r="C620" s="2" t="s">
        <v>1310</v>
      </c>
      <c r="D620" s="2" t="s">
        <v>38</v>
      </c>
      <c r="E620" s="2" t="s">
        <v>39</v>
      </c>
      <c r="F620" s="2" t="s">
        <v>40</v>
      </c>
      <c r="G620" s="2" t="s">
        <v>445</v>
      </c>
      <c r="H620" s="2" t="s">
        <v>319</v>
      </c>
      <c r="I620" s="3" t="s">
        <v>1218</v>
      </c>
      <c r="J620" s="3"/>
      <c r="K620" s="3"/>
      <c r="L620" s="2" t="s">
        <v>64</v>
      </c>
      <c r="M620" s="2"/>
      <c r="N620" s="2">
        <v>172.5</v>
      </c>
      <c r="O620" s="4">
        <v>172.5</v>
      </c>
      <c r="P620" s="4">
        <v>0</v>
      </c>
      <c r="Q620" s="4">
        <v>172.5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2">
        <v>17</v>
      </c>
      <c r="Z620" s="2">
        <v>0</v>
      </c>
      <c r="AA620" s="2">
        <v>0</v>
      </c>
      <c r="AB620" s="2">
        <v>14</v>
      </c>
      <c r="AC620" s="2">
        <v>3</v>
      </c>
      <c r="AD620" s="2">
        <v>0</v>
      </c>
      <c r="AE620" s="2">
        <v>0</v>
      </c>
      <c r="AF620" s="4">
        <v>680</v>
      </c>
      <c r="AG620" s="2">
        <v>37</v>
      </c>
      <c r="AH620" s="2">
        <v>555</v>
      </c>
      <c r="AI620" s="2">
        <v>200</v>
      </c>
      <c r="AJ620" s="5">
        <v>0</v>
      </c>
      <c r="AK620" s="55">
        <f t="shared" si="9"/>
        <v>0</v>
      </c>
    </row>
    <row r="621" spans="1:37" ht="25.65" customHeight="1">
      <c r="A621" s="2">
        <v>822</v>
      </c>
      <c r="B621" s="2" t="s">
        <v>525</v>
      </c>
      <c r="C621" s="2" t="s">
        <v>1311</v>
      </c>
      <c r="D621" s="2" t="s">
        <v>133</v>
      </c>
      <c r="E621" s="2" t="s">
        <v>39</v>
      </c>
      <c r="F621" s="2" t="s">
        <v>40</v>
      </c>
      <c r="G621" s="2" t="s">
        <v>1312</v>
      </c>
      <c r="H621" s="2" t="s">
        <v>57</v>
      </c>
      <c r="I621" s="3" t="s">
        <v>1196</v>
      </c>
      <c r="J621" s="3"/>
      <c r="K621" s="3"/>
      <c r="L621" s="2" t="s">
        <v>49</v>
      </c>
      <c r="M621" s="2"/>
      <c r="N621" s="2">
        <v>172.5</v>
      </c>
      <c r="O621" s="4">
        <v>114.43333333333334</v>
      </c>
      <c r="P621" s="4">
        <v>0</v>
      </c>
      <c r="Q621" s="4">
        <v>114.42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4">
        <v>0</v>
      </c>
      <c r="AG621" s="2">
        <v>4</v>
      </c>
      <c r="AH621" s="2">
        <v>60</v>
      </c>
      <c r="AI621" s="2">
        <v>200</v>
      </c>
      <c r="AJ621" s="5">
        <v>0</v>
      </c>
      <c r="AK621" s="55">
        <f t="shared" si="9"/>
        <v>0</v>
      </c>
    </row>
    <row r="622" spans="1:37" ht="25.65" customHeight="1">
      <c r="A622" s="2">
        <v>823</v>
      </c>
      <c r="B622" s="2" t="s">
        <v>36</v>
      </c>
      <c r="C622" s="2" t="s">
        <v>1313</v>
      </c>
      <c r="D622" s="2" t="s">
        <v>38</v>
      </c>
      <c r="E622" s="2" t="s">
        <v>39</v>
      </c>
      <c r="F622" s="2" t="s">
        <v>40</v>
      </c>
      <c r="G622" s="2" t="s">
        <v>177</v>
      </c>
      <c r="H622" s="2" t="s">
        <v>685</v>
      </c>
      <c r="I622" s="3" t="s">
        <v>1314</v>
      </c>
      <c r="J622" s="3"/>
      <c r="K622" s="3"/>
      <c r="L622" s="2" t="s">
        <v>64</v>
      </c>
      <c r="M622" s="2"/>
      <c r="N622" s="2">
        <v>172.5</v>
      </c>
      <c r="O622" s="4">
        <v>169.45</v>
      </c>
      <c r="P622" s="4">
        <v>0</v>
      </c>
      <c r="Q622" s="4">
        <v>169.45</v>
      </c>
      <c r="R622" s="4">
        <v>0</v>
      </c>
      <c r="S622" s="4">
        <v>1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2">
        <v>2</v>
      </c>
      <c r="Z622" s="2">
        <v>2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4">
        <v>0</v>
      </c>
      <c r="AG622" s="2">
        <v>24</v>
      </c>
      <c r="AH622" s="2">
        <v>360</v>
      </c>
      <c r="AI622" s="2">
        <v>200</v>
      </c>
      <c r="AJ622" s="5">
        <v>0</v>
      </c>
      <c r="AK622" s="55">
        <f t="shared" si="9"/>
        <v>1</v>
      </c>
    </row>
    <row r="623" spans="1:37" ht="25.65" customHeight="1">
      <c r="A623" s="2">
        <v>825</v>
      </c>
      <c r="B623" s="2" t="s">
        <v>36</v>
      </c>
      <c r="C623" s="2" t="s">
        <v>1316</v>
      </c>
      <c r="D623" s="2" t="s">
        <v>133</v>
      </c>
      <c r="E623" s="2" t="s">
        <v>39</v>
      </c>
      <c r="F623" s="2" t="s">
        <v>40</v>
      </c>
      <c r="G623" s="2" t="s">
        <v>1317</v>
      </c>
      <c r="H623" s="2" t="s">
        <v>57</v>
      </c>
      <c r="I623" s="3" t="s">
        <v>1227</v>
      </c>
      <c r="J623" s="3"/>
      <c r="K623" s="3"/>
      <c r="L623" s="2" t="s">
        <v>59</v>
      </c>
      <c r="M623" s="2"/>
      <c r="N623" s="2">
        <v>184</v>
      </c>
      <c r="O623" s="4">
        <v>184</v>
      </c>
      <c r="P623" s="4">
        <v>0</v>
      </c>
      <c r="Q623" s="4">
        <v>184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4">
        <v>0</v>
      </c>
      <c r="AG623" s="2">
        <v>2</v>
      </c>
      <c r="AH623" s="2">
        <v>30</v>
      </c>
      <c r="AI623" s="2">
        <v>200</v>
      </c>
      <c r="AJ623" s="5">
        <v>0</v>
      </c>
      <c r="AK623" s="55">
        <f t="shared" si="9"/>
        <v>0</v>
      </c>
    </row>
    <row r="624" spans="1:37" ht="25.65" customHeight="1">
      <c r="A624" s="2">
        <v>827</v>
      </c>
      <c r="B624" s="2" t="s">
        <v>36</v>
      </c>
      <c r="C624" s="2" t="s">
        <v>1318</v>
      </c>
      <c r="D624" s="2" t="s">
        <v>38</v>
      </c>
      <c r="E624" s="2" t="s">
        <v>39</v>
      </c>
      <c r="F624" s="2" t="s">
        <v>40</v>
      </c>
      <c r="G624" s="2" t="s">
        <v>109</v>
      </c>
      <c r="H624" s="2" t="s">
        <v>672</v>
      </c>
      <c r="I624" s="3" t="s">
        <v>1229</v>
      </c>
      <c r="J624" s="3"/>
      <c r="K624" s="3"/>
      <c r="L624" s="2" t="s">
        <v>64</v>
      </c>
      <c r="M624" s="2"/>
      <c r="N624" s="2">
        <v>172.5</v>
      </c>
      <c r="O624" s="4">
        <v>170.3</v>
      </c>
      <c r="P624" s="4">
        <v>0</v>
      </c>
      <c r="Q624" s="4">
        <v>170.3</v>
      </c>
      <c r="R624" s="4">
        <v>1.5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4">
        <v>0</v>
      </c>
      <c r="AG624" s="2">
        <v>24</v>
      </c>
      <c r="AH624" s="2">
        <v>360</v>
      </c>
      <c r="AI624" s="2">
        <v>200</v>
      </c>
      <c r="AJ624" s="5">
        <v>0</v>
      </c>
      <c r="AK624" s="55">
        <f t="shared" si="9"/>
        <v>1.5</v>
      </c>
    </row>
    <row r="625" spans="1:37" ht="25.65" customHeight="1">
      <c r="A625" s="2">
        <v>828</v>
      </c>
      <c r="B625" s="2" t="s">
        <v>36</v>
      </c>
      <c r="C625" s="2" t="s">
        <v>1319</v>
      </c>
      <c r="D625" s="2" t="s">
        <v>38</v>
      </c>
      <c r="E625" s="2" t="s">
        <v>39</v>
      </c>
      <c r="F625" s="2" t="s">
        <v>40</v>
      </c>
      <c r="G625" s="2" t="s">
        <v>1154</v>
      </c>
      <c r="H625" s="2" t="s">
        <v>62</v>
      </c>
      <c r="I625" s="3" t="s">
        <v>1229</v>
      </c>
      <c r="J625" s="3"/>
      <c r="K625" s="3"/>
      <c r="L625" s="2" t="s">
        <v>64</v>
      </c>
      <c r="M625" s="2"/>
      <c r="N625" s="2">
        <v>172.5</v>
      </c>
      <c r="O625" s="4">
        <v>172.5</v>
      </c>
      <c r="P625" s="4">
        <v>0</v>
      </c>
      <c r="Q625" s="4">
        <v>172.5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2">
        <v>1.5</v>
      </c>
      <c r="Z625" s="2">
        <v>1.5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4">
        <v>0</v>
      </c>
      <c r="AG625" s="2">
        <v>30</v>
      </c>
      <c r="AH625" s="2">
        <v>450</v>
      </c>
      <c r="AI625" s="2">
        <v>200</v>
      </c>
      <c r="AJ625" s="5">
        <v>0</v>
      </c>
      <c r="AK625" s="55">
        <f t="shared" si="9"/>
        <v>0</v>
      </c>
    </row>
    <row r="626" spans="1:37" ht="25.65" customHeight="1">
      <c r="A626" s="2">
        <v>829</v>
      </c>
      <c r="B626" s="2" t="s">
        <v>36</v>
      </c>
      <c r="C626" s="2" t="s">
        <v>1320</v>
      </c>
      <c r="D626" s="2" t="s">
        <v>38</v>
      </c>
      <c r="E626" s="2" t="s">
        <v>39</v>
      </c>
      <c r="F626" s="2" t="s">
        <v>187</v>
      </c>
      <c r="G626" s="2" t="s">
        <v>187</v>
      </c>
      <c r="H626" s="2" t="s">
        <v>666</v>
      </c>
      <c r="I626" s="3" t="s">
        <v>1229</v>
      </c>
      <c r="J626" s="3"/>
      <c r="K626" s="3"/>
      <c r="L626" s="2" t="s">
        <v>195</v>
      </c>
      <c r="M626" s="2"/>
      <c r="N626" s="2">
        <v>157.5</v>
      </c>
      <c r="O626" s="4">
        <v>157.5</v>
      </c>
      <c r="P626" s="4">
        <v>0</v>
      </c>
      <c r="Q626" s="4">
        <v>157.5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2">
        <v>31.5</v>
      </c>
      <c r="Z626" s="2">
        <v>14.5</v>
      </c>
      <c r="AA626" s="2">
        <v>0</v>
      </c>
      <c r="AB626" s="2">
        <v>11</v>
      </c>
      <c r="AC626" s="2">
        <v>0</v>
      </c>
      <c r="AD626" s="2">
        <v>0</v>
      </c>
      <c r="AE626" s="2">
        <v>0</v>
      </c>
      <c r="AF626" s="4">
        <v>440</v>
      </c>
      <c r="AG626" s="2">
        <v>28</v>
      </c>
      <c r="AH626" s="2">
        <v>420</v>
      </c>
      <c r="AI626" s="2">
        <v>200</v>
      </c>
      <c r="AJ626" s="5">
        <v>0</v>
      </c>
      <c r="AK626" s="55">
        <f t="shared" si="9"/>
        <v>0</v>
      </c>
    </row>
    <row r="627" spans="1:37" ht="25.65" customHeight="1">
      <c r="A627" s="2">
        <v>833</v>
      </c>
      <c r="B627" s="2" t="s">
        <v>36</v>
      </c>
      <c r="C627" s="2" t="s">
        <v>1321</v>
      </c>
      <c r="D627" s="2" t="s">
        <v>38</v>
      </c>
      <c r="E627" s="2" t="s">
        <v>39</v>
      </c>
      <c r="F627" s="2" t="s">
        <v>40</v>
      </c>
      <c r="G627" s="2" t="s">
        <v>1322</v>
      </c>
      <c r="H627" s="2" t="s">
        <v>347</v>
      </c>
      <c r="I627" s="3" t="s">
        <v>1236</v>
      </c>
      <c r="J627" s="3"/>
      <c r="K627" s="3"/>
      <c r="L627" s="2" t="s">
        <v>163</v>
      </c>
      <c r="M627" s="2"/>
      <c r="N627" s="2">
        <v>172.5</v>
      </c>
      <c r="O627" s="4">
        <v>163</v>
      </c>
      <c r="P627" s="4">
        <v>0</v>
      </c>
      <c r="Q627" s="4">
        <v>163</v>
      </c>
      <c r="R627" s="4">
        <v>9.5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4">
        <v>0</v>
      </c>
      <c r="AG627" s="2">
        <v>24</v>
      </c>
      <c r="AH627" s="2">
        <v>360</v>
      </c>
      <c r="AI627" s="2">
        <v>200</v>
      </c>
      <c r="AJ627" s="5">
        <v>0</v>
      </c>
      <c r="AK627" s="55">
        <f t="shared" si="9"/>
        <v>9.5</v>
      </c>
    </row>
    <row r="628" spans="1:37" ht="25.65" customHeight="1">
      <c r="A628" s="2">
        <v>836</v>
      </c>
      <c r="B628" s="2" t="s">
        <v>36</v>
      </c>
      <c r="C628" s="2" t="s">
        <v>1323</v>
      </c>
      <c r="D628" s="2" t="s">
        <v>133</v>
      </c>
      <c r="E628" s="2" t="s">
        <v>39</v>
      </c>
      <c r="F628" s="2" t="s">
        <v>40</v>
      </c>
      <c r="G628" s="2" t="s">
        <v>134</v>
      </c>
      <c r="H628" s="2" t="s">
        <v>265</v>
      </c>
      <c r="I628" s="3" t="s">
        <v>1324</v>
      </c>
      <c r="J628" s="3"/>
      <c r="K628" s="3"/>
      <c r="L628" s="2" t="s">
        <v>64</v>
      </c>
      <c r="M628" s="2"/>
      <c r="N628" s="2">
        <v>184</v>
      </c>
      <c r="O628" s="4">
        <v>184</v>
      </c>
      <c r="P628" s="4">
        <v>0</v>
      </c>
      <c r="Q628" s="4">
        <v>184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2">
        <v>2</v>
      </c>
      <c r="Z628" s="2">
        <v>2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4">
        <v>0</v>
      </c>
      <c r="AG628" s="2">
        <v>29</v>
      </c>
      <c r="AH628" s="2">
        <v>435</v>
      </c>
      <c r="AI628" s="2">
        <v>200</v>
      </c>
      <c r="AJ628" s="5">
        <v>0</v>
      </c>
      <c r="AK628" s="55">
        <f t="shared" si="9"/>
        <v>0</v>
      </c>
    </row>
    <row r="629" spans="1:37" ht="25.65" customHeight="1">
      <c r="A629" s="2">
        <v>837</v>
      </c>
      <c r="B629" s="2" t="s">
        <v>36</v>
      </c>
      <c r="C629" s="2" t="s">
        <v>1325</v>
      </c>
      <c r="D629" s="2" t="s">
        <v>38</v>
      </c>
      <c r="E629" s="2" t="s">
        <v>39</v>
      </c>
      <c r="F629" s="2" t="s">
        <v>165</v>
      </c>
      <c r="G629" s="2" t="s">
        <v>166</v>
      </c>
      <c r="H629" s="2" t="s">
        <v>170</v>
      </c>
      <c r="I629" s="3" t="s">
        <v>1240</v>
      </c>
      <c r="J629" s="3"/>
      <c r="K629" s="3"/>
      <c r="L629" s="2" t="s">
        <v>64</v>
      </c>
      <c r="M629" s="2"/>
      <c r="N629" s="2">
        <v>172.5</v>
      </c>
      <c r="O629" s="4">
        <v>172.5</v>
      </c>
      <c r="P629" s="4">
        <v>0</v>
      </c>
      <c r="Q629" s="4">
        <v>172.5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2">
        <v>18</v>
      </c>
      <c r="Z629" s="2">
        <v>18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4">
        <v>0</v>
      </c>
      <c r="AG629" s="2">
        <v>27</v>
      </c>
      <c r="AH629" s="2">
        <v>405</v>
      </c>
      <c r="AI629" s="2">
        <v>200</v>
      </c>
      <c r="AJ629" s="5">
        <v>0</v>
      </c>
      <c r="AK629" s="55">
        <f t="shared" si="9"/>
        <v>0</v>
      </c>
    </row>
    <row r="630" spans="1:37" ht="25.65" customHeight="1">
      <c r="A630" s="2">
        <v>840</v>
      </c>
      <c r="B630" s="2" t="s">
        <v>36</v>
      </c>
      <c r="C630" s="2" t="s">
        <v>1326</v>
      </c>
      <c r="D630" s="2" t="s">
        <v>133</v>
      </c>
      <c r="E630" s="2" t="s">
        <v>39</v>
      </c>
      <c r="F630" s="2" t="s">
        <v>814</v>
      </c>
      <c r="G630" s="2" t="s">
        <v>815</v>
      </c>
      <c r="H630" s="2" t="s">
        <v>545</v>
      </c>
      <c r="I630" s="3" t="s">
        <v>1327</v>
      </c>
      <c r="J630" s="3"/>
      <c r="K630" s="3"/>
      <c r="L630" s="2" t="s">
        <v>195</v>
      </c>
      <c r="M630" s="2"/>
      <c r="N630" s="2">
        <v>184</v>
      </c>
      <c r="O630" s="4">
        <v>184</v>
      </c>
      <c r="P630" s="4">
        <v>0</v>
      </c>
      <c r="Q630" s="4">
        <v>184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4">
        <v>0</v>
      </c>
      <c r="AG630" s="2">
        <v>22</v>
      </c>
      <c r="AH630" s="2">
        <v>330</v>
      </c>
      <c r="AI630" s="2">
        <v>200</v>
      </c>
      <c r="AJ630" s="5">
        <v>0</v>
      </c>
      <c r="AK630" s="55">
        <f t="shared" si="9"/>
        <v>0</v>
      </c>
    </row>
    <row r="631" spans="1:37" ht="25.65" customHeight="1">
      <c r="A631" s="2">
        <v>844</v>
      </c>
      <c r="B631" s="2" t="s">
        <v>36</v>
      </c>
      <c r="C631" s="2" t="s">
        <v>1329</v>
      </c>
      <c r="D631" s="2" t="s">
        <v>38</v>
      </c>
      <c r="E631" s="2" t="s">
        <v>39</v>
      </c>
      <c r="F631" s="2" t="s">
        <v>40</v>
      </c>
      <c r="G631" s="2" t="s">
        <v>1154</v>
      </c>
      <c r="H631" s="2" t="s">
        <v>62</v>
      </c>
      <c r="I631" s="3" t="s">
        <v>1330</v>
      </c>
      <c r="J631" s="3" t="s">
        <v>1331</v>
      </c>
      <c r="K631" s="3"/>
      <c r="L631" s="2" t="s">
        <v>70</v>
      </c>
      <c r="M631" s="2"/>
      <c r="N631" s="2">
        <v>172.5</v>
      </c>
      <c r="O631" s="4">
        <v>172.5</v>
      </c>
      <c r="P631" s="4">
        <v>22.5</v>
      </c>
      <c r="Q631" s="4">
        <v>150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2">
        <v>40.5</v>
      </c>
      <c r="Z631" s="2">
        <v>0</v>
      </c>
      <c r="AA631" s="2">
        <v>0</v>
      </c>
      <c r="AB631" s="2">
        <v>19.5</v>
      </c>
      <c r="AC631" s="2">
        <v>21</v>
      </c>
      <c r="AD631" s="2">
        <v>0</v>
      </c>
      <c r="AE631" s="2">
        <v>0</v>
      </c>
      <c r="AF631" s="4">
        <v>1620</v>
      </c>
      <c r="AG631" s="2">
        <v>37</v>
      </c>
      <c r="AH631" s="2">
        <v>555</v>
      </c>
      <c r="AI631" s="2">
        <v>200</v>
      </c>
      <c r="AJ631" s="5">
        <v>0</v>
      </c>
      <c r="AK631" s="55">
        <f t="shared" si="9"/>
        <v>0</v>
      </c>
    </row>
    <row r="632" spans="1:37" ht="25.65" customHeight="1">
      <c r="A632" s="2">
        <v>848</v>
      </c>
      <c r="B632" s="2" t="s">
        <v>1084</v>
      </c>
      <c r="C632" s="2" t="s">
        <v>1336</v>
      </c>
      <c r="D632" s="2" t="s">
        <v>133</v>
      </c>
      <c r="E632" s="2" t="s">
        <v>649</v>
      </c>
      <c r="F632" s="2" t="s">
        <v>40</v>
      </c>
      <c r="G632" s="2" t="s">
        <v>134</v>
      </c>
      <c r="H632" s="2" t="s">
        <v>1242</v>
      </c>
      <c r="I632" s="3" t="s">
        <v>1337</v>
      </c>
      <c r="J632" s="3"/>
      <c r="K632" s="3"/>
      <c r="L632" s="2" t="s">
        <v>706</v>
      </c>
      <c r="M632" s="2"/>
      <c r="N632" s="2">
        <v>184</v>
      </c>
      <c r="O632" s="4">
        <v>176</v>
      </c>
      <c r="P632" s="4">
        <v>0</v>
      </c>
      <c r="Q632" s="4">
        <v>176</v>
      </c>
      <c r="R632" s="4">
        <v>8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4">
        <v>0</v>
      </c>
      <c r="AG632" s="2">
        <v>24</v>
      </c>
      <c r="AH632" s="2">
        <v>360</v>
      </c>
      <c r="AI632" s="2">
        <v>200</v>
      </c>
      <c r="AJ632" s="5">
        <v>0</v>
      </c>
      <c r="AK632" s="55">
        <f t="shared" si="9"/>
        <v>8</v>
      </c>
    </row>
    <row r="633" spans="1:37" ht="25.65" customHeight="1">
      <c r="A633" s="2">
        <v>849</v>
      </c>
      <c r="B633" s="2" t="s">
        <v>525</v>
      </c>
      <c r="C633" s="2" t="s">
        <v>1338</v>
      </c>
      <c r="D633" s="2" t="s">
        <v>38</v>
      </c>
      <c r="E633" s="2" t="s">
        <v>1339</v>
      </c>
      <c r="F633" s="2" t="s">
        <v>40</v>
      </c>
      <c r="G633" s="2" t="s">
        <v>67</v>
      </c>
      <c r="H633" s="2" t="s">
        <v>509</v>
      </c>
      <c r="I633" s="3" t="s">
        <v>1337</v>
      </c>
      <c r="J633" s="3"/>
      <c r="K633" s="3"/>
      <c r="L633" s="2" t="s">
        <v>195</v>
      </c>
      <c r="M633" s="2"/>
      <c r="N633" s="2">
        <v>172.5</v>
      </c>
      <c r="O633" s="4">
        <v>169</v>
      </c>
      <c r="P633" s="4">
        <v>0</v>
      </c>
      <c r="Q633" s="4">
        <v>169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2">
        <v>6</v>
      </c>
      <c r="Z633" s="2">
        <v>6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4">
        <v>0</v>
      </c>
      <c r="AG633" s="2">
        <v>31</v>
      </c>
      <c r="AH633" s="2">
        <v>465</v>
      </c>
      <c r="AI633" s="2">
        <v>200</v>
      </c>
      <c r="AJ633" s="5">
        <v>0</v>
      </c>
      <c r="AK633" s="55">
        <f t="shared" si="9"/>
        <v>0</v>
      </c>
    </row>
    <row r="634" spans="1:37" ht="25.65" customHeight="1">
      <c r="A634" s="2">
        <v>850</v>
      </c>
      <c r="B634" s="2" t="s">
        <v>36</v>
      </c>
      <c r="C634" s="2" t="s">
        <v>1340</v>
      </c>
      <c r="D634" s="2" t="s">
        <v>38</v>
      </c>
      <c r="E634" s="2" t="s">
        <v>39</v>
      </c>
      <c r="F634" s="2" t="s">
        <v>40</v>
      </c>
      <c r="G634" s="2" t="s">
        <v>311</v>
      </c>
      <c r="H634" s="2" t="s">
        <v>509</v>
      </c>
      <c r="I634" s="3" t="s">
        <v>1337</v>
      </c>
      <c r="J634" s="3"/>
      <c r="K634" s="3"/>
      <c r="L634" s="2" t="s">
        <v>195</v>
      </c>
      <c r="M634" s="2"/>
      <c r="N634" s="2">
        <v>172.5</v>
      </c>
      <c r="O634" s="4">
        <v>172.48333333333332</v>
      </c>
      <c r="P634" s="4">
        <v>0</v>
      </c>
      <c r="Q634" s="4">
        <v>172.48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4">
        <v>0</v>
      </c>
      <c r="AG634" s="2">
        <v>27</v>
      </c>
      <c r="AH634" s="2">
        <v>405</v>
      </c>
      <c r="AI634" s="2">
        <v>200</v>
      </c>
      <c r="AJ634" s="5">
        <v>0</v>
      </c>
      <c r="AK634" s="55">
        <f t="shared" si="9"/>
        <v>0</v>
      </c>
    </row>
    <row r="635" spans="1:37" ht="25.65" customHeight="1">
      <c r="A635" s="2">
        <v>856</v>
      </c>
      <c r="B635" s="2" t="s">
        <v>1084</v>
      </c>
      <c r="C635" s="2" t="s">
        <v>1343</v>
      </c>
      <c r="D635" s="2" t="s">
        <v>38</v>
      </c>
      <c r="E635" s="2" t="s">
        <v>649</v>
      </c>
      <c r="F635" s="2" t="s">
        <v>40</v>
      </c>
      <c r="G635" s="2" t="s">
        <v>67</v>
      </c>
      <c r="H635" s="2" t="s">
        <v>1242</v>
      </c>
      <c r="I635" s="3" t="s">
        <v>1344</v>
      </c>
      <c r="J635" s="3"/>
      <c r="K635" s="3"/>
      <c r="L635" s="2" t="s">
        <v>706</v>
      </c>
      <c r="M635" s="2"/>
      <c r="N635" s="2">
        <v>172.5</v>
      </c>
      <c r="O635" s="4">
        <v>172.5</v>
      </c>
      <c r="P635" s="4">
        <v>0</v>
      </c>
      <c r="Q635" s="4">
        <v>172.5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4">
        <v>0</v>
      </c>
      <c r="AG635" s="2">
        <v>24</v>
      </c>
      <c r="AH635" s="2">
        <v>360</v>
      </c>
      <c r="AI635" s="2">
        <v>200</v>
      </c>
      <c r="AJ635" s="5">
        <v>0</v>
      </c>
      <c r="AK635" s="55">
        <f t="shared" si="9"/>
        <v>0</v>
      </c>
    </row>
    <row r="636" spans="1:37" ht="25.65" customHeight="1">
      <c r="A636" s="2">
        <v>868</v>
      </c>
      <c r="B636" s="2" t="s">
        <v>1084</v>
      </c>
      <c r="C636" s="2" t="s">
        <v>1346</v>
      </c>
      <c r="D636" s="2" t="s">
        <v>38</v>
      </c>
      <c r="E636" s="2" t="s">
        <v>1339</v>
      </c>
      <c r="F636" s="2" t="s">
        <v>40</v>
      </c>
      <c r="G636" s="2" t="s">
        <v>1347</v>
      </c>
      <c r="H636" s="2" t="s">
        <v>603</v>
      </c>
      <c r="I636" s="3" t="s">
        <v>293</v>
      </c>
      <c r="J636" s="3"/>
      <c r="K636" s="3"/>
      <c r="L636" s="2" t="s">
        <v>70</v>
      </c>
      <c r="M636" s="2"/>
      <c r="N636" s="2">
        <v>157.5</v>
      </c>
      <c r="O636" s="4">
        <v>153.5</v>
      </c>
      <c r="P636" s="4">
        <v>0</v>
      </c>
      <c r="Q636" s="4">
        <v>153.5</v>
      </c>
      <c r="R636" s="4">
        <v>4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4">
        <v>0</v>
      </c>
      <c r="AG636" s="2">
        <v>32</v>
      </c>
      <c r="AH636" s="2">
        <v>480</v>
      </c>
      <c r="AI636" s="2">
        <v>200</v>
      </c>
      <c r="AJ636" s="5">
        <v>0</v>
      </c>
      <c r="AK636" s="55">
        <f t="shared" si="9"/>
        <v>4</v>
      </c>
    </row>
    <row r="637" spans="1:37" ht="25.65" customHeight="1">
      <c r="A637" s="2">
        <v>869</v>
      </c>
      <c r="B637" s="2" t="s">
        <v>1084</v>
      </c>
      <c r="C637" s="2" t="s">
        <v>1348</v>
      </c>
      <c r="D637" s="2" t="s">
        <v>38</v>
      </c>
      <c r="E637" s="2" t="s">
        <v>1339</v>
      </c>
      <c r="F637" s="2" t="s">
        <v>40</v>
      </c>
      <c r="G637" s="2" t="s">
        <v>1154</v>
      </c>
      <c r="H637" s="2" t="s">
        <v>291</v>
      </c>
      <c r="I637" s="3" t="s">
        <v>293</v>
      </c>
      <c r="J637" s="3"/>
      <c r="K637" s="3"/>
      <c r="L637" s="2" t="s">
        <v>195</v>
      </c>
      <c r="M637" s="2"/>
      <c r="N637" s="2">
        <v>157.5</v>
      </c>
      <c r="O637" s="4">
        <v>157.5</v>
      </c>
      <c r="P637" s="4">
        <v>0</v>
      </c>
      <c r="Q637" s="4">
        <v>157.5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4">
        <v>0</v>
      </c>
      <c r="AG637" s="2">
        <v>21</v>
      </c>
      <c r="AH637" s="2">
        <v>315</v>
      </c>
      <c r="AI637" s="2">
        <v>200</v>
      </c>
      <c r="AJ637" s="5">
        <v>0</v>
      </c>
      <c r="AK637" s="55">
        <f t="shared" si="9"/>
        <v>0</v>
      </c>
    </row>
    <row r="638" spans="1:37" ht="25.65" customHeight="1">
      <c r="A638" s="2">
        <v>870</v>
      </c>
      <c r="B638" s="2" t="s">
        <v>1084</v>
      </c>
      <c r="C638" s="2" t="s">
        <v>1349</v>
      </c>
      <c r="D638" s="2" t="s">
        <v>38</v>
      </c>
      <c r="E638" s="2" t="s">
        <v>1339</v>
      </c>
      <c r="F638" s="2" t="s">
        <v>40</v>
      </c>
      <c r="G638" s="2" t="s">
        <v>67</v>
      </c>
      <c r="H638" s="2" t="s">
        <v>509</v>
      </c>
      <c r="I638" s="3" t="s">
        <v>1350</v>
      </c>
      <c r="J638" s="3"/>
      <c r="K638" s="3"/>
      <c r="L638" s="2" t="s">
        <v>195</v>
      </c>
      <c r="M638" s="2"/>
      <c r="N638" s="2">
        <v>150</v>
      </c>
      <c r="O638" s="4">
        <v>150</v>
      </c>
      <c r="P638" s="4">
        <v>0</v>
      </c>
      <c r="Q638" s="4">
        <v>150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2">
        <v>1</v>
      </c>
      <c r="Z638" s="2">
        <v>0</v>
      </c>
      <c r="AA638" s="2">
        <v>0</v>
      </c>
      <c r="AB638" s="2">
        <v>1</v>
      </c>
      <c r="AC638" s="2">
        <v>0</v>
      </c>
      <c r="AD638" s="2">
        <v>0</v>
      </c>
      <c r="AE638" s="2">
        <v>0</v>
      </c>
      <c r="AF638" s="4">
        <v>40</v>
      </c>
      <c r="AG638" s="2">
        <v>26</v>
      </c>
      <c r="AH638" s="2">
        <v>390</v>
      </c>
      <c r="AI638" s="2">
        <v>200</v>
      </c>
      <c r="AJ638" s="5">
        <v>0</v>
      </c>
      <c r="AK638" s="55">
        <f t="shared" si="9"/>
        <v>0</v>
      </c>
    </row>
    <row r="639" spans="1:37" ht="25.65" customHeight="1">
      <c r="A639" s="2">
        <v>871</v>
      </c>
      <c r="B639" s="2" t="s">
        <v>1084</v>
      </c>
      <c r="C639" s="2" t="s">
        <v>1351</v>
      </c>
      <c r="D639" s="2" t="s">
        <v>38</v>
      </c>
      <c r="E639" s="2" t="s">
        <v>1339</v>
      </c>
      <c r="F639" s="2" t="s">
        <v>197</v>
      </c>
      <c r="G639" s="2" t="s">
        <v>282</v>
      </c>
      <c r="H639" s="2" t="s">
        <v>199</v>
      </c>
      <c r="I639" s="3" t="s">
        <v>1352</v>
      </c>
      <c r="J639" s="3"/>
      <c r="K639" s="3"/>
      <c r="L639" s="2" t="s">
        <v>195</v>
      </c>
      <c r="M639" s="2"/>
      <c r="N639" s="2">
        <v>135</v>
      </c>
      <c r="O639" s="4">
        <v>135</v>
      </c>
      <c r="P639" s="4">
        <v>0</v>
      </c>
      <c r="Q639" s="4">
        <v>135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4">
        <v>0</v>
      </c>
      <c r="AG639" s="2">
        <v>18</v>
      </c>
      <c r="AH639" s="2">
        <v>270</v>
      </c>
      <c r="AI639" s="2">
        <v>200</v>
      </c>
      <c r="AJ639" s="5">
        <v>0</v>
      </c>
      <c r="AK639" s="55">
        <f t="shared" si="9"/>
        <v>0</v>
      </c>
    </row>
    <row r="640" spans="1:37" ht="25.65" customHeight="1">
      <c r="A640" s="2">
        <v>872</v>
      </c>
      <c r="B640" s="2" t="s">
        <v>1084</v>
      </c>
      <c r="C640" s="2" t="s">
        <v>1353</v>
      </c>
      <c r="D640" s="2" t="s">
        <v>38</v>
      </c>
      <c r="E640" s="2" t="s">
        <v>1339</v>
      </c>
      <c r="F640" s="2" t="s">
        <v>40</v>
      </c>
      <c r="G640" s="2" t="s">
        <v>67</v>
      </c>
      <c r="H640" s="2" t="s">
        <v>62</v>
      </c>
      <c r="I640" s="3" t="s">
        <v>1352</v>
      </c>
      <c r="J640" s="3"/>
      <c r="K640" s="3"/>
      <c r="L640" s="2" t="s">
        <v>64</v>
      </c>
      <c r="M640" s="2"/>
      <c r="N640" s="2">
        <v>135</v>
      </c>
      <c r="O640" s="4">
        <v>132.5</v>
      </c>
      <c r="P640" s="4">
        <v>0</v>
      </c>
      <c r="Q640" s="4">
        <v>132.5</v>
      </c>
      <c r="R640" s="4">
        <v>2.5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2">
        <v>5.5</v>
      </c>
      <c r="Z640" s="2">
        <v>3</v>
      </c>
      <c r="AA640" s="2">
        <v>0</v>
      </c>
      <c r="AB640" s="2">
        <v>2.5</v>
      </c>
      <c r="AC640" s="2">
        <v>0</v>
      </c>
      <c r="AD640" s="2">
        <v>0</v>
      </c>
      <c r="AE640" s="2">
        <v>0</v>
      </c>
      <c r="AF640" s="4">
        <v>100</v>
      </c>
      <c r="AG640" s="2">
        <v>24</v>
      </c>
      <c r="AH640" s="2">
        <v>360</v>
      </c>
      <c r="AI640" s="2">
        <v>200</v>
      </c>
      <c r="AJ640" s="5">
        <v>0</v>
      </c>
      <c r="AK640" s="55">
        <f t="shared" si="9"/>
        <v>2.5</v>
      </c>
    </row>
    <row r="641" spans="1:37" ht="25.65" customHeight="1">
      <c r="A641" s="2">
        <v>873</v>
      </c>
      <c r="B641" s="2" t="s">
        <v>1084</v>
      </c>
      <c r="C641" s="2" t="s">
        <v>1354</v>
      </c>
      <c r="D641" s="2" t="s">
        <v>38</v>
      </c>
      <c r="E641" s="2" t="s">
        <v>1339</v>
      </c>
      <c r="F641" s="2" t="s">
        <v>187</v>
      </c>
      <c r="G641" s="2" t="s">
        <v>187</v>
      </c>
      <c r="H641" s="2" t="s">
        <v>1355</v>
      </c>
      <c r="I641" s="3" t="s">
        <v>1160</v>
      </c>
      <c r="J641" s="3"/>
      <c r="K641" s="3"/>
      <c r="L641" s="2" t="s">
        <v>195</v>
      </c>
      <c r="M641" s="2"/>
      <c r="N641" s="2">
        <v>97.5</v>
      </c>
      <c r="O641" s="4">
        <v>97.5</v>
      </c>
      <c r="P641" s="4">
        <v>0</v>
      </c>
      <c r="Q641" s="4">
        <v>97.5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4">
        <v>0</v>
      </c>
      <c r="AG641" s="2">
        <v>13</v>
      </c>
      <c r="AH641" s="2">
        <v>195</v>
      </c>
      <c r="AI641" s="2">
        <v>200</v>
      </c>
      <c r="AJ641" s="5">
        <v>0</v>
      </c>
      <c r="AK641" s="55">
        <f t="shared" si="9"/>
        <v>0</v>
      </c>
    </row>
    <row r="642" spans="1:37" ht="25.65" customHeight="1">
      <c r="A642" s="2">
        <v>874</v>
      </c>
      <c r="B642" s="2" t="s">
        <v>85</v>
      </c>
      <c r="C642" s="2" t="s">
        <v>1356</v>
      </c>
      <c r="D642" s="2" t="s">
        <v>38</v>
      </c>
      <c r="E642" s="2" t="s">
        <v>1339</v>
      </c>
      <c r="F642" s="2" t="s">
        <v>40</v>
      </c>
      <c r="G642" s="2" t="s">
        <v>83</v>
      </c>
      <c r="H642" s="2" t="s">
        <v>509</v>
      </c>
      <c r="I642" s="3" t="s">
        <v>1357</v>
      </c>
      <c r="J642" s="3"/>
      <c r="K642" s="3" t="s">
        <v>263</v>
      </c>
      <c r="L642" s="2" t="s">
        <v>64</v>
      </c>
      <c r="M642" s="2"/>
      <c r="N642" s="2">
        <v>97.5</v>
      </c>
      <c r="O642" s="4">
        <v>97.5</v>
      </c>
      <c r="P642" s="4">
        <v>0</v>
      </c>
      <c r="Q642" s="4">
        <v>97.5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2">
        <v>2.5</v>
      </c>
      <c r="Z642" s="2">
        <v>0</v>
      </c>
      <c r="AA642" s="2">
        <v>0</v>
      </c>
      <c r="AB642" s="2">
        <v>2.5</v>
      </c>
      <c r="AC642" s="2">
        <v>0</v>
      </c>
      <c r="AD642" s="2">
        <v>0</v>
      </c>
      <c r="AE642" s="2">
        <v>0</v>
      </c>
      <c r="AF642" s="4">
        <v>100</v>
      </c>
      <c r="AG642" s="2">
        <v>16</v>
      </c>
      <c r="AH642" s="2">
        <v>240</v>
      </c>
      <c r="AI642" s="2">
        <v>200</v>
      </c>
      <c r="AJ642" s="5">
        <v>0</v>
      </c>
      <c r="AK642" s="55">
        <f t="shared" si="9"/>
        <v>0</v>
      </c>
    </row>
    <row r="643" spans="1:37" ht="25.65" customHeight="1">
      <c r="A643" s="2">
        <v>875</v>
      </c>
      <c r="B643" s="2" t="s">
        <v>1084</v>
      </c>
      <c r="C643" s="2" t="s">
        <v>1358</v>
      </c>
      <c r="D643" s="2" t="s">
        <v>147</v>
      </c>
      <c r="E643" s="2" t="s">
        <v>1339</v>
      </c>
      <c r="F643" s="2" t="s">
        <v>1359</v>
      </c>
      <c r="G643" s="2" t="s">
        <v>1359</v>
      </c>
      <c r="H643" s="2" t="s">
        <v>149</v>
      </c>
      <c r="I643" s="3" t="s">
        <v>521</v>
      </c>
      <c r="J643" s="3"/>
      <c r="K643" s="3"/>
      <c r="L643" s="2" t="s">
        <v>195</v>
      </c>
      <c r="M643" s="2"/>
      <c r="N643" s="2">
        <v>96</v>
      </c>
      <c r="O643" s="4">
        <v>96</v>
      </c>
      <c r="P643" s="4">
        <v>0</v>
      </c>
      <c r="Q643" s="4">
        <v>96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2">
        <v>16</v>
      </c>
      <c r="Z643" s="2">
        <v>0</v>
      </c>
      <c r="AA643" s="2">
        <v>0</v>
      </c>
      <c r="AB643" s="2">
        <v>0</v>
      </c>
      <c r="AC643" s="2">
        <v>16</v>
      </c>
      <c r="AD643" s="2">
        <v>0</v>
      </c>
      <c r="AE643" s="2">
        <v>0</v>
      </c>
      <c r="AF643" s="4">
        <v>520</v>
      </c>
      <c r="AG643" s="2">
        <v>20</v>
      </c>
      <c r="AH643" s="2">
        <v>300</v>
      </c>
      <c r="AI643" s="2">
        <v>200</v>
      </c>
      <c r="AJ643" s="5">
        <v>0</v>
      </c>
      <c r="AK643" s="55">
        <f t="shared" si="9"/>
        <v>0</v>
      </c>
    </row>
    <row r="644" spans="1:37" ht="25.65" customHeight="1">
      <c r="A644" s="2">
        <v>876</v>
      </c>
      <c r="B644" s="2" t="s">
        <v>1084</v>
      </c>
      <c r="C644" s="2" t="s">
        <v>1360</v>
      </c>
      <c r="D644" s="2" t="s">
        <v>38</v>
      </c>
      <c r="E644" s="2" t="s">
        <v>1339</v>
      </c>
      <c r="F644" s="2" t="s">
        <v>40</v>
      </c>
      <c r="G644" s="2" t="s">
        <v>445</v>
      </c>
      <c r="H644" s="2" t="s">
        <v>1211</v>
      </c>
      <c r="I644" s="3" t="s">
        <v>1122</v>
      </c>
      <c r="J644" s="3"/>
      <c r="K644" s="3"/>
      <c r="L644" s="2" t="s">
        <v>195</v>
      </c>
      <c r="M644" s="2"/>
      <c r="N644" s="2">
        <v>75</v>
      </c>
      <c r="O644" s="4">
        <v>75</v>
      </c>
      <c r="P644" s="4">
        <v>0</v>
      </c>
      <c r="Q644" s="4">
        <v>75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4">
        <v>0</v>
      </c>
      <c r="AG644" s="2">
        <v>11</v>
      </c>
      <c r="AH644" s="2">
        <v>165</v>
      </c>
      <c r="AI644" s="2">
        <v>200</v>
      </c>
      <c r="AJ644" s="5">
        <v>0</v>
      </c>
      <c r="AK644" s="55">
        <f t="shared" ref="AK644:AK707" si="10">R644+S644+T644+U644+V644+X644</f>
        <v>0</v>
      </c>
    </row>
    <row r="645" spans="1:37" ht="25.65" customHeight="1">
      <c r="A645" s="2">
        <v>877</v>
      </c>
      <c r="B645" s="2" t="s">
        <v>1084</v>
      </c>
      <c r="C645" s="2" t="s">
        <v>1361</v>
      </c>
      <c r="D645" s="2" t="s">
        <v>38</v>
      </c>
      <c r="E645" s="2" t="s">
        <v>1339</v>
      </c>
      <c r="F645" s="2" t="s">
        <v>40</v>
      </c>
      <c r="G645" s="2" t="s">
        <v>1154</v>
      </c>
      <c r="H645" s="2" t="s">
        <v>62</v>
      </c>
      <c r="I645" s="3" t="s">
        <v>1122</v>
      </c>
      <c r="J645" s="3"/>
      <c r="K645" s="3"/>
      <c r="L645" s="2" t="s">
        <v>64</v>
      </c>
      <c r="M645" s="2"/>
      <c r="N645" s="2">
        <v>75</v>
      </c>
      <c r="O645" s="4">
        <v>75</v>
      </c>
      <c r="P645" s="4">
        <v>0</v>
      </c>
      <c r="Q645" s="4">
        <v>75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4">
        <v>0</v>
      </c>
      <c r="AG645" s="2">
        <v>11</v>
      </c>
      <c r="AH645" s="2">
        <v>165</v>
      </c>
      <c r="AI645" s="2">
        <v>200</v>
      </c>
      <c r="AJ645" s="5">
        <v>0</v>
      </c>
      <c r="AK645" s="55">
        <f t="shared" si="10"/>
        <v>0</v>
      </c>
    </row>
    <row r="646" spans="1:37" ht="25.65" customHeight="1">
      <c r="A646" s="2">
        <v>878</v>
      </c>
      <c r="B646" s="2" t="s">
        <v>1084</v>
      </c>
      <c r="C646" s="2" t="s">
        <v>1362</v>
      </c>
      <c r="D646" s="2" t="s">
        <v>38</v>
      </c>
      <c r="E646" s="2" t="s">
        <v>1339</v>
      </c>
      <c r="F646" s="2" t="s">
        <v>40</v>
      </c>
      <c r="G646" s="2" t="s">
        <v>1154</v>
      </c>
      <c r="H646" s="2" t="s">
        <v>68</v>
      </c>
      <c r="I646" s="3" t="s">
        <v>1122</v>
      </c>
      <c r="J646" s="3"/>
      <c r="K646" s="3"/>
      <c r="L646" s="2" t="s">
        <v>70</v>
      </c>
      <c r="M646" s="2"/>
      <c r="N646" s="2">
        <v>75</v>
      </c>
      <c r="O646" s="4">
        <v>75</v>
      </c>
      <c r="P646" s="4">
        <v>0</v>
      </c>
      <c r="Q646" s="4">
        <v>75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4">
        <v>0</v>
      </c>
      <c r="AG646" s="2">
        <v>12</v>
      </c>
      <c r="AH646" s="2">
        <v>180</v>
      </c>
      <c r="AI646" s="2">
        <v>200</v>
      </c>
      <c r="AJ646" s="5">
        <v>0</v>
      </c>
      <c r="AK646" s="55">
        <f t="shared" si="10"/>
        <v>0</v>
      </c>
    </row>
    <row r="647" spans="1:37" ht="25.65" customHeight="1">
      <c r="A647" s="2">
        <v>879</v>
      </c>
      <c r="B647" s="2" t="s">
        <v>1084</v>
      </c>
      <c r="C647" s="2" t="s">
        <v>1363</v>
      </c>
      <c r="D647" s="2" t="s">
        <v>38</v>
      </c>
      <c r="E647" s="2" t="s">
        <v>1339</v>
      </c>
      <c r="F647" s="2" t="s">
        <v>40</v>
      </c>
      <c r="G647" s="2" t="s">
        <v>83</v>
      </c>
      <c r="H647" s="2" t="s">
        <v>509</v>
      </c>
      <c r="I647" s="3" t="s">
        <v>1282</v>
      </c>
      <c r="J647" s="3"/>
      <c r="K647" s="3"/>
      <c r="L647" s="2" t="s">
        <v>195</v>
      </c>
      <c r="M647" s="2"/>
      <c r="N647" s="2">
        <v>37.5</v>
      </c>
      <c r="O647" s="4">
        <v>37.5</v>
      </c>
      <c r="P647" s="4">
        <v>0</v>
      </c>
      <c r="Q647" s="4">
        <v>37.5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4">
        <v>0</v>
      </c>
      <c r="AG647" s="2">
        <v>6</v>
      </c>
      <c r="AH647" s="2">
        <v>90</v>
      </c>
      <c r="AI647" s="2">
        <v>200</v>
      </c>
      <c r="AJ647" s="5">
        <v>0</v>
      </c>
      <c r="AK647" s="55">
        <f t="shared" si="10"/>
        <v>0</v>
      </c>
    </row>
    <row r="648" spans="1:37" ht="25.65" customHeight="1">
      <c r="A648" s="2">
        <v>880</v>
      </c>
      <c r="B648" s="2" t="s">
        <v>1084</v>
      </c>
      <c r="C648" s="2" t="s">
        <v>1364</v>
      </c>
      <c r="D648" s="2" t="s">
        <v>38</v>
      </c>
      <c r="E648" s="2" t="s">
        <v>1339</v>
      </c>
      <c r="F648" s="2" t="s">
        <v>40</v>
      </c>
      <c r="G648" s="2" t="s">
        <v>56</v>
      </c>
      <c r="H648" s="2" t="s">
        <v>291</v>
      </c>
      <c r="I648" s="3" t="s">
        <v>1282</v>
      </c>
      <c r="J648" s="3"/>
      <c r="K648" s="3"/>
      <c r="L648" s="2" t="s">
        <v>64</v>
      </c>
      <c r="M648" s="2"/>
      <c r="N648" s="2">
        <v>37.5</v>
      </c>
      <c r="O648" s="4">
        <v>37.5</v>
      </c>
      <c r="P648" s="4">
        <v>0</v>
      </c>
      <c r="Q648" s="4">
        <v>37.5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4">
        <v>0</v>
      </c>
      <c r="AG648" s="2">
        <v>10</v>
      </c>
      <c r="AH648" s="2">
        <v>150</v>
      </c>
      <c r="AI648" s="2">
        <v>200</v>
      </c>
      <c r="AJ648" s="5">
        <v>0</v>
      </c>
      <c r="AK648" s="55">
        <f t="shared" si="10"/>
        <v>0</v>
      </c>
    </row>
    <row r="649" spans="1:37" ht="25.65" customHeight="1">
      <c r="A649" s="2">
        <v>881</v>
      </c>
      <c r="B649" s="2" t="s">
        <v>1084</v>
      </c>
      <c r="C649" s="2" t="s">
        <v>1365</v>
      </c>
      <c r="D649" s="2" t="s">
        <v>147</v>
      </c>
      <c r="E649" s="2"/>
      <c r="F649" s="2" t="s">
        <v>1359</v>
      </c>
      <c r="G649" s="2" t="s">
        <v>1359</v>
      </c>
      <c r="H649" s="2" t="s">
        <v>149</v>
      </c>
      <c r="I649" s="3" t="s">
        <v>1176</v>
      </c>
      <c r="J649" s="3"/>
      <c r="K649" s="3"/>
      <c r="L649" s="2" t="s">
        <v>195</v>
      </c>
      <c r="M649" s="2"/>
      <c r="N649" s="2">
        <v>32</v>
      </c>
      <c r="O649" s="4">
        <v>32</v>
      </c>
      <c r="P649" s="4">
        <v>0</v>
      </c>
      <c r="Q649" s="4">
        <v>32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4">
        <v>0</v>
      </c>
      <c r="AG649" s="2">
        <v>8</v>
      </c>
      <c r="AH649" s="2">
        <v>120</v>
      </c>
      <c r="AI649" s="2">
        <v>200</v>
      </c>
      <c r="AJ649" s="5">
        <v>0</v>
      </c>
      <c r="AK649" s="55">
        <f t="shared" si="10"/>
        <v>0</v>
      </c>
    </row>
    <row r="650" spans="1:37" ht="25.65" customHeight="1">
      <c r="A650" s="2">
        <v>883</v>
      </c>
      <c r="B650" s="2" t="s">
        <v>36</v>
      </c>
      <c r="C650" s="2" t="s">
        <v>1366</v>
      </c>
      <c r="D650" s="2" t="s">
        <v>38</v>
      </c>
      <c r="E650" s="2" t="s">
        <v>39</v>
      </c>
      <c r="F650" s="2" t="s">
        <v>40</v>
      </c>
      <c r="G650" s="2" t="s">
        <v>102</v>
      </c>
      <c r="H650" s="2" t="s">
        <v>80</v>
      </c>
      <c r="I650" s="3" t="s">
        <v>1235</v>
      </c>
      <c r="J650" s="3"/>
      <c r="K650" s="3"/>
      <c r="L650" s="2" t="s">
        <v>70</v>
      </c>
      <c r="M650" s="2"/>
      <c r="N650" s="2">
        <v>172.5</v>
      </c>
      <c r="O650" s="4">
        <v>166</v>
      </c>
      <c r="P650" s="4">
        <v>0</v>
      </c>
      <c r="Q650" s="4">
        <v>166</v>
      </c>
      <c r="R650" s="4">
        <v>0</v>
      </c>
      <c r="S650" s="4">
        <v>1.5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2">
        <v>37.5</v>
      </c>
      <c r="Z650" s="2">
        <v>8.5</v>
      </c>
      <c r="AA650" s="2">
        <v>0</v>
      </c>
      <c r="AB650" s="2">
        <v>21.5</v>
      </c>
      <c r="AC650" s="2">
        <v>7.5</v>
      </c>
      <c r="AD650" s="2">
        <v>0</v>
      </c>
      <c r="AE650" s="2">
        <v>0</v>
      </c>
      <c r="AF650" s="4">
        <v>1160</v>
      </c>
      <c r="AG650" s="2">
        <v>46</v>
      </c>
      <c r="AH650" s="2">
        <v>690</v>
      </c>
      <c r="AI650" s="2">
        <v>200</v>
      </c>
      <c r="AJ650" s="5">
        <v>0</v>
      </c>
      <c r="AK650" s="55">
        <f t="shared" si="10"/>
        <v>1.5</v>
      </c>
    </row>
    <row r="651" spans="1:37" ht="25.65" customHeight="1">
      <c r="A651" s="2">
        <v>885</v>
      </c>
      <c r="B651" s="2" t="s">
        <v>36</v>
      </c>
      <c r="C651" s="2" t="s">
        <v>1367</v>
      </c>
      <c r="D651" s="2" t="s">
        <v>38</v>
      </c>
      <c r="E651" s="2" t="s">
        <v>39</v>
      </c>
      <c r="F651" s="2" t="s">
        <v>40</v>
      </c>
      <c r="G651" s="2" t="s">
        <v>1162</v>
      </c>
      <c r="H651" s="2" t="s">
        <v>1368</v>
      </c>
      <c r="I651" s="3" t="s">
        <v>1324</v>
      </c>
      <c r="J651" s="3"/>
      <c r="K651" s="3"/>
      <c r="L651" s="2" t="s">
        <v>195</v>
      </c>
      <c r="M651" s="2"/>
      <c r="N651" s="2">
        <v>172.5</v>
      </c>
      <c r="O651" s="4">
        <v>172.5</v>
      </c>
      <c r="P651" s="4">
        <v>0</v>
      </c>
      <c r="Q651" s="4">
        <v>172.5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4">
        <v>0</v>
      </c>
      <c r="AG651" s="2">
        <v>24</v>
      </c>
      <c r="AH651" s="2">
        <v>360</v>
      </c>
      <c r="AI651" s="2">
        <v>200</v>
      </c>
      <c r="AJ651" s="5">
        <v>0</v>
      </c>
      <c r="AK651" s="55">
        <f t="shared" si="10"/>
        <v>0</v>
      </c>
    </row>
    <row r="652" spans="1:37" ht="25.65" customHeight="1">
      <c r="A652" s="2">
        <v>887</v>
      </c>
      <c r="B652" s="2" t="s">
        <v>1084</v>
      </c>
      <c r="C652" s="2" t="s">
        <v>1369</v>
      </c>
      <c r="D652" s="2" t="s">
        <v>133</v>
      </c>
      <c r="E652" s="2" t="s">
        <v>649</v>
      </c>
      <c r="F652" s="2" t="s">
        <v>40</v>
      </c>
      <c r="G652" s="2" t="s">
        <v>457</v>
      </c>
      <c r="H652" s="2" t="s">
        <v>1242</v>
      </c>
      <c r="I652" s="3" t="s">
        <v>1240</v>
      </c>
      <c r="J652" s="3"/>
      <c r="K652" s="3"/>
      <c r="L652" s="2" t="s">
        <v>706</v>
      </c>
      <c r="M652" s="2"/>
      <c r="N652" s="2">
        <v>184</v>
      </c>
      <c r="O652" s="4">
        <v>168</v>
      </c>
      <c r="P652" s="4">
        <v>0</v>
      </c>
      <c r="Q652" s="4">
        <v>168</v>
      </c>
      <c r="R652" s="4">
        <v>16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4">
        <v>0</v>
      </c>
      <c r="AG652" s="2">
        <v>21</v>
      </c>
      <c r="AH652" s="2">
        <v>315</v>
      </c>
      <c r="AI652" s="2">
        <v>200</v>
      </c>
      <c r="AJ652" s="5">
        <v>0</v>
      </c>
      <c r="AK652" s="55">
        <f t="shared" si="10"/>
        <v>16</v>
      </c>
    </row>
    <row r="653" spans="1:37" ht="25.65" customHeight="1">
      <c r="A653" s="2">
        <v>888</v>
      </c>
      <c r="B653" s="2" t="s">
        <v>36</v>
      </c>
      <c r="C653" s="2" t="s">
        <v>1370</v>
      </c>
      <c r="D653" s="2" t="s">
        <v>38</v>
      </c>
      <c r="E653" s="2" t="s">
        <v>39</v>
      </c>
      <c r="F653" s="2" t="s">
        <v>40</v>
      </c>
      <c r="G653" s="2" t="s">
        <v>87</v>
      </c>
      <c r="H653" s="2" t="s">
        <v>62</v>
      </c>
      <c r="I653" s="3" t="s">
        <v>1240</v>
      </c>
      <c r="J653" s="3"/>
      <c r="K653" s="3"/>
      <c r="L653" s="2" t="s">
        <v>195</v>
      </c>
      <c r="M653" s="2"/>
      <c r="N653" s="2">
        <v>172.5</v>
      </c>
      <c r="O653" s="4">
        <v>165</v>
      </c>
      <c r="P653" s="4">
        <v>0</v>
      </c>
      <c r="Q653" s="4">
        <v>165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2">
        <v>60</v>
      </c>
      <c r="Z653" s="2">
        <v>28</v>
      </c>
      <c r="AA653" s="2">
        <v>0</v>
      </c>
      <c r="AB653" s="2">
        <v>15.5</v>
      </c>
      <c r="AC653" s="2">
        <v>16.5</v>
      </c>
      <c r="AD653" s="2">
        <v>0</v>
      </c>
      <c r="AE653" s="2">
        <v>0</v>
      </c>
      <c r="AF653" s="4">
        <v>1280</v>
      </c>
      <c r="AG653" s="2">
        <v>46</v>
      </c>
      <c r="AH653" s="2">
        <v>690</v>
      </c>
      <c r="AI653" s="2">
        <v>200</v>
      </c>
      <c r="AJ653" s="5">
        <v>0</v>
      </c>
      <c r="AK653" s="55">
        <f t="shared" si="10"/>
        <v>0</v>
      </c>
    </row>
    <row r="654" spans="1:37" ht="25.65" customHeight="1">
      <c r="A654" s="2">
        <v>889</v>
      </c>
      <c r="B654" s="2" t="s">
        <v>36</v>
      </c>
      <c r="C654" s="2" t="s">
        <v>1371</v>
      </c>
      <c r="D654" s="2" t="s">
        <v>38</v>
      </c>
      <c r="E654" s="2" t="s">
        <v>39</v>
      </c>
      <c r="F654" s="2" t="s">
        <v>40</v>
      </c>
      <c r="G654" s="2" t="s">
        <v>311</v>
      </c>
      <c r="H654" s="2" t="s">
        <v>1372</v>
      </c>
      <c r="I654" s="3" t="s">
        <v>1240</v>
      </c>
      <c r="J654" s="3"/>
      <c r="K654" s="3"/>
      <c r="L654" s="2" t="s">
        <v>64</v>
      </c>
      <c r="M654" s="2"/>
      <c r="N654" s="2">
        <v>172.5</v>
      </c>
      <c r="O654" s="4">
        <v>172.5</v>
      </c>
      <c r="P654" s="4">
        <v>0</v>
      </c>
      <c r="Q654" s="4">
        <v>172.5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4">
        <v>0</v>
      </c>
      <c r="AG654" s="2">
        <v>26</v>
      </c>
      <c r="AH654" s="2">
        <v>390</v>
      </c>
      <c r="AI654" s="2">
        <v>200</v>
      </c>
      <c r="AJ654" s="5">
        <v>0</v>
      </c>
      <c r="AK654" s="55">
        <f t="shared" si="10"/>
        <v>0</v>
      </c>
    </row>
    <row r="655" spans="1:37" ht="25.65" customHeight="1">
      <c r="A655" s="2">
        <v>892</v>
      </c>
      <c r="B655" s="2" t="s">
        <v>36</v>
      </c>
      <c r="C655" s="2" t="s">
        <v>1374</v>
      </c>
      <c r="D655" s="2" t="s">
        <v>38</v>
      </c>
      <c r="E655" s="2" t="s">
        <v>39</v>
      </c>
      <c r="F655" s="2" t="s">
        <v>40</v>
      </c>
      <c r="G655" s="2" t="s">
        <v>311</v>
      </c>
      <c r="H655" s="2" t="s">
        <v>603</v>
      </c>
      <c r="I655" s="3" t="s">
        <v>1243</v>
      </c>
      <c r="J655" s="3"/>
      <c r="K655" s="3"/>
      <c r="L655" s="2" t="s">
        <v>70</v>
      </c>
      <c r="M655" s="2"/>
      <c r="N655" s="2">
        <v>172.5</v>
      </c>
      <c r="O655" s="4">
        <v>167.5</v>
      </c>
      <c r="P655" s="4">
        <v>0</v>
      </c>
      <c r="Q655" s="4">
        <v>167.5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2">
        <v>9.5</v>
      </c>
      <c r="Z655" s="2">
        <v>9.5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4">
        <v>0</v>
      </c>
      <c r="AG655" s="2">
        <v>28</v>
      </c>
      <c r="AH655" s="2">
        <v>420</v>
      </c>
      <c r="AI655" s="2">
        <v>200</v>
      </c>
      <c r="AJ655" s="5">
        <v>0</v>
      </c>
      <c r="AK655" s="55">
        <f t="shared" si="10"/>
        <v>0</v>
      </c>
    </row>
    <row r="656" spans="1:37" ht="25.65" customHeight="1">
      <c r="A656" s="2">
        <v>893</v>
      </c>
      <c r="B656" s="2" t="s">
        <v>525</v>
      </c>
      <c r="C656" s="2" t="s">
        <v>1375</v>
      </c>
      <c r="D656" s="2" t="s">
        <v>133</v>
      </c>
      <c r="E656" s="2" t="s">
        <v>1339</v>
      </c>
      <c r="F656" s="2" t="s">
        <v>40</v>
      </c>
      <c r="G656" s="2" t="s">
        <v>1376</v>
      </c>
      <c r="H656" s="2" t="s">
        <v>57</v>
      </c>
      <c r="I656" s="3" t="s">
        <v>1377</v>
      </c>
      <c r="J656" s="3"/>
      <c r="K656" s="3"/>
      <c r="L656" s="2" t="s">
        <v>59</v>
      </c>
      <c r="M656" s="2"/>
      <c r="N656" s="2">
        <v>184</v>
      </c>
      <c r="O656" s="4">
        <v>184</v>
      </c>
      <c r="P656" s="4">
        <v>0</v>
      </c>
      <c r="Q656" s="4">
        <v>184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4">
        <v>0</v>
      </c>
      <c r="AG656" s="2">
        <v>24</v>
      </c>
      <c r="AH656" s="2">
        <v>360</v>
      </c>
      <c r="AI656" s="2">
        <v>200</v>
      </c>
      <c r="AJ656" s="5">
        <v>0</v>
      </c>
      <c r="AK656" s="55">
        <f t="shared" si="10"/>
        <v>0</v>
      </c>
    </row>
    <row r="657" spans="1:37" ht="25.65" customHeight="1">
      <c r="A657" s="2">
        <v>896</v>
      </c>
      <c r="B657" s="2" t="s">
        <v>36</v>
      </c>
      <c r="C657" s="2" t="s">
        <v>1378</v>
      </c>
      <c r="D657" s="2" t="s">
        <v>38</v>
      </c>
      <c r="E657" s="2" t="s">
        <v>39</v>
      </c>
      <c r="F657" s="2" t="s">
        <v>165</v>
      </c>
      <c r="G657" s="2" t="s">
        <v>166</v>
      </c>
      <c r="H657" s="2" t="s">
        <v>170</v>
      </c>
      <c r="I657" s="3" t="s">
        <v>1379</v>
      </c>
      <c r="J657" s="3"/>
      <c r="K657" s="3"/>
      <c r="L657" s="2" t="s">
        <v>64</v>
      </c>
      <c r="M657" s="2"/>
      <c r="N657" s="2">
        <v>172.5</v>
      </c>
      <c r="O657" s="4">
        <v>171.5</v>
      </c>
      <c r="P657" s="4">
        <v>0</v>
      </c>
      <c r="Q657" s="4">
        <v>171.5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2">
        <v>12</v>
      </c>
      <c r="Z657" s="2">
        <v>12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4">
        <v>0</v>
      </c>
      <c r="AG657" s="2">
        <v>27</v>
      </c>
      <c r="AH657" s="2">
        <v>405</v>
      </c>
      <c r="AI657" s="2">
        <v>200</v>
      </c>
      <c r="AJ657" s="5">
        <v>0</v>
      </c>
      <c r="AK657" s="55">
        <f t="shared" si="10"/>
        <v>0</v>
      </c>
    </row>
    <row r="658" spans="1:37" ht="25.65" customHeight="1">
      <c r="A658" s="2">
        <v>897</v>
      </c>
      <c r="B658" s="2" t="s">
        <v>36</v>
      </c>
      <c r="C658" s="2" t="s">
        <v>1380</v>
      </c>
      <c r="D658" s="2" t="s">
        <v>38</v>
      </c>
      <c r="E658" s="2" t="s">
        <v>39</v>
      </c>
      <c r="F658" s="2" t="s">
        <v>40</v>
      </c>
      <c r="G658" s="2" t="s">
        <v>495</v>
      </c>
      <c r="H658" s="2" t="s">
        <v>319</v>
      </c>
      <c r="I658" s="3" t="s">
        <v>1248</v>
      </c>
      <c r="J658" s="3"/>
      <c r="K658" s="3"/>
      <c r="L658" s="2" t="s">
        <v>64</v>
      </c>
      <c r="M658" s="2"/>
      <c r="N658" s="2">
        <v>172.5</v>
      </c>
      <c r="O658" s="4">
        <v>172.5</v>
      </c>
      <c r="P658" s="4">
        <v>0</v>
      </c>
      <c r="Q658" s="4">
        <v>172.5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2">
        <v>7.5</v>
      </c>
      <c r="Z658" s="2">
        <v>7.5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4">
        <v>0</v>
      </c>
      <c r="AG658" s="2">
        <v>28</v>
      </c>
      <c r="AH658" s="2">
        <v>420</v>
      </c>
      <c r="AI658" s="2">
        <v>200</v>
      </c>
      <c r="AJ658" s="5">
        <v>0</v>
      </c>
      <c r="AK658" s="55">
        <f t="shared" si="10"/>
        <v>0</v>
      </c>
    </row>
    <row r="659" spans="1:37" ht="25.65" customHeight="1">
      <c r="A659" s="2">
        <v>898</v>
      </c>
      <c r="B659" s="2" t="s">
        <v>36</v>
      </c>
      <c r="C659" s="2" t="s">
        <v>1381</v>
      </c>
      <c r="D659" s="2" t="s">
        <v>38</v>
      </c>
      <c r="E659" s="2" t="s">
        <v>39</v>
      </c>
      <c r="F659" s="2" t="s">
        <v>40</v>
      </c>
      <c r="G659" s="2" t="s">
        <v>495</v>
      </c>
      <c r="H659" s="2" t="s">
        <v>319</v>
      </c>
      <c r="I659" s="3" t="s">
        <v>1248</v>
      </c>
      <c r="J659" s="3"/>
      <c r="K659" s="3"/>
      <c r="L659" s="2" t="s">
        <v>64</v>
      </c>
      <c r="M659" s="2"/>
      <c r="N659" s="2">
        <v>172.5</v>
      </c>
      <c r="O659" s="4">
        <v>157.5</v>
      </c>
      <c r="P659" s="4">
        <v>0</v>
      </c>
      <c r="Q659" s="4">
        <v>157.5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2">
        <v>9.5</v>
      </c>
      <c r="Z659" s="2">
        <v>9.5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4">
        <v>0</v>
      </c>
      <c r="AG659" s="2">
        <v>26</v>
      </c>
      <c r="AH659" s="2">
        <v>390</v>
      </c>
      <c r="AI659" s="2">
        <v>200</v>
      </c>
      <c r="AJ659" s="5">
        <v>0</v>
      </c>
      <c r="AK659" s="55">
        <f t="shared" si="10"/>
        <v>0</v>
      </c>
    </row>
    <row r="660" spans="1:37" ht="25.65" customHeight="1">
      <c r="A660" s="2">
        <v>900</v>
      </c>
      <c r="B660" s="2" t="s">
        <v>36</v>
      </c>
      <c r="C660" s="2" t="s">
        <v>1382</v>
      </c>
      <c r="D660" s="2" t="s">
        <v>38</v>
      </c>
      <c r="E660" s="2" t="s">
        <v>39</v>
      </c>
      <c r="F660" s="2" t="s">
        <v>40</v>
      </c>
      <c r="G660" s="2" t="s">
        <v>445</v>
      </c>
      <c r="H660" s="2" t="s">
        <v>603</v>
      </c>
      <c r="I660" s="3" t="s">
        <v>1251</v>
      </c>
      <c r="J660" s="3"/>
      <c r="K660" s="3"/>
      <c r="L660" s="2" t="s">
        <v>70</v>
      </c>
      <c r="M660" s="2"/>
      <c r="N660" s="2">
        <v>172.5</v>
      </c>
      <c r="O660" s="4">
        <v>168.5</v>
      </c>
      <c r="P660" s="4">
        <v>0</v>
      </c>
      <c r="Q660" s="4">
        <v>168.5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2">
        <v>9.5</v>
      </c>
      <c r="Z660" s="2">
        <v>9.5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4">
        <v>0</v>
      </c>
      <c r="AG660" s="2">
        <v>38</v>
      </c>
      <c r="AH660" s="2">
        <v>570</v>
      </c>
      <c r="AI660" s="2">
        <v>200</v>
      </c>
      <c r="AJ660" s="5">
        <v>0</v>
      </c>
      <c r="AK660" s="55">
        <f t="shared" si="10"/>
        <v>0</v>
      </c>
    </row>
    <row r="661" spans="1:37" ht="25.65" customHeight="1">
      <c r="A661" s="2">
        <v>902</v>
      </c>
      <c r="B661" s="2" t="s">
        <v>36</v>
      </c>
      <c r="C661" s="2" t="s">
        <v>1383</v>
      </c>
      <c r="D661" s="2" t="s">
        <v>133</v>
      </c>
      <c r="E661" s="2" t="s">
        <v>39</v>
      </c>
      <c r="F661" s="2" t="s">
        <v>40</v>
      </c>
      <c r="G661" s="2" t="s">
        <v>160</v>
      </c>
      <c r="H661" s="2" t="s">
        <v>461</v>
      </c>
      <c r="I661" s="3" t="s">
        <v>1384</v>
      </c>
      <c r="J661" s="3"/>
      <c r="K661" s="3"/>
      <c r="L661" s="2" t="s">
        <v>70</v>
      </c>
      <c r="M661" s="2"/>
      <c r="N661" s="2">
        <v>184</v>
      </c>
      <c r="O661" s="4">
        <v>184</v>
      </c>
      <c r="P661" s="4">
        <v>0</v>
      </c>
      <c r="Q661" s="4">
        <v>184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4">
        <v>0</v>
      </c>
      <c r="AG661" s="2">
        <v>36</v>
      </c>
      <c r="AH661" s="2">
        <v>540</v>
      </c>
      <c r="AI661" s="2">
        <v>200</v>
      </c>
      <c r="AJ661" s="5">
        <v>0</v>
      </c>
      <c r="AK661" s="55">
        <f t="shared" si="10"/>
        <v>0</v>
      </c>
    </row>
    <row r="662" spans="1:37" ht="25.65" customHeight="1">
      <c r="A662" s="2">
        <v>909</v>
      </c>
      <c r="B662" s="2" t="s">
        <v>1084</v>
      </c>
      <c r="C662" s="2" t="s">
        <v>1385</v>
      </c>
      <c r="D662" s="2" t="s">
        <v>38</v>
      </c>
      <c r="E662" s="2" t="s">
        <v>649</v>
      </c>
      <c r="F662" s="2" t="s">
        <v>40</v>
      </c>
      <c r="G662" s="2" t="s">
        <v>106</v>
      </c>
      <c r="H662" s="2" t="s">
        <v>1242</v>
      </c>
      <c r="I662" s="3" t="s">
        <v>1386</v>
      </c>
      <c r="J662" s="3"/>
      <c r="K662" s="3"/>
      <c r="L662" s="2" t="s">
        <v>706</v>
      </c>
      <c r="M662" s="2"/>
      <c r="N662" s="2">
        <v>172.5</v>
      </c>
      <c r="O662" s="4">
        <v>165</v>
      </c>
      <c r="P662" s="4">
        <v>0</v>
      </c>
      <c r="Q662" s="4">
        <v>165</v>
      </c>
      <c r="R662" s="4">
        <v>7.5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2">
        <v>2</v>
      </c>
      <c r="Z662" s="2">
        <v>0</v>
      </c>
      <c r="AA662" s="2">
        <v>0</v>
      </c>
      <c r="AB662" s="2">
        <v>2</v>
      </c>
      <c r="AC662" s="2">
        <v>0</v>
      </c>
      <c r="AD662" s="2">
        <v>0</v>
      </c>
      <c r="AE662" s="2">
        <v>0</v>
      </c>
      <c r="AF662" s="4">
        <v>40</v>
      </c>
      <c r="AG662" s="2">
        <v>24</v>
      </c>
      <c r="AH662" s="2">
        <v>360</v>
      </c>
      <c r="AI662" s="2">
        <v>200</v>
      </c>
      <c r="AJ662" s="5">
        <v>0</v>
      </c>
      <c r="AK662" s="55">
        <f t="shared" si="10"/>
        <v>7.5</v>
      </c>
    </row>
    <row r="663" spans="1:37" ht="25.65" customHeight="1">
      <c r="A663" s="2">
        <v>910</v>
      </c>
      <c r="B663" s="2" t="s">
        <v>36</v>
      </c>
      <c r="C663" s="2" t="s">
        <v>1387</v>
      </c>
      <c r="D663" s="2" t="s">
        <v>38</v>
      </c>
      <c r="E663" s="2" t="s">
        <v>39</v>
      </c>
      <c r="F663" s="2" t="s">
        <v>40</v>
      </c>
      <c r="G663" s="2" t="s">
        <v>177</v>
      </c>
      <c r="H663" s="2" t="s">
        <v>685</v>
      </c>
      <c r="I663" s="3" t="s">
        <v>1386</v>
      </c>
      <c r="J663" s="3" t="s">
        <v>1176</v>
      </c>
      <c r="K663" s="3"/>
      <c r="L663" s="2" t="s">
        <v>64</v>
      </c>
      <c r="M663" s="2"/>
      <c r="N663" s="2">
        <v>172.5</v>
      </c>
      <c r="O663" s="4">
        <v>172.5</v>
      </c>
      <c r="P663" s="4">
        <v>150</v>
      </c>
      <c r="Q663" s="4">
        <v>30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2">
        <v>5</v>
      </c>
      <c r="Z663" s="2">
        <v>5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4">
        <v>0</v>
      </c>
      <c r="AG663" s="2">
        <v>29</v>
      </c>
      <c r="AH663" s="2">
        <v>435</v>
      </c>
      <c r="AI663" s="2">
        <v>200</v>
      </c>
      <c r="AJ663" s="5">
        <v>0</v>
      </c>
      <c r="AK663" s="55">
        <f t="shared" si="10"/>
        <v>0</v>
      </c>
    </row>
    <row r="664" spans="1:37" ht="25.65" customHeight="1">
      <c r="A664" s="2">
        <v>911</v>
      </c>
      <c r="B664" s="2" t="s">
        <v>1084</v>
      </c>
      <c r="C664" s="2" t="s">
        <v>1388</v>
      </c>
      <c r="D664" s="2" t="s">
        <v>38</v>
      </c>
      <c r="E664" s="2" t="s">
        <v>39</v>
      </c>
      <c r="F664" s="2" t="s">
        <v>40</v>
      </c>
      <c r="G664" s="2" t="s">
        <v>177</v>
      </c>
      <c r="H664" s="2" t="s">
        <v>685</v>
      </c>
      <c r="I664" s="3" t="s">
        <v>1389</v>
      </c>
      <c r="J664" s="3"/>
      <c r="K664" s="3"/>
      <c r="L664" s="2" t="s">
        <v>64</v>
      </c>
      <c r="M664" s="2"/>
      <c r="N664" s="2">
        <v>172.5</v>
      </c>
      <c r="O664" s="4">
        <v>165</v>
      </c>
      <c r="P664" s="4">
        <v>165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2">
        <v>5</v>
      </c>
      <c r="Z664" s="2">
        <v>5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4">
        <v>0</v>
      </c>
      <c r="AG664" s="2">
        <v>23</v>
      </c>
      <c r="AH664" s="2">
        <v>345</v>
      </c>
      <c r="AI664" s="2">
        <v>200</v>
      </c>
      <c r="AJ664" s="5">
        <v>0</v>
      </c>
      <c r="AK664" s="55">
        <f t="shared" si="10"/>
        <v>0</v>
      </c>
    </row>
    <row r="665" spans="1:37" ht="25.65" customHeight="1">
      <c r="A665" s="2">
        <v>915</v>
      </c>
      <c r="B665" s="2" t="s">
        <v>1084</v>
      </c>
      <c r="C665" s="2" t="s">
        <v>1391</v>
      </c>
      <c r="D665" s="2" t="s">
        <v>38</v>
      </c>
      <c r="E665" s="2" t="s">
        <v>1339</v>
      </c>
      <c r="F665" s="2" t="s">
        <v>40</v>
      </c>
      <c r="G665" s="2" t="s">
        <v>127</v>
      </c>
      <c r="H665" s="2" t="s">
        <v>62</v>
      </c>
      <c r="I665" s="3" t="s">
        <v>1341</v>
      </c>
      <c r="J665" s="3"/>
      <c r="K665" s="3"/>
      <c r="L665" s="2" t="s">
        <v>64</v>
      </c>
      <c r="M665" s="2"/>
      <c r="N665" s="2">
        <v>172.5</v>
      </c>
      <c r="O665" s="4">
        <v>172.5</v>
      </c>
      <c r="P665" s="4">
        <v>0</v>
      </c>
      <c r="Q665" s="4">
        <v>172.5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2">
        <v>26</v>
      </c>
      <c r="Z665" s="2">
        <v>10</v>
      </c>
      <c r="AA665" s="2">
        <v>0</v>
      </c>
      <c r="AB665" s="2">
        <v>16</v>
      </c>
      <c r="AC665" s="2">
        <v>0</v>
      </c>
      <c r="AD665" s="2">
        <v>0</v>
      </c>
      <c r="AE665" s="2">
        <v>0</v>
      </c>
      <c r="AF665" s="4">
        <v>640</v>
      </c>
      <c r="AG665" s="2">
        <v>44</v>
      </c>
      <c r="AH665" s="2">
        <v>660</v>
      </c>
      <c r="AI665" s="2">
        <v>200</v>
      </c>
      <c r="AJ665" s="5">
        <v>0</v>
      </c>
      <c r="AK665" s="55">
        <f t="shared" si="10"/>
        <v>0</v>
      </c>
    </row>
    <row r="666" spans="1:37" ht="25.65" customHeight="1">
      <c r="A666" s="2">
        <v>917</v>
      </c>
      <c r="B666" s="2" t="s">
        <v>1084</v>
      </c>
      <c r="C666" s="2" t="s">
        <v>1392</v>
      </c>
      <c r="D666" s="2" t="s">
        <v>133</v>
      </c>
      <c r="E666" s="2" t="s">
        <v>1339</v>
      </c>
      <c r="F666" s="2" t="s">
        <v>40</v>
      </c>
      <c r="G666" s="2" t="s">
        <v>457</v>
      </c>
      <c r="H666" s="2" t="s">
        <v>865</v>
      </c>
      <c r="I666" s="3" t="s">
        <v>1342</v>
      </c>
      <c r="J666" s="3"/>
      <c r="K666" s="3"/>
      <c r="L666" s="2" t="s">
        <v>70</v>
      </c>
      <c r="M666" s="2"/>
      <c r="N666" s="2">
        <v>184</v>
      </c>
      <c r="O666" s="4">
        <v>183.86666666666667</v>
      </c>
      <c r="P666" s="4">
        <v>0</v>
      </c>
      <c r="Q666" s="4">
        <v>183.87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2">
        <v>2.5</v>
      </c>
      <c r="Z666" s="2">
        <v>1.5</v>
      </c>
      <c r="AA666" s="2">
        <v>0</v>
      </c>
      <c r="AB666" s="2">
        <v>1</v>
      </c>
      <c r="AC666" s="2">
        <v>0</v>
      </c>
      <c r="AD666" s="2">
        <v>0</v>
      </c>
      <c r="AE666" s="2">
        <v>0</v>
      </c>
      <c r="AF666" s="4">
        <v>37.5</v>
      </c>
      <c r="AG666" s="2">
        <v>27</v>
      </c>
      <c r="AH666" s="2">
        <v>405</v>
      </c>
      <c r="AI666" s="2">
        <v>200</v>
      </c>
      <c r="AJ666" s="5">
        <v>0</v>
      </c>
      <c r="AK666" s="55">
        <f t="shared" si="10"/>
        <v>0</v>
      </c>
    </row>
    <row r="667" spans="1:37" ht="25.65" customHeight="1">
      <c r="A667" s="2">
        <v>918</v>
      </c>
      <c r="B667" s="2" t="s">
        <v>1084</v>
      </c>
      <c r="C667" s="2" t="s">
        <v>1393</v>
      </c>
      <c r="D667" s="2" t="s">
        <v>133</v>
      </c>
      <c r="E667" s="2" t="s">
        <v>649</v>
      </c>
      <c r="F667" s="2" t="s">
        <v>197</v>
      </c>
      <c r="G667" s="2" t="s">
        <v>202</v>
      </c>
      <c r="H667" s="2" t="s">
        <v>1242</v>
      </c>
      <c r="I667" s="3" t="s">
        <v>1394</v>
      </c>
      <c r="J667" s="3"/>
      <c r="K667" s="3"/>
      <c r="L667" s="2" t="s">
        <v>706</v>
      </c>
      <c r="M667" s="2"/>
      <c r="N667" s="2">
        <v>184</v>
      </c>
      <c r="O667" s="4">
        <v>184</v>
      </c>
      <c r="P667" s="4">
        <v>0</v>
      </c>
      <c r="Q667" s="4">
        <v>184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4">
        <v>0</v>
      </c>
      <c r="AG667" s="2">
        <v>24</v>
      </c>
      <c r="AH667" s="2">
        <v>360</v>
      </c>
      <c r="AI667" s="2">
        <v>200</v>
      </c>
      <c r="AJ667" s="5">
        <v>0</v>
      </c>
      <c r="AK667" s="55">
        <f t="shared" si="10"/>
        <v>0</v>
      </c>
    </row>
    <row r="668" spans="1:37" ht="25.65" customHeight="1">
      <c r="A668" s="2">
        <v>928</v>
      </c>
      <c r="B668" s="2" t="s">
        <v>1084</v>
      </c>
      <c r="C668" s="2" t="s">
        <v>1395</v>
      </c>
      <c r="D668" s="2" t="s">
        <v>38</v>
      </c>
      <c r="E668" s="2" t="s">
        <v>1339</v>
      </c>
      <c r="F668" s="2" t="s">
        <v>40</v>
      </c>
      <c r="G668" s="2" t="s">
        <v>109</v>
      </c>
      <c r="H668" s="2" t="s">
        <v>261</v>
      </c>
      <c r="I668" s="3" t="s">
        <v>1396</v>
      </c>
      <c r="J668" s="3"/>
      <c r="K668" s="3"/>
      <c r="L668" s="2" t="s">
        <v>64</v>
      </c>
      <c r="M668" s="2"/>
      <c r="N668" s="2">
        <v>172.5</v>
      </c>
      <c r="O668" s="4">
        <v>172.5</v>
      </c>
      <c r="P668" s="4">
        <v>0</v>
      </c>
      <c r="Q668" s="4">
        <v>172.5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2">
        <v>23.5</v>
      </c>
      <c r="Z668" s="2">
        <v>8</v>
      </c>
      <c r="AA668" s="2">
        <v>0</v>
      </c>
      <c r="AB668" s="2">
        <v>9.5</v>
      </c>
      <c r="AC668" s="2">
        <v>6</v>
      </c>
      <c r="AD668" s="2">
        <v>0</v>
      </c>
      <c r="AE668" s="2">
        <v>0</v>
      </c>
      <c r="AF668" s="4">
        <v>620</v>
      </c>
      <c r="AG668" s="2">
        <v>33</v>
      </c>
      <c r="AH668" s="2">
        <v>495</v>
      </c>
      <c r="AI668" s="2">
        <v>200</v>
      </c>
      <c r="AJ668" s="5">
        <v>0</v>
      </c>
      <c r="AK668" s="55">
        <f t="shared" si="10"/>
        <v>0</v>
      </c>
    </row>
    <row r="669" spans="1:37" ht="25.65" customHeight="1">
      <c r="A669" s="2">
        <v>931</v>
      </c>
      <c r="B669" s="2" t="s">
        <v>36</v>
      </c>
      <c r="C669" s="2" t="s">
        <v>1398</v>
      </c>
      <c r="D669" s="2" t="s">
        <v>38</v>
      </c>
      <c r="E669" s="2" t="s">
        <v>39</v>
      </c>
      <c r="F669" s="2" t="s">
        <v>165</v>
      </c>
      <c r="G669" s="2" t="s">
        <v>166</v>
      </c>
      <c r="H669" s="2" t="s">
        <v>170</v>
      </c>
      <c r="I669" s="3" t="s">
        <v>863</v>
      </c>
      <c r="J669" s="3"/>
      <c r="K669" s="3"/>
      <c r="L669" s="2" t="s">
        <v>64</v>
      </c>
      <c r="M669" s="2"/>
      <c r="N669" s="2">
        <v>172.5</v>
      </c>
      <c r="O669" s="4">
        <v>172.5</v>
      </c>
      <c r="P669" s="4">
        <v>0</v>
      </c>
      <c r="Q669" s="4">
        <v>172.5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2">
        <v>2</v>
      </c>
      <c r="Z669" s="2">
        <v>2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4">
        <v>0</v>
      </c>
      <c r="AG669" s="2">
        <v>27</v>
      </c>
      <c r="AH669" s="2">
        <v>405</v>
      </c>
      <c r="AI669" s="2">
        <v>200</v>
      </c>
      <c r="AJ669" s="5">
        <v>50</v>
      </c>
      <c r="AK669" s="55">
        <f t="shared" si="10"/>
        <v>0</v>
      </c>
    </row>
    <row r="670" spans="1:37" ht="25.65" customHeight="1">
      <c r="A670" s="2">
        <v>932</v>
      </c>
      <c r="B670" s="2" t="s">
        <v>36</v>
      </c>
      <c r="C670" s="2" t="s">
        <v>1399</v>
      </c>
      <c r="D670" s="2" t="s">
        <v>133</v>
      </c>
      <c r="E670" s="2" t="s">
        <v>39</v>
      </c>
      <c r="F670" s="2" t="s">
        <v>814</v>
      </c>
      <c r="G670" s="2" t="s">
        <v>1400</v>
      </c>
      <c r="H670" s="2" t="s">
        <v>1401</v>
      </c>
      <c r="I670" s="3" t="s">
        <v>863</v>
      </c>
      <c r="J670" s="3"/>
      <c r="K670" s="3"/>
      <c r="L670" s="2" t="s">
        <v>74</v>
      </c>
      <c r="M670" s="2" t="s">
        <v>117</v>
      </c>
      <c r="N670" s="2">
        <v>184</v>
      </c>
      <c r="O670" s="4">
        <v>176</v>
      </c>
      <c r="P670" s="4">
        <v>0</v>
      </c>
      <c r="Q670" s="4">
        <v>176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4">
        <v>0</v>
      </c>
      <c r="AG670" s="2">
        <v>21</v>
      </c>
      <c r="AH670" s="2">
        <v>315</v>
      </c>
      <c r="AI670" s="2">
        <v>200</v>
      </c>
      <c r="AJ670" s="5">
        <v>50</v>
      </c>
      <c r="AK670" s="55">
        <f t="shared" si="10"/>
        <v>0</v>
      </c>
    </row>
    <row r="671" spans="1:37" ht="25.65" customHeight="1">
      <c r="A671" s="2">
        <v>935</v>
      </c>
      <c r="B671" s="2" t="s">
        <v>36</v>
      </c>
      <c r="C671" s="2" t="s">
        <v>1402</v>
      </c>
      <c r="D671" s="2" t="s">
        <v>38</v>
      </c>
      <c r="E671" s="2" t="s">
        <v>39</v>
      </c>
      <c r="F671" s="2" t="s">
        <v>40</v>
      </c>
      <c r="G671" s="2" t="s">
        <v>102</v>
      </c>
      <c r="H671" s="2" t="s">
        <v>62</v>
      </c>
      <c r="I671" s="3" t="s">
        <v>1107</v>
      </c>
      <c r="J671" s="3"/>
      <c r="K671" s="3"/>
      <c r="L671" s="2" t="s">
        <v>195</v>
      </c>
      <c r="M671" s="2"/>
      <c r="N671" s="2">
        <v>172.5</v>
      </c>
      <c r="O671" s="4">
        <v>163.5</v>
      </c>
      <c r="P671" s="4">
        <v>0</v>
      </c>
      <c r="Q671" s="4">
        <v>163.5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2">
        <v>55</v>
      </c>
      <c r="Z671" s="2">
        <v>55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4">
        <v>0</v>
      </c>
      <c r="AG671" s="2">
        <v>43</v>
      </c>
      <c r="AH671" s="2">
        <v>645</v>
      </c>
      <c r="AI671" s="2">
        <v>200</v>
      </c>
      <c r="AJ671" s="5">
        <v>50</v>
      </c>
      <c r="AK671" s="55">
        <f t="shared" si="10"/>
        <v>0</v>
      </c>
    </row>
    <row r="672" spans="1:37" ht="25.65" customHeight="1">
      <c r="A672" s="2">
        <v>939</v>
      </c>
      <c r="B672" s="2" t="s">
        <v>36</v>
      </c>
      <c r="C672" s="2" t="s">
        <v>1403</v>
      </c>
      <c r="D672" s="2" t="s">
        <v>133</v>
      </c>
      <c r="E672" s="2" t="s">
        <v>39</v>
      </c>
      <c r="F672" s="2" t="s">
        <v>40</v>
      </c>
      <c r="G672" s="2" t="s">
        <v>202</v>
      </c>
      <c r="H672" s="2" t="s">
        <v>57</v>
      </c>
      <c r="I672" s="3" t="s">
        <v>875</v>
      </c>
      <c r="J672" s="3"/>
      <c r="K672" s="3"/>
      <c r="L672" s="2" t="s">
        <v>158</v>
      </c>
      <c r="M672" s="2" t="s">
        <v>419</v>
      </c>
      <c r="N672" s="2">
        <v>184</v>
      </c>
      <c r="O672" s="4">
        <v>184</v>
      </c>
      <c r="P672" s="4">
        <v>0</v>
      </c>
      <c r="Q672" s="4">
        <v>184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4">
        <v>0</v>
      </c>
      <c r="AG672" s="2">
        <v>4</v>
      </c>
      <c r="AH672" s="2">
        <v>60</v>
      </c>
      <c r="AI672" s="2">
        <v>200</v>
      </c>
      <c r="AJ672" s="5">
        <v>50</v>
      </c>
      <c r="AK672" s="55">
        <f t="shared" si="10"/>
        <v>0</v>
      </c>
    </row>
    <row r="673" spans="1:37" ht="25.65" customHeight="1">
      <c r="A673" s="2">
        <v>941</v>
      </c>
      <c r="B673" s="2" t="s">
        <v>36</v>
      </c>
      <c r="C673" s="2" t="s">
        <v>1404</v>
      </c>
      <c r="D673" s="2" t="s">
        <v>133</v>
      </c>
      <c r="E673" s="2" t="s">
        <v>39</v>
      </c>
      <c r="F673" s="2" t="s">
        <v>40</v>
      </c>
      <c r="G673" s="2" t="s">
        <v>134</v>
      </c>
      <c r="H673" s="2" t="s">
        <v>265</v>
      </c>
      <c r="I673" s="3" t="s">
        <v>1110</v>
      </c>
      <c r="J673" s="3"/>
      <c r="K673" s="3"/>
      <c r="L673" s="2" t="s">
        <v>195</v>
      </c>
      <c r="M673" s="2"/>
      <c r="N673" s="2">
        <v>184</v>
      </c>
      <c r="O673" s="4">
        <v>184</v>
      </c>
      <c r="P673" s="4">
        <v>0</v>
      </c>
      <c r="Q673" s="4">
        <v>184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2">
        <v>13.5</v>
      </c>
      <c r="Z673" s="2">
        <v>13.5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4">
        <v>0</v>
      </c>
      <c r="AG673" s="2">
        <v>32</v>
      </c>
      <c r="AH673" s="2">
        <v>480</v>
      </c>
      <c r="AI673" s="2">
        <v>200</v>
      </c>
      <c r="AJ673" s="5">
        <v>50</v>
      </c>
      <c r="AK673" s="55">
        <f t="shared" si="10"/>
        <v>0</v>
      </c>
    </row>
    <row r="674" spans="1:37" ht="25.65" customHeight="1">
      <c r="A674" s="2">
        <v>943</v>
      </c>
      <c r="B674" s="2" t="s">
        <v>36</v>
      </c>
      <c r="C674" s="2" t="s">
        <v>1405</v>
      </c>
      <c r="D674" s="2" t="s">
        <v>38</v>
      </c>
      <c r="E674" s="2" t="s">
        <v>39</v>
      </c>
      <c r="F674" s="2" t="s">
        <v>40</v>
      </c>
      <c r="G674" s="2" t="s">
        <v>87</v>
      </c>
      <c r="H674" s="2" t="s">
        <v>62</v>
      </c>
      <c r="I674" s="3" t="s">
        <v>1406</v>
      </c>
      <c r="J674" s="3"/>
      <c r="K674" s="3"/>
      <c r="L674" s="2" t="s">
        <v>64</v>
      </c>
      <c r="M674" s="2" t="s">
        <v>706</v>
      </c>
      <c r="N674" s="2">
        <v>172.5</v>
      </c>
      <c r="O674" s="4">
        <v>172.5</v>
      </c>
      <c r="P674" s="4">
        <v>0</v>
      </c>
      <c r="Q674" s="4">
        <v>172.5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2">
        <v>55</v>
      </c>
      <c r="Z674" s="2">
        <v>24.5</v>
      </c>
      <c r="AA674" s="2">
        <v>0</v>
      </c>
      <c r="AB674" s="2">
        <v>9.5</v>
      </c>
      <c r="AC674" s="2">
        <v>21</v>
      </c>
      <c r="AD674" s="2">
        <v>0</v>
      </c>
      <c r="AE674" s="2">
        <v>0</v>
      </c>
      <c r="AF674" s="4">
        <v>1220</v>
      </c>
      <c r="AG674" s="2">
        <v>47</v>
      </c>
      <c r="AH674" s="2">
        <v>705</v>
      </c>
      <c r="AI674" s="2">
        <v>200</v>
      </c>
      <c r="AJ674" s="5">
        <v>50</v>
      </c>
      <c r="AK674" s="55">
        <f t="shared" si="10"/>
        <v>0</v>
      </c>
    </row>
    <row r="675" spans="1:37" ht="25.65" customHeight="1">
      <c r="A675" s="2">
        <v>944</v>
      </c>
      <c r="B675" s="2" t="s">
        <v>85</v>
      </c>
      <c r="C675" s="2" t="s">
        <v>1407</v>
      </c>
      <c r="D675" s="2" t="s">
        <v>38</v>
      </c>
      <c r="E675" s="2" t="s">
        <v>39</v>
      </c>
      <c r="F675" s="2" t="s">
        <v>40</v>
      </c>
      <c r="G675" s="2" t="s">
        <v>83</v>
      </c>
      <c r="H675" s="2" t="s">
        <v>509</v>
      </c>
      <c r="I675" s="3" t="s">
        <v>875</v>
      </c>
      <c r="J675" s="3"/>
      <c r="K675" s="3" t="s">
        <v>524</v>
      </c>
      <c r="L675" s="2" t="s">
        <v>195</v>
      </c>
      <c r="M675" s="2" t="s">
        <v>706</v>
      </c>
      <c r="N675" s="2">
        <v>135</v>
      </c>
      <c r="O675" s="4">
        <v>131</v>
      </c>
      <c r="P675" s="4">
        <v>0</v>
      </c>
      <c r="Q675" s="4">
        <v>131</v>
      </c>
      <c r="R675" s="4">
        <v>0</v>
      </c>
      <c r="S675" s="4">
        <v>4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4">
        <v>0</v>
      </c>
      <c r="AG675" s="2">
        <v>17</v>
      </c>
      <c r="AH675" s="2">
        <v>255</v>
      </c>
      <c r="AI675" s="2">
        <v>200</v>
      </c>
      <c r="AJ675" s="5">
        <v>50</v>
      </c>
      <c r="AK675" s="55">
        <f t="shared" si="10"/>
        <v>4</v>
      </c>
    </row>
    <row r="676" spans="1:37" ht="25.65" customHeight="1">
      <c r="A676" s="2">
        <v>945</v>
      </c>
      <c r="B676" s="2" t="s">
        <v>36</v>
      </c>
      <c r="C676" s="2" t="s">
        <v>1408</v>
      </c>
      <c r="D676" s="2" t="s">
        <v>133</v>
      </c>
      <c r="E676" s="2" t="s">
        <v>39</v>
      </c>
      <c r="F676" s="2" t="s">
        <v>40</v>
      </c>
      <c r="G676" s="2" t="s">
        <v>457</v>
      </c>
      <c r="H676" s="2" t="s">
        <v>1148</v>
      </c>
      <c r="I676" s="3" t="s">
        <v>1117</v>
      </c>
      <c r="J676" s="3"/>
      <c r="K676" s="3"/>
      <c r="L676" s="2" t="s">
        <v>64</v>
      </c>
      <c r="M676" s="2" t="s">
        <v>706</v>
      </c>
      <c r="N676" s="2">
        <v>184</v>
      </c>
      <c r="O676" s="4">
        <v>183.95</v>
      </c>
      <c r="P676" s="4">
        <v>0</v>
      </c>
      <c r="Q676" s="4">
        <v>183.95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2">
        <v>0.5</v>
      </c>
      <c r="Z676" s="2">
        <v>0</v>
      </c>
      <c r="AA676" s="2">
        <v>0</v>
      </c>
      <c r="AB676" s="2">
        <v>0.5</v>
      </c>
      <c r="AC676" s="2">
        <v>0</v>
      </c>
      <c r="AD676" s="2">
        <v>0</v>
      </c>
      <c r="AE676" s="2">
        <v>0</v>
      </c>
      <c r="AF676" s="4">
        <v>18.75</v>
      </c>
      <c r="AG676" s="2">
        <v>28</v>
      </c>
      <c r="AH676" s="2">
        <v>420</v>
      </c>
      <c r="AI676" s="2">
        <v>200</v>
      </c>
      <c r="AJ676" s="5">
        <v>50</v>
      </c>
      <c r="AK676" s="55">
        <f t="shared" si="10"/>
        <v>0</v>
      </c>
    </row>
    <row r="677" spans="1:37" ht="25.65" customHeight="1">
      <c r="A677" s="2">
        <v>946</v>
      </c>
      <c r="B677" s="2" t="s">
        <v>36</v>
      </c>
      <c r="C677" s="2" t="s">
        <v>1409</v>
      </c>
      <c r="D677" s="2" t="s">
        <v>38</v>
      </c>
      <c r="E677" s="2" t="s">
        <v>39</v>
      </c>
      <c r="F677" s="2" t="s">
        <v>197</v>
      </c>
      <c r="G677" s="2" t="s">
        <v>483</v>
      </c>
      <c r="H677" s="2" t="s">
        <v>199</v>
      </c>
      <c r="I677" s="3" t="s">
        <v>919</v>
      </c>
      <c r="J677" s="3"/>
      <c r="K677" s="3"/>
      <c r="L677" s="2" t="s">
        <v>195</v>
      </c>
      <c r="M677" s="2" t="s">
        <v>706</v>
      </c>
      <c r="N677" s="2">
        <v>172.5</v>
      </c>
      <c r="O677" s="4">
        <v>172.5</v>
      </c>
      <c r="P677" s="4">
        <v>0</v>
      </c>
      <c r="Q677" s="4">
        <v>172.5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2">
        <v>16</v>
      </c>
      <c r="Z677" s="2">
        <v>0</v>
      </c>
      <c r="AA677" s="2">
        <v>0</v>
      </c>
      <c r="AB677" s="2">
        <v>0</v>
      </c>
      <c r="AC677" s="2">
        <v>16</v>
      </c>
      <c r="AD677" s="2">
        <v>0</v>
      </c>
      <c r="AE677" s="2">
        <v>0</v>
      </c>
      <c r="AF677" s="4">
        <v>640</v>
      </c>
      <c r="AG677" s="2">
        <v>24</v>
      </c>
      <c r="AH677" s="2">
        <v>360</v>
      </c>
      <c r="AI677" s="2">
        <v>200</v>
      </c>
      <c r="AJ677" s="5">
        <v>50</v>
      </c>
      <c r="AK677" s="55">
        <f t="shared" si="10"/>
        <v>0</v>
      </c>
    </row>
    <row r="678" spans="1:37" ht="25.65" customHeight="1">
      <c r="A678" s="2">
        <v>947</v>
      </c>
      <c r="B678" s="2" t="s">
        <v>36</v>
      </c>
      <c r="C678" s="2" t="s">
        <v>1410</v>
      </c>
      <c r="D678" s="2" t="s">
        <v>38</v>
      </c>
      <c r="E678" s="2" t="s">
        <v>39</v>
      </c>
      <c r="F678" s="2" t="s">
        <v>40</v>
      </c>
      <c r="G678" s="2" t="s">
        <v>106</v>
      </c>
      <c r="H678" s="2" t="s">
        <v>509</v>
      </c>
      <c r="I678" s="3" t="s">
        <v>1185</v>
      </c>
      <c r="J678" s="3"/>
      <c r="K678" s="3"/>
      <c r="L678" s="2" t="s">
        <v>195</v>
      </c>
      <c r="M678" s="2" t="s">
        <v>706</v>
      </c>
      <c r="N678" s="2">
        <v>172.5</v>
      </c>
      <c r="O678" s="4">
        <v>165</v>
      </c>
      <c r="P678" s="4">
        <v>0</v>
      </c>
      <c r="Q678" s="4">
        <v>165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2">
        <v>3</v>
      </c>
      <c r="Z678" s="2">
        <v>3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4">
        <v>0</v>
      </c>
      <c r="AG678" s="2">
        <v>28</v>
      </c>
      <c r="AH678" s="2">
        <v>420</v>
      </c>
      <c r="AI678" s="2">
        <v>200</v>
      </c>
      <c r="AJ678" s="5">
        <v>0</v>
      </c>
      <c r="AK678" s="55">
        <f t="shared" si="10"/>
        <v>0</v>
      </c>
    </row>
    <row r="679" spans="1:37" ht="25.65" customHeight="1">
      <c r="A679" s="2">
        <v>948</v>
      </c>
      <c r="B679" s="2" t="s">
        <v>36</v>
      </c>
      <c r="C679" s="2" t="s">
        <v>1411</v>
      </c>
      <c r="D679" s="2" t="s">
        <v>38</v>
      </c>
      <c r="E679" s="2" t="s">
        <v>39</v>
      </c>
      <c r="F679" s="2" t="s">
        <v>40</v>
      </c>
      <c r="G679" s="2" t="s">
        <v>127</v>
      </c>
      <c r="H679" s="2" t="s">
        <v>509</v>
      </c>
      <c r="I679" s="3" t="s">
        <v>705</v>
      </c>
      <c r="J679" s="3"/>
      <c r="K679" s="3"/>
      <c r="L679" s="2" t="s">
        <v>195</v>
      </c>
      <c r="M679" s="2" t="s">
        <v>706</v>
      </c>
      <c r="N679" s="2">
        <v>172.5</v>
      </c>
      <c r="O679" s="4">
        <v>168.5</v>
      </c>
      <c r="P679" s="4">
        <v>0</v>
      </c>
      <c r="Q679" s="4">
        <v>168.5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2">
        <v>10</v>
      </c>
      <c r="Z679" s="2">
        <v>10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4">
        <v>0</v>
      </c>
      <c r="AG679" s="2">
        <v>25</v>
      </c>
      <c r="AH679" s="2">
        <v>375</v>
      </c>
      <c r="AI679" s="2">
        <v>200</v>
      </c>
      <c r="AJ679" s="5">
        <v>0</v>
      </c>
      <c r="AK679" s="55">
        <f t="shared" si="10"/>
        <v>0</v>
      </c>
    </row>
    <row r="680" spans="1:37" ht="25.65" customHeight="1">
      <c r="A680" s="2">
        <v>949</v>
      </c>
      <c r="B680" s="2" t="s">
        <v>36</v>
      </c>
      <c r="C680" s="2" t="s">
        <v>1412</v>
      </c>
      <c r="D680" s="2" t="s">
        <v>133</v>
      </c>
      <c r="E680" s="2" t="s">
        <v>39</v>
      </c>
      <c r="F680" s="2" t="s">
        <v>40</v>
      </c>
      <c r="G680" s="2" t="s">
        <v>207</v>
      </c>
      <c r="H680" s="2" t="s">
        <v>679</v>
      </c>
      <c r="I680" s="3" t="s">
        <v>923</v>
      </c>
      <c r="J680" s="3"/>
      <c r="K680" s="3"/>
      <c r="L680" s="2" t="s">
        <v>70</v>
      </c>
      <c r="M680" s="2" t="s">
        <v>706</v>
      </c>
      <c r="N680" s="2">
        <v>184</v>
      </c>
      <c r="O680" s="4">
        <v>184</v>
      </c>
      <c r="P680" s="4">
        <v>0</v>
      </c>
      <c r="Q680" s="4">
        <v>184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2">
        <v>22</v>
      </c>
      <c r="Z680" s="2">
        <v>0</v>
      </c>
      <c r="AA680" s="2">
        <v>0</v>
      </c>
      <c r="AB680" s="2">
        <v>0</v>
      </c>
      <c r="AC680" s="2">
        <v>22</v>
      </c>
      <c r="AD680" s="2">
        <v>0</v>
      </c>
      <c r="AE680" s="2">
        <v>0</v>
      </c>
      <c r="AF680" s="4">
        <v>825</v>
      </c>
      <c r="AG680" s="2">
        <v>39</v>
      </c>
      <c r="AH680" s="2">
        <v>585</v>
      </c>
      <c r="AI680" s="2">
        <v>200</v>
      </c>
      <c r="AJ680" s="5">
        <v>50</v>
      </c>
      <c r="AK680" s="55">
        <f t="shared" si="10"/>
        <v>0</v>
      </c>
    </row>
    <row r="681" spans="1:37" ht="25.65" customHeight="1">
      <c r="A681" s="2">
        <v>950</v>
      </c>
      <c r="B681" s="2" t="s">
        <v>36</v>
      </c>
      <c r="C681" s="2" t="s">
        <v>1413</v>
      </c>
      <c r="D681" s="2" t="s">
        <v>38</v>
      </c>
      <c r="E681" s="2" t="s">
        <v>39</v>
      </c>
      <c r="F681" s="2" t="s">
        <v>197</v>
      </c>
      <c r="G681" s="2" t="s">
        <v>198</v>
      </c>
      <c r="H681" s="2" t="s">
        <v>62</v>
      </c>
      <c r="I681" s="3" t="s">
        <v>923</v>
      </c>
      <c r="J681" s="3"/>
      <c r="K681" s="3"/>
      <c r="L681" s="2" t="s">
        <v>64</v>
      </c>
      <c r="M681" s="2" t="s">
        <v>706</v>
      </c>
      <c r="N681" s="2">
        <v>172.5</v>
      </c>
      <c r="O681" s="4">
        <v>135</v>
      </c>
      <c r="P681" s="4">
        <v>0</v>
      </c>
      <c r="Q681" s="4">
        <v>135</v>
      </c>
      <c r="R681" s="4">
        <v>15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22.5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4">
        <v>0</v>
      </c>
      <c r="AG681" s="2">
        <v>18</v>
      </c>
      <c r="AH681" s="2">
        <v>270</v>
      </c>
      <c r="AI681" s="2">
        <v>200</v>
      </c>
      <c r="AJ681" s="5">
        <v>50</v>
      </c>
      <c r="AK681" s="55">
        <f t="shared" si="10"/>
        <v>37.5</v>
      </c>
    </row>
    <row r="682" spans="1:37" ht="25.65" customHeight="1">
      <c r="A682" s="2">
        <v>951</v>
      </c>
      <c r="B682" s="2" t="s">
        <v>36</v>
      </c>
      <c r="C682" s="2" t="s">
        <v>1414</v>
      </c>
      <c r="D682" s="2" t="s">
        <v>38</v>
      </c>
      <c r="E682" s="2" t="s">
        <v>39</v>
      </c>
      <c r="F682" s="2" t="s">
        <v>40</v>
      </c>
      <c r="G682" s="2" t="s">
        <v>109</v>
      </c>
      <c r="H682" s="2" t="s">
        <v>1119</v>
      </c>
      <c r="I682" s="3" t="s">
        <v>1415</v>
      </c>
      <c r="J682" s="3"/>
      <c r="K682" s="3"/>
      <c r="L682" s="2" t="s">
        <v>70</v>
      </c>
      <c r="M682" s="2" t="s">
        <v>706</v>
      </c>
      <c r="N682" s="2">
        <v>172.5</v>
      </c>
      <c r="O682" s="4">
        <v>168.5</v>
      </c>
      <c r="P682" s="4">
        <v>0</v>
      </c>
      <c r="Q682" s="4">
        <v>168.5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2">
        <v>10</v>
      </c>
      <c r="Z682" s="2">
        <v>10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4">
        <v>0</v>
      </c>
      <c r="AG682" s="2">
        <v>33</v>
      </c>
      <c r="AH682" s="2">
        <v>495</v>
      </c>
      <c r="AI682" s="2">
        <v>200</v>
      </c>
      <c r="AJ682" s="5">
        <v>50</v>
      </c>
      <c r="AK682" s="55">
        <f t="shared" si="10"/>
        <v>0</v>
      </c>
    </row>
    <row r="683" spans="1:37" ht="25.65" customHeight="1">
      <c r="A683" s="2">
        <v>953</v>
      </c>
      <c r="B683" s="2" t="s">
        <v>85</v>
      </c>
      <c r="C683" s="2" t="s">
        <v>1416</v>
      </c>
      <c r="D683" s="2" t="s">
        <v>38</v>
      </c>
      <c r="E683" s="2" t="s">
        <v>39</v>
      </c>
      <c r="F683" s="2" t="s">
        <v>40</v>
      </c>
      <c r="G683" s="2" t="s">
        <v>83</v>
      </c>
      <c r="H683" s="2" t="s">
        <v>62</v>
      </c>
      <c r="I683" s="3" t="s">
        <v>892</v>
      </c>
      <c r="J683" s="3"/>
      <c r="K683" s="3" t="s">
        <v>263</v>
      </c>
      <c r="L683" s="2" t="s">
        <v>64</v>
      </c>
      <c r="M683" s="2"/>
      <c r="N683" s="2">
        <v>172.5</v>
      </c>
      <c r="O683" s="4">
        <v>165</v>
      </c>
      <c r="P683" s="4">
        <v>0</v>
      </c>
      <c r="Q683" s="4">
        <v>165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2">
        <v>23.5</v>
      </c>
      <c r="Z683" s="2">
        <v>20</v>
      </c>
      <c r="AA683" s="2">
        <v>0</v>
      </c>
      <c r="AB683" s="2">
        <v>3.5</v>
      </c>
      <c r="AC683" s="2">
        <v>0</v>
      </c>
      <c r="AD683" s="2">
        <v>0</v>
      </c>
      <c r="AE683" s="2">
        <v>0</v>
      </c>
      <c r="AF683" s="4">
        <v>140</v>
      </c>
      <c r="AG683" s="2">
        <v>32</v>
      </c>
      <c r="AH683" s="2">
        <v>480</v>
      </c>
      <c r="AI683" s="2">
        <v>200</v>
      </c>
      <c r="AJ683" s="5">
        <v>50</v>
      </c>
      <c r="AK683" s="55">
        <f t="shared" si="10"/>
        <v>0</v>
      </c>
    </row>
    <row r="684" spans="1:37" ht="25.65" customHeight="1">
      <c r="A684" s="2">
        <v>954</v>
      </c>
      <c r="B684" s="2" t="s">
        <v>36</v>
      </c>
      <c r="C684" s="2" t="s">
        <v>1417</v>
      </c>
      <c r="D684" s="2" t="s">
        <v>133</v>
      </c>
      <c r="E684" s="2" t="s">
        <v>39</v>
      </c>
      <c r="F684" s="2" t="s">
        <v>40</v>
      </c>
      <c r="G684" s="2" t="s">
        <v>207</v>
      </c>
      <c r="H684" s="2" t="s">
        <v>797</v>
      </c>
      <c r="I684" s="3" t="s">
        <v>892</v>
      </c>
      <c r="J684" s="3"/>
      <c r="K684" s="3"/>
      <c r="L684" s="2" t="s">
        <v>195</v>
      </c>
      <c r="M684" s="2"/>
      <c r="N684" s="2">
        <v>184</v>
      </c>
      <c r="O684" s="4">
        <v>184</v>
      </c>
      <c r="P684" s="4">
        <v>0</v>
      </c>
      <c r="Q684" s="4">
        <v>184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2">
        <v>2.5</v>
      </c>
      <c r="Z684" s="2">
        <v>0</v>
      </c>
      <c r="AA684" s="2">
        <v>0</v>
      </c>
      <c r="AB684" s="2">
        <v>2.5</v>
      </c>
      <c r="AC684" s="2">
        <v>0</v>
      </c>
      <c r="AD684" s="2">
        <v>0</v>
      </c>
      <c r="AE684" s="2">
        <v>0</v>
      </c>
      <c r="AF684" s="4">
        <v>93.75</v>
      </c>
      <c r="AG684" s="2">
        <v>29</v>
      </c>
      <c r="AH684" s="2">
        <v>435</v>
      </c>
      <c r="AI684" s="2">
        <v>200</v>
      </c>
      <c r="AJ684" s="5">
        <v>50</v>
      </c>
      <c r="AK684" s="55">
        <f t="shared" si="10"/>
        <v>0</v>
      </c>
    </row>
    <row r="685" spans="1:37" ht="25.65" customHeight="1">
      <c r="A685" s="2">
        <v>955</v>
      </c>
      <c r="B685" s="2" t="s">
        <v>36</v>
      </c>
      <c r="C685" s="2" t="s">
        <v>1418</v>
      </c>
      <c r="D685" s="2" t="s">
        <v>38</v>
      </c>
      <c r="E685" s="2" t="s">
        <v>39</v>
      </c>
      <c r="F685" s="2" t="s">
        <v>187</v>
      </c>
      <c r="G685" s="2" t="s">
        <v>187</v>
      </c>
      <c r="H685" s="2" t="s">
        <v>360</v>
      </c>
      <c r="I685" s="3" t="s">
        <v>892</v>
      </c>
      <c r="J685" s="3"/>
      <c r="K685" s="3"/>
      <c r="L685" s="2" t="s">
        <v>195</v>
      </c>
      <c r="M685" s="2"/>
      <c r="N685" s="2">
        <v>177</v>
      </c>
      <c r="O685" s="4">
        <v>175.18333333333334</v>
      </c>
      <c r="P685" s="4">
        <v>0</v>
      </c>
      <c r="Q685" s="4">
        <v>175.19</v>
      </c>
      <c r="R685" s="4">
        <v>1.5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4">
        <v>0</v>
      </c>
      <c r="AG685" s="2">
        <v>26</v>
      </c>
      <c r="AH685" s="2">
        <v>390</v>
      </c>
      <c r="AI685" s="2">
        <v>200</v>
      </c>
      <c r="AJ685" s="5">
        <v>50</v>
      </c>
      <c r="AK685" s="55">
        <f t="shared" si="10"/>
        <v>1.5</v>
      </c>
    </row>
    <row r="686" spans="1:37" ht="25.65" customHeight="1">
      <c r="A686" s="2">
        <v>956</v>
      </c>
      <c r="B686" s="2" t="s">
        <v>36</v>
      </c>
      <c r="C686" s="2" t="s">
        <v>1419</v>
      </c>
      <c r="D686" s="2" t="s">
        <v>38</v>
      </c>
      <c r="E686" s="2" t="s">
        <v>39</v>
      </c>
      <c r="F686" s="2" t="s">
        <v>187</v>
      </c>
      <c r="G686" s="2" t="s">
        <v>187</v>
      </c>
      <c r="H686" s="2" t="s">
        <v>666</v>
      </c>
      <c r="I686" s="3" t="s">
        <v>892</v>
      </c>
      <c r="J686" s="3"/>
      <c r="K686" s="3"/>
      <c r="L686" s="2" t="s">
        <v>195</v>
      </c>
      <c r="M686" s="2"/>
      <c r="N686" s="2">
        <v>172.5</v>
      </c>
      <c r="O686" s="4">
        <v>161.5</v>
      </c>
      <c r="P686" s="4">
        <v>0</v>
      </c>
      <c r="Q686" s="4">
        <v>161.5</v>
      </c>
      <c r="R686" s="4">
        <v>0</v>
      </c>
      <c r="S686" s="4">
        <v>3.5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2">
        <v>13.5</v>
      </c>
      <c r="Z686" s="2">
        <v>13.5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4">
        <v>0</v>
      </c>
      <c r="AG686" s="2">
        <v>28</v>
      </c>
      <c r="AH686" s="2">
        <v>420</v>
      </c>
      <c r="AI686" s="2">
        <v>200</v>
      </c>
      <c r="AJ686" s="5">
        <v>50</v>
      </c>
      <c r="AK686" s="55">
        <f t="shared" si="10"/>
        <v>3.5</v>
      </c>
    </row>
    <row r="687" spans="1:37" ht="25.65" customHeight="1">
      <c r="A687" s="2">
        <v>957</v>
      </c>
      <c r="B687" s="2" t="s">
        <v>36</v>
      </c>
      <c r="C687" s="2" t="s">
        <v>1420</v>
      </c>
      <c r="D687" s="2" t="s">
        <v>38</v>
      </c>
      <c r="E687" s="2" t="s">
        <v>39</v>
      </c>
      <c r="F687" s="2" t="s">
        <v>197</v>
      </c>
      <c r="G687" s="2" t="s">
        <v>198</v>
      </c>
      <c r="H687" s="2" t="s">
        <v>199</v>
      </c>
      <c r="I687" s="3" t="s">
        <v>897</v>
      </c>
      <c r="J687" s="3"/>
      <c r="K687" s="3"/>
      <c r="L687" s="2" t="s">
        <v>64</v>
      </c>
      <c r="M687" s="2"/>
      <c r="N687" s="2">
        <v>172.5</v>
      </c>
      <c r="O687" s="4">
        <v>172.5</v>
      </c>
      <c r="P687" s="4">
        <v>0</v>
      </c>
      <c r="Q687" s="4">
        <v>172.5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2">
        <v>8</v>
      </c>
      <c r="Z687" s="2">
        <v>8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4">
        <v>0</v>
      </c>
      <c r="AG687" s="2">
        <v>25</v>
      </c>
      <c r="AH687" s="2">
        <v>375</v>
      </c>
      <c r="AI687" s="2">
        <v>200</v>
      </c>
      <c r="AJ687" s="5">
        <v>50</v>
      </c>
      <c r="AK687" s="55">
        <f t="shared" si="10"/>
        <v>0</v>
      </c>
    </row>
    <row r="688" spans="1:37" ht="25.65" customHeight="1">
      <c r="A688" s="2">
        <v>959</v>
      </c>
      <c r="B688" s="2" t="s">
        <v>36</v>
      </c>
      <c r="C688" s="2" t="s">
        <v>1421</v>
      </c>
      <c r="D688" s="2" t="s">
        <v>133</v>
      </c>
      <c r="E688" s="2" t="s">
        <v>39</v>
      </c>
      <c r="F688" s="2" t="s">
        <v>40</v>
      </c>
      <c r="G688" s="2" t="s">
        <v>382</v>
      </c>
      <c r="H688" s="2" t="s">
        <v>1422</v>
      </c>
      <c r="I688" s="3" t="s">
        <v>903</v>
      </c>
      <c r="J688" s="3"/>
      <c r="K688" s="3"/>
      <c r="L688" s="2" t="s">
        <v>121</v>
      </c>
      <c r="M688" s="2"/>
      <c r="N688" s="2">
        <v>184</v>
      </c>
      <c r="O688" s="4">
        <v>181</v>
      </c>
      <c r="P688" s="4">
        <v>0</v>
      </c>
      <c r="Q688" s="4">
        <v>181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4">
        <v>0</v>
      </c>
      <c r="AG688" s="2">
        <v>23</v>
      </c>
      <c r="AH688" s="2">
        <v>345</v>
      </c>
      <c r="AI688" s="2">
        <v>200</v>
      </c>
      <c r="AJ688" s="5">
        <v>50</v>
      </c>
      <c r="AK688" s="55">
        <f t="shared" si="10"/>
        <v>0</v>
      </c>
    </row>
    <row r="689" spans="1:37" ht="25.65" customHeight="1">
      <c r="A689" s="2">
        <v>961</v>
      </c>
      <c r="B689" s="2" t="s">
        <v>36</v>
      </c>
      <c r="C689" s="2" t="s">
        <v>1423</v>
      </c>
      <c r="D689" s="2" t="s">
        <v>38</v>
      </c>
      <c r="E689" s="2" t="s">
        <v>39</v>
      </c>
      <c r="F689" s="2" t="s">
        <v>40</v>
      </c>
      <c r="G689" s="2" t="s">
        <v>318</v>
      </c>
      <c r="H689" s="2" t="s">
        <v>319</v>
      </c>
      <c r="I689" s="3" t="s">
        <v>1135</v>
      </c>
      <c r="J689" s="3"/>
      <c r="K689" s="3"/>
      <c r="L689" s="2" t="s">
        <v>64</v>
      </c>
      <c r="M689" s="2"/>
      <c r="N689" s="2">
        <v>172.5</v>
      </c>
      <c r="O689" s="4">
        <v>172.5</v>
      </c>
      <c r="P689" s="4">
        <v>0</v>
      </c>
      <c r="Q689" s="4">
        <v>172.5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2">
        <v>5</v>
      </c>
      <c r="Z689" s="2">
        <v>5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4">
        <v>0</v>
      </c>
      <c r="AG689" s="2">
        <v>28</v>
      </c>
      <c r="AH689" s="2">
        <v>420</v>
      </c>
      <c r="AI689" s="2">
        <v>200</v>
      </c>
      <c r="AJ689" s="5">
        <v>50</v>
      </c>
      <c r="AK689" s="55">
        <f t="shared" si="10"/>
        <v>0</v>
      </c>
    </row>
    <row r="690" spans="1:37" ht="25.65" customHeight="1">
      <c r="A690" s="2">
        <v>962</v>
      </c>
      <c r="B690" s="2" t="s">
        <v>36</v>
      </c>
      <c r="C690" s="2" t="s">
        <v>1424</v>
      </c>
      <c r="D690" s="2" t="s">
        <v>38</v>
      </c>
      <c r="E690" s="2" t="s">
        <v>39</v>
      </c>
      <c r="F690" s="2" t="s">
        <v>40</v>
      </c>
      <c r="G690" s="2" t="s">
        <v>249</v>
      </c>
      <c r="H690" s="2" t="s">
        <v>603</v>
      </c>
      <c r="I690" s="3" t="s">
        <v>1135</v>
      </c>
      <c r="J690" s="3"/>
      <c r="K690" s="3"/>
      <c r="L690" s="2" t="s">
        <v>70</v>
      </c>
      <c r="M690" s="2"/>
      <c r="N690" s="2">
        <v>172.5</v>
      </c>
      <c r="O690" s="4">
        <v>172.5</v>
      </c>
      <c r="P690" s="4">
        <v>0</v>
      </c>
      <c r="Q690" s="4">
        <v>172.5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2">
        <v>14.5</v>
      </c>
      <c r="Z690" s="2">
        <v>14.5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4">
        <v>0</v>
      </c>
      <c r="AG690" s="2">
        <v>27</v>
      </c>
      <c r="AH690" s="2">
        <v>405</v>
      </c>
      <c r="AI690" s="2">
        <v>200</v>
      </c>
      <c r="AJ690" s="5">
        <v>50</v>
      </c>
      <c r="AK690" s="55">
        <f t="shared" si="10"/>
        <v>0</v>
      </c>
    </row>
    <row r="691" spans="1:37" ht="25.65" customHeight="1">
      <c r="A691" s="2">
        <v>963</v>
      </c>
      <c r="B691" s="2" t="s">
        <v>36</v>
      </c>
      <c r="C691" s="2" t="s">
        <v>1425</v>
      </c>
      <c r="D691" s="2" t="s">
        <v>38</v>
      </c>
      <c r="E691" s="2" t="s">
        <v>39</v>
      </c>
      <c r="F691" s="2" t="s">
        <v>40</v>
      </c>
      <c r="G691" s="2" t="s">
        <v>83</v>
      </c>
      <c r="H691" s="2" t="s">
        <v>509</v>
      </c>
      <c r="I691" s="3" t="s">
        <v>705</v>
      </c>
      <c r="J691" s="3"/>
      <c r="K691" s="3"/>
      <c r="L691" s="2" t="s">
        <v>195</v>
      </c>
      <c r="M691" s="2"/>
      <c r="N691" s="2">
        <v>172.5</v>
      </c>
      <c r="O691" s="4">
        <v>172.5</v>
      </c>
      <c r="P691" s="4">
        <v>0</v>
      </c>
      <c r="Q691" s="4">
        <v>172.5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2">
        <v>11.5</v>
      </c>
      <c r="Z691" s="2">
        <v>8.5</v>
      </c>
      <c r="AA691" s="2">
        <v>0</v>
      </c>
      <c r="AB691" s="2">
        <v>3</v>
      </c>
      <c r="AC691" s="2">
        <v>0</v>
      </c>
      <c r="AD691" s="2">
        <v>0</v>
      </c>
      <c r="AE691" s="2">
        <v>0</v>
      </c>
      <c r="AF691" s="4">
        <v>120</v>
      </c>
      <c r="AG691" s="2">
        <v>31</v>
      </c>
      <c r="AH691" s="2">
        <v>465</v>
      </c>
      <c r="AI691" s="2">
        <v>200</v>
      </c>
      <c r="AJ691" s="5">
        <v>0</v>
      </c>
      <c r="AK691" s="55">
        <f t="shared" si="10"/>
        <v>0</v>
      </c>
    </row>
    <row r="692" spans="1:37" ht="25.65" customHeight="1">
      <c r="A692" s="2">
        <v>964</v>
      </c>
      <c r="B692" s="2" t="s">
        <v>36</v>
      </c>
      <c r="C692" s="2" t="s">
        <v>1426</v>
      </c>
      <c r="D692" s="2" t="s">
        <v>133</v>
      </c>
      <c r="E692" s="2" t="s">
        <v>39</v>
      </c>
      <c r="F692" s="2" t="s">
        <v>40</v>
      </c>
      <c r="G692" s="2" t="s">
        <v>612</v>
      </c>
      <c r="H692" s="2" t="s">
        <v>763</v>
      </c>
      <c r="I692" s="3" t="s">
        <v>910</v>
      </c>
      <c r="J692" s="3"/>
      <c r="K692" s="3"/>
      <c r="L692" s="2" t="s">
        <v>74</v>
      </c>
      <c r="M692" s="2"/>
      <c r="N692" s="2">
        <v>184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4">
        <v>0</v>
      </c>
      <c r="AG692" s="2">
        <v>0</v>
      </c>
      <c r="AH692" s="2">
        <v>0</v>
      </c>
      <c r="AI692" s="2">
        <v>200</v>
      </c>
      <c r="AJ692" s="5">
        <v>50</v>
      </c>
      <c r="AK692" s="55">
        <f t="shared" si="10"/>
        <v>0</v>
      </c>
    </row>
    <row r="693" spans="1:37" ht="25.65" customHeight="1">
      <c r="A693" s="2">
        <v>967</v>
      </c>
      <c r="B693" s="2" t="s">
        <v>36</v>
      </c>
      <c r="C693" s="2" t="s">
        <v>1427</v>
      </c>
      <c r="D693" s="2" t="s">
        <v>133</v>
      </c>
      <c r="E693" s="2" t="s">
        <v>39</v>
      </c>
      <c r="F693" s="2" t="s">
        <v>197</v>
      </c>
      <c r="G693" s="2" t="s">
        <v>134</v>
      </c>
      <c r="H693" s="2" t="s">
        <v>265</v>
      </c>
      <c r="I693" s="3" t="s">
        <v>1428</v>
      </c>
      <c r="J693" s="3"/>
      <c r="K693" s="3"/>
      <c r="L693" s="2" t="s">
        <v>64</v>
      </c>
      <c r="M693" s="2"/>
      <c r="N693" s="2">
        <v>184</v>
      </c>
      <c r="O693" s="4">
        <v>175.81666666666666</v>
      </c>
      <c r="P693" s="4">
        <v>0</v>
      </c>
      <c r="Q693" s="4">
        <v>175.82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2">
        <v>7</v>
      </c>
      <c r="Z693" s="2">
        <v>7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4">
        <v>0</v>
      </c>
      <c r="AG693" s="2">
        <v>28</v>
      </c>
      <c r="AH693" s="2">
        <v>420</v>
      </c>
      <c r="AI693" s="2">
        <v>200</v>
      </c>
      <c r="AJ693" s="5">
        <v>50</v>
      </c>
      <c r="AK693" s="55">
        <f t="shared" si="10"/>
        <v>0</v>
      </c>
    </row>
    <row r="694" spans="1:37" ht="25.65" customHeight="1">
      <c r="A694" s="2">
        <v>968</v>
      </c>
      <c r="B694" s="2" t="s">
        <v>36</v>
      </c>
      <c r="C694" s="2" t="s">
        <v>1429</v>
      </c>
      <c r="D694" s="2" t="s">
        <v>38</v>
      </c>
      <c r="E694" s="2" t="s">
        <v>39</v>
      </c>
      <c r="F694" s="2" t="s">
        <v>40</v>
      </c>
      <c r="G694" s="2" t="s">
        <v>83</v>
      </c>
      <c r="H694" s="2" t="s">
        <v>291</v>
      </c>
      <c r="I694" s="3" t="s">
        <v>943</v>
      </c>
      <c r="J694" s="3"/>
      <c r="K694" s="3"/>
      <c r="L694" s="2" t="s">
        <v>64</v>
      </c>
      <c r="M694" s="2"/>
      <c r="N694" s="2">
        <v>172.5</v>
      </c>
      <c r="O694" s="4">
        <v>172.5</v>
      </c>
      <c r="P694" s="4">
        <v>0</v>
      </c>
      <c r="Q694" s="4">
        <v>172.5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2">
        <v>7</v>
      </c>
      <c r="Z694" s="2">
        <v>2</v>
      </c>
      <c r="AA694" s="2">
        <v>0</v>
      </c>
      <c r="AB694" s="2">
        <v>2.5</v>
      </c>
      <c r="AC694" s="2">
        <v>2.5</v>
      </c>
      <c r="AD694" s="2">
        <v>0</v>
      </c>
      <c r="AE694" s="2">
        <v>0</v>
      </c>
      <c r="AF694" s="4">
        <v>200</v>
      </c>
      <c r="AG694" s="2">
        <v>35</v>
      </c>
      <c r="AH694" s="2">
        <v>525</v>
      </c>
      <c r="AI694" s="2">
        <v>200</v>
      </c>
      <c r="AJ694" s="5">
        <v>50</v>
      </c>
      <c r="AK694" s="55">
        <f t="shared" si="10"/>
        <v>0</v>
      </c>
    </row>
    <row r="695" spans="1:37" ht="25.65" customHeight="1">
      <c r="A695" s="2">
        <v>970</v>
      </c>
      <c r="B695" s="2" t="s">
        <v>85</v>
      </c>
      <c r="C695" s="2" t="s">
        <v>1430</v>
      </c>
      <c r="D695" s="2" t="s">
        <v>133</v>
      </c>
      <c r="E695" s="2" t="s">
        <v>39</v>
      </c>
      <c r="F695" s="2" t="s">
        <v>40</v>
      </c>
      <c r="G695" s="2" t="s">
        <v>139</v>
      </c>
      <c r="H695" s="2" t="s">
        <v>1045</v>
      </c>
      <c r="I695" s="3" t="s">
        <v>1431</v>
      </c>
      <c r="J695" s="3"/>
      <c r="K695" s="3" t="s">
        <v>524</v>
      </c>
      <c r="L695" s="2" t="s">
        <v>70</v>
      </c>
      <c r="M695" s="2"/>
      <c r="N695" s="2">
        <v>144</v>
      </c>
      <c r="O695" s="4">
        <v>144</v>
      </c>
      <c r="P695" s="4">
        <v>0</v>
      </c>
      <c r="Q695" s="4">
        <v>144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4">
        <v>0</v>
      </c>
      <c r="AG695" s="2">
        <v>35</v>
      </c>
      <c r="AH695" s="2">
        <v>525</v>
      </c>
      <c r="AI695" s="2">
        <v>200</v>
      </c>
      <c r="AJ695" s="5">
        <v>0</v>
      </c>
      <c r="AK695" s="55">
        <f t="shared" si="10"/>
        <v>0</v>
      </c>
    </row>
    <row r="696" spans="1:37" ht="25.65" customHeight="1">
      <c r="A696" s="2">
        <v>972</v>
      </c>
      <c r="B696" s="2" t="s">
        <v>36</v>
      </c>
      <c r="C696" s="2" t="s">
        <v>1432</v>
      </c>
      <c r="D696" s="2" t="s">
        <v>133</v>
      </c>
      <c r="E696" s="2" t="s">
        <v>39</v>
      </c>
      <c r="F696" s="2" t="s">
        <v>40</v>
      </c>
      <c r="G696" s="2" t="s">
        <v>596</v>
      </c>
      <c r="H696" s="2" t="s">
        <v>536</v>
      </c>
      <c r="I696" s="3" t="s">
        <v>916</v>
      </c>
      <c r="J696" s="3"/>
      <c r="K696" s="3"/>
      <c r="L696" s="2" t="s">
        <v>70</v>
      </c>
      <c r="M696" s="2"/>
      <c r="N696" s="2">
        <v>184</v>
      </c>
      <c r="O696" s="4">
        <v>184</v>
      </c>
      <c r="P696" s="4">
        <v>0</v>
      </c>
      <c r="Q696" s="4">
        <v>184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2">
        <v>10</v>
      </c>
      <c r="Z696" s="2">
        <v>10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4">
        <v>0</v>
      </c>
      <c r="AG696" s="2">
        <v>27</v>
      </c>
      <c r="AH696" s="2">
        <v>405</v>
      </c>
      <c r="AI696" s="2">
        <v>200</v>
      </c>
      <c r="AJ696" s="5">
        <v>0</v>
      </c>
      <c r="AK696" s="55">
        <f t="shared" si="10"/>
        <v>0</v>
      </c>
    </row>
    <row r="697" spans="1:37" ht="25.65" customHeight="1">
      <c r="A697" s="2">
        <v>974</v>
      </c>
      <c r="B697" s="2" t="s">
        <v>36</v>
      </c>
      <c r="C697" s="2" t="s">
        <v>1433</v>
      </c>
      <c r="D697" s="2" t="s">
        <v>38</v>
      </c>
      <c r="E697" s="2" t="s">
        <v>39</v>
      </c>
      <c r="F697" s="2" t="s">
        <v>40</v>
      </c>
      <c r="G697" s="2" t="s">
        <v>287</v>
      </c>
      <c r="H697" s="2" t="s">
        <v>603</v>
      </c>
      <c r="I697" s="3" t="s">
        <v>957</v>
      </c>
      <c r="J697" s="3"/>
      <c r="K697" s="3"/>
      <c r="L697" s="2" t="s">
        <v>70</v>
      </c>
      <c r="M697" s="2"/>
      <c r="N697" s="2">
        <v>172.5</v>
      </c>
      <c r="O697" s="4">
        <v>165</v>
      </c>
      <c r="P697" s="4">
        <v>0</v>
      </c>
      <c r="Q697" s="4">
        <v>165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2">
        <v>7.5</v>
      </c>
      <c r="Z697" s="2">
        <v>7.5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4">
        <v>0</v>
      </c>
      <c r="AG697" s="2">
        <v>23</v>
      </c>
      <c r="AH697" s="2">
        <v>345</v>
      </c>
      <c r="AI697" s="2">
        <v>200</v>
      </c>
      <c r="AJ697" s="5">
        <v>0</v>
      </c>
      <c r="AK697" s="55">
        <f t="shared" si="10"/>
        <v>0</v>
      </c>
    </row>
    <row r="698" spans="1:37" ht="25.65" customHeight="1">
      <c r="A698" s="2">
        <v>977</v>
      </c>
      <c r="B698" s="2" t="s">
        <v>36</v>
      </c>
      <c r="C698" s="2" t="s">
        <v>1434</v>
      </c>
      <c r="D698" s="2" t="s">
        <v>38</v>
      </c>
      <c r="E698" s="2" t="s">
        <v>39</v>
      </c>
      <c r="F698" s="2" t="s">
        <v>40</v>
      </c>
      <c r="G698" s="2" t="s">
        <v>106</v>
      </c>
      <c r="H698" s="2" t="s">
        <v>509</v>
      </c>
      <c r="I698" s="3" t="s">
        <v>962</v>
      </c>
      <c r="J698" s="3"/>
      <c r="K698" s="3"/>
      <c r="L698" s="2" t="s">
        <v>195</v>
      </c>
      <c r="M698" s="2"/>
      <c r="N698" s="2">
        <v>172.5</v>
      </c>
      <c r="O698" s="4">
        <v>150.1</v>
      </c>
      <c r="P698" s="4">
        <v>0</v>
      </c>
      <c r="Q698" s="4">
        <v>150.1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2">
        <v>25</v>
      </c>
      <c r="Z698" s="2">
        <v>21</v>
      </c>
      <c r="AA698" s="2">
        <v>0</v>
      </c>
      <c r="AB698" s="2">
        <v>4</v>
      </c>
      <c r="AC698" s="2">
        <v>0</v>
      </c>
      <c r="AD698" s="2">
        <v>0</v>
      </c>
      <c r="AE698" s="2">
        <v>0</v>
      </c>
      <c r="AF698" s="4">
        <v>160</v>
      </c>
      <c r="AG698" s="2">
        <v>34</v>
      </c>
      <c r="AH698" s="2">
        <v>510</v>
      </c>
      <c r="AI698" s="2">
        <v>200</v>
      </c>
      <c r="AJ698" s="5">
        <v>0</v>
      </c>
      <c r="AK698" s="55">
        <f t="shared" si="10"/>
        <v>0</v>
      </c>
    </row>
    <row r="699" spans="1:37" ht="25.65" customHeight="1">
      <c r="A699" s="2">
        <v>980</v>
      </c>
      <c r="B699" s="2" t="s">
        <v>36</v>
      </c>
      <c r="C699" s="2" t="s">
        <v>1435</v>
      </c>
      <c r="D699" s="2" t="s">
        <v>38</v>
      </c>
      <c r="E699" s="2" t="s">
        <v>39</v>
      </c>
      <c r="F699" s="2" t="s">
        <v>40</v>
      </c>
      <c r="G699" s="2" t="s">
        <v>56</v>
      </c>
      <c r="H699" s="2" t="s">
        <v>509</v>
      </c>
      <c r="I699" s="3" t="s">
        <v>977</v>
      </c>
      <c r="J699" s="3"/>
      <c r="K699" s="3"/>
      <c r="L699" s="2" t="s">
        <v>195</v>
      </c>
      <c r="M699" s="2"/>
      <c r="N699" s="2">
        <v>172.5</v>
      </c>
      <c r="O699" s="4">
        <v>172.5</v>
      </c>
      <c r="P699" s="4">
        <v>0</v>
      </c>
      <c r="Q699" s="4">
        <v>172.5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2">
        <v>14</v>
      </c>
      <c r="Z699" s="2">
        <v>14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4">
        <v>0</v>
      </c>
      <c r="AG699" s="2">
        <v>41</v>
      </c>
      <c r="AH699" s="2">
        <v>615</v>
      </c>
      <c r="AI699" s="2">
        <v>200</v>
      </c>
      <c r="AJ699" s="5">
        <v>0</v>
      </c>
      <c r="AK699" s="55">
        <f t="shared" si="10"/>
        <v>0</v>
      </c>
    </row>
    <row r="700" spans="1:37" ht="25.65" customHeight="1">
      <c r="A700" s="2">
        <v>981</v>
      </c>
      <c r="B700" s="2" t="s">
        <v>36</v>
      </c>
      <c r="C700" s="2" t="s">
        <v>1436</v>
      </c>
      <c r="D700" s="2" t="s">
        <v>38</v>
      </c>
      <c r="E700" s="2" t="s">
        <v>39</v>
      </c>
      <c r="F700" s="2" t="s">
        <v>40</v>
      </c>
      <c r="G700" s="2" t="s">
        <v>67</v>
      </c>
      <c r="H700" s="2" t="s">
        <v>509</v>
      </c>
      <c r="I700" s="3" t="s">
        <v>977</v>
      </c>
      <c r="J700" s="3"/>
      <c r="K700" s="3"/>
      <c r="L700" s="2" t="s">
        <v>195</v>
      </c>
      <c r="M700" s="2"/>
      <c r="N700" s="2">
        <v>172.5</v>
      </c>
      <c r="O700" s="4">
        <v>157.5</v>
      </c>
      <c r="P700" s="4">
        <v>0</v>
      </c>
      <c r="Q700" s="4">
        <v>157.5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2">
        <v>8.5</v>
      </c>
      <c r="Z700" s="2">
        <v>8.5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4">
        <v>0</v>
      </c>
      <c r="AG700" s="2">
        <v>29</v>
      </c>
      <c r="AH700" s="2">
        <v>435</v>
      </c>
      <c r="AI700" s="2">
        <v>200</v>
      </c>
      <c r="AJ700" s="5">
        <v>0</v>
      </c>
      <c r="AK700" s="55">
        <f t="shared" si="10"/>
        <v>0</v>
      </c>
    </row>
    <row r="701" spans="1:37" ht="25.65" customHeight="1">
      <c r="A701" s="2">
        <v>982</v>
      </c>
      <c r="B701" s="2" t="s">
        <v>36</v>
      </c>
      <c r="C701" s="2" t="s">
        <v>1437</v>
      </c>
      <c r="D701" s="2" t="s">
        <v>38</v>
      </c>
      <c r="E701" s="2" t="s">
        <v>39</v>
      </c>
      <c r="F701" s="2" t="s">
        <v>40</v>
      </c>
      <c r="G701" s="2" t="s">
        <v>1162</v>
      </c>
      <c r="H701" s="2" t="s">
        <v>1163</v>
      </c>
      <c r="I701" s="3" t="s">
        <v>1293</v>
      </c>
      <c r="J701" s="3"/>
      <c r="K701" s="3"/>
      <c r="L701" s="2" t="s">
        <v>64</v>
      </c>
      <c r="M701" s="2"/>
      <c r="N701" s="2">
        <v>172.5</v>
      </c>
      <c r="O701" s="4">
        <v>172.5</v>
      </c>
      <c r="P701" s="4">
        <v>0</v>
      </c>
      <c r="Q701" s="4">
        <v>172.5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2">
        <v>1.5</v>
      </c>
      <c r="Z701" s="2">
        <v>1.5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4">
        <v>0</v>
      </c>
      <c r="AG701" s="2">
        <v>24</v>
      </c>
      <c r="AH701" s="2">
        <v>360</v>
      </c>
      <c r="AI701" s="2">
        <v>200</v>
      </c>
      <c r="AJ701" s="5">
        <v>0</v>
      </c>
      <c r="AK701" s="55">
        <f t="shared" si="10"/>
        <v>0</v>
      </c>
    </row>
    <row r="702" spans="1:37" ht="25.65" customHeight="1">
      <c r="A702" s="2">
        <v>983</v>
      </c>
      <c r="B702" s="2" t="s">
        <v>36</v>
      </c>
      <c r="C702" s="2" t="s">
        <v>1438</v>
      </c>
      <c r="D702" s="2" t="s">
        <v>38</v>
      </c>
      <c r="E702" s="2" t="s">
        <v>39</v>
      </c>
      <c r="F702" s="2" t="s">
        <v>40</v>
      </c>
      <c r="G702" s="2" t="s">
        <v>760</v>
      </c>
      <c r="H702" s="2" t="s">
        <v>1070</v>
      </c>
      <c r="I702" s="3" t="s">
        <v>1439</v>
      </c>
      <c r="J702" s="3"/>
      <c r="K702" s="3"/>
      <c r="L702" s="2" t="s">
        <v>64</v>
      </c>
      <c r="M702" s="2"/>
      <c r="N702" s="2">
        <v>172.5</v>
      </c>
      <c r="O702" s="4">
        <v>165.06666666666666</v>
      </c>
      <c r="P702" s="4">
        <v>0</v>
      </c>
      <c r="Q702" s="4">
        <v>165.08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4">
        <v>0</v>
      </c>
      <c r="AG702" s="2">
        <v>24</v>
      </c>
      <c r="AH702" s="2">
        <v>360</v>
      </c>
      <c r="AI702" s="2">
        <v>200</v>
      </c>
      <c r="AJ702" s="5">
        <v>0</v>
      </c>
      <c r="AK702" s="55">
        <f t="shared" si="10"/>
        <v>0</v>
      </c>
    </row>
    <row r="703" spans="1:37" ht="25.65" customHeight="1">
      <c r="A703" s="2">
        <v>984</v>
      </c>
      <c r="B703" s="2" t="s">
        <v>36</v>
      </c>
      <c r="C703" s="2" t="s">
        <v>1440</v>
      </c>
      <c r="D703" s="2" t="s">
        <v>38</v>
      </c>
      <c r="E703" s="2" t="s">
        <v>39</v>
      </c>
      <c r="F703" s="2" t="s">
        <v>40</v>
      </c>
      <c r="G703" s="2" t="s">
        <v>127</v>
      </c>
      <c r="H703" s="2" t="s">
        <v>509</v>
      </c>
      <c r="I703" s="3" t="s">
        <v>1294</v>
      </c>
      <c r="J703" s="3"/>
      <c r="K703" s="3"/>
      <c r="L703" s="2" t="s">
        <v>195</v>
      </c>
      <c r="M703" s="2"/>
      <c r="N703" s="2">
        <v>172.5</v>
      </c>
      <c r="O703" s="4">
        <v>157.5</v>
      </c>
      <c r="P703" s="4">
        <v>0</v>
      </c>
      <c r="Q703" s="4">
        <v>157.5</v>
      </c>
      <c r="R703" s="4">
        <v>7.5</v>
      </c>
      <c r="S703" s="4">
        <v>0.5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2">
        <v>1</v>
      </c>
      <c r="Z703" s="2">
        <v>1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4">
        <v>0</v>
      </c>
      <c r="AG703" s="2">
        <v>26</v>
      </c>
      <c r="AH703" s="2">
        <v>390</v>
      </c>
      <c r="AI703" s="2">
        <v>200</v>
      </c>
      <c r="AJ703" s="5">
        <v>0</v>
      </c>
      <c r="AK703" s="55">
        <f t="shared" si="10"/>
        <v>8</v>
      </c>
    </row>
    <row r="704" spans="1:37" ht="25.65" customHeight="1">
      <c r="A704" s="2">
        <v>992</v>
      </c>
      <c r="B704" s="2" t="s">
        <v>36</v>
      </c>
      <c r="C704" s="2" t="s">
        <v>1441</v>
      </c>
      <c r="D704" s="2" t="s">
        <v>38</v>
      </c>
      <c r="E704" s="2" t="s">
        <v>39</v>
      </c>
      <c r="F704" s="2" t="s">
        <v>40</v>
      </c>
      <c r="G704" s="2" t="s">
        <v>106</v>
      </c>
      <c r="H704" s="2" t="s">
        <v>291</v>
      </c>
      <c r="I704" s="3" t="s">
        <v>705</v>
      </c>
      <c r="J704" s="3"/>
      <c r="K704" s="3"/>
      <c r="L704" s="2" t="s">
        <v>64</v>
      </c>
      <c r="M704" s="2"/>
      <c r="N704" s="2">
        <v>172.5</v>
      </c>
      <c r="O704" s="4">
        <v>168.5</v>
      </c>
      <c r="P704" s="4">
        <v>0</v>
      </c>
      <c r="Q704" s="4">
        <v>168.5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2">
        <v>1.5</v>
      </c>
      <c r="Z704" s="2">
        <v>1.5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4">
        <v>0</v>
      </c>
      <c r="AG704" s="2">
        <v>25</v>
      </c>
      <c r="AH704" s="2">
        <v>375</v>
      </c>
      <c r="AI704" s="2">
        <v>200</v>
      </c>
      <c r="AJ704" s="5">
        <v>0</v>
      </c>
      <c r="AK704" s="55">
        <f t="shared" si="10"/>
        <v>0</v>
      </c>
    </row>
    <row r="705" spans="1:37" ht="25.65" customHeight="1">
      <c r="A705" s="2">
        <v>993</v>
      </c>
      <c r="B705" s="2" t="s">
        <v>36</v>
      </c>
      <c r="C705" s="2" t="s">
        <v>1442</v>
      </c>
      <c r="D705" s="2" t="s">
        <v>38</v>
      </c>
      <c r="E705" s="2" t="s">
        <v>39</v>
      </c>
      <c r="F705" s="2" t="s">
        <v>40</v>
      </c>
      <c r="G705" s="2" t="s">
        <v>87</v>
      </c>
      <c r="H705" s="2" t="s">
        <v>509</v>
      </c>
      <c r="I705" s="3" t="s">
        <v>705</v>
      </c>
      <c r="J705" s="3"/>
      <c r="K705" s="3"/>
      <c r="L705" s="2" t="s">
        <v>195</v>
      </c>
      <c r="M705" s="2"/>
      <c r="N705" s="2">
        <v>172.5</v>
      </c>
      <c r="O705" s="4">
        <v>172.5</v>
      </c>
      <c r="P705" s="4">
        <v>0</v>
      </c>
      <c r="Q705" s="4">
        <v>172.5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2">
        <v>20</v>
      </c>
      <c r="Z705" s="2">
        <v>0</v>
      </c>
      <c r="AA705" s="2">
        <v>0</v>
      </c>
      <c r="AB705" s="2">
        <v>20</v>
      </c>
      <c r="AC705" s="2">
        <v>0</v>
      </c>
      <c r="AD705" s="2">
        <v>0</v>
      </c>
      <c r="AE705" s="2">
        <v>0</v>
      </c>
      <c r="AF705" s="4">
        <v>800</v>
      </c>
      <c r="AG705" s="2">
        <v>34</v>
      </c>
      <c r="AH705" s="2">
        <v>510</v>
      </c>
      <c r="AI705" s="2">
        <v>200</v>
      </c>
      <c r="AJ705" s="5">
        <v>0</v>
      </c>
      <c r="AK705" s="55">
        <f t="shared" si="10"/>
        <v>0</v>
      </c>
    </row>
    <row r="706" spans="1:37" ht="25.65" customHeight="1">
      <c r="A706" s="2">
        <v>994</v>
      </c>
      <c r="B706" s="2" t="s">
        <v>36</v>
      </c>
      <c r="C706" s="2" t="s">
        <v>1443</v>
      </c>
      <c r="D706" s="2" t="s">
        <v>38</v>
      </c>
      <c r="E706" s="2" t="s">
        <v>39</v>
      </c>
      <c r="F706" s="2" t="s">
        <v>40</v>
      </c>
      <c r="G706" s="2" t="s">
        <v>233</v>
      </c>
      <c r="H706" s="2" t="s">
        <v>509</v>
      </c>
      <c r="I706" s="3" t="s">
        <v>705</v>
      </c>
      <c r="J706" s="3"/>
      <c r="K706" s="3"/>
      <c r="L706" s="2" t="s">
        <v>195</v>
      </c>
      <c r="M706" s="2"/>
      <c r="N706" s="2">
        <v>172.5</v>
      </c>
      <c r="O706" s="4">
        <v>167</v>
      </c>
      <c r="P706" s="4">
        <v>0</v>
      </c>
      <c r="Q706" s="4">
        <v>167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2">
        <v>52</v>
      </c>
      <c r="Z706" s="2">
        <v>51.5</v>
      </c>
      <c r="AA706" s="2">
        <v>0</v>
      </c>
      <c r="AB706" s="2">
        <v>0</v>
      </c>
      <c r="AC706" s="2">
        <v>0</v>
      </c>
      <c r="AD706" s="2">
        <v>0</v>
      </c>
      <c r="AE706" s="2">
        <v>0.5</v>
      </c>
      <c r="AF706" s="4">
        <v>40</v>
      </c>
      <c r="AG706" s="2">
        <v>42</v>
      </c>
      <c r="AH706" s="2">
        <v>630</v>
      </c>
      <c r="AI706" s="2">
        <v>200</v>
      </c>
      <c r="AJ706" s="5">
        <v>0</v>
      </c>
      <c r="AK706" s="55">
        <f t="shared" si="10"/>
        <v>0</v>
      </c>
    </row>
    <row r="707" spans="1:37" ht="25.65" customHeight="1">
      <c r="A707" s="2">
        <v>995</v>
      </c>
      <c r="B707" s="2" t="s">
        <v>36</v>
      </c>
      <c r="C707" s="2" t="s">
        <v>1444</v>
      </c>
      <c r="D707" s="2" t="s">
        <v>38</v>
      </c>
      <c r="E707" s="2" t="s">
        <v>39</v>
      </c>
      <c r="F707" s="2" t="s">
        <v>40</v>
      </c>
      <c r="G707" s="2" t="s">
        <v>127</v>
      </c>
      <c r="H707" s="2" t="s">
        <v>62</v>
      </c>
      <c r="I707" s="3" t="s">
        <v>705</v>
      </c>
      <c r="J707" s="3"/>
      <c r="K707" s="3"/>
      <c r="L707" s="2" t="s">
        <v>64</v>
      </c>
      <c r="M707" s="2"/>
      <c r="N707" s="2">
        <v>172.5</v>
      </c>
      <c r="O707" s="4">
        <v>165</v>
      </c>
      <c r="P707" s="4">
        <v>0</v>
      </c>
      <c r="Q707" s="4">
        <v>165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2">
        <v>4</v>
      </c>
      <c r="Z707" s="2">
        <v>4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4">
        <v>0</v>
      </c>
      <c r="AG707" s="2">
        <v>27</v>
      </c>
      <c r="AH707" s="2">
        <v>405</v>
      </c>
      <c r="AI707" s="2">
        <v>200</v>
      </c>
      <c r="AJ707" s="5">
        <v>0</v>
      </c>
      <c r="AK707" s="55">
        <f t="shared" si="10"/>
        <v>0</v>
      </c>
    </row>
    <row r="708" spans="1:37" ht="25.65" customHeight="1">
      <c r="A708" s="2">
        <v>996</v>
      </c>
      <c r="B708" s="2" t="s">
        <v>36</v>
      </c>
      <c r="C708" s="2" t="s">
        <v>1445</v>
      </c>
      <c r="D708" s="2" t="s">
        <v>38</v>
      </c>
      <c r="E708" s="2" t="s">
        <v>39</v>
      </c>
      <c r="F708" s="2" t="s">
        <v>40</v>
      </c>
      <c r="G708" s="2" t="s">
        <v>311</v>
      </c>
      <c r="H708" s="2" t="s">
        <v>62</v>
      </c>
      <c r="I708" s="3" t="s">
        <v>705</v>
      </c>
      <c r="J708" s="3"/>
      <c r="K708" s="3"/>
      <c r="L708" s="2" t="s">
        <v>64</v>
      </c>
      <c r="M708" s="2"/>
      <c r="N708" s="2">
        <v>172.5</v>
      </c>
      <c r="O708" s="4">
        <v>156</v>
      </c>
      <c r="P708" s="4">
        <v>0</v>
      </c>
      <c r="Q708" s="4">
        <v>156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2">
        <v>24.5</v>
      </c>
      <c r="Z708" s="2">
        <v>18</v>
      </c>
      <c r="AA708" s="2">
        <v>0</v>
      </c>
      <c r="AB708" s="2">
        <v>2</v>
      </c>
      <c r="AC708" s="2">
        <v>4.5</v>
      </c>
      <c r="AD708" s="2">
        <v>0</v>
      </c>
      <c r="AE708" s="2">
        <v>0</v>
      </c>
      <c r="AF708" s="4">
        <v>260</v>
      </c>
      <c r="AG708" s="2">
        <v>31</v>
      </c>
      <c r="AH708" s="2">
        <v>465</v>
      </c>
      <c r="AI708" s="2">
        <v>200</v>
      </c>
      <c r="AJ708" s="5">
        <v>0</v>
      </c>
      <c r="AK708" s="55">
        <f t="shared" ref="AK708:AK771" si="11">R708+S708+T708+U708+V708+X708</f>
        <v>0</v>
      </c>
    </row>
    <row r="709" spans="1:37" ht="25.65" customHeight="1">
      <c r="A709" s="2">
        <v>997</v>
      </c>
      <c r="B709" s="2" t="s">
        <v>36</v>
      </c>
      <c r="C709" s="2" t="s">
        <v>1446</v>
      </c>
      <c r="D709" s="2" t="s">
        <v>38</v>
      </c>
      <c r="E709" s="2" t="s">
        <v>39</v>
      </c>
      <c r="F709" s="2" t="s">
        <v>40</v>
      </c>
      <c r="G709" s="2" t="s">
        <v>311</v>
      </c>
      <c r="H709" s="2" t="s">
        <v>62</v>
      </c>
      <c r="I709" s="3" t="s">
        <v>705</v>
      </c>
      <c r="J709" s="3"/>
      <c r="K709" s="3"/>
      <c r="L709" s="2" t="s">
        <v>64</v>
      </c>
      <c r="M709" s="2"/>
      <c r="N709" s="2">
        <v>172.5</v>
      </c>
      <c r="O709" s="4">
        <v>157.5</v>
      </c>
      <c r="P709" s="4">
        <v>0</v>
      </c>
      <c r="Q709" s="4">
        <v>157.5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2">
        <v>7.5</v>
      </c>
      <c r="Z709" s="2">
        <v>7.5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4">
        <v>0</v>
      </c>
      <c r="AG709" s="2">
        <v>24</v>
      </c>
      <c r="AH709" s="2">
        <v>360</v>
      </c>
      <c r="AI709" s="2">
        <v>200</v>
      </c>
      <c r="AJ709" s="5">
        <v>0</v>
      </c>
      <c r="AK709" s="55">
        <f t="shared" si="11"/>
        <v>0</v>
      </c>
    </row>
    <row r="710" spans="1:37" ht="25.65" customHeight="1">
      <c r="A710" s="2">
        <v>998</v>
      </c>
      <c r="B710" s="2" t="s">
        <v>36</v>
      </c>
      <c r="C710" s="2" t="s">
        <v>1447</v>
      </c>
      <c r="D710" s="2" t="s">
        <v>38</v>
      </c>
      <c r="E710" s="2" t="s">
        <v>39</v>
      </c>
      <c r="F710" s="2" t="s">
        <v>40</v>
      </c>
      <c r="G710" s="2" t="s">
        <v>287</v>
      </c>
      <c r="H710" s="2" t="s">
        <v>319</v>
      </c>
      <c r="I710" s="3" t="s">
        <v>705</v>
      </c>
      <c r="J710" s="3"/>
      <c r="K710" s="3"/>
      <c r="L710" s="2" t="s">
        <v>64</v>
      </c>
      <c r="M710" s="2"/>
      <c r="N710" s="2">
        <v>172.5</v>
      </c>
      <c r="O710" s="4">
        <v>127.5</v>
      </c>
      <c r="P710" s="4">
        <v>0</v>
      </c>
      <c r="Q710" s="4">
        <v>127.5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2">
        <v>22</v>
      </c>
      <c r="Z710" s="2">
        <v>22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4">
        <v>0</v>
      </c>
      <c r="AG710" s="2">
        <v>21</v>
      </c>
      <c r="AH710" s="2">
        <v>315</v>
      </c>
      <c r="AI710" s="2">
        <v>200</v>
      </c>
      <c r="AJ710" s="5">
        <v>0</v>
      </c>
      <c r="AK710" s="55">
        <f t="shared" si="11"/>
        <v>0</v>
      </c>
    </row>
    <row r="711" spans="1:37" ht="25.65" customHeight="1">
      <c r="A711" s="2">
        <v>1001</v>
      </c>
      <c r="B711" s="2" t="s">
        <v>36</v>
      </c>
      <c r="C711" s="2" t="s">
        <v>1448</v>
      </c>
      <c r="D711" s="2" t="s">
        <v>38</v>
      </c>
      <c r="E711" s="2" t="s">
        <v>39</v>
      </c>
      <c r="F711" s="2" t="s">
        <v>40</v>
      </c>
      <c r="G711" s="2" t="s">
        <v>1154</v>
      </c>
      <c r="H711" s="2" t="s">
        <v>291</v>
      </c>
      <c r="I711" s="3" t="s">
        <v>1183</v>
      </c>
      <c r="J711" s="3"/>
      <c r="K711" s="3"/>
      <c r="L711" s="2" t="s">
        <v>64</v>
      </c>
      <c r="M711" s="2"/>
      <c r="N711" s="2">
        <v>172.5</v>
      </c>
      <c r="O711" s="4">
        <v>172.5</v>
      </c>
      <c r="P711" s="4">
        <v>0</v>
      </c>
      <c r="Q711" s="4">
        <v>172.5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2">
        <v>1</v>
      </c>
      <c r="Z711" s="2">
        <v>1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4">
        <v>0</v>
      </c>
      <c r="AG711" s="2">
        <v>24</v>
      </c>
      <c r="AH711" s="2">
        <v>360</v>
      </c>
      <c r="AI711" s="2">
        <v>200</v>
      </c>
      <c r="AJ711" s="5">
        <v>0</v>
      </c>
      <c r="AK711" s="55">
        <f t="shared" si="11"/>
        <v>0</v>
      </c>
    </row>
    <row r="712" spans="1:37" ht="25.65" customHeight="1">
      <c r="A712" s="2">
        <v>1002</v>
      </c>
      <c r="B712" s="2" t="s">
        <v>36</v>
      </c>
      <c r="C712" s="2" t="s">
        <v>1449</v>
      </c>
      <c r="D712" s="2" t="s">
        <v>133</v>
      </c>
      <c r="E712" s="2" t="s">
        <v>39</v>
      </c>
      <c r="F712" s="2" t="s">
        <v>40</v>
      </c>
      <c r="G712" s="2" t="s">
        <v>207</v>
      </c>
      <c r="H712" s="2" t="s">
        <v>208</v>
      </c>
      <c r="I712" s="3" t="s">
        <v>1183</v>
      </c>
      <c r="J712" s="3"/>
      <c r="K712" s="3"/>
      <c r="L712" s="2" t="s">
        <v>64</v>
      </c>
      <c r="M712" s="2"/>
      <c r="N712" s="2">
        <v>184</v>
      </c>
      <c r="O712" s="4">
        <v>180.5</v>
      </c>
      <c r="P712" s="4">
        <v>0</v>
      </c>
      <c r="Q712" s="4">
        <v>180.5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2">
        <v>8</v>
      </c>
      <c r="Z712" s="2">
        <v>0</v>
      </c>
      <c r="AA712" s="2">
        <v>0</v>
      </c>
      <c r="AB712" s="2">
        <v>0</v>
      </c>
      <c r="AC712" s="2">
        <v>8</v>
      </c>
      <c r="AD712" s="2">
        <v>0</v>
      </c>
      <c r="AE712" s="2">
        <v>0</v>
      </c>
      <c r="AF712" s="4">
        <v>300</v>
      </c>
      <c r="AG712" s="2">
        <v>27</v>
      </c>
      <c r="AH712" s="2">
        <v>405</v>
      </c>
      <c r="AI712" s="2">
        <v>200</v>
      </c>
      <c r="AJ712" s="5">
        <v>0</v>
      </c>
      <c r="AK712" s="55">
        <f t="shared" si="11"/>
        <v>0</v>
      </c>
    </row>
    <row r="713" spans="1:37" ht="25.65" customHeight="1">
      <c r="A713" s="2">
        <v>1003</v>
      </c>
      <c r="B713" s="2" t="s">
        <v>36</v>
      </c>
      <c r="C713" s="2" t="s">
        <v>1450</v>
      </c>
      <c r="D713" s="2" t="s">
        <v>38</v>
      </c>
      <c r="E713" s="2" t="s">
        <v>39</v>
      </c>
      <c r="F713" s="2" t="s">
        <v>40</v>
      </c>
      <c r="G713" s="2" t="s">
        <v>346</v>
      </c>
      <c r="H713" s="2" t="s">
        <v>603</v>
      </c>
      <c r="I713" s="3" t="s">
        <v>1183</v>
      </c>
      <c r="J713" s="3"/>
      <c r="K713" s="3"/>
      <c r="L713" s="2" t="s">
        <v>70</v>
      </c>
      <c r="M713" s="2"/>
      <c r="N713" s="2">
        <v>172.5</v>
      </c>
      <c r="O713" s="4">
        <v>172.5</v>
      </c>
      <c r="P713" s="4">
        <v>0</v>
      </c>
      <c r="Q713" s="4">
        <v>172.5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4">
        <v>0</v>
      </c>
      <c r="AG713" s="2">
        <v>24</v>
      </c>
      <c r="AH713" s="2">
        <v>360</v>
      </c>
      <c r="AI713" s="2">
        <v>200</v>
      </c>
      <c r="AJ713" s="5">
        <v>0</v>
      </c>
      <c r="AK713" s="55">
        <f t="shared" si="11"/>
        <v>0</v>
      </c>
    </row>
    <row r="714" spans="1:37" ht="25.65" customHeight="1">
      <c r="A714" s="2">
        <v>1004</v>
      </c>
      <c r="B714" s="2" t="s">
        <v>36</v>
      </c>
      <c r="C714" s="2" t="s">
        <v>1451</v>
      </c>
      <c r="D714" s="2" t="s">
        <v>38</v>
      </c>
      <c r="E714" s="2" t="s">
        <v>39</v>
      </c>
      <c r="F714" s="2" t="s">
        <v>40</v>
      </c>
      <c r="G714" s="2" t="s">
        <v>106</v>
      </c>
      <c r="H714" s="2" t="s">
        <v>62</v>
      </c>
      <c r="I714" s="3" t="s">
        <v>1185</v>
      </c>
      <c r="J714" s="3"/>
      <c r="K714" s="3"/>
      <c r="L714" s="2" t="s">
        <v>64</v>
      </c>
      <c r="M714" s="2"/>
      <c r="N714" s="2">
        <v>172.5</v>
      </c>
      <c r="O714" s="4">
        <v>165</v>
      </c>
      <c r="P714" s="4">
        <v>0</v>
      </c>
      <c r="Q714" s="4">
        <v>165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2">
        <v>47</v>
      </c>
      <c r="Z714" s="2">
        <v>28.5</v>
      </c>
      <c r="AA714" s="2">
        <v>0</v>
      </c>
      <c r="AB714" s="2">
        <v>18.5</v>
      </c>
      <c r="AC714" s="2">
        <v>0</v>
      </c>
      <c r="AD714" s="2">
        <v>0</v>
      </c>
      <c r="AE714" s="2">
        <v>0</v>
      </c>
      <c r="AF714" s="4">
        <v>740</v>
      </c>
      <c r="AG714" s="2">
        <v>44</v>
      </c>
      <c r="AH714" s="2">
        <v>660</v>
      </c>
      <c r="AI714" s="2">
        <v>200</v>
      </c>
      <c r="AJ714" s="5">
        <v>0</v>
      </c>
      <c r="AK714" s="55">
        <f t="shared" si="11"/>
        <v>0</v>
      </c>
    </row>
    <row r="715" spans="1:37" ht="25.65" customHeight="1">
      <c r="A715" s="2">
        <v>1005</v>
      </c>
      <c r="B715" s="2" t="s">
        <v>36</v>
      </c>
      <c r="C715" s="2" t="s">
        <v>1452</v>
      </c>
      <c r="D715" s="2" t="s">
        <v>38</v>
      </c>
      <c r="E715" s="2" t="s">
        <v>39</v>
      </c>
      <c r="F715" s="2" t="s">
        <v>40</v>
      </c>
      <c r="G715" s="2" t="s">
        <v>87</v>
      </c>
      <c r="H715" s="2" t="s">
        <v>509</v>
      </c>
      <c r="I715" s="3" t="s">
        <v>1185</v>
      </c>
      <c r="J715" s="3"/>
      <c r="K715" s="3"/>
      <c r="L715" s="2" t="s">
        <v>195</v>
      </c>
      <c r="M715" s="2"/>
      <c r="N715" s="2">
        <v>172.5</v>
      </c>
      <c r="O715" s="4">
        <v>172.5</v>
      </c>
      <c r="P715" s="4">
        <v>0</v>
      </c>
      <c r="Q715" s="4">
        <v>172.5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2">
        <v>50.5</v>
      </c>
      <c r="Z715" s="2">
        <v>7.5</v>
      </c>
      <c r="AA715" s="2">
        <v>0</v>
      </c>
      <c r="AB715" s="2">
        <v>27</v>
      </c>
      <c r="AC715" s="2">
        <v>16</v>
      </c>
      <c r="AD715" s="2">
        <v>0</v>
      </c>
      <c r="AE715" s="2">
        <v>0</v>
      </c>
      <c r="AF715" s="4">
        <v>1720</v>
      </c>
      <c r="AG715" s="2">
        <v>45</v>
      </c>
      <c r="AH715" s="2">
        <v>675</v>
      </c>
      <c r="AI715" s="2">
        <v>200</v>
      </c>
      <c r="AJ715" s="5">
        <v>0</v>
      </c>
      <c r="AK715" s="55">
        <f t="shared" si="11"/>
        <v>0</v>
      </c>
    </row>
    <row r="716" spans="1:37" ht="25.65" customHeight="1">
      <c r="A716" s="2">
        <v>1006</v>
      </c>
      <c r="B716" s="2" t="s">
        <v>36</v>
      </c>
      <c r="C716" s="2" t="s">
        <v>1453</v>
      </c>
      <c r="D716" s="2" t="s">
        <v>38</v>
      </c>
      <c r="E716" s="2" t="s">
        <v>39</v>
      </c>
      <c r="F716" s="2" t="s">
        <v>40</v>
      </c>
      <c r="G716" s="2" t="s">
        <v>233</v>
      </c>
      <c r="H716" s="2" t="s">
        <v>291</v>
      </c>
      <c r="I716" s="3" t="s">
        <v>1185</v>
      </c>
      <c r="J716" s="3"/>
      <c r="K716" s="3"/>
      <c r="L716" s="2" t="s">
        <v>64</v>
      </c>
      <c r="M716" s="2"/>
      <c r="N716" s="2">
        <v>172.5</v>
      </c>
      <c r="O716" s="4">
        <v>172.5</v>
      </c>
      <c r="P716" s="4">
        <v>0</v>
      </c>
      <c r="Q716" s="4">
        <v>172.5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2">
        <v>3.5</v>
      </c>
      <c r="Z716" s="2">
        <v>4.5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4">
        <v>0</v>
      </c>
      <c r="AG716" s="2">
        <v>25</v>
      </c>
      <c r="AH716" s="2">
        <v>375</v>
      </c>
      <c r="AI716" s="2">
        <v>200</v>
      </c>
      <c r="AJ716" s="5">
        <v>0</v>
      </c>
      <c r="AK716" s="55">
        <f t="shared" si="11"/>
        <v>0</v>
      </c>
    </row>
    <row r="717" spans="1:37" ht="25.65" customHeight="1">
      <c r="A717" s="2">
        <v>1007</v>
      </c>
      <c r="B717" s="2" t="s">
        <v>36</v>
      </c>
      <c r="C717" s="2" t="s">
        <v>1454</v>
      </c>
      <c r="D717" s="2" t="s">
        <v>38</v>
      </c>
      <c r="E717" s="2" t="s">
        <v>39</v>
      </c>
      <c r="F717" s="2" t="s">
        <v>40</v>
      </c>
      <c r="G717" s="2" t="s">
        <v>83</v>
      </c>
      <c r="H717" s="2" t="s">
        <v>291</v>
      </c>
      <c r="I717" s="3" t="s">
        <v>1185</v>
      </c>
      <c r="J717" s="3"/>
      <c r="K717" s="3"/>
      <c r="L717" s="2" t="s">
        <v>64</v>
      </c>
      <c r="M717" s="2"/>
      <c r="N717" s="2">
        <v>172.5</v>
      </c>
      <c r="O717" s="4">
        <v>172.5</v>
      </c>
      <c r="P717" s="4">
        <v>0</v>
      </c>
      <c r="Q717" s="4">
        <v>172.5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2">
        <v>33</v>
      </c>
      <c r="Z717" s="2">
        <v>33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4">
        <v>0</v>
      </c>
      <c r="AG717" s="2">
        <v>50</v>
      </c>
      <c r="AH717" s="2">
        <v>750</v>
      </c>
      <c r="AI717" s="2">
        <v>200</v>
      </c>
      <c r="AJ717" s="5">
        <v>0</v>
      </c>
      <c r="AK717" s="55">
        <f t="shared" si="11"/>
        <v>0</v>
      </c>
    </row>
    <row r="718" spans="1:37" ht="25.65" customHeight="1">
      <c r="A718" s="2">
        <v>1008</v>
      </c>
      <c r="B718" s="2" t="s">
        <v>36</v>
      </c>
      <c r="C718" s="2" t="s">
        <v>1455</v>
      </c>
      <c r="D718" s="2" t="s">
        <v>38</v>
      </c>
      <c r="E718" s="2" t="s">
        <v>39</v>
      </c>
      <c r="F718" s="2" t="s">
        <v>40</v>
      </c>
      <c r="G718" s="2" t="s">
        <v>83</v>
      </c>
      <c r="H718" s="2" t="s">
        <v>291</v>
      </c>
      <c r="I718" s="3" t="s">
        <v>1185</v>
      </c>
      <c r="J718" s="3"/>
      <c r="K718" s="3"/>
      <c r="L718" s="2" t="s">
        <v>64</v>
      </c>
      <c r="M718" s="2"/>
      <c r="N718" s="2">
        <v>172.5</v>
      </c>
      <c r="O718" s="4">
        <v>168.5</v>
      </c>
      <c r="P718" s="4">
        <v>0</v>
      </c>
      <c r="Q718" s="4">
        <v>168.5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2">
        <v>45.5</v>
      </c>
      <c r="Z718" s="2">
        <v>15</v>
      </c>
      <c r="AA718" s="2">
        <v>0</v>
      </c>
      <c r="AB718" s="2">
        <v>3</v>
      </c>
      <c r="AC718" s="2">
        <v>27.5</v>
      </c>
      <c r="AD718" s="2">
        <v>0</v>
      </c>
      <c r="AE718" s="2">
        <v>0</v>
      </c>
      <c r="AF718" s="4">
        <v>1220</v>
      </c>
      <c r="AG718" s="2">
        <v>43</v>
      </c>
      <c r="AH718" s="2">
        <v>645</v>
      </c>
      <c r="AI718" s="2">
        <v>200</v>
      </c>
      <c r="AJ718" s="5">
        <v>0</v>
      </c>
      <c r="AK718" s="55">
        <f t="shared" si="11"/>
        <v>0</v>
      </c>
    </row>
    <row r="719" spans="1:37" ht="25.65" customHeight="1">
      <c r="A719" s="2">
        <v>1009</v>
      </c>
      <c r="B719" s="2" t="s">
        <v>36</v>
      </c>
      <c r="C719" s="2" t="s">
        <v>1456</v>
      </c>
      <c r="D719" s="2" t="s">
        <v>38</v>
      </c>
      <c r="E719" s="2" t="s">
        <v>39</v>
      </c>
      <c r="F719" s="2" t="s">
        <v>40</v>
      </c>
      <c r="G719" s="2" t="s">
        <v>253</v>
      </c>
      <c r="H719" s="2" t="s">
        <v>258</v>
      </c>
      <c r="I719" s="3" t="s">
        <v>1185</v>
      </c>
      <c r="J719" s="3"/>
      <c r="K719" s="3"/>
      <c r="L719" s="2" t="s">
        <v>64</v>
      </c>
      <c r="M719" s="2"/>
      <c r="N719" s="2">
        <v>172.5</v>
      </c>
      <c r="O719" s="4">
        <v>166</v>
      </c>
      <c r="P719" s="4">
        <v>0</v>
      </c>
      <c r="Q719" s="4">
        <v>166</v>
      </c>
      <c r="R719" s="4">
        <v>0</v>
      </c>
      <c r="S719" s="4">
        <v>4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2">
        <v>6</v>
      </c>
      <c r="Z719" s="2">
        <v>6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4">
        <v>0</v>
      </c>
      <c r="AG719" s="2">
        <v>26</v>
      </c>
      <c r="AH719" s="2">
        <v>390</v>
      </c>
      <c r="AI719" s="2">
        <v>200</v>
      </c>
      <c r="AJ719" s="5">
        <v>0</v>
      </c>
      <c r="AK719" s="55">
        <f t="shared" si="11"/>
        <v>4</v>
      </c>
    </row>
    <row r="720" spans="1:37" ht="25.65" customHeight="1">
      <c r="A720" s="2">
        <v>1010</v>
      </c>
      <c r="B720" s="2" t="s">
        <v>36</v>
      </c>
      <c r="C720" s="2" t="s">
        <v>1457</v>
      </c>
      <c r="D720" s="2" t="s">
        <v>38</v>
      </c>
      <c r="E720" s="2" t="s">
        <v>39</v>
      </c>
      <c r="F720" s="2" t="s">
        <v>40</v>
      </c>
      <c r="G720" s="2" t="s">
        <v>1154</v>
      </c>
      <c r="H720" s="2" t="s">
        <v>62</v>
      </c>
      <c r="I720" s="3" t="s">
        <v>1185</v>
      </c>
      <c r="J720" s="3"/>
      <c r="K720" s="3"/>
      <c r="L720" s="2" t="s">
        <v>64</v>
      </c>
      <c r="M720" s="2"/>
      <c r="N720" s="2">
        <v>172.5</v>
      </c>
      <c r="O720" s="4">
        <v>157.5</v>
      </c>
      <c r="P720" s="4">
        <v>0</v>
      </c>
      <c r="Q720" s="4">
        <v>157.5</v>
      </c>
      <c r="R720" s="4">
        <v>7.5</v>
      </c>
      <c r="S720" s="4">
        <v>3.5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2">
        <v>1</v>
      </c>
      <c r="Z720" s="2">
        <v>1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4">
        <v>0</v>
      </c>
      <c r="AG720" s="2">
        <v>34</v>
      </c>
      <c r="AH720" s="2">
        <v>510</v>
      </c>
      <c r="AI720" s="2">
        <v>200</v>
      </c>
      <c r="AJ720" s="5">
        <v>0</v>
      </c>
      <c r="AK720" s="55">
        <f t="shared" si="11"/>
        <v>11</v>
      </c>
    </row>
    <row r="721" spans="1:37" ht="25.65" customHeight="1">
      <c r="A721" s="2">
        <v>1012</v>
      </c>
      <c r="B721" s="2" t="s">
        <v>36</v>
      </c>
      <c r="C721" s="2" t="s">
        <v>1458</v>
      </c>
      <c r="D721" s="2" t="s">
        <v>38</v>
      </c>
      <c r="E721" s="2" t="s">
        <v>39</v>
      </c>
      <c r="F721" s="2" t="s">
        <v>187</v>
      </c>
      <c r="G721" s="2" t="s">
        <v>187</v>
      </c>
      <c r="H721" s="2" t="s">
        <v>666</v>
      </c>
      <c r="I721" s="3" t="s">
        <v>1191</v>
      </c>
      <c r="J721" s="3"/>
      <c r="K721" s="3"/>
      <c r="L721" s="2" t="s">
        <v>195</v>
      </c>
      <c r="M721" s="2"/>
      <c r="N721" s="2">
        <v>165</v>
      </c>
      <c r="O721" s="4">
        <v>165</v>
      </c>
      <c r="P721" s="4">
        <v>0</v>
      </c>
      <c r="Q721" s="4">
        <v>165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2">
        <v>15</v>
      </c>
      <c r="Z721" s="2">
        <v>15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4">
        <v>0</v>
      </c>
      <c r="AG721" s="2">
        <v>27</v>
      </c>
      <c r="AH721" s="2">
        <v>405</v>
      </c>
      <c r="AI721" s="2">
        <v>200</v>
      </c>
      <c r="AJ721" s="5">
        <v>0</v>
      </c>
      <c r="AK721" s="55">
        <f t="shared" si="11"/>
        <v>0</v>
      </c>
    </row>
    <row r="722" spans="1:37" ht="25.65" customHeight="1">
      <c r="A722" s="2">
        <v>1013</v>
      </c>
      <c r="B722" s="2" t="s">
        <v>36</v>
      </c>
      <c r="C722" s="2" t="s">
        <v>1459</v>
      </c>
      <c r="D722" s="2" t="s">
        <v>38</v>
      </c>
      <c r="E722" s="2" t="s">
        <v>39</v>
      </c>
      <c r="F722" s="2" t="s">
        <v>40</v>
      </c>
      <c r="G722" s="2" t="s">
        <v>67</v>
      </c>
      <c r="H722" s="2" t="s">
        <v>62</v>
      </c>
      <c r="I722" s="3" t="s">
        <v>1194</v>
      </c>
      <c r="J722" s="3"/>
      <c r="K722" s="3"/>
      <c r="L722" s="2" t="s">
        <v>64</v>
      </c>
      <c r="M722" s="2"/>
      <c r="N722" s="2">
        <v>172.5</v>
      </c>
      <c r="O722" s="4">
        <v>172.5</v>
      </c>
      <c r="P722" s="4">
        <v>0</v>
      </c>
      <c r="Q722" s="4">
        <v>172.5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2">
        <v>11</v>
      </c>
      <c r="Z722" s="2">
        <v>11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4">
        <v>0</v>
      </c>
      <c r="AG722" s="2">
        <v>41</v>
      </c>
      <c r="AH722" s="2">
        <v>615</v>
      </c>
      <c r="AI722" s="2">
        <v>200</v>
      </c>
      <c r="AJ722" s="5">
        <v>0</v>
      </c>
      <c r="AK722" s="55">
        <f t="shared" si="11"/>
        <v>0</v>
      </c>
    </row>
    <row r="723" spans="1:37" ht="25.65" customHeight="1">
      <c r="A723" s="2">
        <v>1015</v>
      </c>
      <c r="B723" s="2" t="s">
        <v>36</v>
      </c>
      <c r="C723" s="2" t="s">
        <v>1461</v>
      </c>
      <c r="D723" s="2" t="s">
        <v>133</v>
      </c>
      <c r="E723" s="2" t="s">
        <v>39</v>
      </c>
      <c r="F723" s="2" t="s">
        <v>40</v>
      </c>
      <c r="G723" s="2" t="s">
        <v>207</v>
      </c>
      <c r="H723" s="2" t="s">
        <v>208</v>
      </c>
      <c r="I723" s="3" t="s">
        <v>1218</v>
      </c>
      <c r="J723" s="3"/>
      <c r="K723" s="3"/>
      <c r="L723" s="2" t="s">
        <v>64</v>
      </c>
      <c r="M723" s="2"/>
      <c r="N723" s="2">
        <v>184</v>
      </c>
      <c r="O723" s="4">
        <v>168</v>
      </c>
      <c r="P723" s="4">
        <v>0</v>
      </c>
      <c r="Q723" s="4">
        <v>168</v>
      </c>
      <c r="R723" s="4">
        <v>8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2">
        <v>18.5</v>
      </c>
      <c r="Z723" s="2">
        <v>18.5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4">
        <v>0</v>
      </c>
      <c r="AG723" s="2">
        <v>26</v>
      </c>
      <c r="AH723" s="2">
        <v>390</v>
      </c>
      <c r="AI723" s="2">
        <v>200</v>
      </c>
      <c r="AJ723" s="5">
        <v>0</v>
      </c>
      <c r="AK723" s="55">
        <f t="shared" si="11"/>
        <v>8</v>
      </c>
    </row>
    <row r="724" spans="1:37" ht="25.65" customHeight="1">
      <c r="A724" s="2">
        <v>1016</v>
      </c>
      <c r="B724" s="2" t="s">
        <v>36</v>
      </c>
      <c r="C724" s="2" t="s">
        <v>1462</v>
      </c>
      <c r="D724" s="2" t="s">
        <v>38</v>
      </c>
      <c r="E724" s="2" t="s">
        <v>39</v>
      </c>
      <c r="F724" s="2" t="s">
        <v>40</v>
      </c>
      <c r="G724" s="2" t="s">
        <v>67</v>
      </c>
      <c r="H724" s="2" t="s">
        <v>509</v>
      </c>
      <c r="I724" s="3" t="s">
        <v>1222</v>
      </c>
      <c r="J724" s="3"/>
      <c r="K724" s="3"/>
      <c r="L724" s="2" t="s">
        <v>195</v>
      </c>
      <c r="M724" s="2"/>
      <c r="N724" s="2">
        <v>172.5</v>
      </c>
      <c r="O724" s="4">
        <v>172.5</v>
      </c>
      <c r="P724" s="4">
        <v>0</v>
      </c>
      <c r="Q724" s="4">
        <v>172.5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2">
        <v>30</v>
      </c>
      <c r="Z724" s="2">
        <v>0</v>
      </c>
      <c r="AA724" s="2">
        <v>0</v>
      </c>
      <c r="AB724" s="2">
        <v>20.5</v>
      </c>
      <c r="AC724" s="2">
        <v>9.5</v>
      </c>
      <c r="AD724" s="2">
        <v>0</v>
      </c>
      <c r="AE724" s="2">
        <v>0</v>
      </c>
      <c r="AF724" s="4">
        <v>1200</v>
      </c>
      <c r="AG724" s="2">
        <v>42</v>
      </c>
      <c r="AH724" s="2">
        <v>630</v>
      </c>
      <c r="AI724" s="2">
        <v>200</v>
      </c>
      <c r="AJ724" s="5">
        <v>0</v>
      </c>
      <c r="AK724" s="55">
        <f t="shared" si="11"/>
        <v>0</v>
      </c>
    </row>
    <row r="725" spans="1:37" ht="25.65" customHeight="1">
      <c r="A725" s="2">
        <v>1017</v>
      </c>
      <c r="B725" s="2" t="s">
        <v>36</v>
      </c>
      <c r="C725" s="2" t="s">
        <v>1463</v>
      </c>
      <c r="D725" s="2" t="s">
        <v>38</v>
      </c>
      <c r="E725" s="2" t="s">
        <v>39</v>
      </c>
      <c r="F725" s="2" t="s">
        <v>40</v>
      </c>
      <c r="G725" s="2" t="s">
        <v>287</v>
      </c>
      <c r="H725" s="2" t="s">
        <v>603</v>
      </c>
      <c r="I725" s="3" t="s">
        <v>1196</v>
      </c>
      <c r="J725" s="3"/>
      <c r="K725" s="3"/>
      <c r="L725" s="2" t="s">
        <v>70</v>
      </c>
      <c r="M725" s="2"/>
      <c r="N725" s="2">
        <v>172.5</v>
      </c>
      <c r="O725" s="4">
        <v>165</v>
      </c>
      <c r="P725" s="4">
        <v>0</v>
      </c>
      <c r="Q725" s="4">
        <v>165</v>
      </c>
      <c r="R725" s="4">
        <v>7.5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4">
        <v>0</v>
      </c>
      <c r="AG725" s="2">
        <v>22</v>
      </c>
      <c r="AH725" s="2">
        <v>330</v>
      </c>
      <c r="AI725" s="2">
        <v>200</v>
      </c>
      <c r="AJ725" s="5">
        <v>0</v>
      </c>
      <c r="AK725" s="55">
        <f t="shared" si="11"/>
        <v>7.5</v>
      </c>
    </row>
    <row r="726" spans="1:37" ht="25.65" customHeight="1">
      <c r="A726" s="2">
        <v>1018</v>
      </c>
      <c r="B726" s="2" t="s">
        <v>36</v>
      </c>
      <c r="C726" s="2" t="s">
        <v>1464</v>
      </c>
      <c r="D726" s="2" t="s">
        <v>38</v>
      </c>
      <c r="E726" s="2" t="s">
        <v>39</v>
      </c>
      <c r="F726" s="2" t="s">
        <v>165</v>
      </c>
      <c r="G726" s="2" t="s">
        <v>166</v>
      </c>
      <c r="H726" s="2" t="s">
        <v>77</v>
      </c>
      <c r="I726" s="3" t="s">
        <v>1196</v>
      </c>
      <c r="J726" s="3"/>
      <c r="K726" s="3"/>
      <c r="L726" s="2" t="s">
        <v>74</v>
      </c>
      <c r="M726" s="2"/>
      <c r="N726" s="2">
        <v>172.5</v>
      </c>
      <c r="O726" s="4">
        <v>172</v>
      </c>
      <c r="P726" s="4">
        <v>0</v>
      </c>
      <c r="Q726" s="4">
        <v>172</v>
      </c>
      <c r="R726" s="4">
        <v>0</v>
      </c>
      <c r="S726" s="4">
        <v>0.5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4">
        <v>0</v>
      </c>
      <c r="AG726" s="2">
        <v>24</v>
      </c>
      <c r="AH726" s="2">
        <v>360</v>
      </c>
      <c r="AI726" s="2">
        <v>200</v>
      </c>
      <c r="AJ726" s="5">
        <v>0</v>
      </c>
      <c r="AK726" s="55">
        <f t="shared" si="11"/>
        <v>0.5</v>
      </c>
    </row>
    <row r="727" spans="1:37" ht="25.65" customHeight="1">
      <c r="A727" s="2">
        <v>1019</v>
      </c>
      <c r="B727" s="2" t="s">
        <v>1084</v>
      </c>
      <c r="C727" s="2" t="s">
        <v>1465</v>
      </c>
      <c r="D727" s="2" t="s">
        <v>38</v>
      </c>
      <c r="E727" s="2" t="s">
        <v>1339</v>
      </c>
      <c r="F727" s="2" t="s">
        <v>40</v>
      </c>
      <c r="G727" s="2" t="s">
        <v>1154</v>
      </c>
      <c r="H727" s="2" t="s">
        <v>291</v>
      </c>
      <c r="I727" s="3" t="s">
        <v>293</v>
      </c>
      <c r="J727" s="3"/>
      <c r="K727" s="3"/>
      <c r="L727" s="2" t="s">
        <v>195</v>
      </c>
      <c r="M727" s="2"/>
      <c r="N727" s="2">
        <v>157.5</v>
      </c>
      <c r="O727" s="4">
        <v>157.5</v>
      </c>
      <c r="P727" s="4">
        <v>0</v>
      </c>
      <c r="Q727" s="4">
        <v>157.5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2">
        <v>8</v>
      </c>
      <c r="Z727" s="2">
        <v>8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4">
        <v>0</v>
      </c>
      <c r="AG727" s="2">
        <v>22</v>
      </c>
      <c r="AH727" s="2">
        <v>330</v>
      </c>
      <c r="AI727" s="2">
        <v>200</v>
      </c>
      <c r="AJ727" s="5">
        <v>0</v>
      </c>
      <c r="AK727" s="55">
        <f t="shared" si="11"/>
        <v>0</v>
      </c>
    </row>
    <row r="728" spans="1:37" ht="25.65" customHeight="1">
      <c r="A728" s="2">
        <v>1022</v>
      </c>
      <c r="B728" s="2" t="s">
        <v>1084</v>
      </c>
      <c r="C728" s="2" t="s">
        <v>1466</v>
      </c>
      <c r="D728" s="2" t="s">
        <v>38</v>
      </c>
      <c r="E728" s="2" t="s">
        <v>1339</v>
      </c>
      <c r="F728" s="2" t="s">
        <v>40</v>
      </c>
      <c r="G728" s="2" t="s">
        <v>233</v>
      </c>
      <c r="H728" s="2" t="s">
        <v>509</v>
      </c>
      <c r="I728" s="3" t="s">
        <v>89</v>
      </c>
      <c r="J728" s="3"/>
      <c r="K728" s="3"/>
      <c r="L728" s="2" t="s">
        <v>195</v>
      </c>
      <c r="M728" s="2"/>
      <c r="N728" s="2">
        <v>120</v>
      </c>
      <c r="O728" s="4">
        <v>120</v>
      </c>
      <c r="P728" s="4">
        <v>0</v>
      </c>
      <c r="Q728" s="4">
        <v>120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4">
        <v>0</v>
      </c>
      <c r="AG728" s="2">
        <v>16</v>
      </c>
      <c r="AH728" s="2">
        <v>240</v>
      </c>
      <c r="AI728" s="2">
        <v>200</v>
      </c>
      <c r="AJ728" s="5">
        <v>0</v>
      </c>
      <c r="AK728" s="55">
        <f t="shared" si="11"/>
        <v>0</v>
      </c>
    </row>
    <row r="729" spans="1:37" ht="25.65" customHeight="1">
      <c r="A729" s="2">
        <v>1023</v>
      </c>
      <c r="B729" s="2" t="s">
        <v>1084</v>
      </c>
      <c r="C729" s="2" t="s">
        <v>1467</v>
      </c>
      <c r="D729" s="2" t="s">
        <v>38</v>
      </c>
      <c r="E729" s="2" t="s">
        <v>1339</v>
      </c>
      <c r="F729" s="2" t="s">
        <v>40</v>
      </c>
      <c r="G729" s="2" t="s">
        <v>83</v>
      </c>
      <c r="H729" s="2" t="s">
        <v>509</v>
      </c>
      <c r="I729" s="3" t="s">
        <v>89</v>
      </c>
      <c r="J729" s="3"/>
      <c r="K729" s="3"/>
      <c r="L729" s="2" t="s">
        <v>195</v>
      </c>
      <c r="M729" s="2"/>
      <c r="N729" s="2">
        <v>120</v>
      </c>
      <c r="O729" s="4">
        <v>120</v>
      </c>
      <c r="P729" s="4">
        <v>0</v>
      </c>
      <c r="Q729" s="4">
        <v>120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2">
        <v>2</v>
      </c>
      <c r="Z729" s="2">
        <v>0</v>
      </c>
      <c r="AA729" s="2">
        <v>0</v>
      </c>
      <c r="AB729" s="2">
        <v>2</v>
      </c>
      <c r="AC729" s="2">
        <v>0</v>
      </c>
      <c r="AD729" s="2">
        <v>0</v>
      </c>
      <c r="AE729" s="2">
        <v>0</v>
      </c>
      <c r="AF729" s="4">
        <v>80</v>
      </c>
      <c r="AG729" s="2">
        <v>23</v>
      </c>
      <c r="AH729" s="2">
        <v>345</v>
      </c>
      <c r="AI729" s="2">
        <v>200</v>
      </c>
      <c r="AJ729" s="5">
        <v>0</v>
      </c>
      <c r="AK729" s="55">
        <f t="shared" si="11"/>
        <v>0</v>
      </c>
    </row>
    <row r="730" spans="1:37" ht="25.65" customHeight="1">
      <c r="A730" s="2">
        <v>1024</v>
      </c>
      <c r="B730" s="2" t="s">
        <v>1084</v>
      </c>
      <c r="C730" s="2" t="s">
        <v>1468</v>
      </c>
      <c r="D730" s="2" t="s">
        <v>38</v>
      </c>
      <c r="E730" s="2" t="s">
        <v>1339</v>
      </c>
      <c r="F730" s="2" t="s">
        <v>40</v>
      </c>
      <c r="G730" s="2" t="s">
        <v>109</v>
      </c>
      <c r="H730" s="2" t="s">
        <v>261</v>
      </c>
      <c r="I730" s="3" t="s">
        <v>89</v>
      </c>
      <c r="J730" s="3"/>
      <c r="K730" s="3"/>
      <c r="L730" s="2" t="s">
        <v>195</v>
      </c>
      <c r="M730" s="2"/>
      <c r="N730" s="2">
        <v>120</v>
      </c>
      <c r="O730" s="4">
        <v>120</v>
      </c>
      <c r="P730" s="4">
        <v>0</v>
      </c>
      <c r="Q730" s="4">
        <v>120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4">
        <v>0</v>
      </c>
      <c r="AG730" s="2">
        <v>19</v>
      </c>
      <c r="AH730" s="2">
        <v>285</v>
      </c>
      <c r="AI730" s="2">
        <v>200</v>
      </c>
      <c r="AJ730" s="5">
        <v>0</v>
      </c>
      <c r="AK730" s="55">
        <f t="shared" si="11"/>
        <v>0</v>
      </c>
    </row>
    <row r="731" spans="1:37" ht="25.65" customHeight="1">
      <c r="A731" s="2">
        <v>1025</v>
      </c>
      <c r="B731" s="2" t="s">
        <v>1084</v>
      </c>
      <c r="C731" s="2" t="s">
        <v>1469</v>
      </c>
      <c r="D731" s="2" t="s">
        <v>38</v>
      </c>
      <c r="E731" s="2" t="s">
        <v>1339</v>
      </c>
      <c r="F731" s="2" t="s">
        <v>40</v>
      </c>
      <c r="G731" s="2" t="s">
        <v>311</v>
      </c>
      <c r="H731" s="2" t="s">
        <v>509</v>
      </c>
      <c r="I731" s="3" t="s">
        <v>1160</v>
      </c>
      <c r="J731" s="3"/>
      <c r="K731" s="3"/>
      <c r="L731" s="2" t="s">
        <v>195</v>
      </c>
      <c r="M731" s="2"/>
      <c r="N731" s="2">
        <v>112.5</v>
      </c>
      <c r="O731" s="4">
        <v>112.5</v>
      </c>
      <c r="P731" s="4">
        <v>0</v>
      </c>
      <c r="Q731" s="4">
        <v>112.5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4">
        <v>0</v>
      </c>
      <c r="AG731" s="2">
        <v>17</v>
      </c>
      <c r="AH731" s="2">
        <v>255</v>
      </c>
      <c r="AI731" s="2">
        <v>200</v>
      </c>
      <c r="AJ731" s="5">
        <v>0</v>
      </c>
      <c r="AK731" s="55">
        <f t="shared" si="11"/>
        <v>0</v>
      </c>
    </row>
    <row r="732" spans="1:37" ht="25.65" customHeight="1">
      <c r="A732" s="2">
        <v>1026</v>
      </c>
      <c r="B732" s="2" t="s">
        <v>1084</v>
      </c>
      <c r="C732" s="2" t="s">
        <v>1470</v>
      </c>
      <c r="D732" s="2" t="s">
        <v>38</v>
      </c>
      <c r="E732" s="2" t="s">
        <v>1339</v>
      </c>
      <c r="F732" s="2" t="s">
        <v>40</v>
      </c>
      <c r="G732" s="2" t="s">
        <v>106</v>
      </c>
      <c r="H732" s="2" t="s">
        <v>62</v>
      </c>
      <c r="I732" s="3" t="s">
        <v>1160</v>
      </c>
      <c r="J732" s="3"/>
      <c r="K732" s="3"/>
      <c r="L732" s="2" t="s">
        <v>64</v>
      </c>
      <c r="M732" s="2"/>
      <c r="N732" s="2">
        <v>112.5</v>
      </c>
      <c r="O732" s="4">
        <v>112.5</v>
      </c>
      <c r="P732" s="4">
        <v>0</v>
      </c>
      <c r="Q732" s="4">
        <v>112.5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2">
        <v>20.5</v>
      </c>
      <c r="Z732" s="2">
        <v>0</v>
      </c>
      <c r="AA732" s="2">
        <v>0</v>
      </c>
      <c r="AB732" s="2">
        <v>20.5</v>
      </c>
      <c r="AC732" s="2">
        <v>0</v>
      </c>
      <c r="AD732" s="2">
        <v>0</v>
      </c>
      <c r="AE732" s="2">
        <v>0</v>
      </c>
      <c r="AF732" s="4">
        <v>820</v>
      </c>
      <c r="AG732" s="2">
        <v>26</v>
      </c>
      <c r="AH732" s="2">
        <v>390</v>
      </c>
      <c r="AI732" s="2">
        <v>200</v>
      </c>
      <c r="AJ732" s="5">
        <v>0</v>
      </c>
      <c r="AK732" s="55">
        <f t="shared" si="11"/>
        <v>0</v>
      </c>
    </row>
    <row r="733" spans="1:37" ht="25.65" customHeight="1">
      <c r="A733" s="2">
        <v>1027</v>
      </c>
      <c r="B733" s="2" t="s">
        <v>1084</v>
      </c>
      <c r="C733" s="2" t="s">
        <v>1471</v>
      </c>
      <c r="D733" s="2" t="s">
        <v>38</v>
      </c>
      <c r="E733" s="2" t="s">
        <v>1339</v>
      </c>
      <c r="F733" s="2" t="s">
        <v>40</v>
      </c>
      <c r="G733" s="2" t="s">
        <v>287</v>
      </c>
      <c r="H733" s="2" t="s">
        <v>319</v>
      </c>
      <c r="I733" s="3" t="s">
        <v>1357</v>
      </c>
      <c r="J733" s="3"/>
      <c r="K733" s="3"/>
      <c r="L733" s="2" t="s">
        <v>64</v>
      </c>
      <c r="M733" s="2"/>
      <c r="N733" s="2">
        <v>97.5</v>
      </c>
      <c r="O733" s="4">
        <v>97.5</v>
      </c>
      <c r="P733" s="4">
        <v>0</v>
      </c>
      <c r="Q733" s="4">
        <v>97.5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4">
        <v>0</v>
      </c>
      <c r="AG733" s="2">
        <v>13</v>
      </c>
      <c r="AH733" s="2">
        <v>195</v>
      </c>
      <c r="AI733" s="2">
        <v>200</v>
      </c>
      <c r="AJ733" s="5">
        <v>0</v>
      </c>
      <c r="AK733" s="55">
        <f t="shared" si="11"/>
        <v>0</v>
      </c>
    </row>
    <row r="734" spans="1:37" ht="25.65" customHeight="1">
      <c r="A734" s="2">
        <v>1028</v>
      </c>
      <c r="B734" s="2" t="s">
        <v>1084</v>
      </c>
      <c r="C734" s="2" t="s">
        <v>1472</v>
      </c>
      <c r="D734" s="2" t="s">
        <v>133</v>
      </c>
      <c r="E734" s="2" t="s">
        <v>1339</v>
      </c>
      <c r="F734" s="2" t="s">
        <v>40</v>
      </c>
      <c r="G734" s="2" t="s">
        <v>134</v>
      </c>
      <c r="H734" s="2" t="s">
        <v>265</v>
      </c>
      <c r="I734" s="3" t="s">
        <v>375</v>
      </c>
      <c r="J734" s="3"/>
      <c r="K734" s="3"/>
      <c r="L734" s="2" t="s">
        <v>195</v>
      </c>
      <c r="M734" s="2"/>
      <c r="N734" s="2">
        <v>88</v>
      </c>
      <c r="O734" s="4">
        <v>88</v>
      </c>
      <c r="P734" s="4">
        <v>0</v>
      </c>
      <c r="Q734" s="4">
        <v>88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2">
        <v>2.5</v>
      </c>
      <c r="Z734" s="2">
        <v>2.5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4">
        <v>0</v>
      </c>
      <c r="AG734" s="2">
        <v>13</v>
      </c>
      <c r="AH734" s="2">
        <v>195</v>
      </c>
      <c r="AI734" s="2">
        <v>200</v>
      </c>
      <c r="AJ734" s="5">
        <v>0</v>
      </c>
      <c r="AK734" s="55">
        <f t="shared" si="11"/>
        <v>0</v>
      </c>
    </row>
    <row r="735" spans="1:37" ht="25.65" customHeight="1">
      <c r="A735" s="2">
        <v>1029</v>
      </c>
      <c r="B735" s="2" t="s">
        <v>1084</v>
      </c>
      <c r="C735" s="2" t="s">
        <v>1473</v>
      </c>
      <c r="D735" s="2" t="s">
        <v>38</v>
      </c>
      <c r="E735" s="2" t="s">
        <v>1339</v>
      </c>
      <c r="F735" s="2" t="s">
        <v>40</v>
      </c>
      <c r="G735" s="2" t="s">
        <v>287</v>
      </c>
      <c r="H735" s="2" t="s">
        <v>319</v>
      </c>
      <c r="I735" s="3" t="s">
        <v>1122</v>
      </c>
      <c r="J735" s="3"/>
      <c r="K735" s="3"/>
      <c r="L735" s="2" t="s">
        <v>64</v>
      </c>
      <c r="M735" s="2"/>
      <c r="N735" s="2">
        <v>75</v>
      </c>
      <c r="O735" s="4">
        <v>67.5</v>
      </c>
      <c r="P735" s="4">
        <v>0</v>
      </c>
      <c r="Q735" s="4">
        <v>67.5</v>
      </c>
      <c r="R735" s="4">
        <v>7.5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4">
        <v>0</v>
      </c>
      <c r="AG735" s="2">
        <v>14</v>
      </c>
      <c r="AH735" s="2">
        <v>210</v>
      </c>
      <c r="AI735" s="2">
        <v>200</v>
      </c>
      <c r="AJ735" s="5">
        <v>0</v>
      </c>
      <c r="AK735" s="55">
        <f t="shared" si="11"/>
        <v>7.5</v>
      </c>
    </row>
    <row r="736" spans="1:37" ht="25.65" customHeight="1">
      <c r="A736" s="2">
        <v>1031</v>
      </c>
      <c r="B736" s="2" t="s">
        <v>1084</v>
      </c>
      <c r="C736" s="2" t="s">
        <v>1474</v>
      </c>
      <c r="D736" s="2" t="s">
        <v>38</v>
      </c>
      <c r="E736" s="2" t="s">
        <v>1339</v>
      </c>
      <c r="F736" s="2" t="s">
        <v>165</v>
      </c>
      <c r="G736" s="2" t="s">
        <v>166</v>
      </c>
      <c r="H736" s="2" t="s">
        <v>170</v>
      </c>
      <c r="I736" s="3" t="s">
        <v>1282</v>
      </c>
      <c r="J736" s="3"/>
      <c r="K736" s="3"/>
      <c r="L736" s="2" t="s">
        <v>195</v>
      </c>
      <c r="M736" s="2"/>
      <c r="N736" s="2">
        <v>37.5</v>
      </c>
      <c r="O736" s="4">
        <v>37.483333333333334</v>
      </c>
      <c r="P736" s="4">
        <v>0</v>
      </c>
      <c r="Q736" s="4">
        <v>37.479999999999997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4">
        <v>0</v>
      </c>
      <c r="AG736" s="2">
        <v>5</v>
      </c>
      <c r="AH736" s="2">
        <v>75</v>
      </c>
      <c r="AI736" s="2">
        <v>200</v>
      </c>
      <c r="AJ736" s="5">
        <v>0</v>
      </c>
      <c r="AK736" s="55">
        <f t="shared" si="11"/>
        <v>0</v>
      </c>
    </row>
    <row r="737" spans="1:37" ht="25.65" customHeight="1">
      <c r="A737" s="2">
        <v>1032</v>
      </c>
      <c r="B737" s="2" t="s">
        <v>1084</v>
      </c>
      <c r="C737" s="2" t="s">
        <v>1475</v>
      </c>
      <c r="D737" s="2" t="s">
        <v>133</v>
      </c>
      <c r="E737" s="2" t="s">
        <v>1339</v>
      </c>
      <c r="F737" s="2" t="s">
        <v>40</v>
      </c>
      <c r="G737" s="2" t="s">
        <v>268</v>
      </c>
      <c r="H737" s="2" t="s">
        <v>1476</v>
      </c>
      <c r="I737" s="3" t="s">
        <v>1282</v>
      </c>
      <c r="J737" s="3"/>
      <c r="K737" s="3"/>
      <c r="L737" s="2" t="s">
        <v>49</v>
      </c>
      <c r="M737" s="2"/>
      <c r="N737" s="2">
        <v>40</v>
      </c>
      <c r="O737" s="4">
        <v>40</v>
      </c>
      <c r="P737" s="4">
        <v>0</v>
      </c>
      <c r="Q737" s="4">
        <v>40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4">
        <v>0</v>
      </c>
      <c r="AG737" s="2">
        <v>8</v>
      </c>
      <c r="AH737" s="2">
        <v>120</v>
      </c>
      <c r="AI737" s="2">
        <v>200</v>
      </c>
      <c r="AJ737" s="5">
        <v>0</v>
      </c>
      <c r="AK737" s="55">
        <f t="shared" si="11"/>
        <v>0</v>
      </c>
    </row>
    <row r="738" spans="1:37" ht="25.65" customHeight="1">
      <c r="A738" s="2">
        <v>1033</v>
      </c>
      <c r="B738" s="2" t="s">
        <v>1084</v>
      </c>
      <c r="C738" s="2" t="s">
        <v>1477</v>
      </c>
      <c r="D738" s="2" t="s">
        <v>38</v>
      </c>
      <c r="E738" s="2" t="s">
        <v>1339</v>
      </c>
      <c r="F738" s="2" t="s">
        <v>40</v>
      </c>
      <c r="G738" s="2" t="s">
        <v>127</v>
      </c>
      <c r="H738" s="2" t="s">
        <v>509</v>
      </c>
      <c r="I738" s="3" t="s">
        <v>1282</v>
      </c>
      <c r="J738" s="3"/>
      <c r="K738" s="3"/>
      <c r="L738" s="2" t="s">
        <v>195</v>
      </c>
      <c r="M738" s="2"/>
      <c r="N738" s="2">
        <v>37.5</v>
      </c>
      <c r="O738" s="4">
        <v>37.5</v>
      </c>
      <c r="P738" s="4">
        <v>0</v>
      </c>
      <c r="Q738" s="4">
        <v>37.5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4">
        <v>0</v>
      </c>
      <c r="AG738" s="2">
        <v>5</v>
      </c>
      <c r="AH738" s="2">
        <v>75</v>
      </c>
      <c r="AI738" s="2">
        <v>200</v>
      </c>
      <c r="AJ738" s="5">
        <v>0</v>
      </c>
      <c r="AK738" s="55">
        <f t="shared" si="11"/>
        <v>0</v>
      </c>
    </row>
    <row r="739" spans="1:37" ht="25.65" customHeight="1">
      <c r="A739" s="2">
        <v>1034</v>
      </c>
      <c r="B739" s="2" t="s">
        <v>1084</v>
      </c>
      <c r="C739" s="2" t="s">
        <v>1478</v>
      </c>
      <c r="D739" s="2" t="s">
        <v>38</v>
      </c>
      <c r="E739" s="2" t="s">
        <v>1339</v>
      </c>
      <c r="F739" s="2" t="s">
        <v>40</v>
      </c>
      <c r="G739" s="2" t="s">
        <v>233</v>
      </c>
      <c r="H739" s="2" t="s">
        <v>509</v>
      </c>
      <c r="I739" s="3" t="s">
        <v>1021</v>
      </c>
      <c r="J739" s="3"/>
      <c r="K739" s="3"/>
      <c r="L739" s="2" t="s">
        <v>195</v>
      </c>
      <c r="M739" s="2"/>
      <c r="N739" s="2">
        <v>22.5</v>
      </c>
      <c r="O739" s="4">
        <v>22.5</v>
      </c>
      <c r="P739" s="4">
        <v>0</v>
      </c>
      <c r="Q739" s="4">
        <v>22.5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4">
        <v>0</v>
      </c>
      <c r="AG739" s="2">
        <v>3</v>
      </c>
      <c r="AH739" s="2">
        <v>45</v>
      </c>
      <c r="AI739" s="2">
        <v>200</v>
      </c>
      <c r="AJ739" s="5">
        <v>0</v>
      </c>
      <c r="AK739" s="55">
        <f t="shared" si="11"/>
        <v>0</v>
      </c>
    </row>
    <row r="740" spans="1:37" ht="25.65" customHeight="1">
      <c r="A740" s="2">
        <v>1035</v>
      </c>
      <c r="B740" s="2" t="s">
        <v>36</v>
      </c>
      <c r="C740" s="2" t="s">
        <v>1479</v>
      </c>
      <c r="D740" s="2" t="s">
        <v>38</v>
      </c>
      <c r="E740" s="2" t="s">
        <v>39</v>
      </c>
      <c r="F740" s="2" t="s">
        <v>40</v>
      </c>
      <c r="G740" s="2" t="s">
        <v>287</v>
      </c>
      <c r="H740" s="2" t="s">
        <v>319</v>
      </c>
      <c r="I740" s="3" t="s">
        <v>1480</v>
      </c>
      <c r="J740" s="3"/>
      <c r="K740" s="3"/>
      <c r="L740" s="2" t="s">
        <v>64</v>
      </c>
      <c r="M740" s="2"/>
      <c r="N740" s="2">
        <v>172.5</v>
      </c>
      <c r="O740" s="4">
        <v>172.5</v>
      </c>
      <c r="P740" s="4">
        <v>0</v>
      </c>
      <c r="Q740" s="4">
        <v>172.5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4">
        <v>0</v>
      </c>
      <c r="AG740" s="2">
        <v>33</v>
      </c>
      <c r="AH740" s="2">
        <v>495</v>
      </c>
      <c r="AI740" s="2">
        <v>200</v>
      </c>
      <c r="AJ740" s="5">
        <v>50</v>
      </c>
      <c r="AK740" s="55">
        <f t="shared" si="11"/>
        <v>0</v>
      </c>
    </row>
    <row r="741" spans="1:37" ht="25.65" customHeight="1">
      <c r="A741" s="2">
        <v>1036</v>
      </c>
      <c r="B741" s="2" t="s">
        <v>36</v>
      </c>
      <c r="C741" s="2" t="s">
        <v>1481</v>
      </c>
      <c r="D741" s="2" t="s">
        <v>38</v>
      </c>
      <c r="E741" s="2" t="s">
        <v>39</v>
      </c>
      <c r="F741" s="2" t="s">
        <v>187</v>
      </c>
      <c r="G741" s="2" t="s">
        <v>187</v>
      </c>
      <c r="H741" s="2" t="s">
        <v>666</v>
      </c>
      <c r="I741" s="3" t="s">
        <v>853</v>
      </c>
      <c r="J741" s="3"/>
      <c r="K741" s="3"/>
      <c r="L741" s="2" t="s">
        <v>195</v>
      </c>
      <c r="M741" s="2"/>
      <c r="N741" s="2">
        <v>172.5</v>
      </c>
      <c r="O741" s="4">
        <v>148.75</v>
      </c>
      <c r="P741" s="4">
        <v>0</v>
      </c>
      <c r="Q741" s="4">
        <v>148.74</v>
      </c>
      <c r="R741" s="4">
        <v>0</v>
      </c>
      <c r="S741" s="4">
        <v>0</v>
      </c>
      <c r="T741" s="4">
        <v>7.5</v>
      </c>
      <c r="U741" s="4">
        <v>0</v>
      </c>
      <c r="V741" s="4">
        <v>0</v>
      </c>
      <c r="W741" s="4">
        <v>0</v>
      </c>
      <c r="X741" s="4">
        <v>0</v>
      </c>
      <c r="Y741" s="2">
        <v>20.5</v>
      </c>
      <c r="Z741" s="2">
        <v>20.5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4">
        <v>0</v>
      </c>
      <c r="AG741" s="2">
        <v>24</v>
      </c>
      <c r="AH741" s="2">
        <v>360</v>
      </c>
      <c r="AI741" s="2">
        <v>200</v>
      </c>
      <c r="AJ741" s="5">
        <v>50</v>
      </c>
      <c r="AK741" s="55">
        <f t="shared" si="11"/>
        <v>7.5</v>
      </c>
    </row>
    <row r="742" spans="1:37" ht="25.65" customHeight="1">
      <c r="A742" s="2">
        <v>1037</v>
      </c>
      <c r="B742" s="2" t="s">
        <v>36</v>
      </c>
      <c r="C742" s="2" t="s">
        <v>1482</v>
      </c>
      <c r="D742" s="2" t="s">
        <v>38</v>
      </c>
      <c r="E742" s="2" t="s">
        <v>39</v>
      </c>
      <c r="F742" s="2" t="s">
        <v>40</v>
      </c>
      <c r="G742" s="2" t="s">
        <v>233</v>
      </c>
      <c r="H742" s="2" t="s">
        <v>258</v>
      </c>
      <c r="I742" s="3" t="s">
        <v>695</v>
      </c>
      <c r="J742" s="3"/>
      <c r="K742" s="3"/>
      <c r="L742" s="2" t="s">
        <v>64</v>
      </c>
      <c r="M742" s="2"/>
      <c r="N742" s="2">
        <v>172.5</v>
      </c>
      <c r="O742" s="4">
        <v>172.5</v>
      </c>
      <c r="P742" s="4">
        <v>0</v>
      </c>
      <c r="Q742" s="4">
        <v>172.5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2">
        <v>27.5</v>
      </c>
      <c r="Z742" s="2">
        <v>27.5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4">
        <v>0</v>
      </c>
      <c r="AG742" s="2">
        <v>33</v>
      </c>
      <c r="AH742" s="2">
        <v>495</v>
      </c>
      <c r="AI742" s="2">
        <v>200</v>
      </c>
      <c r="AJ742" s="5">
        <v>50</v>
      </c>
      <c r="AK742" s="55">
        <f t="shared" si="11"/>
        <v>0</v>
      </c>
    </row>
    <row r="743" spans="1:37" ht="25.65" customHeight="1">
      <c r="A743" s="2">
        <v>1038</v>
      </c>
      <c r="B743" s="2" t="s">
        <v>36</v>
      </c>
      <c r="C743" s="2" t="s">
        <v>1483</v>
      </c>
      <c r="D743" s="2" t="s">
        <v>38</v>
      </c>
      <c r="E743" s="2" t="s">
        <v>39</v>
      </c>
      <c r="F743" s="2" t="s">
        <v>187</v>
      </c>
      <c r="G743" s="2" t="s">
        <v>187</v>
      </c>
      <c r="H743" s="2" t="s">
        <v>666</v>
      </c>
      <c r="I743" s="3" t="s">
        <v>697</v>
      </c>
      <c r="J743" s="3"/>
      <c r="K743" s="3"/>
      <c r="L743" s="2" t="s">
        <v>195</v>
      </c>
      <c r="M743" s="2"/>
      <c r="N743" s="2">
        <v>180</v>
      </c>
      <c r="O743" s="4">
        <v>177.5</v>
      </c>
      <c r="P743" s="4">
        <v>0</v>
      </c>
      <c r="Q743" s="4">
        <v>177.5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2">
        <v>9.5</v>
      </c>
      <c r="Z743" s="2">
        <v>9.5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4">
        <v>0</v>
      </c>
      <c r="AG743" s="2">
        <v>36</v>
      </c>
      <c r="AH743" s="2">
        <v>540</v>
      </c>
      <c r="AI743" s="2">
        <v>200</v>
      </c>
      <c r="AJ743" s="5">
        <v>50</v>
      </c>
      <c r="AK743" s="55">
        <f t="shared" si="11"/>
        <v>0</v>
      </c>
    </row>
    <row r="744" spans="1:37" ht="25.65" customHeight="1">
      <c r="A744" s="2">
        <v>1039</v>
      </c>
      <c r="B744" s="2" t="s">
        <v>36</v>
      </c>
      <c r="C744" s="2" t="s">
        <v>1484</v>
      </c>
      <c r="D744" s="2" t="s">
        <v>38</v>
      </c>
      <c r="E744" s="2" t="s">
        <v>39</v>
      </c>
      <c r="F744" s="2" t="s">
        <v>187</v>
      </c>
      <c r="G744" s="2" t="s">
        <v>187</v>
      </c>
      <c r="H744" s="2" t="s">
        <v>666</v>
      </c>
      <c r="I744" s="3" t="s">
        <v>697</v>
      </c>
      <c r="J744" s="3"/>
      <c r="K744" s="3"/>
      <c r="L744" s="2" t="s">
        <v>195</v>
      </c>
      <c r="M744" s="2"/>
      <c r="N744" s="2">
        <v>174</v>
      </c>
      <c r="O744" s="4">
        <v>166.5</v>
      </c>
      <c r="P744" s="4">
        <v>0</v>
      </c>
      <c r="Q744" s="4">
        <v>166.5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2">
        <v>58.5</v>
      </c>
      <c r="Z744" s="2">
        <v>7</v>
      </c>
      <c r="AA744" s="2">
        <v>0</v>
      </c>
      <c r="AB744" s="2">
        <v>41.5</v>
      </c>
      <c r="AC744" s="2">
        <v>10</v>
      </c>
      <c r="AD744" s="2">
        <v>0</v>
      </c>
      <c r="AE744" s="2">
        <v>0</v>
      </c>
      <c r="AF744" s="4">
        <v>2060</v>
      </c>
      <c r="AG744" s="2">
        <v>37</v>
      </c>
      <c r="AH744" s="2">
        <v>555</v>
      </c>
      <c r="AI744" s="2">
        <v>200</v>
      </c>
      <c r="AJ744" s="5">
        <v>50</v>
      </c>
      <c r="AK744" s="55">
        <f t="shared" si="11"/>
        <v>0</v>
      </c>
    </row>
    <row r="745" spans="1:37" ht="25.65" customHeight="1">
      <c r="A745" s="2">
        <v>1040</v>
      </c>
      <c r="B745" s="2" t="s">
        <v>36</v>
      </c>
      <c r="C745" s="2" t="s">
        <v>1485</v>
      </c>
      <c r="D745" s="2" t="s">
        <v>38</v>
      </c>
      <c r="E745" s="2" t="s">
        <v>39</v>
      </c>
      <c r="F745" s="2" t="s">
        <v>40</v>
      </c>
      <c r="G745" s="2" t="s">
        <v>102</v>
      </c>
      <c r="H745" s="2" t="s">
        <v>291</v>
      </c>
      <c r="I745" s="3" t="s">
        <v>1102</v>
      </c>
      <c r="J745" s="3"/>
      <c r="K745" s="3"/>
      <c r="L745" s="2" t="s">
        <v>64</v>
      </c>
      <c r="M745" s="2"/>
      <c r="N745" s="2">
        <v>172.5</v>
      </c>
      <c r="O745" s="4">
        <v>172.5</v>
      </c>
      <c r="P745" s="4">
        <v>0</v>
      </c>
      <c r="Q745" s="4">
        <v>172.5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2">
        <v>19.5</v>
      </c>
      <c r="Z745" s="2">
        <v>8.5</v>
      </c>
      <c r="AA745" s="2">
        <v>0</v>
      </c>
      <c r="AB745" s="2">
        <v>2</v>
      </c>
      <c r="AC745" s="2">
        <v>9</v>
      </c>
      <c r="AD745" s="2">
        <v>0</v>
      </c>
      <c r="AE745" s="2">
        <v>0</v>
      </c>
      <c r="AF745" s="4">
        <v>440</v>
      </c>
      <c r="AG745" s="2">
        <v>32</v>
      </c>
      <c r="AH745" s="2">
        <v>480</v>
      </c>
      <c r="AI745" s="2">
        <v>200</v>
      </c>
      <c r="AJ745" s="5">
        <v>50</v>
      </c>
      <c r="AK745" s="55">
        <f t="shared" si="11"/>
        <v>0</v>
      </c>
    </row>
    <row r="746" spans="1:37" ht="25.65" customHeight="1">
      <c r="A746" s="2">
        <v>1041</v>
      </c>
      <c r="B746" s="2" t="s">
        <v>36</v>
      </c>
      <c r="C746" s="2" t="s">
        <v>1486</v>
      </c>
      <c r="D746" s="2" t="s">
        <v>38</v>
      </c>
      <c r="E746" s="2" t="s">
        <v>39</v>
      </c>
      <c r="F746" s="2" t="s">
        <v>40</v>
      </c>
      <c r="G746" s="2" t="s">
        <v>87</v>
      </c>
      <c r="H746" s="2" t="s">
        <v>291</v>
      </c>
      <c r="I746" s="3" t="s">
        <v>861</v>
      </c>
      <c r="J746" s="3"/>
      <c r="K746" s="3"/>
      <c r="L746" s="2" t="s">
        <v>64</v>
      </c>
      <c r="M746" s="2"/>
      <c r="N746" s="2">
        <v>172.5</v>
      </c>
      <c r="O746" s="4">
        <v>172.5</v>
      </c>
      <c r="P746" s="4">
        <v>0</v>
      </c>
      <c r="Q746" s="4">
        <v>172.5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2">
        <v>40</v>
      </c>
      <c r="Z746" s="2">
        <v>4.5</v>
      </c>
      <c r="AA746" s="2">
        <v>0</v>
      </c>
      <c r="AB746" s="2">
        <v>10.5</v>
      </c>
      <c r="AC746" s="2">
        <v>23</v>
      </c>
      <c r="AD746" s="2">
        <v>0</v>
      </c>
      <c r="AE746" s="2">
        <v>2</v>
      </c>
      <c r="AF746" s="4">
        <v>1500</v>
      </c>
      <c r="AG746" s="2">
        <v>40</v>
      </c>
      <c r="AH746" s="2">
        <v>600</v>
      </c>
      <c r="AI746" s="2">
        <v>200</v>
      </c>
      <c r="AJ746" s="5">
        <v>50</v>
      </c>
      <c r="AK746" s="55">
        <f t="shared" si="11"/>
        <v>0</v>
      </c>
    </row>
    <row r="747" spans="1:37" ht="25.65" customHeight="1">
      <c r="A747" s="2">
        <v>1044</v>
      </c>
      <c r="B747" s="2" t="s">
        <v>36</v>
      </c>
      <c r="C747" s="2" t="s">
        <v>1487</v>
      </c>
      <c r="D747" s="2" t="s">
        <v>38</v>
      </c>
      <c r="E747" s="2" t="s">
        <v>39</v>
      </c>
      <c r="F747" s="2" t="s">
        <v>40</v>
      </c>
      <c r="G747" s="2" t="s">
        <v>106</v>
      </c>
      <c r="H747" s="2" t="s">
        <v>80</v>
      </c>
      <c r="I747" s="3" t="s">
        <v>703</v>
      </c>
      <c r="J747" s="3"/>
      <c r="K747" s="3"/>
      <c r="L747" s="2" t="s">
        <v>64</v>
      </c>
      <c r="M747" s="2" t="s">
        <v>75</v>
      </c>
      <c r="N747" s="2">
        <v>149.5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2">
        <v>24</v>
      </c>
      <c r="Z747" s="2">
        <v>24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4">
        <v>0</v>
      </c>
      <c r="AG747" s="2">
        <v>31</v>
      </c>
      <c r="AH747" s="2">
        <v>465</v>
      </c>
      <c r="AI747" s="2">
        <v>200</v>
      </c>
      <c r="AJ747" s="5">
        <v>50</v>
      </c>
      <c r="AK747" s="55">
        <f t="shared" si="11"/>
        <v>0</v>
      </c>
    </row>
    <row r="748" spans="1:37" ht="25.65" customHeight="1">
      <c r="A748" s="2">
        <v>1045</v>
      </c>
      <c r="B748" s="2" t="s">
        <v>36</v>
      </c>
      <c r="C748" s="2" t="s">
        <v>1488</v>
      </c>
      <c r="D748" s="2" t="s">
        <v>38</v>
      </c>
      <c r="E748" s="2" t="s">
        <v>39</v>
      </c>
      <c r="F748" s="2" t="s">
        <v>40</v>
      </c>
      <c r="G748" s="2" t="s">
        <v>106</v>
      </c>
      <c r="H748" s="2" t="s">
        <v>80</v>
      </c>
      <c r="I748" s="3" t="s">
        <v>703</v>
      </c>
      <c r="J748" s="3"/>
      <c r="K748" s="3"/>
      <c r="L748" s="2" t="s">
        <v>70</v>
      </c>
      <c r="M748" s="2" t="s">
        <v>75</v>
      </c>
      <c r="N748" s="2">
        <v>172.5</v>
      </c>
      <c r="O748" s="4">
        <v>172.5</v>
      </c>
      <c r="P748" s="4">
        <v>0</v>
      </c>
      <c r="Q748" s="4">
        <v>172.5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2">
        <v>50</v>
      </c>
      <c r="Z748" s="2">
        <v>3.5</v>
      </c>
      <c r="AA748" s="2">
        <v>0</v>
      </c>
      <c r="AB748" s="2">
        <v>46.5</v>
      </c>
      <c r="AC748" s="2">
        <v>0</v>
      </c>
      <c r="AD748" s="2">
        <v>0</v>
      </c>
      <c r="AE748" s="2">
        <v>0</v>
      </c>
      <c r="AF748" s="4">
        <v>1860</v>
      </c>
      <c r="AG748" s="2">
        <v>45</v>
      </c>
      <c r="AH748" s="2">
        <v>675</v>
      </c>
      <c r="AI748" s="2">
        <v>200</v>
      </c>
      <c r="AJ748" s="5">
        <v>50</v>
      </c>
      <c r="AK748" s="55">
        <f t="shared" si="11"/>
        <v>0</v>
      </c>
    </row>
    <row r="749" spans="1:37" ht="25.65" customHeight="1">
      <c r="A749" s="2">
        <v>1047</v>
      </c>
      <c r="B749" s="2" t="s">
        <v>36</v>
      </c>
      <c r="C749" s="2" t="s">
        <v>1489</v>
      </c>
      <c r="D749" s="2" t="s">
        <v>38</v>
      </c>
      <c r="E749" s="2" t="s">
        <v>39</v>
      </c>
      <c r="F749" s="2" t="s">
        <v>187</v>
      </c>
      <c r="G749" s="2" t="s">
        <v>187</v>
      </c>
      <c r="H749" s="2" t="s">
        <v>666</v>
      </c>
      <c r="I749" s="3" t="s">
        <v>1110</v>
      </c>
      <c r="J749" s="3"/>
      <c r="K749" s="3"/>
      <c r="L749" s="2" t="s">
        <v>195</v>
      </c>
      <c r="M749" s="2" t="s">
        <v>706</v>
      </c>
      <c r="N749" s="2">
        <v>174</v>
      </c>
      <c r="O749" s="4">
        <v>170.68333333333334</v>
      </c>
      <c r="P749" s="4">
        <v>0</v>
      </c>
      <c r="Q749" s="4">
        <v>170.68</v>
      </c>
      <c r="R749" s="4">
        <v>0</v>
      </c>
      <c r="S749" s="4">
        <v>3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2">
        <v>17.5</v>
      </c>
      <c r="Z749" s="2">
        <v>17.5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4">
        <v>0</v>
      </c>
      <c r="AG749" s="2">
        <v>29</v>
      </c>
      <c r="AH749" s="2">
        <v>435</v>
      </c>
      <c r="AI749" s="2">
        <v>200</v>
      </c>
      <c r="AJ749" s="5">
        <v>50</v>
      </c>
      <c r="AK749" s="55">
        <f t="shared" si="11"/>
        <v>3</v>
      </c>
    </row>
    <row r="750" spans="1:37" ht="25.65" customHeight="1">
      <c r="A750" s="2">
        <v>1049</v>
      </c>
      <c r="B750" s="2" t="s">
        <v>36</v>
      </c>
      <c r="C750" s="2" t="s">
        <v>1490</v>
      </c>
      <c r="D750" s="2" t="s">
        <v>133</v>
      </c>
      <c r="E750" s="2" t="s">
        <v>39</v>
      </c>
      <c r="F750" s="2" t="s">
        <v>40</v>
      </c>
      <c r="G750" s="2" t="s">
        <v>859</v>
      </c>
      <c r="H750" s="2" t="s">
        <v>1491</v>
      </c>
      <c r="I750" s="3" t="s">
        <v>1113</v>
      </c>
      <c r="J750" s="3"/>
      <c r="K750" s="3"/>
      <c r="L750" s="2" t="s">
        <v>49</v>
      </c>
      <c r="M750" s="2" t="s">
        <v>117</v>
      </c>
      <c r="N750" s="2">
        <v>184</v>
      </c>
      <c r="O750" s="4">
        <v>183.8</v>
      </c>
      <c r="P750" s="4">
        <v>0</v>
      </c>
      <c r="Q750" s="4">
        <v>183.8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4">
        <v>0</v>
      </c>
      <c r="AG750" s="2">
        <v>38</v>
      </c>
      <c r="AH750" s="2">
        <v>570</v>
      </c>
      <c r="AI750" s="2">
        <v>200</v>
      </c>
      <c r="AJ750" s="5">
        <v>50</v>
      </c>
      <c r="AK750" s="55">
        <f t="shared" si="11"/>
        <v>0</v>
      </c>
    </row>
    <row r="751" spans="1:37" ht="25.65" customHeight="1">
      <c r="A751" s="2">
        <v>1050</v>
      </c>
      <c r="B751" s="2" t="s">
        <v>36</v>
      </c>
      <c r="C751" s="2" t="s">
        <v>1492</v>
      </c>
      <c r="D751" s="2" t="s">
        <v>133</v>
      </c>
      <c r="E751" s="2" t="s">
        <v>39</v>
      </c>
      <c r="F751" s="2" t="s">
        <v>40</v>
      </c>
      <c r="G751" s="2" t="s">
        <v>134</v>
      </c>
      <c r="H751" s="2" t="s">
        <v>265</v>
      </c>
      <c r="I751" s="3" t="s">
        <v>705</v>
      </c>
      <c r="J751" s="3"/>
      <c r="K751" s="3"/>
      <c r="L751" s="2" t="s">
        <v>195</v>
      </c>
      <c r="M751" s="2" t="s">
        <v>706</v>
      </c>
      <c r="N751" s="2">
        <v>184</v>
      </c>
      <c r="O751" s="4">
        <v>180.5</v>
      </c>
      <c r="P751" s="4">
        <v>0</v>
      </c>
      <c r="Q751" s="4">
        <v>180.5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2">
        <v>14</v>
      </c>
      <c r="Z751" s="2">
        <v>14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4">
        <v>0</v>
      </c>
      <c r="AG751" s="2">
        <v>28</v>
      </c>
      <c r="AH751" s="2">
        <v>420</v>
      </c>
      <c r="AI751" s="2">
        <v>200</v>
      </c>
      <c r="AJ751" s="5">
        <v>0</v>
      </c>
      <c r="AK751" s="55">
        <f t="shared" si="11"/>
        <v>0</v>
      </c>
    </row>
    <row r="752" spans="1:37" ht="25.65" customHeight="1">
      <c r="A752" s="2">
        <v>1051</v>
      </c>
      <c r="B752" s="2" t="s">
        <v>85</v>
      </c>
      <c r="C752" s="2" t="s">
        <v>1493</v>
      </c>
      <c r="D752" s="2" t="s">
        <v>38</v>
      </c>
      <c r="E752" s="2" t="s">
        <v>39</v>
      </c>
      <c r="F752" s="2" t="s">
        <v>40</v>
      </c>
      <c r="G752" s="2" t="s">
        <v>83</v>
      </c>
      <c r="H752" s="2" t="s">
        <v>62</v>
      </c>
      <c r="I752" s="3" t="s">
        <v>709</v>
      </c>
      <c r="J752" s="3"/>
      <c r="K752" s="3" t="s">
        <v>263</v>
      </c>
      <c r="L752" s="2" t="s">
        <v>64</v>
      </c>
      <c r="M752" s="2" t="s">
        <v>706</v>
      </c>
      <c r="N752" s="2">
        <v>172.5</v>
      </c>
      <c r="O752" s="4">
        <v>172</v>
      </c>
      <c r="P752" s="4">
        <v>0</v>
      </c>
      <c r="Q752" s="4">
        <v>172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2">
        <v>3.5</v>
      </c>
      <c r="Z752" s="2">
        <v>0</v>
      </c>
      <c r="AA752" s="2">
        <v>0</v>
      </c>
      <c r="AB752" s="2">
        <v>3.5</v>
      </c>
      <c r="AC752" s="2">
        <v>0</v>
      </c>
      <c r="AD752" s="2">
        <v>0</v>
      </c>
      <c r="AE752" s="2">
        <v>0</v>
      </c>
      <c r="AF752" s="4">
        <v>140</v>
      </c>
      <c r="AG752" s="2">
        <v>33</v>
      </c>
      <c r="AH752" s="2">
        <v>495</v>
      </c>
      <c r="AI752" s="2">
        <v>200</v>
      </c>
      <c r="AJ752" s="5">
        <v>50</v>
      </c>
      <c r="AK752" s="55">
        <f t="shared" si="11"/>
        <v>0</v>
      </c>
    </row>
    <row r="753" spans="1:37" ht="25.65" customHeight="1">
      <c r="A753" s="2">
        <v>1052</v>
      </c>
      <c r="B753" s="2" t="s">
        <v>36</v>
      </c>
      <c r="C753" s="2" t="s">
        <v>1494</v>
      </c>
      <c r="D753" s="2" t="s">
        <v>38</v>
      </c>
      <c r="E753" s="2" t="s">
        <v>39</v>
      </c>
      <c r="F753" s="2" t="s">
        <v>40</v>
      </c>
      <c r="G753" s="2" t="s">
        <v>106</v>
      </c>
      <c r="H753" s="2" t="s">
        <v>509</v>
      </c>
      <c r="I753" s="3" t="s">
        <v>919</v>
      </c>
      <c r="J753" s="3"/>
      <c r="K753" s="3"/>
      <c r="L753" s="2" t="s">
        <v>195</v>
      </c>
      <c r="M753" s="2" t="s">
        <v>706</v>
      </c>
      <c r="N753" s="2">
        <v>172.5</v>
      </c>
      <c r="O753" s="4">
        <v>172.5</v>
      </c>
      <c r="P753" s="4">
        <v>0</v>
      </c>
      <c r="Q753" s="4">
        <v>172.5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2">
        <v>56</v>
      </c>
      <c r="Z753" s="2">
        <v>3.5</v>
      </c>
      <c r="AA753" s="2">
        <v>0</v>
      </c>
      <c r="AB753" s="2">
        <v>52.5</v>
      </c>
      <c r="AC753" s="2">
        <v>0</v>
      </c>
      <c r="AD753" s="2">
        <v>0</v>
      </c>
      <c r="AE753" s="2">
        <v>0</v>
      </c>
      <c r="AF753" s="4">
        <v>2100</v>
      </c>
      <c r="AG753" s="2">
        <v>39</v>
      </c>
      <c r="AH753" s="2">
        <v>585</v>
      </c>
      <c r="AI753" s="2">
        <v>200</v>
      </c>
      <c r="AJ753" s="5">
        <v>50</v>
      </c>
      <c r="AK753" s="55">
        <f t="shared" si="11"/>
        <v>0</v>
      </c>
    </row>
    <row r="754" spans="1:37" ht="25.65" customHeight="1">
      <c r="A754" s="2">
        <v>1054</v>
      </c>
      <c r="B754" s="2" t="s">
        <v>36</v>
      </c>
      <c r="C754" s="2" t="s">
        <v>1495</v>
      </c>
      <c r="D754" s="2" t="s">
        <v>133</v>
      </c>
      <c r="E754" s="2" t="s">
        <v>39</v>
      </c>
      <c r="F754" s="2" t="s">
        <v>40</v>
      </c>
      <c r="G754" s="2" t="s">
        <v>596</v>
      </c>
      <c r="H754" s="2" t="s">
        <v>536</v>
      </c>
      <c r="I754" s="3" t="s">
        <v>923</v>
      </c>
      <c r="J754" s="3"/>
      <c r="K754" s="3"/>
      <c r="L754" s="2" t="s">
        <v>64</v>
      </c>
      <c r="M754" s="2" t="s">
        <v>706</v>
      </c>
      <c r="N754" s="2">
        <v>184</v>
      </c>
      <c r="O754" s="4">
        <v>184</v>
      </c>
      <c r="P754" s="4">
        <v>0</v>
      </c>
      <c r="Q754" s="4">
        <v>184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2">
        <v>12</v>
      </c>
      <c r="Z754" s="2">
        <v>0</v>
      </c>
      <c r="AA754" s="2">
        <v>0</v>
      </c>
      <c r="AB754" s="2">
        <v>0</v>
      </c>
      <c r="AC754" s="2">
        <v>12</v>
      </c>
      <c r="AD754" s="2">
        <v>0</v>
      </c>
      <c r="AE754" s="2">
        <v>0</v>
      </c>
      <c r="AF754" s="4">
        <v>450</v>
      </c>
      <c r="AG754" s="2">
        <v>27</v>
      </c>
      <c r="AH754" s="2">
        <v>405</v>
      </c>
      <c r="AI754" s="2">
        <v>200</v>
      </c>
      <c r="AJ754" s="5">
        <v>50</v>
      </c>
      <c r="AK754" s="55">
        <f t="shared" si="11"/>
        <v>0</v>
      </c>
    </row>
    <row r="755" spans="1:37" ht="25.65" customHeight="1">
      <c r="A755" s="2">
        <v>1055</v>
      </c>
      <c r="B755" s="2" t="s">
        <v>36</v>
      </c>
      <c r="C755" s="2" t="s">
        <v>1496</v>
      </c>
      <c r="D755" s="2" t="s">
        <v>38</v>
      </c>
      <c r="E755" s="2" t="s">
        <v>39</v>
      </c>
      <c r="F755" s="2" t="s">
        <v>40</v>
      </c>
      <c r="G755" s="2" t="s">
        <v>109</v>
      </c>
      <c r="H755" s="2" t="s">
        <v>672</v>
      </c>
      <c r="I755" s="3" t="s">
        <v>892</v>
      </c>
      <c r="J755" s="3"/>
      <c r="K755" s="3"/>
      <c r="L755" s="2" t="s">
        <v>64</v>
      </c>
      <c r="M755" s="2"/>
      <c r="N755" s="2">
        <v>172.5</v>
      </c>
      <c r="O755" s="4">
        <v>172.28333333333333</v>
      </c>
      <c r="P755" s="4">
        <v>0</v>
      </c>
      <c r="Q755" s="4">
        <v>172.28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4">
        <v>0</v>
      </c>
      <c r="AG755" s="2">
        <v>23</v>
      </c>
      <c r="AH755" s="2">
        <v>345</v>
      </c>
      <c r="AI755" s="2">
        <v>200</v>
      </c>
      <c r="AJ755" s="5">
        <v>50</v>
      </c>
      <c r="AK755" s="55">
        <f t="shared" si="11"/>
        <v>0</v>
      </c>
    </row>
    <row r="756" spans="1:37" ht="25.65" customHeight="1">
      <c r="A756" s="2">
        <v>1057</v>
      </c>
      <c r="B756" s="2" t="s">
        <v>36</v>
      </c>
      <c r="C756" s="2" t="s">
        <v>1497</v>
      </c>
      <c r="D756" s="2" t="s">
        <v>38</v>
      </c>
      <c r="E756" s="2" t="s">
        <v>39</v>
      </c>
      <c r="F756" s="2" t="s">
        <v>40</v>
      </c>
      <c r="G756" s="2" t="s">
        <v>87</v>
      </c>
      <c r="H756" s="2" t="s">
        <v>509</v>
      </c>
      <c r="I756" s="3" t="s">
        <v>901</v>
      </c>
      <c r="J756" s="3"/>
      <c r="K756" s="3"/>
      <c r="L756" s="2" t="s">
        <v>195</v>
      </c>
      <c r="M756" s="2"/>
      <c r="N756" s="2">
        <v>172.5</v>
      </c>
      <c r="O756" s="4">
        <v>165</v>
      </c>
      <c r="P756" s="4">
        <v>0</v>
      </c>
      <c r="Q756" s="4">
        <v>165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2">
        <v>57</v>
      </c>
      <c r="Z756" s="2">
        <v>0</v>
      </c>
      <c r="AA756" s="2">
        <v>0</v>
      </c>
      <c r="AB756" s="2">
        <v>28</v>
      </c>
      <c r="AC756" s="2">
        <v>29</v>
      </c>
      <c r="AD756" s="2">
        <v>0</v>
      </c>
      <c r="AE756" s="2">
        <v>0</v>
      </c>
      <c r="AF756" s="4">
        <v>2280</v>
      </c>
      <c r="AG756" s="2">
        <v>38</v>
      </c>
      <c r="AH756" s="2">
        <v>570</v>
      </c>
      <c r="AI756" s="2">
        <v>200</v>
      </c>
      <c r="AJ756" s="5">
        <v>50</v>
      </c>
      <c r="AK756" s="55">
        <f t="shared" si="11"/>
        <v>0</v>
      </c>
    </row>
    <row r="757" spans="1:37" ht="25.65" customHeight="1">
      <c r="A757" s="2">
        <v>1058</v>
      </c>
      <c r="B757" s="2" t="s">
        <v>36</v>
      </c>
      <c r="C757" s="2" t="s">
        <v>1498</v>
      </c>
      <c r="D757" s="2" t="s">
        <v>38</v>
      </c>
      <c r="E757" s="2" t="s">
        <v>39</v>
      </c>
      <c r="F757" s="2" t="s">
        <v>40</v>
      </c>
      <c r="G757" s="2" t="s">
        <v>87</v>
      </c>
      <c r="H757" s="2" t="s">
        <v>509</v>
      </c>
      <c r="I757" s="3" t="s">
        <v>901</v>
      </c>
      <c r="J757" s="3"/>
      <c r="K757" s="3"/>
      <c r="L757" s="2" t="s">
        <v>195</v>
      </c>
      <c r="M757" s="2"/>
      <c r="N757" s="2">
        <v>172.5</v>
      </c>
      <c r="O757" s="4">
        <v>169</v>
      </c>
      <c r="P757" s="4">
        <v>0</v>
      </c>
      <c r="Q757" s="4">
        <v>169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2">
        <v>95.5</v>
      </c>
      <c r="Z757" s="2">
        <v>37</v>
      </c>
      <c r="AA757" s="2">
        <v>0</v>
      </c>
      <c r="AB757" s="2">
        <v>43</v>
      </c>
      <c r="AC757" s="2">
        <v>15.5</v>
      </c>
      <c r="AD757" s="2">
        <v>0</v>
      </c>
      <c r="AE757" s="2">
        <v>0</v>
      </c>
      <c r="AF757" s="4">
        <v>2340</v>
      </c>
      <c r="AG757" s="2">
        <v>48</v>
      </c>
      <c r="AH757" s="2">
        <v>720</v>
      </c>
      <c r="AI757" s="2">
        <v>200</v>
      </c>
      <c r="AJ757" s="5">
        <v>50</v>
      </c>
      <c r="AK757" s="55">
        <f t="shared" si="11"/>
        <v>0</v>
      </c>
    </row>
    <row r="758" spans="1:37" ht="25.65" customHeight="1">
      <c r="A758" s="2">
        <v>1059</v>
      </c>
      <c r="B758" s="2" t="s">
        <v>36</v>
      </c>
      <c r="C758" s="2" t="s">
        <v>1499</v>
      </c>
      <c r="D758" s="2" t="s">
        <v>133</v>
      </c>
      <c r="E758" s="2" t="s">
        <v>39</v>
      </c>
      <c r="F758" s="2" t="s">
        <v>40</v>
      </c>
      <c r="G758" s="2" t="s">
        <v>896</v>
      </c>
      <c r="H758" s="2" t="s">
        <v>763</v>
      </c>
      <c r="I758" s="3" t="s">
        <v>901</v>
      </c>
      <c r="J758" s="3"/>
      <c r="K758" s="3"/>
      <c r="L758" s="2" t="s">
        <v>121</v>
      </c>
      <c r="M758" s="2"/>
      <c r="N758" s="2">
        <v>184</v>
      </c>
      <c r="O758" s="4">
        <v>184</v>
      </c>
      <c r="P758" s="4">
        <v>0</v>
      </c>
      <c r="Q758" s="4">
        <v>184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4">
        <v>0</v>
      </c>
      <c r="AG758" s="2">
        <v>16</v>
      </c>
      <c r="AH758" s="2">
        <v>240</v>
      </c>
      <c r="AI758" s="2">
        <v>200</v>
      </c>
      <c r="AJ758" s="5">
        <v>50</v>
      </c>
      <c r="AK758" s="55">
        <f t="shared" si="11"/>
        <v>0</v>
      </c>
    </row>
    <row r="759" spans="1:37" ht="25.65" customHeight="1">
      <c r="A759" s="2">
        <v>1060</v>
      </c>
      <c r="B759" s="2" t="s">
        <v>36</v>
      </c>
      <c r="C759" s="2" t="s">
        <v>1500</v>
      </c>
      <c r="D759" s="2" t="s">
        <v>38</v>
      </c>
      <c r="E759" s="2" t="s">
        <v>39</v>
      </c>
      <c r="F759" s="2" t="s">
        <v>40</v>
      </c>
      <c r="G759" s="2" t="s">
        <v>253</v>
      </c>
      <c r="H759" s="2" t="s">
        <v>258</v>
      </c>
      <c r="I759" s="3" t="s">
        <v>939</v>
      </c>
      <c r="J759" s="3"/>
      <c r="K759" s="3"/>
      <c r="L759" s="2" t="s">
        <v>64</v>
      </c>
      <c r="M759" s="2"/>
      <c r="N759" s="2">
        <v>172.5</v>
      </c>
      <c r="O759" s="4">
        <v>172.5</v>
      </c>
      <c r="P759" s="4">
        <v>0</v>
      </c>
      <c r="Q759" s="4">
        <v>172.5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2">
        <v>9</v>
      </c>
      <c r="Z759" s="2">
        <v>9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4">
        <v>0</v>
      </c>
      <c r="AG759" s="2">
        <v>27</v>
      </c>
      <c r="AH759" s="2">
        <v>405</v>
      </c>
      <c r="AI759" s="2">
        <v>200</v>
      </c>
      <c r="AJ759" s="5">
        <v>50</v>
      </c>
      <c r="AK759" s="55">
        <f t="shared" si="11"/>
        <v>0</v>
      </c>
    </row>
    <row r="760" spans="1:37" ht="25.65" customHeight="1">
      <c r="A760" s="2">
        <v>1061</v>
      </c>
      <c r="B760" s="2" t="s">
        <v>85</v>
      </c>
      <c r="C760" s="2" t="s">
        <v>1501</v>
      </c>
      <c r="D760" s="2" t="s">
        <v>133</v>
      </c>
      <c r="E760" s="2" t="s">
        <v>39</v>
      </c>
      <c r="F760" s="2" t="s">
        <v>40</v>
      </c>
      <c r="G760" s="2" t="s">
        <v>134</v>
      </c>
      <c r="H760" s="2" t="s">
        <v>265</v>
      </c>
      <c r="I760" s="3" t="s">
        <v>1135</v>
      </c>
      <c r="J760" s="3"/>
      <c r="K760" s="3" t="s">
        <v>1502</v>
      </c>
      <c r="L760" s="2" t="s">
        <v>64</v>
      </c>
      <c r="M760" s="2"/>
      <c r="N760" s="2">
        <v>184</v>
      </c>
      <c r="O760" s="4">
        <v>175.5</v>
      </c>
      <c r="P760" s="4">
        <v>0</v>
      </c>
      <c r="Q760" s="4">
        <v>175.5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2">
        <v>4</v>
      </c>
      <c r="Z760" s="2">
        <v>4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4">
        <v>0</v>
      </c>
      <c r="AG760" s="2">
        <v>25</v>
      </c>
      <c r="AH760" s="2">
        <v>375</v>
      </c>
      <c r="AI760" s="2">
        <v>200</v>
      </c>
      <c r="AJ760" s="5">
        <v>50</v>
      </c>
      <c r="AK760" s="55">
        <f t="shared" si="11"/>
        <v>0</v>
      </c>
    </row>
    <row r="761" spans="1:37" ht="25.65" customHeight="1">
      <c r="A761" s="2">
        <v>1062</v>
      </c>
      <c r="B761" s="2" t="s">
        <v>36</v>
      </c>
      <c r="C761" s="2" t="s">
        <v>1503</v>
      </c>
      <c r="D761" s="2" t="s">
        <v>38</v>
      </c>
      <c r="E761" s="2" t="s">
        <v>39</v>
      </c>
      <c r="F761" s="2" t="s">
        <v>40</v>
      </c>
      <c r="G761" s="2" t="s">
        <v>106</v>
      </c>
      <c r="H761" s="2" t="s">
        <v>62</v>
      </c>
      <c r="I761" s="3" t="s">
        <v>908</v>
      </c>
      <c r="J761" s="3"/>
      <c r="K761" s="3"/>
      <c r="L761" s="2" t="s">
        <v>64</v>
      </c>
      <c r="M761" s="2"/>
      <c r="N761" s="2">
        <v>172.5</v>
      </c>
      <c r="O761" s="4">
        <v>172.5</v>
      </c>
      <c r="P761" s="4">
        <v>0</v>
      </c>
      <c r="Q761" s="4">
        <v>172.5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4">
        <v>0</v>
      </c>
      <c r="AG761" s="2">
        <v>27</v>
      </c>
      <c r="AH761" s="2">
        <v>405</v>
      </c>
      <c r="AI761" s="2">
        <v>200</v>
      </c>
      <c r="AJ761" s="5">
        <v>50</v>
      </c>
      <c r="AK761" s="55">
        <f t="shared" si="11"/>
        <v>0</v>
      </c>
    </row>
    <row r="762" spans="1:37" ht="25.65" customHeight="1">
      <c r="A762" s="2">
        <v>1063</v>
      </c>
      <c r="B762" s="2" t="s">
        <v>36</v>
      </c>
      <c r="C762" s="2" t="s">
        <v>1504</v>
      </c>
      <c r="D762" s="2" t="s">
        <v>38</v>
      </c>
      <c r="E762" s="2" t="s">
        <v>39</v>
      </c>
      <c r="F762" s="2" t="s">
        <v>40</v>
      </c>
      <c r="G762" s="2" t="s">
        <v>109</v>
      </c>
      <c r="H762" s="2" t="s">
        <v>261</v>
      </c>
      <c r="I762" s="3" t="s">
        <v>908</v>
      </c>
      <c r="J762" s="3"/>
      <c r="K762" s="3"/>
      <c r="L762" s="2" t="s">
        <v>64</v>
      </c>
      <c r="M762" s="2"/>
      <c r="N762" s="2">
        <v>172.5</v>
      </c>
      <c r="O762" s="4">
        <v>163.5</v>
      </c>
      <c r="P762" s="4">
        <v>0</v>
      </c>
      <c r="Q762" s="4">
        <v>163.5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2">
        <v>39.5</v>
      </c>
      <c r="Z762" s="2">
        <v>39.5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4">
        <v>0</v>
      </c>
      <c r="AG762" s="2">
        <v>38</v>
      </c>
      <c r="AH762" s="2">
        <v>570</v>
      </c>
      <c r="AI762" s="2">
        <v>200</v>
      </c>
      <c r="AJ762" s="5">
        <v>50</v>
      </c>
      <c r="AK762" s="55">
        <f t="shared" si="11"/>
        <v>0</v>
      </c>
    </row>
    <row r="763" spans="1:37" ht="25.65" customHeight="1">
      <c r="A763" s="2">
        <v>1064</v>
      </c>
      <c r="B763" s="2" t="s">
        <v>36</v>
      </c>
      <c r="C763" s="2" t="s">
        <v>1505</v>
      </c>
      <c r="D763" s="2" t="s">
        <v>38</v>
      </c>
      <c r="E763" s="2" t="s">
        <v>39</v>
      </c>
      <c r="F763" s="2" t="s">
        <v>40</v>
      </c>
      <c r="G763" s="2" t="s">
        <v>87</v>
      </c>
      <c r="H763" s="2" t="s">
        <v>62</v>
      </c>
      <c r="I763" s="3" t="s">
        <v>908</v>
      </c>
      <c r="J763" s="3"/>
      <c r="K763" s="3"/>
      <c r="L763" s="2" t="s">
        <v>64</v>
      </c>
      <c r="M763" s="2"/>
      <c r="N763" s="2">
        <v>172.5</v>
      </c>
      <c r="O763" s="4">
        <v>172.5</v>
      </c>
      <c r="P763" s="4">
        <v>0</v>
      </c>
      <c r="Q763" s="4">
        <v>172.5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2">
        <v>112</v>
      </c>
      <c r="Z763" s="2">
        <v>8</v>
      </c>
      <c r="AA763" s="2">
        <v>0</v>
      </c>
      <c r="AB763" s="2">
        <v>66</v>
      </c>
      <c r="AC763" s="2">
        <v>38</v>
      </c>
      <c r="AD763" s="2">
        <v>0</v>
      </c>
      <c r="AE763" s="2">
        <v>0</v>
      </c>
      <c r="AF763" s="4">
        <v>4160</v>
      </c>
      <c r="AG763" s="2">
        <v>47</v>
      </c>
      <c r="AH763" s="2">
        <v>705</v>
      </c>
      <c r="AI763" s="2">
        <v>200</v>
      </c>
      <c r="AJ763" s="5">
        <v>50</v>
      </c>
      <c r="AK763" s="55">
        <f t="shared" si="11"/>
        <v>0</v>
      </c>
    </row>
    <row r="764" spans="1:37" ht="25.65" customHeight="1">
      <c r="A764" s="2">
        <v>1065</v>
      </c>
      <c r="B764" s="2" t="s">
        <v>36</v>
      </c>
      <c r="C764" s="2" t="s">
        <v>1506</v>
      </c>
      <c r="D764" s="2" t="s">
        <v>38</v>
      </c>
      <c r="E764" s="2" t="s">
        <v>39</v>
      </c>
      <c r="F764" s="2" t="s">
        <v>40</v>
      </c>
      <c r="G764" s="2" t="s">
        <v>109</v>
      </c>
      <c r="H764" s="2" t="s">
        <v>1119</v>
      </c>
      <c r="I764" s="3" t="s">
        <v>908</v>
      </c>
      <c r="J764" s="3"/>
      <c r="K764" s="3"/>
      <c r="L764" s="2" t="s">
        <v>64</v>
      </c>
      <c r="M764" s="2"/>
      <c r="N764" s="2">
        <v>172.5</v>
      </c>
      <c r="O764" s="4">
        <v>165</v>
      </c>
      <c r="P764" s="4">
        <v>0</v>
      </c>
      <c r="Q764" s="4">
        <v>165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2">
        <v>18</v>
      </c>
      <c r="Z764" s="2">
        <v>18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4">
        <v>0</v>
      </c>
      <c r="AG764" s="2">
        <v>37</v>
      </c>
      <c r="AH764" s="2">
        <v>555</v>
      </c>
      <c r="AI764" s="2">
        <v>200</v>
      </c>
      <c r="AJ764" s="5">
        <v>50</v>
      </c>
      <c r="AK764" s="55">
        <f t="shared" si="11"/>
        <v>0</v>
      </c>
    </row>
    <row r="765" spans="1:37" ht="25.65" customHeight="1">
      <c r="A765" s="2">
        <v>1066</v>
      </c>
      <c r="B765" s="2" t="s">
        <v>36</v>
      </c>
      <c r="C765" s="2" t="s">
        <v>1507</v>
      </c>
      <c r="D765" s="2" t="s">
        <v>133</v>
      </c>
      <c r="E765" s="2" t="s">
        <v>39</v>
      </c>
      <c r="F765" s="2" t="s">
        <v>40</v>
      </c>
      <c r="G765" s="2" t="s">
        <v>134</v>
      </c>
      <c r="H765" s="2" t="s">
        <v>265</v>
      </c>
      <c r="I765" s="3" t="s">
        <v>1508</v>
      </c>
      <c r="J765" s="3"/>
      <c r="K765" s="3"/>
      <c r="L765" s="2" t="s">
        <v>64</v>
      </c>
      <c r="M765" s="2"/>
      <c r="N765" s="2">
        <v>184</v>
      </c>
      <c r="O765" s="4">
        <v>184</v>
      </c>
      <c r="P765" s="4">
        <v>0</v>
      </c>
      <c r="Q765" s="4">
        <v>184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4">
        <v>0</v>
      </c>
      <c r="AG765" s="2">
        <v>23</v>
      </c>
      <c r="AH765" s="2">
        <v>345</v>
      </c>
      <c r="AI765" s="2">
        <v>200</v>
      </c>
      <c r="AJ765" s="5">
        <v>50</v>
      </c>
      <c r="AK765" s="55">
        <f t="shared" si="11"/>
        <v>0</v>
      </c>
    </row>
    <row r="766" spans="1:37" ht="25.65" customHeight="1">
      <c r="A766" s="2">
        <v>1067</v>
      </c>
      <c r="B766" s="2" t="s">
        <v>85</v>
      </c>
      <c r="C766" s="2" t="s">
        <v>1509</v>
      </c>
      <c r="D766" s="2" t="s">
        <v>133</v>
      </c>
      <c r="E766" s="2" t="s">
        <v>39</v>
      </c>
      <c r="F766" s="2" t="s">
        <v>40</v>
      </c>
      <c r="G766" s="2" t="s">
        <v>160</v>
      </c>
      <c r="H766" s="2" t="s">
        <v>667</v>
      </c>
      <c r="I766" s="3" t="s">
        <v>910</v>
      </c>
      <c r="J766" s="3"/>
      <c r="K766" s="3" t="s">
        <v>524</v>
      </c>
      <c r="L766" s="2" t="s">
        <v>195</v>
      </c>
      <c r="M766" s="2"/>
      <c r="N766" s="2">
        <v>160</v>
      </c>
      <c r="O766" s="4">
        <v>144</v>
      </c>
      <c r="P766" s="4">
        <v>0</v>
      </c>
      <c r="Q766" s="4">
        <v>144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4">
        <v>0</v>
      </c>
      <c r="AG766" s="2">
        <v>20</v>
      </c>
      <c r="AH766" s="2">
        <v>300</v>
      </c>
      <c r="AI766" s="2">
        <v>200</v>
      </c>
      <c r="AJ766" s="5">
        <v>50</v>
      </c>
      <c r="AK766" s="55">
        <f t="shared" si="11"/>
        <v>0</v>
      </c>
    </row>
    <row r="767" spans="1:37" ht="25.65" customHeight="1">
      <c r="A767" s="2">
        <v>1068</v>
      </c>
      <c r="B767" s="2" t="s">
        <v>85</v>
      </c>
      <c r="C767" s="2" t="s">
        <v>1510</v>
      </c>
      <c r="D767" s="2" t="s">
        <v>38</v>
      </c>
      <c r="E767" s="2" t="s">
        <v>39</v>
      </c>
      <c r="F767" s="2" t="s">
        <v>40</v>
      </c>
      <c r="G767" s="2" t="s">
        <v>67</v>
      </c>
      <c r="H767" s="2" t="s">
        <v>509</v>
      </c>
      <c r="I767" s="3" t="s">
        <v>943</v>
      </c>
      <c r="J767" s="3"/>
      <c r="K767" s="3" t="s">
        <v>380</v>
      </c>
      <c r="L767" s="2" t="s">
        <v>195</v>
      </c>
      <c r="M767" s="2"/>
      <c r="N767" s="2">
        <v>75</v>
      </c>
      <c r="O767" s="4">
        <v>75</v>
      </c>
      <c r="P767" s="4">
        <v>0</v>
      </c>
      <c r="Q767" s="4">
        <v>75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4">
        <v>0</v>
      </c>
      <c r="AG767" s="2">
        <v>17</v>
      </c>
      <c r="AH767" s="2">
        <v>255</v>
      </c>
      <c r="AI767" s="2">
        <v>200</v>
      </c>
      <c r="AJ767" s="5">
        <v>0</v>
      </c>
      <c r="AK767" s="55">
        <f t="shared" si="11"/>
        <v>0</v>
      </c>
    </row>
    <row r="768" spans="1:37" ht="25.65" customHeight="1">
      <c r="A768" s="2">
        <v>1069</v>
      </c>
      <c r="B768" s="2" t="s">
        <v>36</v>
      </c>
      <c r="C768" s="2" t="s">
        <v>1511</v>
      </c>
      <c r="D768" s="2" t="s">
        <v>38</v>
      </c>
      <c r="E768" s="2" t="s">
        <v>39</v>
      </c>
      <c r="F768" s="2" t="s">
        <v>40</v>
      </c>
      <c r="G768" s="2" t="s">
        <v>83</v>
      </c>
      <c r="H768" s="2" t="s">
        <v>62</v>
      </c>
      <c r="I768" s="3" t="s">
        <v>943</v>
      </c>
      <c r="J768" s="3"/>
      <c r="K768" s="3"/>
      <c r="L768" s="2" t="s">
        <v>64</v>
      </c>
      <c r="M768" s="2"/>
      <c r="N768" s="2">
        <v>172.5</v>
      </c>
      <c r="O768" s="4">
        <v>169</v>
      </c>
      <c r="P768" s="4">
        <v>0</v>
      </c>
      <c r="Q768" s="4">
        <v>169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2">
        <v>26.5</v>
      </c>
      <c r="Z768" s="2">
        <v>2.5</v>
      </c>
      <c r="AA768" s="2">
        <v>0</v>
      </c>
      <c r="AB768" s="2">
        <v>12</v>
      </c>
      <c r="AC768" s="2">
        <v>12</v>
      </c>
      <c r="AD768" s="2">
        <v>0</v>
      </c>
      <c r="AE768" s="2">
        <v>0</v>
      </c>
      <c r="AF768" s="4">
        <v>960</v>
      </c>
      <c r="AG768" s="2">
        <v>34</v>
      </c>
      <c r="AH768" s="2">
        <v>510</v>
      </c>
      <c r="AI768" s="2">
        <v>200</v>
      </c>
      <c r="AJ768" s="5">
        <v>50</v>
      </c>
      <c r="AK768" s="55">
        <f t="shared" si="11"/>
        <v>0</v>
      </c>
    </row>
    <row r="769" spans="1:37" ht="25.65" customHeight="1">
      <c r="A769" s="2">
        <v>1070</v>
      </c>
      <c r="B769" s="2" t="s">
        <v>36</v>
      </c>
      <c r="C769" s="2" t="s">
        <v>1512</v>
      </c>
      <c r="D769" s="2" t="s">
        <v>38</v>
      </c>
      <c r="E769" s="2" t="s">
        <v>39</v>
      </c>
      <c r="F769" s="2" t="s">
        <v>40</v>
      </c>
      <c r="G769" s="2" t="s">
        <v>253</v>
      </c>
      <c r="H769" s="2" t="s">
        <v>123</v>
      </c>
      <c r="I769" s="3" t="s">
        <v>916</v>
      </c>
      <c r="J769" s="3"/>
      <c r="K769" s="3"/>
      <c r="L769" s="2" t="s">
        <v>70</v>
      </c>
      <c r="M769" s="2"/>
      <c r="N769" s="2">
        <v>172.5</v>
      </c>
      <c r="O769" s="4">
        <v>158.4</v>
      </c>
      <c r="P769" s="4">
        <v>0</v>
      </c>
      <c r="Q769" s="4">
        <v>158.4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2">
        <v>10.5</v>
      </c>
      <c r="Z769" s="2">
        <v>10.5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4">
        <v>0</v>
      </c>
      <c r="AG769" s="2">
        <v>26</v>
      </c>
      <c r="AH769" s="2">
        <v>390</v>
      </c>
      <c r="AI769" s="2">
        <v>200</v>
      </c>
      <c r="AJ769" s="5">
        <v>0</v>
      </c>
      <c r="AK769" s="55">
        <f t="shared" si="11"/>
        <v>0</v>
      </c>
    </row>
    <row r="770" spans="1:37" ht="25.65" customHeight="1">
      <c r="A770" s="2">
        <v>1071</v>
      </c>
      <c r="B770" s="2" t="s">
        <v>36</v>
      </c>
      <c r="C770" s="2" t="s">
        <v>1513</v>
      </c>
      <c r="D770" s="2" t="s">
        <v>38</v>
      </c>
      <c r="E770" s="2" t="s">
        <v>39</v>
      </c>
      <c r="F770" s="2" t="s">
        <v>40</v>
      </c>
      <c r="G770" s="2" t="s">
        <v>127</v>
      </c>
      <c r="H770" s="2" t="s">
        <v>62</v>
      </c>
      <c r="I770" s="3" t="s">
        <v>917</v>
      </c>
      <c r="J770" s="3"/>
      <c r="K770" s="3"/>
      <c r="L770" s="2" t="s">
        <v>64</v>
      </c>
      <c r="M770" s="2"/>
      <c r="N770" s="2">
        <v>172.5</v>
      </c>
      <c r="O770" s="4">
        <v>172</v>
      </c>
      <c r="P770" s="4">
        <v>0</v>
      </c>
      <c r="Q770" s="4">
        <v>172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2">
        <v>12</v>
      </c>
      <c r="Z770" s="2">
        <v>12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4">
        <v>0</v>
      </c>
      <c r="AG770" s="2">
        <v>38</v>
      </c>
      <c r="AH770" s="2">
        <v>570</v>
      </c>
      <c r="AI770" s="2">
        <v>200</v>
      </c>
      <c r="AJ770" s="5">
        <v>0</v>
      </c>
      <c r="AK770" s="55">
        <f t="shared" si="11"/>
        <v>0</v>
      </c>
    </row>
    <row r="771" spans="1:37" ht="25.65" customHeight="1">
      <c r="A771" s="2">
        <v>1073</v>
      </c>
      <c r="B771" s="2" t="s">
        <v>36</v>
      </c>
      <c r="C771" s="2" t="s">
        <v>1514</v>
      </c>
      <c r="D771" s="2" t="s">
        <v>38</v>
      </c>
      <c r="E771" s="2" t="s">
        <v>39</v>
      </c>
      <c r="F771" s="2" t="s">
        <v>40</v>
      </c>
      <c r="G771" s="2" t="s">
        <v>127</v>
      </c>
      <c r="H771" s="2" t="s">
        <v>80</v>
      </c>
      <c r="I771" s="3" t="s">
        <v>948</v>
      </c>
      <c r="J771" s="3"/>
      <c r="K771" s="3"/>
      <c r="L771" s="2" t="s">
        <v>70</v>
      </c>
      <c r="M771" s="2"/>
      <c r="N771" s="2">
        <v>172.5</v>
      </c>
      <c r="O771" s="4">
        <v>172.5</v>
      </c>
      <c r="P771" s="4">
        <v>0</v>
      </c>
      <c r="Q771" s="4">
        <v>172.5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2">
        <v>10</v>
      </c>
      <c r="Z771" s="2">
        <v>7.5</v>
      </c>
      <c r="AA771" s="2">
        <v>0</v>
      </c>
      <c r="AB771" s="2">
        <v>2.5</v>
      </c>
      <c r="AC771" s="2">
        <v>0</v>
      </c>
      <c r="AD771" s="2">
        <v>0</v>
      </c>
      <c r="AE771" s="2">
        <v>0</v>
      </c>
      <c r="AF771" s="4">
        <v>100</v>
      </c>
      <c r="AG771" s="2">
        <v>32</v>
      </c>
      <c r="AH771" s="2">
        <v>480</v>
      </c>
      <c r="AI771" s="2">
        <v>200</v>
      </c>
      <c r="AJ771" s="5">
        <v>0</v>
      </c>
      <c r="AK771" s="55">
        <f t="shared" si="11"/>
        <v>0</v>
      </c>
    </row>
    <row r="772" spans="1:37" ht="25.65" customHeight="1">
      <c r="A772" s="2">
        <v>1074</v>
      </c>
      <c r="B772" s="2" t="s">
        <v>36</v>
      </c>
      <c r="C772" s="2" t="s">
        <v>1515</v>
      </c>
      <c r="D772" s="2" t="s">
        <v>38</v>
      </c>
      <c r="E772" s="2" t="s">
        <v>39</v>
      </c>
      <c r="F772" s="2" t="s">
        <v>165</v>
      </c>
      <c r="G772" s="2" t="s">
        <v>134</v>
      </c>
      <c r="H772" s="2" t="s">
        <v>265</v>
      </c>
      <c r="I772" s="3" t="s">
        <v>1287</v>
      </c>
      <c r="J772" s="3"/>
      <c r="K772" s="3"/>
      <c r="L772" s="2" t="s">
        <v>195</v>
      </c>
      <c r="M772" s="2"/>
      <c r="N772" s="2">
        <v>172.5</v>
      </c>
      <c r="O772" s="4">
        <v>172.5</v>
      </c>
      <c r="P772" s="4">
        <v>0</v>
      </c>
      <c r="Q772" s="4">
        <v>172.5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4">
        <v>0</v>
      </c>
      <c r="AG772" s="2">
        <v>23</v>
      </c>
      <c r="AH772" s="2">
        <v>345</v>
      </c>
      <c r="AI772" s="2">
        <v>200</v>
      </c>
      <c r="AJ772" s="5">
        <v>0</v>
      </c>
      <c r="AK772" s="55">
        <f t="shared" ref="AK772:AK835" si="12">R772+S772+T772+U772+V772+X772</f>
        <v>0</v>
      </c>
    </row>
    <row r="773" spans="1:37" ht="25.65" customHeight="1">
      <c r="A773" s="2">
        <v>1075</v>
      </c>
      <c r="B773" s="2" t="s">
        <v>36</v>
      </c>
      <c r="C773" s="2" t="s">
        <v>1516</v>
      </c>
      <c r="D773" s="2" t="s">
        <v>133</v>
      </c>
      <c r="E773" s="2" t="s">
        <v>39</v>
      </c>
      <c r="F773" s="2" t="s">
        <v>40</v>
      </c>
      <c r="G773" s="2" t="s">
        <v>492</v>
      </c>
      <c r="H773" s="2" t="s">
        <v>1517</v>
      </c>
      <c r="I773" s="3" t="s">
        <v>1144</v>
      </c>
      <c r="J773" s="3"/>
      <c r="K773" s="3"/>
      <c r="L773" s="2" t="s">
        <v>70</v>
      </c>
      <c r="M773" s="2"/>
      <c r="N773" s="2">
        <v>184</v>
      </c>
      <c r="O773" s="4">
        <v>176</v>
      </c>
      <c r="P773" s="4">
        <v>0</v>
      </c>
      <c r="Q773" s="4">
        <v>176</v>
      </c>
      <c r="R773" s="4">
        <v>0</v>
      </c>
      <c r="S773" s="4">
        <v>0</v>
      </c>
      <c r="T773" s="4">
        <v>8</v>
      </c>
      <c r="U773" s="4">
        <v>0</v>
      </c>
      <c r="V773" s="4">
        <v>0</v>
      </c>
      <c r="W773" s="4">
        <v>0</v>
      </c>
      <c r="X773" s="4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4">
        <v>0</v>
      </c>
      <c r="AG773" s="2">
        <v>35</v>
      </c>
      <c r="AH773" s="2">
        <v>525</v>
      </c>
      <c r="AI773" s="2">
        <v>200</v>
      </c>
      <c r="AJ773" s="5">
        <v>0</v>
      </c>
      <c r="AK773" s="55">
        <f t="shared" si="12"/>
        <v>8</v>
      </c>
    </row>
    <row r="774" spans="1:37" ht="25.65" customHeight="1">
      <c r="A774" s="2">
        <v>1076</v>
      </c>
      <c r="B774" s="2" t="s">
        <v>36</v>
      </c>
      <c r="C774" s="2" t="s">
        <v>1518</v>
      </c>
      <c r="D774" s="2" t="s">
        <v>38</v>
      </c>
      <c r="E774" s="2" t="s">
        <v>39</v>
      </c>
      <c r="F774" s="2" t="s">
        <v>40</v>
      </c>
      <c r="G774" s="2" t="s">
        <v>602</v>
      </c>
      <c r="H774" s="2" t="s">
        <v>319</v>
      </c>
      <c r="I774" s="3" t="s">
        <v>1144</v>
      </c>
      <c r="J774" s="3"/>
      <c r="K774" s="3"/>
      <c r="L774" s="2" t="s">
        <v>64</v>
      </c>
      <c r="M774" s="2"/>
      <c r="N774" s="2">
        <v>172.5</v>
      </c>
      <c r="O774" s="4">
        <v>169</v>
      </c>
      <c r="P774" s="4">
        <v>0</v>
      </c>
      <c r="Q774" s="4">
        <v>169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2">
        <v>3.5</v>
      </c>
      <c r="Z774" s="2">
        <v>3.5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4">
        <v>0</v>
      </c>
      <c r="AG774" s="2">
        <v>28</v>
      </c>
      <c r="AH774" s="2">
        <v>420</v>
      </c>
      <c r="AI774" s="2">
        <v>200</v>
      </c>
      <c r="AJ774" s="5">
        <v>0</v>
      </c>
      <c r="AK774" s="55">
        <f t="shared" si="12"/>
        <v>0</v>
      </c>
    </row>
    <row r="775" spans="1:37" ht="25.65" customHeight="1">
      <c r="A775" s="2">
        <v>1077</v>
      </c>
      <c r="B775" s="2" t="s">
        <v>36</v>
      </c>
      <c r="C775" s="2" t="s">
        <v>1519</v>
      </c>
      <c r="D775" s="2" t="s">
        <v>38</v>
      </c>
      <c r="E775" s="2" t="s">
        <v>39</v>
      </c>
      <c r="F775" s="2" t="s">
        <v>40</v>
      </c>
      <c r="G775" s="2" t="s">
        <v>177</v>
      </c>
      <c r="H775" s="2" t="s">
        <v>308</v>
      </c>
      <c r="I775" s="3" t="s">
        <v>1146</v>
      </c>
      <c r="J775" s="3"/>
      <c r="K775" s="3"/>
      <c r="L775" s="2" t="s">
        <v>70</v>
      </c>
      <c r="M775" s="2"/>
      <c r="N775" s="2">
        <v>172.5</v>
      </c>
      <c r="O775" s="4">
        <v>172.5</v>
      </c>
      <c r="P775" s="4">
        <v>0</v>
      </c>
      <c r="Q775" s="4">
        <v>172.5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4">
        <v>0</v>
      </c>
      <c r="AG775" s="2">
        <v>25</v>
      </c>
      <c r="AH775" s="2">
        <v>375</v>
      </c>
      <c r="AI775" s="2">
        <v>200</v>
      </c>
      <c r="AJ775" s="5">
        <v>0</v>
      </c>
      <c r="AK775" s="55">
        <f t="shared" si="12"/>
        <v>0</v>
      </c>
    </row>
    <row r="776" spans="1:37" ht="25.65" customHeight="1">
      <c r="A776" s="2">
        <v>1078</v>
      </c>
      <c r="B776" s="2" t="s">
        <v>36</v>
      </c>
      <c r="C776" s="2" t="s">
        <v>1520</v>
      </c>
      <c r="D776" s="2" t="s">
        <v>38</v>
      </c>
      <c r="E776" s="2" t="s">
        <v>39</v>
      </c>
      <c r="F776" s="2" t="s">
        <v>40</v>
      </c>
      <c r="G776" s="2" t="s">
        <v>56</v>
      </c>
      <c r="H776" s="2" t="s">
        <v>291</v>
      </c>
      <c r="I776" s="3" t="s">
        <v>1289</v>
      </c>
      <c r="J776" s="3"/>
      <c r="K776" s="3"/>
      <c r="L776" s="2" t="s">
        <v>64</v>
      </c>
      <c r="M776" s="2"/>
      <c r="N776" s="2">
        <v>172.5</v>
      </c>
      <c r="O776" s="4">
        <v>172.5</v>
      </c>
      <c r="P776" s="4">
        <v>0</v>
      </c>
      <c r="Q776" s="4">
        <v>172.5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4">
        <v>0</v>
      </c>
      <c r="AG776" s="2">
        <v>46</v>
      </c>
      <c r="AH776" s="2">
        <v>690</v>
      </c>
      <c r="AI776" s="2">
        <v>200</v>
      </c>
      <c r="AJ776" s="5">
        <v>0</v>
      </c>
      <c r="AK776" s="55">
        <f t="shared" si="12"/>
        <v>0</v>
      </c>
    </row>
    <row r="777" spans="1:37" ht="25.65" customHeight="1">
      <c r="A777" s="2">
        <v>1080</v>
      </c>
      <c r="B777" s="2" t="s">
        <v>36</v>
      </c>
      <c r="C777" s="2" t="s">
        <v>1521</v>
      </c>
      <c r="D777" s="2" t="s">
        <v>38</v>
      </c>
      <c r="E777" s="2" t="s">
        <v>39</v>
      </c>
      <c r="F777" s="2" t="s">
        <v>40</v>
      </c>
      <c r="G777" s="2" t="s">
        <v>1522</v>
      </c>
      <c r="H777" s="2" t="s">
        <v>1523</v>
      </c>
      <c r="I777" s="3" t="s">
        <v>1373</v>
      </c>
      <c r="J777" s="3"/>
      <c r="K777" s="3"/>
      <c r="L777" s="2" t="s">
        <v>195</v>
      </c>
      <c r="M777" s="2"/>
      <c r="N777" s="2">
        <v>172.5</v>
      </c>
      <c r="O777" s="4">
        <v>166.98333333333332</v>
      </c>
      <c r="P777" s="4">
        <v>0</v>
      </c>
      <c r="Q777" s="4">
        <v>166.98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2">
        <v>5.5</v>
      </c>
      <c r="Z777" s="2">
        <v>5.5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4">
        <v>0</v>
      </c>
      <c r="AG777" s="2">
        <v>23</v>
      </c>
      <c r="AH777" s="2">
        <v>345</v>
      </c>
      <c r="AI777" s="2">
        <v>200</v>
      </c>
      <c r="AJ777" s="5">
        <v>0</v>
      </c>
      <c r="AK777" s="55">
        <f t="shared" si="12"/>
        <v>0</v>
      </c>
    </row>
    <row r="778" spans="1:37" ht="25.65" customHeight="1">
      <c r="A778" s="2">
        <v>1081</v>
      </c>
      <c r="B778" s="2" t="s">
        <v>36</v>
      </c>
      <c r="C778" s="2" t="s">
        <v>1524</v>
      </c>
      <c r="D778" s="2" t="s">
        <v>38</v>
      </c>
      <c r="E778" s="2" t="s">
        <v>39</v>
      </c>
      <c r="F778" s="2" t="s">
        <v>40</v>
      </c>
      <c r="G778" s="2" t="s">
        <v>56</v>
      </c>
      <c r="H778" s="2" t="s">
        <v>62</v>
      </c>
      <c r="I778" s="3" t="s">
        <v>1373</v>
      </c>
      <c r="J778" s="3"/>
      <c r="K778" s="3"/>
      <c r="L778" s="2" t="s">
        <v>64</v>
      </c>
      <c r="M778" s="2"/>
      <c r="N778" s="2">
        <v>172.5</v>
      </c>
      <c r="O778" s="4">
        <v>169</v>
      </c>
      <c r="P778" s="4">
        <v>0</v>
      </c>
      <c r="Q778" s="4">
        <v>169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2">
        <v>9</v>
      </c>
      <c r="Z778" s="2">
        <v>9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4">
        <v>0</v>
      </c>
      <c r="AG778" s="2">
        <v>44</v>
      </c>
      <c r="AH778" s="2">
        <v>660</v>
      </c>
      <c r="AI778" s="2">
        <v>200</v>
      </c>
      <c r="AJ778" s="5">
        <v>0</v>
      </c>
      <c r="AK778" s="55">
        <f t="shared" si="12"/>
        <v>0</v>
      </c>
    </row>
    <row r="779" spans="1:37" ht="25.65" customHeight="1">
      <c r="A779" s="2">
        <v>1082</v>
      </c>
      <c r="B779" s="2" t="s">
        <v>85</v>
      </c>
      <c r="C779" s="2" t="s">
        <v>1525</v>
      </c>
      <c r="D779" s="2" t="s">
        <v>133</v>
      </c>
      <c r="E779" s="2" t="s">
        <v>39</v>
      </c>
      <c r="F779" s="2" t="s">
        <v>197</v>
      </c>
      <c r="G779" s="2" t="s">
        <v>134</v>
      </c>
      <c r="H779" s="2" t="s">
        <v>816</v>
      </c>
      <c r="I779" s="3" t="s">
        <v>1526</v>
      </c>
      <c r="J779" s="3"/>
      <c r="K779" s="3" t="s">
        <v>375</v>
      </c>
      <c r="L779" s="2" t="s">
        <v>70</v>
      </c>
      <c r="M779" s="2"/>
      <c r="N779" s="2">
        <v>104</v>
      </c>
      <c r="O779" s="4">
        <v>95.5</v>
      </c>
      <c r="P779" s="4">
        <v>0</v>
      </c>
      <c r="Q779" s="4">
        <v>95.5</v>
      </c>
      <c r="R779" s="4">
        <v>0</v>
      </c>
      <c r="S779" s="4">
        <v>0</v>
      </c>
      <c r="T779" s="4">
        <v>0.5</v>
      </c>
      <c r="U779" s="4">
        <v>0</v>
      </c>
      <c r="V779" s="4">
        <v>0</v>
      </c>
      <c r="W779" s="4">
        <v>0</v>
      </c>
      <c r="X779" s="4">
        <v>0</v>
      </c>
      <c r="Y779" s="2">
        <v>1.5</v>
      </c>
      <c r="Z779" s="2">
        <v>1.5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4">
        <v>0</v>
      </c>
      <c r="AG779" s="2">
        <v>14</v>
      </c>
      <c r="AH779" s="2">
        <v>210</v>
      </c>
      <c r="AI779" s="2">
        <v>200</v>
      </c>
      <c r="AJ779" s="5">
        <v>0</v>
      </c>
      <c r="AK779" s="55">
        <f t="shared" si="12"/>
        <v>0.5</v>
      </c>
    </row>
    <row r="780" spans="1:37" ht="25.65" customHeight="1">
      <c r="A780" s="2">
        <v>1083</v>
      </c>
      <c r="B780" s="2" t="s">
        <v>36</v>
      </c>
      <c r="C780" s="2" t="s">
        <v>1527</v>
      </c>
      <c r="D780" s="2" t="s">
        <v>38</v>
      </c>
      <c r="E780" s="2" t="s">
        <v>39</v>
      </c>
      <c r="F780" s="2" t="s">
        <v>40</v>
      </c>
      <c r="G780" s="2" t="s">
        <v>102</v>
      </c>
      <c r="H780" s="2" t="s">
        <v>509</v>
      </c>
      <c r="I780" s="3" t="s">
        <v>1526</v>
      </c>
      <c r="J780" s="3"/>
      <c r="K780" s="3"/>
      <c r="L780" s="2" t="s">
        <v>195</v>
      </c>
      <c r="M780" s="2"/>
      <c r="N780" s="2">
        <v>172.5</v>
      </c>
      <c r="O780" s="4">
        <v>157.5</v>
      </c>
      <c r="P780" s="4">
        <v>0</v>
      </c>
      <c r="Q780" s="4">
        <v>157.5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2">
        <v>32.5</v>
      </c>
      <c r="Z780" s="2">
        <v>0</v>
      </c>
      <c r="AA780" s="2">
        <v>0</v>
      </c>
      <c r="AB780" s="2">
        <v>18.5</v>
      </c>
      <c r="AC780" s="2">
        <v>14</v>
      </c>
      <c r="AD780" s="2">
        <v>0</v>
      </c>
      <c r="AE780" s="2">
        <v>0</v>
      </c>
      <c r="AF780" s="4">
        <v>1300</v>
      </c>
      <c r="AG780" s="2">
        <v>36</v>
      </c>
      <c r="AH780" s="2">
        <v>540</v>
      </c>
      <c r="AI780" s="2">
        <v>200</v>
      </c>
      <c r="AJ780" s="5">
        <v>0</v>
      </c>
      <c r="AK780" s="55">
        <f t="shared" si="12"/>
        <v>0</v>
      </c>
    </row>
    <row r="781" spans="1:37" ht="25.65" customHeight="1">
      <c r="A781" s="2">
        <v>1084</v>
      </c>
      <c r="B781" s="2" t="s">
        <v>36</v>
      </c>
      <c r="C781" s="2" t="s">
        <v>1528</v>
      </c>
      <c r="D781" s="2" t="s">
        <v>38</v>
      </c>
      <c r="E781" s="2" t="s">
        <v>39</v>
      </c>
      <c r="F781" s="2" t="s">
        <v>40</v>
      </c>
      <c r="G781" s="2" t="s">
        <v>489</v>
      </c>
      <c r="H781" s="2" t="s">
        <v>319</v>
      </c>
      <c r="I781" s="3" t="s">
        <v>1247</v>
      </c>
      <c r="J781" s="3"/>
      <c r="K781" s="3"/>
      <c r="L781" s="2" t="s">
        <v>64</v>
      </c>
      <c r="M781" s="2"/>
      <c r="N781" s="2">
        <v>172.5</v>
      </c>
      <c r="O781" s="4">
        <v>172.5</v>
      </c>
      <c r="P781" s="4">
        <v>0</v>
      </c>
      <c r="Q781" s="4">
        <v>172.5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2">
        <v>45</v>
      </c>
      <c r="Z781" s="2">
        <v>45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4">
        <v>0</v>
      </c>
      <c r="AG781" s="2">
        <v>43</v>
      </c>
      <c r="AH781" s="2">
        <v>645</v>
      </c>
      <c r="AI781" s="2">
        <v>200</v>
      </c>
      <c r="AJ781" s="5">
        <v>0</v>
      </c>
      <c r="AK781" s="55">
        <f t="shared" si="12"/>
        <v>0</v>
      </c>
    </row>
    <row r="782" spans="1:37" ht="25.65" customHeight="1">
      <c r="A782" s="2">
        <v>1085</v>
      </c>
      <c r="B782" s="2" t="s">
        <v>36</v>
      </c>
      <c r="C782" s="2" t="s">
        <v>1529</v>
      </c>
      <c r="D782" s="2" t="s">
        <v>38</v>
      </c>
      <c r="E782" s="2" t="s">
        <v>39</v>
      </c>
      <c r="F782" s="2" t="s">
        <v>40</v>
      </c>
      <c r="G782" s="2" t="s">
        <v>83</v>
      </c>
      <c r="H782" s="2" t="s">
        <v>62</v>
      </c>
      <c r="I782" s="3" t="s">
        <v>1530</v>
      </c>
      <c r="J782" s="3"/>
      <c r="K782" s="3"/>
      <c r="L782" s="2" t="s">
        <v>64</v>
      </c>
      <c r="M782" s="2"/>
      <c r="N782" s="2">
        <v>172.5</v>
      </c>
      <c r="O782" s="4">
        <v>172.48333333333332</v>
      </c>
      <c r="P782" s="4">
        <v>0</v>
      </c>
      <c r="Q782" s="4">
        <v>172.48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2">
        <v>32</v>
      </c>
      <c r="Z782" s="2">
        <v>0</v>
      </c>
      <c r="AA782" s="2">
        <v>0</v>
      </c>
      <c r="AB782" s="2">
        <v>32</v>
      </c>
      <c r="AC782" s="2">
        <v>0</v>
      </c>
      <c r="AD782" s="2">
        <v>0</v>
      </c>
      <c r="AE782" s="2">
        <v>0</v>
      </c>
      <c r="AF782" s="4">
        <v>1280</v>
      </c>
      <c r="AG782" s="2">
        <v>46</v>
      </c>
      <c r="AH782" s="2">
        <v>690</v>
      </c>
      <c r="AI782" s="2">
        <v>200</v>
      </c>
      <c r="AJ782" s="5">
        <v>0</v>
      </c>
      <c r="AK782" s="55">
        <f t="shared" si="12"/>
        <v>0</v>
      </c>
    </row>
    <row r="783" spans="1:37" ht="25.65" customHeight="1">
      <c r="A783" s="2">
        <v>1086</v>
      </c>
      <c r="B783" s="2" t="s">
        <v>36</v>
      </c>
      <c r="C783" s="2" t="s">
        <v>1531</v>
      </c>
      <c r="D783" s="2" t="s">
        <v>38</v>
      </c>
      <c r="E783" s="2" t="s">
        <v>39</v>
      </c>
      <c r="F783" s="2" t="s">
        <v>40</v>
      </c>
      <c r="G783" s="2" t="s">
        <v>83</v>
      </c>
      <c r="H783" s="2" t="s">
        <v>509</v>
      </c>
      <c r="I783" s="3" t="s">
        <v>1530</v>
      </c>
      <c r="J783" s="3"/>
      <c r="K783" s="3"/>
      <c r="L783" s="2" t="s">
        <v>195</v>
      </c>
      <c r="M783" s="2"/>
      <c r="N783" s="2">
        <v>172.5</v>
      </c>
      <c r="O783" s="4">
        <v>172.5</v>
      </c>
      <c r="P783" s="4">
        <v>0</v>
      </c>
      <c r="Q783" s="4">
        <v>172.5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2">
        <v>49.5</v>
      </c>
      <c r="Z783" s="2">
        <v>20</v>
      </c>
      <c r="AA783" s="2">
        <v>0</v>
      </c>
      <c r="AB783" s="2">
        <v>24</v>
      </c>
      <c r="AC783" s="2">
        <v>5.5</v>
      </c>
      <c r="AD783" s="2">
        <v>0</v>
      </c>
      <c r="AE783" s="2">
        <v>0</v>
      </c>
      <c r="AF783" s="4">
        <v>1180</v>
      </c>
      <c r="AG783" s="2">
        <v>45</v>
      </c>
      <c r="AH783" s="2">
        <v>675</v>
      </c>
      <c r="AI783" s="2">
        <v>200</v>
      </c>
      <c r="AJ783" s="5">
        <v>0</v>
      </c>
      <c r="AK783" s="55">
        <f t="shared" si="12"/>
        <v>0</v>
      </c>
    </row>
    <row r="784" spans="1:37" ht="25.65" customHeight="1">
      <c r="A784" s="2">
        <v>1088</v>
      </c>
      <c r="B784" s="2" t="s">
        <v>36</v>
      </c>
      <c r="C784" s="2" t="s">
        <v>1532</v>
      </c>
      <c r="D784" s="2" t="s">
        <v>38</v>
      </c>
      <c r="E784" s="2" t="s">
        <v>39</v>
      </c>
      <c r="F784" s="2" t="s">
        <v>40</v>
      </c>
      <c r="G784" s="2" t="s">
        <v>233</v>
      </c>
      <c r="H784" s="2" t="s">
        <v>509</v>
      </c>
      <c r="I784" s="3" t="s">
        <v>1254</v>
      </c>
      <c r="J784" s="3"/>
      <c r="K784" s="3"/>
      <c r="L784" s="2" t="s">
        <v>195</v>
      </c>
      <c r="M784" s="2"/>
      <c r="N784" s="2">
        <v>172.5</v>
      </c>
      <c r="O784" s="4">
        <v>172.5</v>
      </c>
      <c r="P784" s="4">
        <v>0</v>
      </c>
      <c r="Q784" s="4">
        <v>172.5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2">
        <v>19</v>
      </c>
      <c r="Z784" s="2">
        <v>19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4">
        <v>0</v>
      </c>
      <c r="AG784" s="2">
        <v>33</v>
      </c>
      <c r="AH784" s="2">
        <v>495</v>
      </c>
      <c r="AI784" s="2">
        <v>200</v>
      </c>
      <c r="AJ784" s="5">
        <v>0</v>
      </c>
      <c r="AK784" s="55">
        <f t="shared" si="12"/>
        <v>0</v>
      </c>
    </row>
    <row r="785" spans="1:37" ht="25.65" customHeight="1">
      <c r="A785" s="2">
        <v>1092</v>
      </c>
      <c r="B785" s="2" t="s">
        <v>36</v>
      </c>
      <c r="C785" s="2" t="s">
        <v>1533</v>
      </c>
      <c r="D785" s="2" t="s">
        <v>38</v>
      </c>
      <c r="E785" s="2" t="s">
        <v>39</v>
      </c>
      <c r="F785" s="2" t="s">
        <v>40</v>
      </c>
      <c r="G785" s="2" t="s">
        <v>67</v>
      </c>
      <c r="H785" s="2" t="s">
        <v>509</v>
      </c>
      <c r="I785" s="3" t="s">
        <v>1534</v>
      </c>
      <c r="J785" s="3" t="s">
        <v>1535</v>
      </c>
      <c r="K785" s="3"/>
      <c r="L785" s="2" t="s">
        <v>195</v>
      </c>
      <c r="M785" s="2"/>
      <c r="N785" s="2">
        <v>172.5</v>
      </c>
      <c r="O785" s="4">
        <v>172.5</v>
      </c>
      <c r="P785" s="4">
        <v>60</v>
      </c>
      <c r="Q785" s="4">
        <v>112.5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2">
        <v>39.5</v>
      </c>
      <c r="Z785" s="2">
        <v>0</v>
      </c>
      <c r="AA785" s="2">
        <v>0</v>
      </c>
      <c r="AB785" s="2">
        <v>33.5</v>
      </c>
      <c r="AC785" s="2">
        <v>6</v>
      </c>
      <c r="AD785" s="2">
        <v>0</v>
      </c>
      <c r="AE785" s="2">
        <v>0</v>
      </c>
      <c r="AF785" s="4">
        <v>1580</v>
      </c>
      <c r="AG785" s="2">
        <v>43</v>
      </c>
      <c r="AH785" s="2">
        <v>645</v>
      </c>
      <c r="AI785" s="2">
        <v>200</v>
      </c>
      <c r="AJ785" s="5">
        <v>0</v>
      </c>
      <c r="AK785" s="55">
        <f t="shared" si="12"/>
        <v>0</v>
      </c>
    </row>
    <row r="786" spans="1:37" ht="25.65" customHeight="1">
      <c r="A786" s="2">
        <v>1097</v>
      </c>
      <c r="B786" s="2" t="s">
        <v>36</v>
      </c>
      <c r="C786" s="2" t="s">
        <v>1537</v>
      </c>
      <c r="D786" s="2" t="s">
        <v>133</v>
      </c>
      <c r="E786" s="2" t="s">
        <v>39</v>
      </c>
      <c r="F786" s="2" t="s">
        <v>40</v>
      </c>
      <c r="G786" s="2" t="s">
        <v>134</v>
      </c>
      <c r="H786" s="2" t="s">
        <v>1269</v>
      </c>
      <c r="I786" s="3" t="s">
        <v>1328</v>
      </c>
      <c r="J786" s="3"/>
      <c r="K786" s="3"/>
      <c r="L786" s="2" t="s">
        <v>195</v>
      </c>
      <c r="M786" s="2"/>
      <c r="N786" s="2">
        <v>184</v>
      </c>
      <c r="O786" s="4">
        <v>177</v>
      </c>
      <c r="P786" s="4">
        <v>0</v>
      </c>
      <c r="Q786" s="4">
        <v>177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2">
        <v>15</v>
      </c>
      <c r="Z786" s="2">
        <v>15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4">
        <v>0</v>
      </c>
      <c r="AG786" s="2">
        <v>31</v>
      </c>
      <c r="AH786" s="2">
        <v>465</v>
      </c>
      <c r="AI786" s="2">
        <v>200</v>
      </c>
      <c r="AJ786" s="5">
        <v>0</v>
      </c>
      <c r="AK786" s="55">
        <f t="shared" si="12"/>
        <v>0</v>
      </c>
    </row>
    <row r="787" spans="1:37" ht="25.65" customHeight="1">
      <c r="A787" s="2">
        <v>1103</v>
      </c>
      <c r="B787" s="2" t="s">
        <v>36</v>
      </c>
      <c r="C787" s="2" t="s">
        <v>1538</v>
      </c>
      <c r="D787" s="2" t="s">
        <v>133</v>
      </c>
      <c r="E787" s="2" t="s">
        <v>39</v>
      </c>
      <c r="F787" s="2" t="s">
        <v>40</v>
      </c>
      <c r="G787" s="2" t="s">
        <v>134</v>
      </c>
      <c r="H787" s="2" t="s">
        <v>265</v>
      </c>
      <c r="I787" s="3" t="s">
        <v>1337</v>
      </c>
      <c r="J787" s="3"/>
      <c r="K787" s="3"/>
      <c r="L787" s="2" t="s">
        <v>64</v>
      </c>
      <c r="M787" s="2"/>
      <c r="N787" s="2">
        <v>184</v>
      </c>
      <c r="O787" s="4">
        <v>184</v>
      </c>
      <c r="P787" s="4">
        <v>184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2">
        <v>9</v>
      </c>
      <c r="Z787" s="2">
        <v>5.5</v>
      </c>
      <c r="AA787" s="2">
        <v>0</v>
      </c>
      <c r="AB787" s="2">
        <v>3.5</v>
      </c>
      <c r="AC787" s="2">
        <v>0</v>
      </c>
      <c r="AD787" s="2">
        <v>0</v>
      </c>
      <c r="AE787" s="2">
        <v>0</v>
      </c>
      <c r="AF787" s="4">
        <v>131.25</v>
      </c>
      <c r="AG787" s="2">
        <v>31</v>
      </c>
      <c r="AH787" s="2">
        <v>465</v>
      </c>
      <c r="AI787" s="2">
        <v>200</v>
      </c>
      <c r="AJ787" s="5">
        <v>0</v>
      </c>
      <c r="AK787" s="55">
        <f t="shared" si="12"/>
        <v>0</v>
      </c>
    </row>
    <row r="788" spans="1:37" ht="25.65" customHeight="1">
      <c r="A788" s="2">
        <v>1104</v>
      </c>
      <c r="B788" s="2" t="s">
        <v>525</v>
      </c>
      <c r="C788" s="2" t="s">
        <v>1539</v>
      </c>
      <c r="D788" s="2" t="s">
        <v>133</v>
      </c>
      <c r="E788" s="2" t="s">
        <v>1339</v>
      </c>
      <c r="F788" s="2" t="s">
        <v>40</v>
      </c>
      <c r="G788" s="2" t="s">
        <v>41</v>
      </c>
      <c r="H788" s="2" t="s">
        <v>47</v>
      </c>
      <c r="I788" s="3" t="s">
        <v>1337</v>
      </c>
      <c r="J788" s="3"/>
      <c r="K788" s="3"/>
      <c r="L788" s="2" t="s">
        <v>49</v>
      </c>
      <c r="M788" s="2"/>
      <c r="N788" s="2">
        <v>184</v>
      </c>
      <c r="O788" s="4">
        <v>183.58333333333334</v>
      </c>
      <c r="P788" s="4">
        <v>0</v>
      </c>
      <c r="Q788" s="4">
        <v>183.58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4">
        <v>0</v>
      </c>
      <c r="AG788" s="2">
        <v>34</v>
      </c>
      <c r="AH788" s="2">
        <v>510</v>
      </c>
      <c r="AI788" s="2">
        <v>200</v>
      </c>
      <c r="AJ788" s="5">
        <v>0</v>
      </c>
      <c r="AK788" s="55">
        <f t="shared" si="12"/>
        <v>0</v>
      </c>
    </row>
    <row r="789" spans="1:37" ht="25.65" customHeight="1">
      <c r="A789" s="2">
        <v>1107</v>
      </c>
      <c r="B789" s="2" t="s">
        <v>1084</v>
      </c>
      <c r="C789" s="2" t="s">
        <v>1540</v>
      </c>
      <c r="D789" s="2" t="s">
        <v>38</v>
      </c>
      <c r="E789" s="2" t="s">
        <v>1339</v>
      </c>
      <c r="F789" s="2" t="s">
        <v>40</v>
      </c>
      <c r="G789" s="2" t="s">
        <v>106</v>
      </c>
      <c r="H789" s="2" t="s">
        <v>509</v>
      </c>
      <c r="I789" s="3" t="s">
        <v>1345</v>
      </c>
      <c r="J789" s="3"/>
      <c r="K789" s="3"/>
      <c r="L789" s="2" t="s">
        <v>195</v>
      </c>
      <c r="M789" s="2"/>
      <c r="N789" s="2">
        <v>172.5</v>
      </c>
      <c r="O789" s="4">
        <v>172.5</v>
      </c>
      <c r="P789" s="4">
        <v>0</v>
      </c>
      <c r="Q789" s="4">
        <v>172.5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2">
        <v>20</v>
      </c>
      <c r="Z789" s="2">
        <v>7.5</v>
      </c>
      <c r="AA789" s="2">
        <v>0</v>
      </c>
      <c r="AB789" s="2">
        <v>8</v>
      </c>
      <c r="AC789" s="2">
        <v>4.5</v>
      </c>
      <c r="AD789" s="2">
        <v>0</v>
      </c>
      <c r="AE789" s="2">
        <v>0</v>
      </c>
      <c r="AF789" s="4">
        <v>500</v>
      </c>
      <c r="AG789" s="2">
        <v>38</v>
      </c>
      <c r="AH789" s="2">
        <v>570</v>
      </c>
      <c r="AI789" s="2">
        <v>200</v>
      </c>
      <c r="AJ789" s="5">
        <v>0</v>
      </c>
      <c r="AK789" s="55">
        <f t="shared" si="12"/>
        <v>0</v>
      </c>
    </row>
    <row r="790" spans="1:37" ht="25.65" customHeight="1">
      <c r="A790" s="2">
        <v>1108</v>
      </c>
      <c r="B790" s="2" t="s">
        <v>1084</v>
      </c>
      <c r="C790" s="2" t="s">
        <v>1541</v>
      </c>
      <c r="D790" s="2" t="s">
        <v>38</v>
      </c>
      <c r="E790" s="2" t="s">
        <v>1339</v>
      </c>
      <c r="F790" s="2" t="s">
        <v>40</v>
      </c>
      <c r="G790" s="2" t="s">
        <v>106</v>
      </c>
      <c r="H790" s="2" t="s">
        <v>509</v>
      </c>
      <c r="I790" s="3" t="s">
        <v>1345</v>
      </c>
      <c r="J790" s="3"/>
      <c r="K790" s="3"/>
      <c r="L790" s="2" t="s">
        <v>195</v>
      </c>
      <c r="M790" s="2"/>
      <c r="N790" s="2">
        <v>172.5</v>
      </c>
      <c r="O790" s="4">
        <v>172.5</v>
      </c>
      <c r="P790" s="4">
        <v>0</v>
      </c>
      <c r="Q790" s="4">
        <v>172.5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2">
        <v>69</v>
      </c>
      <c r="Z790" s="2">
        <v>0</v>
      </c>
      <c r="AA790" s="2">
        <v>0</v>
      </c>
      <c r="AB790" s="2">
        <v>50.5</v>
      </c>
      <c r="AC790" s="2">
        <v>18.5</v>
      </c>
      <c r="AD790" s="2">
        <v>0</v>
      </c>
      <c r="AE790" s="2">
        <v>0</v>
      </c>
      <c r="AF790" s="4">
        <v>2760</v>
      </c>
      <c r="AG790" s="2">
        <v>46</v>
      </c>
      <c r="AH790" s="2">
        <v>690</v>
      </c>
      <c r="AI790" s="2">
        <v>200</v>
      </c>
      <c r="AJ790" s="5">
        <v>0</v>
      </c>
      <c r="AK790" s="55">
        <f t="shared" si="12"/>
        <v>0</v>
      </c>
    </row>
    <row r="791" spans="1:37" ht="25.65" customHeight="1">
      <c r="A791" s="2">
        <v>1109</v>
      </c>
      <c r="B791" s="2" t="s">
        <v>1084</v>
      </c>
      <c r="C791" s="2" t="s">
        <v>1542</v>
      </c>
      <c r="D791" s="2" t="s">
        <v>38</v>
      </c>
      <c r="E791" s="2" t="s">
        <v>1339</v>
      </c>
      <c r="F791" s="2" t="s">
        <v>40</v>
      </c>
      <c r="G791" s="2" t="s">
        <v>102</v>
      </c>
      <c r="H791" s="2" t="s">
        <v>1543</v>
      </c>
      <c r="I791" s="3" t="s">
        <v>1345</v>
      </c>
      <c r="J791" s="3"/>
      <c r="K791" s="3"/>
      <c r="L791" s="2" t="s">
        <v>130</v>
      </c>
      <c r="M791" s="2"/>
      <c r="N791" s="2">
        <v>172.5</v>
      </c>
      <c r="O791" s="4">
        <v>172.5</v>
      </c>
      <c r="P791" s="4">
        <v>0</v>
      </c>
      <c r="Q791" s="4">
        <v>172.5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4">
        <v>0</v>
      </c>
      <c r="AG791" s="2">
        <v>46</v>
      </c>
      <c r="AH791" s="2">
        <v>690</v>
      </c>
      <c r="AI791" s="2">
        <v>200</v>
      </c>
      <c r="AJ791" s="5">
        <v>0</v>
      </c>
      <c r="AK791" s="55">
        <f t="shared" si="12"/>
        <v>0</v>
      </c>
    </row>
    <row r="792" spans="1:37" ht="25.65" customHeight="1">
      <c r="A792" s="2">
        <v>1110</v>
      </c>
      <c r="B792" s="2" t="s">
        <v>1084</v>
      </c>
      <c r="C792" s="2" t="s">
        <v>1544</v>
      </c>
      <c r="D792" s="2" t="s">
        <v>38</v>
      </c>
      <c r="E792" s="2" t="s">
        <v>1339</v>
      </c>
      <c r="F792" s="2" t="s">
        <v>197</v>
      </c>
      <c r="G792" s="2" t="s">
        <v>483</v>
      </c>
      <c r="H792" s="2" t="s">
        <v>199</v>
      </c>
      <c r="I792" s="3" t="s">
        <v>1345</v>
      </c>
      <c r="J792" s="3"/>
      <c r="K792" s="3"/>
      <c r="L792" s="2" t="s">
        <v>195</v>
      </c>
      <c r="M792" s="2"/>
      <c r="N792" s="2">
        <v>172.5</v>
      </c>
      <c r="O792" s="4">
        <v>172.5</v>
      </c>
      <c r="P792" s="4">
        <v>0</v>
      </c>
      <c r="Q792" s="4">
        <v>172.5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2">
        <v>2</v>
      </c>
      <c r="Z792" s="2">
        <v>0</v>
      </c>
      <c r="AA792" s="2">
        <v>0</v>
      </c>
      <c r="AB792" s="2">
        <v>2</v>
      </c>
      <c r="AC792" s="2">
        <v>0</v>
      </c>
      <c r="AD792" s="2">
        <v>0</v>
      </c>
      <c r="AE792" s="2">
        <v>0</v>
      </c>
      <c r="AF792" s="4">
        <v>80</v>
      </c>
      <c r="AG792" s="2">
        <v>26</v>
      </c>
      <c r="AH792" s="2">
        <v>390</v>
      </c>
      <c r="AI792" s="2">
        <v>200</v>
      </c>
      <c r="AJ792" s="5">
        <v>0</v>
      </c>
      <c r="AK792" s="55">
        <f t="shared" si="12"/>
        <v>0</v>
      </c>
    </row>
    <row r="793" spans="1:37" ht="25.65" customHeight="1">
      <c r="A793" s="2">
        <v>1113</v>
      </c>
      <c r="B793" s="2" t="s">
        <v>85</v>
      </c>
      <c r="C793" s="2" t="s">
        <v>1545</v>
      </c>
      <c r="D793" s="2" t="s">
        <v>133</v>
      </c>
      <c r="E793" s="2" t="s">
        <v>649</v>
      </c>
      <c r="F793" s="2" t="s">
        <v>40</v>
      </c>
      <c r="G793" s="2" t="s">
        <v>134</v>
      </c>
      <c r="H793" s="2" t="s">
        <v>1242</v>
      </c>
      <c r="I793" s="3" t="s">
        <v>1390</v>
      </c>
      <c r="J793" s="3"/>
      <c r="K793" s="3" t="s">
        <v>1546</v>
      </c>
      <c r="L793" s="2" t="s">
        <v>706</v>
      </c>
      <c r="M793" s="2"/>
      <c r="N793" s="2">
        <v>24</v>
      </c>
      <c r="O793" s="4">
        <v>15.833333333333334</v>
      </c>
      <c r="P793" s="4">
        <v>0</v>
      </c>
      <c r="Q793" s="4">
        <v>15.83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4">
        <v>0</v>
      </c>
      <c r="AG793" s="2">
        <v>2</v>
      </c>
      <c r="AH793" s="2">
        <v>30</v>
      </c>
      <c r="AI793" s="2">
        <v>200</v>
      </c>
      <c r="AJ793" s="5">
        <v>0</v>
      </c>
      <c r="AK793" s="55">
        <f t="shared" si="12"/>
        <v>0</v>
      </c>
    </row>
    <row r="794" spans="1:37" ht="25.65" customHeight="1">
      <c r="A794" s="2">
        <v>1114</v>
      </c>
      <c r="B794" s="2" t="s">
        <v>1084</v>
      </c>
      <c r="C794" s="2" t="s">
        <v>1547</v>
      </c>
      <c r="D794" s="2" t="s">
        <v>38</v>
      </c>
      <c r="E794" s="2" t="s">
        <v>649</v>
      </c>
      <c r="F794" s="2" t="s">
        <v>197</v>
      </c>
      <c r="G794" s="2" t="s">
        <v>277</v>
      </c>
      <c r="H794" s="2" t="s">
        <v>1242</v>
      </c>
      <c r="I794" s="3" t="s">
        <v>1390</v>
      </c>
      <c r="J794" s="3"/>
      <c r="K794" s="3"/>
      <c r="L794" s="2" t="s">
        <v>706</v>
      </c>
      <c r="M794" s="2"/>
      <c r="N794" s="2">
        <v>172.5</v>
      </c>
      <c r="O794" s="4">
        <v>127.5</v>
      </c>
      <c r="P794" s="4">
        <v>0</v>
      </c>
      <c r="Q794" s="4">
        <v>127.5</v>
      </c>
      <c r="R794" s="4">
        <v>45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4">
        <v>0</v>
      </c>
      <c r="AG794" s="2">
        <v>17</v>
      </c>
      <c r="AH794" s="2">
        <v>255</v>
      </c>
      <c r="AI794" s="2">
        <v>200</v>
      </c>
      <c r="AJ794" s="5">
        <v>0</v>
      </c>
      <c r="AK794" s="55">
        <f t="shared" si="12"/>
        <v>45</v>
      </c>
    </row>
    <row r="795" spans="1:37" ht="25.65" customHeight="1">
      <c r="A795" s="2">
        <v>1115</v>
      </c>
      <c r="B795" s="2" t="s">
        <v>1084</v>
      </c>
      <c r="C795" s="2" t="s">
        <v>1548</v>
      </c>
      <c r="D795" s="2" t="s">
        <v>38</v>
      </c>
      <c r="E795" s="2" t="s">
        <v>1339</v>
      </c>
      <c r="F795" s="2" t="s">
        <v>165</v>
      </c>
      <c r="G795" s="2" t="s">
        <v>166</v>
      </c>
      <c r="H795" s="2" t="s">
        <v>170</v>
      </c>
      <c r="I795" s="3" t="s">
        <v>1549</v>
      </c>
      <c r="J795" s="3"/>
      <c r="K795" s="3"/>
      <c r="L795" s="2" t="s">
        <v>64</v>
      </c>
      <c r="M795" s="2"/>
      <c r="N795" s="2">
        <v>172.5</v>
      </c>
      <c r="O795" s="4">
        <v>172.5</v>
      </c>
      <c r="P795" s="4">
        <v>0</v>
      </c>
      <c r="Q795" s="4">
        <v>172.5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2">
        <v>1.5</v>
      </c>
      <c r="Z795" s="2">
        <v>0</v>
      </c>
      <c r="AA795" s="2">
        <v>0</v>
      </c>
      <c r="AB795" s="2">
        <v>1.5</v>
      </c>
      <c r="AC795" s="2">
        <v>0</v>
      </c>
      <c r="AD795" s="2">
        <v>0</v>
      </c>
      <c r="AE795" s="2">
        <v>0</v>
      </c>
      <c r="AF795" s="4">
        <v>60</v>
      </c>
      <c r="AG795" s="2">
        <v>26</v>
      </c>
      <c r="AH795" s="2">
        <v>390</v>
      </c>
      <c r="AI795" s="2">
        <v>200</v>
      </c>
      <c r="AJ795" s="5">
        <v>0</v>
      </c>
      <c r="AK795" s="55">
        <f t="shared" si="12"/>
        <v>0</v>
      </c>
    </row>
    <row r="796" spans="1:37" ht="25.65" customHeight="1">
      <c r="A796" s="2">
        <v>1116</v>
      </c>
      <c r="B796" s="2" t="s">
        <v>1084</v>
      </c>
      <c r="C796" s="2" t="s">
        <v>1550</v>
      </c>
      <c r="D796" s="2" t="s">
        <v>38</v>
      </c>
      <c r="E796" s="2" t="s">
        <v>649</v>
      </c>
      <c r="F796" s="2" t="s">
        <v>197</v>
      </c>
      <c r="G796" s="2" t="s">
        <v>277</v>
      </c>
      <c r="H796" s="2" t="s">
        <v>1242</v>
      </c>
      <c r="I796" s="3" t="s">
        <v>1342</v>
      </c>
      <c r="J796" s="3"/>
      <c r="K796" s="3"/>
      <c r="L796" s="2" t="s">
        <v>706</v>
      </c>
      <c r="M796" s="2"/>
      <c r="N796" s="2">
        <v>172.5</v>
      </c>
      <c r="O796" s="4">
        <v>135</v>
      </c>
      <c r="P796" s="4">
        <v>0</v>
      </c>
      <c r="Q796" s="4">
        <v>135</v>
      </c>
      <c r="R796" s="4">
        <v>37.5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4">
        <v>0</v>
      </c>
      <c r="AG796" s="2">
        <v>19</v>
      </c>
      <c r="AH796" s="2">
        <v>285</v>
      </c>
      <c r="AI796" s="2">
        <v>200</v>
      </c>
      <c r="AJ796" s="5">
        <v>0</v>
      </c>
      <c r="AK796" s="55">
        <f t="shared" si="12"/>
        <v>37.5</v>
      </c>
    </row>
    <row r="797" spans="1:37" ht="25.65" customHeight="1">
      <c r="A797" s="2">
        <v>1117</v>
      </c>
      <c r="B797" s="2" t="s">
        <v>1084</v>
      </c>
      <c r="C797" s="2" t="s">
        <v>1551</v>
      </c>
      <c r="D797" s="2" t="s">
        <v>38</v>
      </c>
      <c r="E797" s="2" t="s">
        <v>1339</v>
      </c>
      <c r="F797" s="2" t="s">
        <v>40</v>
      </c>
      <c r="G797" s="2" t="s">
        <v>106</v>
      </c>
      <c r="H797" s="2" t="s">
        <v>509</v>
      </c>
      <c r="I797" s="3" t="s">
        <v>1342</v>
      </c>
      <c r="J797" s="3"/>
      <c r="K797" s="3"/>
      <c r="L797" s="2" t="s">
        <v>195</v>
      </c>
      <c r="M797" s="2"/>
      <c r="N797" s="2">
        <v>172.5</v>
      </c>
      <c r="O797" s="4">
        <v>172.5</v>
      </c>
      <c r="P797" s="4">
        <v>0</v>
      </c>
      <c r="Q797" s="4">
        <v>172.5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2">
        <v>30.5</v>
      </c>
      <c r="Z797" s="2">
        <v>0</v>
      </c>
      <c r="AA797" s="2">
        <v>0</v>
      </c>
      <c r="AB797" s="2">
        <v>30.5</v>
      </c>
      <c r="AC797" s="2">
        <v>0</v>
      </c>
      <c r="AD797" s="2">
        <v>0</v>
      </c>
      <c r="AE797" s="2">
        <v>0</v>
      </c>
      <c r="AF797" s="4">
        <v>1220</v>
      </c>
      <c r="AG797" s="2">
        <v>35</v>
      </c>
      <c r="AH797" s="2">
        <v>525</v>
      </c>
      <c r="AI797" s="2">
        <v>200</v>
      </c>
      <c r="AJ797" s="5">
        <v>0</v>
      </c>
      <c r="AK797" s="55">
        <f t="shared" si="12"/>
        <v>0</v>
      </c>
    </row>
    <row r="798" spans="1:37" ht="25.65" customHeight="1">
      <c r="A798" s="2">
        <v>1126</v>
      </c>
      <c r="B798" s="2" t="s">
        <v>1084</v>
      </c>
      <c r="C798" s="2" t="s">
        <v>1552</v>
      </c>
      <c r="D798" s="2" t="s">
        <v>133</v>
      </c>
      <c r="E798" s="2" t="s">
        <v>1339</v>
      </c>
      <c r="F798" s="2" t="s">
        <v>814</v>
      </c>
      <c r="G798" s="2" t="s">
        <v>1553</v>
      </c>
      <c r="H798" s="2" t="s">
        <v>1554</v>
      </c>
      <c r="I798" s="3" t="s">
        <v>1397</v>
      </c>
      <c r="J798" s="3"/>
      <c r="K798" s="3"/>
      <c r="L798" s="2" t="s">
        <v>163</v>
      </c>
      <c r="M798" s="2"/>
      <c r="N798" s="2">
        <v>184</v>
      </c>
      <c r="O798" s="4">
        <v>184</v>
      </c>
      <c r="P798" s="4">
        <v>0</v>
      </c>
      <c r="Q798" s="4">
        <v>184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4">
        <v>0</v>
      </c>
      <c r="AG798" s="2">
        <v>18</v>
      </c>
      <c r="AH798" s="2">
        <v>270</v>
      </c>
      <c r="AI798" s="2">
        <v>200</v>
      </c>
      <c r="AJ798" s="5">
        <v>0</v>
      </c>
      <c r="AK798" s="55">
        <f t="shared" si="12"/>
        <v>0</v>
      </c>
    </row>
    <row r="799" spans="1:37" ht="25.65" customHeight="1">
      <c r="A799" s="2">
        <v>1127</v>
      </c>
      <c r="B799" s="2" t="s">
        <v>36</v>
      </c>
      <c r="C799" s="2" t="s">
        <v>1555</v>
      </c>
      <c r="D799" s="2" t="s">
        <v>38</v>
      </c>
      <c r="E799" s="2" t="s">
        <v>39</v>
      </c>
      <c r="F799" s="2" t="s">
        <v>40</v>
      </c>
      <c r="G799" s="2" t="s">
        <v>127</v>
      </c>
      <c r="H799" s="2" t="s">
        <v>80</v>
      </c>
      <c r="I799" s="3" t="s">
        <v>1140</v>
      </c>
      <c r="J799" s="3"/>
      <c r="K799" s="3"/>
      <c r="L799" s="2" t="s">
        <v>70</v>
      </c>
      <c r="M799" s="2"/>
      <c r="N799" s="2">
        <v>172.5</v>
      </c>
      <c r="O799" s="4">
        <v>172.5</v>
      </c>
      <c r="P799" s="4">
        <v>0</v>
      </c>
      <c r="Q799" s="4">
        <v>172.5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2">
        <v>18.5</v>
      </c>
      <c r="Z799" s="2">
        <v>18.5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4">
        <v>0</v>
      </c>
      <c r="AG799" s="2">
        <v>33</v>
      </c>
      <c r="AH799" s="2">
        <v>495</v>
      </c>
      <c r="AI799" s="2">
        <v>200</v>
      </c>
      <c r="AJ799" s="5">
        <v>0</v>
      </c>
      <c r="AK799" s="55">
        <f t="shared" si="12"/>
        <v>0</v>
      </c>
    </row>
    <row r="800" spans="1:37" ht="25.65" customHeight="1">
      <c r="A800" s="2">
        <v>1130</v>
      </c>
      <c r="B800" s="2" t="s">
        <v>36</v>
      </c>
      <c r="C800" s="2" t="s">
        <v>1556</v>
      </c>
      <c r="D800" s="2" t="s">
        <v>38</v>
      </c>
      <c r="E800" s="2" t="s">
        <v>39</v>
      </c>
      <c r="F800" s="2" t="s">
        <v>40</v>
      </c>
      <c r="G800" s="2" t="s">
        <v>233</v>
      </c>
      <c r="H800" s="2" t="s">
        <v>509</v>
      </c>
      <c r="I800" s="3" t="s">
        <v>1557</v>
      </c>
      <c r="J800" s="3"/>
      <c r="K800" s="3"/>
      <c r="L800" s="2" t="s">
        <v>195</v>
      </c>
      <c r="M800" s="2"/>
      <c r="N800" s="2">
        <v>172.5</v>
      </c>
      <c r="O800" s="4">
        <v>169</v>
      </c>
      <c r="P800" s="4">
        <v>0</v>
      </c>
      <c r="Q800" s="4">
        <v>169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2">
        <v>23.5</v>
      </c>
      <c r="Z800" s="2">
        <v>21.5</v>
      </c>
      <c r="AA800" s="2">
        <v>0</v>
      </c>
      <c r="AB800" s="2">
        <v>2</v>
      </c>
      <c r="AC800" s="2">
        <v>0</v>
      </c>
      <c r="AD800" s="2">
        <v>0</v>
      </c>
      <c r="AE800" s="2">
        <v>0</v>
      </c>
      <c r="AF800" s="4">
        <v>80</v>
      </c>
      <c r="AG800" s="2">
        <v>22</v>
      </c>
      <c r="AH800" s="2">
        <v>330</v>
      </c>
      <c r="AI800" s="2">
        <v>200</v>
      </c>
      <c r="AJ800" s="5">
        <v>0</v>
      </c>
      <c r="AK800" s="55">
        <f t="shared" si="12"/>
        <v>0</v>
      </c>
    </row>
    <row r="801" spans="1:37" ht="25.65" customHeight="1">
      <c r="A801" s="2">
        <v>1131</v>
      </c>
      <c r="B801" s="2" t="s">
        <v>36</v>
      </c>
      <c r="C801" s="2" t="s">
        <v>1558</v>
      </c>
      <c r="D801" s="2" t="s">
        <v>133</v>
      </c>
      <c r="E801" s="2" t="s">
        <v>39</v>
      </c>
      <c r="F801" s="2" t="s">
        <v>40</v>
      </c>
      <c r="G801" s="2" t="s">
        <v>207</v>
      </c>
      <c r="H801" s="2" t="s">
        <v>208</v>
      </c>
      <c r="I801" s="3" t="s">
        <v>1559</v>
      </c>
      <c r="J801" s="3"/>
      <c r="K801" s="3"/>
      <c r="L801" s="2" t="s">
        <v>64</v>
      </c>
      <c r="M801" s="2"/>
      <c r="N801" s="2">
        <v>184</v>
      </c>
      <c r="O801" s="4">
        <v>184</v>
      </c>
      <c r="P801" s="4">
        <v>0</v>
      </c>
      <c r="Q801" s="4">
        <v>184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2">
        <v>16</v>
      </c>
      <c r="Z801" s="2">
        <v>0</v>
      </c>
      <c r="AA801" s="2">
        <v>0</v>
      </c>
      <c r="AB801" s="2">
        <v>8</v>
      </c>
      <c r="AC801" s="2">
        <v>8</v>
      </c>
      <c r="AD801" s="2">
        <v>0</v>
      </c>
      <c r="AE801" s="2">
        <v>0</v>
      </c>
      <c r="AF801" s="4">
        <v>600</v>
      </c>
      <c r="AG801" s="2">
        <v>28</v>
      </c>
      <c r="AH801" s="2">
        <v>420</v>
      </c>
      <c r="AI801" s="2">
        <v>200</v>
      </c>
      <c r="AJ801" s="5">
        <v>0</v>
      </c>
      <c r="AK801" s="55">
        <f t="shared" si="12"/>
        <v>0</v>
      </c>
    </row>
    <row r="802" spans="1:37" ht="25.65" customHeight="1">
      <c r="A802" s="2">
        <v>1132</v>
      </c>
      <c r="B802" s="2" t="s">
        <v>36</v>
      </c>
      <c r="C802" s="2" t="s">
        <v>1560</v>
      </c>
      <c r="D802" s="2" t="s">
        <v>38</v>
      </c>
      <c r="E802" s="2" t="s">
        <v>39</v>
      </c>
      <c r="F802" s="2" t="s">
        <v>40</v>
      </c>
      <c r="G802" s="2" t="s">
        <v>1162</v>
      </c>
      <c r="H802" s="2" t="s">
        <v>1561</v>
      </c>
      <c r="I802" s="3" t="s">
        <v>953</v>
      </c>
      <c r="J802" s="3"/>
      <c r="K802" s="3"/>
      <c r="L802" s="2" t="s">
        <v>130</v>
      </c>
      <c r="M802" s="2"/>
      <c r="N802" s="2">
        <v>172.5</v>
      </c>
      <c r="O802" s="4">
        <v>170</v>
      </c>
      <c r="P802" s="4">
        <v>0</v>
      </c>
      <c r="Q802" s="4">
        <v>170</v>
      </c>
      <c r="R802" s="4">
        <v>0</v>
      </c>
      <c r="S802" s="4">
        <v>2.5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4">
        <v>0</v>
      </c>
      <c r="AG802" s="2">
        <v>38</v>
      </c>
      <c r="AH802" s="2">
        <v>570</v>
      </c>
      <c r="AI802" s="2">
        <v>200</v>
      </c>
      <c r="AJ802" s="5">
        <v>0</v>
      </c>
      <c r="AK802" s="55">
        <f t="shared" si="12"/>
        <v>2.5</v>
      </c>
    </row>
    <row r="803" spans="1:37" ht="25.65" customHeight="1">
      <c r="A803" s="2">
        <v>1133</v>
      </c>
      <c r="B803" s="2" t="s">
        <v>36</v>
      </c>
      <c r="C803" s="2" t="s">
        <v>1562</v>
      </c>
      <c r="D803" s="2" t="s">
        <v>133</v>
      </c>
      <c r="E803" s="2" t="s">
        <v>39</v>
      </c>
      <c r="F803" s="2" t="s">
        <v>40</v>
      </c>
      <c r="G803" s="2" t="s">
        <v>268</v>
      </c>
      <c r="H803" s="2" t="s">
        <v>1476</v>
      </c>
      <c r="I803" s="3" t="s">
        <v>1563</v>
      </c>
      <c r="J803" s="3"/>
      <c r="K803" s="3"/>
      <c r="L803" s="2" t="s">
        <v>49</v>
      </c>
      <c r="M803" s="2"/>
      <c r="N803" s="2">
        <v>184</v>
      </c>
      <c r="O803" s="4">
        <v>167.68333333333334</v>
      </c>
      <c r="P803" s="4">
        <v>0</v>
      </c>
      <c r="Q803" s="4">
        <v>167.68</v>
      </c>
      <c r="R803" s="4">
        <v>0</v>
      </c>
      <c r="S803" s="4">
        <v>0</v>
      </c>
      <c r="T803" s="4">
        <v>16</v>
      </c>
      <c r="U803" s="4">
        <v>0</v>
      </c>
      <c r="V803" s="4">
        <v>0</v>
      </c>
      <c r="W803" s="4">
        <v>0</v>
      </c>
      <c r="X803" s="4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4">
        <v>0</v>
      </c>
      <c r="AG803" s="2">
        <v>22</v>
      </c>
      <c r="AH803" s="2">
        <v>330</v>
      </c>
      <c r="AI803" s="2">
        <v>200</v>
      </c>
      <c r="AJ803" s="5">
        <v>0</v>
      </c>
      <c r="AK803" s="55">
        <f t="shared" si="12"/>
        <v>16</v>
      </c>
    </row>
    <row r="804" spans="1:37" ht="25.65" customHeight="1">
      <c r="A804" s="2">
        <v>1134</v>
      </c>
      <c r="B804" s="2" t="s">
        <v>85</v>
      </c>
      <c r="C804" s="2" t="s">
        <v>1564</v>
      </c>
      <c r="D804" s="2" t="s">
        <v>38</v>
      </c>
      <c r="E804" s="2" t="s">
        <v>39</v>
      </c>
      <c r="F804" s="2" t="s">
        <v>40</v>
      </c>
      <c r="G804" s="2" t="s">
        <v>83</v>
      </c>
      <c r="H804" s="2" t="s">
        <v>1565</v>
      </c>
      <c r="I804" s="3" t="s">
        <v>1563</v>
      </c>
      <c r="J804" s="3"/>
      <c r="K804" s="3" t="s">
        <v>524</v>
      </c>
      <c r="L804" s="2" t="s">
        <v>121</v>
      </c>
      <c r="M804" s="2"/>
      <c r="N804" s="2">
        <v>135</v>
      </c>
      <c r="O804" s="4">
        <v>125</v>
      </c>
      <c r="P804" s="4">
        <v>0</v>
      </c>
      <c r="Q804" s="4">
        <v>125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2">
        <v>11.5</v>
      </c>
      <c r="Z804" s="2">
        <v>11.5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4">
        <v>0</v>
      </c>
      <c r="AG804" s="2">
        <v>23</v>
      </c>
      <c r="AH804" s="2">
        <v>345</v>
      </c>
      <c r="AI804" s="2">
        <v>200</v>
      </c>
      <c r="AJ804" s="5">
        <v>0</v>
      </c>
      <c r="AK804" s="55">
        <f t="shared" si="12"/>
        <v>0</v>
      </c>
    </row>
    <row r="805" spans="1:37" ht="25.65" customHeight="1">
      <c r="A805" s="2">
        <v>1135</v>
      </c>
      <c r="B805" s="2" t="s">
        <v>36</v>
      </c>
      <c r="C805" s="2" t="s">
        <v>1566</v>
      </c>
      <c r="D805" s="2" t="s">
        <v>38</v>
      </c>
      <c r="E805" s="2" t="s">
        <v>39</v>
      </c>
      <c r="F805" s="2" t="s">
        <v>40</v>
      </c>
      <c r="G805" s="2" t="s">
        <v>83</v>
      </c>
      <c r="H805" s="2" t="s">
        <v>291</v>
      </c>
      <c r="I805" s="3" t="s">
        <v>1563</v>
      </c>
      <c r="J805" s="3"/>
      <c r="K805" s="3"/>
      <c r="L805" s="2" t="s">
        <v>64</v>
      </c>
      <c r="M805" s="2"/>
      <c r="N805" s="2">
        <v>172.5</v>
      </c>
      <c r="O805" s="4">
        <v>172.5</v>
      </c>
      <c r="P805" s="4">
        <v>0</v>
      </c>
      <c r="Q805" s="4">
        <v>172.5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2">
        <v>35.5</v>
      </c>
      <c r="Z805" s="2">
        <v>1</v>
      </c>
      <c r="AA805" s="2">
        <v>0</v>
      </c>
      <c r="AB805" s="2">
        <v>2.5</v>
      </c>
      <c r="AC805" s="2">
        <v>32</v>
      </c>
      <c r="AD805" s="2">
        <v>0</v>
      </c>
      <c r="AE805" s="2">
        <v>0</v>
      </c>
      <c r="AF805" s="4">
        <v>1380</v>
      </c>
      <c r="AG805" s="2">
        <v>31</v>
      </c>
      <c r="AH805" s="2">
        <v>465</v>
      </c>
      <c r="AI805" s="2">
        <v>200</v>
      </c>
      <c r="AJ805" s="5">
        <v>0</v>
      </c>
      <c r="AK805" s="55">
        <f t="shared" si="12"/>
        <v>0</v>
      </c>
    </row>
    <row r="806" spans="1:37" ht="25.65" customHeight="1">
      <c r="A806" s="2">
        <v>1136</v>
      </c>
      <c r="B806" s="2" t="s">
        <v>1084</v>
      </c>
      <c r="C806" s="2" t="s">
        <v>1567</v>
      </c>
      <c r="D806" s="2" t="s">
        <v>38</v>
      </c>
      <c r="E806" s="2" t="s">
        <v>649</v>
      </c>
      <c r="F806" s="2" t="s">
        <v>40</v>
      </c>
      <c r="G806" s="2" t="s">
        <v>127</v>
      </c>
      <c r="H806" s="2" t="s">
        <v>1242</v>
      </c>
      <c r="I806" s="3" t="s">
        <v>962</v>
      </c>
      <c r="J806" s="3"/>
      <c r="K806" s="3"/>
      <c r="L806" s="2" t="s">
        <v>706</v>
      </c>
      <c r="M806" s="2"/>
      <c r="N806" s="2">
        <v>172.5</v>
      </c>
      <c r="O806" s="4">
        <v>157.5</v>
      </c>
      <c r="P806" s="4">
        <v>0</v>
      </c>
      <c r="Q806" s="4">
        <v>157.5</v>
      </c>
      <c r="R806" s="4">
        <v>15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2">
        <v>0.5</v>
      </c>
      <c r="Z806" s="2">
        <v>0.5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4">
        <v>0</v>
      </c>
      <c r="AG806" s="2">
        <v>25</v>
      </c>
      <c r="AH806" s="2">
        <v>375</v>
      </c>
      <c r="AI806" s="2">
        <v>200</v>
      </c>
      <c r="AJ806" s="5">
        <v>0</v>
      </c>
      <c r="AK806" s="55">
        <f t="shared" si="12"/>
        <v>15</v>
      </c>
    </row>
    <row r="807" spans="1:37" ht="25.65" customHeight="1">
      <c r="A807" s="2">
        <v>1137</v>
      </c>
      <c r="B807" s="2" t="s">
        <v>36</v>
      </c>
      <c r="C807" s="2" t="s">
        <v>1568</v>
      </c>
      <c r="D807" s="2" t="s">
        <v>38</v>
      </c>
      <c r="E807" s="2" t="s">
        <v>39</v>
      </c>
      <c r="F807" s="2" t="s">
        <v>40</v>
      </c>
      <c r="G807" s="2" t="s">
        <v>177</v>
      </c>
      <c r="H807" s="2" t="s">
        <v>685</v>
      </c>
      <c r="I807" s="3" t="s">
        <v>962</v>
      </c>
      <c r="J807" s="3"/>
      <c r="K807" s="3"/>
      <c r="L807" s="2" t="s">
        <v>64</v>
      </c>
      <c r="M807" s="2"/>
      <c r="N807" s="2">
        <v>172.5</v>
      </c>
      <c r="O807" s="4">
        <v>169.5</v>
      </c>
      <c r="P807" s="4">
        <v>0</v>
      </c>
      <c r="Q807" s="4">
        <v>169.5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2">
        <v>2</v>
      </c>
      <c r="Z807" s="2">
        <v>2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4">
        <v>0</v>
      </c>
      <c r="AG807" s="2">
        <v>25</v>
      </c>
      <c r="AH807" s="2">
        <v>375</v>
      </c>
      <c r="AI807" s="2">
        <v>200</v>
      </c>
      <c r="AJ807" s="5">
        <v>0</v>
      </c>
      <c r="AK807" s="55">
        <f t="shared" si="12"/>
        <v>0</v>
      </c>
    </row>
    <row r="808" spans="1:37" ht="25.65" customHeight="1">
      <c r="A808" s="2">
        <v>1140</v>
      </c>
      <c r="B808" s="2" t="s">
        <v>36</v>
      </c>
      <c r="C808" s="2" t="s">
        <v>1569</v>
      </c>
      <c r="D808" s="2" t="s">
        <v>38</v>
      </c>
      <c r="E808" s="2" t="s">
        <v>39</v>
      </c>
      <c r="F808" s="2" t="s">
        <v>40</v>
      </c>
      <c r="G808" s="2" t="s">
        <v>1162</v>
      </c>
      <c r="H808" s="2" t="s">
        <v>1570</v>
      </c>
      <c r="I808" s="3" t="s">
        <v>973</v>
      </c>
      <c r="J808" s="3"/>
      <c r="K808" s="3"/>
      <c r="L808" s="2" t="s">
        <v>64</v>
      </c>
      <c r="M808" s="2"/>
      <c r="N808" s="2">
        <v>172.5</v>
      </c>
      <c r="O808" s="4">
        <v>172.5</v>
      </c>
      <c r="P808" s="4">
        <v>0</v>
      </c>
      <c r="Q808" s="4">
        <v>172.5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4">
        <v>0</v>
      </c>
      <c r="AG808" s="2">
        <v>23</v>
      </c>
      <c r="AH808" s="2">
        <v>345</v>
      </c>
      <c r="AI808" s="2">
        <v>200</v>
      </c>
      <c r="AJ808" s="5">
        <v>0</v>
      </c>
      <c r="AK808" s="55">
        <f t="shared" si="12"/>
        <v>0</v>
      </c>
    </row>
    <row r="809" spans="1:37" ht="25.65" customHeight="1">
      <c r="A809" s="2">
        <v>1142</v>
      </c>
      <c r="B809" s="2" t="s">
        <v>85</v>
      </c>
      <c r="C809" s="2" t="s">
        <v>1571</v>
      </c>
      <c r="D809" s="2" t="s">
        <v>38</v>
      </c>
      <c r="E809" s="2" t="s">
        <v>39</v>
      </c>
      <c r="F809" s="2" t="s">
        <v>40</v>
      </c>
      <c r="G809" s="2" t="s">
        <v>311</v>
      </c>
      <c r="H809" s="2" t="s">
        <v>62</v>
      </c>
      <c r="I809" s="3" t="s">
        <v>1439</v>
      </c>
      <c r="J809" s="3"/>
      <c r="K809" s="3" t="s">
        <v>924</v>
      </c>
      <c r="L809" s="2" t="s">
        <v>64</v>
      </c>
      <c r="M809" s="2"/>
      <c r="N809" s="2">
        <v>120</v>
      </c>
      <c r="O809" s="4">
        <v>112.5</v>
      </c>
      <c r="P809" s="4">
        <v>0</v>
      </c>
      <c r="Q809" s="4">
        <v>112.5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2">
        <v>10</v>
      </c>
      <c r="Z809" s="2">
        <v>0</v>
      </c>
      <c r="AA809" s="2">
        <v>0</v>
      </c>
      <c r="AB809" s="2">
        <v>10</v>
      </c>
      <c r="AC809" s="2">
        <v>0</v>
      </c>
      <c r="AD809" s="2">
        <v>0</v>
      </c>
      <c r="AE809" s="2">
        <v>0</v>
      </c>
      <c r="AF809" s="4">
        <v>400</v>
      </c>
      <c r="AG809" s="2">
        <v>21</v>
      </c>
      <c r="AH809" s="2">
        <v>315</v>
      </c>
      <c r="AI809" s="2">
        <v>200</v>
      </c>
      <c r="AJ809" s="5">
        <v>0</v>
      </c>
      <c r="AK809" s="55">
        <f t="shared" si="12"/>
        <v>0</v>
      </c>
    </row>
    <row r="810" spans="1:37" ht="25.65" customHeight="1">
      <c r="A810" s="2">
        <v>1143</v>
      </c>
      <c r="B810" s="2" t="s">
        <v>36</v>
      </c>
      <c r="C810" s="2" t="s">
        <v>1572</v>
      </c>
      <c r="D810" s="2" t="s">
        <v>133</v>
      </c>
      <c r="E810" s="2" t="s">
        <v>39</v>
      </c>
      <c r="F810" s="2" t="s">
        <v>40</v>
      </c>
      <c r="G810" s="2" t="s">
        <v>207</v>
      </c>
      <c r="H810" s="2" t="s">
        <v>208</v>
      </c>
      <c r="I810" s="3" t="s">
        <v>1294</v>
      </c>
      <c r="J810" s="3"/>
      <c r="K810" s="3"/>
      <c r="L810" s="2" t="s">
        <v>195</v>
      </c>
      <c r="M810" s="2"/>
      <c r="N810" s="2">
        <v>184</v>
      </c>
      <c r="O810" s="4">
        <v>184</v>
      </c>
      <c r="P810" s="4">
        <v>0</v>
      </c>
      <c r="Q810" s="4">
        <v>184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4">
        <v>0</v>
      </c>
      <c r="AG810" s="2">
        <v>23</v>
      </c>
      <c r="AH810" s="2">
        <v>345</v>
      </c>
      <c r="AI810" s="2">
        <v>200</v>
      </c>
      <c r="AJ810" s="5">
        <v>0</v>
      </c>
      <c r="AK810" s="55">
        <f t="shared" si="12"/>
        <v>0</v>
      </c>
    </row>
    <row r="811" spans="1:37" ht="25.65" customHeight="1">
      <c r="A811" s="2">
        <v>1147</v>
      </c>
      <c r="B811" s="2" t="s">
        <v>36</v>
      </c>
      <c r="C811" s="2" t="s">
        <v>1573</v>
      </c>
      <c r="D811" s="2" t="s">
        <v>38</v>
      </c>
      <c r="E811" s="2" t="s">
        <v>39</v>
      </c>
      <c r="F811" s="2" t="s">
        <v>40</v>
      </c>
      <c r="G811" s="2" t="s">
        <v>102</v>
      </c>
      <c r="H811" s="2" t="s">
        <v>62</v>
      </c>
      <c r="I811" s="3" t="s">
        <v>1185</v>
      </c>
      <c r="J811" s="3"/>
      <c r="K811" s="3"/>
      <c r="L811" s="2" t="s">
        <v>64</v>
      </c>
      <c r="M811" s="2"/>
      <c r="N811" s="2">
        <v>172.5</v>
      </c>
      <c r="O811" s="4">
        <v>172.5</v>
      </c>
      <c r="P811" s="4">
        <v>0</v>
      </c>
      <c r="Q811" s="4">
        <v>172.5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2">
        <v>64.5</v>
      </c>
      <c r="Z811" s="2">
        <v>0</v>
      </c>
      <c r="AA811" s="2">
        <v>0</v>
      </c>
      <c r="AB811" s="2">
        <v>44.5</v>
      </c>
      <c r="AC811" s="2">
        <v>20</v>
      </c>
      <c r="AD811" s="2">
        <v>0</v>
      </c>
      <c r="AE811" s="2">
        <v>0</v>
      </c>
      <c r="AF811" s="4">
        <v>2580</v>
      </c>
      <c r="AG811" s="2">
        <v>46</v>
      </c>
      <c r="AH811" s="2">
        <v>690</v>
      </c>
      <c r="AI811" s="2">
        <v>200</v>
      </c>
      <c r="AJ811" s="5">
        <v>0</v>
      </c>
      <c r="AK811" s="55">
        <f t="shared" si="12"/>
        <v>0</v>
      </c>
    </row>
    <row r="812" spans="1:37" ht="25.65" customHeight="1">
      <c r="A812" s="2">
        <v>1148</v>
      </c>
      <c r="B812" s="2" t="s">
        <v>36</v>
      </c>
      <c r="C812" s="2" t="s">
        <v>1574</v>
      </c>
      <c r="D812" s="2" t="s">
        <v>38</v>
      </c>
      <c r="E812" s="2" t="s">
        <v>39</v>
      </c>
      <c r="F812" s="2" t="s">
        <v>40</v>
      </c>
      <c r="G812" s="2" t="s">
        <v>346</v>
      </c>
      <c r="H812" s="2" t="s">
        <v>319</v>
      </c>
      <c r="I812" s="3" t="s">
        <v>705</v>
      </c>
      <c r="J812" s="3"/>
      <c r="K812" s="3"/>
      <c r="L812" s="2" t="s">
        <v>64</v>
      </c>
      <c r="M812" s="2"/>
      <c r="N812" s="2">
        <v>172.5</v>
      </c>
      <c r="O812" s="4">
        <v>146</v>
      </c>
      <c r="P812" s="4">
        <v>0</v>
      </c>
      <c r="Q812" s="4">
        <v>146</v>
      </c>
      <c r="R812" s="4">
        <v>10.5</v>
      </c>
      <c r="S812" s="4">
        <v>1</v>
      </c>
      <c r="T812" s="4">
        <v>0</v>
      </c>
      <c r="U812" s="4">
        <v>0</v>
      </c>
      <c r="V812" s="4">
        <v>15</v>
      </c>
      <c r="W812" s="4">
        <v>0</v>
      </c>
      <c r="X812" s="4">
        <v>0</v>
      </c>
      <c r="Y812" s="2">
        <v>2.5</v>
      </c>
      <c r="Z812" s="2">
        <v>2.5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4">
        <v>0</v>
      </c>
      <c r="AG812" s="2">
        <v>24</v>
      </c>
      <c r="AH812" s="2">
        <v>360</v>
      </c>
      <c r="AI812" s="2">
        <v>200</v>
      </c>
      <c r="AJ812" s="5">
        <v>0</v>
      </c>
      <c r="AK812" s="55">
        <f t="shared" si="12"/>
        <v>26.5</v>
      </c>
    </row>
    <row r="813" spans="1:37" ht="25.65" customHeight="1">
      <c r="A813" s="2">
        <v>1149</v>
      </c>
      <c r="B813" s="2" t="s">
        <v>36</v>
      </c>
      <c r="C813" s="2" t="s">
        <v>1575</v>
      </c>
      <c r="D813" s="2" t="s">
        <v>38</v>
      </c>
      <c r="E813" s="2" t="s">
        <v>39</v>
      </c>
      <c r="F813" s="2" t="s">
        <v>40</v>
      </c>
      <c r="G813" s="2" t="s">
        <v>602</v>
      </c>
      <c r="H813" s="2" t="s">
        <v>319</v>
      </c>
      <c r="I813" s="3" t="s">
        <v>705</v>
      </c>
      <c r="J813" s="3"/>
      <c r="K813" s="3"/>
      <c r="L813" s="2" t="s">
        <v>64</v>
      </c>
      <c r="M813" s="2"/>
      <c r="N813" s="2">
        <v>172.5</v>
      </c>
      <c r="O813" s="4">
        <v>172.5</v>
      </c>
      <c r="P813" s="4">
        <v>0</v>
      </c>
      <c r="Q813" s="4">
        <v>172.5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2">
        <v>7.5</v>
      </c>
      <c r="Z813" s="2">
        <v>7.5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4">
        <v>0</v>
      </c>
      <c r="AG813" s="2">
        <v>28</v>
      </c>
      <c r="AH813" s="2">
        <v>420</v>
      </c>
      <c r="AI813" s="2">
        <v>200</v>
      </c>
      <c r="AJ813" s="5">
        <v>0</v>
      </c>
      <c r="AK813" s="55">
        <f t="shared" si="12"/>
        <v>0</v>
      </c>
    </row>
    <row r="814" spans="1:37" ht="25.65" customHeight="1">
      <c r="A814" s="2">
        <v>1150</v>
      </c>
      <c r="B814" s="2" t="s">
        <v>36</v>
      </c>
      <c r="C814" s="2" t="s">
        <v>1576</v>
      </c>
      <c r="D814" s="2" t="s">
        <v>38</v>
      </c>
      <c r="E814" s="2" t="s">
        <v>39</v>
      </c>
      <c r="F814" s="2" t="s">
        <v>40</v>
      </c>
      <c r="G814" s="2" t="s">
        <v>127</v>
      </c>
      <c r="H814" s="2" t="s">
        <v>62</v>
      </c>
      <c r="I814" s="3" t="s">
        <v>705</v>
      </c>
      <c r="J814" s="3"/>
      <c r="K814" s="3"/>
      <c r="L814" s="2" t="s">
        <v>64</v>
      </c>
      <c r="M814" s="2"/>
      <c r="N814" s="2">
        <v>172.5</v>
      </c>
      <c r="O814" s="4">
        <v>172.5</v>
      </c>
      <c r="P814" s="4">
        <v>0</v>
      </c>
      <c r="Q814" s="4">
        <v>172.5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2">
        <v>8.5</v>
      </c>
      <c r="Z814" s="2">
        <v>8.5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4">
        <v>0</v>
      </c>
      <c r="AG814" s="2">
        <v>33</v>
      </c>
      <c r="AH814" s="2">
        <v>495</v>
      </c>
      <c r="AI814" s="2">
        <v>200</v>
      </c>
      <c r="AJ814" s="5">
        <v>0</v>
      </c>
      <c r="AK814" s="55">
        <f t="shared" si="12"/>
        <v>0</v>
      </c>
    </row>
    <row r="815" spans="1:37" ht="25.65" customHeight="1">
      <c r="A815" s="2">
        <v>1151</v>
      </c>
      <c r="B815" s="2" t="s">
        <v>36</v>
      </c>
      <c r="C815" s="2" t="s">
        <v>1577</v>
      </c>
      <c r="D815" s="2" t="s">
        <v>38</v>
      </c>
      <c r="E815" s="2" t="s">
        <v>39</v>
      </c>
      <c r="F815" s="2" t="s">
        <v>40</v>
      </c>
      <c r="G815" s="2" t="s">
        <v>346</v>
      </c>
      <c r="H815" s="2" t="s">
        <v>319</v>
      </c>
      <c r="I815" s="3" t="s">
        <v>705</v>
      </c>
      <c r="J815" s="3"/>
      <c r="K815" s="3"/>
      <c r="L815" s="2" t="s">
        <v>64</v>
      </c>
      <c r="M815" s="2"/>
      <c r="N815" s="2">
        <v>172.5</v>
      </c>
      <c r="O815" s="4">
        <v>165</v>
      </c>
      <c r="P815" s="4">
        <v>0</v>
      </c>
      <c r="Q815" s="4">
        <v>165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4">
        <v>0</v>
      </c>
      <c r="AG815" s="2">
        <v>22</v>
      </c>
      <c r="AH815" s="2">
        <v>330</v>
      </c>
      <c r="AI815" s="2">
        <v>200</v>
      </c>
      <c r="AJ815" s="5">
        <v>0</v>
      </c>
      <c r="AK815" s="55">
        <f t="shared" si="12"/>
        <v>0</v>
      </c>
    </row>
    <row r="816" spans="1:37" ht="25.65" customHeight="1">
      <c r="A816" s="2">
        <v>1152</v>
      </c>
      <c r="B816" s="2" t="s">
        <v>36</v>
      </c>
      <c r="C816" s="2" t="s">
        <v>1578</v>
      </c>
      <c r="D816" s="2" t="s">
        <v>38</v>
      </c>
      <c r="E816" s="2" t="s">
        <v>39</v>
      </c>
      <c r="F816" s="2" t="s">
        <v>40</v>
      </c>
      <c r="G816" s="2" t="s">
        <v>83</v>
      </c>
      <c r="H816" s="2" t="s">
        <v>291</v>
      </c>
      <c r="I816" s="3" t="s">
        <v>705</v>
      </c>
      <c r="J816" s="3"/>
      <c r="K816" s="3"/>
      <c r="L816" s="2" t="s">
        <v>64</v>
      </c>
      <c r="M816" s="2"/>
      <c r="N816" s="2">
        <v>172.5</v>
      </c>
      <c r="O816" s="4">
        <v>161</v>
      </c>
      <c r="P816" s="4">
        <v>0</v>
      </c>
      <c r="Q816" s="4">
        <v>161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2">
        <v>13</v>
      </c>
      <c r="Z816" s="2">
        <v>13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4">
        <v>0</v>
      </c>
      <c r="AG816" s="2">
        <v>33</v>
      </c>
      <c r="AH816" s="2">
        <v>495</v>
      </c>
      <c r="AI816" s="2">
        <v>200</v>
      </c>
      <c r="AJ816" s="5">
        <v>0</v>
      </c>
      <c r="AK816" s="55">
        <f t="shared" si="12"/>
        <v>0</v>
      </c>
    </row>
    <row r="817" spans="1:37" ht="25.65" customHeight="1">
      <c r="A817" s="2">
        <v>1153</v>
      </c>
      <c r="B817" s="2" t="s">
        <v>36</v>
      </c>
      <c r="C817" s="2" t="s">
        <v>1579</v>
      </c>
      <c r="D817" s="2" t="s">
        <v>38</v>
      </c>
      <c r="E817" s="2" t="s">
        <v>39</v>
      </c>
      <c r="F817" s="2" t="s">
        <v>40</v>
      </c>
      <c r="G817" s="2" t="s">
        <v>177</v>
      </c>
      <c r="H817" s="2" t="s">
        <v>685</v>
      </c>
      <c r="I817" s="3" t="s">
        <v>705</v>
      </c>
      <c r="J817" s="3"/>
      <c r="K817" s="3"/>
      <c r="L817" s="2" t="s">
        <v>64</v>
      </c>
      <c r="M817" s="2"/>
      <c r="N817" s="2">
        <v>172.5</v>
      </c>
      <c r="O817" s="4">
        <v>172.5</v>
      </c>
      <c r="P817" s="4">
        <v>0</v>
      </c>
      <c r="Q817" s="4">
        <v>172.5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2">
        <v>25</v>
      </c>
      <c r="Z817" s="2">
        <v>17</v>
      </c>
      <c r="AA817" s="2">
        <v>0</v>
      </c>
      <c r="AB817" s="2">
        <v>0</v>
      </c>
      <c r="AC817" s="2">
        <v>0</v>
      </c>
      <c r="AD817" s="2">
        <v>0</v>
      </c>
      <c r="AE817" s="2">
        <v>8</v>
      </c>
      <c r="AF817" s="4">
        <v>640</v>
      </c>
      <c r="AG817" s="2">
        <v>27</v>
      </c>
      <c r="AH817" s="2">
        <v>405</v>
      </c>
      <c r="AI817" s="2">
        <v>200</v>
      </c>
      <c r="AJ817" s="5">
        <v>0</v>
      </c>
      <c r="AK817" s="55">
        <f t="shared" si="12"/>
        <v>0</v>
      </c>
    </row>
    <row r="818" spans="1:37" ht="25.65" customHeight="1">
      <c r="A818" s="2">
        <v>1154</v>
      </c>
      <c r="B818" s="2" t="s">
        <v>36</v>
      </c>
      <c r="C818" s="2" t="s">
        <v>1580</v>
      </c>
      <c r="D818" s="2" t="s">
        <v>38</v>
      </c>
      <c r="E818" s="2" t="s">
        <v>39</v>
      </c>
      <c r="F818" s="2" t="s">
        <v>40</v>
      </c>
      <c r="G818" s="2" t="s">
        <v>177</v>
      </c>
      <c r="H818" s="2" t="s">
        <v>685</v>
      </c>
      <c r="I818" s="3" t="s">
        <v>705</v>
      </c>
      <c r="J818" s="3"/>
      <c r="K818" s="3"/>
      <c r="L818" s="2" t="s">
        <v>64</v>
      </c>
      <c r="M818" s="2"/>
      <c r="N818" s="2">
        <v>172.5</v>
      </c>
      <c r="O818" s="4">
        <v>146</v>
      </c>
      <c r="P818" s="4">
        <v>0</v>
      </c>
      <c r="Q818" s="4">
        <v>146</v>
      </c>
      <c r="R818" s="4">
        <v>0</v>
      </c>
      <c r="S818" s="4">
        <v>0</v>
      </c>
      <c r="T818" s="4">
        <v>7.5</v>
      </c>
      <c r="U818" s="4">
        <v>0</v>
      </c>
      <c r="V818" s="4">
        <v>0</v>
      </c>
      <c r="W818" s="4">
        <v>0</v>
      </c>
      <c r="X818" s="4">
        <v>7.5</v>
      </c>
      <c r="Y818" s="2">
        <v>7.5</v>
      </c>
      <c r="Z818" s="2">
        <v>7.5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4">
        <v>0</v>
      </c>
      <c r="AG818" s="2">
        <v>22</v>
      </c>
      <c r="AH818" s="2">
        <v>330</v>
      </c>
      <c r="AI818" s="2">
        <v>200</v>
      </c>
      <c r="AJ818" s="5">
        <v>0</v>
      </c>
      <c r="AK818" s="55">
        <f t="shared" si="12"/>
        <v>15</v>
      </c>
    </row>
    <row r="819" spans="1:37" ht="25.65" customHeight="1">
      <c r="A819" s="2">
        <v>1156</v>
      </c>
      <c r="B819" s="2" t="s">
        <v>36</v>
      </c>
      <c r="C819" s="2" t="s">
        <v>1581</v>
      </c>
      <c r="D819" s="2" t="s">
        <v>38</v>
      </c>
      <c r="E819" s="2" t="s">
        <v>39</v>
      </c>
      <c r="F819" s="2" t="s">
        <v>40</v>
      </c>
      <c r="G819" s="2" t="s">
        <v>127</v>
      </c>
      <c r="H819" s="2" t="s">
        <v>62</v>
      </c>
      <c r="I819" s="3" t="s">
        <v>1183</v>
      </c>
      <c r="J819" s="3"/>
      <c r="K819" s="3"/>
      <c r="L819" s="2" t="s">
        <v>64</v>
      </c>
      <c r="M819" s="2"/>
      <c r="N819" s="2">
        <v>172.5</v>
      </c>
      <c r="O819" s="4">
        <v>172.5</v>
      </c>
      <c r="P819" s="4">
        <v>0</v>
      </c>
      <c r="Q819" s="4">
        <v>172.5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2">
        <v>34</v>
      </c>
      <c r="Z819" s="2">
        <v>13</v>
      </c>
      <c r="AA819" s="2">
        <v>0</v>
      </c>
      <c r="AB819" s="2">
        <v>10</v>
      </c>
      <c r="AC819" s="2">
        <v>11</v>
      </c>
      <c r="AD819" s="2">
        <v>0</v>
      </c>
      <c r="AE819" s="2">
        <v>0</v>
      </c>
      <c r="AF819" s="4">
        <v>840</v>
      </c>
      <c r="AG819" s="2">
        <v>44</v>
      </c>
      <c r="AH819" s="2">
        <v>660</v>
      </c>
      <c r="AI819" s="2">
        <v>200</v>
      </c>
      <c r="AJ819" s="5">
        <v>0</v>
      </c>
      <c r="AK819" s="55">
        <f t="shared" si="12"/>
        <v>0</v>
      </c>
    </row>
    <row r="820" spans="1:37" ht="25.65" customHeight="1">
      <c r="A820" s="2">
        <v>1157</v>
      </c>
      <c r="B820" s="2" t="s">
        <v>36</v>
      </c>
      <c r="C820" s="2" t="s">
        <v>1582</v>
      </c>
      <c r="D820" s="2" t="s">
        <v>38</v>
      </c>
      <c r="E820" s="2" t="s">
        <v>39</v>
      </c>
      <c r="F820" s="2" t="s">
        <v>40</v>
      </c>
      <c r="G820" s="2" t="s">
        <v>56</v>
      </c>
      <c r="H820" s="2" t="s">
        <v>62</v>
      </c>
      <c r="I820" s="3" t="s">
        <v>1183</v>
      </c>
      <c r="J820" s="3"/>
      <c r="K820" s="3"/>
      <c r="L820" s="2" t="s">
        <v>64</v>
      </c>
      <c r="M820" s="2"/>
      <c r="N820" s="2">
        <v>172.5</v>
      </c>
      <c r="O820" s="4">
        <v>165</v>
      </c>
      <c r="P820" s="4">
        <v>0</v>
      </c>
      <c r="Q820" s="4">
        <v>165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2">
        <v>25</v>
      </c>
      <c r="Z820" s="2">
        <v>22.5</v>
      </c>
      <c r="AA820" s="2">
        <v>0</v>
      </c>
      <c r="AB820" s="2">
        <v>0</v>
      </c>
      <c r="AC820" s="2">
        <v>0</v>
      </c>
      <c r="AD820" s="2">
        <v>0</v>
      </c>
      <c r="AE820" s="2">
        <v>2.5</v>
      </c>
      <c r="AF820" s="4">
        <v>200</v>
      </c>
      <c r="AG820" s="2">
        <v>33</v>
      </c>
      <c r="AH820" s="2">
        <v>495</v>
      </c>
      <c r="AI820" s="2">
        <v>200</v>
      </c>
      <c r="AJ820" s="5">
        <v>0</v>
      </c>
      <c r="AK820" s="55">
        <f t="shared" si="12"/>
        <v>0</v>
      </c>
    </row>
    <row r="821" spans="1:37" ht="25.65" customHeight="1">
      <c r="A821" s="2">
        <v>1158</v>
      </c>
      <c r="B821" s="2" t="s">
        <v>36</v>
      </c>
      <c r="C821" s="2" t="s">
        <v>1583</v>
      </c>
      <c r="D821" s="2" t="s">
        <v>38</v>
      </c>
      <c r="E821" s="2" t="s">
        <v>39</v>
      </c>
      <c r="F821" s="2" t="s">
        <v>40</v>
      </c>
      <c r="G821" s="2" t="s">
        <v>102</v>
      </c>
      <c r="H821" s="2" t="s">
        <v>291</v>
      </c>
      <c r="I821" s="3" t="s">
        <v>1185</v>
      </c>
      <c r="J821" s="3"/>
      <c r="K821" s="3"/>
      <c r="L821" s="2" t="s">
        <v>64</v>
      </c>
      <c r="M821" s="2"/>
      <c r="N821" s="2">
        <v>172.5</v>
      </c>
      <c r="O821" s="4">
        <v>172.5</v>
      </c>
      <c r="P821" s="4">
        <v>0</v>
      </c>
      <c r="Q821" s="4">
        <v>172.5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2">
        <v>32</v>
      </c>
      <c r="Z821" s="2">
        <v>32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4">
        <v>0</v>
      </c>
      <c r="AG821" s="2">
        <v>34</v>
      </c>
      <c r="AH821" s="2">
        <v>510</v>
      </c>
      <c r="AI821" s="2">
        <v>200</v>
      </c>
      <c r="AJ821" s="5">
        <v>0</v>
      </c>
      <c r="AK821" s="55">
        <f t="shared" si="12"/>
        <v>0</v>
      </c>
    </row>
    <row r="822" spans="1:37" ht="25.65" customHeight="1">
      <c r="A822" s="2">
        <v>1159</v>
      </c>
      <c r="B822" s="2" t="s">
        <v>36</v>
      </c>
      <c r="C822" s="2" t="s">
        <v>1584</v>
      </c>
      <c r="D822" s="2" t="s">
        <v>38</v>
      </c>
      <c r="E822" s="2" t="s">
        <v>39</v>
      </c>
      <c r="F822" s="2" t="s">
        <v>40</v>
      </c>
      <c r="G822" s="2" t="s">
        <v>87</v>
      </c>
      <c r="H822" s="2" t="s">
        <v>291</v>
      </c>
      <c r="I822" s="3" t="s">
        <v>1185</v>
      </c>
      <c r="J822" s="3"/>
      <c r="K822" s="3"/>
      <c r="L822" s="2" t="s">
        <v>64</v>
      </c>
      <c r="M822" s="2"/>
      <c r="N822" s="2">
        <v>172.5</v>
      </c>
      <c r="O822" s="4">
        <v>172.5</v>
      </c>
      <c r="P822" s="4">
        <v>0</v>
      </c>
      <c r="Q822" s="4">
        <v>172.5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2">
        <v>22.5</v>
      </c>
      <c r="Z822" s="2">
        <v>22.5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4">
        <v>0</v>
      </c>
      <c r="AG822" s="2">
        <v>35</v>
      </c>
      <c r="AH822" s="2">
        <v>525</v>
      </c>
      <c r="AI822" s="2">
        <v>200</v>
      </c>
      <c r="AJ822" s="5">
        <v>0</v>
      </c>
      <c r="AK822" s="55">
        <f t="shared" si="12"/>
        <v>0</v>
      </c>
    </row>
    <row r="823" spans="1:37" ht="25.65" customHeight="1">
      <c r="A823" s="2">
        <v>1160</v>
      </c>
      <c r="B823" s="2" t="s">
        <v>36</v>
      </c>
      <c r="C823" s="2" t="s">
        <v>1585</v>
      </c>
      <c r="D823" s="2" t="s">
        <v>38</v>
      </c>
      <c r="E823" s="2" t="s">
        <v>39</v>
      </c>
      <c r="F823" s="2" t="s">
        <v>40</v>
      </c>
      <c r="G823" s="2" t="s">
        <v>83</v>
      </c>
      <c r="H823" s="2" t="s">
        <v>291</v>
      </c>
      <c r="I823" s="3" t="s">
        <v>1185</v>
      </c>
      <c r="J823" s="3"/>
      <c r="K823" s="3"/>
      <c r="L823" s="2" t="s">
        <v>64</v>
      </c>
      <c r="M823" s="2"/>
      <c r="N823" s="2">
        <v>172.5</v>
      </c>
      <c r="O823" s="4">
        <v>127.5</v>
      </c>
      <c r="P823" s="4">
        <v>0</v>
      </c>
      <c r="Q823" s="4">
        <v>127.5</v>
      </c>
      <c r="R823" s="4">
        <v>41</v>
      </c>
      <c r="S823" s="4">
        <v>4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4">
        <v>0</v>
      </c>
      <c r="AG823" s="2">
        <v>17</v>
      </c>
      <c r="AH823" s="2">
        <v>255</v>
      </c>
      <c r="AI823" s="2">
        <v>200</v>
      </c>
      <c r="AJ823" s="5">
        <v>0</v>
      </c>
      <c r="AK823" s="55">
        <f t="shared" si="12"/>
        <v>45</v>
      </c>
    </row>
    <row r="824" spans="1:37" ht="25.65" customHeight="1">
      <c r="A824" s="2">
        <v>1161</v>
      </c>
      <c r="B824" s="2" t="s">
        <v>36</v>
      </c>
      <c r="C824" s="2" t="s">
        <v>1586</v>
      </c>
      <c r="D824" s="2" t="s">
        <v>38</v>
      </c>
      <c r="E824" s="2" t="s">
        <v>39</v>
      </c>
      <c r="F824" s="2" t="s">
        <v>40</v>
      </c>
      <c r="G824" s="2" t="s">
        <v>287</v>
      </c>
      <c r="H824" s="2" t="s">
        <v>319</v>
      </c>
      <c r="I824" s="3" t="s">
        <v>1185</v>
      </c>
      <c r="J824" s="3"/>
      <c r="K824" s="3"/>
      <c r="L824" s="2" t="s">
        <v>64</v>
      </c>
      <c r="M824" s="2"/>
      <c r="N824" s="2">
        <v>172.5</v>
      </c>
      <c r="O824" s="4">
        <v>172.5</v>
      </c>
      <c r="P824" s="4">
        <v>0</v>
      </c>
      <c r="Q824" s="4">
        <v>172.5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4">
        <v>0</v>
      </c>
      <c r="AG824" s="2">
        <v>23</v>
      </c>
      <c r="AH824" s="2">
        <v>345</v>
      </c>
      <c r="AI824" s="2">
        <v>200</v>
      </c>
      <c r="AJ824" s="5">
        <v>0</v>
      </c>
      <c r="AK824" s="55">
        <f t="shared" si="12"/>
        <v>0</v>
      </c>
    </row>
    <row r="825" spans="1:37" ht="25.65" customHeight="1">
      <c r="A825" s="2">
        <v>1162</v>
      </c>
      <c r="B825" s="2" t="s">
        <v>36</v>
      </c>
      <c r="C825" s="2" t="s">
        <v>1587</v>
      </c>
      <c r="D825" s="2" t="s">
        <v>38</v>
      </c>
      <c r="E825" s="2" t="s">
        <v>39</v>
      </c>
      <c r="F825" s="2" t="s">
        <v>40</v>
      </c>
      <c r="G825" s="2" t="s">
        <v>233</v>
      </c>
      <c r="H825" s="2" t="s">
        <v>62</v>
      </c>
      <c r="I825" s="3" t="s">
        <v>1185</v>
      </c>
      <c r="J825" s="3"/>
      <c r="K825" s="3"/>
      <c r="L825" s="2" t="s">
        <v>64</v>
      </c>
      <c r="M825" s="2"/>
      <c r="N825" s="2">
        <v>172.5</v>
      </c>
      <c r="O825" s="4">
        <v>172.5</v>
      </c>
      <c r="P825" s="4">
        <v>0</v>
      </c>
      <c r="Q825" s="4">
        <v>172.5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2">
        <v>1.5</v>
      </c>
      <c r="Z825" s="2">
        <v>1.5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4">
        <v>0</v>
      </c>
      <c r="AG825" s="2">
        <v>29</v>
      </c>
      <c r="AH825" s="2">
        <v>435</v>
      </c>
      <c r="AI825" s="2">
        <v>200</v>
      </c>
      <c r="AJ825" s="5">
        <v>0</v>
      </c>
      <c r="AK825" s="55">
        <f t="shared" si="12"/>
        <v>0</v>
      </c>
    </row>
    <row r="826" spans="1:37" ht="25.65" customHeight="1">
      <c r="A826" s="2">
        <v>1163</v>
      </c>
      <c r="B826" s="2" t="s">
        <v>36</v>
      </c>
      <c r="C826" s="2" t="s">
        <v>1588</v>
      </c>
      <c r="D826" s="2" t="s">
        <v>133</v>
      </c>
      <c r="E826" s="2" t="s">
        <v>39</v>
      </c>
      <c r="F826" s="2" t="s">
        <v>197</v>
      </c>
      <c r="G826" s="2" t="s">
        <v>202</v>
      </c>
      <c r="H826" s="2" t="s">
        <v>1589</v>
      </c>
      <c r="I826" s="3" t="s">
        <v>1185</v>
      </c>
      <c r="J826" s="3"/>
      <c r="K826" s="3"/>
      <c r="L826" s="2" t="s">
        <v>195</v>
      </c>
      <c r="M826" s="2"/>
      <c r="N826" s="2">
        <v>184</v>
      </c>
      <c r="O826" s="4">
        <v>184</v>
      </c>
      <c r="P826" s="4">
        <v>0</v>
      </c>
      <c r="Q826" s="4">
        <v>184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2">
        <v>0.5</v>
      </c>
      <c r="Z826" s="2">
        <v>0.5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4">
        <v>0</v>
      </c>
      <c r="AG826" s="2">
        <v>28</v>
      </c>
      <c r="AH826" s="2">
        <v>420</v>
      </c>
      <c r="AI826" s="2">
        <v>200</v>
      </c>
      <c r="AJ826" s="5">
        <v>0</v>
      </c>
      <c r="AK826" s="55">
        <f t="shared" si="12"/>
        <v>0</v>
      </c>
    </row>
    <row r="827" spans="1:37" ht="25.65" customHeight="1">
      <c r="A827" s="2">
        <v>1165</v>
      </c>
      <c r="B827" s="2" t="s">
        <v>36</v>
      </c>
      <c r="C827" s="2" t="s">
        <v>1590</v>
      </c>
      <c r="D827" s="2" t="s">
        <v>38</v>
      </c>
      <c r="E827" s="2" t="s">
        <v>39</v>
      </c>
      <c r="F827" s="2" t="s">
        <v>40</v>
      </c>
      <c r="G827" s="2" t="s">
        <v>83</v>
      </c>
      <c r="H827" s="2" t="s">
        <v>509</v>
      </c>
      <c r="I827" s="3" t="s">
        <v>1220</v>
      </c>
      <c r="J827" s="3"/>
      <c r="K827" s="3"/>
      <c r="L827" s="2" t="s">
        <v>195</v>
      </c>
      <c r="M827" s="2"/>
      <c r="N827" s="2">
        <v>172.5</v>
      </c>
      <c r="O827" s="4">
        <v>172.5</v>
      </c>
      <c r="P827" s="4">
        <v>0</v>
      </c>
      <c r="Q827" s="4">
        <v>172.5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2">
        <v>46.5</v>
      </c>
      <c r="Z827" s="2">
        <v>0</v>
      </c>
      <c r="AA827" s="2">
        <v>0</v>
      </c>
      <c r="AB827" s="2">
        <v>41.5</v>
      </c>
      <c r="AC827" s="2">
        <v>5</v>
      </c>
      <c r="AD827" s="2">
        <v>0</v>
      </c>
      <c r="AE827" s="2">
        <v>0</v>
      </c>
      <c r="AF827" s="4">
        <v>1860</v>
      </c>
      <c r="AG827" s="2">
        <v>40</v>
      </c>
      <c r="AH827" s="2">
        <v>600</v>
      </c>
      <c r="AI827" s="2">
        <v>200</v>
      </c>
      <c r="AJ827" s="5">
        <v>0</v>
      </c>
      <c r="AK827" s="55">
        <f t="shared" si="12"/>
        <v>0</v>
      </c>
    </row>
    <row r="828" spans="1:37" ht="25.65" customHeight="1">
      <c r="A828" s="2">
        <v>1168</v>
      </c>
      <c r="B828" s="2" t="s">
        <v>36</v>
      </c>
      <c r="C828" s="2" t="s">
        <v>1591</v>
      </c>
      <c r="D828" s="2" t="s">
        <v>38</v>
      </c>
      <c r="E828" s="2" t="s">
        <v>39</v>
      </c>
      <c r="F828" s="2" t="s">
        <v>40</v>
      </c>
      <c r="G828" s="2" t="s">
        <v>1162</v>
      </c>
      <c r="H828" s="2" t="s">
        <v>1592</v>
      </c>
      <c r="I828" s="3" t="s">
        <v>1593</v>
      </c>
      <c r="J828" s="3"/>
      <c r="K828" s="3"/>
      <c r="L828" s="2" t="s">
        <v>64</v>
      </c>
      <c r="M828" s="2"/>
      <c r="N828" s="2">
        <v>172.5</v>
      </c>
      <c r="O828" s="4">
        <v>172.5</v>
      </c>
      <c r="P828" s="4">
        <v>0</v>
      </c>
      <c r="Q828" s="4">
        <v>172.5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2">
        <v>6</v>
      </c>
      <c r="Z828" s="2">
        <v>6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4">
        <v>0</v>
      </c>
      <c r="AG828" s="2">
        <v>24</v>
      </c>
      <c r="AH828" s="2">
        <v>360</v>
      </c>
      <c r="AI828" s="2">
        <v>200</v>
      </c>
      <c r="AJ828" s="5">
        <v>0</v>
      </c>
      <c r="AK828" s="55">
        <f t="shared" si="12"/>
        <v>0</v>
      </c>
    </row>
    <row r="829" spans="1:37" ht="25.65" customHeight="1">
      <c r="A829" s="2">
        <v>1169</v>
      </c>
      <c r="B829" s="2" t="s">
        <v>36</v>
      </c>
      <c r="C829" s="2" t="s">
        <v>1594</v>
      </c>
      <c r="D829" s="2" t="s">
        <v>38</v>
      </c>
      <c r="E829" s="2" t="s">
        <v>39</v>
      </c>
      <c r="F829" s="2" t="s">
        <v>40</v>
      </c>
      <c r="G829" s="2" t="s">
        <v>177</v>
      </c>
      <c r="H829" s="2" t="s">
        <v>1595</v>
      </c>
      <c r="I829" s="3" t="s">
        <v>1315</v>
      </c>
      <c r="J829" s="3"/>
      <c r="K829" s="3"/>
      <c r="L829" s="2" t="s">
        <v>59</v>
      </c>
      <c r="M829" s="2"/>
      <c r="N829" s="2">
        <v>172.5</v>
      </c>
      <c r="O829" s="4">
        <v>172.5</v>
      </c>
      <c r="P829" s="4">
        <v>0</v>
      </c>
      <c r="Q829" s="4">
        <v>172.5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4">
        <v>0</v>
      </c>
      <c r="AG829" s="2">
        <v>45</v>
      </c>
      <c r="AH829" s="2">
        <v>675</v>
      </c>
      <c r="AI829" s="2">
        <v>200</v>
      </c>
      <c r="AJ829" s="5">
        <v>0</v>
      </c>
      <c r="AK829" s="55">
        <f t="shared" si="12"/>
        <v>0</v>
      </c>
    </row>
    <row r="830" spans="1:37" ht="25.65" customHeight="1">
      <c r="A830" s="2">
        <v>1170</v>
      </c>
      <c r="B830" s="2" t="s">
        <v>85</v>
      </c>
      <c r="C830" s="2" t="s">
        <v>1596</v>
      </c>
      <c r="D830" s="2" t="s">
        <v>38</v>
      </c>
      <c r="E830" s="2" t="s">
        <v>39</v>
      </c>
      <c r="F830" s="2" t="s">
        <v>40</v>
      </c>
      <c r="G830" s="2" t="s">
        <v>83</v>
      </c>
      <c r="H830" s="2" t="s">
        <v>62</v>
      </c>
      <c r="I830" s="3" t="s">
        <v>1315</v>
      </c>
      <c r="J830" s="3"/>
      <c r="K830" s="3" t="s">
        <v>375</v>
      </c>
      <c r="L830" s="2" t="s">
        <v>64</v>
      </c>
      <c r="M830" s="2"/>
      <c r="N830" s="2">
        <v>97.5</v>
      </c>
      <c r="O830" s="4">
        <v>97.483333333333334</v>
      </c>
      <c r="P830" s="4">
        <v>0</v>
      </c>
      <c r="Q830" s="4">
        <v>97.48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2">
        <v>2.5</v>
      </c>
      <c r="Z830" s="2">
        <v>0</v>
      </c>
      <c r="AA830" s="2">
        <v>0</v>
      </c>
      <c r="AB830" s="2">
        <v>2.5</v>
      </c>
      <c r="AC830" s="2">
        <v>0</v>
      </c>
      <c r="AD830" s="2">
        <v>0</v>
      </c>
      <c r="AE830" s="2">
        <v>0</v>
      </c>
      <c r="AF830" s="4">
        <v>100</v>
      </c>
      <c r="AG830" s="2">
        <v>17</v>
      </c>
      <c r="AH830" s="2">
        <v>255</v>
      </c>
      <c r="AI830" s="2">
        <v>200</v>
      </c>
      <c r="AJ830" s="5">
        <v>0</v>
      </c>
      <c r="AK830" s="55">
        <f t="shared" si="12"/>
        <v>0</v>
      </c>
    </row>
    <row r="831" spans="1:37" ht="25.65" customHeight="1">
      <c r="A831" s="2">
        <v>1172</v>
      </c>
      <c r="B831" s="2" t="s">
        <v>36</v>
      </c>
      <c r="C831" s="2" t="s">
        <v>1597</v>
      </c>
      <c r="D831" s="2" t="s">
        <v>38</v>
      </c>
      <c r="E831" s="2" t="s">
        <v>39</v>
      </c>
      <c r="F831" s="2" t="s">
        <v>40</v>
      </c>
      <c r="G831" s="2" t="s">
        <v>109</v>
      </c>
      <c r="H831" s="2" t="s">
        <v>261</v>
      </c>
      <c r="I831" s="3" t="s">
        <v>1229</v>
      </c>
      <c r="J831" s="3"/>
      <c r="K831" s="3"/>
      <c r="L831" s="2" t="s">
        <v>64</v>
      </c>
      <c r="M831" s="2"/>
      <c r="N831" s="2">
        <v>172.5</v>
      </c>
      <c r="O831" s="4">
        <v>172.5</v>
      </c>
      <c r="P831" s="4">
        <v>0</v>
      </c>
      <c r="Q831" s="4">
        <v>172.5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2">
        <v>9.5</v>
      </c>
      <c r="Z831" s="2">
        <v>9.5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4">
        <v>0</v>
      </c>
      <c r="AG831" s="2">
        <v>28</v>
      </c>
      <c r="AH831" s="2">
        <v>420</v>
      </c>
      <c r="AI831" s="2">
        <v>200</v>
      </c>
      <c r="AJ831" s="5">
        <v>0</v>
      </c>
      <c r="AK831" s="55">
        <f t="shared" si="12"/>
        <v>0</v>
      </c>
    </row>
    <row r="832" spans="1:37" ht="25.65" customHeight="1">
      <c r="A832" s="2">
        <v>1173</v>
      </c>
      <c r="B832" s="2" t="s">
        <v>36</v>
      </c>
      <c r="C832" s="2" t="s">
        <v>1598</v>
      </c>
      <c r="D832" s="2" t="s">
        <v>38</v>
      </c>
      <c r="E832" s="2" t="s">
        <v>39</v>
      </c>
      <c r="F832" s="2" t="s">
        <v>40</v>
      </c>
      <c r="G832" s="2" t="s">
        <v>1224</v>
      </c>
      <c r="H832" s="2" t="s">
        <v>319</v>
      </c>
      <c r="I832" s="3" t="s">
        <v>1236</v>
      </c>
      <c r="J832" s="3"/>
      <c r="K832" s="3"/>
      <c r="L832" s="2" t="s">
        <v>64</v>
      </c>
      <c r="M832" s="2"/>
      <c r="N832" s="2">
        <v>172.5</v>
      </c>
      <c r="O832" s="4">
        <v>172.5</v>
      </c>
      <c r="P832" s="4">
        <v>0</v>
      </c>
      <c r="Q832" s="4">
        <v>172.5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2">
        <v>10.5</v>
      </c>
      <c r="Z832" s="2">
        <v>10.5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4">
        <v>0</v>
      </c>
      <c r="AG832" s="2">
        <v>42</v>
      </c>
      <c r="AH832" s="2">
        <v>630</v>
      </c>
      <c r="AI832" s="2">
        <v>200</v>
      </c>
      <c r="AJ832" s="5">
        <v>0</v>
      </c>
      <c r="AK832" s="55">
        <f t="shared" si="12"/>
        <v>0</v>
      </c>
    </row>
    <row r="833" spans="1:37" ht="25.65" customHeight="1">
      <c r="A833" s="2">
        <v>1175</v>
      </c>
      <c r="B833" s="2" t="s">
        <v>36</v>
      </c>
      <c r="C833" s="2" t="s">
        <v>1599</v>
      </c>
      <c r="D833" s="2" t="s">
        <v>38</v>
      </c>
      <c r="E833" s="2" t="s">
        <v>39</v>
      </c>
      <c r="F833" s="2" t="s">
        <v>40</v>
      </c>
      <c r="G833" s="2" t="s">
        <v>1154</v>
      </c>
      <c r="H833" s="2" t="s">
        <v>509</v>
      </c>
      <c r="I833" s="3" t="s">
        <v>1240</v>
      </c>
      <c r="J833" s="3"/>
      <c r="K833" s="3"/>
      <c r="L833" s="2" t="s">
        <v>195</v>
      </c>
      <c r="M833" s="2"/>
      <c r="N833" s="2">
        <v>172.5</v>
      </c>
      <c r="O833" s="4">
        <v>172.5</v>
      </c>
      <c r="P833" s="4">
        <v>0</v>
      </c>
      <c r="Q833" s="4">
        <v>172.5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2">
        <v>11.5</v>
      </c>
      <c r="Z833" s="2">
        <v>0</v>
      </c>
      <c r="AA833" s="2">
        <v>0</v>
      </c>
      <c r="AB833" s="2">
        <v>3</v>
      </c>
      <c r="AC833" s="2">
        <v>8.5</v>
      </c>
      <c r="AD833" s="2">
        <v>0</v>
      </c>
      <c r="AE833" s="2">
        <v>0</v>
      </c>
      <c r="AF833" s="4">
        <v>460</v>
      </c>
      <c r="AG833" s="2">
        <v>28</v>
      </c>
      <c r="AH833" s="2">
        <v>420</v>
      </c>
      <c r="AI833" s="2">
        <v>200</v>
      </c>
      <c r="AJ833" s="5">
        <v>0</v>
      </c>
      <c r="AK833" s="55">
        <f t="shared" si="12"/>
        <v>0</v>
      </c>
    </row>
    <row r="834" spans="1:37" ht="25.65" customHeight="1">
      <c r="A834" s="2">
        <v>1176</v>
      </c>
      <c r="B834" s="2" t="s">
        <v>36</v>
      </c>
      <c r="C834" s="2" t="s">
        <v>1600</v>
      </c>
      <c r="D834" s="2" t="s">
        <v>38</v>
      </c>
      <c r="E834" s="2" t="s">
        <v>39</v>
      </c>
      <c r="F834" s="2" t="s">
        <v>40</v>
      </c>
      <c r="G834" s="2" t="s">
        <v>109</v>
      </c>
      <c r="H834" s="2" t="s">
        <v>1119</v>
      </c>
      <c r="I834" s="3" t="s">
        <v>1373</v>
      </c>
      <c r="J834" s="3"/>
      <c r="K834" s="3"/>
      <c r="L834" s="2" t="s">
        <v>64</v>
      </c>
      <c r="M834" s="2"/>
      <c r="N834" s="2">
        <v>172.5</v>
      </c>
      <c r="O834" s="4">
        <v>167.5</v>
      </c>
      <c r="P834" s="4">
        <v>0</v>
      </c>
      <c r="Q834" s="4">
        <v>167.5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2">
        <v>16</v>
      </c>
      <c r="Z834" s="2">
        <v>16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4">
        <v>0</v>
      </c>
      <c r="AG834" s="2">
        <v>30</v>
      </c>
      <c r="AH834" s="2">
        <v>450</v>
      </c>
      <c r="AI834" s="2">
        <v>200</v>
      </c>
      <c r="AJ834" s="5">
        <v>0</v>
      </c>
      <c r="AK834" s="55">
        <f t="shared" si="12"/>
        <v>0</v>
      </c>
    </row>
    <row r="835" spans="1:37" ht="25.65" customHeight="1">
      <c r="A835" s="2">
        <v>1177</v>
      </c>
      <c r="B835" s="2" t="s">
        <v>36</v>
      </c>
      <c r="C835" s="2" t="s">
        <v>1601</v>
      </c>
      <c r="D835" s="2" t="s">
        <v>38</v>
      </c>
      <c r="E835" s="2" t="s">
        <v>39</v>
      </c>
      <c r="F835" s="2" t="s">
        <v>187</v>
      </c>
      <c r="G835" s="2" t="s">
        <v>187</v>
      </c>
      <c r="H835" s="2" t="s">
        <v>666</v>
      </c>
      <c r="I835" s="3" t="s">
        <v>1377</v>
      </c>
      <c r="J835" s="3"/>
      <c r="K835" s="3"/>
      <c r="L835" s="2" t="s">
        <v>195</v>
      </c>
      <c r="M835" s="2"/>
      <c r="N835" s="2">
        <v>180</v>
      </c>
      <c r="O835" s="4">
        <v>179.71666666666667</v>
      </c>
      <c r="P835" s="4">
        <v>0</v>
      </c>
      <c r="Q835" s="4">
        <v>179.72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4">
        <v>0</v>
      </c>
      <c r="AG835" s="2">
        <v>27</v>
      </c>
      <c r="AH835" s="2">
        <v>405</v>
      </c>
      <c r="AI835" s="2">
        <v>200</v>
      </c>
      <c r="AJ835" s="5">
        <v>0</v>
      </c>
      <c r="AK835" s="55">
        <f t="shared" si="12"/>
        <v>0</v>
      </c>
    </row>
    <row r="836" spans="1:37" ht="25.65" customHeight="1">
      <c r="A836" s="2">
        <v>1179</v>
      </c>
      <c r="B836" s="2" t="s">
        <v>36</v>
      </c>
      <c r="C836" s="2" t="s">
        <v>1602</v>
      </c>
      <c r="D836" s="2" t="s">
        <v>38</v>
      </c>
      <c r="E836" s="2" t="s">
        <v>39</v>
      </c>
      <c r="F836" s="2" t="s">
        <v>40</v>
      </c>
      <c r="G836" s="2" t="s">
        <v>311</v>
      </c>
      <c r="H836" s="2" t="s">
        <v>234</v>
      </c>
      <c r="I836" s="3" t="s">
        <v>1526</v>
      </c>
      <c r="J836" s="3"/>
      <c r="K836" s="3"/>
      <c r="L836" s="2" t="s">
        <v>163</v>
      </c>
      <c r="M836" s="2"/>
      <c r="N836" s="2">
        <v>172.5</v>
      </c>
      <c r="O836" s="4">
        <v>172.5</v>
      </c>
      <c r="P836" s="4">
        <v>0</v>
      </c>
      <c r="Q836" s="4">
        <v>172.5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4">
        <v>0</v>
      </c>
      <c r="AG836" s="2">
        <v>23</v>
      </c>
      <c r="AH836" s="2">
        <v>345</v>
      </c>
      <c r="AI836" s="2">
        <v>200</v>
      </c>
      <c r="AJ836" s="5">
        <v>0</v>
      </c>
      <c r="AK836" s="55">
        <f t="shared" ref="AK836:AK899" si="13">R836+S836+T836+U836+V836+X836</f>
        <v>0</v>
      </c>
    </row>
    <row r="837" spans="1:37" ht="25.65" customHeight="1">
      <c r="A837" s="2">
        <v>1180</v>
      </c>
      <c r="B837" s="2" t="s">
        <v>36</v>
      </c>
      <c r="C837" s="2" t="s">
        <v>1603</v>
      </c>
      <c r="D837" s="2" t="s">
        <v>38</v>
      </c>
      <c r="E837" s="2" t="s">
        <v>39</v>
      </c>
      <c r="F837" s="2" t="s">
        <v>40</v>
      </c>
      <c r="G837" s="2" t="s">
        <v>233</v>
      </c>
      <c r="H837" s="2" t="s">
        <v>62</v>
      </c>
      <c r="I837" s="3" t="s">
        <v>1526</v>
      </c>
      <c r="J837" s="3"/>
      <c r="K837" s="3"/>
      <c r="L837" s="2" t="s">
        <v>64</v>
      </c>
      <c r="M837" s="2"/>
      <c r="N837" s="2">
        <v>172.5</v>
      </c>
      <c r="O837" s="4">
        <v>165</v>
      </c>
      <c r="P837" s="4">
        <v>0</v>
      </c>
      <c r="Q837" s="4">
        <v>165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2">
        <v>25.5</v>
      </c>
      <c r="Z837" s="2">
        <v>25.5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4">
        <v>0</v>
      </c>
      <c r="AG837" s="2">
        <v>38</v>
      </c>
      <c r="AH837" s="2">
        <v>570</v>
      </c>
      <c r="AI837" s="2">
        <v>200</v>
      </c>
      <c r="AJ837" s="5">
        <v>0</v>
      </c>
      <c r="AK837" s="55">
        <f t="shared" si="13"/>
        <v>0</v>
      </c>
    </row>
    <row r="838" spans="1:37" ht="25.65" customHeight="1">
      <c r="A838" s="2">
        <v>1187</v>
      </c>
      <c r="B838" s="2" t="s">
        <v>36</v>
      </c>
      <c r="C838" s="2" t="s">
        <v>1604</v>
      </c>
      <c r="D838" s="2" t="s">
        <v>133</v>
      </c>
      <c r="E838" s="2" t="s">
        <v>39</v>
      </c>
      <c r="F838" s="2" t="s">
        <v>40</v>
      </c>
      <c r="G838" s="2" t="s">
        <v>207</v>
      </c>
      <c r="H838" s="2" t="s">
        <v>823</v>
      </c>
      <c r="I838" s="3" t="s">
        <v>1605</v>
      </c>
      <c r="J838" s="3"/>
      <c r="K838" s="3"/>
      <c r="L838" s="2" t="s">
        <v>195</v>
      </c>
      <c r="M838" s="2"/>
      <c r="N838" s="2">
        <v>184</v>
      </c>
      <c r="O838" s="4">
        <v>176</v>
      </c>
      <c r="P838" s="4">
        <v>0</v>
      </c>
      <c r="Q838" s="4">
        <v>176</v>
      </c>
      <c r="R838" s="4">
        <v>8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2">
        <v>13.5</v>
      </c>
      <c r="Z838" s="2">
        <v>13.5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4">
        <v>0</v>
      </c>
      <c r="AG838" s="2">
        <v>26</v>
      </c>
      <c r="AH838" s="2">
        <v>390</v>
      </c>
      <c r="AI838" s="2">
        <v>200</v>
      </c>
      <c r="AJ838" s="5">
        <v>0</v>
      </c>
      <c r="AK838" s="55">
        <f t="shared" si="13"/>
        <v>8</v>
      </c>
    </row>
    <row r="839" spans="1:37" ht="25.65" customHeight="1">
      <c r="A839" s="2">
        <v>1188</v>
      </c>
      <c r="B839" s="2" t="s">
        <v>36</v>
      </c>
      <c r="C839" s="2" t="s">
        <v>1606</v>
      </c>
      <c r="D839" s="2" t="s">
        <v>38</v>
      </c>
      <c r="E839" s="2" t="s">
        <v>39</v>
      </c>
      <c r="F839" s="2" t="s">
        <v>40</v>
      </c>
      <c r="G839" s="2" t="s">
        <v>1347</v>
      </c>
      <c r="H839" s="2" t="s">
        <v>250</v>
      </c>
      <c r="I839" s="3" t="s">
        <v>1328</v>
      </c>
      <c r="J839" s="3"/>
      <c r="K839" s="3"/>
      <c r="L839" s="2" t="s">
        <v>116</v>
      </c>
      <c r="M839" s="2"/>
      <c r="N839" s="2">
        <v>172.5</v>
      </c>
      <c r="O839" s="4">
        <v>172.5</v>
      </c>
      <c r="P839" s="4">
        <v>0</v>
      </c>
      <c r="Q839" s="4">
        <v>172.5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4">
        <v>0</v>
      </c>
      <c r="AG839" s="2">
        <v>30</v>
      </c>
      <c r="AH839" s="2">
        <v>450</v>
      </c>
      <c r="AI839" s="2">
        <v>200</v>
      </c>
      <c r="AJ839" s="5">
        <v>0</v>
      </c>
      <c r="AK839" s="55">
        <f t="shared" si="13"/>
        <v>0</v>
      </c>
    </row>
    <row r="840" spans="1:37" ht="25.65" customHeight="1">
      <c r="A840" s="2">
        <v>1189</v>
      </c>
      <c r="B840" s="2" t="s">
        <v>85</v>
      </c>
      <c r="C840" s="2" t="s">
        <v>1607</v>
      </c>
      <c r="D840" s="2" t="s">
        <v>38</v>
      </c>
      <c r="E840" s="2" t="s">
        <v>1339</v>
      </c>
      <c r="F840" s="2" t="s">
        <v>40</v>
      </c>
      <c r="G840" s="2" t="s">
        <v>102</v>
      </c>
      <c r="H840" s="2" t="s">
        <v>509</v>
      </c>
      <c r="I840" s="3" t="s">
        <v>1608</v>
      </c>
      <c r="J840" s="3"/>
      <c r="K840" s="3" t="s">
        <v>263</v>
      </c>
      <c r="L840" s="2" t="s">
        <v>195</v>
      </c>
      <c r="M840" s="2"/>
      <c r="N840" s="2">
        <v>172.5</v>
      </c>
      <c r="O840" s="4">
        <v>157.5</v>
      </c>
      <c r="P840" s="4">
        <v>0</v>
      </c>
      <c r="Q840" s="4">
        <v>157.5</v>
      </c>
      <c r="R840" s="4">
        <v>15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4">
        <v>0</v>
      </c>
      <c r="AG840" s="2">
        <v>26</v>
      </c>
      <c r="AH840" s="2">
        <v>390</v>
      </c>
      <c r="AI840" s="2">
        <v>200</v>
      </c>
      <c r="AJ840" s="5">
        <v>0</v>
      </c>
      <c r="AK840" s="55">
        <f t="shared" si="13"/>
        <v>15</v>
      </c>
    </row>
    <row r="841" spans="1:37" ht="25.65" customHeight="1">
      <c r="A841" s="2">
        <v>1190</v>
      </c>
      <c r="B841" s="2" t="s">
        <v>85</v>
      </c>
      <c r="C841" s="2" t="s">
        <v>1609</v>
      </c>
      <c r="D841" s="2" t="s">
        <v>38</v>
      </c>
      <c r="E841" s="2" t="s">
        <v>1339</v>
      </c>
      <c r="F841" s="2" t="s">
        <v>40</v>
      </c>
      <c r="G841" s="2" t="s">
        <v>1162</v>
      </c>
      <c r="H841" s="2" t="s">
        <v>1592</v>
      </c>
      <c r="I841" s="3" t="s">
        <v>1330</v>
      </c>
      <c r="J841" s="3"/>
      <c r="K841" s="3" t="s">
        <v>1352</v>
      </c>
      <c r="L841" s="2" t="s">
        <v>64</v>
      </c>
      <c r="M841" s="2"/>
      <c r="N841" s="2">
        <v>52.5</v>
      </c>
      <c r="O841" s="4">
        <v>45</v>
      </c>
      <c r="P841" s="4">
        <v>0</v>
      </c>
      <c r="Q841" s="4">
        <v>45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4">
        <v>0</v>
      </c>
      <c r="AG841" s="2">
        <v>6</v>
      </c>
      <c r="AH841" s="2">
        <v>90</v>
      </c>
      <c r="AI841" s="2">
        <v>200</v>
      </c>
      <c r="AJ841" s="5">
        <v>0</v>
      </c>
      <c r="AK841" s="55">
        <f t="shared" si="13"/>
        <v>0</v>
      </c>
    </row>
    <row r="842" spans="1:37" ht="25.65" customHeight="1">
      <c r="A842" s="2">
        <v>1192</v>
      </c>
      <c r="B842" s="2" t="s">
        <v>36</v>
      </c>
      <c r="C842" s="2" t="s">
        <v>1610</v>
      </c>
      <c r="D842" s="2" t="s">
        <v>38</v>
      </c>
      <c r="E842" s="2" t="s">
        <v>39</v>
      </c>
      <c r="F842" s="2" t="s">
        <v>40</v>
      </c>
      <c r="G842" s="2" t="s">
        <v>109</v>
      </c>
      <c r="H842" s="2" t="s">
        <v>1611</v>
      </c>
      <c r="I842" s="3" t="s">
        <v>1334</v>
      </c>
      <c r="J842" s="3" t="s">
        <v>1335</v>
      </c>
      <c r="K842" s="3"/>
      <c r="L842" s="2" t="s">
        <v>49</v>
      </c>
      <c r="M842" s="2"/>
      <c r="N842" s="2">
        <v>172.5</v>
      </c>
      <c r="O842" s="4">
        <v>172.5</v>
      </c>
      <c r="P842" s="4">
        <v>97.5</v>
      </c>
      <c r="Q842" s="4">
        <v>75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4">
        <v>0</v>
      </c>
      <c r="AG842" s="2">
        <v>18</v>
      </c>
      <c r="AH842" s="2">
        <v>270</v>
      </c>
      <c r="AI842" s="2">
        <v>200</v>
      </c>
      <c r="AJ842" s="5">
        <v>0</v>
      </c>
      <c r="AK842" s="55">
        <f t="shared" si="13"/>
        <v>0</v>
      </c>
    </row>
    <row r="843" spans="1:37" ht="25.65" customHeight="1">
      <c r="A843" s="2">
        <v>1196</v>
      </c>
      <c r="B843" s="2" t="s">
        <v>1084</v>
      </c>
      <c r="C843" s="2" t="s">
        <v>1612</v>
      </c>
      <c r="D843" s="2" t="s">
        <v>133</v>
      </c>
      <c r="E843" s="2" t="s">
        <v>1339</v>
      </c>
      <c r="F843" s="2" t="s">
        <v>197</v>
      </c>
      <c r="G843" s="2" t="s">
        <v>134</v>
      </c>
      <c r="H843" s="2" t="s">
        <v>265</v>
      </c>
      <c r="I843" s="3" t="s">
        <v>1386</v>
      </c>
      <c r="J843" s="3"/>
      <c r="K843" s="3"/>
      <c r="L843" s="2" t="s">
        <v>195</v>
      </c>
      <c r="M843" s="2"/>
      <c r="N843" s="2">
        <v>184</v>
      </c>
      <c r="O843" s="4">
        <v>179.5</v>
      </c>
      <c r="P843" s="4">
        <v>0</v>
      </c>
      <c r="Q843" s="4">
        <v>179.5</v>
      </c>
      <c r="R843" s="4">
        <v>4.5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2">
        <v>2</v>
      </c>
      <c r="Z843" s="2">
        <v>0</v>
      </c>
      <c r="AA843" s="2">
        <v>0</v>
      </c>
      <c r="AB843" s="2">
        <v>2</v>
      </c>
      <c r="AC843" s="2">
        <v>0</v>
      </c>
      <c r="AD843" s="2">
        <v>0</v>
      </c>
      <c r="AE843" s="2">
        <v>0</v>
      </c>
      <c r="AF843" s="4">
        <v>75</v>
      </c>
      <c r="AG843" s="2">
        <v>26</v>
      </c>
      <c r="AH843" s="2">
        <v>390</v>
      </c>
      <c r="AI843" s="2">
        <v>200</v>
      </c>
      <c r="AJ843" s="5">
        <v>0</v>
      </c>
      <c r="AK843" s="55">
        <f t="shared" si="13"/>
        <v>4.5</v>
      </c>
    </row>
    <row r="844" spans="1:37" ht="25.65" customHeight="1">
      <c r="A844" s="2">
        <v>1199</v>
      </c>
      <c r="B844" s="2" t="s">
        <v>1084</v>
      </c>
      <c r="C844" s="2" t="s">
        <v>1613</v>
      </c>
      <c r="D844" s="2" t="s">
        <v>38</v>
      </c>
      <c r="E844" s="2" t="s">
        <v>649</v>
      </c>
      <c r="F844" s="2" t="s">
        <v>40</v>
      </c>
      <c r="G844" s="2" t="s">
        <v>67</v>
      </c>
      <c r="H844" s="2" t="s">
        <v>1242</v>
      </c>
      <c r="I844" s="3" t="s">
        <v>1345</v>
      </c>
      <c r="J844" s="3"/>
      <c r="K844" s="3"/>
      <c r="L844" s="2" t="s">
        <v>706</v>
      </c>
      <c r="M844" s="2"/>
      <c r="N844" s="2">
        <v>172.5</v>
      </c>
      <c r="O844" s="4">
        <v>172.5</v>
      </c>
      <c r="P844" s="4">
        <v>0</v>
      </c>
      <c r="Q844" s="4">
        <v>172.5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4">
        <v>0</v>
      </c>
      <c r="AG844" s="2">
        <v>25</v>
      </c>
      <c r="AH844" s="2">
        <v>375</v>
      </c>
      <c r="AI844" s="2">
        <v>200</v>
      </c>
      <c r="AJ844" s="5">
        <v>0</v>
      </c>
      <c r="AK844" s="55">
        <f t="shared" si="13"/>
        <v>0</v>
      </c>
    </row>
    <row r="845" spans="1:37" ht="25.65" customHeight="1">
      <c r="A845" s="2">
        <v>1202</v>
      </c>
      <c r="B845" s="2" t="s">
        <v>1084</v>
      </c>
      <c r="C845" s="2" t="s">
        <v>1614</v>
      </c>
      <c r="D845" s="2" t="s">
        <v>38</v>
      </c>
      <c r="E845" s="2"/>
      <c r="F845" s="2" t="s">
        <v>40</v>
      </c>
      <c r="G845" s="2" t="s">
        <v>1154</v>
      </c>
      <c r="H845" s="2" t="s">
        <v>1615</v>
      </c>
      <c r="I845" s="3" t="s">
        <v>1616</v>
      </c>
      <c r="J845" s="3"/>
      <c r="K845" s="3"/>
      <c r="L845" s="2" t="s">
        <v>195</v>
      </c>
      <c r="M845" s="2"/>
      <c r="N845" s="2">
        <v>172.5</v>
      </c>
      <c r="O845" s="4">
        <v>172.5</v>
      </c>
      <c r="P845" s="4">
        <v>0</v>
      </c>
      <c r="Q845" s="4">
        <v>172.5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2">
        <v>6</v>
      </c>
      <c r="Z845" s="2">
        <v>6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4">
        <v>0</v>
      </c>
      <c r="AG845" s="2">
        <v>26</v>
      </c>
      <c r="AH845" s="2">
        <v>390</v>
      </c>
      <c r="AI845" s="2">
        <v>200</v>
      </c>
      <c r="AJ845" s="5">
        <v>0</v>
      </c>
      <c r="AK845" s="55">
        <f t="shared" si="13"/>
        <v>0</v>
      </c>
    </row>
    <row r="846" spans="1:37" ht="25.65" customHeight="1">
      <c r="A846" s="2">
        <v>1203</v>
      </c>
      <c r="B846" s="2" t="s">
        <v>1084</v>
      </c>
      <c r="C846" s="2" t="s">
        <v>1617</v>
      </c>
      <c r="D846" s="2" t="s">
        <v>38</v>
      </c>
      <c r="E846" s="2" t="s">
        <v>1339</v>
      </c>
      <c r="F846" s="2" t="s">
        <v>40</v>
      </c>
      <c r="G846" s="2" t="s">
        <v>127</v>
      </c>
      <c r="H846" s="2" t="s">
        <v>62</v>
      </c>
      <c r="I846" s="3" t="s">
        <v>1390</v>
      </c>
      <c r="J846" s="3"/>
      <c r="K846" s="3"/>
      <c r="L846" s="2" t="s">
        <v>64</v>
      </c>
      <c r="M846" s="2"/>
      <c r="N846" s="2">
        <v>172.5</v>
      </c>
      <c r="O846" s="4">
        <v>172.5</v>
      </c>
      <c r="P846" s="4">
        <v>0</v>
      </c>
      <c r="Q846" s="4">
        <v>172.5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2">
        <v>9</v>
      </c>
      <c r="Z846" s="2">
        <v>7.5</v>
      </c>
      <c r="AA846" s="2">
        <v>0</v>
      </c>
      <c r="AB846" s="2">
        <v>1.5</v>
      </c>
      <c r="AC846" s="2">
        <v>0</v>
      </c>
      <c r="AD846" s="2">
        <v>0</v>
      </c>
      <c r="AE846" s="2">
        <v>0</v>
      </c>
      <c r="AF846" s="4">
        <v>60</v>
      </c>
      <c r="AG846" s="2">
        <v>45</v>
      </c>
      <c r="AH846" s="2">
        <v>675</v>
      </c>
      <c r="AI846" s="2">
        <v>200</v>
      </c>
      <c r="AJ846" s="5">
        <v>0</v>
      </c>
      <c r="AK846" s="55">
        <f t="shared" si="13"/>
        <v>0</v>
      </c>
    </row>
    <row r="847" spans="1:37" ht="25.65" customHeight="1">
      <c r="A847" s="2">
        <v>1204</v>
      </c>
      <c r="B847" s="2" t="s">
        <v>1084</v>
      </c>
      <c r="C847" s="2" t="s">
        <v>1618</v>
      </c>
      <c r="D847" s="2" t="s">
        <v>133</v>
      </c>
      <c r="E847" s="2"/>
      <c r="F847" s="2" t="s">
        <v>814</v>
      </c>
      <c r="G847" s="2" t="s">
        <v>1619</v>
      </c>
      <c r="H847" s="2" t="s">
        <v>360</v>
      </c>
      <c r="I847" s="3" t="s">
        <v>1620</v>
      </c>
      <c r="J847" s="3"/>
      <c r="K847" s="3"/>
      <c r="L847" s="2" t="s">
        <v>64</v>
      </c>
      <c r="M847" s="2"/>
      <c r="N847" s="2">
        <v>184</v>
      </c>
      <c r="O847" s="4">
        <v>184</v>
      </c>
      <c r="P847" s="4">
        <v>0</v>
      </c>
      <c r="Q847" s="4">
        <v>184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4">
        <v>0</v>
      </c>
      <c r="AG847" s="2">
        <v>21</v>
      </c>
      <c r="AH847" s="2">
        <v>315</v>
      </c>
      <c r="AI847" s="2">
        <v>200</v>
      </c>
      <c r="AJ847" s="5">
        <v>0</v>
      </c>
      <c r="AK847" s="55">
        <f t="shared" si="13"/>
        <v>0</v>
      </c>
    </row>
    <row r="848" spans="1:37" ht="25.65" customHeight="1">
      <c r="A848" s="2">
        <v>1216</v>
      </c>
      <c r="B848" s="2" t="s">
        <v>36</v>
      </c>
      <c r="C848" s="2" t="s">
        <v>1621</v>
      </c>
      <c r="D848" s="2" t="s">
        <v>38</v>
      </c>
      <c r="E848" s="2" t="s">
        <v>39</v>
      </c>
      <c r="F848" s="2" t="s">
        <v>40</v>
      </c>
      <c r="G848" s="2" t="s">
        <v>1154</v>
      </c>
      <c r="H848" s="2" t="s">
        <v>291</v>
      </c>
      <c r="I848" s="3" t="s">
        <v>962</v>
      </c>
      <c r="J848" s="3"/>
      <c r="K848" s="3"/>
      <c r="L848" s="2" t="s">
        <v>64</v>
      </c>
      <c r="M848" s="2"/>
      <c r="N848" s="2">
        <v>172.5</v>
      </c>
      <c r="O848" s="4">
        <v>172.5</v>
      </c>
      <c r="P848" s="4">
        <v>0</v>
      </c>
      <c r="Q848" s="4">
        <v>172.5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4">
        <v>0</v>
      </c>
      <c r="AG848" s="2">
        <v>23</v>
      </c>
      <c r="AH848" s="2">
        <v>345</v>
      </c>
      <c r="AI848" s="2">
        <v>200</v>
      </c>
      <c r="AJ848" s="5">
        <v>0</v>
      </c>
      <c r="AK848" s="55">
        <f t="shared" si="13"/>
        <v>0</v>
      </c>
    </row>
    <row r="849" spans="1:37" ht="25.65" customHeight="1">
      <c r="A849" s="2">
        <v>1217</v>
      </c>
      <c r="B849" s="2" t="s">
        <v>36</v>
      </c>
      <c r="C849" s="2" t="s">
        <v>1622</v>
      </c>
      <c r="D849" s="2" t="s">
        <v>38</v>
      </c>
      <c r="E849" s="2" t="s">
        <v>39</v>
      </c>
      <c r="F849" s="2" t="s">
        <v>40</v>
      </c>
      <c r="G849" s="2" t="s">
        <v>1154</v>
      </c>
      <c r="H849" s="2" t="s">
        <v>509</v>
      </c>
      <c r="I849" s="3" t="s">
        <v>962</v>
      </c>
      <c r="J849" s="3"/>
      <c r="K849" s="3"/>
      <c r="L849" s="2" t="s">
        <v>195</v>
      </c>
      <c r="M849" s="2"/>
      <c r="N849" s="2">
        <v>172.5</v>
      </c>
      <c r="O849" s="4">
        <v>168.5</v>
      </c>
      <c r="P849" s="4">
        <v>0</v>
      </c>
      <c r="Q849" s="4">
        <v>168.5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2">
        <v>1</v>
      </c>
      <c r="Z849" s="2">
        <v>1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4">
        <v>0</v>
      </c>
      <c r="AG849" s="2">
        <v>24</v>
      </c>
      <c r="AH849" s="2">
        <v>360</v>
      </c>
      <c r="AI849" s="2">
        <v>200</v>
      </c>
      <c r="AJ849" s="5">
        <v>0</v>
      </c>
      <c r="AK849" s="55">
        <f t="shared" si="13"/>
        <v>0</v>
      </c>
    </row>
    <row r="850" spans="1:37" ht="25.65" customHeight="1">
      <c r="A850" s="2">
        <v>1218</v>
      </c>
      <c r="B850" s="2" t="s">
        <v>36</v>
      </c>
      <c r="C850" s="2" t="s">
        <v>1623</v>
      </c>
      <c r="D850" s="2" t="s">
        <v>133</v>
      </c>
      <c r="E850" s="2" t="s">
        <v>39</v>
      </c>
      <c r="F850" s="2" t="s">
        <v>197</v>
      </c>
      <c r="G850" s="2" t="s">
        <v>202</v>
      </c>
      <c r="H850" s="2" t="s">
        <v>455</v>
      </c>
      <c r="I850" s="3" t="s">
        <v>962</v>
      </c>
      <c r="J850" s="3"/>
      <c r="K850" s="3"/>
      <c r="L850" s="2" t="s">
        <v>195</v>
      </c>
      <c r="M850" s="2"/>
      <c r="N850" s="2">
        <v>184</v>
      </c>
      <c r="O850" s="4">
        <v>184</v>
      </c>
      <c r="P850" s="4">
        <v>0</v>
      </c>
      <c r="Q850" s="4">
        <v>184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2">
        <v>6.5</v>
      </c>
      <c r="Z850" s="2">
        <v>6.5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4">
        <v>0</v>
      </c>
      <c r="AG850" s="2">
        <v>41</v>
      </c>
      <c r="AH850" s="2">
        <v>615</v>
      </c>
      <c r="AI850" s="2">
        <v>200</v>
      </c>
      <c r="AJ850" s="5">
        <v>0</v>
      </c>
      <c r="AK850" s="55">
        <f t="shared" si="13"/>
        <v>0</v>
      </c>
    </row>
    <row r="851" spans="1:37" ht="25.65" customHeight="1">
      <c r="A851" s="2">
        <v>1219</v>
      </c>
      <c r="B851" s="2" t="s">
        <v>36</v>
      </c>
      <c r="C851" s="2" t="s">
        <v>1624</v>
      </c>
      <c r="D851" s="2" t="s">
        <v>38</v>
      </c>
      <c r="E851" s="2" t="s">
        <v>39</v>
      </c>
      <c r="F851" s="2" t="s">
        <v>40</v>
      </c>
      <c r="G851" s="2" t="s">
        <v>56</v>
      </c>
      <c r="H851" s="2" t="s">
        <v>68</v>
      </c>
      <c r="I851" s="3" t="s">
        <v>1157</v>
      </c>
      <c r="J851" s="3"/>
      <c r="K851" s="3"/>
      <c r="L851" s="2" t="s">
        <v>70</v>
      </c>
      <c r="M851" s="2"/>
      <c r="N851" s="2">
        <v>172.5</v>
      </c>
      <c r="O851" s="4">
        <v>172.5</v>
      </c>
      <c r="P851" s="4">
        <v>0</v>
      </c>
      <c r="Q851" s="4">
        <v>172.5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4">
        <v>0</v>
      </c>
      <c r="AG851" s="2">
        <v>40</v>
      </c>
      <c r="AH851" s="2">
        <v>600</v>
      </c>
      <c r="AI851" s="2">
        <v>200</v>
      </c>
      <c r="AJ851" s="5">
        <v>0</v>
      </c>
      <c r="AK851" s="55">
        <f t="shared" si="13"/>
        <v>0</v>
      </c>
    </row>
    <row r="852" spans="1:37" ht="25.65" customHeight="1">
      <c r="A852" s="2">
        <v>1223</v>
      </c>
      <c r="B852" s="2" t="s">
        <v>36</v>
      </c>
      <c r="C852" s="2" t="s">
        <v>1625</v>
      </c>
      <c r="D852" s="2" t="s">
        <v>38</v>
      </c>
      <c r="E852" s="2" t="s">
        <v>39</v>
      </c>
      <c r="F852" s="2" t="s">
        <v>40</v>
      </c>
      <c r="G852" s="2" t="s">
        <v>127</v>
      </c>
      <c r="H852" s="2" t="s">
        <v>91</v>
      </c>
      <c r="I852" s="3" t="s">
        <v>975</v>
      </c>
      <c r="J852" s="3"/>
      <c r="K852" s="3"/>
      <c r="L852" s="2" t="s">
        <v>70</v>
      </c>
      <c r="M852" s="2"/>
      <c r="N852" s="2">
        <v>172.5</v>
      </c>
      <c r="O852" s="4">
        <v>172.5</v>
      </c>
      <c r="P852" s="4">
        <v>0</v>
      </c>
      <c r="Q852" s="4">
        <v>172.5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2">
        <v>12</v>
      </c>
      <c r="Z852" s="2">
        <v>8.5</v>
      </c>
      <c r="AA852" s="2">
        <v>0</v>
      </c>
      <c r="AB852" s="2">
        <v>3.5</v>
      </c>
      <c r="AC852" s="2">
        <v>0</v>
      </c>
      <c r="AD852" s="2">
        <v>0</v>
      </c>
      <c r="AE852" s="2">
        <v>0</v>
      </c>
      <c r="AF852" s="4">
        <v>140</v>
      </c>
      <c r="AG852" s="2">
        <v>36</v>
      </c>
      <c r="AH852" s="2">
        <v>540</v>
      </c>
      <c r="AI852" s="2">
        <v>200</v>
      </c>
      <c r="AJ852" s="5">
        <v>0</v>
      </c>
      <c r="AK852" s="55">
        <f t="shared" si="13"/>
        <v>0</v>
      </c>
    </row>
    <row r="853" spans="1:37" ht="25.65" customHeight="1">
      <c r="A853" s="2">
        <v>1224</v>
      </c>
      <c r="B853" s="2" t="s">
        <v>36</v>
      </c>
      <c r="C853" s="2" t="s">
        <v>1626</v>
      </c>
      <c r="D853" s="2" t="s">
        <v>38</v>
      </c>
      <c r="E853" s="2" t="s">
        <v>39</v>
      </c>
      <c r="F853" s="2" t="s">
        <v>40</v>
      </c>
      <c r="G853" s="2" t="s">
        <v>127</v>
      </c>
      <c r="H853" s="2" t="s">
        <v>509</v>
      </c>
      <c r="I853" s="3" t="s">
        <v>977</v>
      </c>
      <c r="J853" s="3"/>
      <c r="K853" s="3"/>
      <c r="L853" s="2" t="s">
        <v>195</v>
      </c>
      <c r="M853" s="2"/>
      <c r="N853" s="2">
        <v>172.5</v>
      </c>
      <c r="O853" s="4">
        <v>172.5</v>
      </c>
      <c r="P853" s="4">
        <v>0</v>
      </c>
      <c r="Q853" s="4">
        <v>172.5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2">
        <v>11</v>
      </c>
      <c r="Z853" s="2">
        <v>5.5</v>
      </c>
      <c r="AA853" s="2">
        <v>0</v>
      </c>
      <c r="AB853" s="2">
        <v>5.5</v>
      </c>
      <c r="AC853" s="2">
        <v>0</v>
      </c>
      <c r="AD853" s="2">
        <v>0</v>
      </c>
      <c r="AE853" s="2">
        <v>0</v>
      </c>
      <c r="AF853" s="4">
        <v>220</v>
      </c>
      <c r="AG853" s="2">
        <v>34</v>
      </c>
      <c r="AH853" s="2">
        <v>510</v>
      </c>
      <c r="AI853" s="2">
        <v>200</v>
      </c>
      <c r="AJ853" s="5">
        <v>0</v>
      </c>
      <c r="AK853" s="55">
        <f t="shared" si="13"/>
        <v>0</v>
      </c>
    </row>
    <row r="854" spans="1:37" ht="25.65" customHeight="1">
      <c r="A854" s="2">
        <v>1227</v>
      </c>
      <c r="B854" s="2" t="s">
        <v>36</v>
      </c>
      <c r="C854" s="2" t="s">
        <v>1627</v>
      </c>
      <c r="D854" s="2" t="s">
        <v>38</v>
      </c>
      <c r="E854" s="2" t="s">
        <v>39</v>
      </c>
      <c r="F854" s="2" t="s">
        <v>40</v>
      </c>
      <c r="G854" s="2" t="s">
        <v>83</v>
      </c>
      <c r="H854" s="2" t="s">
        <v>68</v>
      </c>
      <c r="I854" s="3" t="s">
        <v>1167</v>
      </c>
      <c r="J854" s="3"/>
      <c r="K854" s="3"/>
      <c r="L854" s="2" t="s">
        <v>70</v>
      </c>
      <c r="M854" s="2"/>
      <c r="N854" s="2">
        <v>172.5</v>
      </c>
      <c r="O854" s="4">
        <v>172.5</v>
      </c>
      <c r="P854" s="4">
        <v>0</v>
      </c>
      <c r="Q854" s="4">
        <v>172.5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2">
        <v>12.5</v>
      </c>
      <c r="Z854" s="2">
        <v>12.5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4">
        <v>0</v>
      </c>
      <c r="AG854" s="2">
        <v>31</v>
      </c>
      <c r="AH854" s="2">
        <v>465</v>
      </c>
      <c r="AI854" s="2">
        <v>200</v>
      </c>
      <c r="AJ854" s="5">
        <v>0</v>
      </c>
      <c r="AK854" s="55">
        <f t="shared" si="13"/>
        <v>0</v>
      </c>
    </row>
    <row r="855" spans="1:37" ht="25.65" customHeight="1">
      <c r="A855" s="2">
        <v>1232</v>
      </c>
      <c r="B855" s="2" t="s">
        <v>36</v>
      </c>
      <c r="C855" s="2" t="s">
        <v>1628</v>
      </c>
      <c r="D855" s="2" t="s">
        <v>38</v>
      </c>
      <c r="E855" s="2" t="s">
        <v>39</v>
      </c>
      <c r="F855" s="2" t="s">
        <v>40</v>
      </c>
      <c r="G855" s="2" t="s">
        <v>56</v>
      </c>
      <c r="H855" s="2" t="s">
        <v>291</v>
      </c>
      <c r="I855" s="3" t="s">
        <v>705</v>
      </c>
      <c r="J855" s="3"/>
      <c r="K855" s="3"/>
      <c r="L855" s="2" t="s">
        <v>64</v>
      </c>
      <c r="M855" s="2"/>
      <c r="N855" s="2">
        <v>172.5</v>
      </c>
      <c r="O855" s="4">
        <v>157.5</v>
      </c>
      <c r="P855" s="4">
        <v>0</v>
      </c>
      <c r="Q855" s="4">
        <v>157.5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2">
        <v>31</v>
      </c>
      <c r="Z855" s="2">
        <v>31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4">
        <v>0</v>
      </c>
      <c r="AG855" s="2">
        <v>42</v>
      </c>
      <c r="AH855" s="2">
        <v>630</v>
      </c>
      <c r="AI855" s="2">
        <v>200</v>
      </c>
      <c r="AJ855" s="5">
        <v>0</v>
      </c>
      <c r="AK855" s="55">
        <f t="shared" si="13"/>
        <v>0</v>
      </c>
    </row>
    <row r="856" spans="1:37" ht="25.65" customHeight="1">
      <c r="A856" s="2">
        <v>1233</v>
      </c>
      <c r="B856" s="2" t="s">
        <v>36</v>
      </c>
      <c r="C856" s="2" t="s">
        <v>1629</v>
      </c>
      <c r="D856" s="2" t="s">
        <v>38</v>
      </c>
      <c r="E856" s="2" t="s">
        <v>39</v>
      </c>
      <c r="F856" s="2" t="s">
        <v>40</v>
      </c>
      <c r="G856" s="2" t="s">
        <v>106</v>
      </c>
      <c r="H856" s="2" t="s">
        <v>62</v>
      </c>
      <c r="I856" s="3" t="s">
        <v>705</v>
      </c>
      <c r="J856" s="3"/>
      <c r="K856" s="3"/>
      <c r="L856" s="2" t="s">
        <v>64</v>
      </c>
      <c r="M856" s="2"/>
      <c r="N856" s="2">
        <v>172.5</v>
      </c>
      <c r="O856" s="4">
        <v>172.5</v>
      </c>
      <c r="P856" s="4">
        <v>0</v>
      </c>
      <c r="Q856" s="4">
        <v>172.5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2">
        <v>16</v>
      </c>
      <c r="Z856" s="2">
        <v>0</v>
      </c>
      <c r="AA856" s="2">
        <v>0</v>
      </c>
      <c r="AB856" s="2">
        <v>16</v>
      </c>
      <c r="AC856" s="2">
        <v>0</v>
      </c>
      <c r="AD856" s="2">
        <v>0</v>
      </c>
      <c r="AE856" s="2">
        <v>0</v>
      </c>
      <c r="AF856" s="4">
        <v>640</v>
      </c>
      <c r="AG856" s="2">
        <v>35</v>
      </c>
      <c r="AH856" s="2">
        <v>525</v>
      </c>
      <c r="AI856" s="2">
        <v>200</v>
      </c>
      <c r="AJ856" s="5">
        <v>0</v>
      </c>
      <c r="AK856" s="55">
        <f t="shared" si="13"/>
        <v>0</v>
      </c>
    </row>
    <row r="857" spans="1:37" ht="25.65" customHeight="1">
      <c r="A857" s="2">
        <v>1234</v>
      </c>
      <c r="B857" s="2" t="s">
        <v>36</v>
      </c>
      <c r="C857" s="2" t="s">
        <v>1630</v>
      </c>
      <c r="D857" s="2" t="s">
        <v>38</v>
      </c>
      <c r="E857" s="2" t="s">
        <v>39</v>
      </c>
      <c r="F857" s="2" t="s">
        <v>40</v>
      </c>
      <c r="G857" s="2" t="s">
        <v>233</v>
      </c>
      <c r="H857" s="2" t="s">
        <v>509</v>
      </c>
      <c r="I857" s="3" t="s">
        <v>705</v>
      </c>
      <c r="J857" s="3"/>
      <c r="K857" s="3"/>
      <c r="L857" s="2" t="s">
        <v>195</v>
      </c>
      <c r="M857" s="2"/>
      <c r="N857" s="2">
        <v>172.5</v>
      </c>
      <c r="O857" s="4">
        <v>165</v>
      </c>
      <c r="P857" s="4">
        <v>0</v>
      </c>
      <c r="Q857" s="4">
        <v>165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2">
        <v>25</v>
      </c>
      <c r="Z857" s="2">
        <v>25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4">
        <v>0</v>
      </c>
      <c r="AG857" s="2">
        <v>41</v>
      </c>
      <c r="AH857" s="2">
        <v>615</v>
      </c>
      <c r="AI857" s="2">
        <v>200</v>
      </c>
      <c r="AJ857" s="5">
        <v>0</v>
      </c>
      <c r="AK857" s="55">
        <f t="shared" si="13"/>
        <v>0</v>
      </c>
    </row>
    <row r="858" spans="1:37" ht="25.65" customHeight="1">
      <c r="A858" s="2">
        <v>1235</v>
      </c>
      <c r="B858" s="2" t="s">
        <v>36</v>
      </c>
      <c r="C858" s="2" t="s">
        <v>1631</v>
      </c>
      <c r="D858" s="2" t="s">
        <v>38</v>
      </c>
      <c r="E858" s="2" t="s">
        <v>39</v>
      </c>
      <c r="F858" s="2" t="s">
        <v>40</v>
      </c>
      <c r="G858" s="2" t="s">
        <v>127</v>
      </c>
      <c r="H858" s="2" t="s">
        <v>62</v>
      </c>
      <c r="I858" s="3" t="s">
        <v>705</v>
      </c>
      <c r="J858" s="3"/>
      <c r="K858" s="3"/>
      <c r="L858" s="2" t="s">
        <v>64</v>
      </c>
      <c r="M858" s="2"/>
      <c r="N858" s="2">
        <v>172.5</v>
      </c>
      <c r="O858" s="4">
        <v>172.5</v>
      </c>
      <c r="P858" s="4">
        <v>0</v>
      </c>
      <c r="Q858" s="4">
        <v>172.5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2">
        <v>4.5</v>
      </c>
      <c r="Z858" s="2">
        <v>4.5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4">
        <v>0</v>
      </c>
      <c r="AG858" s="2">
        <v>29</v>
      </c>
      <c r="AH858" s="2">
        <v>435</v>
      </c>
      <c r="AI858" s="2">
        <v>200</v>
      </c>
      <c r="AJ858" s="5">
        <v>0</v>
      </c>
      <c r="AK858" s="55">
        <f t="shared" si="13"/>
        <v>0</v>
      </c>
    </row>
    <row r="859" spans="1:37" ht="25.65" customHeight="1">
      <c r="A859" s="2">
        <v>1236</v>
      </c>
      <c r="B859" s="2" t="s">
        <v>36</v>
      </c>
      <c r="C859" s="2" t="s">
        <v>1632</v>
      </c>
      <c r="D859" s="2" t="s">
        <v>38</v>
      </c>
      <c r="E859" s="2" t="s">
        <v>39</v>
      </c>
      <c r="F859" s="2" t="s">
        <v>40</v>
      </c>
      <c r="G859" s="2" t="s">
        <v>127</v>
      </c>
      <c r="H859" s="2" t="s">
        <v>62</v>
      </c>
      <c r="I859" s="3" t="s">
        <v>705</v>
      </c>
      <c r="J859" s="3"/>
      <c r="K859" s="3"/>
      <c r="L859" s="2" t="s">
        <v>64</v>
      </c>
      <c r="M859" s="2"/>
      <c r="N859" s="2">
        <v>172.5</v>
      </c>
      <c r="O859" s="4">
        <v>172.5</v>
      </c>
      <c r="P859" s="4">
        <v>0</v>
      </c>
      <c r="Q859" s="4">
        <v>172.5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2">
        <v>10.5</v>
      </c>
      <c r="Z859" s="2">
        <v>10.5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4">
        <v>0</v>
      </c>
      <c r="AG859" s="2">
        <v>31</v>
      </c>
      <c r="AH859" s="2">
        <v>465</v>
      </c>
      <c r="AI859" s="2">
        <v>200</v>
      </c>
      <c r="AJ859" s="5">
        <v>0</v>
      </c>
      <c r="AK859" s="55">
        <f t="shared" si="13"/>
        <v>0</v>
      </c>
    </row>
    <row r="860" spans="1:37" ht="25.65" customHeight="1">
      <c r="A860" s="2">
        <v>1237</v>
      </c>
      <c r="B860" s="2" t="s">
        <v>36</v>
      </c>
      <c r="C860" s="2" t="s">
        <v>1633</v>
      </c>
      <c r="D860" s="2" t="s">
        <v>38</v>
      </c>
      <c r="E860" s="2" t="s">
        <v>39</v>
      </c>
      <c r="F860" s="2" t="s">
        <v>40</v>
      </c>
      <c r="G860" s="2" t="s">
        <v>127</v>
      </c>
      <c r="H860" s="2" t="s">
        <v>62</v>
      </c>
      <c r="I860" s="3" t="s">
        <v>705</v>
      </c>
      <c r="J860" s="3"/>
      <c r="K860" s="3"/>
      <c r="L860" s="2" t="s">
        <v>64</v>
      </c>
      <c r="M860" s="2"/>
      <c r="N860" s="2">
        <v>172.5</v>
      </c>
      <c r="O860" s="4">
        <v>165</v>
      </c>
      <c r="P860" s="4">
        <v>0</v>
      </c>
      <c r="Q860" s="4">
        <v>165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2">
        <v>30.5</v>
      </c>
      <c r="Z860" s="2">
        <v>27</v>
      </c>
      <c r="AA860" s="2">
        <v>0</v>
      </c>
      <c r="AB860" s="2">
        <v>0</v>
      </c>
      <c r="AC860" s="2">
        <v>3.5</v>
      </c>
      <c r="AD860" s="2">
        <v>0</v>
      </c>
      <c r="AE860" s="2">
        <v>0</v>
      </c>
      <c r="AF860" s="4">
        <v>140</v>
      </c>
      <c r="AG860" s="2">
        <v>35</v>
      </c>
      <c r="AH860" s="2">
        <v>525</v>
      </c>
      <c r="AI860" s="2">
        <v>200</v>
      </c>
      <c r="AJ860" s="5">
        <v>0</v>
      </c>
      <c r="AK860" s="55">
        <f t="shared" si="13"/>
        <v>0</v>
      </c>
    </row>
    <row r="861" spans="1:37" ht="25.65" customHeight="1">
      <c r="A861" s="2">
        <v>1238</v>
      </c>
      <c r="B861" s="2" t="s">
        <v>36</v>
      </c>
      <c r="C861" s="2" t="s">
        <v>1634</v>
      </c>
      <c r="D861" s="2" t="s">
        <v>38</v>
      </c>
      <c r="E861" s="2" t="s">
        <v>39</v>
      </c>
      <c r="F861" s="2" t="s">
        <v>40</v>
      </c>
      <c r="G861" s="2" t="s">
        <v>249</v>
      </c>
      <c r="H861" s="2" t="s">
        <v>319</v>
      </c>
      <c r="I861" s="3" t="s">
        <v>705</v>
      </c>
      <c r="J861" s="3"/>
      <c r="K861" s="3"/>
      <c r="L861" s="2" t="s">
        <v>64</v>
      </c>
      <c r="M861" s="2"/>
      <c r="N861" s="2">
        <v>172.5</v>
      </c>
      <c r="O861" s="4">
        <v>165</v>
      </c>
      <c r="P861" s="4">
        <v>0</v>
      </c>
      <c r="Q861" s="4">
        <v>165</v>
      </c>
      <c r="R861" s="4">
        <v>7.5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4">
        <v>0</v>
      </c>
      <c r="AG861" s="2">
        <v>24</v>
      </c>
      <c r="AH861" s="2">
        <v>360</v>
      </c>
      <c r="AI861" s="2">
        <v>200</v>
      </c>
      <c r="AJ861" s="5">
        <v>0</v>
      </c>
      <c r="AK861" s="55">
        <f t="shared" si="13"/>
        <v>7.5</v>
      </c>
    </row>
    <row r="862" spans="1:37" ht="25.65" customHeight="1">
      <c r="A862" s="2">
        <v>1239</v>
      </c>
      <c r="B862" s="2" t="s">
        <v>36</v>
      </c>
      <c r="C862" s="2" t="s">
        <v>1635</v>
      </c>
      <c r="D862" s="2" t="s">
        <v>38</v>
      </c>
      <c r="E862" s="2" t="s">
        <v>39</v>
      </c>
      <c r="F862" s="2" t="s">
        <v>40</v>
      </c>
      <c r="G862" s="2" t="s">
        <v>83</v>
      </c>
      <c r="H862" s="2" t="s">
        <v>62</v>
      </c>
      <c r="I862" s="3" t="s">
        <v>705</v>
      </c>
      <c r="J862" s="3"/>
      <c r="K862" s="3"/>
      <c r="L862" s="2" t="s">
        <v>64</v>
      </c>
      <c r="M862" s="2"/>
      <c r="N862" s="2">
        <v>172.5</v>
      </c>
      <c r="O862" s="4">
        <v>165</v>
      </c>
      <c r="P862" s="4">
        <v>0</v>
      </c>
      <c r="Q862" s="4">
        <v>165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2">
        <v>54</v>
      </c>
      <c r="Z862" s="2">
        <v>12.5</v>
      </c>
      <c r="AA862" s="2">
        <v>0</v>
      </c>
      <c r="AB862" s="2">
        <v>21</v>
      </c>
      <c r="AC862" s="2">
        <v>20.5</v>
      </c>
      <c r="AD862" s="2">
        <v>0</v>
      </c>
      <c r="AE862" s="2">
        <v>0</v>
      </c>
      <c r="AF862" s="4">
        <v>1660</v>
      </c>
      <c r="AG862" s="2">
        <v>44</v>
      </c>
      <c r="AH862" s="2">
        <v>660</v>
      </c>
      <c r="AI862" s="2">
        <v>200</v>
      </c>
      <c r="AJ862" s="5">
        <v>0</v>
      </c>
      <c r="AK862" s="55">
        <f t="shared" si="13"/>
        <v>0</v>
      </c>
    </row>
    <row r="863" spans="1:37" ht="25.65" customHeight="1">
      <c r="A863" s="2">
        <v>1240</v>
      </c>
      <c r="B863" s="2" t="s">
        <v>36</v>
      </c>
      <c r="C863" s="2" t="s">
        <v>1636</v>
      </c>
      <c r="D863" s="2" t="s">
        <v>38</v>
      </c>
      <c r="E863" s="2" t="s">
        <v>39</v>
      </c>
      <c r="F863" s="2" t="s">
        <v>40</v>
      </c>
      <c r="G863" s="2" t="s">
        <v>83</v>
      </c>
      <c r="H863" s="2" t="s">
        <v>291</v>
      </c>
      <c r="I863" s="3" t="s">
        <v>705</v>
      </c>
      <c r="J863" s="3"/>
      <c r="K863" s="3"/>
      <c r="L863" s="2" t="s">
        <v>64</v>
      </c>
      <c r="M863" s="2"/>
      <c r="N863" s="2">
        <v>172.5</v>
      </c>
      <c r="O863" s="4">
        <v>165.5</v>
      </c>
      <c r="P863" s="4">
        <v>0</v>
      </c>
      <c r="Q863" s="4">
        <v>165.5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2">
        <v>27</v>
      </c>
      <c r="Z863" s="2">
        <v>27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4">
        <v>0</v>
      </c>
      <c r="AG863" s="2">
        <v>30</v>
      </c>
      <c r="AH863" s="2">
        <v>450</v>
      </c>
      <c r="AI863" s="2">
        <v>200</v>
      </c>
      <c r="AJ863" s="5">
        <v>0</v>
      </c>
      <c r="AK863" s="55">
        <f t="shared" si="13"/>
        <v>0</v>
      </c>
    </row>
    <row r="864" spans="1:37" ht="25.65" customHeight="1">
      <c r="A864" s="2">
        <v>1241</v>
      </c>
      <c r="B864" s="2" t="s">
        <v>36</v>
      </c>
      <c r="C864" s="2" t="s">
        <v>1637</v>
      </c>
      <c r="D864" s="2" t="s">
        <v>38</v>
      </c>
      <c r="E864" s="2" t="s">
        <v>39</v>
      </c>
      <c r="F864" s="2" t="s">
        <v>40</v>
      </c>
      <c r="G864" s="2" t="s">
        <v>177</v>
      </c>
      <c r="H864" s="2" t="s">
        <v>685</v>
      </c>
      <c r="I864" s="3" t="s">
        <v>705</v>
      </c>
      <c r="J864" s="3"/>
      <c r="K864" s="3"/>
      <c r="L864" s="2" t="s">
        <v>64</v>
      </c>
      <c r="M864" s="2"/>
      <c r="N864" s="2">
        <v>172.5</v>
      </c>
      <c r="O864" s="4">
        <v>170</v>
      </c>
      <c r="P864" s="4">
        <v>0</v>
      </c>
      <c r="Q864" s="4">
        <v>170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4">
        <v>0</v>
      </c>
      <c r="AG864" s="2">
        <v>23</v>
      </c>
      <c r="AH864" s="2">
        <v>345</v>
      </c>
      <c r="AI864" s="2">
        <v>200</v>
      </c>
      <c r="AJ864" s="5">
        <v>0</v>
      </c>
      <c r="AK864" s="55">
        <f t="shared" si="13"/>
        <v>0</v>
      </c>
    </row>
    <row r="865" spans="1:37" ht="25.65" customHeight="1">
      <c r="A865" s="2">
        <v>1242</v>
      </c>
      <c r="B865" s="2" t="s">
        <v>36</v>
      </c>
      <c r="C865" s="2" t="s">
        <v>1638</v>
      </c>
      <c r="D865" s="2" t="s">
        <v>38</v>
      </c>
      <c r="E865" s="2" t="s">
        <v>39</v>
      </c>
      <c r="F865" s="2" t="s">
        <v>40</v>
      </c>
      <c r="G865" s="2" t="s">
        <v>1213</v>
      </c>
      <c r="H865" s="2" t="s">
        <v>1214</v>
      </c>
      <c r="I865" s="3" t="s">
        <v>705</v>
      </c>
      <c r="J865" s="3"/>
      <c r="K865" s="3"/>
      <c r="L865" s="2" t="s">
        <v>64</v>
      </c>
      <c r="M865" s="2"/>
      <c r="N865" s="2">
        <v>172.5</v>
      </c>
      <c r="O865" s="4">
        <v>172.5</v>
      </c>
      <c r="P865" s="4">
        <v>0</v>
      </c>
      <c r="Q865" s="4">
        <v>172.5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4">
        <v>0</v>
      </c>
      <c r="AG865" s="2">
        <v>23</v>
      </c>
      <c r="AH865" s="2">
        <v>345</v>
      </c>
      <c r="AI865" s="2">
        <v>200</v>
      </c>
      <c r="AJ865" s="5">
        <v>0</v>
      </c>
      <c r="AK865" s="55">
        <f t="shared" si="13"/>
        <v>0</v>
      </c>
    </row>
    <row r="866" spans="1:37" ht="25.65" customHeight="1">
      <c r="A866" s="2">
        <v>1243</v>
      </c>
      <c r="B866" s="2" t="s">
        <v>36</v>
      </c>
      <c r="C866" s="2" t="s">
        <v>1639</v>
      </c>
      <c r="D866" s="2" t="s">
        <v>38</v>
      </c>
      <c r="E866" s="2" t="s">
        <v>39</v>
      </c>
      <c r="F866" s="2" t="s">
        <v>40</v>
      </c>
      <c r="G866" s="2" t="s">
        <v>56</v>
      </c>
      <c r="H866" s="2" t="s">
        <v>291</v>
      </c>
      <c r="I866" s="3" t="s">
        <v>1185</v>
      </c>
      <c r="J866" s="3"/>
      <c r="K866" s="3"/>
      <c r="L866" s="2" t="s">
        <v>64</v>
      </c>
      <c r="M866" s="2"/>
      <c r="N866" s="2">
        <v>172.5</v>
      </c>
      <c r="O866" s="4">
        <v>165</v>
      </c>
      <c r="P866" s="4">
        <v>0</v>
      </c>
      <c r="Q866" s="4">
        <v>165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2">
        <v>27.5</v>
      </c>
      <c r="Z866" s="2">
        <v>27.5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4">
        <v>0</v>
      </c>
      <c r="AG866" s="2">
        <v>34</v>
      </c>
      <c r="AH866" s="2">
        <v>510</v>
      </c>
      <c r="AI866" s="2">
        <v>200</v>
      </c>
      <c r="AJ866" s="5">
        <v>0</v>
      </c>
      <c r="AK866" s="55">
        <f t="shared" si="13"/>
        <v>0</v>
      </c>
    </row>
    <row r="867" spans="1:37" ht="25.65" customHeight="1">
      <c r="A867" s="2">
        <v>1244</v>
      </c>
      <c r="B867" s="2" t="s">
        <v>36</v>
      </c>
      <c r="C867" s="2" t="s">
        <v>1640</v>
      </c>
      <c r="D867" s="2" t="s">
        <v>38</v>
      </c>
      <c r="E867" s="2" t="s">
        <v>39</v>
      </c>
      <c r="F867" s="2" t="s">
        <v>40</v>
      </c>
      <c r="G867" s="2" t="s">
        <v>127</v>
      </c>
      <c r="H867" s="2" t="s">
        <v>509</v>
      </c>
      <c r="I867" s="3" t="s">
        <v>1185</v>
      </c>
      <c r="J867" s="3"/>
      <c r="K867" s="3"/>
      <c r="L867" s="2" t="s">
        <v>195</v>
      </c>
      <c r="M867" s="2"/>
      <c r="N867" s="2">
        <v>172.5</v>
      </c>
      <c r="O867" s="4">
        <v>172.5</v>
      </c>
      <c r="P867" s="4">
        <v>0</v>
      </c>
      <c r="Q867" s="4">
        <v>172.5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2">
        <v>14.5</v>
      </c>
      <c r="Z867" s="2">
        <v>5.5</v>
      </c>
      <c r="AA867" s="2">
        <v>0</v>
      </c>
      <c r="AB867" s="2">
        <v>9</v>
      </c>
      <c r="AC867" s="2">
        <v>0</v>
      </c>
      <c r="AD867" s="2">
        <v>0</v>
      </c>
      <c r="AE867" s="2">
        <v>0</v>
      </c>
      <c r="AF867" s="4">
        <v>360</v>
      </c>
      <c r="AG867" s="2">
        <v>38</v>
      </c>
      <c r="AH867" s="2">
        <v>570</v>
      </c>
      <c r="AI867" s="2">
        <v>200</v>
      </c>
      <c r="AJ867" s="5">
        <v>0</v>
      </c>
      <c r="AK867" s="55">
        <f t="shared" si="13"/>
        <v>0</v>
      </c>
    </row>
    <row r="868" spans="1:37" ht="25.65" customHeight="1">
      <c r="A868" s="2">
        <v>1245</v>
      </c>
      <c r="B868" s="2" t="s">
        <v>36</v>
      </c>
      <c r="C868" s="2" t="s">
        <v>1641</v>
      </c>
      <c r="D868" s="2" t="s">
        <v>38</v>
      </c>
      <c r="E868" s="2" t="s">
        <v>39</v>
      </c>
      <c r="F868" s="2" t="s">
        <v>40</v>
      </c>
      <c r="G868" s="2" t="s">
        <v>287</v>
      </c>
      <c r="H868" s="2" t="s">
        <v>319</v>
      </c>
      <c r="I868" s="3" t="s">
        <v>1185</v>
      </c>
      <c r="J868" s="3"/>
      <c r="K868" s="3"/>
      <c r="L868" s="2" t="s">
        <v>64</v>
      </c>
      <c r="M868" s="2"/>
      <c r="N868" s="2">
        <v>172.5</v>
      </c>
      <c r="O868" s="4">
        <v>172.5</v>
      </c>
      <c r="P868" s="4">
        <v>0</v>
      </c>
      <c r="Q868" s="4">
        <v>172.5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4">
        <v>0</v>
      </c>
      <c r="AG868" s="2">
        <v>23</v>
      </c>
      <c r="AH868" s="2">
        <v>345</v>
      </c>
      <c r="AI868" s="2">
        <v>200</v>
      </c>
      <c r="AJ868" s="5">
        <v>0</v>
      </c>
      <c r="AK868" s="55">
        <f t="shared" si="13"/>
        <v>0</v>
      </c>
    </row>
    <row r="869" spans="1:37" ht="25.65" customHeight="1">
      <c r="A869" s="2">
        <v>1246</v>
      </c>
      <c r="B869" s="2" t="s">
        <v>36</v>
      </c>
      <c r="C869" s="2" t="s">
        <v>1642</v>
      </c>
      <c r="D869" s="2" t="s">
        <v>38</v>
      </c>
      <c r="E869" s="2" t="s">
        <v>39</v>
      </c>
      <c r="F869" s="2" t="s">
        <v>40</v>
      </c>
      <c r="G869" s="2" t="s">
        <v>1162</v>
      </c>
      <c r="H869" s="2" t="s">
        <v>1570</v>
      </c>
      <c r="I869" s="3" t="s">
        <v>1185</v>
      </c>
      <c r="J869" s="3"/>
      <c r="K869" s="3"/>
      <c r="L869" s="2" t="s">
        <v>64</v>
      </c>
      <c r="M869" s="2"/>
      <c r="N869" s="2">
        <v>172.5</v>
      </c>
      <c r="O869" s="4">
        <v>172.5</v>
      </c>
      <c r="P869" s="4">
        <v>0</v>
      </c>
      <c r="Q869" s="4">
        <v>172.5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4">
        <v>0</v>
      </c>
      <c r="AG869" s="2">
        <v>23</v>
      </c>
      <c r="AH869" s="2">
        <v>345</v>
      </c>
      <c r="AI869" s="2">
        <v>200</v>
      </c>
      <c r="AJ869" s="5">
        <v>0</v>
      </c>
      <c r="AK869" s="55">
        <f t="shared" si="13"/>
        <v>0</v>
      </c>
    </row>
    <row r="870" spans="1:37" ht="25.65" customHeight="1">
      <c r="A870" s="2">
        <v>1247</v>
      </c>
      <c r="B870" s="2" t="s">
        <v>36</v>
      </c>
      <c r="C870" s="2" t="s">
        <v>1643</v>
      </c>
      <c r="D870" s="2" t="s">
        <v>38</v>
      </c>
      <c r="E870" s="2" t="s">
        <v>39</v>
      </c>
      <c r="F870" s="2" t="s">
        <v>40</v>
      </c>
      <c r="G870" s="2" t="s">
        <v>1154</v>
      </c>
      <c r="H870" s="2" t="s">
        <v>291</v>
      </c>
      <c r="I870" s="3" t="s">
        <v>1185</v>
      </c>
      <c r="J870" s="3"/>
      <c r="K870" s="3"/>
      <c r="L870" s="2" t="s">
        <v>64</v>
      </c>
      <c r="M870" s="2"/>
      <c r="N870" s="2">
        <v>172.5</v>
      </c>
      <c r="O870" s="4">
        <v>172.5</v>
      </c>
      <c r="P870" s="4">
        <v>0</v>
      </c>
      <c r="Q870" s="4">
        <v>172.5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2">
        <v>1</v>
      </c>
      <c r="Z870" s="2">
        <v>1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4">
        <v>0</v>
      </c>
      <c r="AG870" s="2">
        <v>24</v>
      </c>
      <c r="AH870" s="2">
        <v>360</v>
      </c>
      <c r="AI870" s="2">
        <v>200</v>
      </c>
      <c r="AJ870" s="5">
        <v>0</v>
      </c>
      <c r="AK870" s="55">
        <f t="shared" si="13"/>
        <v>0</v>
      </c>
    </row>
    <row r="871" spans="1:37" ht="25.65" customHeight="1">
      <c r="A871" s="2">
        <v>1248</v>
      </c>
      <c r="B871" s="2" t="s">
        <v>36</v>
      </c>
      <c r="C871" s="2" t="s">
        <v>1644</v>
      </c>
      <c r="D871" s="2" t="s">
        <v>38</v>
      </c>
      <c r="E871" s="2" t="s">
        <v>39</v>
      </c>
      <c r="F871" s="2" t="s">
        <v>40</v>
      </c>
      <c r="G871" s="2" t="s">
        <v>109</v>
      </c>
      <c r="H871" s="2" t="s">
        <v>261</v>
      </c>
      <c r="I871" s="3" t="s">
        <v>1185</v>
      </c>
      <c r="J871" s="3"/>
      <c r="K871" s="3"/>
      <c r="L871" s="2" t="s">
        <v>64</v>
      </c>
      <c r="M871" s="2"/>
      <c r="N871" s="2">
        <v>172.5</v>
      </c>
      <c r="O871" s="4">
        <v>172.5</v>
      </c>
      <c r="P871" s="4">
        <v>0</v>
      </c>
      <c r="Q871" s="4">
        <v>172.5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2">
        <v>8</v>
      </c>
      <c r="Z871" s="2">
        <v>8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4">
        <v>0</v>
      </c>
      <c r="AG871" s="2">
        <v>27</v>
      </c>
      <c r="AH871" s="2">
        <v>405</v>
      </c>
      <c r="AI871" s="2">
        <v>200</v>
      </c>
      <c r="AJ871" s="5">
        <v>0</v>
      </c>
      <c r="AK871" s="55">
        <f t="shared" si="13"/>
        <v>0</v>
      </c>
    </row>
    <row r="872" spans="1:37" ht="25.65" customHeight="1">
      <c r="A872" s="2">
        <v>1250</v>
      </c>
      <c r="B872" s="2" t="s">
        <v>36</v>
      </c>
      <c r="C872" s="2" t="s">
        <v>1645</v>
      </c>
      <c r="D872" s="2" t="s">
        <v>38</v>
      </c>
      <c r="E872" s="2" t="s">
        <v>39</v>
      </c>
      <c r="F872" s="2" t="s">
        <v>40</v>
      </c>
      <c r="G872" s="2" t="s">
        <v>127</v>
      </c>
      <c r="H872" s="2" t="s">
        <v>62</v>
      </c>
      <c r="I872" s="3" t="s">
        <v>1191</v>
      </c>
      <c r="J872" s="3"/>
      <c r="K872" s="3"/>
      <c r="L872" s="2" t="s">
        <v>64</v>
      </c>
      <c r="M872" s="2"/>
      <c r="N872" s="2">
        <v>172.5</v>
      </c>
      <c r="O872" s="4">
        <v>156</v>
      </c>
      <c r="P872" s="4">
        <v>0</v>
      </c>
      <c r="Q872" s="4">
        <v>156</v>
      </c>
      <c r="R872" s="4">
        <v>0</v>
      </c>
      <c r="S872" s="4">
        <v>0</v>
      </c>
      <c r="T872" s="4">
        <v>7.5</v>
      </c>
      <c r="U872" s="4">
        <v>0</v>
      </c>
      <c r="V872" s="4">
        <v>0</v>
      </c>
      <c r="W872" s="4">
        <v>0</v>
      </c>
      <c r="X872" s="4">
        <v>0</v>
      </c>
      <c r="Y872" s="2">
        <v>19.5</v>
      </c>
      <c r="Z872" s="2">
        <v>19.5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4">
        <v>0</v>
      </c>
      <c r="AG872" s="2">
        <v>31</v>
      </c>
      <c r="AH872" s="2">
        <v>465</v>
      </c>
      <c r="AI872" s="2">
        <v>200</v>
      </c>
      <c r="AJ872" s="5">
        <v>0</v>
      </c>
      <c r="AK872" s="55">
        <f t="shared" si="13"/>
        <v>7.5</v>
      </c>
    </row>
    <row r="873" spans="1:37" ht="25.65" customHeight="1">
      <c r="A873" s="2">
        <v>1252</v>
      </c>
      <c r="B873" s="2" t="s">
        <v>36</v>
      </c>
      <c r="C873" s="2" t="s">
        <v>1646</v>
      </c>
      <c r="D873" s="2" t="s">
        <v>38</v>
      </c>
      <c r="E873" s="2" t="s">
        <v>39</v>
      </c>
      <c r="F873" s="2" t="s">
        <v>40</v>
      </c>
      <c r="G873" s="2" t="s">
        <v>127</v>
      </c>
      <c r="H873" s="2" t="s">
        <v>62</v>
      </c>
      <c r="I873" s="3" t="s">
        <v>1460</v>
      </c>
      <c r="J873" s="3"/>
      <c r="K873" s="3"/>
      <c r="L873" s="2" t="s">
        <v>64</v>
      </c>
      <c r="M873" s="2"/>
      <c r="N873" s="2">
        <v>172.5</v>
      </c>
      <c r="O873" s="4">
        <v>154</v>
      </c>
      <c r="P873" s="4">
        <v>0</v>
      </c>
      <c r="Q873" s="4">
        <v>154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2">
        <v>23.5</v>
      </c>
      <c r="Z873" s="2">
        <v>12</v>
      </c>
      <c r="AA873" s="2">
        <v>0</v>
      </c>
      <c r="AB873" s="2">
        <v>11.5</v>
      </c>
      <c r="AC873" s="2">
        <v>0</v>
      </c>
      <c r="AD873" s="2">
        <v>0</v>
      </c>
      <c r="AE873" s="2">
        <v>0</v>
      </c>
      <c r="AF873" s="4">
        <v>460</v>
      </c>
      <c r="AG873" s="2">
        <v>39</v>
      </c>
      <c r="AH873" s="2">
        <v>585</v>
      </c>
      <c r="AI873" s="2">
        <v>200</v>
      </c>
      <c r="AJ873" s="5">
        <v>0</v>
      </c>
      <c r="AK873" s="55">
        <f t="shared" si="13"/>
        <v>0</v>
      </c>
    </row>
    <row r="874" spans="1:37" ht="25.65" customHeight="1">
      <c r="A874" s="2">
        <v>1255</v>
      </c>
      <c r="B874" s="2" t="s">
        <v>36</v>
      </c>
      <c r="C874" s="2" t="s">
        <v>1647</v>
      </c>
      <c r="D874" s="2" t="s">
        <v>38</v>
      </c>
      <c r="E874" s="2" t="s">
        <v>39</v>
      </c>
      <c r="F874" s="2" t="s">
        <v>40</v>
      </c>
      <c r="G874" s="2" t="s">
        <v>1224</v>
      </c>
      <c r="H874" s="2" t="s">
        <v>319</v>
      </c>
      <c r="I874" s="3" t="s">
        <v>1220</v>
      </c>
      <c r="J874" s="3"/>
      <c r="K874" s="3"/>
      <c r="L874" s="2" t="s">
        <v>64</v>
      </c>
      <c r="M874" s="2"/>
      <c r="N874" s="2">
        <v>172.5</v>
      </c>
      <c r="O874" s="4">
        <v>172.5</v>
      </c>
      <c r="P874" s="4">
        <v>0</v>
      </c>
      <c r="Q874" s="4">
        <v>172.5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4">
        <v>0</v>
      </c>
      <c r="AG874" s="2">
        <v>27</v>
      </c>
      <c r="AH874" s="2">
        <v>405</v>
      </c>
      <c r="AI874" s="2">
        <v>200</v>
      </c>
      <c r="AJ874" s="5">
        <v>0</v>
      </c>
      <c r="AK874" s="55">
        <f t="shared" si="13"/>
        <v>0</v>
      </c>
    </row>
    <row r="875" spans="1:37" ht="25.65" customHeight="1">
      <c r="A875" s="2">
        <v>1256</v>
      </c>
      <c r="B875" s="2" t="s">
        <v>36</v>
      </c>
      <c r="C875" s="2" t="s">
        <v>1648</v>
      </c>
      <c r="D875" s="2" t="s">
        <v>38</v>
      </c>
      <c r="E875" s="2" t="s">
        <v>39</v>
      </c>
      <c r="F875" s="2" t="s">
        <v>40</v>
      </c>
      <c r="G875" s="2" t="s">
        <v>233</v>
      </c>
      <c r="H875" s="2" t="s">
        <v>291</v>
      </c>
      <c r="I875" s="3" t="s">
        <v>1220</v>
      </c>
      <c r="J875" s="3"/>
      <c r="K875" s="3"/>
      <c r="L875" s="2" t="s">
        <v>64</v>
      </c>
      <c r="M875" s="2"/>
      <c r="N875" s="2">
        <v>172.5</v>
      </c>
      <c r="O875" s="4">
        <v>165</v>
      </c>
      <c r="P875" s="4">
        <v>0</v>
      </c>
      <c r="Q875" s="4">
        <v>165</v>
      </c>
      <c r="R875" s="4">
        <v>0.5</v>
      </c>
      <c r="S875" s="4">
        <v>4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4">
        <v>0</v>
      </c>
      <c r="AG875" s="2">
        <v>23</v>
      </c>
      <c r="AH875" s="2">
        <v>345</v>
      </c>
      <c r="AI875" s="2">
        <v>200</v>
      </c>
      <c r="AJ875" s="5">
        <v>0</v>
      </c>
      <c r="AK875" s="55">
        <f t="shared" si="13"/>
        <v>4.5</v>
      </c>
    </row>
    <row r="876" spans="1:37" ht="25.65" customHeight="1">
      <c r="A876" s="2">
        <v>1257</v>
      </c>
      <c r="B876" s="2" t="s">
        <v>36</v>
      </c>
      <c r="C876" s="2" t="s">
        <v>1649</v>
      </c>
      <c r="D876" s="2" t="s">
        <v>38</v>
      </c>
      <c r="E876" s="2" t="s">
        <v>39</v>
      </c>
      <c r="F876" s="2" t="s">
        <v>165</v>
      </c>
      <c r="G876" s="2" t="s">
        <v>166</v>
      </c>
      <c r="H876" s="2" t="s">
        <v>170</v>
      </c>
      <c r="I876" s="3" t="s">
        <v>1196</v>
      </c>
      <c r="J876" s="3"/>
      <c r="K876" s="3"/>
      <c r="L876" s="2" t="s">
        <v>195</v>
      </c>
      <c r="M876" s="2"/>
      <c r="N876" s="2">
        <v>172.5</v>
      </c>
      <c r="O876" s="4">
        <v>172.5</v>
      </c>
      <c r="P876" s="4">
        <v>0</v>
      </c>
      <c r="Q876" s="4">
        <v>172.5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2">
        <v>7.5</v>
      </c>
      <c r="Z876" s="2">
        <v>7.5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4">
        <v>0</v>
      </c>
      <c r="AG876" s="2">
        <v>24</v>
      </c>
      <c r="AH876" s="2">
        <v>360</v>
      </c>
      <c r="AI876" s="2">
        <v>200</v>
      </c>
      <c r="AJ876" s="5">
        <v>0</v>
      </c>
      <c r="AK876" s="55">
        <f t="shared" si="13"/>
        <v>0</v>
      </c>
    </row>
    <row r="877" spans="1:37" ht="25.65" customHeight="1">
      <c r="A877" s="2">
        <v>1258</v>
      </c>
      <c r="B877" s="2" t="s">
        <v>36</v>
      </c>
      <c r="C877" s="2" t="s">
        <v>1650</v>
      </c>
      <c r="D877" s="2" t="s">
        <v>38</v>
      </c>
      <c r="E877" s="2" t="s">
        <v>39</v>
      </c>
      <c r="F877" s="2" t="s">
        <v>40</v>
      </c>
      <c r="G877" s="2" t="s">
        <v>1162</v>
      </c>
      <c r="H877" s="2" t="s">
        <v>1592</v>
      </c>
      <c r="I877" s="3" t="s">
        <v>1196</v>
      </c>
      <c r="J877" s="3"/>
      <c r="K877" s="3"/>
      <c r="L877" s="2" t="s">
        <v>64</v>
      </c>
      <c r="M877" s="2"/>
      <c r="N877" s="2">
        <v>172.5</v>
      </c>
      <c r="O877" s="4">
        <v>172.5</v>
      </c>
      <c r="P877" s="4">
        <v>0</v>
      </c>
      <c r="Q877" s="4">
        <v>172.5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4">
        <v>0</v>
      </c>
      <c r="AG877" s="2">
        <v>26</v>
      </c>
      <c r="AH877" s="2">
        <v>390</v>
      </c>
      <c r="AI877" s="2">
        <v>200</v>
      </c>
      <c r="AJ877" s="5">
        <v>0</v>
      </c>
      <c r="AK877" s="55">
        <f t="shared" si="13"/>
        <v>0</v>
      </c>
    </row>
    <row r="878" spans="1:37" ht="25.65" customHeight="1">
      <c r="A878" s="2">
        <v>1259</v>
      </c>
      <c r="B878" s="2" t="s">
        <v>36</v>
      </c>
      <c r="C878" s="2" t="s">
        <v>1651</v>
      </c>
      <c r="D878" s="2" t="s">
        <v>133</v>
      </c>
      <c r="E878" s="2" t="s">
        <v>39</v>
      </c>
      <c r="F878" s="2" t="s">
        <v>40</v>
      </c>
      <c r="G878" s="2" t="s">
        <v>207</v>
      </c>
      <c r="H878" s="2" t="s">
        <v>208</v>
      </c>
      <c r="I878" s="3" t="s">
        <v>1196</v>
      </c>
      <c r="J878" s="3"/>
      <c r="K878" s="3"/>
      <c r="L878" s="2" t="s">
        <v>64</v>
      </c>
      <c r="M878" s="2"/>
      <c r="N878" s="2">
        <v>184</v>
      </c>
      <c r="O878" s="4">
        <v>184</v>
      </c>
      <c r="P878" s="4">
        <v>0</v>
      </c>
      <c r="Q878" s="4">
        <v>184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2">
        <v>18</v>
      </c>
      <c r="Z878" s="2">
        <v>10</v>
      </c>
      <c r="AA878" s="2">
        <v>0</v>
      </c>
      <c r="AB878" s="2">
        <v>0</v>
      </c>
      <c r="AC878" s="2">
        <v>8</v>
      </c>
      <c r="AD878" s="2">
        <v>0</v>
      </c>
      <c r="AE878" s="2">
        <v>0</v>
      </c>
      <c r="AF878" s="4">
        <v>300</v>
      </c>
      <c r="AG878" s="2">
        <v>29</v>
      </c>
      <c r="AH878" s="2">
        <v>435</v>
      </c>
      <c r="AI878" s="2">
        <v>200</v>
      </c>
      <c r="AJ878" s="5">
        <v>0</v>
      </c>
      <c r="AK878" s="55">
        <f t="shared" si="13"/>
        <v>0</v>
      </c>
    </row>
    <row r="879" spans="1:37" ht="25.65" customHeight="1">
      <c r="A879" s="2">
        <v>1260</v>
      </c>
      <c r="B879" s="2" t="s">
        <v>36</v>
      </c>
      <c r="C879" s="2" t="s">
        <v>1652</v>
      </c>
      <c r="D879" s="2" t="s">
        <v>38</v>
      </c>
      <c r="E879" s="2" t="s">
        <v>39</v>
      </c>
      <c r="F879" s="2" t="s">
        <v>40</v>
      </c>
      <c r="G879" s="2" t="s">
        <v>127</v>
      </c>
      <c r="H879" s="2" t="s">
        <v>509</v>
      </c>
      <c r="I879" s="3" t="s">
        <v>1196</v>
      </c>
      <c r="J879" s="3"/>
      <c r="K879" s="3"/>
      <c r="L879" s="2" t="s">
        <v>195</v>
      </c>
      <c r="M879" s="2"/>
      <c r="N879" s="2">
        <v>172.5</v>
      </c>
      <c r="O879" s="4">
        <v>157.5</v>
      </c>
      <c r="P879" s="4">
        <v>0</v>
      </c>
      <c r="Q879" s="4">
        <v>157.5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2">
        <v>12.5</v>
      </c>
      <c r="Z879" s="2">
        <v>10</v>
      </c>
      <c r="AA879" s="2">
        <v>0</v>
      </c>
      <c r="AB879" s="2">
        <v>2.5</v>
      </c>
      <c r="AC879" s="2">
        <v>0</v>
      </c>
      <c r="AD879" s="2">
        <v>0</v>
      </c>
      <c r="AE879" s="2">
        <v>0</v>
      </c>
      <c r="AF879" s="4">
        <v>100</v>
      </c>
      <c r="AG879" s="2">
        <v>33</v>
      </c>
      <c r="AH879" s="2">
        <v>495</v>
      </c>
      <c r="AI879" s="2">
        <v>200</v>
      </c>
      <c r="AJ879" s="5">
        <v>0</v>
      </c>
      <c r="AK879" s="55">
        <f t="shared" si="13"/>
        <v>0</v>
      </c>
    </row>
    <row r="880" spans="1:37" ht="25.65" customHeight="1">
      <c r="A880" s="2">
        <v>1261</v>
      </c>
      <c r="B880" s="2" t="s">
        <v>1084</v>
      </c>
      <c r="C880" s="2" t="s">
        <v>1653</v>
      </c>
      <c r="D880" s="2" t="s">
        <v>38</v>
      </c>
      <c r="E880" s="2" t="s">
        <v>1339</v>
      </c>
      <c r="F880" s="2" t="s">
        <v>40</v>
      </c>
      <c r="G880" s="2" t="s">
        <v>83</v>
      </c>
      <c r="H880" s="2" t="s">
        <v>62</v>
      </c>
      <c r="I880" s="3" t="s">
        <v>1397</v>
      </c>
      <c r="J880" s="3"/>
      <c r="K880" s="3"/>
      <c r="L880" s="2" t="s">
        <v>64</v>
      </c>
      <c r="M880" s="2"/>
      <c r="N880" s="2">
        <v>172.5</v>
      </c>
      <c r="O880" s="4">
        <v>169.5</v>
      </c>
      <c r="P880" s="4">
        <v>0</v>
      </c>
      <c r="Q880" s="4">
        <v>169.5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2">
        <v>18</v>
      </c>
      <c r="Z880" s="2">
        <v>12</v>
      </c>
      <c r="AA880" s="2">
        <v>0</v>
      </c>
      <c r="AB880" s="2">
        <v>4</v>
      </c>
      <c r="AC880" s="2">
        <v>2</v>
      </c>
      <c r="AD880" s="2">
        <v>0</v>
      </c>
      <c r="AE880" s="2">
        <v>0</v>
      </c>
      <c r="AF880" s="4">
        <v>240</v>
      </c>
      <c r="AG880" s="2">
        <v>36</v>
      </c>
      <c r="AH880" s="2">
        <v>540</v>
      </c>
      <c r="AI880" s="2">
        <v>200</v>
      </c>
      <c r="AJ880" s="5">
        <v>0</v>
      </c>
      <c r="AK880" s="55">
        <f t="shared" si="13"/>
        <v>0</v>
      </c>
    </row>
    <row r="881" spans="1:37" ht="25.65" customHeight="1">
      <c r="A881" s="2">
        <v>1264</v>
      </c>
      <c r="B881" s="2" t="s">
        <v>1084</v>
      </c>
      <c r="C881" s="2" t="s">
        <v>1654</v>
      </c>
      <c r="D881" s="2" t="s">
        <v>38</v>
      </c>
      <c r="E881" s="2" t="s">
        <v>1339</v>
      </c>
      <c r="F881" s="2" t="s">
        <v>40</v>
      </c>
      <c r="G881" s="2" t="s">
        <v>1154</v>
      </c>
      <c r="H881" s="2" t="s">
        <v>291</v>
      </c>
      <c r="I881" s="3" t="s">
        <v>293</v>
      </c>
      <c r="J881" s="3"/>
      <c r="K881" s="3"/>
      <c r="L881" s="2" t="s">
        <v>64</v>
      </c>
      <c r="M881" s="2"/>
      <c r="N881" s="2">
        <v>157.5</v>
      </c>
      <c r="O881" s="4">
        <v>157.5</v>
      </c>
      <c r="P881" s="4">
        <v>0</v>
      </c>
      <c r="Q881" s="4">
        <v>157.5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2">
        <v>8.5</v>
      </c>
      <c r="Z881" s="2">
        <v>0</v>
      </c>
      <c r="AA881" s="2">
        <v>0</v>
      </c>
      <c r="AB881" s="2">
        <v>2</v>
      </c>
      <c r="AC881" s="2">
        <v>6.5</v>
      </c>
      <c r="AD881" s="2">
        <v>0</v>
      </c>
      <c r="AE881" s="2">
        <v>0</v>
      </c>
      <c r="AF881" s="4">
        <v>340</v>
      </c>
      <c r="AG881" s="2">
        <v>24</v>
      </c>
      <c r="AH881" s="2">
        <v>360</v>
      </c>
      <c r="AI881" s="2">
        <v>200</v>
      </c>
      <c r="AJ881" s="5">
        <v>0</v>
      </c>
      <c r="AK881" s="55">
        <f t="shared" si="13"/>
        <v>0</v>
      </c>
    </row>
    <row r="882" spans="1:37" ht="25.65" customHeight="1">
      <c r="A882" s="2">
        <v>1265</v>
      </c>
      <c r="B882" s="2" t="s">
        <v>1084</v>
      </c>
      <c r="C882" s="2" t="s">
        <v>1655</v>
      </c>
      <c r="D882" s="2" t="s">
        <v>38</v>
      </c>
      <c r="E882" s="2" t="s">
        <v>1339</v>
      </c>
      <c r="F882" s="2" t="s">
        <v>40</v>
      </c>
      <c r="G882" s="2" t="s">
        <v>253</v>
      </c>
      <c r="H882" s="2" t="s">
        <v>258</v>
      </c>
      <c r="I882" s="3" t="s">
        <v>1350</v>
      </c>
      <c r="J882" s="3"/>
      <c r="K882" s="3"/>
      <c r="L882" s="2" t="s">
        <v>64</v>
      </c>
      <c r="M882" s="2"/>
      <c r="N882" s="2">
        <v>150</v>
      </c>
      <c r="O882" s="4">
        <v>150</v>
      </c>
      <c r="P882" s="4">
        <v>0</v>
      </c>
      <c r="Q882" s="4">
        <v>150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2">
        <v>2</v>
      </c>
      <c r="Z882" s="2">
        <v>2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4">
        <v>0</v>
      </c>
      <c r="AG882" s="2">
        <v>21</v>
      </c>
      <c r="AH882" s="2">
        <v>315</v>
      </c>
      <c r="AI882" s="2">
        <v>200</v>
      </c>
      <c r="AJ882" s="5">
        <v>0</v>
      </c>
      <c r="AK882" s="55">
        <f t="shared" si="13"/>
        <v>0</v>
      </c>
    </row>
    <row r="883" spans="1:37" ht="25.65" customHeight="1">
      <c r="A883" s="2">
        <v>1266</v>
      </c>
      <c r="B883" s="2" t="s">
        <v>1084</v>
      </c>
      <c r="C883" s="2" t="s">
        <v>1656</v>
      </c>
      <c r="D883" s="2" t="s">
        <v>38</v>
      </c>
      <c r="E883" s="2" t="s">
        <v>1339</v>
      </c>
      <c r="F883" s="2" t="s">
        <v>40</v>
      </c>
      <c r="G883" s="2" t="s">
        <v>1154</v>
      </c>
      <c r="H883" s="2" t="s">
        <v>1657</v>
      </c>
      <c r="I883" s="3" t="s">
        <v>1350</v>
      </c>
      <c r="J883" s="3"/>
      <c r="K883" s="3"/>
      <c r="L883" s="2" t="s">
        <v>195</v>
      </c>
      <c r="M883" s="2"/>
      <c r="N883" s="2">
        <v>150</v>
      </c>
      <c r="O883" s="4">
        <v>150</v>
      </c>
      <c r="P883" s="4">
        <v>0</v>
      </c>
      <c r="Q883" s="4">
        <v>150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2">
        <v>20.5</v>
      </c>
      <c r="Z883" s="2">
        <v>0</v>
      </c>
      <c r="AA883" s="2">
        <v>0</v>
      </c>
      <c r="AB883" s="2">
        <v>3</v>
      </c>
      <c r="AC883" s="2">
        <v>17.5</v>
      </c>
      <c r="AD883" s="2">
        <v>0</v>
      </c>
      <c r="AE883" s="2">
        <v>0</v>
      </c>
      <c r="AF883" s="4">
        <v>820</v>
      </c>
      <c r="AG883" s="2">
        <v>28</v>
      </c>
      <c r="AH883" s="2">
        <v>420</v>
      </c>
      <c r="AI883" s="2">
        <v>200</v>
      </c>
      <c r="AJ883" s="5">
        <v>0</v>
      </c>
      <c r="AK883" s="55">
        <f t="shared" si="13"/>
        <v>0</v>
      </c>
    </row>
    <row r="884" spans="1:37" ht="25.65" customHeight="1">
      <c r="A884" s="2">
        <v>1267</v>
      </c>
      <c r="B884" s="2" t="s">
        <v>1084</v>
      </c>
      <c r="C884" s="2" t="s">
        <v>1658</v>
      </c>
      <c r="D884" s="2" t="s">
        <v>133</v>
      </c>
      <c r="E884" s="2" t="s">
        <v>1339</v>
      </c>
      <c r="F884" s="2" t="s">
        <v>814</v>
      </c>
      <c r="G884" s="2" t="s">
        <v>815</v>
      </c>
      <c r="H884" s="2" t="s">
        <v>1151</v>
      </c>
      <c r="I884" s="3" t="s">
        <v>1352</v>
      </c>
      <c r="J884" s="3"/>
      <c r="K884" s="3"/>
      <c r="L884" s="2" t="s">
        <v>130</v>
      </c>
      <c r="M884" s="2"/>
      <c r="N884" s="2">
        <v>144</v>
      </c>
      <c r="O884" s="4">
        <v>140</v>
      </c>
      <c r="P884" s="4">
        <v>0</v>
      </c>
      <c r="Q884" s="4">
        <v>140</v>
      </c>
      <c r="R884" s="4">
        <v>4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4">
        <v>0</v>
      </c>
      <c r="AG884" s="2">
        <v>18</v>
      </c>
      <c r="AH884" s="2">
        <v>270</v>
      </c>
      <c r="AI884" s="2">
        <v>200</v>
      </c>
      <c r="AJ884" s="5">
        <v>0</v>
      </c>
      <c r="AK884" s="55">
        <f t="shared" si="13"/>
        <v>4</v>
      </c>
    </row>
    <row r="885" spans="1:37" ht="25.65" customHeight="1">
      <c r="A885" s="2">
        <v>1268</v>
      </c>
      <c r="B885" s="2" t="s">
        <v>1084</v>
      </c>
      <c r="C885" s="2" t="s">
        <v>1659</v>
      </c>
      <c r="D885" s="2" t="s">
        <v>38</v>
      </c>
      <c r="E885" s="2" t="s">
        <v>1339</v>
      </c>
      <c r="F885" s="2" t="s">
        <v>40</v>
      </c>
      <c r="G885" s="2" t="s">
        <v>1154</v>
      </c>
      <c r="H885" s="2" t="s">
        <v>291</v>
      </c>
      <c r="I885" s="3" t="s">
        <v>1352</v>
      </c>
      <c r="J885" s="3"/>
      <c r="K885" s="3"/>
      <c r="L885" s="2" t="s">
        <v>64</v>
      </c>
      <c r="M885" s="2"/>
      <c r="N885" s="2">
        <v>135</v>
      </c>
      <c r="O885" s="4">
        <v>135</v>
      </c>
      <c r="P885" s="4">
        <v>0</v>
      </c>
      <c r="Q885" s="4">
        <v>135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4">
        <v>0</v>
      </c>
      <c r="AG885" s="2">
        <v>18</v>
      </c>
      <c r="AH885" s="2">
        <v>270</v>
      </c>
      <c r="AI885" s="2">
        <v>200</v>
      </c>
      <c r="AJ885" s="5">
        <v>0</v>
      </c>
      <c r="AK885" s="55">
        <f t="shared" si="13"/>
        <v>0</v>
      </c>
    </row>
    <row r="886" spans="1:37" ht="25.65" customHeight="1">
      <c r="A886" s="2">
        <v>1269</v>
      </c>
      <c r="B886" s="2" t="s">
        <v>1084</v>
      </c>
      <c r="C886" s="2" t="s">
        <v>1660</v>
      </c>
      <c r="D886" s="2" t="s">
        <v>38</v>
      </c>
      <c r="E886" s="2" t="s">
        <v>1339</v>
      </c>
      <c r="F886" s="2" t="s">
        <v>40</v>
      </c>
      <c r="G886" s="2" t="s">
        <v>127</v>
      </c>
      <c r="H886" s="2" t="s">
        <v>62</v>
      </c>
      <c r="I886" s="3" t="s">
        <v>89</v>
      </c>
      <c r="J886" s="3"/>
      <c r="K886" s="3"/>
      <c r="L886" s="2" t="s">
        <v>64</v>
      </c>
      <c r="M886" s="2"/>
      <c r="N886" s="2">
        <v>120</v>
      </c>
      <c r="O886" s="4">
        <v>120</v>
      </c>
      <c r="P886" s="4">
        <v>0</v>
      </c>
      <c r="Q886" s="4">
        <v>120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2">
        <v>3.5</v>
      </c>
      <c r="Z886" s="2">
        <v>3.5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4">
        <v>0</v>
      </c>
      <c r="AG886" s="2">
        <v>19</v>
      </c>
      <c r="AH886" s="2">
        <v>285</v>
      </c>
      <c r="AI886" s="2">
        <v>200</v>
      </c>
      <c r="AJ886" s="5">
        <v>0</v>
      </c>
      <c r="AK886" s="55">
        <f t="shared" si="13"/>
        <v>0</v>
      </c>
    </row>
    <row r="887" spans="1:37" ht="25.65" customHeight="1">
      <c r="A887" s="2">
        <v>1270</v>
      </c>
      <c r="B887" s="2" t="s">
        <v>1084</v>
      </c>
      <c r="C887" s="2" t="s">
        <v>1661</v>
      </c>
      <c r="D887" s="2" t="s">
        <v>133</v>
      </c>
      <c r="E887" s="2" t="s">
        <v>649</v>
      </c>
      <c r="F887" s="2" t="s">
        <v>40</v>
      </c>
      <c r="G887" s="2" t="s">
        <v>160</v>
      </c>
      <c r="H887" s="2" t="s">
        <v>1242</v>
      </c>
      <c r="I887" s="3" t="s">
        <v>89</v>
      </c>
      <c r="J887" s="3"/>
      <c r="K887" s="3"/>
      <c r="L887" s="2" t="s">
        <v>706</v>
      </c>
      <c r="M887" s="2"/>
      <c r="N887" s="2">
        <v>128</v>
      </c>
      <c r="O887" s="4">
        <v>99.5</v>
      </c>
      <c r="P887" s="4">
        <v>0</v>
      </c>
      <c r="Q887" s="4">
        <v>99.5</v>
      </c>
      <c r="R887" s="4">
        <v>28.5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2">
        <v>11</v>
      </c>
      <c r="Z887" s="2">
        <v>0</v>
      </c>
      <c r="AA887" s="2">
        <v>0</v>
      </c>
      <c r="AB887" s="2">
        <v>11</v>
      </c>
      <c r="AC887" s="2">
        <v>0</v>
      </c>
      <c r="AD887" s="2">
        <v>0</v>
      </c>
      <c r="AE887" s="2">
        <v>0</v>
      </c>
      <c r="AF887" s="4">
        <v>206.25</v>
      </c>
      <c r="AG887" s="2">
        <v>21</v>
      </c>
      <c r="AH887" s="2">
        <v>315</v>
      </c>
      <c r="AI887" s="2">
        <v>200</v>
      </c>
      <c r="AJ887" s="5">
        <v>0</v>
      </c>
      <c r="AK887" s="55">
        <f t="shared" si="13"/>
        <v>28.5</v>
      </c>
    </row>
    <row r="888" spans="1:37" ht="25.65" customHeight="1">
      <c r="A888" s="2">
        <v>1272</v>
      </c>
      <c r="B888" s="2" t="s">
        <v>1084</v>
      </c>
      <c r="C888" s="2" t="s">
        <v>1662</v>
      </c>
      <c r="D888" s="2" t="s">
        <v>133</v>
      </c>
      <c r="E888" s="2" t="s">
        <v>1339</v>
      </c>
      <c r="F888" s="2" t="s">
        <v>40</v>
      </c>
      <c r="G888" s="2" t="s">
        <v>148</v>
      </c>
      <c r="H888" s="2" t="s">
        <v>303</v>
      </c>
      <c r="I888" s="3" t="s">
        <v>1160</v>
      </c>
      <c r="J888" s="3"/>
      <c r="K888" s="3"/>
      <c r="L888" s="2" t="s">
        <v>64</v>
      </c>
      <c r="M888" s="2"/>
      <c r="N888" s="2">
        <v>120</v>
      </c>
      <c r="O888" s="4">
        <v>120</v>
      </c>
      <c r="P888" s="4">
        <v>0</v>
      </c>
      <c r="Q888" s="4">
        <v>120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2">
        <v>5</v>
      </c>
      <c r="Z888" s="2">
        <v>0</v>
      </c>
      <c r="AA888" s="2">
        <v>0</v>
      </c>
      <c r="AB888" s="2">
        <v>2</v>
      </c>
      <c r="AC888" s="2">
        <v>3</v>
      </c>
      <c r="AD888" s="2">
        <v>0</v>
      </c>
      <c r="AE888" s="2">
        <v>0</v>
      </c>
      <c r="AF888" s="4">
        <v>187.5</v>
      </c>
      <c r="AG888" s="2">
        <v>29</v>
      </c>
      <c r="AH888" s="2">
        <v>435</v>
      </c>
      <c r="AI888" s="2">
        <v>200</v>
      </c>
      <c r="AJ888" s="5">
        <v>0</v>
      </c>
      <c r="AK888" s="55">
        <f t="shared" si="13"/>
        <v>0</v>
      </c>
    </row>
    <row r="889" spans="1:37" ht="25.65" customHeight="1">
      <c r="A889" s="2">
        <v>1273</v>
      </c>
      <c r="B889" s="2" t="s">
        <v>1084</v>
      </c>
      <c r="C889" s="2" t="s">
        <v>1663</v>
      </c>
      <c r="D889" s="2" t="s">
        <v>38</v>
      </c>
      <c r="E889" s="2" t="s">
        <v>1339</v>
      </c>
      <c r="F889" s="2" t="s">
        <v>40</v>
      </c>
      <c r="G889" s="2" t="s">
        <v>83</v>
      </c>
      <c r="H889" s="2" t="s">
        <v>509</v>
      </c>
      <c r="I889" s="3" t="s">
        <v>1357</v>
      </c>
      <c r="J889" s="3"/>
      <c r="K889" s="3"/>
      <c r="L889" s="2" t="s">
        <v>195</v>
      </c>
      <c r="M889" s="2"/>
      <c r="N889" s="2">
        <v>97.5</v>
      </c>
      <c r="O889" s="4">
        <v>97.5</v>
      </c>
      <c r="P889" s="4">
        <v>0</v>
      </c>
      <c r="Q889" s="4">
        <v>97.5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4">
        <v>0</v>
      </c>
      <c r="AG889" s="2">
        <v>16</v>
      </c>
      <c r="AH889" s="2">
        <v>240</v>
      </c>
      <c r="AI889" s="2">
        <v>200</v>
      </c>
      <c r="AJ889" s="5">
        <v>0</v>
      </c>
      <c r="AK889" s="55">
        <f t="shared" si="13"/>
        <v>0</v>
      </c>
    </row>
    <row r="890" spans="1:37" ht="25.65" customHeight="1">
      <c r="A890" s="2">
        <v>1274</v>
      </c>
      <c r="B890" s="2" t="s">
        <v>1084</v>
      </c>
      <c r="C890" s="2" t="s">
        <v>1664</v>
      </c>
      <c r="D890" s="2" t="s">
        <v>38</v>
      </c>
      <c r="E890" s="2" t="s">
        <v>1339</v>
      </c>
      <c r="F890" s="2" t="s">
        <v>40</v>
      </c>
      <c r="G890" s="2" t="s">
        <v>106</v>
      </c>
      <c r="H890" s="2" t="s">
        <v>77</v>
      </c>
      <c r="I890" s="3" t="s">
        <v>1357</v>
      </c>
      <c r="J890" s="3"/>
      <c r="K890" s="3"/>
      <c r="L890" s="2" t="s">
        <v>74</v>
      </c>
      <c r="M890" s="2"/>
      <c r="N890" s="2">
        <v>97.5</v>
      </c>
      <c r="O890" s="4">
        <v>97.5</v>
      </c>
      <c r="P890" s="4">
        <v>0</v>
      </c>
      <c r="Q890" s="4">
        <v>97.5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4">
        <v>0</v>
      </c>
      <c r="AG890" s="2">
        <v>26</v>
      </c>
      <c r="AH890" s="2">
        <v>390</v>
      </c>
      <c r="AI890" s="2">
        <v>200</v>
      </c>
      <c r="AJ890" s="5">
        <v>0</v>
      </c>
      <c r="AK890" s="55">
        <f t="shared" si="13"/>
        <v>0</v>
      </c>
    </row>
    <row r="891" spans="1:37" ht="25.65" customHeight="1">
      <c r="A891" s="2">
        <v>1275</v>
      </c>
      <c r="B891" s="2" t="s">
        <v>1084</v>
      </c>
      <c r="C891" s="2" t="s">
        <v>1665</v>
      </c>
      <c r="D891" s="2" t="s">
        <v>133</v>
      </c>
      <c r="E891" s="2" t="s">
        <v>1339</v>
      </c>
      <c r="F891" s="2" t="s">
        <v>40</v>
      </c>
      <c r="G891" s="2" t="s">
        <v>160</v>
      </c>
      <c r="H891" s="2" t="s">
        <v>667</v>
      </c>
      <c r="I891" s="3" t="s">
        <v>375</v>
      </c>
      <c r="J891" s="3"/>
      <c r="K891" s="3"/>
      <c r="L891" s="2" t="s">
        <v>70</v>
      </c>
      <c r="M891" s="2"/>
      <c r="N891" s="2">
        <v>88</v>
      </c>
      <c r="O891" s="4">
        <v>88</v>
      </c>
      <c r="P891" s="4">
        <v>0</v>
      </c>
      <c r="Q891" s="4">
        <v>88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4">
        <v>0</v>
      </c>
      <c r="AG891" s="2">
        <v>16</v>
      </c>
      <c r="AH891" s="2">
        <v>240</v>
      </c>
      <c r="AI891" s="2">
        <v>200</v>
      </c>
      <c r="AJ891" s="5">
        <v>0</v>
      </c>
      <c r="AK891" s="55">
        <f t="shared" si="13"/>
        <v>0</v>
      </c>
    </row>
    <row r="892" spans="1:37" ht="25.65" customHeight="1">
      <c r="A892" s="2">
        <v>1276</v>
      </c>
      <c r="B892" s="2" t="s">
        <v>1084</v>
      </c>
      <c r="C892" s="2" t="s">
        <v>1666</v>
      </c>
      <c r="D892" s="2" t="s">
        <v>38</v>
      </c>
      <c r="E892" s="2" t="s">
        <v>1339</v>
      </c>
      <c r="F892" s="2" t="s">
        <v>40</v>
      </c>
      <c r="G892" s="2" t="s">
        <v>109</v>
      </c>
      <c r="H892" s="2" t="s">
        <v>123</v>
      </c>
      <c r="I892" s="3" t="s">
        <v>924</v>
      </c>
      <c r="J892" s="3"/>
      <c r="K892" s="3"/>
      <c r="L892" s="2" t="s">
        <v>64</v>
      </c>
      <c r="M892" s="2"/>
      <c r="N892" s="2">
        <v>76.5</v>
      </c>
      <c r="O892" s="4">
        <v>69</v>
      </c>
      <c r="P892" s="4">
        <v>0</v>
      </c>
      <c r="Q892" s="4">
        <v>69</v>
      </c>
      <c r="R892" s="4">
        <v>7.5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2">
        <v>1.5</v>
      </c>
      <c r="Z892" s="2">
        <v>0</v>
      </c>
      <c r="AA892" s="2">
        <v>0</v>
      </c>
      <c r="AB892" s="2">
        <v>1.5</v>
      </c>
      <c r="AC892" s="2">
        <v>0</v>
      </c>
      <c r="AD892" s="2">
        <v>0</v>
      </c>
      <c r="AE892" s="2">
        <v>0</v>
      </c>
      <c r="AF892" s="4">
        <v>60</v>
      </c>
      <c r="AG892" s="2">
        <v>12</v>
      </c>
      <c r="AH892" s="2">
        <v>180</v>
      </c>
      <c r="AI892" s="2">
        <v>200</v>
      </c>
      <c r="AJ892" s="5">
        <v>0</v>
      </c>
      <c r="AK892" s="55">
        <f t="shared" si="13"/>
        <v>7.5</v>
      </c>
    </row>
    <row r="893" spans="1:37" ht="25.65" customHeight="1">
      <c r="A893" s="2">
        <v>1277</v>
      </c>
      <c r="B893" s="2" t="s">
        <v>1084</v>
      </c>
      <c r="C893" s="2" t="s">
        <v>1667</v>
      </c>
      <c r="D893" s="2" t="s">
        <v>38</v>
      </c>
      <c r="E893" s="2" t="s">
        <v>1339</v>
      </c>
      <c r="F893" s="2" t="s">
        <v>40</v>
      </c>
      <c r="G893" s="2" t="s">
        <v>233</v>
      </c>
      <c r="H893" s="2" t="s">
        <v>509</v>
      </c>
      <c r="I893" s="3" t="s">
        <v>323</v>
      </c>
      <c r="J893" s="3"/>
      <c r="K893" s="3"/>
      <c r="L893" s="2" t="s">
        <v>195</v>
      </c>
      <c r="M893" s="2"/>
      <c r="N893" s="2">
        <v>60</v>
      </c>
      <c r="O893" s="4">
        <v>60</v>
      </c>
      <c r="P893" s="4">
        <v>0</v>
      </c>
      <c r="Q893" s="4">
        <v>60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4">
        <v>0</v>
      </c>
      <c r="AG893" s="2">
        <v>8</v>
      </c>
      <c r="AH893" s="2">
        <v>120</v>
      </c>
      <c r="AI893" s="2">
        <v>200</v>
      </c>
      <c r="AJ893" s="5">
        <v>0</v>
      </c>
      <c r="AK893" s="55">
        <f t="shared" si="13"/>
        <v>0</v>
      </c>
    </row>
    <row r="894" spans="1:37" ht="25.65" customHeight="1">
      <c r="A894" s="2">
        <v>1279</v>
      </c>
      <c r="B894" s="2" t="s">
        <v>1084</v>
      </c>
      <c r="C894" s="2" t="s">
        <v>1668</v>
      </c>
      <c r="D894" s="2" t="s">
        <v>38</v>
      </c>
      <c r="E894" s="2" t="s">
        <v>649</v>
      </c>
      <c r="F894" s="2" t="s">
        <v>40</v>
      </c>
      <c r="G894" s="2" t="s">
        <v>311</v>
      </c>
      <c r="H894" s="2" t="s">
        <v>1242</v>
      </c>
      <c r="I894" s="3" t="s">
        <v>1282</v>
      </c>
      <c r="J894" s="3"/>
      <c r="K894" s="3"/>
      <c r="L894" s="2" t="s">
        <v>706</v>
      </c>
      <c r="M894" s="2"/>
      <c r="N894" s="2">
        <v>37.5</v>
      </c>
      <c r="O894" s="4">
        <v>35</v>
      </c>
      <c r="P894" s="4">
        <v>0</v>
      </c>
      <c r="Q894" s="4">
        <v>35</v>
      </c>
      <c r="R894" s="4">
        <v>2.5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4">
        <v>0</v>
      </c>
      <c r="AG894" s="2">
        <v>7</v>
      </c>
      <c r="AH894" s="2">
        <v>105</v>
      </c>
      <c r="AI894" s="2">
        <v>200</v>
      </c>
      <c r="AJ894" s="5">
        <v>0</v>
      </c>
      <c r="AK894" s="55">
        <f t="shared" si="13"/>
        <v>2.5</v>
      </c>
    </row>
    <row r="895" spans="1:37" ht="25.65" customHeight="1">
      <c r="A895" s="2">
        <v>1280</v>
      </c>
      <c r="B895" s="2" t="s">
        <v>36</v>
      </c>
      <c r="C895" s="2" t="s">
        <v>1669</v>
      </c>
      <c r="D895" s="2" t="s">
        <v>38</v>
      </c>
      <c r="E895" s="2" t="s">
        <v>39</v>
      </c>
      <c r="F895" s="2" t="s">
        <v>40</v>
      </c>
      <c r="G895" s="2" t="s">
        <v>83</v>
      </c>
      <c r="H895" s="2" t="s">
        <v>509</v>
      </c>
      <c r="I895" s="3" t="s">
        <v>1227</v>
      </c>
      <c r="J895" s="3"/>
      <c r="K895" s="3"/>
      <c r="L895" s="2" t="s">
        <v>195</v>
      </c>
      <c r="M895" s="2"/>
      <c r="N895" s="2">
        <v>172.5</v>
      </c>
      <c r="O895" s="4">
        <v>172.5</v>
      </c>
      <c r="P895" s="4">
        <v>0</v>
      </c>
      <c r="Q895" s="4">
        <v>172.5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2">
        <v>21</v>
      </c>
      <c r="Z895" s="2">
        <v>0</v>
      </c>
      <c r="AA895" s="2">
        <v>0</v>
      </c>
      <c r="AB895" s="2">
        <v>21</v>
      </c>
      <c r="AC895" s="2">
        <v>0</v>
      </c>
      <c r="AD895" s="2">
        <v>0</v>
      </c>
      <c r="AE895" s="2">
        <v>0</v>
      </c>
      <c r="AF895" s="4">
        <v>840</v>
      </c>
      <c r="AG895" s="2">
        <v>32</v>
      </c>
      <c r="AH895" s="2">
        <v>480</v>
      </c>
      <c r="AI895" s="2">
        <v>200</v>
      </c>
      <c r="AJ895" s="5">
        <v>0</v>
      </c>
      <c r="AK895" s="55">
        <f t="shared" si="13"/>
        <v>0</v>
      </c>
    </row>
    <row r="896" spans="1:37" ht="25.65" customHeight="1">
      <c r="A896" s="2">
        <v>1282</v>
      </c>
      <c r="B896" s="2" t="s">
        <v>36</v>
      </c>
      <c r="C896" s="2" t="s">
        <v>1670</v>
      </c>
      <c r="D896" s="2" t="s">
        <v>38</v>
      </c>
      <c r="E896" s="2" t="s">
        <v>39</v>
      </c>
      <c r="F896" s="2" t="s">
        <v>40</v>
      </c>
      <c r="G896" s="2" t="s">
        <v>1154</v>
      </c>
      <c r="H896" s="2" t="s">
        <v>509</v>
      </c>
      <c r="I896" s="3" t="s">
        <v>1229</v>
      </c>
      <c r="J896" s="3"/>
      <c r="K896" s="3"/>
      <c r="L896" s="2" t="s">
        <v>195</v>
      </c>
      <c r="M896" s="2"/>
      <c r="N896" s="2">
        <v>172.5</v>
      </c>
      <c r="O896" s="4">
        <v>172.5</v>
      </c>
      <c r="P896" s="4">
        <v>0</v>
      </c>
      <c r="Q896" s="4">
        <v>172.5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2">
        <v>3</v>
      </c>
      <c r="Z896" s="2">
        <v>0</v>
      </c>
      <c r="AA896" s="2">
        <v>0</v>
      </c>
      <c r="AB896" s="2">
        <v>3</v>
      </c>
      <c r="AC896" s="2">
        <v>0</v>
      </c>
      <c r="AD896" s="2">
        <v>0</v>
      </c>
      <c r="AE896" s="2">
        <v>0</v>
      </c>
      <c r="AF896" s="4">
        <v>120</v>
      </c>
      <c r="AG896" s="2">
        <v>25</v>
      </c>
      <c r="AH896" s="2">
        <v>375</v>
      </c>
      <c r="AI896" s="2">
        <v>200</v>
      </c>
      <c r="AJ896" s="5">
        <v>0</v>
      </c>
      <c r="AK896" s="55">
        <f t="shared" si="13"/>
        <v>0</v>
      </c>
    </row>
    <row r="897" spans="1:37" ht="25.65" customHeight="1">
      <c r="A897" s="2">
        <v>1283</v>
      </c>
      <c r="B897" s="2" t="s">
        <v>36</v>
      </c>
      <c r="C897" s="2" t="s">
        <v>1671</v>
      </c>
      <c r="D897" s="2" t="s">
        <v>38</v>
      </c>
      <c r="E897" s="2" t="s">
        <v>39</v>
      </c>
      <c r="F897" s="2" t="s">
        <v>165</v>
      </c>
      <c r="G897" s="2" t="s">
        <v>166</v>
      </c>
      <c r="H897" s="2" t="s">
        <v>170</v>
      </c>
      <c r="I897" s="3" t="s">
        <v>1229</v>
      </c>
      <c r="J897" s="3"/>
      <c r="K897" s="3"/>
      <c r="L897" s="2" t="s">
        <v>64</v>
      </c>
      <c r="M897" s="2"/>
      <c r="N897" s="2">
        <v>172.5</v>
      </c>
      <c r="O897" s="4">
        <v>172.5</v>
      </c>
      <c r="P897" s="4">
        <v>0</v>
      </c>
      <c r="Q897" s="4">
        <v>172.5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2">
        <v>28.5</v>
      </c>
      <c r="Z897" s="2">
        <v>28.5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4">
        <v>0</v>
      </c>
      <c r="AG897" s="2">
        <v>41</v>
      </c>
      <c r="AH897" s="2">
        <v>615</v>
      </c>
      <c r="AI897" s="2">
        <v>200</v>
      </c>
      <c r="AJ897" s="5">
        <v>0</v>
      </c>
      <c r="AK897" s="55">
        <f t="shared" si="13"/>
        <v>0</v>
      </c>
    </row>
    <row r="898" spans="1:37" ht="25.65" customHeight="1">
      <c r="A898" s="2">
        <v>1284</v>
      </c>
      <c r="B898" s="2" t="s">
        <v>36</v>
      </c>
      <c r="C898" s="2" t="s">
        <v>1672</v>
      </c>
      <c r="D898" s="2" t="s">
        <v>38</v>
      </c>
      <c r="E898" s="2" t="s">
        <v>39</v>
      </c>
      <c r="F898" s="2" t="s">
        <v>165</v>
      </c>
      <c r="G898" s="2" t="s">
        <v>166</v>
      </c>
      <c r="H898" s="2" t="s">
        <v>170</v>
      </c>
      <c r="I898" s="3" t="s">
        <v>1232</v>
      </c>
      <c r="J898" s="3"/>
      <c r="K898" s="3"/>
      <c r="L898" s="2" t="s">
        <v>64</v>
      </c>
      <c r="M898" s="2"/>
      <c r="N898" s="2">
        <v>172.5</v>
      </c>
      <c r="O898" s="4">
        <v>172.5</v>
      </c>
      <c r="P898" s="4">
        <v>0</v>
      </c>
      <c r="Q898" s="4">
        <v>172.5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4">
        <v>0</v>
      </c>
      <c r="AG898" s="2">
        <v>31</v>
      </c>
      <c r="AH898" s="2">
        <v>465</v>
      </c>
      <c r="AI898" s="2">
        <v>200</v>
      </c>
      <c r="AJ898" s="5">
        <v>0</v>
      </c>
      <c r="AK898" s="55">
        <f t="shared" si="13"/>
        <v>0</v>
      </c>
    </row>
    <row r="899" spans="1:37" ht="25.65" customHeight="1">
      <c r="A899" s="2">
        <v>1285</v>
      </c>
      <c r="B899" s="2" t="s">
        <v>36</v>
      </c>
      <c r="C899" s="2" t="s">
        <v>1673</v>
      </c>
      <c r="D899" s="2" t="s">
        <v>38</v>
      </c>
      <c r="E899" s="2" t="s">
        <v>39</v>
      </c>
      <c r="F899" s="2" t="s">
        <v>40</v>
      </c>
      <c r="G899" s="2" t="s">
        <v>102</v>
      </c>
      <c r="H899" s="2" t="s">
        <v>72</v>
      </c>
      <c r="I899" s="3" t="s">
        <v>1232</v>
      </c>
      <c r="J899" s="3"/>
      <c r="K899" s="3"/>
      <c r="L899" s="2" t="s">
        <v>74</v>
      </c>
      <c r="M899" s="2"/>
      <c r="N899" s="2">
        <v>172.5</v>
      </c>
      <c r="O899" s="4">
        <v>161</v>
      </c>
      <c r="P899" s="4">
        <v>0</v>
      </c>
      <c r="Q899" s="4">
        <v>161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4">
        <v>0</v>
      </c>
      <c r="AG899" s="2">
        <v>42</v>
      </c>
      <c r="AH899" s="2">
        <v>630</v>
      </c>
      <c r="AI899" s="2">
        <v>200</v>
      </c>
      <c r="AJ899" s="5">
        <v>0</v>
      </c>
      <c r="AK899" s="55">
        <f t="shared" si="13"/>
        <v>0</v>
      </c>
    </row>
    <row r="900" spans="1:37" ht="25.65" customHeight="1">
      <c r="A900" s="2">
        <v>1287</v>
      </c>
      <c r="B900" s="2" t="s">
        <v>36</v>
      </c>
      <c r="C900" s="2" t="s">
        <v>1674</v>
      </c>
      <c r="D900" s="2" t="s">
        <v>38</v>
      </c>
      <c r="E900" s="2" t="s">
        <v>39</v>
      </c>
      <c r="F900" s="2" t="s">
        <v>40</v>
      </c>
      <c r="G900" s="2" t="s">
        <v>87</v>
      </c>
      <c r="H900" s="2" t="s">
        <v>62</v>
      </c>
      <c r="I900" s="3" t="s">
        <v>1240</v>
      </c>
      <c r="J900" s="3"/>
      <c r="K900" s="3"/>
      <c r="L900" s="2" t="s">
        <v>64</v>
      </c>
      <c r="M900" s="2"/>
      <c r="N900" s="2">
        <v>172.5</v>
      </c>
      <c r="O900" s="4">
        <v>172.5</v>
      </c>
      <c r="P900" s="4">
        <v>0</v>
      </c>
      <c r="Q900" s="4">
        <v>172.5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2">
        <v>23</v>
      </c>
      <c r="Z900" s="2">
        <v>0</v>
      </c>
      <c r="AA900" s="2">
        <v>0</v>
      </c>
      <c r="AB900" s="2">
        <v>23</v>
      </c>
      <c r="AC900" s="2">
        <v>0</v>
      </c>
      <c r="AD900" s="2">
        <v>0</v>
      </c>
      <c r="AE900" s="2">
        <v>0</v>
      </c>
      <c r="AF900" s="4">
        <v>920</v>
      </c>
      <c r="AG900" s="2">
        <v>45</v>
      </c>
      <c r="AH900" s="2">
        <v>675</v>
      </c>
      <c r="AI900" s="2">
        <v>200</v>
      </c>
      <c r="AJ900" s="5">
        <v>0</v>
      </c>
      <c r="AK900" s="55">
        <f t="shared" ref="AK900:AK963" si="14">R900+S900+T900+U900+V900+X900</f>
        <v>0</v>
      </c>
    </row>
    <row r="901" spans="1:37" ht="25.65" customHeight="1">
      <c r="A901" s="2">
        <v>1289</v>
      </c>
      <c r="B901" s="2" t="s">
        <v>1084</v>
      </c>
      <c r="C901" s="2" t="s">
        <v>1675</v>
      </c>
      <c r="D901" s="2" t="s">
        <v>38</v>
      </c>
      <c r="E901" s="2" t="s">
        <v>649</v>
      </c>
      <c r="F901" s="2" t="s">
        <v>40</v>
      </c>
      <c r="G901" s="2" t="s">
        <v>1154</v>
      </c>
      <c r="H901" s="2" t="s">
        <v>1242</v>
      </c>
      <c r="I901" s="3" t="s">
        <v>1373</v>
      </c>
      <c r="J901" s="3"/>
      <c r="K901" s="3"/>
      <c r="L901" s="2" t="s">
        <v>706</v>
      </c>
      <c r="M901" s="2"/>
      <c r="N901" s="2">
        <v>172.5</v>
      </c>
      <c r="O901" s="4">
        <v>169</v>
      </c>
      <c r="P901" s="4">
        <v>0</v>
      </c>
      <c r="Q901" s="4">
        <v>169</v>
      </c>
      <c r="R901" s="4">
        <v>3.5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4">
        <v>0</v>
      </c>
      <c r="AG901" s="2">
        <v>24</v>
      </c>
      <c r="AH901" s="2">
        <v>360</v>
      </c>
      <c r="AI901" s="2">
        <v>200</v>
      </c>
      <c r="AJ901" s="5">
        <v>0</v>
      </c>
      <c r="AK901" s="55">
        <f t="shared" si="14"/>
        <v>3.5</v>
      </c>
    </row>
    <row r="902" spans="1:37" ht="25.65" customHeight="1">
      <c r="A902" s="2">
        <v>1290</v>
      </c>
      <c r="B902" s="2" t="s">
        <v>36</v>
      </c>
      <c r="C902" s="2" t="s">
        <v>1676</v>
      </c>
      <c r="D902" s="2" t="s">
        <v>38</v>
      </c>
      <c r="E902" s="2" t="s">
        <v>39</v>
      </c>
      <c r="F902" s="2" t="s">
        <v>40</v>
      </c>
      <c r="G902" s="2" t="s">
        <v>177</v>
      </c>
      <c r="H902" s="2" t="s">
        <v>685</v>
      </c>
      <c r="I902" s="3" t="s">
        <v>1373</v>
      </c>
      <c r="J902" s="3"/>
      <c r="K902" s="3"/>
      <c r="L902" s="2" t="s">
        <v>195</v>
      </c>
      <c r="M902" s="2"/>
      <c r="N902" s="2">
        <v>172.5</v>
      </c>
      <c r="O902" s="4">
        <v>157.5</v>
      </c>
      <c r="P902" s="4">
        <v>0</v>
      </c>
      <c r="Q902" s="4">
        <v>157.5</v>
      </c>
      <c r="R902" s="4">
        <v>15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4">
        <v>0</v>
      </c>
      <c r="AG902" s="2">
        <v>21</v>
      </c>
      <c r="AH902" s="2">
        <v>315</v>
      </c>
      <c r="AI902" s="2">
        <v>200</v>
      </c>
      <c r="AJ902" s="5">
        <v>0</v>
      </c>
      <c r="AK902" s="55">
        <f t="shared" si="14"/>
        <v>15</v>
      </c>
    </row>
    <row r="903" spans="1:37" ht="25.65" customHeight="1">
      <c r="A903" s="2">
        <v>1291</v>
      </c>
      <c r="B903" s="2" t="s">
        <v>36</v>
      </c>
      <c r="C903" s="2" t="s">
        <v>1677</v>
      </c>
      <c r="D903" s="2" t="s">
        <v>133</v>
      </c>
      <c r="E903" s="2" t="s">
        <v>39</v>
      </c>
      <c r="F903" s="2" t="s">
        <v>40</v>
      </c>
      <c r="G903" s="2" t="s">
        <v>382</v>
      </c>
      <c r="H903" s="2" t="s">
        <v>383</v>
      </c>
      <c r="I903" s="3" t="s">
        <v>1678</v>
      </c>
      <c r="J903" s="3"/>
      <c r="K903" s="3"/>
      <c r="L903" s="2" t="s">
        <v>64</v>
      </c>
      <c r="M903" s="2"/>
      <c r="N903" s="2">
        <v>184</v>
      </c>
      <c r="O903" s="4">
        <v>184</v>
      </c>
      <c r="P903" s="4">
        <v>0</v>
      </c>
      <c r="Q903" s="4">
        <v>184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2">
        <v>2</v>
      </c>
      <c r="Z903" s="2">
        <v>2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4">
        <v>0</v>
      </c>
      <c r="AG903" s="2">
        <v>28</v>
      </c>
      <c r="AH903" s="2">
        <v>420</v>
      </c>
      <c r="AI903" s="2">
        <v>200</v>
      </c>
      <c r="AJ903" s="5">
        <v>0</v>
      </c>
      <c r="AK903" s="55">
        <f t="shared" si="14"/>
        <v>0</v>
      </c>
    </row>
    <row r="904" spans="1:37" ht="25.65" customHeight="1">
      <c r="A904" s="2">
        <v>1292</v>
      </c>
      <c r="B904" s="2" t="s">
        <v>36</v>
      </c>
      <c r="C904" s="2" t="s">
        <v>1679</v>
      </c>
      <c r="D904" s="2" t="s">
        <v>38</v>
      </c>
      <c r="E904" s="2" t="s">
        <v>39</v>
      </c>
      <c r="F904" s="2" t="s">
        <v>165</v>
      </c>
      <c r="G904" s="2" t="s">
        <v>166</v>
      </c>
      <c r="H904" s="2" t="s">
        <v>1134</v>
      </c>
      <c r="I904" s="3" t="s">
        <v>1526</v>
      </c>
      <c r="J904" s="3"/>
      <c r="K904" s="3"/>
      <c r="L904" s="2" t="s">
        <v>195</v>
      </c>
      <c r="M904" s="2"/>
      <c r="N904" s="2">
        <v>172.5</v>
      </c>
      <c r="O904" s="4">
        <v>172.43333333333334</v>
      </c>
      <c r="P904" s="4">
        <v>0</v>
      </c>
      <c r="Q904" s="4">
        <v>172.43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2">
        <v>11.5</v>
      </c>
      <c r="Z904" s="2">
        <v>11.5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4">
        <v>0</v>
      </c>
      <c r="AG904" s="2">
        <v>26</v>
      </c>
      <c r="AH904" s="2">
        <v>390</v>
      </c>
      <c r="AI904" s="2">
        <v>200</v>
      </c>
      <c r="AJ904" s="5">
        <v>0</v>
      </c>
      <c r="AK904" s="55">
        <f t="shared" si="14"/>
        <v>0</v>
      </c>
    </row>
    <row r="905" spans="1:37" ht="25.65" customHeight="1">
      <c r="A905" s="2">
        <v>1293</v>
      </c>
      <c r="B905" s="2" t="s">
        <v>36</v>
      </c>
      <c r="C905" s="2" t="s">
        <v>1680</v>
      </c>
      <c r="D905" s="2" t="s">
        <v>38</v>
      </c>
      <c r="E905" s="2" t="s">
        <v>39</v>
      </c>
      <c r="F905" s="2" t="s">
        <v>40</v>
      </c>
      <c r="G905" s="2" t="s">
        <v>83</v>
      </c>
      <c r="H905" s="2" t="s">
        <v>91</v>
      </c>
      <c r="I905" s="3" t="s">
        <v>1247</v>
      </c>
      <c r="J905" s="3"/>
      <c r="K905" s="3"/>
      <c r="L905" s="2" t="s">
        <v>70</v>
      </c>
      <c r="M905" s="2"/>
      <c r="N905" s="2">
        <v>172.5</v>
      </c>
      <c r="O905" s="4">
        <v>161.5</v>
      </c>
      <c r="P905" s="4">
        <v>0</v>
      </c>
      <c r="Q905" s="4">
        <v>161.5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2">
        <v>41.5</v>
      </c>
      <c r="Z905" s="2">
        <v>18.5</v>
      </c>
      <c r="AA905" s="2">
        <v>0</v>
      </c>
      <c r="AB905" s="2">
        <v>10</v>
      </c>
      <c r="AC905" s="2">
        <v>13</v>
      </c>
      <c r="AD905" s="2">
        <v>0</v>
      </c>
      <c r="AE905" s="2">
        <v>0</v>
      </c>
      <c r="AF905" s="4">
        <v>920</v>
      </c>
      <c r="AG905" s="2">
        <v>41</v>
      </c>
      <c r="AH905" s="2">
        <v>615</v>
      </c>
      <c r="AI905" s="2">
        <v>200</v>
      </c>
      <c r="AJ905" s="5">
        <v>0</v>
      </c>
      <c r="AK905" s="55">
        <f t="shared" si="14"/>
        <v>0</v>
      </c>
    </row>
    <row r="906" spans="1:37" ht="25.65" customHeight="1">
      <c r="A906" s="2">
        <v>1294</v>
      </c>
      <c r="B906" s="2" t="s">
        <v>85</v>
      </c>
      <c r="C906" s="2" t="s">
        <v>1681</v>
      </c>
      <c r="D906" s="2" t="s">
        <v>133</v>
      </c>
      <c r="E906" s="2" t="s">
        <v>649</v>
      </c>
      <c r="F906" s="2" t="s">
        <v>40</v>
      </c>
      <c r="G906" s="2" t="s">
        <v>457</v>
      </c>
      <c r="H906" s="2" t="s">
        <v>1242</v>
      </c>
      <c r="I906" s="3" t="s">
        <v>1248</v>
      </c>
      <c r="J906" s="3"/>
      <c r="K906" s="3" t="s">
        <v>89</v>
      </c>
      <c r="L906" s="2" t="s">
        <v>706</v>
      </c>
      <c r="M906" s="2"/>
      <c r="N906" s="2">
        <v>64</v>
      </c>
      <c r="O906" s="4">
        <v>64</v>
      </c>
      <c r="P906" s="4">
        <v>0</v>
      </c>
      <c r="Q906" s="4">
        <v>64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4">
        <v>0</v>
      </c>
      <c r="AG906" s="2">
        <v>11</v>
      </c>
      <c r="AH906" s="2">
        <v>165</v>
      </c>
      <c r="AI906" s="2">
        <v>200</v>
      </c>
      <c r="AJ906" s="5">
        <v>0</v>
      </c>
      <c r="AK906" s="55">
        <f t="shared" si="14"/>
        <v>0</v>
      </c>
    </row>
    <row r="907" spans="1:37" ht="25.65" customHeight="1">
      <c r="A907" s="2">
        <v>1295</v>
      </c>
      <c r="B907" s="2" t="s">
        <v>36</v>
      </c>
      <c r="C907" s="2" t="s">
        <v>1682</v>
      </c>
      <c r="D907" s="2" t="s">
        <v>38</v>
      </c>
      <c r="E907" s="2" t="s">
        <v>39</v>
      </c>
      <c r="F907" s="2" t="s">
        <v>165</v>
      </c>
      <c r="G907" s="2" t="s">
        <v>166</v>
      </c>
      <c r="H907" s="2" t="s">
        <v>170</v>
      </c>
      <c r="I907" s="3" t="s">
        <v>1251</v>
      </c>
      <c r="J907" s="3"/>
      <c r="K907" s="3"/>
      <c r="L907" s="2" t="s">
        <v>64</v>
      </c>
      <c r="M907" s="2"/>
      <c r="N907" s="2">
        <v>172.5</v>
      </c>
      <c r="O907" s="4">
        <v>169</v>
      </c>
      <c r="P907" s="4">
        <v>0</v>
      </c>
      <c r="Q907" s="4">
        <v>169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2">
        <v>11.5</v>
      </c>
      <c r="Z907" s="2">
        <v>11.5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4">
        <v>0</v>
      </c>
      <c r="AG907" s="2">
        <v>30</v>
      </c>
      <c r="AH907" s="2">
        <v>450</v>
      </c>
      <c r="AI907" s="2">
        <v>200</v>
      </c>
      <c r="AJ907" s="5">
        <v>0</v>
      </c>
      <c r="AK907" s="55">
        <f t="shared" si="14"/>
        <v>0</v>
      </c>
    </row>
    <row r="908" spans="1:37" ht="25.65" customHeight="1">
      <c r="A908" s="2">
        <v>1297</v>
      </c>
      <c r="B908" s="2" t="s">
        <v>36</v>
      </c>
      <c r="C908" s="2" t="s">
        <v>1683</v>
      </c>
      <c r="D908" s="2" t="s">
        <v>38</v>
      </c>
      <c r="E908" s="2" t="s">
        <v>39</v>
      </c>
      <c r="F908" s="2" t="s">
        <v>40</v>
      </c>
      <c r="G908" s="2" t="s">
        <v>177</v>
      </c>
      <c r="H908" s="2" t="s">
        <v>685</v>
      </c>
      <c r="I908" s="3" t="s">
        <v>1255</v>
      </c>
      <c r="J908" s="3"/>
      <c r="K908" s="3"/>
      <c r="L908" s="2" t="s">
        <v>64</v>
      </c>
      <c r="M908" s="2"/>
      <c r="N908" s="2">
        <v>172.5</v>
      </c>
      <c r="O908" s="4">
        <v>172.5</v>
      </c>
      <c r="P908" s="4">
        <v>0</v>
      </c>
      <c r="Q908" s="4">
        <v>172.5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2">
        <v>1</v>
      </c>
      <c r="Z908" s="2">
        <v>1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4">
        <v>0</v>
      </c>
      <c r="AG908" s="2">
        <v>32</v>
      </c>
      <c r="AH908" s="2">
        <v>480</v>
      </c>
      <c r="AI908" s="2">
        <v>200</v>
      </c>
      <c r="AJ908" s="5">
        <v>0</v>
      </c>
      <c r="AK908" s="55">
        <f t="shared" si="14"/>
        <v>0</v>
      </c>
    </row>
    <row r="909" spans="1:37" ht="25.65" customHeight="1">
      <c r="A909" s="2">
        <v>1302</v>
      </c>
      <c r="B909" s="2" t="s">
        <v>36</v>
      </c>
      <c r="C909" s="2" t="s">
        <v>1684</v>
      </c>
      <c r="D909" s="2" t="s">
        <v>38</v>
      </c>
      <c r="E909" s="2" t="s">
        <v>39</v>
      </c>
      <c r="F909" s="2" t="s">
        <v>40</v>
      </c>
      <c r="G909" s="2" t="s">
        <v>102</v>
      </c>
      <c r="H909" s="2" t="s">
        <v>509</v>
      </c>
      <c r="I909" s="3" t="s">
        <v>1685</v>
      </c>
      <c r="J909" s="3"/>
      <c r="K909" s="3"/>
      <c r="L909" s="2" t="s">
        <v>195</v>
      </c>
      <c r="M909" s="2"/>
      <c r="N909" s="2">
        <v>172.5</v>
      </c>
      <c r="O909" s="4">
        <v>172.5</v>
      </c>
      <c r="P909" s="4">
        <v>0</v>
      </c>
      <c r="Q909" s="4">
        <v>172.5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2">
        <v>12.5</v>
      </c>
      <c r="Z909" s="2">
        <v>0</v>
      </c>
      <c r="AA909" s="2">
        <v>0</v>
      </c>
      <c r="AB909" s="2">
        <v>12.5</v>
      </c>
      <c r="AC909" s="2">
        <v>0</v>
      </c>
      <c r="AD909" s="2">
        <v>0</v>
      </c>
      <c r="AE909" s="2">
        <v>0</v>
      </c>
      <c r="AF909" s="4">
        <v>500</v>
      </c>
      <c r="AG909" s="2">
        <v>33</v>
      </c>
      <c r="AH909" s="2">
        <v>495</v>
      </c>
      <c r="AI909" s="2">
        <v>200</v>
      </c>
      <c r="AJ909" s="5">
        <v>0</v>
      </c>
      <c r="AK909" s="55">
        <f t="shared" si="14"/>
        <v>0</v>
      </c>
    </row>
    <row r="910" spans="1:37" ht="25.65" customHeight="1">
      <c r="A910" s="2">
        <v>1304</v>
      </c>
      <c r="B910" s="2" t="s">
        <v>36</v>
      </c>
      <c r="C910" s="2" t="s">
        <v>1686</v>
      </c>
      <c r="D910" s="2" t="s">
        <v>38</v>
      </c>
      <c r="E910" s="2" t="s">
        <v>39</v>
      </c>
      <c r="F910" s="2" t="s">
        <v>40</v>
      </c>
      <c r="G910" s="2" t="s">
        <v>56</v>
      </c>
      <c r="H910" s="2" t="s">
        <v>1156</v>
      </c>
      <c r="I910" s="3" t="s">
        <v>1328</v>
      </c>
      <c r="J910" s="3"/>
      <c r="K910" s="3"/>
      <c r="L910" s="2" t="s">
        <v>195</v>
      </c>
      <c r="M910" s="2"/>
      <c r="N910" s="2">
        <v>172.5</v>
      </c>
      <c r="O910" s="4">
        <v>172.5</v>
      </c>
      <c r="P910" s="4">
        <v>0</v>
      </c>
      <c r="Q910" s="4">
        <v>172.5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2">
        <v>7.5</v>
      </c>
      <c r="Z910" s="2">
        <v>7.5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4">
        <v>0</v>
      </c>
      <c r="AG910" s="2">
        <v>34</v>
      </c>
      <c r="AH910" s="2">
        <v>510</v>
      </c>
      <c r="AI910" s="2">
        <v>200</v>
      </c>
      <c r="AJ910" s="5">
        <v>0</v>
      </c>
      <c r="AK910" s="55">
        <f t="shared" si="14"/>
        <v>0</v>
      </c>
    </row>
    <row r="911" spans="1:37" ht="25.65" customHeight="1">
      <c r="A911" s="2">
        <v>1305</v>
      </c>
      <c r="B911" s="2" t="s">
        <v>36</v>
      </c>
      <c r="C911" s="2" t="s">
        <v>1687</v>
      </c>
      <c r="D911" s="2" t="s">
        <v>38</v>
      </c>
      <c r="E911" s="2" t="s">
        <v>39</v>
      </c>
      <c r="F911" s="2" t="s">
        <v>40</v>
      </c>
      <c r="G911" s="2" t="s">
        <v>106</v>
      </c>
      <c r="H911" s="2" t="s">
        <v>62</v>
      </c>
      <c r="I911" s="3" t="s">
        <v>1608</v>
      </c>
      <c r="J911" s="3" t="s">
        <v>1546</v>
      </c>
      <c r="K911" s="3"/>
      <c r="L911" s="2" t="s">
        <v>64</v>
      </c>
      <c r="M911" s="2"/>
      <c r="N911" s="2">
        <v>172.5</v>
      </c>
      <c r="O911" s="4">
        <v>172.5</v>
      </c>
      <c r="P911" s="4">
        <v>15</v>
      </c>
      <c r="Q911" s="4">
        <v>165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2">
        <v>45.5</v>
      </c>
      <c r="Z911" s="2">
        <v>45.5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4">
        <v>0</v>
      </c>
      <c r="AG911" s="2">
        <v>38</v>
      </c>
      <c r="AH911" s="2">
        <v>570</v>
      </c>
      <c r="AI911" s="2">
        <v>200</v>
      </c>
      <c r="AJ911" s="5">
        <v>0</v>
      </c>
      <c r="AK911" s="55">
        <f t="shared" si="14"/>
        <v>0</v>
      </c>
    </row>
    <row r="912" spans="1:37" ht="25.65" customHeight="1">
      <c r="A912" s="2">
        <v>1307</v>
      </c>
      <c r="B912" s="2" t="s">
        <v>36</v>
      </c>
      <c r="C912" s="2" t="s">
        <v>1688</v>
      </c>
      <c r="D912" s="2" t="s">
        <v>38</v>
      </c>
      <c r="E912" s="2" t="s">
        <v>39</v>
      </c>
      <c r="F912" s="2" t="s">
        <v>40</v>
      </c>
      <c r="G912" s="2" t="s">
        <v>87</v>
      </c>
      <c r="H912" s="2" t="s">
        <v>291</v>
      </c>
      <c r="I912" s="3" t="s">
        <v>1332</v>
      </c>
      <c r="J912" s="3" t="s">
        <v>1333</v>
      </c>
      <c r="K912" s="3"/>
      <c r="L912" s="2" t="s">
        <v>64</v>
      </c>
      <c r="M912" s="2"/>
      <c r="N912" s="2">
        <v>172.5</v>
      </c>
      <c r="O912" s="4">
        <v>172.5</v>
      </c>
      <c r="P912" s="4">
        <v>60</v>
      </c>
      <c r="Q912" s="4">
        <v>112.5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2">
        <v>39.5</v>
      </c>
      <c r="Z912" s="2">
        <v>0</v>
      </c>
      <c r="AA912" s="2">
        <v>0</v>
      </c>
      <c r="AB912" s="2">
        <v>31</v>
      </c>
      <c r="AC912" s="2">
        <v>8.5</v>
      </c>
      <c r="AD912" s="2">
        <v>0</v>
      </c>
      <c r="AE912" s="2">
        <v>0</v>
      </c>
      <c r="AF912" s="4">
        <v>1580</v>
      </c>
      <c r="AG912" s="2">
        <v>43</v>
      </c>
      <c r="AH912" s="2">
        <v>645</v>
      </c>
      <c r="AI912" s="2">
        <v>200</v>
      </c>
      <c r="AJ912" s="5">
        <v>0</v>
      </c>
      <c r="AK912" s="55">
        <f t="shared" si="14"/>
        <v>0</v>
      </c>
    </row>
    <row r="913" spans="1:37" ht="25.65" customHeight="1">
      <c r="A913" s="2">
        <v>1312</v>
      </c>
      <c r="B913" s="2" t="s">
        <v>1084</v>
      </c>
      <c r="C913" s="2" t="s">
        <v>1689</v>
      </c>
      <c r="D913" s="2" t="s">
        <v>133</v>
      </c>
      <c r="E913" s="2" t="s">
        <v>1339</v>
      </c>
      <c r="F913" s="2" t="s">
        <v>40</v>
      </c>
      <c r="G913" s="2" t="s">
        <v>148</v>
      </c>
      <c r="H913" s="2" t="s">
        <v>360</v>
      </c>
      <c r="I913" s="3" t="s">
        <v>1690</v>
      </c>
      <c r="J913" s="3"/>
      <c r="K913" s="3"/>
      <c r="L913" s="2" t="s">
        <v>64</v>
      </c>
      <c r="M913" s="2"/>
      <c r="N913" s="2">
        <v>184</v>
      </c>
      <c r="O913" s="4">
        <v>184</v>
      </c>
      <c r="P913" s="4">
        <v>0</v>
      </c>
      <c r="Q913" s="4">
        <v>184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4">
        <v>0</v>
      </c>
      <c r="AG913" s="2">
        <v>34</v>
      </c>
      <c r="AH913" s="2">
        <v>510</v>
      </c>
      <c r="AI913" s="2">
        <v>200</v>
      </c>
      <c r="AJ913" s="5">
        <v>0</v>
      </c>
      <c r="AK913" s="55">
        <f t="shared" si="14"/>
        <v>0</v>
      </c>
    </row>
    <row r="914" spans="1:37" ht="25.65" customHeight="1">
      <c r="A914" s="2">
        <v>1313</v>
      </c>
      <c r="B914" s="2" t="s">
        <v>1084</v>
      </c>
      <c r="C914" s="2" t="s">
        <v>1691</v>
      </c>
      <c r="D914" s="2" t="s">
        <v>38</v>
      </c>
      <c r="E914" s="2" t="s">
        <v>649</v>
      </c>
      <c r="F914" s="2" t="s">
        <v>40</v>
      </c>
      <c r="G914" s="2" t="s">
        <v>87</v>
      </c>
      <c r="H914" s="2" t="s">
        <v>1242</v>
      </c>
      <c r="I914" s="3" t="s">
        <v>1345</v>
      </c>
      <c r="J914" s="3"/>
      <c r="K914" s="3"/>
      <c r="L914" s="2" t="s">
        <v>706</v>
      </c>
      <c r="M914" s="2"/>
      <c r="N914" s="2">
        <v>172.5</v>
      </c>
      <c r="O914" s="4">
        <v>172.5</v>
      </c>
      <c r="P914" s="4">
        <v>0</v>
      </c>
      <c r="Q914" s="4">
        <v>172.5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2">
        <v>7.5</v>
      </c>
      <c r="Z914" s="2">
        <v>0</v>
      </c>
      <c r="AA914" s="2">
        <v>0</v>
      </c>
      <c r="AB914" s="2">
        <v>7.5</v>
      </c>
      <c r="AC914" s="2">
        <v>0</v>
      </c>
      <c r="AD914" s="2">
        <v>0</v>
      </c>
      <c r="AE914" s="2">
        <v>0</v>
      </c>
      <c r="AF914" s="4">
        <v>150</v>
      </c>
      <c r="AG914" s="2">
        <v>26</v>
      </c>
      <c r="AH914" s="2">
        <v>390</v>
      </c>
      <c r="AI914" s="2">
        <v>200</v>
      </c>
      <c r="AJ914" s="5">
        <v>0</v>
      </c>
      <c r="AK914" s="55">
        <f t="shared" si="14"/>
        <v>0</v>
      </c>
    </row>
    <row r="915" spans="1:37" ht="25.65" customHeight="1">
      <c r="A915" s="2">
        <v>1314</v>
      </c>
      <c r="B915" s="2" t="s">
        <v>1084</v>
      </c>
      <c r="C915" s="2" t="s">
        <v>1692</v>
      </c>
      <c r="D915" s="2" t="s">
        <v>133</v>
      </c>
      <c r="E915" s="2" t="s">
        <v>1339</v>
      </c>
      <c r="F915" s="2" t="s">
        <v>40</v>
      </c>
      <c r="G915" s="2" t="s">
        <v>134</v>
      </c>
      <c r="H915" s="2" t="s">
        <v>265</v>
      </c>
      <c r="I915" s="3" t="s">
        <v>1345</v>
      </c>
      <c r="J915" s="3"/>
      <c r="K915" s="3"/>
      <c r="L915" s="2" t="s">
        <v>64</v>
      </c>
      <c r="M915" s="2"/>
      <c r="N915" s="2">
        <v>184</v>
      </c>
      <c r="O915" s="4">
        <v>184</v>
      </c>
      <c r="P915" s="4">
        <v>0</v>
      </c>
      <c r="Q915" s="4">
        <v>184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2">
        <v>2</v>
      </c>
      <c r="Z915" s="2">
        <v>2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4">
        <v>0</v>
      </c>
      <c r="AG915" s="2">
        <v>24</v>
      </c>
      <c r="AH915" s="2">
        <v>360</v>
      </c>
      <c r="AI915" s="2">
        <v>200</v>
      </c>
      <c r="AJ915" s="5">
        <v>0</v>
      </c>
      <c r="AK915" s="55">
        <f t="shared" si="14"/>
        <v>0</v>
      </c>
    </row>
    <row r="916" spans="1:37" ht="25.65" customHeight="1">
      <c r="A916" s="2">
        <v>1315</v>
      </c>
      <c r="B916" s="2" t="s">
        <v>1084</v>
      </c>
      <c r="C916" s="2" t="s">
        <v>1693</v>
      </c>
      <c r="D916" s="2" t="s">
        <v>38</v>
      </c>
      <c r="E916" s="2" t="s">
        <v>649</v>
      </c>
      <c r="F916" s="2" t="s">
        <v>40</v>
      </c>
      <c r="G916" s="2" t="s">
        <v>106</v>
      </c>
      <c r="H916" s="2" t="s">
        <v>1242</v>
      </c>
      <c r="I916" s="3" t="s">
        <v>1345</v>
      </c>
      <c r="J916" s="3"/>
      <c r="K916" s="3"/>
      <c r="L916" s="2" t="s">
        <v>706</v>
      </c>
      <c r="M916" s="2"/>
      <c r="N916" s="2">
        <v>172.5</v>
      </c>
      <c r="O916" s="4">
        <v>172.5</v>
      </c>
      <c r="P916" s="4">
        <v>0</v>
      </c>
      <c r="Q916" s="4">
        <v>172.5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2">
        <v>5</v>
      </c>
      <c r="Z916" s="2">
        <v>0</v>
      </c>
      <c r="AA916" s="2">
        <v>0</v>
      </c>
      <c r="AB916" s="2">
        <v>5</v>
      </c>
      <c r="AC916" s="2">
        <v>0</v>
      </c>
      <c r="AD916" s="2">
        <v>0</v>
      </c>
      <c r="AE916" s="2">
        <v>0</v>
      </c>
      <c r="AF916" s="4">
        <v>100</v>
      </c>
      <c r="AG916" s="2">
        <v>27</v>
      </c>
      <c r="AH916" s="2">
        <v>405</v>
      </c>
      <c r="AI916" s="2">
        <v>200</v>
      </c>
      <c r="AJ916" s="5">
        <v>0</v>
      </c>
      <c r="AK916" s="55">
        <f t="shared" si="14"/>
        <v>0</v>
      </c>
    </row>
    <row r="917" spans="1:37" ht="25.65" customHeight="1">
      <c r="A917" s="2">
        <v>1316</v>
      </c>
      <c r="B917" s="2" t="s">
        <v>1084</v>
      </c>
      <c r="C917" s="2" t="s">
        <v>1694</v>
      </c>
      <c r="D917" s="2" t="s">
        <v>38</v>
      </c>
      <c r="E917" s="2" t="s">
        <v>1339</v>
      </c>
      <c r="F917" s="2" t="s">
        <v>40</v>
      </c>
      <c r="G917" s="2" t="s">
        <v>287</v>
      </c>
      <c r="H917" s="2" t="s">
        <v>1211</v>
      </c>
      <c r="I917" s="3" t="s">
        <v>1616</v>
      </c>
      <c r="J917" s="3"/>
      <c r="K917" s="3"/>
      <c r="L917" s="2" t="s">
        <v>195</v>
      </c>
      <c r="M917" s="2"/>
      <c r="N917" s="2">
        <v>172.5</v>
      </c>
      <c r="O917" s="4">
        <v>172.5</v>
      </c>
      <c r="P917" s="4">
        <v>0</v>
      </c>
      <c r="Q917" s="4">
        <v>172.5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4">
        <v>0</v>
      </c>
      <c r="AG917" s="2">
        <v>27</v>
      </c>
      <c r="AH917" s="2">
        <v>405</v>
      </c>
      <c r="AI917" s="2">
        <v>200</v>
      </c>
      <c r="AJ917" s="5">
        <v>0</v>
      </c>
      <c r="AK917" s="55">
        <f t="shared" si="14"/>
        <v>0</v>
      </c>
    </row>
    <row r="918" spans="1:37" ht="25.65" customHeight="1">
      <c r="A918" s="2">
        <v>1317</v>
      </c>
      <c r="B918" s="2" t="s">
        <v>1084</v>
      </c>
      <c r="C918" s="2" t="s">
        <v>1695</v>
      </c>
      <c r="D918" s="2" t="s">
        <v>38</v>
      </c>
      <c r="E918" s="2" t="s">
        <v>1339</v>
      </c>
      <c r="F918" s="2" t="s">
        <v>40</v>
      </c>
      <c r="G918" s="2" t="s">
        <v>1322</v>
      </c>
      <c r="H918" s="2" t="s">
        <v>319</v>
      </c>
      <c r="I918" s="3" t="s">
        <v>1390</v>
      </c>
      <c r="J918" s="3"/>
      <c r="K918" s="3"/>
      <c r="L918" s="2" t="s">
        <v>64</v>
      </c>
      <c r="M918" s="2"/>
      <c r="N918" s="2">
        <v>172.5</v>
      </c>
      <c r="O918" s="4">
        <v>172.5</v>
      </c>
      <c r="P918" s="4">
        <v>0</v>
      </c>
      <c r="Q918" s="4">
        <v>172.5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2">
        <v>1.5</v>
      </c>
      <c r="Z918" s="2">
        <v>0</v>
      </c>
      <c r="AA918" s="2">
        <v>0</v>
      </c>
      <c r="AB918" s="2">
        <v>1.5</v>
      </c>
      <c r="AC918" s="2">
        <v>0</v>
      </c>
      <c r="AD918" s="2">
        <v>0</v>
      </c>
      <c r="AE918" s="2">
        <v>0</v>
      </c>
      <c r="AF918" s="4">
        <v>60</v>
      </c>
      <c r="AG918" s="2">
        <v>46</v>
      </c>
      <c r="AH918" s="2">
        <v>690</v>
      </c>
      <c r="AI918" s="2">
        <v>200</v>
      </c>
      <c r="AJ918" s="5">
        <v>0</v>
      </c>
      <c r="AK918" s="55">
        <f t="shared" si="14"/>
        <v>0</v>
      </c>
    </row>
    <row r="919" spans="1:37" ht="25.65" customHeight="1">
      <c r="A919" s="2">
        <v>1318</v>
      </c>
      <c r="B919" s="2" t="s">
        <v>1084</v>
      </c>
      <c r="C919" s="2" t="s">
        <v>1696</v>
      </c>
      <c r="D919" s="2" t="s">
        <v>38</v>
      </c>
      <c r="E919" s="2" t="s">
        <v>1339</v>
      </c>
      <c r="F919" s="2" t="s">
        <v>40</v>
      </c>
      <c r="G919" s="2" t="s">
        <v>127</v>
      </c>
      <c r="H919" s="2" t="s">
        <v>62</v>
      </c>
      <c r="I919" s="3" t="s">
        <v>1341</v>
      </c>
      <c r="J919" s="3"/>
      <c r="K919" s="3"/>
      <c r="L919" s="2" t="s">
        <v>64</v>
      </c>
      <c r="M919" s="2"/>
      <c r="N919" s="2">
        <v>172.5</v>
      </c>
      <c r="O919" s="4">
        <v>172.5</v>
      </c>
      <c r="P919" s="4">
        <v>0</v>
      </c>
      <c r="Q919" s="4">
        <v>172.5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2">
        <v>32</v>
      </c>
      <c r="Z919" s="2">
        <v>13</v>
      </c>
      <c r="AA919" s="2">
        <v>0</v>
      </c>
      <c r="AB919" s="2">
        <v>19</v>
      </c>
      <c r="AC919" s="2">
        <v>0</v>
      </c>
      <c r="AD919" s="2">
        <v>0</v>
      </c>
      <c r="AE919" s="2">
        <v>0</v>
      </c>
      <c r="AF919" s="4">
        <v>760</v>
      </c>
      <c r="AG919" s="2">
        <v>45</v>
      </c>
      <c r="AH919" s="2">
        <v>675</v>
      </c>
      <c r="AI919" s="2">
        <v>200</v>
      </c>
      <c r="AJ919" s="5">
        <v>0</v>
      </c>
      <c r="AK919" s="55">
        <f t="shared" si="14"/>
        <v>0</v>
      </c>
    </row>
    <row r="920" spans="1:37" ht="25.65" customHeight="1">
      <c r="A920" s="2">
        <v>1330</v>
      </c>
      <c r="B920" s="2" t="s">
        <v>85</v>
      </c>
      <c r="C920" s="2" t="s">
        <v>1697</v>
      </c>
      <c r="D920" s="2" t="s">
        <v>38</v>
      </c>
      <c r="E920" s="2" t="s">
        <v>39</v>
      </c>
      <c r="F920" s="2" t="s">
        <v>40</v>
      </c>
      <c r="G920" s="2" t="s">
        <v>83</v>
      </c>
      <c r="H920" s="2" t="s">
        <v>80</v>
      </c>
      <c r="I920" s="3" t="s">
        <v>1314</v>
      </c>
      <c r="J920" s="3"/>
      <c r="K920" s="3" t="s">
        <v>524</v>
      </c>
      <c r="L920" s="2" t="s">
        <v>70</v>
      </c>
      <c r="M920" s="2"/>
      <c r="N920" s="2">
        <v>135</v>
      </c>
      <c r="O920" s="4">
        <v>117.5</v>
      </c>
      <c r="P920" s="4">
        <v>0</v>
      </c>
      <c r="Q920" s="4">
        <v>117.5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2">
        <v>17</v>
      </c>
      <c r="Z920" s="2">
        <v>15.5</v>
      </c>
      <c r="AA920" s="2">
        <v>0</v>
      </c>
      <c r="AB920" s="2">
        <v>1.5</v>
      </c>
      <c r="AC920" s="2">
        <v>0</v>
      </c>
      <c r="AD920" s="2">
        <v>0</v>
      </c>
      <c r="AE920" s="2">
        <v>0</v>
      </c>
      <c r="AF920" s="4">
        <v>60</v>
      </c>
      <c r="AG920" s="2">
        <v>23</v>
      </c>
      <c r="AH920" s="2">
        <v>345</v>
      </c>
      <c r="AI920" s="2">
        <v>200</v>
      </c>
      <c r="AJ920" s="5">
        <v>0</v>
      </c>
      <c r="AK920" s="55">
        <f t="shared" si="14"/>
        <v>0</v>
      </c>
    </row>
    <row r="921" spans="1:37" ht="25.65" customHeight="1">
      <c r="A921" s="2">
        <v>1335</v>
      </c>
      <c r="B921" s="2" t="s">
        <v>36</v>
      </c>
      <c r="C921" s="2" t="s">
        <v>1698</v>
      </c>
      <c r="D921" s="2" t="s">
        <v>133</v>
      </c>
      <c r="E921" s="2" t="s">
        <v>39</v>
      </c>
      <c r="F921" s="2" t="s">
        <v>40</v>
      </c>
      <c r="G921" s="2" t="s">
        <v>596</v>
      </c>
      <c r="H921" s="2" t="s">
        <v>1699</v>
      </c>
      <c r="I921" s="3" t="s">
        <v>1227</v>
      </c>
      <c r="J921" s="3"/>
      <c r="K921" s="3"/>
      <c r="L921" s="2" t="s">
        <v>74</v>
      </c>
      <c r="M921" s="2"/>
      <c r="N921" s="2">
        <v>184</v>
      </c>
      <c r="O921" s="4">
        <v>184</v>
      </c>
      <c r="P921" s="4">
        <v>0</v>
      </c>
      <c r="Q921" s="4">
        <v>184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4">
        <v>0</v>
      </c>
      <c r="AG921" s="2">
        <v>31</v>
      </c>
      <c r="AH921" s="2">
        <v>465</v>
      </c>
      <c r="AI921" s="2">
        <v>200</v>
      </c>
      <c r="AJ921" s="5">
        <v>0</v>
      </c>
      <c r="AK921" s="55">
        <f t="shared" si="14"/>
        <v>0</v>
      </c>
    </row>
    <row r="922" spans="1:37" ht="25.65" customHeight="1">
      <c r="A922" s="2">
        <v>1336</v>
      </c>
      <c r="B922" s="2" t="s">
        <v>1084</v>
      </c>
      <c r="C922" s="2" t="s">
        <v>1700</v>
      </c>
      <c r="D922" s="2" t="s">
        <v>133</v>
      </c>
      <c r="E922" s="2" t="s">
        <v>649</v>
      </c>
      <c r="F922" s="2" t="s">
        <v>40</v>
      </c>
      <c r="G922" s="2" t="s">
        <v>612</v>
      </c>
      <c r="H922" s="2" t="s">
        <v>1242</v>
      </c>
      <c r="I922" s="3" t="s">
        <v>1227</v>
      </c>
      <c r="J922" s="3"/>
      <c r="K922" s="3"/>
      <c r="L922" s="2" t="s">
        <v>706</v>
      </c>
      <c r="M922" s="2"/>
      <c r="N922" s="2">
        <v>184</v>
      </c>
      <c r="O922" s="4">
        <v>184</v>
      </c>
      <c r="P922" s="4">
        <v>0</v>
      </c>
      <c r="Q922" s="4">
        <v>184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4">
        <v>0</v>
      </c>
      <c r="AG922" s="2">
        <v>41</v>
      </c>
      <c r="AH922" s="2">
        <v>615</v>
      </c>
      <c r="AI922" s="2">
        <v>200</v>
      </c>
      <c r="AJ922" s="5">
        <v>0</v>
      </c>
      <c r="AK922" s="55">
        <f t="shared" si="14"/>
        <v>0</v>
      </c>
    </row>
    <row r="923" spans="1:37" ht="25.65" customHeight="1">
      <c r="A923" s="2">
        <v>1338</v>
      </c>
      <c r="B923" s="2" t="s">
        <v>36</v>
      </c>
      <c r="C923" s="2" t="s">
        <v>1701</v>
      </c>
      <c r="D923" s="2" t="s">
        <v>38</v>
      </c>
      <c r="E923" s="2" t="s">
        <v>39</v>
      </c>
      <c r="F923" s="2" t="s">
        <v>40</v>
      </c>
      <c r="G923" s="2" t="s">
        <v>311</v>
      </c>
      <c r="H923" s="2" t="s">
        <v>319</v>
      </c>
      <c r="I923" s="3" t="s">
        <v>1231</v>
      </c>
      <c r="J923" s="3"/>
      <c r="K923" s="3"/>
      <c r="L923" s="2" t="s">
        <v>64</v>
      </c>
      <c r="M923" s="2"/>
      <c r="N923" s="2">
        <v>172.5</v>
      </c>
      <c r="O923" s="4">
        <v>172.5</v>
      </c>
      <c r="P923" s="4">
        <v>0</v>
      </c>
      <c r="Q923" s="4">
        <v>172.5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2">
        <v>16.5</v>
      </c>
      <c r="Z923" s="2">
        <v>16.5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4">
        <v>0</v>
      </c>
      <c r="AG923" s="2">
        <v>30</v>
      </c>
      <c r="AH923" s="2">
        <v>450</v>
      </c>
      <c r="AI923" s="2">
        <v>200</v>
      </c>
      <c r="AJ923" s="5">
        <v>0</v>
      </c>
      <c r="AK923" s="55">
        <f t="shared" si="14"/>
        <v>0</v>
      </c>
    </row>
    <row r="924" spans="1:37" ht="25.65" customHeight="1">
      <c r="A924" s="2">
        <v>1339</v>
      </c>
      <c r="B924" s="2" t="s">
        <v>36</v>
      </c>
      <c r="C924" s="2" t="s">
        <v>1702</v>
      </c>
      <c r="D924" s="2" t="s">
        <v>38</v>
      </c>
      <c r="E924" s="2" t="s">
        <v>39</v>
      </c>
      <c r="F924" s="2" t="s">
        <v>40</v>
      </c>
      <c r="G924" s="2" t="s">
        <v>109</v>
      </c>
      <c r="H924" s="2" t="s">
        <v>123</v>
      </c>
      <c r="I924" s="3" t="s">
        <v>1327</v>
      </c>
      <c r="J924" s="3"/>
      <c r="K924" s="3"/>
      <c r="L924" s="2" t="s">
        <v>64</v>
      </c>
      <c r="M924" s="2"/>
      <c r="N924" s="2">
        <v>175.5</v>
      </c>
      <c r="O924" s="4">
        <v>175.5</v>
      </c>
      <c r="P924" s="4">
        <v>0</v>
      </c>
      <c r="Q924" s="4">
        <v>175.5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4">
        <v>0</v>
      </c>
      <c r="AG924" s="2">
        <v>25</v>
      </c>
      <c r="AH924" s="2">
        <v>375</v>
      </c>
      <c r="AI924" s="2">
        <v>200</v>
      </c>
      <c r="AJ924" s="5">
        <v>0</v>
      </c>
      <c r="AK924" s="55">
        <f t="shared" si="14"/>
        <v>0</v>
      </c>
    </row>
    <row r="925" spans="1:37" ht="25.65" customHeight="1">
      <c r="A925" s="2">
        <v>1340</v>
      </c>
      <c r="B925" s="2" t="s">
        <v>36</v>
      </c>
      <c r="C925" s="2" t="s">
        <v>1703</v>
      </c>
      <c r="D925" s="2" t="s">
        <v>38</v>
      </c>
      <c r="E925" s="2" t="s">
        <v>39</v>
      </c>
      <c r="F925" s="2" t="s">
        <v>40</v>
      </c>
      <c r="G925" s="2" t="s">
        <v>177</v>
      </c>
      <c r="H925" s="2" t="s">
        <v>685</v>
      </c>
      <c r="I925" s="3" t="s">
        <v>1373</v>
      </c>
      <c r="J925" s="3"/>
      <c r="K925" s="3"/>
      <c r="L925" s="2" t="s">
        <v>195</v>
      </c>
      <c r="M925" s="2"/>
      <c r="N925" s="2">
        <v>172.5</v>
      </c>
      <c r="O925" s="4">
        <v>150</v>
      </c>
      <c r="P925" s="4">
        <v>0</v>
      </c>
      <c r="Q925" s="4">
        <v>150</v>
      </c>
      <c r="R925" s="4">
        <v>22.5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4">
        <v>0</v>
      </c>
      <c r="AG925" s="2">
        <v>20</v>
      </c>
      <c r="AH925" s="2">
        <v>300</v>
      </c>
      <c r="AI925" s="2">
        <v>200</v>
      </c>
      <c r="AJ925" s="5">
        <v>0</v>
      </c>
      <c r="AK925" s="55">
        <f t="shared" si="14"/>
        <v>22.5</v>
      </c>
    </row>
    <row r="926" spans="1:37" ht="25.65" customHeight="1">
      <c r="A926" s="2">
        <v>1343</v>
      </c>
      <c r="B926" s="2" t="s">
        <v>36</v>
      </c>
      <c r="C926" s="2" t="s">
        <v>1704</v>
      </c>
      <c r="D926" s="2" t="s">
        <v>133</v>
      </c>
      <c r="E926" s="2" t="s">
        <v>39</v>
      </c>
      <c r="F926" s="2" t="s">
        <v>40</v>
      </c>
      <c r="G926" s="2" t="s">
        <v>492</v>
      </c>
      <c r="H926" s="2" t="s">
        <v>493</v>
      </c>
      <c r="I926" s="3" t="s">
        <v>1252</v>
      </c>
      <c r="J926" s="3"/>
      <c r="K926" s="3"/>
      <c r="L926" s="2" t="s">
        <v>70</v>
      </c>
      <c r="M926" s="2"/>
      <c r="N926" s="2">
        <v>184</v>
      </c>
      <c r="O926" s="4">
        <v>184</v>
      </c>
      <c r="P926" s="4">
        <v>0</v>
      </c>
      <c r="Q926" s="4">
        <v>184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2">
        <v>2</v>
      </c>
      <c r="Z926" s="2">
        <v>2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4">
        <v>0</v>
      </c>
      <c r="AG926" s="2">
        <v>43</v>
      </c>
      <c r="AH926" s="2">
        <v>645</v>
      </c>
      <c r="AI926" s="2">
        <v>200</v>
      </c>
      <c r="AJ926" s="5">
        <v>0</v>
      </c>
      <c r="AK926" s="55">
        <f t="shared" si="14"/>
        <v>0</v>
      </c>
    </row>
    <row r="927" spans="1:37" ht="25.65" customHeight="1">
      <c r="A927" s="2">
        <v>1348</v>
      </c>
      <c r="B927" s="2" t="s">
        <v>36</v>
      </c>
      <c r="C927" s="2" t="s">
        <v>1705</v>
      </c>
      <c r="D927" s="2" t="s">
        <v>38</v>
      </c>
      <c r="E927" s="2" t="s">
        <v>39</v>
      </c>
      <c r="F927" s="2" t="s">
        <v>40</v>
      </c>
      <c r="G927" s="2" t="s">
        <v>127</v>
      </c>
      <c r="H927" s="2" t="s">
        <v>77</v>
      </c>
      <c r="I927" s="3" t="s">
        <v>1536</v>
      </c>
      <c r="J927" s="3"/>
      <c r="K927" s="3"/>
      <c r="L927" s="2" t="s">
        <v>74</v>
      </c>
      <c r="M927" s="2"/>
      <c r="N927" s="2">
        <v>172.5</v>
      </c>
      <c r="O927" s="4">
        <v>172.5</v>
      </c>
      <c r="P927" s="4">
        <v>0</v>
      </c>
      <c r="Q927" s="4">
        <v>172.5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4">
        <v>0</v>
      </c>
      <c r="AG927" s="2">
        <v>42</v>
      </c>
      <c r="AH927" s="2">
        <v>630</v>
      </c>
      <c r="AI927" s="2">
        <v>200</v>
      </c>
      <c r="AJ927" s="5">
        <v>0</v>
      </c>
      <c r="AK927" s="55">
        <f t="shared" si="14"/>
        <v>0</v>
      </c>
    </row>
    <row r="928" spans="1:37" ht="25.65" customHeight="1">
      <c r="A928" s="2">
        <v>1355</v>
      </c>
      <c r="B928" s="2" t="s">
        <v>36</v>
      </c>
      <c r="C928" s="2" t="s">
        <v>1706</v>
      </c>
      <c r="D928" s="2" t="s">
        <v>133</v>
      </c>
      <c r="E928" s="2" t="s">
        <v>39</v>
      </c>
      <c r="F928" s="2" t="s">
        <v>814</v>
      </c>
      <c r="G928" s="2" t="s">
        <v>814</v>
      </c>
      <c r="H928" s="2" t="s">
        <v>338</v>
      </c>
      <c r="I928" s="3" t="s">
        <v>1707</v>
      </c>
      <c r="J928" s="3"/>
      <c r="K928" s="3"/>
      <c r="L928" s="2" t="s">
        <v>59</v>
      </c>
      <c r="M928" s="2"/>
      <c r="N928" s="2">
        <v>184</v>
      </c>
      <c r="O928" s="4">
        <v>184</v>
      </c>
      <c r="P928" s="4">
        <v>0</v>
      </c>
      <c r="Q928" s="4">
        <v>184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4">
        <v>0</v>
      </c>
      <c r="AG928" s="2">
        <v>14</v>
      </c>
      <c r="AH928" s="2">
        <v>210</v>
      </c>
      <c r="AI928" s="2">
        <v>200</v>
      </c>
      <c r="AJ928" s="5">
        <v>0</v>
      </c>
      <c r="AK928" s="55">
        <f t="shared" si="14"/>
        <v>0</v>
      </c>
    </row>
    <row r="929" spans="1:37" ht="25.65" customHeight="1">
      <c r="A929" s="2">
        <v>1356</v>
      </c>
      <c r="B929" s="2" t="s">
        <v>36</v>
      </c>
      <c r="C929" s="2" t="s">
        <v>1708</v>
      </c>
      <c r="D929" s="2" t="s">
        <v>38</v>
      </c>
      <c r="E929" s="2" t="s">
        <v>39</v>
      </c>
      <c r="F929" s="2" t="s">
        <v>40</v>
      </c>
      <c r="G929" s="2" t="s">
        <v>233</v>
      </c>
      <c r="H929" s="2" t="s">
        <v>1156</v>
      </c>
      <c r="I929" s="3" t="s">
        <v>1709</v>
      </c>
      <c r="J929" s="3" t="s">
        <v>1282</v>
      </c>
      <c r="K929" s="3"/>
      <c r="L929" s="2" t="s">
        <v>195</v>
      </c>
      <c r="M929" s="2"/>
      <c r="N929" s="2">
        <v>172.5</v>
      </c>
      <c r="O929" s="4">
        <v>172.5</v>
      </c>
      <c r="P929" s="4">
        <v>142.5</v>
      </c>
      <c r="Q929" s="4">
        <v>37.5</v>
      </c>
      <c r="R929" s="4">
        <v>0</v>
      </c>
      <c r="S929" s="4">
        <v>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4">
        <v>0</v>
      </c>
      <c r="AG929" s="2">
        <v>26</v>
      </c>
      <c r="AH929" s="2">
        <v>390</v>
      </c>
      <c r="AI929" s="2">
        <v>200</v>
      </c>
      <c r="AJ929" s="5">
        <v>0</v>
      </c>
      <c r="AK929" s="55">
        <f t="shared" si="14"/>
        <v>0</v>
      </c>
    </row>
    <row r="930" spans="1:37" ht="25.65" customHeight="1">
      <c r="A930" s="2">
        <v>1357</v>
      </c>
      <c r="B930" s="2" t="s">
        <v>1084</v>
      </c>
      <c r="C930" s="2" t="s">
        <v>1710</v>
      </c>
      <c r="D930" s="2" t="s">
        <v>38</v>
      </c>
      <c r="E930" s="2" t="s">
        <v>649</v>
      </c>
      <c r="F930" s="2" t="s">
        <v>40</v>
      </c>
      <c r="G930" s="2" t="s">
        <v>233</v>
      </c>
      <c r="H930" s="2" t="s">
        <v>1242</v>
      </c>
      <c r="I930" s="3" t="s">
        <v>1337</v>
      </c>
      <c r="J930" s="3"/>
      <c r="K930" s="3"/>
      <c r="L930" s="2" t="s">
        <v>706</v>
      </c>
      <c r="M930" s="2"/>
      <c r="N930" s="2">
        <v>172.5</v>
      </c>
      <c r="O930" s="4">
        <v>145</v>
      </c>
      <c r="P930" s="4">
        <v>0</v>
      </c>
      <c r="Q930" s="4">
        <v>145</v>
      </c>
      <c r="R930" s="4">
        <v>27.5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4">
        <v>0</v>
      </c>
      <c r="AG930" s="2">
        <v>23</v>
      </c>
      <c r="AH930" s="2">
        <v>345</v>
      </c>
      <c r="AI930" s="2">
        <v>200</v>
      </c>
      <c r="AJ930" s="5">
        <v>0</v>
      </c>
      <c r="AK930" s="55">
        <f t="shared" si="14"/>
        <v>27.5</v>
      </c>
    </row>
    <row r="931" spans="1:37" ht="25.65" customHeight="1">
      <c r="A931" s="2">
        <v>1358</v>
      </c>
      <c r="B931" s="2" t="s">
        <v>1084</v>
      </c>
      <c r="C931" s="2" t="s">
        <v>1711</v>
      </c>
      <c r="D931" s="2" t="s">
        <v>38</v>
      </c>
      <c r="E931" s="2" t="s">
        <v>649</v>
      </c>
      <c r="F931" s="2" t="s">
        <v>40</v>
      </c>
      <c r="G931" s="2" t="s">
        <v>109</v>
      </c>
      <c r="H931" s="2" t="s">
        <v>1242</v>
      </c>
      <c r="I931" s="3" t="s">
        <v>1345</v>
      </c>
      <c r="J931" s="3"/>
      <c r="K931" s="3"/>
      <c r="L931" s="2" t="s">
        <v>706</v>
      </c>
      <c r="M931" s="2"/>
      <c r="N931" s="2">
        <v>172.5</v>
      </c>
      <c r="O931" s="4">
        <v>172.5</v>
      </c>
      <c r="P931" s="4">
        <v>0</v>
      </c>
      <c r="Q931" s="4">
        <v>172.5</v>
      </c>
      <c r="R931" s="4">
        <v>0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4">
        <v>0</v>
      </c>
      <c r="AG931" s="2">
        <v>36</v>
      </c>
      <c r="AH931" s="2">
        <v>540</v>
      </c>
      <c r="AI931" s="2">
        <v>200</v>
      </c>
      <c r="AJ931" s="5">
        <v>0</v>
      </c>
      <c r="AK931" s="55">
        <f t="shared" si="14"/>
        <v>0</v>
      </c>
    </row>
    <row r="932" spans="1:37" ht="25.65" customHeight="1">
      <c r="A932" s="2">
        <v>1362</v>
      </c>
      <c r="B932" s="2" t="s">
        <v>85</v>
      </c>
      <c r="C932" s="2" t="s">
        <v>1712</v>
      </c>
      <c r="D932" s="2" t="s">
        <v>38</v>
      </c>
      <c r="E932" s="2" t="s">
        <v>649</v>
      </c>
      <c r="F932" s="2" t="s">
        <v>40</v>
      </c>
      <c r="G932" s="2" t="s">
        <v>233</v>
      </c>
      <c r="H932" s="2" t="s">
        <v>1242</v>
      </c>
      <c r="I932" s="3" t="s">
        <v>1345</v>
      </c>
      <c r="J932" s="3"/>
      <c r="K932" s="3" t="s">
        <v>1122</v>
      </c>
      <c r="L932" s="2" t="s">
        <v>706</v>
      </c>
      <c r="M932" s="2"/>
      <c r="N932" s="2">
        <v>112.5</v>
      </c>
      <c r="O932" s="4">
        <v>97.45</v>
      </c>
      <c r="P932" s="4">
        <v>0</v>
      </c>
      <c r="Q932" s="4">
        <v>97.45</v>
      </c>
      <c r="R932" s="4">
        <v>7.5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4">
        <v>0</v>
      </c>
      <c r="AG932" s="2">
        <v>12</v>
      </c>
      <c r="AH932" s="2">
        <v>180</v>
      </c>
      <c r="AI932" s="2">
        <v>200</v>
      </c>
      <c r="AJ932" s="5">
        <v>0</v>
      </c>
      <c r="AK932" s="55">
        <f t="shared" si="14"/>
        <v>7.5</v>
      </c>
    </row>
    <row r="933" spans="1:37" ht="25.65" customHeight="1">
      <c r="A933" s="2">
        <v>1364</v>
      </c>
      <c r="B933" s="2" t="s">
        <v>1084</v>
      </c>
      <c r="C933" s="2" t="s">
        <v>1713</v>
      </c>
      <c r="D933" s="2" t="s">
        <v>38</v>
      </c>
      <c r="E933" s="2" t="s">
        <v>1339</v>
      </c>
      <c r="F933" s="2" t="s">
        <v>40</v>
      </c>
      <c r="G933" s="2" t="s">
        <v>177</v>
      </c>
      <c r="H933" s="2" t="s">
        <v>685</v>
      </c>
      <c r="I933" s="3" t="s">
        <v>1620</v>
      </c>
      <c r="J933" s="3"/>
      <c r="K933" s="3"/>
      <c r="L933" s="2" t="s">
        <v>64</v>
      </c>
      <c r="M933" s="2"/>
      <c r="N933" s="2">
        <v>172.5</v>
      </c>
      <c r="O933" s="4">
        <v>172.5</v>
      </c>
      <c r="P933" s="4">
        <v>0</v>
      </c>
      <c r="Q933" s="4">
        <v>172.5</v>
      </c>
      <c r="R933" s="4">
        <v>0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2">
        <v>20.5</v>
      </c>
      <c r="Z933" s="2">
        <v>3.5</v>
      </c>
      <c r="AA933" s="2">
        <v>0</v>
      </c>
      <c r="AB933" s="2">
        <v>3.5</v>
      </c>
      <c r="AC933" s="2">
        <v>13.5</v>
      </c>
      <c r="AD933" s="2">
        <v>0</v>
      </c>
      <c r="AE933" s="2">
        <v>0</v>
      </c>
      <c r="AF933" s="4">
        <v>680</v>
      </c>
      <c r="AG933" s="2">
        <v>44</v>
      </c>
      <c r="AH933" s="2">
        <v>660</v>
      </c>
      <c r="AI933" s="2">
        <v>200</v>
      </c>
      <c r="AJ933" s="5">
        <v>0</v>
      </c>
      <c r="AK933" s="55">
        <f t="shared" si="14"/>
        <v>0</v>
      </c>
    </row>
    <row r="934" spans="1:37" ht="25.65" customHeight="1">
      <c r="A934" s="2">
        <v>1366</v>
      </c>
      <c r="B934" s="2" t="s">
        <v>1084</v>
      </c>
      <c r="C934" s="2" t="s">
        <v>1714</v>
      </c>
      <c r="D934" s="2" t="s">
        <v>38</v>
      </c>
      <c r="E934" s="2" t="s">
        <v>1339</v>
      </c>
      <c r="F934" s="2" t="s">
        <v>40</v>
      </c>
      <c r="G934" s="2" t="s">
        <v>102</v>
      </c>
      <c r="H934" s="2" t="s">
        <v>509</v>
      </c>
      <c r="I934" s="3" t="s">
        <v>1342</v>
      </c>
      <c r="J934" s="3"/>
      <c r="K934" s="3"/>
      <c r="L934" s="2" t="s">
        <v>195</v>
      </c>
      <c r="M934" s="2"/>
      <c r="N934" s="2">
        <v>172.5</v>
      </c>
      <c r="O934" s="4">
        <v>172.5</v>
      </c>
      <c r="P934" s="4">
        <v>0</v>
      </c>
      <c r="Q934" s="4">
        <v>172.5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2">
        <v>7.5</v>
      </c>
      <c r="Z934" s="2">
        <v>0</v>
      </c>
      <c r="AA934" s="2">
        <v>0</v>
      </c>
      <c r="AB934" s="2">
        <v>7.5</v>
      </c>
      <c r="AC934" s="2">
        <v>0</v>
      </c>
      <c r="AD934" s="2">
        <v>0</v>
      </c>
      <c r="AE934" s="2">
        <v>0</v>
      </c>
      <c r="AF934" s="4">
        <v>300</v>
      </c>
      <c r="AG934" s="2">
        <v>43</v>
      </c>
      <c r="AH934" s="2">
        <v>645</v>
      </c>
      <c r="AI934" s="2">
        <v>200</v>
      </c>
      <c r="AJ934" s="5">
        <v>0</v>
      </c>
      <c r="AK934" s="55">
        <f t="shared" si="14"/>
        <v>0</v>
      </c>
    </row>
    <row r="935" spans="1:37" ht="25.65" customHeight="1">
      <c r="A935" s="2">
        <v>1367</v>
      </c>
      <c r="B935" s="2" t="s">
        <v>1084</v>
      </c>
      <c r="C935" s="2" t="s">
        <v>1715</v>
      </c>
      <c r="D935" s="2" t="s">
        <v>38</v>
      </c>
      <c r="E935" s="2" t="s">
        <v>649</v>
      </c>
      <c r="F935" s="2" t="s">
        <v>40</v>
      </c>
      <c r="G935" s="2" t="s">
        <v>109</v>
      </c>
      <c r="H935" s="2" t="s">
        <v>1242</v>
      </c>
      <c r="I935" s="3" t="s">
        <v>1344</v>
      </c>
      <c r="J935" s="3"/>
      <c r="K935" s="3"/>
      <c r="L935" s="2" t="s">
        <v>706</v>
      </c>
      <c r="M935" s="2"/>
      <c r="N935" s="2">
        <v>172.5</v>
      </c>
      <c r="O935" s="4">
        <v>165</v>
      </c>
      <c r="P935" s="4">
        <v>0</v>
      </c>
      <c r="Q935" s="4">
        <v>165</v>
      </c>
      <c r="R935" s="4">
        <v>7.5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4">
        <v>0</v>
      </c>
      <c r="AG935" s="2">
        <v>25</v>
      </c>
      <c r="AH935" s="2">
        <v>375</v>
      </c>
      <c r="AI935" s="2">
        <v>200</v>
      </c>
      <c r="AJ935" s="5">
        <v>0</v>
      </c>
      <c r="AK935" s="55">
        <f t="shared" si="14"/>
        <v>7.5</v>
      </c>
    </row>
    <row r="936" spans="1:37" ht="25.65" customHeight="1">
      <c r="A936" s="2">
        <v>1377</v>
      </c>
      <c r="B936" s="2" t="s">
        <v>1084</v>
      </c>
      <c r="C936" s="2" t="s">
        <v>1716</v>
      </c>
      <c r="D936" s="2" t="s">
        <v>38</v>
      </c>
      <c r="E936" s="2" t="s">
        <v>1339</v>
      </c>
      <c r="F936" s="2" t="s">
        <v>40</v>
      </c>
      <c r="G936" s="2" t="s">
        <v>127</v>
      </c>
      <c r="H936" s="2" t="s">
        <v>509</v>
      </c>
      <c r="I936" s="3" t="s">
        <v>293</v>
      </c>
      <c r="J936" s="3"/>
      <c r="K936" s="3"/>
      <c r="L936" s="2" t="s">
        <v>195</v>
      </c>
      <c r="M936" s="2"/>
      <c r="N936" s="2">
        <v>157.5</v>
      </c>
      <c r="O936" s="4">
        <v>157.5</v>
      </c>
      <c r="P936" s="4">
        <v>0</v>
      </c>
      <c r="Q936" s="4">
        <v>157.5</v>
      </c>
      <c r="R936" s="4">
        <v>0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4">
        <v>0</v>
      </c>
      <c r="AG936" s="2">
        <v>26</v>
      </c>
      <c r="AH936" s="2">
        <v>390</v>
      </c>
      <c r="AI936" s="2">
        <v>200</v>
      </c>
      <c r="AJ936" s="5">
        <v>0</v>
      </c>
      <c r="AK936" s="55">
        <f t="shared" si="14"/>
        <v>0</v>
      </c>
    </row>
    <row r="937" spans="1:37" ht="25.65" customHeight="1">
      <c r="A937" s="2">
        <v>1378</v>
      </c>
      <c r="B937" s="2" t="s">
        <v>1084</v>
      </c>
      <c r="C937" s="2" t="s">
        <v>1717</v>
      </c>
      <c r="D937" s="2" t="s">
        <v>38</v>
      </c>
      <c r="E937" s="2" t="s">
        <v>1339</v>
      </c>
      <c r="F937" s="2" t="s">
        <v>40</v>
      </c>
      <c r="G937" s="2" t="s">
        <v>106</v>
      </c>
      <c r="H937" s="2" t="s">
        <v>62</v>
      </c>
      <c r="I937" s="3" t="s">
        <v>293</v>
      </c>
      <c r="J937" s="3"/>
      <c r="K937" s="3"/>
      <c r="L937" s="2" t="s">
        <v>64</v>
      </c>
      <c r="M937" s="2"/>
      <c r="N937" s="2">
        <v>157.5</v>
      </c>
      <c r="O937" s="4">
        <v>157.5</v>
      </c>
      <c r="P937" s="4">
        <v>0</v>
      </c>
      <c r="Q937" s="4">
        <v>157.5</v>
      </c>
      <c r="R937" s="4">
        <v>0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2">
        <v>38.5</v>
      </c>
      <c r="Z937" s="2">
        <v>20</v>
      </c>
      <c r="AA937" s="2">
        <v>0</v>
      </c>
      <c r="AB937" s="2">
        <v>12</v>
      </c>
      <c r="AC937" s="2">
        <v>6.5</v>
      </c>
      <c r="AD937" s="2">
        <v>0</v>
      </c>
      <c r="AE937" s="2">
        <v>0</v>
      </c>
      <c r="AF937" s="4">
        <v>740</v>
      </c>
      <c r="AG937" s="2">
        <v>40</v>
      </c>
      <c r="AH937" s="2">
        <v>600</v>
      </c>
      <c r="AI937" s="2">
        <v>200</v>
      </c>
      <c r="AJ937" s="5">
        <v>0</v>
      </c>
      <c r="AK937" s="55">
        <f t="shared" si="14"/>
        <v>0</v>
      </c>
    </row>
    <row r="938" spans="1:37" ht="25.65" customHeight="1">
      <c r="A938" s="2">
        <v>1384</v>
      </c>
      <c r="B938" s="2" t="s">
        <v>1084</v>
      </c>
      <c r="C938" s="2" t="s">
        <v>1718</v>
      </c>
      <c r="D938" s="2" t="s">
        <v>38</v>
      </c>
      <c r="E938" s="2" t="s">
        <v>1339</v>
      </c>
      <c r="F938" s="2" t="s">
        <v>40</v>
      </c>
      <c r="G938" s="2" t="s">
        <v>127</v>
      </c>
      <c r="H938" s="2" t="s">
        <v>509</v>
      </c>
      <c r="I938" s="3" t="s">
        <v>1352</v>
      </c>
      <c r="J938" s="3"/>
      <c r="K938" s="3"/>
      <c r="L938" s="2" t="s">
        <v>195</v>
      </c>
      <c r="M938" s="2"/>
      <c r="N938" s="2">
        <v>135</v>
      </c>
      <c r="O938" s="4">
        <v>135</v>
      </c>
      <c r="P938" s="4">
        <v>0</v>
      </c>
      <c r="Q938" s="4">
        <v>135</v>
      </c>
      <c r="R938" s="4">
        <v>0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4">
        <v>0</v>
      </c>
      <c r="AG938" s="2">
        <v>30</v>
      </c>
      <c r="AH938" s="2">
        <v>450</v>
      </c>
      <c r="AI938" s="2">
        <v>200</v>
      </c>
      <c r="AJ938" s="5">
        <v>0</v>
      </c>
      <c r="AK938" s="55">
        <f t="shared" si="14"/>
        <v>0</v>
      </c>
    </row>
    <row r="939" spans="1:37" ht="25.65" customHeight="1">
      <c r="A939" s="2">
        <v>1385</v>
      </c>
      <c r="B939" s="2" t="s">
        <v>1084</v>
      </c>
      <c r="C939" s="2" t="s">
        <v>1719</v>
      </c>
      <c r="D939" s="2" t="s">
        <v>38</v>
      </c>
      <c r="E939" s="2" t="s">
        <v>1339</v>
      </c>
      <c r="F939" s="2" t="s">
        <v>40</v>
      </c>
      <c r="G939" s="2" t="s">
        <v>318</v>
      </c>
      <c r="H939" s="2" t="s">
        <v>288</v>
      </c>
      <c r="I939" s="3" t="s">
        <v>89</v>
      </c>
      <c r="J939" s="3"/>
      <c r="K939" s="3"/>
      <c r="L939" s="2" t="s">
        <v>74</v>
      </c>
      <c r="M939" s="2"/>
      <c r="N939" s="2">
        <v>120</v>
      </c>
      <c r="O939" s="4">
        <v>120</v>
      </c>
      <c r="P939" s="4">
        <v>0</v>
      </c>
      <c r="Q939" s="4">
        <v>120</v>
      </c>
      <c r="R939" s="4">
        <v>0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4">
        <v>0</v>
      </c>
      <c r="AG939" s="2">
        <v>30</v>
      </c>
      <c r="AH939" s="2">
        <v>450</v>
      </c>
      <c r="AI939" s="2">
        <v>200</v>
      </c>
      <c r="AJ939" s="5">
        <v>0</v>
      </c>
      <c r="AK939" s="55">
        <f t="shared" si="14"/>
        <v>0</v>
      </c>
    </row>
    <row r="940" spans="1:37" ht="25.65" customHeight="1">
      <c r="A940" s="2">
        <v>1386</v>
      </c>
      <c r="B940" s="2" t="s">
        <v>1084</v>
      </c>
      <c r="C940" s="2" t="s">
        <v>1720</v>
      </c>
      <c r="D940" s="2" t="s">
        <v>38</v>
      </c>
      <c r="E940" s="2" t="s">
        <v>1339</v>
      </c>
      <c r="F940" s="2" t="s">
        <v>40</v>
      </c>
      <c r="G940" s="2" t="s">
        <v>83</v>
      </c>
      <c r="H940" s="2" t="s">
        <v>77</v>
      </c>
      <c r="I940" s="3" t="s">
        <v>89</v>
      </c>
      <c r="J940" s="3"/>
      <c r="K940" s="3"/>
      <c r="L940" s="2" t="s">
        <v>74</v>
      </c>
      <c r="M940" s="2"/>
      <c r="N940" s="2">
        <v>120</v>
      </c>
      <c r="O940" s="4">
        <v>120</v>
      </c>
      <c r="P940" s="4">
        <v>0</v>
      </c>
      <c r="Q940" s="4">
        <v>120</v>
      </c>
      <c r="R940" s="4">
        <v>0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4">
        <v>0</v>
      </c>
      <c r="AG940" s="2">
        <v>31</v>
      </c>
      <c r="AH940" s="2">
        <v>465</v>
      </c>
      <c r="AI940" s="2">
        <v>200</v>
      </c>
      <c r="AJ940" s="5">
        <v>0</v>
      </c>
      <c r="AK940" s="55">
        <f t="shared" si="14"/>
        <v>0</v>
      </c>
    </row>
    <row r="941" spans="1:37" ht="25.65" customHeight="1">
      <c r="A941" s="2">
        <v>1387</v>
      </c>
      <c r="B941" s="2" t="s">
        <v>1084</v>
      </c>
      <c r="C941" s="2" t="s">
        <v>1721</v>
      </c>
      <c r="D941" s="2" t="s">
        <v>38</v>
      </c>
      <c r="E941" s="2" t="s">
        <v>1339</v>
      </c>
      <c r="F941" s="2" t="s">
        <v>40</v>
      </c>
      <c r="G941" s="2" t="s">
        <v>109</v>
      </c>
      <c r="H941" s="2" t="s">
        <v>261</v>
      </c>
      <c r="I941" s="3" t="s">
        <v>1160</v>
      </c>
      <c r="J941" s="3"/>
      <c r="K941" s="3"/>
      <c r="L941" s="2" t="s">
        <v>195</v>
      </c>
      <c r="M941" s="2"/>
      <c r="N941" s="2">
        <v>112.5</v>
      </c>
      <c r="O941" s="4">
        <v>112.5</v>
      </c>
      <c r="P941" s="4">
        <v>0</v>
      </c>
      <c r="Q941" s="4">
        <v>112.5</v>
      </c>
      <c r="R941" s="4">
        <v>0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4">
        <v>0</v>
      </c>
      <c r="AG941" s="2">
        <v>20</v>
      </c>
      <c r="AH941" s="2">
        <v>300</v>
      </c>
      <c r="AI941" s="2">
        <v>200</v>
      </c>
      <c r="AJ941" s="5">
        <v>0</v>
      </c>
      <c r="AK941" s="55">
        <f t="shared" si="14"/>
        <v>0</v>
      </c>
    </row>
    <row r="942" spans="1:37" ht="25.65" customHeight="1">
      <c r="A942" s="2">
        <v>1389</v>
      </c>
      <c r="B942" s="2" t="s">
        <v>1084</v>
      </c>
      <c r="C942" s="2" t="s">
        <v>1722</v>
      </c>
      <c r="D942" s="2" t="s">
        <v>38</v>
      </c>
      <c r="E942" s="2" t="s">
        <v>1339</v>
      </c>
      <c r="F942" s="2" t="s">
        <v>165</v>
      </c>
      <c r="G942" s="2" t="s">
        <v>166</v>
      </c>
      <c r="H942" s="2" t="s">
        <v>170</v>
      </c>
      <c r="I942" s="3" t="s">
        <v>1357</v>
      </c>
      <c r="J942" s="3"/>
      <c r="K942" s="3"/>
      <c r="L942" s="2" t="s">
        <v>195</v>
      </c>
      <c r="M942" s="2"/>
      <c r="N942" s="2">
        <v>97.5</v>
      </c>
      <c r="O942" s="4">
        <v>97.5</v>
      </c>
      <c r="P942" s="4">
        <v>0</v>
      </c>
      <c r="Q942" s="4">
        <v>97.5</v>
      </c>
      <c r="R942" s="4">
        <v>0</v>
      </c>
      <c r="S942" s="4">
        <v>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4">
        <v>0</v>
      </c>
      <c r="AG942" s="2">
        <v>13</v>
      </c>
      <c r="AH942" s="2">
        <v>195</v>
      </c>
      <c r="AI942" s="2">
        <v>200</v>
      </c>
      <c r="AJ942" s="5">
        <v>0</v>
      </c>
      <c r="AK942" s="55">
        <f t="shared" si="14"/>
        <v>0</v>
      </c>
    </row>
    <row r="943" spans="1:37" ht="25.65" customHeight="1">
      <c r="A943" s="2">
        <v>1390</v>
      </c>
      <c r="B943" s="2" t="s">
        <v>1084</v>
      </c>
      <c r="C943" s="2" t="s">
        <v>1723</v>
      </c>
      <c r="D943" s="2" t="s">
        <v>133</v>
      </c>
      <c r="E943" s="2"/>
      <c r="F943" s="2" t="s">
        <v>40</v>
      </c>
      <c r="G943" s="2" t="s">
        <v>859</v>
      </c>
      <c r="H943" s="2" t="s">
        <v>616</v>
      </c>
      <c r="I943" s="3" t="s">
        <v>521</v>
      </c>
      <c r="J943" s="3"/>
      <c r="K943" s="3"/>
      <c r="L943" s="2" t="s">
        <v>481</v>
      </c>
      <c r="M943" s="2"/>
      <c r="N943" s="2">
        <v>96</v>
      </c>
      <c r="O943" s="4">
        <v>96</v>
      </c>
      <c r="P943" s="4">
        <v>0</v>
      </c>
      <c r="Q943" s="4">
        <v>96</v>
      </c>
      <c r="R943" s="4">
        <v>0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2">
        <v>40</v>
      </c>
      <c r="Z943" s="2">
        <v>0</v>
      </c>
      <c r="AA943" s="2">
        <v>0</v>
      </c>
      <c r="AB943" s="2">
        <v>11</v>
      </c>
      <c r="AC943" s="2">
        <v>29</v>
      </c>
      <c r="AD943" s="2">
        <v>0</v>
      </c>
      <c r="AE943" s="2">
        <v>0</v>
      </c>
      <c r="AF943" s="4">
        <v>1500</v>
      </c>
      <c r="AG943" s="2">
        <v>28</v>
      </c>
      <c r="AH943" s="2">
        <v>420</v>
      </c>
      <c r="AI943" s="2">
        <v>200</v>
      </c>
      <c r="AJ943" s="5">
        <v>0</v>
      </c>
      <c r="AK943" s="55">
        <f t="shared" si="14"/>
        <v>0</v>
      </c>
    </row>
    <row r="944" spans="1:37" ht="25.65" customHeight="1">
      <c r="A944" s="2">
        <v>1391</v>
      </c>
      <c r="B944" s="2" t="s">
        <v>1084</v>
      </c>
      <c r="C944" s="2" t="s">
        <v>1724</v>
      </c>
      <c r="D944" s="2" t="s">
        <v>147</v>
      </c>
      <c r="E944" s="2" t="s">
        <v>1339</v>
      </c>
      <c r="F944" s="2" t="s">
        <v>1359</v>
      </c>
      <c r="G944" s="2" t="s">
        <v>1359</v>
      </c>
      <c r="H944" s="2" t="s">
        <v>149</v>
      </c>
      <c r="I944" s="3" t="s">
        <v>521</v>
      </c>
      <c r="J944" s="3"/>
      <c r="K944" s="3"/>
      <c r="L944" s="2" t="s">
        <v>195</v>
      </c>
      <c r="M944" s="2"/>
      <c r="N944" s="2">
        <v>96</v>
      </c>
      <c r="O944" s="4">
        <v>96</v>
      </c>
      <c r="P944" s="4">
        <v>0</v>
      </c>
      <c r="Q944" s="4">
        <v>96</v>
      </c>
      <c r="R944" s="4">
        <v>0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2">
        <v>16</v>
      </c>
      <c r="Z944" s="2">
        <v>0</v>
      </c>
      <c r="AA944" s="2">
        <v>0</v>
      </c>
      <c r="AB944" s="2">
        <v>0</v>
      </c>
      <c r="AC944" s="2">
        <v>16</v>
      </c>
      <c r="AD944" s="2">
        <v>0</v>
      </c>
      <c r="AE944" s="2">
        <v>0</v>
      </c>
      <c r="AF944" s="4">
        <v>520</v>
      </c>
      <c r="AG944" s="2">
        <v>28</v>
      </c>
      <c r="AH944" s="2">
        <v>420</v>
      </c>
      <c r="AI944" s="2">
        <v>200</v>
      </c>
      <c r="AJ944" s="5">
        <v>0</v>
      </c>
      <c r="AK944" s="55">
        <f t="shared" si="14"/>
        <v>0</v>
      </c>
    </row>
    <row r="945" spans="1:37" ht="25.65" customHeight="1">
      <c r="A945" s="2">
        <v>1392</v>
      </c>
      <c r="B945" s="2" t="s">
        <v>1084</v>
      </c>
      <c r="C945" s="2" t="s">
        <v>1725</v>
      </c>
      <c r="D945" s="2" t="s">
        <v>147</v>
      </c>
      <c r="E945" s="2"/>
      <c r="F945" s="2" t="s">
        <v>1359</v>
      </c>
      <c r="G945" s="2" t="s">
        <v>1359</v>
      </c>
      <c r="H945" s="2" t="s">
        <v>149</v>
      </c>
      <c r="I945" s="3" t="s">
        <v>521</v>
      </c>
      <c r="J945" s="3"/>
      <c r="K945" s="3"/>
      <c r="L945" s="2" t="s">
        <v>195</v>
      </c>
      <c r="M945" s="2"/>
      <c r="N945" s="2">
        <v>96</v>
      </c>
      <c r="O945" s="4">
        <v>96</v>
      </c>
      <c r="P945" s="4">
        <v>0</v>
      </c>
      <c r="Q945" s="4">
        <v>96</v>
      </c>
      <c r="R945" s="4">
        <v>0</v>
      </c>
      <c r="S945" s="4">
        <v>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2">
        <v>16</v>
      </c>
      <c r="Z945" s="2">
        <v>0</v>
      </c>
      <c r="AA945" s="2">
        <v>0</v>
      </c>
      <c r="AB945" s="2">
        <v>0</v>
      </c>
      <c r="AC945" s="2">
        <v>16</v>
      </c>
      <c r="AD945" s="2">
        <v>0</v>
      </c>
      <c r="AE945" s="2">
        <v>0</v>
      </c>
      <c r="AF945" s="4">
        <v>520</v>
      </c>
      <c r="AG945" s="2">
        <v>28</v>
      </c>
      <c r="AH945" s="2">
        <v>420</v>
      </c>
      <c r="AI945" s="2">
        <v>200</v>
      </c>
      <c r="AJ945" s="5">
        <v>0</v>
      </c>
      <c r="AK945" s="55">
        <f t="shared" si="14"/>
        <v>0</v>
      </c>
    </row>
    <row r="946" spans="1:37" ht="25.65" customHeight="1">
      <c r="A946" s="2">
        <v>1394</v>
      </c>
      <c r="B946" s="2" t="s">
        <v>1084</v>
      </c>
      <c r="C946" s="2" t="s">
        <v>1726</v>
      </c>
      <c r="D946" s="2" t="s">
        <v>38</v>
      </c>
      <c r="E946" s="2" t="s">
        <v>1339</v>
      </c>
      <c r="F946" s="2" t="s">
        <v>40</v>
      </c>
      <c r="G946" s="2" t="s">
        <v>109</v>
      </c>
      <c r="H946" s="2" t="s">
        <v>123</v>
      </c>
      <c r="I946" s="3" t="s">
        <v>1122</v>
      </c>
      <c r="J946" s="3"/>
      <c r="K946" s="3"/>
      <c r="L946" s="2" t="s">
        <v>64</v>
      </c>
      <c r="M946" s="2"/>
      <c r="N946" s="2">
        <v>81</v>
      </c>
      <c r="O946" s="4">
        <v>81</v>
      </c>
      <c r="P946" s="4">
        <v>0</v>
      </c>
      <c r="Q946" s="4">
        <v>81</v>
      </c>
      <c r="R946" s="4">
        <v>0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4">
        <v>0</v>
      </c>
      <c r="AG946" s="2">
        <v>10</v>
      </c>
      <c r="AH946" s="2">
        <v>150</v>
      </c>
      <c r="AI946" s="2">
        <v>200</v>
      </c>
      <c r="AJ946" s="5">
        <v>0</v>
      </c>
      <c r="AK946" s="55">
        <f t="shared" si="14"/>
        <v>0</v>
      </c>
    </row>
    <row r="947" spans="1:37" ht="25.65" customHeight="1">
      <c r="A947" s="2">
        <v>1395</v>
      </c>
      <c r="B947" s="2" t="s">
        <v>1084</v>
      </c>
      <c r="C947" s="2" t="s">
        <v>1727</v>
      </c>
      <c r="D947" s="2" t="s">
        <v>38</v>
      </c>
      <c r="E947" s="2" t="s">
        <v>1339</v>
      </c>
      <c r="F947" s="2" t="s">
        <v>40</v>
      </c>
      <c r="G947" s="2" t="s">
        <v>177</v>
      </c>
      <c r="H947" s="2" t="s">
        <v>685</v>
      </c>
      <c r="I947" s="3" t="s">
        <v>524</v>
      </c>
      <c r="J947" s="3"/>
      <c r="K947" s="3"/>
      <c r="L947" s="2" t="s">
        <v>64</v>
      </c>
      <c r="M947" s="2"/>
      <c r="N947" s="2">
        <v>45</v>
      </c>
      <c r="O947" s="4">
        <v>45</v>
      </c>
      <c r="P947" s="4">
        <v>0</v>
      </c>
      <c r="Q947" s="4">
        <v>45</v>
      </c>
      <c r="R947" s="4">
        <v>0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4">
        <v>0</v>
      </c>
      <c r="AG947" s="2">
        <v>6</v>
      </c>
      <c r="AH947" s="2">
        <v>90</v>
      </c>
      <c r="AI947" s="2">
        <v>200</v>
      </c>
      <c r="AJ947" s="5">
        <v>0</v>
      </c>
      <c r="AK947" s="55">
        <f t="shared" si="14"/>
        <v>0</v>
      </c>
    </row>
    <row r="948" spans="1:37" ht="25.65" customHeight="1">
      <c r="A948" s="2">
        <v>1397</v>
      </c>
      <c r="B948" s="2" t="s">
        <v>1084</v>
      </c>
      <c r="C948" s="2" t="s">
        <v>1728</v>
      </c>
      <c r="D948" s="2" t="s">
        <v>133</v>
      </c>
      <c r="E948" s="2" t="s">
        <v>1339</v>
      </c>
      <c r="F948" s="2" t="s">
        <v>40</v>
      </c>
      <c r="G948" s="2" t="s">
        <v>160</v>
      </c>
      <c r="H948" s="2" t="s">
        <v>667</v>
      </c>
      <c r="I948" s="3" t="s">
        <v>1021</v>
      </c>
      <c r="J948" s="3"/>
      <c r="K948" s="3"/>
      <c r="L948" s="2" t="s">
        <v>70</v>
      </c>
      <c r="M948" s="2"/>
      <c r="N948" s="2">
        <v>24</v>
      </c>
      <c r="O948" s="4">
        <v>24</v>
      </c>
      <c r="P948" s="4">
        <v>0</v>
      </c>
      <c r="Q948" s="4">
        <v>24</v>
      </c>
      <c r="R948" s="4">
        <v>0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4">
        <v>0</v>
      </c>
      <c r="AG948" s="2">
        <v>5</v>
      </c>
      <c r="AH948" s="2">
        <v>75</v>
      </c>
      <c r="AI948" s="2">
        <v>200</v>
      </c>
      <c r="AJ948" s="5">
        <v>0</v>
      </c>
      <c r="AK948" s="55">
        <f t="shared" si="14"/>
        <v>0</v>
      </c>
    </row>
    <row r="949" spans="1:37" ht="25.65" customHeight="1">
      <c r="A949" s="2">
        <v>1399</v>
      </c>
      <c r="B949" s="2" t="s">
        <v>1084</v>
      </c>
      <c r="C949" s="2" t="s">
        <v>1729</v>
      </c>
      <c r="D949" s="2" t="s">
        <v>38</v>
      </c>
      <c r="E949" s="2" t="s">
        <v>1339</v>
      </c>
      <c r="F949" s="2" t="s">
        <v>40</v>
      </c>
      <c r="G949" s="2" t="s">
        <v>56</v>
      </c>
      <c r="H949" s="2" t="s">
        <v>62</v>
      </c>
      <c r="I949" s="3" t="s">
        <v>1396</v>
      </c>
      <c r="J949" s="3"/>
      <c r="K949" s="3"/>
      <c r="L949" s="2" t="s">
        <v>64</v>
      </c>
      <c r="M949" s="2"/>
      <c r="N949" s="2">
        <v>172.5</v>
      </c>
      <c r="O949" s="4">
        <v>150</v>
      </c>
      <c r="P949" s="4">
        <v>0</v>
      </c>
      <c r="Q949" s="4">
        <v>150</v>
      </c>
      <c r="R949" s="4">
        <v>0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2">
        <v>42.5</v>
      </c>
      <c r="Z949" s="2">
        <v>42.5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4">
        <v>0</v>
      </c>
      <c r="AG949" s="2">
        <v>34</v>
      </c>
      <c r="AH949" s="2">
        <v>510</v>
      </c>
      <c r="AI949" s="2">
        <v>200</v>
      </c>
      <c r="AJ949" s="5">
        <v>0</v>
      </c>
      <c r="AK949" s="55">
        <f t="shared" si="14"/>
        <v>0</v>
      </c>
    </row>
    <row r="950" spans="1:37" ht="25.65" customHeight="1">
      <c r="A950" s="2">
        <v>1400</v>
      </c>
      <c r="B950" s="2" t="s">
        <v>1084</v>
      </c>
      <c r="C950" s="2" t="s">
        <v>1730</v>
      </c>
      <c r="D950" s="2" t="s">
        <v>38</v>
      </c>
      <c r="E950" s="2" t="s">
        <v>1339</v>
      </c>
      <c r="F950" s="2" t="s">
        <v>40</v>
      </c>
      <c r="G950" s="2" t="s">
        <v>1347</v>
      </c>
      <c r="H950" s="2" t="s">
        <v>288</v>
      </c>
      <c r="I950" s="3" t="s">
        <v>1731</v>
      </c>
      <c r="J950" s="3"/>
      <c r="K950" s="3"/>
      <c r="L950" s="2" t="s">
        <v>74</v>
      </c>
      <c r="M950" s="2"/>
      <c r="N950" s="2">
        <v>172.5</v>
      </c>
      <c r="O950" s="4">
        <v>172.5</v>
      </c>
      <c r="P950" s="4">
        <v>0</v>
      </c>
      <c r="Q950" s="4">
        <v>172.5</v>
      </c>
      <c r="R950" s="4">
        <v>0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4">
        <v>0</v>
      </c>
      <c r="AG950" s="2">
        <v>42</v>
      </c>
      <c r="AH950" s="2">
        <v>630</v>
      </c>
      <c r="AI950" s="2">
        <v>200</v>
      </c>
      <c r="AJ950" s="5">
        <v>0</v>
      </c>
      <c r="AK950" s="55">
        <f t="shared" si="14"/>
        <v>0</v>
      </c>
    </row>
    <row r="951" spans="1:37" ht="25.65" customHeight="1">
      <c r="A951" s="2">
        <v>1401</v>
      </c>
      <c r="B951" s="2" t="s">
        <v>1084</v>
      </c>
      <c r="C951" s="2" t="s">
        <v>1732</v>
      </c>
      <c r="D951" s="2" t="s">
        <v>133</v>
      </c>
      <c r="E951" s="2" t="s">
        <v>1339</v>
      </c>
      <c r="F951" s="2" t="s">
        <v>40</v>
      </c>
      <c r="G951" s="2" t="s">
        <v>139</v>
      </c>
      <c r="H951" s="2" t="s">
        <v>1733</v>
      </c>
      <c r="I951" s="3" t="s">
        <v>1734</v>
      </c>
      <c r="J951" s="3"/>
      <c r="K951" s="3"/>
      <c r="L951" s="2" t="s">
        <v>49</v>
      </c>
      <c r="M951" s="2"/>
      <c r="N951" s="2">
        <v>184</v>
      </c>
      <c r="O951" s="4">
        <v>179.5</v>
      </c>
      <c r="P951" s="4">
        <v>0</v>
      </c>
      <c r="Q951" s="4">
        <v>179.5</v>
      </c>
      <c r="R951" s="4">
        <v>4.5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4">
        <v>0</v>
      </c>
      <c r="AG951" s="2">
        <v>40</v>
      </c>
      <c r="AH951" s="2">
        <v>600</v>
      </c>
      <c r="AI951" s="2">
        <v>200</v>
      </c>
      <c r="AJ951" s="5">
        <v>0</v>
      </c>
      <c r="AK951" s="55">
        <f t="shared" si="14"/>
        <v>4.5</v>
      </c>
    </row>
    <row r="952" spans="1:37" ht="25.65" customHeight="1">
      <c r="A952" s="2">
        <v>1402</v>
      </c>
      <c r="B952" s="2" t="s">
        <v>1084</v>
      </c>
      <c r="C952" s="2" t="s">
        <v>1735</v>
      </c>
      <c r="D952" s="2" t="s">
        <v>38</v>
      </c>
      <c r="E952" s="2" t="s">
        <v>1339</v>
      </c>
      <c r="F952" s="2" t="s">
        <v>40</v>
      </c>
      <c r="G952" s="2" t="s">
        <v>253</v>
      </c>
      <c r="H952" s="2" t="s">
        <v>258</v>
      </c>
      <c r="I952" s="3" t="s">
        <v>1734</v>
      </c>
      <c r="J952" s="3"/>
      <c r="K952" s="3"/>
      <c r="L952" s="2" t="s">
        <v>64</v>
      </c>
      <c r="M952" s="2"/>
      <c r="N952" s="2">
        <v>172.5</v>
      </c>
      <c r="O952" s="4">
        <v>172.5</v>
      </c>
      <c r="P952" s="4">
        <v>0</v>
      </c>
      <c r="Q952" s="4">
        <v>172.5</v>
      </c>
      <c r="R952" s="4">
        <v>0</v>
      </c>
      <c r="S952" s="4">
        <v>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4">
        <v>0</v>
      </c>
      <c r="AG952" s="2">
        <v>24</v>
      </c>
      <c r="AH952" s="2">
        <v>360</v>
      </c>
      <c r="AI952" s="2">
        <v>200</v>
      </c>
      <c r="AJ952" s="5">
        <v>0</v>
      </c>
      <c r="AK952" s="55">
        <f t="shared" si="14"/>
        <v>0</v>
      </c>
    </row>
    <row r="953" spans="1:37" ht="25.65" customHeight="1">
      <c r="A953" s="2">
        <v>1403</v>
      </c>
      <c r="B953" s="2" t="s">
        <v>1084</v>
      </c>
      <c r="C953" s="2" t="s">
        <v>1736</v>
      </c>
      <c r="D953" s="2" t="s">
        <v>38</v>
      </c>
      <c r="E953" s="2" t="s">
        <v>1339</v>
      </c>
      <c r="F953" s="2" t="s">
        <v>40</v>
      </c>
      <c r="G953" s="2" t="s">
        <v>127</v>
      </c>
      <c r="H953" s="2" t="s">
        <v>509</v>
      </c>
      <c r="I953" s="3" t="s">
        <v>293</v>
      </c>
      <c r="J953" s="3"/>
      <c r="K953" s="3"/>
      <c r="L953" s="2" t="s">
        <v>195</v>
      </c>
      <c r="M953" s="2"/>
      <c r="N953" s="2">
        <v>157.5</v>
      </c>
      <c r="O953" s="4">
        <v>157.5</v>
      </c>
      <c r="P953" s="4">
        <v>0</v>
      </c>
      <c r="Q953" s="4">
        <v>157.5</v>
      </c>
      <c r="R953" s="4">
        <v>0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4">
        <v>0</v>
      </c>
      <c r="AG953" s="2">
        <v>25</v>
      </c>
      <c r="AH953" s="2">
        <v>375</v>
      </c>
      <c r="AI953" s="2">
        <v>200</v>
      </c>
      <c r="AJ953" s="5">
        <v>0</v>
      </c>
      <c r="AK953" s="55">
        <f t="shared" si="14"/>
        <v>0</v>
      </c>
    </row>
    <row r="954" spans="1:37" ht="25.65" customHeight="1">
      <c r="A954" s="2">
        <v>1405</v>
      </c>
      <c r="B954" s="2" t="s">
        <v>1084</v>
      </c>
      <c r="C954" s="2" t="s">
        <v>1737</v>
      </c>
      <c r="D954" s="2" t="s">
        <v>38</v>
      </c>
      <c r="E954" s="2" t="s">
        <v>1339</v>
      </c>
      <c r="F954" s="2" t="s">
        <v>40</v>
      </c>
      <c r="G954" s="2" t="s">
        <v>67</v>
      </c>
      <c r="H954" s="2" t="s">
        <v>509</v>
      </c>
      <c r="I954" s="3" t="s">
        <v>1352</v>
      </c>
      <c r="J954" s="3"/>
      <c r="K954" s="3"/>
      <c r="L954" s="2" t="s">
        <v>195</v>
      </c>
      <c r="M954" s="2"/>
      <c r="N954" s="2">
        <v>135</v>
      </c>
      <c r="O954" s="4">
        <v>135</v>
      </c>
      <c r="P954" s="4">
        <v>0</v>
      </c>
      <c r="Q954" s="4">
        <v>135</v>
      </c>
      <c r="R954" s="4">
        <v>0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2">
        <v>1.5</v>
      </c>
      <c r="Z954" s="2">
        <v>1.5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4">
        <v>0</v>
      </c>
      <c r="AG954" s="2">
        <v>22</v>
      </c>
      <c r="AH954" s="2">
        <v>330</v>
      </c>
      <c r="AI954" s="2">
        <v>200</v>
      </c>
      <c r="AJ954" s="5">
        <v>0</v>
      </c>
      <c r="AK954" s="55">
        <f t="shared" si="14"/>
        <v>0</v>
      </c>
    </row>
    <row r="955" spans="1:37" ht="25.65" customHeight="1">
      <c r="A955" s="2">
        <v>1406</v>
      </c>
      <c r="B955" s="2" t="s">
        <v>1084</v>
      </c>
      <c r="C955" s="2" t="s">
        <v>1738</v>
      </c>
      <c r="D955" s="2" t="s">
        <v>38</v>
      </c>
      <c r="E955" s="2" t="s">
        <v>1339</v>
      </c>
      <c r="F955" s="2" t="s">
        <v>40</v>
      </c>
      <c r="G955" s="2" t="s">
        <v>495</v>
      </c>
      <c r="H955" s="2" t="s">
        <v>80</v>
      </c>
      <c r="I955" s="3" t="s">
        <v>1352</v>
      </c>
      <c r="J955" s="3"/>
      <c r="K955" s="3"/>
      <c r="L955" s="2" t="s">
        <v>70</v>
      </c>
      <c r="M955" s="2"/>
      <c r="N955" s="2">
        <v>135</v>
      </c>
      <c r="O955" s="4">
        <v>135</v>
      </c>
      <c r="P955" s="4">
        <v>0</v>
      </c>
      <c r="Q955" s="4">
        <v>135</v>
      </c>
      <c r="R955" s="4">
        <v>0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2">
        <v>2.5</v>
      </c>
      <c r="Z955" s="2">
        <v>1</v>
      </c>
      <c r="AA955" s="2">
        <v>0</v>
      </c>
      <c r="AB955" s="2">
        <v>1.5</v>
      </c>
      <c r="AC955" s="2">
        <v>0</v>
      </c>
      <c r="AD955" s="2">
        <v>0</v>
      </c>
      <c r="AE955" s="2">
        <v>0</v>
      </c>
      <c r="AF955" s="4">
        <v>60</v>
      </c>
      <c r="AG955" s="2">
        <v>29</v>
      </c>
      <c r="AH955" s="2">
        <v>435</v>
      </c>
      <c r="AI955" s="2">
        <v>200</v>
      </c>
      <c r="AJ955" s="5">
        <v>0</v>
      </c>
      <c r="AK955" s="55">
        <f t="shared" si="14"/>
        <v>0</v>
      </c>
    </row>
    <row r="956" spans="1:37" ht="25.65" customHeight="1">
      <c r="A956" s="2">
        <v>1407</v>
      </c>
      <c r="B956" s="2" t="s">
        <v>1084</v>
      </c>
      <c r="C956" s="2" t="s">
        <v>1739</v>
      </c>
      <c r="D956" s="2" t="s">
        <v>38</v>
      </c>
      <c r="E956" s="2" t="s">
        <v>1339</v>
      </c>
      <c r="F956" s="2" t="s">
        <v>40</v>
      </c>
      <c r="G956" s="2" t="s">
        <v>102</v>
      </c>
      <c r="H956" s="2" t="s">
        <v>68</v>
      </c>
      <c r="I956" s="3" t="s">
        <v>1160</v>
      </c>
      <c r="J956" s="3"/>
      <c r="K956" s="3"/>
      <c r="L956" s="2" t="s">
        <v>70</v>
      </c>
      <c r="M956" s="2"/>
      <c r="N956" s="2">
        <v>112.5</v>
      </c>
      <c r="O956" s="4">
        <v>112.5</v>
      </c>
      <c r="P956" s="4">
        <v>0</v>
      </c>
      <c r="Q956" s="4">
        <v>112.5</v>
      </c>
      <c r="R956" s="4">
        <v>0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2">
        <v>5.5</v>
      </c>
      <c r="Z956" s="2">
        <v>5.5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4">
        <v>0</v>
      </c>
      <c r="AG956" s="2">
        <v>27</v>
      </c>
      <c r="AH956" s="2">
        <v>405</v>
      </c>
      <c r="AI956" s="2">
        <v>200</v>
      </c>
      <c r="AJ956" s="5">
        <v>0</v>
      </c>
      <c r="AK956" s="55">
        <f t="shared" si="14"/>
        <v>0</v>
      </c>
    </row>
    <row r="957" spans="1:37" ht="25.65" customHeight="1">
      <c r="A957" s="2">
        <v>1409</v>
      </c>
      <c r="B957" s="2" t="s">
        <v>1084</v>
      </c>
      <c r="C957" s="2" t="s">
        <v>1740</v>
      </c>
      <c r="D957" s="2" t="s">
        <v>147</v>
      </c>
      <c r="E957" s="2" t="s">
        <v>1339</v>
      </c>
      <c r="F957" s="2" t="s">
        <v>1359</v>
      </c>
      <c r="G957" s="2" t="s">
        <v>1359</v>
      </c>
      <c r="H957" s="2" t="s">
        <v>149</v>
      </c>
      <c r="I957" s="3" t="s">
        <v>521</v>
      </c>
      <c r="J957" s="3"/>
      <c r="K957" s="3"/>
      <c r="L957" s="2" t="s">
        <v>195</v>
      </c>
      <c r="M957" s="2"/>
      <c r="N957" s="2">
        <v>96</v>
      </c>
      <c r="O957" s="4">
        <v>96</v>
      </c>
      <c r="P957" s="4">
        <v>0</v>
      </c>
      <c r="Q957" s="4">
        <v>96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2">
        <v>16</v>
      </c>
      <c r="Z957" s="2">
        <v>0</v>
      </c>
      <c r="AA957" s="2">
        <v>0</v>
      </c>
      <c r="AB957" s="2">
        <v>0</v>
      </c>
      <c r="AC957" s="2">
        <v>16</v>
      </c>
      <c r="AD957" s="2">
        <v>0</v>
      </c>
      <c r="AE957" s="2">
        <v>0</v>
      </c>
      <c r="AF957" s="4">
        <v>520</v>
      </c>
      <c r="AG957" s="2">
        <v>28</v>
      </c>
      <c r="AH957" s="2">
        <v>420</v>
      </c>
      <c r="AI957" s="2">
        <v>200</v>
      </c>
      <c r="AJ957" s="5">
        <v>0</v>
      </c>
      <c r="AK957" s="55">
        <f t="shared" si="14"/>
        <v>0</v>
      </c>
    </row>
    <row r="958" spans="1:37" ht="25.65" customHeight="1">
      <c r="A958" s="2">
        <v>1411</v>
      </c>
      <c r="B958" s="2" t="s">
        <v>1084</v>
      </c>
      <c r="C958" s="2" t="s">
        <v>1741</v>
      </c>
      <c r="D958" s="2" t="s">
        <v>38</v>
      </c>
      <c r="E958" s="2" t="s">
        <v>1339</v>
      </c>
      <c r="F958" s="2" t="s">
        <v>165</v>
      </c>
      <c r="G958" s="2" t="s">
        <v>183</v>
      </c>
      <c r="H958" s="2" t="s">
        <v>297</v>
      </c>
      <c r="I958" s="3" t="s">
        <v>323</v>
      </c>
      <c r="J958" s="3"/>
      <c r="K958" s="3"/>
      <c r="L958" s="2" t="s">
        <v>195</v>
      </c>
      <c r="M958" s="2"/>
      <c r="N958" s="2">
        <v>60</v>
      </c>
      <c r="O958" s="4">
        <v>60</v>
      </c>
      <c r="P958" s="4">
        <v>0</v>
      </c>
      <c r="Q958" s="4">
        <v>60</v>
      </c>
      <c r="R958" s="4">
        <v>0</v>
      </c>
      <c r="S958" s="4">
        <v>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4">
        <v>0</v>
      </c>
      <c r="AG958" s="2">
        <v>8</v>
      </c>
      <c r="AH958" s="2">
        <v>120</v>
      </c>
      <c r="AI958" s="2">
        <v>200</v>
      </c>
      <c r="AJ958" s="5">
        <v>0</v>
      </c>
      <c r="AK958" s="55">
        <f t="shared" si="14"/>
        <v>0</v>
      </c>
    </row>
    <row r="959" spans="1:37" ht="25.65" customHeight="1">
      <c r="A959" s="2">
        <v>1412</v>
      </c>
      <c r="B959" s="2" t="s">
        <v>1084</v>
      </c>
      <c r="C959" s="2" t="s">
        <v>1742</v>
      </c>
      <c r="D959" s="2" t="s">
        <v>133</v>
      </c>
      <c r="E959" s="2" t="s">
        <v>1339</v>
      </c>
      <c r="F959" s="2" t="s">
        <v>40</v>
      </c>
      <c r="G959" s="2" t="s">
        <v>207</v>
      </c>
      <c r="H959" s="2" t="s">
        <v>887</v>
      </c>
      <c r="I959" s="3" t="s">
        <v>524</v>
      </c>
      <c r="J959" s="3"/>
      <c r="K959" s="3"/>
      <c r="L959" s="2" t="s">
        <v>195</v>
      </c>
      <c r="M959" s="2"/>
      <c r="N959" s="2">
        <v>48</v>
      </c>
      <c r="O959" s="4">
        <v>48</v>
      </c>
      <c r="P959" s="4">
        <v>0</v>
      </c>
      <c r="Q959" s="4">
        <v>48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4">
        <v>0</v>
      </c>
      <c r="AG959" s="2">
        <v>11</v>
      </c>
      <c r="AH959" s="2">
        <v>165</v>
      </c>
      <c r="AI959" s="2">
        <v>200</v>
      </c>
      <c r="AJ959" s="5">
        <v>0</v>
      </c>
      <c r="AK959" s="55">
        <f t="shared" si="14"/>
        <v>0</v>
      </c>
    </row>
    <row r="960" spans="1:37" ht="25.65" customHeight="1">
      <c r="A960" s="2">
        <v>1413</v>
      </c>
      <c r="B960" s="2" t="s">
        <v>1084</v>
      </c>
      <c r="C960" s="2" t="s">
        <v>1743</v>
      </c>
      <c r="D960" s="2" t="s">
        <v>133</v>
      </c>
      <c r="E960" s="2" t="s">
        <v>1339</v>
      </c>
      <c r="F960" s="2" t="s">
        <v>40</v>
      </c>
      <c r="G960" s="2" t="s">
        <v>160</v>
      </c>
      <c r="H960" s="2" t="s">
        <v>667</v>
      </c>
      <c r="I960" s="3" t="s">
        <v>524</v>
      </c>
      <c r="J960" s="3"/>
      <c r="K960" s="3"/>
      <c r="L960" s="2" t="s">
        <v>64</v>
      </c>
      <c r="M960" s="2"/>
      <c r="N960" s="2">
        <v>48</v>
      </c>
      <c r="O960" s="4">
        <v>48</v>
      </c>
      <c r="P960" s="4">
        <v>0</v>
      </c>
      <c r="Q960" s="4">
        <v>48</v>
      </c>
      <c r="R960" s="4">
        <v>0</v>
      </c>
      <c r="S960" s="4">
        <v>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4">
        <v>0</v>
      </c>
      <c r="AG960" s="2">
        <v>10</v>
      </c>
      <c r="AH960" s="2">
        <v>150</v>
      </c>
      <c r="AI960" s="2">
        <v>200</v>
      </c>
      <c r="AJ960" s="5">
        <v>0</v>
      </c>
      <c r="AK960" s="55">
        <f t="shared" si="14"/>
        <v>0</v>
      </c>
    </row>
    <row r="961" spans="1:37" ht="25.65" customHeight="1">
      <c r="A961" s="2">
        <v>1416</v>
      </c>
      <c r="B961" s="2" t="s">
        <v>85</v>
      </c>
      <c r="C961" s="2" t="s">
        <v>1744</v>
      </c>
      <c r="D961" s="2" t="s">
        <v>38</v>
      </c>
      <c r="E961" s="2" t="s">
        <v>1339</v>
      </c>
      <c r="F961" s="2" t="s">
        <v>40</v>
      </c>
      <c r="G961" s="2" t="s">
        <v>83</v>
      </c>
      <c r="H961" s="2" t="s">
        <v>509</v>
      </c>
      <c r="I961" s="3" t="s">
        <v>1396</v>
      </c>
      <c r="J961" s="3"/>
      <c r="K961" s="3" t="s">
        <v>89</v>
      </c>
      <c r="L961" s="2" t="s">
        <v>195</v>
      </c>
      <c r="M961" s="2"/>
      <c r="N961" s="2">
        <v>60</v>
      </c>
      <c r="O961" s="4">
        <v>60</v>
      </c>
      <c r="P961" s="4">
        <v>0</v>
      </c>
      <c r="Q961" s="4">
        <v>60</v>
      </c>
      <c r="R961" s="4">
        <v>0</v>
      </c>
      <c r="S961" s="4">
        <v>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4">
        <v>0</v>
      </c>
      <c r="AG961" s="2">
        <v>11</v>
      </c>
      <c r="AH961" s="2">
        <v>165</v>
      </c>
      <c r="AI961" s="2">
        <v>200</v>
      </c>
      <c r="AJ961" s="5">
        <v>0</v>
      </c>
      <c r="AK961" s="55">
        <f t="shared" si="14"/>
        <v>0</v>
      </c>
    </row>
    <row r="962" spans="1:37" ht="25.65" customHeight="1">
      <c r="A962" s="2">
        <v>1417</v>
      </c>
      <c r="B962" s="2" t="s">
        <v>1084</v>
      </c>
      <c r="C962" s="2" t="s">
        <v>1745</v>
      </c>
      <c r="D962" s="2" t="s">
        <v>38</v>
      </c>
      <c r="E962" s="2" t="s">
        <v>1339</v>
      </c>
      <c r="F962" s="2" t="s">
        <v>40</v>
      </c>
      <c r="G962" s="2" t="s">
        <v>109</v>
      </c>
      <c r="H962" s="2" t="s">
        <v>261</v>
      </c>
      <c r="I962" s="3" t="s">
        <v>1731</v>
      </c>
      <c r="J962" s="3"/>
      <c r="K962" s="3"/>
      <c r="L962" s="2" t="s">
        <v>195</v>
      </c>
      <c r="M962" s="2"/>
      <c r="N962" s="2">
        <v>172.5</v>
      </c>
      <c r="O962" s="4">
        <v>172.5</v>
      </c>
      <c r="P962" s="4">
        <v>0</v>
      </c>
      <c r="Q962" s="4">
        <v>172.5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2">
        <v>12.5</v>
      </c>
      <c r="Z962" s="2">
        <v>0</v>
      </c>
      <c r="AA962" s="2">
        <v>0</v>
      </c>
      <c r="AB962" s="2">
        <v>12.5</v>
      </c>
      <c r="AC962" s="2">
        <v>0</v>
      </c>
      <c r="AD962" s="2">
        <v>0</v>
      </c>
      <c r="AE962" s="2">
        <v>0</v>
      </c>
      <c r="AF962" s="4">
        <v>500</v>
      </c>
      <c r="AG962" s="2">
        <v>28</v>
      </c>
      <c r="AH962" s="2">
        <v>420</v>
      </c>
      <c r="AI962" s="2">
        <v>200</v>
      </c>
      <c r="AJ962" s="5">
        <v>0</v>
      </c>
      <c r="AK962" s="55">
        <f t="shared" si="14"/>
        <v>0</v>
      </c>
    </row>
    <row r="963" spans="1:37" ht="25.65" customHeight="1">
      <c r="A963" s="2">
        <v>1420</v>
      </c>
      <c r="B963" s="2" t="s">
        <v>1084</v>
      </c>
      <c r="C963" s="2" t="s">
        <v>1746</v>
      </c>
      <c r="D963" s="2" t="s">
        <v>38</v>
      </c>
      <c r="E963" s="2" t="s">
        <v>1339</v>
      </c>
      <c r="F963" s="2" t="s">
        <v>40</v>
      </c>
      <c r="G963" s="2" t="s">
        <v>1154</v>
      </c>
      <c r="H963" s="2" t="s">
        <v>1615</v>
      </c>
      <c r="I963" s="3" t="s">
        <v>1734</v>
      </c>
      <c r="J963" s="3"/>
      <c r="K963" s="3"/>
      <c r="L963" s="2" t="s">
        <v>64</v>
      </c>
      <c r="M963" s="2"/>
      <c r="N963" s="2">
        <v>172.5</v>
      </c>
      <c r="O963" s="4">
        <v>172.5</v>
      </c>
      <c r="P963" s="4">
        <v>0</v>
      </c>
      <c r="Q963" s="4">
        <v>172.5</v>
      </c>
      <c r="R963" s="4">
        <v>0</v>
      </c>
      <c r="S963" s="4">
        <v>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2">
        <v>1</v>
      </c>
      <c r="Z963" s="2">
        <v>1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4">
        <v>0</v>
      </c>
      <c r="AG963" s="2">
        <v>24</v>
      </c>
      <c r="AH963" s="2">
        <v>360</v>
      </c>
      <c r="AI963" s="2">
        <v>200</v>
      </c>
      <c r="AJ963" s="5">
        <v>0</v>
      </c>
      <c r="AK963" s="55">
        <f t="shared" si="14"/>
        <v>0</v>
      </c>
    </row>
    <row r="964" spans="1:37" ht="25.65" customHeight="1">
      <c r="A964" s="2">
        <v>1421</v>
      </c>
      <c r="B964" s="2" t="s">
        <v>1084</v>
      </c>
      <c r="C964" s="2" t="s">
        <v>1747</v>
      </c>
      <c r="D964" s="2" t="s">
        <v>38</v>
      </c>
      <c r="E964" s="2" t="s">
        <v>1339</v>
      </c>
      <c r="F964" s="2" t="s">
        <v>40</v>
      </c>
      <c r="G964" s="2" t="s">
        <v>83</v>
      </c>
      <c r="H964" s="2" t="s">
        <v>509</v>
      </c>
      <c r="I964" s="3" t="s">
        <v>293</v>
      </c>
      <c r="J964" s="3"/>
      <c r="K964" s="3"/>
      <c r="L964" s="2" t="s">
        <v>195</v>
      </c>
      <c r="M964" s="2"/>
      <c r="N964" s="2">
        <v>157.5</v>
      </c>
      <c r="O964" s="4">
        <v>157.5</v>
      </c>
      <c r="P964" s="4">
        <v>0</v>
      </c>
      <c r="Q964" s="4">
        <v>157.5</v>
      </c>
      <c r="R964" s="4">
        <v>0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2">
        <v>10</v>
      </c>
      <c r="Z964" s="2">
        <v>0</v>
      </c>
      <c r="AA964" s="2">
        <v>0</v>
      </c>
      <c r="AB964" s="2">
        <v>10</v>
      </c>
      <c r="AC964" s="2">
        <v>0</v>
      </c>
      <c r="AD964" s="2">
        <v>0</v>
      </c>
      <c r="AE964" s="2">
        <v>0</v>
      </c>
      <c r="AF964" s="4">
        <v>400</v>
      </c>
      <c r="AG964" s="2">
        <v>31</v>
      </c>
      <c r="AH964" s="2">
        <v>465</v>
      </c>
      <c r="AI964" s="2">
        <v>200</v>
      </c>
      <c r="AJ964" s="5">
        <v>0</v>
      </c>
      <c r="AK964" s="55">
        <f t="shared" ref="AK964:AK1027" si="15">R964+S964+T964+U964+V964+X964</f>
        <v>0</v>
      </c>
    </row>
    <row r="965" spans="1:37" ht="25.65" customHeight="1">
      <c r="A965" s="2">
        <v>1422</v>
      </c>
      <c r="B965" s="2" t="s">
        <v>1084</v>
      </c>
      <c r="C965" s="2" t="s">
        <v>1748</v>
      </c>
      <c r="D965" s="2" t="s">
        <v>133</v>
      </c>
      <c r="E965" s="2" t="s">
        <v>1339</v>
      </c>
      <c r="F965" s="2" t="s">
        <v>40</v>
      </c>
      <c r="G965" s="2" t="s">
        <v>337</v>
      </c>
      <c r="H965" s="2" t="s">
        <v>818</v>
      </c>
      <c r="I965" s="3" t="s">
        <v>1350</v>
      </c>
      <c r="J965" s="3"/>
      <c r="K965" s="3"/>
      <c r="L965" s="2" t="s">
        <v>64</v>
      </c>
      <c r="M965" s="2"/>
      <c r="N965" s="2">
        <v>160</v>
      </c>
      <c r="O965" s="4">
        <v>160</v>
      </c>
      <c r="P965" s="4">
        <v>0</v>
      </c>
      <c r="Q965" s="4">
        <v>160</v>
      </c>
      <c r="R965" s="4">
        <v>0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4">
        <v>0</v>
      </c>
      <c r="AG965" s="2">
        <v>21</v>
      </c>
      <c r="AH965" s="2">
        <v>315</v>
      </c>
      <c r="AI965" s="2">
        <v>200</v>
      </c>
      <c r="AJ965" s="5">
        <v>0</v>
      </c>
      <c r="AK965" s="55">
        <f t="shared" si="15"/>
        <v>0</v>
      </c>
    </row>
    <row r="966" spans="1:37" ht="25.65" customHeight="1">
      <c r="A966" s="2">
        <v>1425</v>
      </c>
      <c r="B966" s="2" t="s">
        <v>1084</v>
      </c>
      <c r="C966" s="2" t="s">
        <v>1749</v>
      </c>
      <c r="D966" s="2" t="s">
        <v>38</v>
      </c>
      <c r="E966" s="2" t="s">
        <v>1339</v>
      </c>
      <c r="F966" s="2" t="s">
        <v>40</v>
      </c>
      <c r="G966" s="2" t="s">
        <v>83</v>
      </c>
      <c r="H966" s="2" t="s">
        <v>509</v>
      </c>
      <c r="I966" s="3" t="s">
        <v>1160</v>
      </c>
      <c r="J966" s="3"/>
      <c r="K966" s="3"/>
      <c r="L966" s="2" t="s">
        <v>195</v>
      </c>
      <c r="M966" s="2"/>
      <c r="N966" s="2">
        <v>112.5</v>
      </c>
      <c r="O966" s="4">
        <v>112.5</v>
      </c>
      <c r="P966" s="4">
        <v>0</v>
      </c>
      <c r="Q966" s="4">
        <v>112.5</v>
      </c>
      <c r="R966" s="4">
        <v>0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2">
        <v>4</v>
      </c>
      <c r="Z966" s="2">
        <v>0</v>
      </c>
      <c r="AA966" s="2">
        <v>0</v>
      </c>
      <c r="AB966" s="2">
        <v>4</v>
      </c>
      <c r="AC966" s="2">
        <v>0</v>
      </c>
      <c r="AD966" s="2">
        <v>0</v>
      </c>
      <c r="AE966" s="2">
        <v>0</v>
      </c>
      <c r="AF966" s="4">
        <v>160</v>
      </c>
      <c r="AG966" s="2">
        <v>17</v>
      </c>
      <c r="AH966" s="2">
        <v>255</v>
      </c>
      <c r="AI966" s="2">
        <v>200</v>
      </c>
      <c r="AJ966" s="5">
        <v>0</v>
      </c>
      <c r="AK966" s="55">
        <f t="shared" si="15"/>
        <v>0</v>
      </c>
    </row>
    <row r="967" spans="1:37" ht="25.65" customHeight="1">
      <c r="A967" s="2">
        <v>1426</v>
      </c>
      <c r="B967" s="2" t="s">
        <v>1084</v>
      </c>
      <c r="C967" s="2" t="s">
        <v>1750</v>
      </c>
      <c r="D967" s="2" t="s">
        <v>38</v>
      </c>
      <c r="E967" s="2" t="s">
        <v>1339</v>
      </c>
      <c r="F967" s="2" t="s">
        <v>40</v>
      </c>
      <c r="G967" s="2" t="s">
        <v>56</v>
      </c>
      <c r="H967" s="2" t="s">
        <v>62</v>
      </c>
      <c r="I967" s="3" t="s">
        <v>1160</v>
      </c>
      <c r="J967" s="3"/>
      <c r="K967" s="3"/>
      <c r="L967" s="2" t="s">
        <v>64</v>
      </c>
      <c r="M967" s="2"/>
      <c r="N967" s="2">
        <v>112.5</v>
      </c>
      <c r="O967" s="4">
        <v>112.5</v>
      </c>
      <c r="P967" s="4">
        <v>0</v>
      </c>
      <c r="Q967" s="4">
        <v>112.5</v>
      </c>
      <c r="R967" s="4">
        <v>0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4">
        <v>0</v>
      </c>
      <c r="AG967" s="2">
        <v>21</v>
      </c>
      <c r="AH967" s="2">
        <v>315</v>
      </c>
      <c r="AI967" s="2">
        <v>200</v>
      </c>
      <c r="AJ967" s="5">
        <v>0</v>
      </c>
      <c r="AK967" s="55">
        <f t="shared" si="15"/>
        <v>0</v>
      </c>
    </row>
    <row r="968" spans="1:37" ht="25.65" customHeight="1">
      <c r="A968" s="2">
        <v>1428</v>
      </c>
      <c r="B968" s="2" t="s">
        <v>1084</v>
      </c>
      <c r="C968" s="2" t="s">
        <v>1751</v>
      </c>
      <c r="D968" s="2" t="s">
        <v>38</v>
      </c>
      <c r="E968" s="2" t="s">
        <v>1339</v>
      </c>
      <c r="F968" s="2" t="s">
        <v>40</v>
      </c>
      <c r="G968" s="2" t="s">
        <v>56</v>
      </c>
      <c r="H968" s="2" t="s">
        <v>62</v>
      </c>
      <c r="I968" s="3" t="s">
        <v>1160</v>
      </c>
      <c r="J968" s="3"/>
      <c r="K968" s="3"/>
      <c r="L968" s="2" t="s">
        <v>64</v>
      </c>
      <c r="M968" s="2"/>
      <c r="N968" s="2">
        <v>112.5</v>
      </c>
      <c r="O968" s="4">
        <v>112.5</v>
      </c>
      <c r="P968" s="4">
        <v>0</v>
      </c>
      <c r="Q968" s="4">
        <v>112.5</v>
      </c>
      <c r="R968" s="4">
        <v>0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2">
        <v>4</v>
      </c>
      <c r="Z968" s="2">
        <v>4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4">
        <v>0</v>
      </c>
      <c r="AG968" s="2">
        <v>23</v>
      </c>
      <c r="AH968" s="2">
        <v>345</v>
      </c>
      <c r="AI968" s="2">
        <v>200</v>
      </c>
      <c r="AJ968" s="5">
        <v>0</v>
      </c>
      <c r="AK968" s="55">
        <f t="shared" si="15"/>
        <v>0</v>
      </c>
    </row>
    <row r="969" spans="1:37" ht="14.25" customHeight="1">
      <c r="A969" s="33">
        <v>1429</v>
      </c>
      <c r="B969" s="33" t="s">
        <v>1084</v>
      </c>
      <c r="C969" s="33" t="s">
        <v>1752</v>
      </c>
      <c r="D969" s="33" t="s">
        <v>147</v>
      </c>
      <c r="E969" s="33"/>
      <c r="F969" s="33" t="s">
        <v>1359</v>
      </c>
      <c r="G969" s="33" t="s">
        <v>1359</v>
      </c>
      <c r="H969" s="33" t="s">
        <v>149</v>
      </c>
      <c r="I969" s="36" t="s">
        <v>521</v>
      </c>
      <c r="J969" s="34"/>
      <c r="K969" s="34"/>
      <c r="L969" s="33" t="s">
        <v>195</v>
      </c>
      <c r="M969" s="33"/>
      <c r="N969" s="33">
        <v>96</v>
      </c>
      <c r="O969" s="37">
        <v>96</v>
      </c>
      <c r="P969" s="37">
        <v>0</v>
      </c>
      <c r="Q969" s="37">
        <v>96</v>
      </c>
      <c r="R969" s="37">
        <v>0</v>
      </c>
      <c r="S969" s="37">
        <v>0</v>
      </c>
      <c r="T969" s="37">
        <v>0</v>
      </c>
      <c r="U969" s="37">
        <v>0</v>
      </c>
      <c r="V969" s="37">
        <v>0</v>
      </c>
      <c r="W969" s="37">
        <v>0</v>
      </c>
      <c r="X969" s="37">
        <v>0</v>
      </c>
      <c r="Y969" s="33">
        <v>16</v>
      </c>
      <c r="Z969" s="33">
        <v>0</v>
      </c>
      <c r="AA969" s="33">
        <v>0</v>
      </c>
      <c r="AB969" s="33">
        <v>0</v>
      </c>
      <c r="AC969" s="33">
        <v>16</v>
      </c>
      <c r="AD969" s="33">
        <v>0</v>
      </c>
      <c r="AE969" s="33">
        <v>0</v>
      </c>
      <c r="AF969" s="37">
        <v>520</v>
      </c>
      <c r="AG969" s="33">
        <v>28</v>
      </c>
      <c r="AH969" s="33">
        <v>420</v>
      </c>
      <c r="AI969" s="33">
        <v>200</v>
      </c>
      <c r="AJ969" s="38">
        <v>0</v>
      </c>
      <c r="AK969" s="55">
        <f t="shared" si="15"/>
        <v>0</v>
      </c>
    </row>
    <row r="970" spans="1:37">
      <c r="A970" s="33">
        <v>1430</v>
      </c>
      <c r="B970" s="33" t="s">
        <v>1084</v>
      </c>
      <c r="C970" s="33" t="s">
        <v>1753</v>
      </c>
      <c r="D970" s="33" t="s">
        <v>147</v>
      </c>
      <c r="E970" s="33"/>
      <c r="F970" s="33" t="s">
        <v>1359</v>
      </c>
      <c r="G970" s="33" t="s">
        <v>1359</v>
      </c>
      <c r="H970" s="33" t="s">
        <v>149</v>
      </c>
      <c r="I970" s="34" t="s">
        <v>375</v>
      </c>
      <c r="J970" s="34"/>
      <c r="K970" s="34"/>
      <c r="L970" s="33" t="s">
        <v>195</v>
      </c>
      <c r="M970" s="33"/>
      <c r="N970" s="33">
        <v>88</v>
      </c>
      <c r="O970" s="37">
        <v>88</v>
      </c>
      <c r="P970" s="37">
        <v>0</v>
      </c>
      <c r="Q970" s="37">
        <v>88</v>
      </c>
      <c r="R970" s="37">
        <v>0</v>
      </c>
      <c r="S970" s="37">
        <v>0</v>
      </c>
      <c r="T970" s="37">
        <v>0</v>
      </c>
      <c r="U970" s="37">
        <v>0</v>
      </c>
      <c r="V970" s="37">
        <v>0</v>
      </c>
      <c r="W970" s="37">
        <v>0</v>
      </c>
      <c r="X970" s="37">
        <v>0</v>
      </c>
      <c r="Y970" s="33">
        <v>16</v>
      </c>
      <c r="Z970" s="33">
        <v>0</v>
      </c>
      <c r="AA970" s="33">
        <v>0</v>
      </c>
      <c r="AB970" s="33">
        <v>0</v>
      </c>
      <c r="AC970" s="33">
        <v>16</v>
      </c>
      <c r="AD970" s="33">
        <v>0</v>
      </c>
      <c r="AE970" s="33">
        <v>0</v>
      </c>
      <c r="AF970" s="37">
        <v>520</v>
      </c>
      <c r="AG970" s="33">
        <v>26</v>
      </c>
      <c r="AH970" s="33">
        <v>390</v>
      </c>
      <c r="AI970" s="33">
        <v>200</v>
      </c>
      <c r="AJ970" s="38">
        <v>0</v>
      </c>
      <c r="AK970" s="55">
        <f t="shared" si="15"/>
        <v>0</v>
      </c>
    </row>
    <row r="971" spans="1:37">
      <c r="A971" s="33">
        <v>1431</v>
      </c>
      <c r="B971" s="33" t="s">
        <v>1084</v>
      </c>
      <c r="C971" s="33" t="s">
        <v>1754</v>
      </c>
      <c r="D971" s="33" t="s">
        <v>147</v>
      </c>
      <c r="E971" s="33"/>
      <c r="F971" s="33" t="s">
        <v>1359</v>
      </c>
      <c r="G971" s="33" t="s">
        <v>1359</v>
      </c>
      <c r="H971" s="33" t="s">
        <v>149</v>
      </c>
      <c r="I971" s="34" t="s">
        <v>375</v>
      </c>
      <c r="J971" s="34"/>
      <c r="K971" s="34"/>
      <c r="L971" s="33" t="s">
        <v>195</v>
      </c>
      <c r="M971" s="33"/>
      <c r="N971" s="33">
        <v>88</v>
      </c>
      <c r="O971" s="37">
        <v>88</v>
      </c>
      <c r="P971" s="37">
        <v>0</v>
      </c>
      <c r="Q971" s="37">
        <v>88</v>
      </c>
      <c r="R971" s="37">
        <v>0</v>
      </c>
      <c r="S971" s="37">
        <v>0</v>
      </c>
      <c r="T971" s="37">
        <v>0</v>
      </c>
      <c r="U971" s="37">
        <v>0</v>
      </c>
      <c r="V971" s="37">
        <v>0</v>
      </c>
      <c r="W971" s="37">
        <v>0</v>
      </c>
      <c r="X971" s="37">
        <v>0</v>
      </c>
      <c r="Y971" s="33">
        <v>16</v>
      </c>
      <c r="Z971" s="33">
        <v>0</v>
      </c>
      <c r="AA971" s="33">
        <v>0</v>
      </c>
      <c r="AB971" s="33">
        <v>0</v>
      </c>
      <c r="AC971" s="33">
        <v>16</v>
      </c>
      <c r="AD971" s="33">
        <v>0</v>
      </c>
      <c r="AE971" s="33">
        <v>0</v>
      </c>
      <c r="AF971" s="37">
        <v>520</v>
      </c>
      <c r="AG971" s="33">
        <v>26</v>
      </c>
      <c r="AH971" s="33">
        <v>390</v>
      </c>
      <c r="AI971" s="33">
        <v>200</v>
      </c>
      <c r="AJ971" s="38">
        <v>0</v>
      </c>
      <c r="AK971" s="55">
        <f t="shared" si="15"/>
        <v>0</v>
      </c>
    </row>
    <row r="972" spans="1:37">
      <c r="A972" s="33">
        <v>1432</v>
      </c>
      <c r="B972" s="33" t="s">
        <v>1084</v>
      </c>
      <c r="C972" s="33" t="s">
        <v>1755</v>
      </c>
      <c r="D972" s="33" t="s">
        <v>38</v>
      </c>
      <c r="E972" s="33" t="s">
        <v>1339</v>
      </c>
      <c r="F972" s="33" t="s">
        <v>40</v>
      </c>
      <c r="G972" s="33" t="s">
        <v>67</v>
      </c>
      <c r="H972" s="33" t="s">
        <v>509</v>
      </c>
      <c r="I972" s="34" t="s">
        <v>524</v>
      </c>
      <c r="J972" s="34"/>
      <c r="K972" s="34"/>
      <c r="L972" s="33" t="s">
        <v>195</v>
      </c>
      <c r="M972" s="33"/>
      <c r="N972" s="33">
        <v>45</v>
      </c>
      <c r="O972" s="37">
        <v>45</v>
      </c>
      <c r="P972" s="37">
        <v>0</v>
      </c>
      <c r="Q972" s="37">
        <v>45</v>
      </c>
      <c r="R972" s="37">
        <v>0</v>
      </c>
      <c r="S972" s="37">
        <v>0</v>
      </c>
      <c r="T972" s="37">
        <v>0</v>
      </c>
      <c r="U972" s="37">
        <v>0</v>
      </c>
      <c r="V972" s="37">
        <v>0</v>
      </c>
      <c r="W972" s="37">
        <v>0</v>
      </c>
      <c r="X972" s="37">
        <v>0</v>
      </c>
      <c r="Y972" s="33">
        <v>0</v>
      </c>
      <c r="Z972" s="33">
        <v>0</v>
      </c>
      <c r="AA972" s="33">
        <v>0</v>
      </c>
      <c r="AB972" s="33">
        <v>0</v>
      </c>
      <c r="AC972" s="33">
        <v>0</v>
      </c>
      <c r="AD972" s="33">
        <v>0</v>
      </c>
      <c r="AE972" s="33">
        <v>0</v>
      </c>
      <c r="AF972" s="37">
        <v>0</v>
      </c>
      <c r="AG972" s="33">
        <v>6</v>
      </c>
      <c r="AH972" s="33">
        <v>90</v>
      </c>
      <c r="AI972" s="33">
        <v>200</v>
      </c>
      <c r="AJ972" s="38">
        <v>0</v>
      </c>
      <c r="AK972" s="55">
        <f t="shared" si="15"/>
        <v>0</v>
      </c>
    </row>
    <row r="973" spans="1:37">
      <c r="A973" s="33">
        <v>1433</v>
      </c>
      <c r="B973" s="33" t="s">
        <v>1084</v>
      </c>
      <c r="C973" s="33" t="s">
        <v>1756</v>
      </c>
      <c r="D973" s="33" t="s">
        <v>38</v>
      </c>
      <c r="E973" s="33" t="s">
        <v>1339</v>
      </c>
      <c r="F973" s="33" t="s">
        <v>187</v>
      </c>
      <c r="G973" s="33" t="s">
        <v>187</v>
      </c>
      <c r="H973" s="33" t="s">
        <v>1757</v>
      </c>
      <c r="I973" s="34" t="s">
        <v>1282</v>
      </c>
      <c r="J973" s="34"/>
      <c r="K973" s="34"/>
      <c r="L973" s="33" t="s">
        <v>195</v>
      </c>
      <c r="M973" s="33"/>
      <c r="N973" s="33">
        <v>22.5</v>
      </c>
      <c r="O973" s="37">
        <v>22.383333333333333</v>
      </c>
      <c r="P973" s="37">
        <v>0</v>
      </c>
      <c r="Q973" s="37">
        <v>22.38</v>
      </c>
      <c r="R973" s="37">
        <v>0</v>
      </c>
      <c r="S973" s="37">
        <v>0</v>
      </c>
      <c r="T973" s="37">
        <v>0</v>
      </c>
      <c r="U973" s="37">
        <v>0</v>
      </c>
      <c r="V973" s="37">
        <v>0</v>
      </c>
      <c r="W973" s="37">
        <v>0</v>
      </c>
      <c r="X973" s="37">
        <v>0</v>
      </c>
      <c r="Y973" s="33">
        <v>0</v>
      </c>
      <c r="Z973" s="33">
        <v>0</v>
      </c>
      <c r="AA973" s="33">
        <v>0</v>
      </c>
      <c r="AB973" s="33">
        <v>0</v>
      </c>
      <c r="AC973" s="33">
        <v>0</v>
      </c>
      <c r="AD973" s="33">
        <v>0</v>
      </c>
      <c r="AE973" s="33">
        <v>0</v>
      </c>
      <c r="AF973" s="37">
        <v>0</v>
      </c>
      <c r="AG973" s="33">
        <v>3</v>
      </c>
      <c r="AH973" s="33">
        <v>45</v>
      </c>
      <c r="AI973" s="33">
        <v>200</v>
      </c>
      <c r="AJ973" s="38">
        <v>0</v>
      </c>
      <c r="AK973" s="55">
        <f t="shared" si="15"/>
        <v>0</v>
      </c>
    </row>
    <row r="974" spans="1:37">
      <c r="A974" s="33">
        <v>1434</v>
      </c>
      <c r="B974" s="33" t="s">
        <v>1084</v>
      </c>
      <c r="C974" s="33" t="s">
        <v>1758</v>
      </c>
      <c r="D974" s="33" t="s">
        <v>38</v>
      </c>
      <c r="E974" s="33" t="s">
        <v>1339</v>
      </c>
      <c r="F974" s="33" t="s">
        <v>40</v>
      </c>
      <c r="G974" s="33" t="s">
        <v>67</v>
      </c>
      <c r="H974" s="33" t="s">
        <v>509</v>
      </c>
      <c r="I974" s="34" t="s">
        <v>1021</v>
      </c>
      <c r="J974" s="34"/>
      <c r="K974" s="34"/>
      <c r="L974" s="33" t="s">
        <v>195</v>
      </c>
      <c r="M974" s="33"/>
      <c r="N974" s="33">
        <v>22.5</v>
      </c>
      <c r="O974" s="37">
        <v>22.5</v>
      </c>
      <c r="P974" s="37">
        <v>0</v>
      </c>
      <c r="Q974" s="37">
        <v>22.5</v>
      </c>
      <c r="R974" s="37">
        <v>0</v>
      </c>
      <c r="S974" s="37">
        <v>0</v>
      </c>
      <c r="T974" s="37">
        <v>0</v>
      </c>
      <c r="U974" s="37">
        <v>0</v>
      </c>
      <c r="V974" s="37">
        <v>0</v>
      </c>
      <c r="W974" s="37">
        <v>0</v>
      </c>
      <c r="X974" s="37">
        <v>0</v>
      </c>
      <c r="Y974" s="33">
        <v>0</v>
      </c>
      <c r="Z974" s="33">
        <v>0</v>
      </c>
      <c r="AA974" s="33">
        <v>0</v>
      </c>
      <c r="AB974" s="33">
        <v>0</v>
      </c>
      <c r="AC974" s="33">
        <v>0</v>
      </c>
      <c r="AD974" s="33">
        <v>0</v>
      </c>
      <c r="AE974" s="33">
        <v>0</v>
      </c>
      <c r="AF974" s="37">
        <v>0</v>
      </c>
      <c r="AG974" s="33">
        <v>3</v>
      </c>
      <c r="AH974" s="33">
        <v>45</v>
      </c>
      <c r="AI974" s="33">
        <v>200</v>
      </c>
      <c r="AJ974" s="38">
        <v>0</v>
      </c>
      <c r="AK974" s="55">
        <f t="shared" si="15"/>
        <v>0</v>
      </c>
    </row>
    <row r="975" spans="1:37">
      <c r="C975" t="s">
        <v>37</v>
      </c>
      <c r="I975" s="35"/>
      <c r="AK975" s="55">
        <f t="shared" si="15"/>
        <v>0</v>
      </c>
    </row>
    <row r="976" spans="1:37">
      <c r="C976" t="s">
        <v>712</v>
      </c>
      <c r="AK976" s="55">
        <f t="shared" si="15"/>
        <v>0</v>
      </c>
    </row>
    <row r="977" spans="3:37">
      <c r="C977" t="s">
        <v>416</v>
      </c>
      <c r="AK977" s="55">
        <f t="shared" si="15"/>
        <v>0</v>
      </c>
    </row>
    <row r="978" spans="3:37">
      <c r="C978" t="s">
        <v>46</v>
      </c>
      <c r="AK978" s="55">
        <f t="shared" si="15"/>
        <v>0</v>
      </c>
    </row>
    <row r="979" spans="3:37">
      <c r="C979" t="s">
        <v>51</v>
      </c>
      <c r="AK979" s="55">
        <f t="shared" si="15"/>
        <v>0</v>
      </c>
    </row>
    <row r="980" spans="3:37">
      <c r="C980" t="s">
        <v>55</v>
      </c>
      <c r="AK980" s="55">
        <f t="shared" si="15"/>
        <v>0</v>
      </c>
    </row>
    <row r="981" spans="3:37">
      <c r="C981" t="s">
        <v>213</v>
      </c>
      <c r="AK981" s="55">
        <f t="shared" si="15"/>
        <v>0</v>
      </c>
    </row>
    <row r="982" spans="3:37">
      <c r="C982" t="s">
        <v>716</v>
      </c>
      <c r="AK982" s="55">
        <f t="shared" si="15"/>
        <v>0</v>
      </c>
    </row>
    <row r="983" spans="3:37">
      <c r="C983" t="s">
        <v>547</v>
      </c>
      <c r="AK983" s="55">
        <f t="shared" si="15"/>
        <v>0</v>
      </c>
    </row>
    <row r="984" spans="3:37">
      <c r="C984" t="s">
        <v>1497</v>
      </c>
      <c r="AK984" s="55">
        <f t="shared" si="15"/>
        <v>0</v>
      </c>
    </row>
    <row r="985" spans="3:37">
      <c r="C985" t="s">
        <v>566</v>
      </c>
      <c r="AK985" s="55">
        <f t="shared" si="15"/>
        <v>0</v>
      </c>
    </row>
    <row r="986" spans="3:37">
      <c r="C986" t="s">
        <v>779</v>
      </c>
      <c r="AK986" s="55">
        <f t="shared" si="15"/>
        <v>0</v>
      </c>
    </row>
    <row r="987" spans="3:37">
      <c r="C987" t="s">
        <v>568</v>
      </c>
      <c r="AK987" s="55">
        <f t="shared" si="15"/>
        <v>0</v>
      </c>
    </row>
    <row r="988" spans="3:37">
      <c r="C988" t="s">
        <v>324</v>
      </c>
      <c r="AK988" s="55">
        <f t="shared" si="15"/>
        <v>0</v>
      </c>
    </row>
    <row r="989" spans="3:37">
      <c r="C989" t="s">
        <v>420</v>
      </c>
      <c r="AK989" s="55">
        <f t="shared" si="15"/>
        <v>0</v>
      </c>
    </row>
    <row r="990" spans="3:37">
      <c r="C990" t="s">
        <v>61</v>
      </c>
      <c r="AK990" s="55">
        <f t="shared" si="15"/>
        <v>0</v>
      </c>
    </row>
    <row r="991" spans="3:37">
      <c r="C991" t="s">
        <v>422</v>
      </c>
      <c r="AK991" s="55">
        <f t="shared" si="15"/>
        <v>0</v>
      </c>
    </row>
    <row r="992" spans="3:37">
      <c r="C992" t="s">
        <v>721</v>
      </c>
      <c r="AK992" s="55">
        <f t="shared" si="15"/>
        <v>0</v>
      </c>
    </row>
    <row r="993" spans="3:37">
      <c r="C993" t="s">
        <v>221</v>
      </c>
      <c r="AK993" s="55">
        <f t="shared" si="15"/>
        <v>0</v>
      </c>
    </row>
    <row r="994" spans="3:37">
      <c r="C994" t="s">
        <v>325</v>
      </c>
      <c r="AK994" s="55">
        <f t="shared" si="15"/>
        <v>0</v>
      </c>
    </row>
    <row r="995" spans="3:37">
      <c r="C995" t="s">
        <v>424</v>
      </c>
      <c r="AK995" s="55">
        <f t="shared" si="15"/>
        <v>0</v>
      </c>
    </row>
    <row r="996" spans="3:37">
      <c r="C996" t="s">
        <v>222</v>
      </c>
      <c r="AK996" s="55">
        <f t="shared" si="15"/>
        <v>0</v>
      </c>
    </row>
    <row r="997" spans="3:37">
      <c r="C997" t="s">
        <v>66</v>
      </c>
      <c r="AK997" s="55">
        <f t="shared" si="15"/>
        <v>0</v>
      </c>
    </row>
    <row r="998" spans="3:37">
      <c r="C998" t="s">
        <v>71</v>
      </c>
      <c r="AK998" s="55">
        <f t="shared" si="15"/>
        <v>0</v>
      </c>
    </row>
    <row r="999" spans="3:37">
      <c r="C999" t="s">
        <v>76</v>
      </c>
      <c r="AK999" s="55">
        <f t="shared" si="15"/>
        <v>0</v>
      </c>
    </row>
    <row r="1000" spans="3:37">
      <c r="C1000" t="s">
        <v>722</v>
      </c>
      <c r="AK1000" s="55">
        <f t="shared" si="15"/>
        <v>0</v>
      </c>
    </row>
    <row r="1001" spans="3:37">
      <c r="C1001" t="s">
        <v>723</v>
      </c>
      <c r="AK1001" s="55">
        <f t="shared" si="15"/>
        <v>0</v>
      </c>
    </row>
    <row r="1002" spans="3:37">
      <c r="C1002" t="s">
        <v>79</v>
      </c>
      <c r="AK1002" s="55">
        <f t="shared" si="15"/>
        <v>0</v>
      </c>
    </row>
    <row r="1003" spans="3:37">
      <c r="C1003" t="s">
        <v>427</v>
      </c>
      <c r="AK1003" s="55">
        <f t="shared" si="15"/>
        <v>0</v>
      </c>
    </row>
    <row r="1004" spans="3:37">
      <c r="C1004" t="s">
        <v>224</v>
      </c>
      <c r="AK1004" s="55">
        <f t="shared" si="15"/>
        <v>0</v>
      </c>
    </row>
    <row r="1005" spans="3:37">
      <c r="C1005" t="s">
        <v>570</v>
      </c>
      <c r="AK1005" s="55">
        <f t="shared" si="15"/>
        <v>0</v>
      </c>
    </row>
    <row r="1006" spans="3:37">
      <c r="C1006" t="s">
        <v>428</v>
      </c>
      <c r="AK1006" s="55">
        <f t="shared" si="15"/>
        <v>0</v>
      </c>
    </row>
    <row r="1007" spans="3:37">
      <c r="C1007" t="s">
        <v>82</v>
      </c>
      <c r="AK1007" s="55">
        <f t="shared" si="15"/>
        <v>0</v>
      </c>
    </row>
    <row r="1008" spans="3:37">
      <c r="C1008" t="s">
        <v>327</v>
      </c>
      <c r="AK1008" s="55">
        <f t="shared" si="15"/>
        <v>0</v>
      </c>
    </row>
    <row r="1009" spans="3:37">
      <c r="C1009" t="s">
        <v>573</v>
      </c>
      <c r="AK1009" s="55">
        <f t="shared" si="15"/>
        <v>0</v>
      </c>
    </row>
    <row r="1010" spans="3:37">
      <c r="C1010" t="s">
        <v>724</v>
      </c>
      <c r="AK1010" s="55">
        <f t="shared" si="15"/>
        <v>0</v>
      </c>
    </row>
    <row r="1011" spans="3:37">
      <c r="C1011" t="s">
        <v>726</v>
      </c>
      <c r="AK1011" s="55">
        <f t="shared" si="15"/>
        <v>0</v>
      </c>
    </row>
    <row r="1012" spans="3:37">
      <c r="C1012" t="s">
        <v>226</v>
      </c>
      <c r="AK1012" s="55">
        <f t="shared" si="15"/>
        <v>0</v>
      </c>
    </row>
    <row r="1013" spans="3:37">
      <c r="C1013" t="s">
        <v>574</v>
      </c>
      <c r="AK1013" s="55">
        <f t="shared" si="15"/>
        <v>0</v>
      </c>
    </row>
    <row r="1014" spans="3:37">
      <c r="C1014" t="s">
        <v>728</v>
      </c>
      <c r="AK1014" s="55">
        <f t="shared" si="15"/>
        <v>0</v>
      </c>
    </row>
    <row r="1015" spans="3:37">
      <c r="C1015" t="s">
        <v>329</v>
      </c>
      <c r="AK1015" s="55">
        <f t="shared" si="15"/>
        <v>0</v>
      </c>
    </row>
    <row r="1016" spans="3:37">
      <c r="C1016" t="s">
        <v>430</v>
      </c>
      <c r="AK1016" s="55">
        <f t="shared" si="15"/>
        <v>0</v>
      </c>
    </row>
    <row r="1017" spans="3:37">
      <c r="C1017" t="s">
        <v>432</v>
      </c>
      <c r="AK1017" s="55">
        <f t="shared" si="15"/>
        <v>0</v>
      </c>
    </row>
    <row r="1018" spans="3:37">
      <c r="C1018" t="s">
        <v>731</v>
      </c>
      <c r="AK1018" s="55">
        <f t="shared" si="15"/>
        <v>0</v>
      </c>
    </row>
    <row r="1019" spans="3:37">
      <c r="C1019" t="s">
        <v>692</v>
      </c>
      <c r="AK1019" s="55">
        <f t="shared" si="15"/>
        <v>0</v>
      </c>
    </row>
    <row r="1020" spans="3:37">
      <c r="C1020" t="s">
        <v>227</v>
      </c>
      <c r="AK1020" s="55">
        <f t="shared" si="15"/>
        <v>0</v>
      </c>
    </row>
    <row r="1021" spans="3:37">
      <c r="C1021" t="s">
        <v>576</v>
      </c>
      <c r="AK1021" s="55">
        <f t="shared" si="15"/>
        <v>0</v>
      </c>
    </row>
    <row r="1022" spans="3:37">
      <c r="C1022" t="s">
        <v>736</v>
      </c>
      <c r="AK1022" s="55">
        <f t="shared" si="15"/>
        <v>0</v>
      </c>
    </row>
    <row r="1023" spans="3:37">
      <c r="C1023" t="s">
        <v>330</v>
      </c>
      <c r="AK1023" s="55">
        <f t="shared" si="15"/>
        <v>0</v>
      </c>
    </row>
    <row r="1024" spans="3:37">
      <c r="C1024" t="s">
        <v>738</v>
      </c>
      <c r="AK1024" s="55">
        <f t="shared" si="15"/>
        <v>0</v>
      </c>
    </row>
    <row r="1025" spans="3:37">
      <c r="C1025" t="s">
        <v>90</v>
      </c>
      <c r="AK1025" s="55">
        <f t="shared" si="15"/>
        <v>0</v>
      </c>
    </row>
    <row r="1026" spans="3:37">
      <c r="C1026" t="s">
        <v>434</v>
      </c>
      <c r="AK1026" s="55">
        <f t="shared" si="15"/>
        <v>0</v>
      </c>
    </row>
    <row r="1027" spans="3:37">
      <c r="C1027" t="s">
        <v>230</v>
      </c>
      <c r="AK1027" s="55">
        <f t="shared" si="15"/>
        <v>0</v>
      </c>
    </row>
    <row r="1028" spans="3:37">
      <c r="C1028" t="s">
        <v>580</v>
      </c>
      <c r="AK1028" s="55">
        <f t="shared" ref="AK1028:AK1091" si="16">R1028+S1028+T1028+U1028+V1028+X1028</f>
        <v>0</v>
      </c>
    </row>
    <row r="1029" spans="3:37">
      <c r="C1029" t="s">
        <v>581</v>
      </c>
      <c r="AK1029" s="55">
        <f t="shared" si="16"/>
        <v>0</v>
      </c>
    </row>
    <row r="1030" spans="3:37">
      <c r="C1030" t="s">
        <v>741</v>
      </c>
      <c r="AK1030" s="55">
        <f t="shared" si="16"/>
        <v>0</v>
      </c>
    </row>
    <row r="1031" spans="3:37">
      <c r="C1031" t="s">
        <v>435</v>
      </c>
      <c r="AK1031" s="55">
        <f t="shared" si="16"/>
        <v>0</v>
      </c>
    </row>
    <row r="1032" spans="3:37">
      <c r="C1032" t="s">
        <v>232</v>
      </c>
      <c r="AK1032" s="55">
        <f t="shared" si="16"/>
        <v>0</v>
      </c>
    </row>
    <row r="1033" spans="3:37">
      <c r="C1033" t="s">
        <v>583</v>
      </c>
      <c r="AK1033" s="55">
        <f t="shared" si="16"/>
        <v>0</v>
      </c>
    </row>
    <row r="1034" spans="3:37">
      <c r="C1034" t="s">
        <v>743</v>
      </c>
      <c r="AK1034" s="55">
        <f t="shared" si="16"/>
        <v>0</v>
      </c>
    </row>
    <row r="1035" spans="3:37">
      <c r="C1035" t="s">
        <v>334</v>
      </c>
      <c r="AK1035" s="55">
        <f t="shared" si="16"/>
        <v>0</v>
      </c>
    </row>
    <row r="1036" spans="3:37">
      <c r="C1036" t="s">
        <v>585</v>
      </c>
      <c r="AK1036" s="55">
        <f t="shared" si="16"/>
        <v>0</v>
      </c>
    </row>
    <row r="1037" spans="3:37">
      <c r="C1037" t="s">
        <v>236</v>
      </c>
      <c r="AK1037" s="55">
        <f t="shared" si="16"/>
        <v>0</v>
      </c>
    </row>
    <row r="1038" spans="3:37">
      <c r="C1038" t="s">
        <v>239</v>
      </c>
      <c r="AK1038" s="55">
        <f t="shared" si="16"/>
        <v>0</v>
      </c>
    </row>
    <row r="1039" spans="3:37">
      <c r="C1039" t="s">
        <v>745</v>
      </c>
      <c r="AK1039" s="55">
        <f t="shared" si="16"/>
        <v>0</v>
      </c>
    </row>
    <row r="1040" spans="3:37">
      <c r="C1040" t="s">
        <v>747</v>
      </c>
      <c r="AK1040" s="55">
        <f t="shared" si="16"/>
        <v>0</v>
      </c>
    </row>
    <row r="1041" spans="3:37">
      <c r="C1041" t="s">
        <v>335</v>
      </c>
      <c r="AK1041" s="55">
        <f t="shared" si="16"/>
        <v>0</v>
      </c>
    </row>
    <row r="1042" spans="3:37">
      <c r="C1042" t="s">
        <v>437</v>
      </c>
      <c r="AK1042" s="55">
        <f t="shared" si="16"/>
        <v>0</v>
      </c>
    </row>
    <row r="1043" spans="3:37">
      <c r="C1043" t="s">
        <v>340</v>
      </c>
      <c r="AK1043" s="55">
        <f t="shared" si="16"/>
        <v>0</v>
      </c>
    </row>
    <row r="1044" spans="3:37">
      <c r="C1044" t="s">
        <v>241</v>
      </c>
      <c r="AK1044" s="55">
        <f t="shared" si="16"/>
        <v>0</v>
      </c>
    </row>
    <row r="1045" spans="3:37">
      <c r="C1045" t="s">
        <v>748</v>
      </c>
      <c r="AK1045" s="55">
        <f t="shared" si="16"/>
        <v>0</v>
      </c>
    </row>
    <row r="1046" spans="3:37">
      <c r="C1046" t="s">
        <v>1436</v>
      </c>
      <c r="AK1046" s="55">
        <f t="shared" si="16"/>
        <v>0</v>
      </c>
    </row>
    <row r="1047" spans="3:37">
      <c r="C1047" t="s">
        <v>95</v>
      </c>
      <c r="AK1047" s="55">
        <f t="shared" si="16"/>
        <v>0</v>
      </c>
    </row>
    <row r="1048" spans="3:37">
      <c r="C1048" t="s">
        <v>99</v>
      </c>
      <c r="AK1048" s="55">
        <f t="shared" si="16"/>
        <v>0</v>
      </c>
    </row>
    <row r="1049" spans="3:37">
      <c r="C1049" t="s">
        <v>243</v>
      </c>
      <c r="AK1049" s="55">
        <f t="shared" si="16"/>
        <v>0</v>
      </c>
    </row>
    <row r="1050" spans="3:37">
      <c r="C1050" t="s">
        <v>749</v>
      </c>
      <c r="AK1050" s="55">
        <f t="shared" si="16"/>
        <v>0</v>
      </c>
    </row>
    <row r="1051" spans="3:37">
      <c r="C1051" t="s">
        <v>589</v>
      </c>
      <c r="AK1051" s="55">
        <f t="shared" si="16"/>
        <v>0</v>
      </c>
    </row>
    <row r="1052" spans="3:37">
      <c r="C1052" t="s">
        <v>439</v>
      </c>
      <c r="AK1052" s="55">
        <f t="shared" si="16"/>
        <v>0</v>
      </c>
    </row>
    <row r="1053" spans="3:37">
      <c r="C1053" t="s">
        <v>751</v>
      </c>
      <c r="AK1053" s="55">
        <f t="shared" si="16"/>
        <v>0</v>
      </c>
    </row>
    <row r="1054" spans="3:37">
      <c r="C1054" t="s">
        <v>591</v>
      </c>
      <c r="AK1054" s="55">
        <f t="shared" si="16"/>
        <v>0</v>
      </c>
    </row>
    <row r="1055" spans="3:37">
      <c r="C1055" t="s">
        <v>1644</v>
      </c>
      <c r="AK1055" s="55">
        <f t="shared" si="16"/>
        <v>0</v>
      </c>
    </row>
    <row r="1056" spans="3:37">
      <c r="C1056" t="s">
        <v>441</v>
      </c>
      <c r="AK1056" s="55">
        <f t="shared" si="16"/>
        <v>0</v>
      </c>
    </row>
    <row r="1057" spans="3:37">
      <c r="C1057" t="s">
        <v>1223</v>
      </c>
      <c r="AK1057" s="55">
        <f t="shared" si="16"/>
        <v>0</v>
      </c>
    </row>
    <row r="1058" spans="3:37">
      <c r="C1058" t="s">
        <v>443</v>
      </c>
      <c r="AK1058" s="55">
        <f t="shared" si="16"/>
        <v>0</v>
      </c>
    </row>
    <row r="1059" spans="3:37">
      <c r="C1059" t="s">
        <v>593</v>
      </c>
      <c r="AK1059" s="55">
        <f t="shared" si="16"/>
        <v>0</v>
      </c>
    </row>
    <row r="1060" spans="3:37">
      <c r="C1060" t="s">
        <v>595</v>
      </c>
      <c r="AK1060" s="55">
        <f t="shared" si="16"/>
        <v>0</v>
      </c>
    </row>
    <row r="1061" spans="3:37">
      <c r="C1061" t="s">
        <v>345</v>
      </c>
      <c r="AK1061" s="55">
        <f t="shared" si="16"/>
        <v>0</v>
      </c>
    </row>
    <row r="1062" spans="3:37">
      <c r="C1062" t="s">
        <v>248</v>
      </c>
      <c r="AK1062" s="55">
        <f t="shared" si="16"/>
        <v>0</v>
      </c>
    </row>
    <row r="1063" spans="3:37">
      <c r="C1063" t="s">
        <v>599</v>
      </c>
      <c r="AK1063" s="55">
        <f t="shared" si="16"/>
        <v>0</v>
      </c>
    </row>
    <row r="1064" spans="3:37">
      <c r="C1064" t="s">
        <v>601</v>
      </c>
      <c r="AK1064" s="55">
        <f t="shared" si="16"/>
        <v>0</v>
      </c>
    </row>
    <row r="1065" spans="3:37">
      <c r="C1065" t="s">
        <v>604</v>
      </c>
      <c r="AK1065" s="55">
        <f t="shared" si="16"/>
        <v>0</v>
      </c>
    </row>
    <row r="1066" spans="3:37">
      <c r="C1066" t="s">
        <v>446</v>
      </c>
      <c r="AK1066" s="55">
        <f t="shared" si="16"/>
        <v>0</v>
      </c>
    </row>
    <row r="1067" spans="3:37">
      <c r="C1067" t="s">
        <v>752</v>
      </c>
      <c r="AK1067" s="55">
        <f t="shared" si="16"/>
        <v>0</v>
      </c>
    </row>
    <row r="1068" spans="3:37">
      <c r="C1068" t="s">
        <v>349</v>
      </c>
      <c r="AK1068" s="55">
        <f t="shared" si="16"/>
        <v>0</v>
      </c>
    </row>
    <row r="1069" spans="3:37">
      <c r="C1069" t="s">
        <v>101</v>
      </c>
      <c r="AK1069" s="55">
        <f t="shared" si="16"/>
        <v>0</v>
      </c>
    </row>
    <row r="1070" spans="3:37">
      <c r="C1070" t="s">
        <v>252</v>
      </c>
      <c r="AK1070" s="55">
        <f t="shared" si="16"/>
        <v>0</v>
      </c>
    </row>
    <row r="1071" spans="3:37">
      <c r="C1071" t="s">
        <v>753</v>
      </c>
      <c r="AK1071" s="55">
        <f t="shared" si="16"/>
        <v>0</v>
      </c>
    </row>
    <row r="1072" spans="3:37">
      <c r="C1072" t="s">
        <v>351</v>
      </c>
      <c r="AK1072" s="55">
        <f t="shared" si="16"/>
        <v>0</v>
      </c>
    </row>
    <row r="1073" spans="3:37">
      <c r="C1073" t="s">
        <v>256</v>
      </c>
      <c r="AK1073" s="55">
        <f t="shared" si="16"/>
        <v>0</v>
      </c>
    </row>
    <row r="1074" spans="3:37">
      <c r="C1074" t="s">
        <v>754</v>
      </c>
      <c r="AK1074" s="55">
        <f t="shared" si="16"/>
        <v>0</v>
      </c>
    </row>
    <row r="1075" spans="3:37">
      <c r="C1075" t="s">
        <v>719</v>
      </c>
      <c r="AK1075" s="55">
        <f t="shared" si="16"/>
        <v>0</v>
      </c>
    </row>
    <row r="1076" spans="3:37">
      <c r="C1076" t="s">
        <v>108</v>
      </c>
      <c r="AK1076" s="55">
        <f t="shared" si="16"/>
        <v>0</v>
      </c>
    </row>
    <row r="1077" spans="3:37">
      <c r="C1077" t="s">
        <v>113</v>
      </c>
      <c r="AK1077" s="55">
        <f t="shared" si="16"/>
        <v>0</v>
      </c>
    </row>
    <row r="1078" spans="3:37">
      <c r="C1078" t="s">
        <v>449</v>
      </c>
      <c r="AK1078" s="55">
        <f t="shared" si="16"/>
        <v>0</v>
      </c>
    </row>
    <row r="1079" spans="3:37">
      <c r="C1079" t="s">
        <v>93</v>
      </c>
      <c r="AK1079" s="55">
        <f t="shared" si="16"/>
        <v>0</v>
      </c>
    </row>
    <row r="1080" spans="3:37">
      <c r="C1080" t="s">
        <v>759</v>
      </c>
      <c r="AK1080" s="55">
        <f t="shared" si="16"/>
        <v>0</v>
      </c>
    </row>
    <row r="1081" spans="3:37">
      <c r="C1081" t="s">
        <v>118</v>
      </c>
      <c r="AK1081" s="55">
        <f t="shared" si="16"/>
        <v>0</v>
      </c>
    </row>
    <row r="1082" spans="3:37">
      <c r="C1082" t="s">
        <v>607</v>
      </c>
      <c r="AK1082" s="55">
        <f t="shared" si="16"/>
        <v>0</v>
      </c>
    </row>
    <row r="1083" spans="3:37">
      <c r="C1083" t="s">
        <v>452</v>
      </c>
      <c r="AK1083" s="55">
        <f t="shared" si="16"/>
        <v>0</v>
      </c>
    </row>
    <row r="1084" spans="3:37">
      <c r="C1084" t="s">
        <v>122</v>
      </c>
      <c r="AK1084" s="55">
        <f t="shared" si="16"/>
        <v>0</v>
      </c>
    </row>
    <row r="1085" spans="3:37">
      <c r="C1085" t="s">
        <v>126</v>
      </c>
      <c r="AK1085" s="55">
        <f t="shared" si="16"/>
        <v>0</v>
      </c>
    </row>
    <row r="1086" spans="3:37">
      <c r="C1086" t="s">
        <v>132</v>
      </c>
      <c r="AK1086" s="55">
        <f t="shared" si="16"/>
        <v>0</v>
      </c>
    </row>
    <row r="1087" spans="3:37">
      <c r="C1087" t="s">
        <v>453</v>
      </c>
      <c r="AK1087" s="55">
        <f t="shared" si="16"/>
        <v>0</v>
      </c>
    </row>
    <row r="1088" spans="3:37">
      <c r="C1088" t="s">
        <v>264</v>
      </c>
      <c r="AK1088" s="55">
        <f t="shared" si="16"/>
        <v>0</v>
      </c>
    </row>
    <row r="1089" spans="3:37">
      <c r="C1089" t="s">
        <v>609</v>
      </c>
      <c r="AK1089" s="55">
        <f t="shared" si="16"/>
        <v>0</v>
      </c>
    </row>
    <row r="1090" spans="3:37">
      <c r="C1090" t="s">
        <v>138</v>
      </c>
      <c r="AK1090" s="55">
        <f t="shared" si="16"/>
        <v>0</v>
      </c>
    </row>
    <row r="1091" spans="3:37">
      <c r="C1091" t="s">
        <v>142</v>
      </c>
      <c r="AK1091" s="55">
        <f t="shared" si="16"/>
        <v>0</v>
      </c>
    </row>
    <row r="1092" spans="3:37">
      <c r="C1092" t="s">
        <v>762</v>
      </c>
      <c r="AK1092" s="55">
        <f t="shared" ref="AK1092:AK1155" si="17">R1092+S1092+T1092+U1092+V1092+X1092</f>
        <v>0</v>
      </c>
    </row>
    <row r="1093" spans="3:37">
      <c r="C1093" t="s">
        <v>611</v>
      </c>
      <c r="AK1093" s="55">
        <f t="shared" si="17"/>
        <v>0</v>
      </c>
    </row>
    <row r="1094" spans="3:37">
      <c r="C1094" t="s">
        <v>353</v>
      </c>
      <c r="AK1094" s="55">
        <f t="shared" si="17"/>
        <v>0</v>
      </c>
    </row>
    <row r="1095" spans="3:37">
      <c r="C1095" t="s">
        <v>618</v>
      </c>
      <c r="AK1095" s="55">
        <f t="shared" si="17"/>
        <v>0</v>
      </c>
    </row>
    <row r="1096" spans="3:37">
      <c r="C1096" t="s">
        <v>267</v>
      </c>
      <c r="AK1096" s="55">
        <f t="shared" si="17"/>
        <v>0</v>
      </c>
    </row>
    <row r="1097" spans="3:37">
      <c r="C1097" t="s">
        <v>621</v>
      </c>
      <c r="AK1097" s="55">
        <f t="shared" si="17"/>
        <v>0</v>
      </c>
    </row>
    <row r="1098" spans="3:37">
      <c r="C1098" t="s">
        <v>764</v>
      </c>
      <c r="AK1098" s="55">
        <f t="shared" si="17"/>
        <v>0</v>
      </c>
    </row>
    <row r="1099" spans="3:37">
      <c r="C1099" t="s">
        <v>624</v>
      </c>
      <c r="AK1099" s="55">
        <f t="shared" si="17"/>
        <v>0</v>
      </c>
    </row>
    <row r="1100" spans="3:37">
      <c r="C1100" t="s">
        <v>146</v>
      </c>
      <c r="AK1100" s="55">
        <f t="shared" si="17"/>
        <v>0</v>
      </c>
    </row>
    <row r="1101" spans="3:37">
      <c r="C1101" t="s">
        <v>151</v>
      </c>
      <c r="AK1101" s="55">
        <f t="shared" si="17"/>
        <v>0</v>
      </c>
    </row>
    <row r="1102" spans="3:37">
      <c r="C1102" t="s">
        <v>176</v>
      </c>
      <c r="AK1102" s="55">
        <f t="shared" si="17"/>
        <v>0</v>
      </c>
    </row>
    <row r="1103" spans="3:37">
      <c r="C1103" t="s">
        <v>154</v>
      </c>
      <c r="AK1103" s="55">
        <f t="shared" si="17"/>
        <v>0</v>
      </c>
    </row>
    <row r="1104" spans="3:37">
      <c r="C1104" t="s">
        <v>626</v>
      </c>
      <c r="AK1104" s="55">
        <f t="shared" si="17"/>
        <v>0</v>
      </c>
    </row>
    <row r="1105" spans="3:37">
      <c r="C1105" t="s">
        <v>159</v>
      </c>
      <c r="AK1105" s="55">
        <f t="shared" si="17"/>
        <v>0</v>
      </c>
    </row>
    <row r="1106" spans="3:37">
      <c r="C1106" t="s">
        <v>629</v>
      </c>
      <c r="AK1106" s="55">
        <f t="shared" si="17"/>
        <v>0</v>
      </c>
    </row>
    <row r="1107" spans="3:37">
      <c r="C1107" t="s">
        <v>464</v>
      </c>
      <c r="AK1107" s="55">
        <f t="shared" si="17"/>
        <v>0</v>
      </c>
    </row>
    <row r="1108" spans="3:37">
      <c r="C1108" t="s">
        <v>766</v>
      </c>
      <c r="AK1108" s="55">
        <f t="shared" si="17"/>
        <v>0</v>
      </c>
    </row>
    <row r="1109" spans="3:37">
      <c r="C1109" t="s">
        <v>768</v>
      </c>
      <c r="AK1109" s="55">
        <f t="shared" si="17"/>
        <v>0</v>
      </c>
    </row>
    <row r="1110" spans="3:37">
      <c r="C1110" t="s">
        <v>631</v>
      </c>
      <c r="AK1110" s="55">
        <f t="shared" si="17"/>
        <v>0</v>
      </c>
    </row>
    <row r="1111" spans="3:37">
      <c r="C1111" t="s">
        <v>164</v>
      </c>
      <c r="AK1111" s="55">
        <f t="shared" si="17"/>
        <v>0</v>
      </c>
    </row>
    <row r="1112" spans="3:37">
      <c r="C1112" t="s">
        <v>632</v>
      </c>
      <c r="AK1112" s="55">
        <f t="shared" si="17"/>
        <v>0</v>
      </c>
    </row>
    <row r="1113" spans="3:37">
      <c r="C1113" t="s">
        <v>169</v>
      </c>
      <c r="AK1113" s="55">
        <f t="shared" si="17"/>
        <v>0</v>
      </c>
    </row>
    <row r="1114" spans="3:37">
      <c r="C1114" t="s">
        <v>771</v>
      </c>
      <c r="AK1114" s="55">
        <f t="shared" si="17"/>
        <v>0</v>
      </c>
    </row>
    <row r="1115" spans="3:37">
      <c r="C1115" t="s">
        <v>172</v>
      </c>
      <c r="AK1115" s="55">
        <f t="shared" si="17"/>
        <v>0</v>
      </c>
    </row>
    <row r="1116" spans="3:37">
      <c r="C1116" t="s">
        <v>173</v>
      </c>
      <c r="AK1116" s="55">
        <f t="shared" si="17"/>
        <v>0</v>
      </c>
    </row>
    <row r="1117" spans="3:37">
      <c r="C1117" t="s">
        <v>357</v>
      </c>
      <c r="AK1117" s="55">
        <f t="shared" si="17"/>
        <v>0</v>
      </c>
    </row>
    <row r="1118" spans="3:37">
      <c r="C1118" t="s">
        <v>1273</v>
      </c>
      <c r="AK1118" s="55">
        <f t="shared" si="17"/>
        <v>0</v>
      </c>
    </row>
    <row r="1119" spans="3:37">
      <c r="C1119" t="s">
        <v>180</v>
      </c>
      <c r="AK1119" s="55">
        <f t="shared" si="17"/>
        <v>0</v>
      </c>
    </row>
    <row r="1120" spans="3:37">
      <c r="C1120" t="s">
        <v>271</v>
      </c>
      <c r="AK1120" s="55">
        <f t="shared" si="17"/>
        <v>0</v>
      </c>
    </row>
    <row r="1121" spans="3:37">
      <c r="C1121" t="s">
        <v>182</v>
      </c>
      <c r="AK1121" s="55">
        <f t="shared" si="17"/>
        <v>0</v>
      </c>
    </row>
    <row r="1122" spans="3:37">
      <c r="C1122" t="s">
        <v>358</v>
      </c>
      <c r="AK1122" s="55">
        <f t="shared" si="17"/>
        <v>0</v>
      </c>
    </row>
    <row r="1123" spans="3:37">
      <c r="C1123" t="s">
        <v>465</v>
      </c>
      <c r="AK1123" s="55">
        <f t="shared" si="17"/>
        <v>0</v>
      </c>
    </row>
    <row r="1124" spans="3:37">
      <c r="C1124" t="s">
        <v>634</v>
      </c>
      <c r="AK1124" s="55">
        <f t="shared" si="17"/>
        <v>0</v>
      </c>
    </row>
    <row r="1125" spans="3:37">
      <c r="C1125" t="s">
        <v>772</v>
      </c>
      <c r="AK1125" s="55">
        <f t="shared" si="17"/>
        <v>0</v>
      </c>
    </row>
    <row r="1126" spans="3:37">
      <c r="C1126" t="s">
        <v>775</v>
      </c>
      <c r="AK1126" s="55">
        <f t="shared" si="17"/>
        <v>0</v>
      </c>
    </row>
    <row r="1127" spans="3:37">
      <c r="C1127" t="s">
        <v>273</v>
      </c>
      <c r="AK1127" s="55">
        <f t="shared" si="17"/>
        <v>0</v>
      </c>
    </row>
    <row r="1128" spans="3:37">
      <c r="C1128" t="s">
        <v>635</v>
      </c>
      <c r="AK1128" s="55">
        <f t="shared" si="17"/>
        <v>0</v>
      </c>
    </row>
    <row r="1129" spans="3:37">
      <c r="C1129" t="s">
        <v>362</v>
      </c>
      <c r="AK1129" s="55">
        <f t="shared" si="17"/>
        <v>0</v>
      </c>
    </row>
    <row r="1130" spans="3:37">
      <c r="C1130" t="s">
        <v>636</v>
      </c>
      <c r="AK1130" s="55">
        <f t="shared" si="17"/>
        <v>0</v>
      </c>
    </row>
    <row r="1131" spans="3:37">
      <c r="C1131" t="s">
        <v>364</v>
      </c>
      <c r="AK1131" s="55">
        <f t="shared" si="17"/>
        <v>0</v>
      </c>
    </row>
    <row r="1132" spans="3:37">
      <c r="C1132" t="s">
        <v>219</v>
      </c>
      <c r="AK1132" s="55">
        <f t="shared" si="17"/>
        <v>0</v>
      </c>
    </row>
    <row r="1133" spans="3:37">
      <c r="C1133" t="s">
        <v>638</v>
      </c>
      <c r="AK1133" s="55">
        <f t="shared" si="17"/>
        <v>0</v>
      </c>
    </row>
    <row r="1134" spans="3:37">
      <c r="C1134" t="s">
        <v>366</v>
      </c>
      <c r="AK1134" s="55">
        <f t="shared" si="17"/>
        <v>0</v>
      </c>
    </row>
    <row r="1135" spans="3:37">
      <c r="C1135" t="s">
        <v>370</v>
      </c>
      <c r="AK1135" s="55">
        <f t="shared" si="17"/>
        <v>0</v>
      </c>
    </row>
    <row r="1136" spans="3:37">
      <c r="C1136" t="s">
        <v>467</v>
      </c>
      <c r="AK1136" s="55">
        <f t="shared" si="17"/>
        <v>0</v>
      </c>
    </row>
    <row r="1137" spans="3:37">
      <c r="C1137" t="s">
        <v>372</v>
      </c>
      <c r="AK1137" s="55">
        <f t="shared" si="17"/>
        <v>0</v>
      </c>
    </row>
    <row r="1138" spans="3:37">
      <c r="C1138" t="s">
        <v>276</v>
      </c>
      <c r="AK1138" s="55">
        <f t="shared" si="17"/>
        <v>0</v>
      </c>
    </row>
    <row r="1139" spans="3:37">
      <c r="C1139" t="s">
        <v>279</v>
      </c>
      <c r="AK1139" s="55">
        <f t="shared" si="17"/>
        <v>0</v>
      </c>
    </row>
    <row r="1140" spans="3:37">
      <c r="C1140" t="s">
        <v>196</v>
      </c>
      <c r="AK1140" s="55">
        <f t="shared" si="17"/>
        <v>0</v>
      </c>
    </row>
    <row r="1141" spans="3:37">
      <c r="C1141" t="s">
        <v>777</v>
      </c>
      <c r="AK1141" s="55">
        <f t="shared" si="17"/>
        <v>0</v>
      </c>
    </row>
    <row r="1142" spans="3:37">
      <c r="C1142" t="s">
        <v>281</v>
      </c>
      <c r="AK1142" s="55">
        <f t="shared" si="17"/>
        <v>0</v>
      </c>
    </row>
    <row r="1143" spans="3:37">
      <c r="C1143" t="s">
        <v>376</v>
      </c>
      <c r="AK1143" s="55">
        <f t="shared" si="17"/>
        <v>0</v>
      </c>
    </row>
    <row r="1144" spans="3:37">
      <c r="C1144" t="s">
        <v>1514</v>
      </c>
      <c r="AK1144" s="55">
        <f t="shared" si="17"/>
        <v>0</v>
      </c>
    </row>
    <row r="1145" spans="3:37">
      <c r="C1145" t="s">
        <v>780</v>
      </c>
      <c r="AK1145" s="55">
        <f t="shared" si="17"/>
        <v>0</v>
      </c>
    </row>
    <row r="1146" spans="3:37">
      <c r="C1146" t="s">
        <v>469</v>
      </c>
      <c r="AK1146" s="55">
        <f t="shared" si="17"/>
        <v>0</v>
      </c>
    </row>
    <row r="1147" spans="3:37">
      <c r="C1147" t="s">
        <v>471</v>
      </c>
      <c r="AK1147" s="55">
        <f t="shared" si="17"/>
        <v>0</v>
      </c>
    </row>
    <row r="1148" spans="3:37">
      <c r="C1148" t="s">
        <v>284</v>
      </c>
      <c r="AK1148" s="55">
        <f t="shared" si="17"/>
        <v>0</v>
      </c>
    </row>
    <row r="1149" spans="3:37">
      <c r="C1149" t="s">
        <v>639</v>
      </c>
      <c r="AK1149" s="55">
        <f t="shared" si="17"/>
        <v>0</v>
      </c>
    </row>
    <row r="1150" spans="3:37">
      <c r="C1150" t="s">
        <v>642</v>
      </c>
      <c r="AK1150" s="55">
        <f t="shared" si="17"/>
        <v>0</v>
      </c>
    </row>
    <row r="1151" spans="3:37">
      <c r="C1151" t="s">
        <v>201</v>
      </c>
      <c r="AK1151" s="55">
        <f t="shared" si="17"/>
        <v>0</v>
      </c>
    </row>
    <row r="1152" spans="3:37">
      <c r="C1152" t="s">
        <v>781</v>
      </c>
      <c r="AK1152" s="55">
        <f t="shared" si="17"/>
        <v>0</v>
      </c>
    </row>
    <row r="1153" spans="3:37">
      <c r="C1153" t="s">
        <v>782</v>
      </c>
      <c r="AK1153" s="55">
        <f t="shared" si="17"/>
        <v>0</v>
      </c>
    </row>
    <row r="1154" spans="3:37">
      <c r="C1154" t="s">
        <v>473</v>
      </c>
      <c r="AK1154" s="55">
        <f t="shared" si="17"/>
        <v>0</v>
      </c>
    </row>
    <row r="1155" spans="3:37">
      <c r="C1155" t="s">
        <v>381</v>
      </c>
      <c r="AK1155" s="55">
        <f t="shared" si="17"/>
        <v>0</v>
      </c>
    </row>
    <row r="1156" spans="3:37">
      <c r="C1156" t="s">
        <v>476</v>
      </c>
      <c r="AK1156" s="55">
        <f t="shared" ref="AK1156:AK1219" si="18">R1156+S1156+T1156+U1156+V1156+X1156</f>
        <v>0</v>
      </c>
    </row>
    <row r="1157" spans="3:37">
      <c r="C1157" t="s">
        <v>385</v>
      </c>
      <c r="AK1157" s="55">
        <f t="shared" si="18"/>
        <v>0</v>
      </c>
    </row>
    <row r="1158" spans="3:37">
      <c r="C1158" t="s">
        <v>205</v>
      </c>
      <c r="AK1158" s="55">
        <f t="shared" si="18"/>
        <v>0</v>
      </c>
    </row>
    <row r="1159" spans="3:37">
      <c r="C1159" t="s">
        <v>478</v>
      </c>
      <c r="AK1159" s="55">
        <f t="shared" si="18"/>
        <v>0</v>
      </c>
    </row>
    <row r="1160" spans="3:37">
      <c r="C1160" t="s">
        <v>387</v>
      </c>
      <c r="AK1160" s="55">
        <f t="shared" si="18"/>
        <v>0</v>
      </c>
    </row>
    <row r="1161" spans="3:37">
      <c r="C1161" t="s">
        <v>784</v>
      </c>
      <c r="AK1161" s="55">
        <f t="shared" si="18"/>
        <v>0</v>
      </c>
    </row>
    <row r="1162" spans="3:37">
      <c r="C1162" t="s">
        <v>389</v>
      </c>
      <c r="AK1162" s="55">
        <f t="shared" si="18"/>
        <v>0</v>
      </c>
    </row>
    <row r="1163" spans="3:37">
      <c r="C1163" t="s">
        <v>786</v>
      </c>
      <c r="AK1163" s="55">
        <f t="shared" si="18"/>
        <v>0</v>
      </c>
    </row>
    <row r="1164" spans="3:37">
      <c r="C1164" t="s">
        <v>392</v>
      </c>
      <c r="AK1164" s="55">
        <f t="shared" si="18"/>
        <v>0</v>
      </c>
    </row>
    <row r="1165" spans="3:37">
      <c r="C1165" t="s">
        <v>210</v>
      </c>
      <c r="AK1165" s="55">
        <f t="shared" si="18"/>
        <v>0</v>
      </c>
    </row>
    <row r="1166" spans="3:37">
      <c r="C1166" t="s">
        <v>501</v>
      </c>
      <c r="AK1166" s="55">
        <f t="shared" si="18"/>
        <v>0</v>
      </c>
    </row>
    <row r="1167" spans="3:37">
      <c r="C1167" t="s">
        <v>479</v>
      </c>
      <c r="AK1167" s="55">
        <f t="shared" si="18"/>
        <v>0</v>
      </c>
    </row>
    <row r="1168" spans="3:37">
      <c r="C1168" t="s">
        <v>482</v>
      </c>
      <c r="AK1168" s="55">
        <f t="shared" si="18"/>
        <v>0</v>
      </c>
    </row>
    <row r="1169" spans="3:37">
      <c r="C1169" t="s">
        <v>644</v>
      </c>
      <c r="AK1169" s="55">
        <f t="shared" si="18"/>
        <v>0</v>
      </c>
    </row>
    <row r="1170" spans="3:37">
      <c r="C1170" t="s">
        <v>395</v>
      </c>
      <c r="AK1170" s="55">
        <f t="shared" si="18"/>
        <v>0</v>
      </c>
    </row>
    <row r="1171" spans="3:37">
      <c r="C1171" t="s">
        <v>648</v>
      </c>
      <c r="AK1171" s="55">
        <f t="shared" si="18"/>
        <v>0</v>
      </c>
    </row>
    <row r="1172" spans="3:37">
      <c r="C1172" t="s">
        <v>286</v>
      </c>
      <c r="AK1172" s="55">
        <f t="shared" si="18"/>
        <v>0</v>
      </c>
    </row>
    <row r="1173" spans="3:37">
      <c r="C1173" t="s">
        <v>578</v>
      </c>
      <c r="AK1173" s="55">
        <f t="shared" si="18"/>
        <v>0</v>
      </c>
    </row>
    <row r="1174" spans="3:37">
      <c r="C1174" t="s">
        <v>485</v>
      </c>
      <c r="AK1174" s="55">
        <f t="shared" si="18"/>
        <v>0</v>
      </c>
    </row>
    <row r="1175" spans="3:37">
      <c r="C1175" t="s">
        <v>503</v>
      </c>
      <c r="AK1175" s="55">
        <f t="shared" si="18"/>
        <v>0</v>
      </c>
    </row>
    <row r="1176" spans="3:37">
      <c r="C1176" t="s">
        <v>505</v>
      </c>
      <c r="AK1176" s="55">
        <f t="shared" si="18"/>
        <v>0</v>
      </c>
    </row>
    <row r="1177" spans="3:37">
      <c r="C1177" t="s">
        <v>968</v>
      </c>
      <c r="AK1177" s="55">
        <f t="shared" si="18"/>
        <v>0</v>
      </c>
    </row>
    <row r="1178" spans="3:37">
      <c r="C1178" t="s">
        <v>488</v>
      </c>
      <c r="AK1178" s="55">
        <f t="shared" si="18"/>
        <v>0</v>
      </c>
    </row>
    <row r="1179" spans="3:37">
      <c r="C1179" t="s">
        <v>1057</v>
      </c>
      <c r="AK1179" s="55">
        <f t="shared" si="18"/>
        <v>0</v>
      </c>
    </row>
    <row r="1180" spans="3:37">
      <c r="C1180" t="s">
        <v>1209</v>
      </c>
      <c r="AK1180" s="55">
        <f t="shared" si="18"/>
        <v>0</v>
      </c>
    </row>
    <row r="1181" spans="3:37">
      <c r="C1181" t="s">
        <v>507</v>
      </c>
      <c r="AK1181" s="55">
        <f t="shared" si="18"/>
        <v>0</v>
      </c>
    </row>
    <row r="1182" spans="3:37">
      <c r="C1182" t="s">
        <v>508</v>
      </c>
      <c r="AK1182" s="55">
        <f t="shared" si="18"/>
        <v>0</v>
      </c>
    </row>
    <row r="1183" spans="3:37">
      <c r="C1183" t="s">
        <v>294</v>
      </c>
      <c r="AK1183" s="55">
        <f t="shared" si="18"/>
        <v>0</v>
      </c>
    </row>
    <row r="1184" spans="3:37">
      <c r="C1184" t="s">
        <v>1058</v>
      </c>
      <c r="AK1184" s="55">
        <f t="shared" si="18"/>
        <v>0</v>
      </c>
    </row>
    <row r="1185" spans="3:37">
      <c r="C1185" t="s">
        <v>399</v>
      </c>
      <c r="AK1185" s="55">
        <f t="shared" si="18"/>
        <v>0</v>
      </c>
    </row>
    <row r="1186" spans="3:37">
      <c r="C1186" t="s">
        <v>650</v>
      </c>
      <c r="AK1186" s="55">
        <f t="shared" si="18"/>
        <v>0</v>
      </c>
    </row>
    <row r="1187" spans="3:37">
      <c r="C1187" t="s">
        <v>490</v>
      </c>
      <c r="AK1187" s="55">
        <f t="shared" si="18"/>
        <v>0</v>
      </c>
    </row>
    <row r="1188" spans="3:37">
      <c r="C1188" t="s">
        <v>510</v>
      </c>
      <c r="AK1188" s="55">
        <f t="shared" si="18"/>
        <v>0</v>
      </c>
    </row>
    <row r="1189" spans="3:37">
      <c r="C1189" t="s">
        <v>401</v>
      </c>
      <c r="AK1189" s="55">
        <f t="shared" si="18"/>
        <v>0</v>
      </c>
    </row>
    <row r="1190" spans="3:37">
      <c r="C1190" t="s">
        <v>652</v>
      </c>
      <c r="AK1190" s="55">
        <f t="shared" si="18"/>
        <v>0</v>
      </c>
    </row>
    <row r="1191" spans="3:37">
      <c r="C1191" t="s">
        <v>403</v>
      </c>
      <c r="AK1191" s="55">
        <f t="shared" si="18"/>
        <v>0</v>
      </c>
    </row>
    <row r="1192" spans="3:37">
      <c r="C1192" t="s">
        <v>1059</v>
      </c>
      <c r="AK1192" s="55">
        <f t="shared" si="18"/>
        <v>0</v>
      </c>
    </row>
    <row r="1193" spans="3:37">
      <c r="C1193" t="s">
        <v>511</v>
      </c>
      <c r="AK1193" s="55">
        <f t="shared" si="18"/>
        <v>0</v>
      </c>
    </row>
    <row r="1194" spans="3:37">
      <c r="C1194" t="s">
        <v>514</v>
      </c>
      <c r="AK1194" s="55">
        <f t="shared" si="18"/>
        <v>0</v>
      </c>
    </row>
    <row r="1195" spans="3:37">
      <c r="C1195" t="s">
        <v>1061</v>
      </c>
      <c r="AK1195" s="55">
        <f t="shared" si="18"/>
        <v>0</v>
      </c>
    </row>
    <row r="1196" spans="3:37">
      <c r="C1196" t="s">
        <v>296</v>
      </c>
      <c r="AK1196" s="55">
        <f t="shared" si="18"/>
        <v>0</v>
      </c>
    </row>
    <row r="1197" spans="3:37">
      <c r="C1197" t="s">
        <v>654</v>
      </c>
      <c r="AK1197" s="55">
        <f t="shared" si="18"/>
        <v>0</v>
      </c>
    </row>
    <row r="1198" spans="3:37">
      <c r="C1198" t="s">
        <v>299</v>
      </c>
      <c r="AK1198" s="55">
        <f t="shared" si="18"/>
        <v>0</v>
      </c>
    </row>
    <row r="1199" spans="3:37">
      <c r="C1199" t="s">
        <v>1062</v>
      </c>
      <c r="AK1199" s="55">
        <f t="shared" si="18"/>
        <v>0</v>
      </c>
    </row>
    <row r="1200" spans="3:37">
      <c r="C1200" t="s">
        <v>1063</v>
      </c>
      <c r="AK1200" s="55">
        <f t="shared" si="18"/>
        <v>0</v>
      </c>
    </row>
    <row r="1201" spans="3:37">
      <c r="C1201" t="s">
        <v>1091</v>
      </c>
      <c r="AK1201" s="55">
        <f t="shared" si="18"/>
        <v>0</v>
      </c>
    </row>
    <row r="1202" spans="3:37">
      <c r="C1202" t="s">
        <v>408</v>
      </c>
      <c r="AK1202" s="55">
        <f t="shared" si="18"/>
        <v>0</v>
      </c>
    </row>
    <row r="1203" spans="3:37">
      <c r="C1203" t="s">
        <v>515</v>
      </c>
      <c r="AK1203" s="55">
        <f t="shared" si="18"/>
        <v>0</v>
      </c>
    </row>
    <row r="1204" spans="3:37">
      <c r="C1204" t="s">
        <v>302</v>
      </c>
      <c r="AK1204" s="55">
        <f t="shared" si="18"/>
        <v>0</v>
      </c>
    </row>
    <row r="1205" spans="3:37">
      <c r="C1205" t="s">
        <v>410</v>
      </c>
      <c r="AK1205" s="55">
        <f t="shared" si="18"/>
        <v>0</v>
      </c>
    </row>
    <row r="1206" spans="3:37">
      <c r="C1206" t="s">
        <v>305</v>
      </c>
      <c r="AK1206" s="55">
        <f t="shared" si="18"/>
        <v>0</v>
      </c>
    </row>
    <row r="1207" spans="3:37">
      <c r="C1207" t="s">
        <v>655</v>
      </c>
      <c r="AK1207" s="55">
        <f t="shared" si="18"/>
        <v>0</v>
      </c>
    </row>
    <row r="1208" spans="3:37">
      <c r="C1208" t="s">
        <v>412</v>
      </c>
      <c r="AK1208" s="55">
        <f t="shared" si="18"/>
        <v>0</v>
      </c>
    </row>
    <row r="1209" spans="3:37">
      <c r="C1209" t="s">
        <v>414</v>
      </c>
      <c r="AK1209" s="55">
        <f t="shared" si="18"/>
        <v>0</v>
      </c>
    </row>
    <row r="1210" spans="3:37">
      <c r="C1210" t="s">
        <v>491</v>
      </c>
      <c r="AK1210" s="55">
        <f t="shared" si="18"/>
        <v>0</v>
      </c>
    </row>
    <row r="1211" spans="3:37">
      <c r="C1211" t="s">
        <v>978</v>
      </c>
      <c r="AK1211" s="55">
        <f t="shared" si="18"/>
        <v>0</v>
      </c>
    </row>
    <row r="1212" spans="3:37">
      <c r="C1212" t="s">
        <v>494</v>
      </c>
      <c r="AK1212" s="55">
        <f t="shared" si="18"/>
        <v>0</v>
      </c>
    </row>
    <row r="1213" spans="3:37">
      <c r="C1213" t="s">
        <v>791</v>
      </c>
      <c r="AK1213" s="55">
        <f t="shared" si="18"/>
        <v>0</v>
      </c>
    </row>
    <row r="1214" spans="3:37">
      <c r="C1214" t="s">
        <v>979</v>
      </c>
      <c r="AK1214" s="55">
        <f t="shared" si="18"/>
        <v>0</v>
      </c>
    </row>
    <row r="1215" spans="3:37">
      <c r="C1215" t="s">
        <v>1065</v>
      </c>
      <c r="AK1215" s="55">
        <f t="shared" si="18"/>
        <v>0</v>
      </c>
    </row>
    <row r="1216" spans="3:37">
      <c r="C1216" t="s">
        <v>981</v>
      </c>
      <c r="AK1216" s="55">
        <f t="shared" si="18"/>
        <v>0</v>
      </c>
    </row>
    <row r="1217" spans="3:37">
      <c r="C1217" t="s">
        <v>307</v>
      </c>
      <c r="AK1217" s="55">
        <f t="shared" si="18"/>
        <v>0</v>
      </c>
    </row>
    <row r="1218" spans="3:37">
      <c r="C1218" t="s">
        <v>983</v>
      </c>
      <c r="AK1218" s="55">
        <f t="shared" si="18"/>
        <v>0</v>
      </c>
    </row>
    <row r="1219" spans="3:37">
      <c r="C1219" t="s">
        <v>985</v>
      </c>
      <c r="AK1219" s="55">
        <f t="shared" si="18"/>
        <v>0</v>
      </c>
    </row>
    <row r="1220" spans="3:37">
      <c r="C1220" t="s">
        <v>792</v>
      </c>
      <c r="AK1220" s="55">
        <f t="shared" ref="AK1220:AK1283" si="19">R1220+S1220+T1220+U1220+V1220+X1220</f>
        <v>0</v>
      </c>
    </row>
    <row r="1221" spans="3:37">
      <c r="C1221" t="s">
        <v>496</v>
      </c>
      <c r="AK1221" s="55">
        <f t="shared" si="19"/>
        <v>0</v>
      </c>
    </row>
    <row r="1222" spans="3:37">
      <c r="C1222" t="s">
        <v>987</v>
      </c>
      <c r="AK1222" s="55">
        <f t="shared" si="19"/>
        <v>0</v>
      </c>
    </row>
    <row r="1223" spans="3:37">
      <c r="C1223" t="s">
        <v>989</v>
      </c>
      <c r="AK1223" s="55">
        <f t="shared" si="19"/>
        <v>0</v>
      </c>
    </row>
    <row r="1224" spans="3:37">
      <c r="C1224" t="s">
        <v>991</v>
      </c>
      <c r="AK1224" s="55">
        <f t="shared" si="19"/>
        <v>0</v>
      </c>
    </row>
    <row r="1225" spans="3:37">
      <c r="C1225" t="s">
        <v>517</v>
      </c>
      <c r="AK1225" s="55">
        <f t="shared" si="19"/>
        <v>0</v>
      </c>
    </row>
    <row r="1226" spans="3:37">
      <c r="C1226" t="s">
        <v>498</v>
      </c>
      <c r="AK1226" s="55">
        <f t="shared" si="19"/>
        <v>0</v>
      </c>
    </row>
    <row r="1227" spans="3:37">
      <c r="C1227" t="s">
        <v>310</v>
      </c>
      <c r="AK1227" s="55">
        <f t="shared" si="19"/>
        <v>0</v>
      </c>
    </row>
    <row r="1228" spans="3:37">
      <c r="C1228" t="s">
        <v>793</v>
      </c>
      <c r="AK1228" s="55">
        <f t="shared" si="19"/>
        <v>0</v>
      </c>
    </row>
    <row r="1229" spans="3:37">
      <c r="C1229" t="s">
        <v>313</v>
      </c>
      <c r="AK1229" s="55">
        <f t="shared" si="19"/>
        <v>0</v>
      </c>
    </row>
    <row r="1230" spans="3:37">
      <c r="C1230" t="s">
        <v>499</v>
      </c>
      <c r="AK1230" s="55">
        <f t="shared" si="19"/>
        <v>0</v>
      </c>
    </row>
    <row r="1231" spans="3:37">
      <c r="C1231" t="s">
        <v>316</v>
      </c>
      <c r="AK1231" s="55">
        <f t="shared" si="19"/>
        <v>0</v>
      </c>
    </row>
    <row r="1232" spans="3:37">
      <c r="C1232" t="s">
        <v>1141</v>
      </c>
      <c r="AK1232" s="55">
        <f t="shared" si="19"/>
        <v>0</v>
      </c>
    </row>
    <row r="1233" spans="3:37">
      <c r="C1233" t="s">
        <v>317</v>
      </c>
      <c r="AK1233" s="55">
        <f t="shared" si="19"/>
        <v>0</v>
      </c>
    </row>
    <row r="1234" spans="3:37">
      <c r="C1234" t="s">
        <v>1068</v>
      </c>
      <c r="AK1234" s="55">
        <f t="shared" si="19"/>
        <v>0</v>
      </c>
    </row>
    <row r="1235" spans="3:37">
      <c r="C1235" t="s">
        <v>1072</v>
      </c>
      <c r="AK1235" s="55">
        <f t="shared" si="19"/>
        <v>0</v>
      </c>
    </row>
    <row r="1236" spans="3:37">
      <c r="C1236" t="s">
        <v>1023</v>
      </c>
      <c r="AK1236" s="55">
        <f t="shared" si="19"/>
        <v>0</v>
      </c>
    </row>
    <row r="1237" spans="3:37">
      <c r="C1237" t="s">
        <v>518</v>
      </c>
      <c r="AK1237" s="55">
        <f t="shared" si="19"/>
        <v>0</v>
      </c>
    </row>
    <row r="1238" spans="3:37">
      <c r="C1238" t="s">
        <v>794</v>
      </c>
      <c r="AK1238" s="55">
        <f t="shared" si="19"/>
        <v>0</v>
      </c>
    </row>
    <row r="1239" spans="3:37">
      <c r="C1239" t="s">
        <v>1073</v>
      </c>
      <c r="AK1239" s="55">
        <f t="shared" si="19"/>
        <v>0</v>
      </c>
    </row>
    <row r="1240" spans="3:37">
      <c r="C1240" t="s">
        <v>1025</v>
      </c>
      <c r="AK1240" s="55">
        <f t="shared" si="19"/>
        <v>0</v>
      </c>
    </row>
    <row r="1241" spans="3:37">
      <c r="C1241" t="s">
        <v>656</v>
      </c>
      <c r="AK1241" s="55">
        <f t="shared" si="19"/>
        <v>0</v>
      </c>
    </row>
    <row r="1242" spans="3:37">
      <c r="C1242" t="s">
        <v>658</v>
      </c>
      <c r="AK1242" s="55">
        <f t="shared" si="19"/>
        <v>0</v>
      </c>
    </row>
    <row r="1243" spans="3:37">
      <c r="C1243" t="s">
        <v>796</v>
      </c>
      <c r="AK1243" s="55">
        <f t="shared" si="19"/>
        <v>0</v>
      </c>
    </row>
    <row r="1244" spans="3:37">
      <c r="C1244" t="s">
        <v>1450</v>
      </c>
      <c r="AK1244" s="55">
        <f t="shared" si="19"/>
        <v>0</v>
      </c>
    </row>
    <row r="1245" spans="3:37">
      <c r="C1245" t="s">
        <v>1026</v>
      </c>
      <c r="AK1245" s="55">
        <f t="shared" si="19"/>
        <v>0</v>
      </c>
    </row>
    <row r="1246" spans="3:37">
      <c r="C1246" t="s">
        <v>660</v>
      </c>
      <c r="AK1246" s="55">
        <f t="shared" si="19"/>
        <v>0</v>
      </c>
    </row>
    <row r="1247" spans="3:37">
      <c r="C1247" t="s">
        <v>1078</v>
      </c>
      <c r="AK1247" s="55">
        <f t="shared" si="19"/>
        <v>0</v>
      </c>
    </row>
    <row r="1248" spans="3:37">
      <c r="C1248" t="s">
        <v>798</v>
      </c>
      <c r="AK1248" s="55">
        <f t="shared" si="19"/>
        <v>0</v>
      </c>
    </row>
    <row r="1249" spans="3:37">
      <c r="C1249" t="s">
        <v>1028</v>
      </c>
      <c r="AK1249" s="55">
        <f t="shared" si="19"/>
        <v>0</v>
      </c>
    </row>
    <row r="1250" spans="3:37">
      <c r="C1250" t="s">
        <v>526</v>
      </c>
      <c r="AK1250" s="55">
        <f t="shared" si="19"/>
        <v>0</v>
      </c>
    </row>
    <row r="1251" spans="3:37">
      <c r="C1251" t="s">
        <v>799</v>
      </c>
      <c r="AK1251" s="55">
        <f t="shared" si="19"/>
        <v>0</v>
      </c>
    </row>
    <row r="1252" spans="3:37">
      <c r="C1252" t="s">
        <v>895</v>
      </c>
      <c r="AK1252" s="55">
        <f t="shared" si="19"/>
        <v>0</v>
      </c>
    </row>
    <row r="1253" spans="3:37">
      <c r="C1253" t="s">
        <v>801</v>
      </c>
      <c r="AK1253" s="55">
        <f t="shared" si="19"/>
        <v>0</v>
      </c>
    </row>
    <row r="1254" spans="3:37">
      <c r="C1254" t="s">
        <v>662</v>
      </c>
      <c r="AK1254" s="55">
        <f t="shared" si="19"/>
        <v>0</v>
      </c>
    </row>
    <row r="1255" spans="3:37">
      <c r="C1255" t="s">
        <v>805</v>
      </c>
      <c r="AK1255" s="55">
        <f t="shared" si="19"/>
        <v>0</v>
      </c>
    </row>
    <row r="1256" spans="3:37">
      <c r="C1256" t="s">
        <v>528</v>
      </c>
      <c r="AK1256" s="55">
        <f t="shared" si="19"/>
        <v>0</v>
      </c>
    </row>
    <row r="1257" spans="3:37">
      <c r="C1257" t="s">
        <v>530</v>
      </c>
      <c r="AK1257" s="55">
        <f t="shared" si="19"/>
        <v>0</v>
      </c>
    </row>
    <row r="1258" spans="3:37">
      <c r="C1258" t="s">
        <v>1079</v>
      </c>
      <c r="AK1258" s="55">
        <f t="shared" si="19"/>
        <v>0</v>
      </c>
    </row>
    <row r="1259" spans="3:37">
      <c r="C1259" t="s">
        <v>806</v>
      </c>
      <c r="AK1259" s="55">
        <f t="shared" si="19"/>
        <v>0</v>
      </c>
    </row>
    <row r="1260" spans="3:37">
      <c r="C1260" t="s">
        <v>532</v>
      </c>
      <c r="AK1260" s="55">
        <f t="shared" si="19"/>
        <v>0</v>
      </c>
    </row>
    <row r="1261" spans="3:37">
      <c r="C1261" t="s">
        <v>1080</v>
      </c>
      <c r="AK1261" s="55">
        <f t="shared" si="19"/>
        <v>0</v>
      </c>
    </row>
    <row r="1262" spans="3:37">
      <c r="C1262" t="s">
        <v>1031</v>
      </c>
      <c r="AK1262" s="55">
        <f t="shared" si="19"/>
        <v>0</v>
      </c>
    </row>
    <row r="1263" spans="3:37">
      <c r="C1263" t="s">
        <v>810</v>
      </c>
      <c r="AK1263" s="55">
        <f t="shared" si="19"/>
        <v>0</v>
      </c>
    </row>
    <row r="1264" spans="3:37">
      <c r="C1264" t="s">
        <v>534</v>
      </c>
      <c r="AK1264" s="55">
        <f t="shared" si="19"/>
        <v>0</v>
      </c>
    </row>
    <row r="1265" spans="3:37">
      <c r="C1265" t="s">
        <v>811</v>
      </c>
      <c r="AK1265" s="55">
        <f t="shared" si="19"/>
        <v>0</v>
      </c>
    </row>
    <row r="1266" spans="3:37">
      <c r="C1266" t="s">
        <v>813</v>
      </c>
      <c r="AK1266" s="55">
        <f t="shared" si="19"/>
        <v>0</v>
      </c>
    </row>
    <row r="1267" spans="3:37">
      <c r="C1267" t="s">
        <v>817</v>
      </c>
      <c r="AK1267" s="55">
        <f t="shared" si="19"/>
        <v>0</v>
      </c>
    </row>
    <row r="1268" spans="3:37">
      <c r="C1268" t="s">
        <v>665</v>
      </c>
      <c r="AK1268" s="55">
        <f t="shared" si="19"/>
        <v>0</v>
      </c>
    </row>
    <row r="1269" spans="3:37">
      <c r="C1269" t="s">
        <v>537</v>
      </c>
      <c r="AK1269" s="55">
        <f t="shared" si="19"/>
        <v>0</v>
      </c>
    </row>
    <row r="1270" spans="3:37">
      <c r="C1270" t="s">
        <v>995</v>
      </c>
      <c r="AK1270" s="55">
        <f t="shared" si="19"/>
        <v>0</v>
      </c>
    </row>
    <row r="1271" spans="3:37">
      <c r="C1271" t="s">
        <v>540</v>
      </c>
      <c r="AK1271" s="55">
        <f t="shared" si="19"/>
        <v>0</v>
      </c>
    </row>
    <row r="1272" spans="3:37">
      <c r="C1272" t="s">
        <v>542</v>
      </c>
      <c r="AK1272" s="55">
        <f t="shared" si="19"/>
        <v>0</v>
      </c>
    </row>
    <row r="1273" spans="3:37">
      <c r="C1273" t="s">
        <v>1083</v>
      </c>
      <c r="AK1273" s="55">
        <f t="shared" si="19"/>
        <v>0</v>
      </c>
    </row>
    <row r="1274" spans="3:37">
      <c r="C1274" t="s">
        <v>997</v>
      </c>
      <c r="AK1274" s="55">
        <f t="shared" si="19"/>
        <v>0</v>
      </c>
    </row>
    <row r="1275" spans="3:37">
      <c r="C1275" t="s">
        <v>397</v>
      </c>
      <c r="AK1275" s="55">
        <f t="shared" si="19"/>
        <v>0</v>
      </c>
    </row>
    <row r="1276" spans="3:37">
      <c r="C1276" t="s">
        <v>1085</v>
      </c>
      <c r="AK1276" s="55">
        <f t="shared" si="19"/>
        <v>0</v>
      </c>
    </row>
    <row r="1277" spans="3:37">
      <c r="C1277" t="s">
        <v>1087</v>
      </c>
      <c r="AK1277" s="55">
        <f t="shared" si="19"/>
        <v>0</v>
      </c>
    </row>
    <row r="1278" spans="3:37">
      <c r="C1278" t="s">
        <v>1090</v>
      </c>
      <c r="AK1278" s="55">
        <f t="shared" si="19"/>
        <v>0</v>
      </c>
    </row>
    <row r="1279" spans="3:37">
      <c r="C1279" t="s">
        <v>549</v>
      </c>
      <c r="AK1279" s="55">
        <f t="shared" si="19"/>
        <v>0</v>
      </c>
    </row>
    <row r="1280" spans="3:37">
      <c r="C1280" t="s">
        <v>999</v>
      </c>
      <c r="AK1280" s="55">
        <f t="shared" si="19"/>
        <v>0</v>
      </c>
    </row>
    <row r="1281" spans="3:37">
      <c r="C1281" t="s">
        <v>669</v>
      </c>
      <c r="AK1281" s="55">
        <f t="shared" si="19"/>
        <v>0</v>
      </c>
    </row>
    <row r="1282" spans="3:37">
      <c r="C1282" t="s">
        <v>671</v>
      </c>
      <c r="AK1282" s="55">
        <f t="shared" si="19"/>
        <v>0</v>
      </c>
    </row>
    <row r="1283" spans="3:37">
      <c r="C1283" t="s">
        <v>551</v>
      </c>
      <c r="AK1283" s="55">
        <f t="shared" si="19"/>
        <v>0</v>
      </c>
    </row>
    <row r="1284" spans="3:37">
      <c r="C1284" t="s">
        <v>673</v>
      </c>
      <c r="AK1284" s="55">
        <f t="shared" ref="AK1284:AK1347" si="20">R1284+S1284+T1284+U1284+V1284+X1284</f>
        <v>0</v>
      </c>
    </row>
    <row r="1285" spans="3:37">
      <c r="C1285" t="s">
        <v>553</v>
      </c>
      <c r="AK1285" s="55">
        <f t="shared" si="20"/>
        <v>0</v>
      </c>
    </row>
    <row r="1286" spans="3:37">
      <c r="C1286" t="s">
        <v>821</v>
      </c>
      <c r="AK1286" s="55">
        <f t="shared" si="20"/>
        <v>0</v>
      </c>
    </row>
    <row r="1287" spans="3:37">
      <c r="C1287" t="s">
        <v>1034</v>
      </c>
      <c r="AK1287" s="55">
        <f t="shared" si="20"/>
        <v>0</v>
      </c>
    </row>
    <row r="1288" spans="3:37">
      <c r="C1288" t="s">
        <v>1001</v>
      </c>
      <c r="AK1288" s="55">
        <f t="shared" si="20"/>
        <v>0</v>
      </c>
    </row>
    <row r="1289" spans="3:37">
      <c r="C1289" t="s">
        <v>1258</v>
      </c>
      <c r="AK1289" s="55">
        <f t="shared" si="20"/>
        <v>0</v>
      </c>
    </row>
    <row r="1290" spans="3:37">
      <c r="C1290" t="s">
        <v>822</v>
      </c>
      <c r="AK1290" s="55">
        <f t="shared" si="20"/>
        <v>0</v>
      </c>
    </row>
    <row r="1291" spans="3:37">
      <c r="C1291" t="s">
        <v>1035</v>
      </c>
      <c r="AK1291" s="55">
        <f t="shared" si="20"/>
        <v>0</v>
      </c>
    </row>
    <row r="1292" spans="3:37">
      <c r="C1292" t="s">
        <v>1003</v>
      </c>
      <c r="AK1292" s="55">
        <f t="shared" si="20"/>
        <v>0</v>
      </c>
    </row>
    <row r="1293" spans="3:37">
      <c r="C1293" t="s">
        <v>675</v>
      </c>
      <c r="AK1293" s="55">
        <f t="shared" si="20"/>
        <v>0</v>
      </c>
    </row>
    <row r="1294" spans="3:37">
      <c r="C1294" t="s">
        <v>1093</v>
      </c>
      <c r="AK1294" s="55">
        <f t="shared" si="20"/>
        <v>0</v>
      </c>
    </row>
    <row r="1295" spans="3:37">
      <c r="C1295" t="s">
        <v>677</v>
      </c>
      <c r="AK1295" s="55">
        <f t="shared" si="20"/>
        <v>0</v>
      </c>
    </row>
    <row r="1296" spans="3:37">
      <c r="C1296" t="s">
        <v>556</v>
      </c>
      <c r="AK1296" s="55">
        <f t="shared" si="20"/>
        <v>0</v>
      </c>
    </row>
    <row r="1297" spans="3:37">
      <c r="C1297" t="s">
        <v>558</v>
      </c>
      <c r="AK1297" s="55">
        <f t="shared" si="20"/>
        <v>0</v>
      </c>
    </row>
    <row r="1298" spans="3:37">
      <c r="C1298" t="s">
        <v>824</v>
      </c>
      <c r="AK1298" s="55">
        <f t="shared" si="20"/>
        <v>0</v>
      </c>
    </row>
    <row r="1299" spans="3:37">
      <c r="C1299" t="s">
        <v>678</v>
      </c>
      <c r="AK1299" s="55">
        <f t="shared" si="20"/>
        <v>0</v>
      </c>
    </row>
    <row r="1300" spans="3:37">
      <c r="C1300" t="s">
        <v>1036</v>
      </c>
      <c r="AK1300" s="55">
        <f t="shared" si="20"/>
        <v>0</v>
      </c>
    </row>
    <row r="1301" spans="3:37">
      <c r="C1301" t="s">
        <v>1005</v>
      </c>
      <c r="AK1301" s="55">
        <f t="shared" si="20"/>
        <v>0</v>
      </c>
    </row>
    <row r="1302" spans="3:37">
      <c r="C1302" t="s">
        <v>1037</v>
      </c>
      <c r="AK1302" s="55">
        <f t="shared" si="20"/>
        <v>0</v>
      </c>
    </row>
    <row r="1303" spans="3:37">
      <c r="C1303" t="s">
        <v>561</v>
      </c>
      <c r="AK1303" s="55">
        <f t="shared" si="20"/>
        <v>0</v>
      </c>
    </row>
    <row r="1304" spans="3:37">
      <c r="C1304" t="s">
        <v>1007</v>
      </c>
      <c r="AK1304" s="55">
        <f t="shared" si="20"/>
        <v>0</v>
      </c>
    </row>
    <row r="1305" spans="3:37">
      <c r="C1305" t="s">
        <v>826</v>
      </c>
      <c r="AK1305" s="55">
        <f t="shared" si="20"/>
        <v>0</v>
      </c>
    </row>
    <row r="1306" spans="3:37">
      <c r="C1306" t="s">
        <v>827</v>
      </c>
      <c r="AK1306" s="55">
        <f t="shared" si="20"/>
        <v>0</v>
      </c>
    </row>
    <row r="1307" spans="3:37">
      <c r="C1307" t="s">
        <v>681</v>
      </c>
      <c r="AK1307" s="55">
        <f t="shared" si="20"/>
        <v>0</v>
      </c>
    </row>
    <row r="1308" spans="3:37">
      <c r="C1308" t="s">
        <v>1038</v>
      </c>
      <c r="AK1308" s="55">
        <f t="shared" si="20"/>
        <v>0</v>
      </c>
    </row>
    <row r="1309" spans="3:37">
      <c r="C1309" t="s">
        <v>829</v>
      </c>
      <c r="AK1309" s="55">
        <f t="shared" si="20"/>
        <v>0</v>
      </c>
    </row>
    <row r="1310" spans="3:37">
      <c r="C1310" t="s">
        <v>1009</v>
      </c>
      <c r="AK1310" s="55">
        <f t="shared" si="20"/>
        <v>0</v>
      </c>
    </row>
    <row r="1311" spans="3:37">
      <c r="C1311" t="s">
        <v>832</v>
      </c>
      <c r="AK1311" s="55">
        <f t="shared" si="20"/>
        <v>0</v>
      </c>
    </row>
    <row r="1312" spans="3:37">
      <c r="C1312" t="s">
        <v>684</v>
      </c>
      <c r="AK1312" s="55">
        <f t="shared" si="20"/>
        <v>0</v>
      </c>
    </row>
    <row r="1313" spans="3:37">
      <c r="C1313" t="s">
        <v>1040</v>
      </c>
      <c r="AK1313" s="55">
        <f t="shared" si="20"/>
        <v>0</v>
      </c>
    </row>
    <row r="1314" spans="3:37">
      <c r="C1314" t="s">
        <v>834</v>
      </c>
      <c r="AK1314" s="55">
        <f t="shared" si="20"/>
        <v>0</v>
      </c>
    </row>
    <row r="1315" spans="3:37">
      <c r="C1315" t="s">
        <v>960</v>
      </c>
      <c r="AK1315" s="55">
        <f t="shared" si="20"/>
        <v>0</v>
      </c>
    </row>
    <row r="1316" spans="3:37">
      <c r="C1316" t="s">
        <v>1206</v>
      </c>
      <c r="AK1316" s="55">
        <f t="shared" si="20"/>
        <v>0</v>
      </c>
    </row>
    <row r="1317" spans="3:37">
      <c r="C1317" t="s">
        <v>1043</v>
      </c>
      <c r="AK1317" s="55">
        <f t="shared" si="20"/>
        <v>0</v>
      </c>
    </row>
    <row r="1318" spans="3:37">
      <c r="C1318" t="s">
        <v>564</v>
      </c>
      <c r="AK1318" s="55">
        <f t="shared" si="20"/>
        <v>0</v>
      </c>
    </row>
    <row r="1319" spans="3:37">
      <c r="C1319" t="s">
        <v>686</v>
      </c>
      <c r="AK1319" s="55">
        <f t="shared" si="20"/>
        <v>0</v>
      </c>
    </row>
    <row r="1320" spans="3:37">
      <c r="C1320" t="s">
        <v>1044</v>
      </c>
      <c r="AK1320" s="55">
        <f t="shared" si="20"/>
        <v>0</v>
      </c>
    </row>
    <row r="1321" spans="3:37">
      <c r="C1321" t="s">
        <v>687</v>
      </c>
      <c r="AK1321" s="55">
        <f t="shared" si="20"/>
        <v>0</v>
      </c>
    </row>
    <row r="1322" spans="3:37">
      <c r="C1322" t="s">
        <v>1046</v>
      </c>
      <c r="AK1322" s="55">
        <f t="shared" si="20"/>
        <v>0</v>
      </c>
    </row>
    <row r="1323" spans="3:37">
      <c r="C1323" t="s">
        <v>1094</v>
      </c>
      <c r="AK1323" s="55">
        <f t="shared" si="20"/>
        <v>0</v>
      </c>
    </row>
    <row r="1324" spans="3:37">
      <c r="C1324" t="s">
        <v>845</v>
      </c>
      <c r="AK1324" s="55">
        <f t="shared" si="20"/>
        <v>0</v>
      </c>
    </row>
    <row r="1325" spans="3:37">
      <c r="C1325" t="s">
        <v>688</v>
      </c>
      <c r="AK1325" s="55">
        <f t="shared" si="20"/>
        <v>0</v>
      </c>
    </row>
    <row r="1326" spans="3:37">
      <c r="C1326" t="s">
        <v>1047</v>
      </c>
      <c r="AK1326" s="55">
        <f t="shared" si="20"/>
        <v>0</v>
      </c>
    </row>
    <row r="1327" spans="3:37">
      <c r="C1327" t="s">
        <v>1095</v>
      </c>
      <c r="AK1327" s="55">
        <f t="shared" si="20"/>
        <v>0</v>
      </c>
    </row>
    <row r="1328" spans="3:37">
      <c r="C1328" t="s">
        <v>1011</v>
      </c>
      <c r="AK1328" s="55">
        <f t="shared" si="20"/>
        <v>0</v>
      </c>
    </row>
    <row r="1329" spans="3:37">
      <c r="C1329" t="s">
        <v>1256</v>
      </c>
      <c r="AK1329" s="55">
        <f t="shared" si="20"/>
        <v>0</v>
      </c>
    </row>
    <row r="1330" spans="3:37">
      <c r="C1330" t="s">
        <v>689</v>
      </c>
      <c r="AK1330" s="55">
        <f t="shared" si="20"/>
        <v>0</v>
      </c>
    </row>
    <row r="1331" spans="3:37">
      <c r="C1331" t="s">
        <v>847</v>
      </c>
      <c r="AK1331" s="55">
        <f t="shared" si="20"/>
        <v>0</v>
      </c>
    </row>
    <row r="1332" spans="3:37">
      <c r="C1332" t="s">
        <v>1048</v>
      </c>
      <c r="AK1332" s="55">
        <f t="shared" si="20"/>
        <v>0</v>
      </c>
    </row>
    <row r="1333" spans="3:37">
      <c r="C1333" t="s">
        <v>1012</v>
      </c>
      <c r="AK1333" s="55">
        <f t="shared" si="20"/>
        <v>0</v>
      </c>
    </row>
    <row r="1334" spans="3:37">
      <c r="C1334" t="s">
        <v>1049</v>
      </c>
      <c r="AK1334" s="55">
        <f t="shared" si="20"/>
        <v>0</v>
      </c>
    </row>
    <row r="1335" spans="3:37">
      <c r="C1335" t="s">
        <v>1050</v>
      </c>
      <c r="AK1335" s="55">
        <f t="shared" si="20"/>
        <v>0</v>
      </c>
    </row>
    <row r="1336" spans="3:37">
      <c r="C1336" t="s">
        <v>690</v>
      </c>
      <c r="AK1336" s="55">
        <f t="shared" si="20"/>
        <v>0</v>
      </c>
    </row>
    <row r="1337" spans="3:37">
      <c r="C1337" t="s">
        <v>1257</v>
      </c>
      <c r="AK1337" s="55">
        <f t="shared" si="20"/>
        <v>0</v>
      </c>
    </row>
    <row r="1338" spans="3:37">
      <c r="C1338" t="s">
        <v>1051</v>
      </c>
      <c r="AK1338" s="55">
        <f t="shared" si="20"/>
        <v>0</v>
      </c>
    </row>
    <row r="1339" spans="3:37">
      <c r="C1339" t="s">
        <v>1391</v>
      </c>
      <c r="AK1339" s="55">
        <f t="shared" si="20"/>
        <v>0</v>
      </c>
    </row>
    <row r="1340" spans="3:37">
      <c r="C1340" t="s">
        <v>1259</v>
      </c>
      <c r="AK1340" s="55">
        <f t="shared" si="20"/>
        <v>0</v>
      </c>
    </row>
    <row r="1341" spans="3:37">
      <c r="C1341" t="s">
        <v>1052</v>
      </c>
      <c r="AK1341" s="55">
        <f t="shared" si="20"/>
        <v>0</v>
      </c>
    </row>
    <row r="1342" spans="3:37">
      <c r="C1342" t="s">
        <v>246</v>
      </c>
      <c r="AK1342" s="55">
        <f t="shared" si="20"/>
        <v>0</v>
      </c>
    </row>
    <row r="1343" spans="3:37">
      <c r="C1343" t="s">
        <v>1262</v>
      </c>
      <c r="AK1343" s="55">
        <f t="shared" si="20"/>
        <v>0</v>
      </c>
    </row>
    <row r="1344" spans="3:37">
      <c r="C1344" t="s">
        <v>840</v>
      </c>
      <c r="AK1344" s="55">
        <f t="shared" si="20"/>
        <v>0</v>
      </c>
    </row>
    <row r="1345" spans="3:37">
      <c r="C1345" t="s">
        <v>1263</v>
      </c>
      <c r="AK1345" s="55">
        <f t="shared" si="20"/>
        <v>0</v>
      </c>
    </row>
    <row r="1346" spans="3:37">
      <c r="C1346" t="s">
        <v>456</v>
      </c>
      <c r="AK1346" s="55">
        <f t="shared" si="20"/>
        <v>0</v>
      </c>
    </row>
    <row r="1347" spans="3:37">
      <c r="C1347" t="s">
        <v>842</v>
      </c>
      <c r="AK1347" s="55">
        <f t="shared" si="20"/>
        <v>0</v>
      </c>
    </row>
    <row r="1348" spans="3:37">
      <c r="C1348" t="s">
        <v>849</v>
      </c>
      <c r="AK1348" s="55">
        <f t="shared" ref="AK1348:AK1411" si="21">R1348+S1348+T1348+U1348+V1348+X1348</f>
        <v>0</v>
      </c>
    </row>
    <row r="1349" spans="3:37">
      <c r="C1349" t="s">
        <v>1013</v>
      </c>
      <c r="AK1349" s="55">
        <f t="shared" si="21"/>
        <v>0</v>
      </c>
    </row>
    <row r="1350" spans="3:37">
      <c r="C1350" t="s">
        <v>1054</v>
      </c>
      <c r="AK1350" s="55">
        <f t="shared" si="21"/>
        <v>0</v>
      </c>
    </row>
    <row r="1351" spans="3:37">
      <c r="C1351" t="s">
        <v>1479</v>
      </c>
      <c r="AK1351" s="55">
        <f t="shared" si="21"/>
        <v>0</v>
      </c>
    </row>
    <row r="1352" spans="3:37">
      <c r="C1352" t="s">
        <v>1265</v>
      </c>
      <c r="AK1352" s="55">
        <f t="shared" si="21"/>
        <v>0</v>
      </c>
    </row>
    <row r="1353" spans="3:37">
      <c r="C1353" t="s">
        <v>1481</v>
      </c>
      <c r="AK1353" s="55">
        <f t="shared" si="21"/>
        <v>0</v>
      </c>
    </row>
    <row r="1354" spans="3:37">
      <c r="C1354" t="s">
        <v>854</v>
      </c>
      <c r="AK1354" s="55">
        <f t="shared" si="21"/>
        <v>0</v>
      </c>
    </row>
    <row r="1355" spans="3:37">
      <c r="C1355" t="s">
        <v>694</v>
      </c>
      <c r="AK1355" s="55">
        <f t="shared" si="21"/>
        <v>0</v>
      </c>
    </row>
    <row r="1356" spans="3:37">
      <c r="C1356" t="s">
        <v>1482</v>
      </c>
      <c r="AK1356" s="55">
        <f t="shared" si="21"/>
        <v>0</v>
      </c>
    </row>
    <row r="1357" spans="3:37">
      <c r="C1357" t="s">
        <v>1097</v>
      </c>
      <c r="AK1357" s="55">
        <f t="shared" si="21"/>
        <v>0</v>
      </c>
    </row>
    <row r="1358" spans="3:37">
      <c r="C1358" t="s">
        <v>696</v>
      </c>
      <c r="AK1358" s="55">
        <f t="shared" si="21"/>
        <v>0</v>
      </c>
    </row>
    <row r="1359" spans="3:37">
      <c r="C1359" t="s">
        <v>1483</v>
      </c>
      <c r="AK1359" s="55">
        <f t="shared" si="21"/>
        <v>0</v>
      </c>
    </row>
    <row r="1360" spans="3:37">
      <c r="C1360" t="s">
        <v>1484</v>
      </c>
      <c r="AK1360" s="55">
        <f t="shared" si="21"/>
        <v>0</v>
      </c>
    </row>
    <row r="1361" spans="3:37">
      <c r="C1361" t="s">
        <v>1099</v>
      </c>
      <c r="AK1361" s="55">
        <f t="shared" si="21"/>
        <v>0</v>
      </c>
    </row>
    <row r="1362" spans="3:37">
      <c r="C1362" t="s">
        <v>856</v>
      </c>
      <c r="AK1362" s="55">
        <f t="shared" si="21"/>
        <v>0</v>
      </c>
    </row>
    <row r="1363" spans="3:37">
      <c r="C1363" t="s">
        <v>857</v>
      </c>
      <c r="AK1363" s="55">
        <f t="shared" si="21"/>
        <v>0</v>
      </c>
    </row>
    <row r="1364" spans="3:37">
      <c r="C1364" t="s">
        <v>1101</v>
      </c>
      <c r="AK1364" s="55">
        <f t="shared" si="21"/>
        <v>0</v>
      </c>
    </row>
    <row r="1365" spans="3:37">
      <c r="C1365" t="s">
        <v>1485</v>
      </c>
      <c r="AK1365" s="55">
        <f t="shared" si="21"/>
        <v>0</v>
      </c>
    </row>
    <row r="1366" spans="3:37">
      <c r="C1366" t="s">
        <v>1486</v>
      </c>
      <c r="AK1366" s="55">
        <f t="shared" si="21"/>
        <v>0</v>
      </c>
    </row>
    <row r="1367" spans="3:37">
      <c r="C1367" t="s">
        <v>860</v>
      </c>
      <c r="AK1367" s="55">
        <f t="shared" si="21"/>
        <v>0</v>
      </c>
    </row>
    <row r="1368" spans="3:37">
      <c r="C1368" t="s">
        <v>1266</v>
      </c>
      <c r="AK1368" s="55">
        <f t="shared" si="21"/>
        <v>0</v>
      </c>
    </row>
    <row r="1369" spans="3:37">
      <c r="C1369" t="s">
        <v>1103</v>
      </c>
      <c r="AK1369" s="55">
        <f t="shared" si="21"/>
        <v>0</v>
      </c>
    </row>
    <row r="1370" spans="3:37">
      <c r="C1370" t="s">
        <v>1015</v>
      </c>
      <c r="AK1370" s="55">
        <f t="shared" si="21"/>
        <v>0</v>
      </c>
    </row>
    <row r="1371" spans="3:37">
      <c r="C1371" t="s">
        <v>1267</v>
      </c>
      <c r="AK1371" s="55">
        <f t="shared" si="21"/>
        <v>0</v>
      </c>
    </row>
    <row r="1372" spans="3:37">
      <c r="C1372" t="s">
        <v>1017</v>
      </c>
      <c r="AK1372" s="55">
        <f t="shared" si="21"/>
        <v>0</v>
      </c>
    </row>
    <row r="1373" spans="3:37">
      <c r="C1373" t="s">
        <v>1398</v>
      </c>
      <c r="AK1373" s="55">
        <f t="shared" si="21"/>
        <v>0</v>
      </c>
    </row>
    <row r="1374" spans="3:37">
      <c r="C1374" t="s">
        <v>734</v>
      </c>
      <c r="AK1374" s="55">
        <f t="shared" si="21"/>
        <v>0</v>
      </c>
    </row>
    <row r="1375" spans="3:37">
      <c r="C1375" t="s">
        <v>698</v>
      </c>
      <c r="AK1375" s="55">
        <f t="shared" si="21"/>
        <v>0</v>
      </c>
    </row>
    <row r="1376" spans="3:37">
      <c r="C1376" t="s">
        <v>1402</v>
      </c>
      <c r="AK1376" s="55">
        <f t="shared" si="21"/>
        <v>0</v>
      </c>
    </row>
    <row r="1377" spans="3:37">
      <c r="C1377" t="s">
        <v>700</v>
      </c>
      <c r="AK1377" s="55">
        <f t="shared" si="21"/>
        <v>0</v>
      </c>
    </row>
    <row r="1378" spans="3:37">
      <c r="C1378" t="s">
        <v>1487</v>
      </c>
      <c r="AK1378" s="55">
        <f t="shared" si="21"/>
        <v>0</v>
      </c>
    </row>
    <row r="1379" spans="3:37">
      <c r="C1379" t="s">
        <v>1488</v>
      </c>
      <c r="AK1379" s="55">
        <f t="shared" si="21"/>
        <v>0</v>
      </c>
    </row>
    <row r="1380" spans="3:37">
      <c r="C1380" t="s">
        <v>1403</v>
      </c>
      <c r="AK1380" s="55">
        <f t="shared" si="21"/>
        <v>0</v>
      </c>
    </row>
    <row r="1381" spans="3:37">
      <c r="C1381" t="s">
        <v>1108</v>
      </c>
      <c r="AK1381" s="55">
        <f t="shared" si="21"/>
        <v>0</v>
      </c>
    </row>
    <row r="1382" spans="3:37">
      <c r="C1382" t="s">
        <v>186</v>
      </c>
      <c r="AK1382" s="55">
        <f t="shared" si="21"/>
        <v>0</v>
      </c>
    </row>
    <row r="1383" spans="3:37">
      <c r="C1383" t="s">
        <v>1268</v>
      </c>
      <c r="AK1383" s="55">
        <f t="shared" si="21"/>
        <v>0</v>
      </c>
    </row>
    <row r="1384" spans="3:37">
      <c r="C1384" t="s">
        <v>1489</v>
      </c>
      <c r="AK1384" s="55">
        <f t="shared" si="21"/>
        <v>0</v>
      </c>
    </row>
    <row r="1385" spans="3:37">
      <c r="C1385" t="s">
        <v>1404</v>
      </c>
      <c r="AK1385" s="55">
        <f t="shared" si="21"/>
        <v>0</v>
      </c>
    </row>
    <row r="1386" spans="3:37">
      <c r="C1386" t="s">
        <v>867</v>
      </c>
      <c r="AK1386" s="55">
        <f t="shared" si="21"/>
        <v>0</v>
      </c>
    </row>
    <row r="1387" spans="3:37">
      <c r="C1387" t="s">
        <v>869</v>
      </c>
      <c r="AK1387" s="55">
        <f t="shared" si="21"/>
        <v>0</v>
      </c>
    </row>
    <row r="1388" spans="3:37">
      <c r="C1388" t="s">
        <v>1405</v>
      </c>
      <c r="AK1388" s="55">
        <f t="shared" si="21"/>
        <v>0</v>
      </c>
    </row>
    <row r="1389" spans="3:37">
      <c r="C1389" t="s">
        <v>1111</v>
      </c>
      <c r="AK1389" s="55">
        <f t="shared" si="21"/>
        <v>0</v>
      </c>
    </row>
    <row r="1390" spans="3:37">
      <c r="C1390" t="s">
        <v>1112</v>
      </c>
      <c r="AK1390" s="55">
        <f t="shared" si="21"/>
        <v>0</v>
      </c>
    </row>
    <row r="1391" spans="3:37">
      <c r="C1391" t="s">
        <v>1490</v>
      </c>
      <c r="AK1391" s="55">
        <f t="shared" si="21"/>
        <v>0</v>
      </c>
    </row>
    <row r="1392" spans="3:37">
      <c r="C1392" t="s">
        <v>1075</v>
      </c>
      <c r="AK1392" s="55">
        <f t="shared" si="21"/>
        <v>0</v>
      </c>
    </row>
    <row r="1393" spans="3:37">
      <c r="C1393" t="s">
        <v>1492</v>
      </c>
      <c r="AK1393" s="55">
        <f t="shared" si="21"/>
        <v>0</v>
      </c>
    </row>
    <row r="1394" spans="3:37">
      <c r="C1394" t="s">
        <v>871</v>
      </c>
      <c r="AK1394" s="55">
        <f t="shared" si="21"/>
        <v>0</v>
      </c>
    </row>
    <row r="1395" spans="3:37">
      <c r="C1395" t="s">
        <v>873</v>
      </c>
      <c r="AK1395" s="55">
        <f t="shared" si="21"/>
        <v>0</v>
      </c>
    </row>
    <row r="1396" spans="3:37">
      <c r="C1396" t="s">
        <v>707</v>
      </c>
      <c r="AK1396" s="55">
        <f t="shared" si="21"/>
        <v>0</v>
      </c>
    </row>
    <row r="1397" spans="3:37">
      <c r="C1397" t="s">
        <v>1114</v>
      </c>
      <c r="AK1397" s="55">
        <f t="shared" si="21"/>
        <v>0</v>
      </c>
    </row>
    <row r="1398" spans="3:37">
      <c r="C1398" t="s">
        <v>710</v>
      </c>
      <c r="AK1398" s="55">
        <f t="shared" si="21"/>
        <v>0</v>
      </c>
    </row>
    <row r="1399" spans="3:37">
      <c r="C1399" t="s">
        <v>874</v>
      </c>
      <c r="AK1399" s="55">
        <f t="shared" si="21"/>
        <v>0</v>
      </c>
    </row>
    <row r="1400" spans="3:37">
      <c r="C1400" t="s">
        <v>1116</v>
      </c>
      <c r="AK1400" s="55">
        <f t="shared" si="21"/>
        <v>0</v>
      </c>
    </row>
    <row r="1401" spans="3:37">
      <c r="C1401" t="s">
        <v>1408</v>
      </c>
      <c r="AK1401" s="55">
        <f t="shared" si="21"/>
        <v>0</v>
      </c>
    </row>
    <row r="1402" spans="3:37">
      <c r="C1402" t="s">
        <v>1399</v>
      </c>
      <c r="AK1402" s="55">
        <f t="shared" si="21"/>
        <v>0</v>
      </c>
    </row>
    <row r="1403" spans="3:37">
      <c r="C1403" t="s">
        <v>878</v>
      </c>
      <c r="AK1403" s="55">
        <f t="shared" si="21"/>
        <v>0</v>
      </c>
    </row>
    <row r="1404" spans="3:37">
      <c r="C1404" t="s">
        <v>881</v>
      </c>
      <c r="AK1404" s="55">
        <f t="shared" si="21"/>
        <v>0</v>
      </c>
    </row>
    <row r="1405" spans="3:37">
      <c r="C1405" t="s">
        <v>918</v>
      </c>
      <c r="AK1405" s="55">
        <f t="shared" si="21"/>
        <v>0</v>
      </c>
    </row>
    <row r="1406" spans="3:37">
      <c r="C1406" t="s">
        <v>920</v>
      </c>
      <c r="AK1406" s="55">
        <f t="shared" si="21"/>
        <v>0</v>
      </c>
    </row>
    <row r="1407" spans="3:37">
      <c r="C1407" t="s">
        <v>1409</v>
      </c>
      <c r="AK1407" s="55">
        <f t="shared" si="21"/>
        <v>0</v>
      </c>
    </row>
    <row r="1408" spans="3:37">
      <c r="C1408" t="s">
        <v>1494</v>
      </c>
      <c r="AK1408" s="55">
        <f t="shared" si="21"/>
        <v>0</v>
      </c>
    </row>
    <row r="1409" spans="3:37">
      <c r="C1409" t="s">
        <v>1410</v>
      </c>
      <c r="AK1409" s="55">
        <f t="shared" si="21"/>
        <v>0</v>
      </c>
    </row>
    <row r="1410" spans="3:37">
      <c r="C1410" t="s">
        <v>1411</v>
      </c>
      <c r="AK1410" s="55">
        <f t="shared" si="21"/>
        <v>0</v>
      </c>
    </row>
    <row r="1411" spans="3:37">
      <c r="C1411" t="s">
        <v>883</v>
      </c>
      <c r="AK1411" s="55">
        <f t="shared" si="21"/>
        <v>0</v>
      </c>
    </row>
    <row r="1412" spans="3:37">
      <c r="C1412" t="s">
        <v>1270</v>
      </c>
      <c r="AK1412" s="55">
        <f t="shared" ref="AK1412:AK1475" si="22">R1412+S1412+T1412+U1412+V1412+X1412</f>
        <v>0</v>
      </c>
    </row>
    <row r="1413" spans="3:37">
      <c r="C1413" t="s">
        <v>1118</v>
      </c>
      <c r="AK1413" s="55">
        <f t="shared" si="22"/>
        <v>0</v>
      </c>
    </row>
    <row r="1414" spans="3:37">
      <c r="C1414" t="s">
        <v>921</v>
      </c>
      <c r="AK1414" s="55">
        <f t="shared" si="22"/>
        <v>0</v>
      </c>
    </row>
    <row r="1415" spans="3:37">
      <c r="C1415" t="s">
        <v>1272</v>
      </c>
      <c r="AK1415" s="55">
        <f t="shared" si="22"/>
        <v>0</v>
      </c>
    </row>
    <row r="1416" spans="3:37">
      <c r="C1416" t="s">
        <v>884</v>
      </c>
      <c r="AK1416" s="55">
        <f t="shared" si="22"/>
        <v>0</v>
      </c>
    </row>
    <row r="1417" spans="3:37">
      <c r="C1417" t="s">
        <v>886</v>
      </c>
      <c r="AK1417" s="55">
        <f t="shared" si="22"/>
        <v>0</v>
      </c>
    </row>
    <row r="1418" spans="3:37">
      <c r="C1418" t="s">
        <v>888</v>
      </c>
      <c r="AK1418" s="55">
        <f t="shared" si="22"/>
        <v>0</v>
      </c>
    </row>
    <row r="1419" spans="3:37">
      <c r="C1419" t="s">
        <v>1412</v>
      </c>
      <c r="AK1419" s="55">
        <f t="shared" si="22"/>
        <v>0</v>
      </c>
    </row>
    <row r="1420" spans="3:37">
      <c r="C1420" t="s">
        <v>925</v>
      </c>
      <c r="AK1420" s="55">
        <f t="shared" si="22"/>
        <v>0</v>
      </c>
    </row>
    <row r="1421" spans="3:37">
      <c r="C1421" t="s">
        <v>876</v>
      </c>
      <c r="AK1421" s="55">
        <f t="shared" si="22"/>
        <v>0</v>
      </c>
    </row>
    <row r="1422" spans="3:37">
      <c r="C1422" t="s">
        <v>1495</v>
      </c>
      <c r="AK1422" s="55">
        <f t="shared" si="22"/>
        <v>0</v>
      </c>
    </row>
    <row r="1423" spans="3:37">
      <c r="C1423" t="s">
        <v>1413</v>
      </c>
      <c r="AK1423" s="55">
        <f t="shared" si="22"/>
        <v>0</v>
      </c>
    </row>
    <row r="1424" spans="3:37">
      <c r="C1424" t="s">
        <v>926</v>
      </c>
      <c r="AK1424" s="55">
        <f t="shared" si="22"/>
        <v>0</v>
      </c>
    </row>
    <row r="1425" spans="3:37">
      <c r="C1425" t="s">
        <v>928</v>
      </c>
      <c r="AK1425" s="55">
        <f t="shared" si="22"/>
        <v>0</v>
      </c>
    </row>
    <row r="1426" spans="3:37">
      <c r="C1426" t="s">
        <v>889</v>
      </c>
      <c r="AK1426" s="55">
        <f t="shared" si="22"/>
        <v>0</v>
      </c>
    </row>
    <row r="1427" spans="3:37">
      <c r="C1427" t="s">
        <v>1414</v>
      </c>
      <c r="AK1427" s="55">
        <f t="shared" si="22"/>
        <v>0</v>
      </c>
    </row>
    <row r="1428" spans="3:37">
      <c r="C1428" t="s">
        <v>1123</v>
      </c>
      <c r="AK1428" s="55">
        <f t="shared" si="22"/>
        <v>0</v>
      </c>
    </row>
    <row r="1429" spans="3:37">
      <c r="C1429" t="s">
        <v>929</v>
      </c>
      <c r="AK1429" s="55">
        <f t="shared" si="22"/>
        <v>0</v>
      </c>
    </row>
    <row r="1430" spans="3:37">
      <c r="C1430" t="s">
        <v>1124</v>
      </c>
      <c r="AK1430" s="55">
        <f t="shared" si="22"/>
        <v>0</v>
      </c>
    </row>
    <row r="1431" spans="3:37">
      <c r="C1431" t="s">
        <v>891</v>
      </c>
      <c r="AK1431" s="55">
        <f t="shared" si="22"/>
        <v>0</v>
      </c>
    </row>
    <row r="1432" spans="3:37">
      <c r="C1432" t="s">
        <v>1274</v>
      </c>
      <c r="AK1432" s="55">
        <f t="shared" si="22"/>
        <v>0</v>
      </c>
    </row>
    <row r="1433" spans="3:37">
      <c r="C1433" t="s">
        <v>1417</v>
      </c>
      <c r="AK1433" s="55">
        <f t="shared" si="22"/>
        <v>0</v>
      </c>
    </row>
    <row r="1434" spans="3:37">
      <c r="C1434" t="s">
        <v>1275</v>
      </c>
      <c r="AK1434" s="55">
        <f t="shared" si="22"/>
        <v>0</v>
      </c>
    </row>
    <row r="1435" spans="3:37">
      <c r="C1435" t="s">
        <v>1496</v>
      </c>
      <c r="AK1435" s="55">
        <f t="shared" si="22"/>
        <v>0</v>
      </c>
    </row>
    <row r="1436" spans="3:37">
      <c r="C1436" t="s">
        <v>1418</v>
      </c>
      <c r="AK1436" s="55">
        <f t="shared" si="22"/>
        <v>0</v>
      </c>
    </row>
    <row r="1437" spans="3:37">
      <c r="C1437" t="s">
        <v>1419</v>
      </c>
      <c r="AK1437" s="55">
        <f t="shared" si="22"/>
        <v>0</v>
      </c>
    </row>
    <row r="1438" spans="3:37">
      <c r="C1438" t="s">
        <v>893</v>
      </c>
      <c r="AK1438" s="55">
        <f t="shared" si="22"/>
        <v>0</v>
      </c>
    </row>
    <row r="1439" spans="3:37">
      <c r="C1439" t="s">
        <v>931</v>
      </c>
      <c r="AK1439" s="55">
        <f t="shared" si="22"/>
        <v>0</v>
      </c>
    </row>
    <row r="1440" spans="3:37">
      <c r="C1440" t="s">
        <v>245</v>
      </c>
      <c r="AK1440" s="55">
        <f t="shared" si="22"/>
        <v>0</v>
      </c>
    </row>
    <row r="1441" spans="3:37">
      <c r="C1441" t="s">
        <v>1276</v>
      </c>
      <c r="AK1441" s="55">
        <f t="shared" si="22"/>
        <v>0</v>
      </c>
    </row>
    <row r="1442" spans="3:37">
      <c r="C1442" t="s">
        <v>1125</v>
      </c>
      <c r="AK1442" s="55">
        <f t="shared" si="22"/>
        <v>0</v>
      </c>
    </row>
    <row r="1443" spans="3:37">
      <c r="C1443" t="s">
        <v>1126</v>
      </c>
      <c r="AK1443" s="55">
        <f t="shared" si="22"/>
        <v>0</v>
      </c>
    </row>
    <row r="1444" spans="3:37">
      <c r="C1444" t="s">
        <v>894</v>
      </c>
      <c r="AK1444" s="55">
        <f t="shared" si="22"/>
        <v>0</v>
      </c>
    </row>
    <row r="1445" spans="3:37">
      <c r="C1445" t="s">
        <v>835</v>
      </c>
      <c r="AK1445" s="55">
        <f t="shared" si="22"/>
        <v>0</v>
      </c>
    </row>
    <row r="1446" spans="3:37">
      <c r="C1446" t="s">
        <v>1127</v>
      </c>
      <c r="AK1446" s="55">
        <f t="shared" si="22"/>
        <v>0</v>
      </c>
    </row>
    <row r="1447" spans="3:37">
      <c r="C1447" t="s">
        <v>933</v>
      </c>
      <c r="AK1447" s="55">
        <f t="shared" si="22"/>
        <v>0</v>
      </c>
    </row>
    <row r="1448" spans="3:37">
      <c r="C1448" t="s">
        <v>935</v>
      </c>
      <c r="AK1448" s="55">
        <f t="shared" si="22"/>
        <v>0</v>
      </c>
    </row>
    <row r="1449" spans="3:37">
      <c r="C1449" t="s">
        <v>898</v>
      </c>
      <c r="AK1449" s="55">
        <f t="shared" si="22"/>
        <v>0</v>
      </c>
    </row>
    <row r="1450" spans="3:37">
      <c r="C1450" t="s">
        <v>1128</v>
      </c>
      <c r="AK1450" s="55">
        <f t="shared" si="22"/>
        <v>0</v>
      </c>
    </row>
    <row r="1451" spans="3:37">
      <c r="C1451" t="s">
        <v>1420</v>
      </c>
      <c r="AK1451" s="55">
        <f t="shared" si="22"/>
        <v>0</v>
      </c>
    </row>
    <row r="1452" spans="3:37">
      <c r="C1452" t="s">
        <v>756</v>
      </c>
      <c r="AK1452" s="55">
        <f t="shared" si="22"/>
        <v>0</v>
      </c>
    </row>
    <row r="1453" spans="3:37">
      <c r="C1453" t="s">
        <v>900</v>
      </c>
      <c r="AK1453" s="55">
        <f t="shared" si="22"/>
        <v>0</v>
      </c>
    </row>
    <row r="1454" spans="3:37">
      <c r="C1454" t="s">
        <v>1499</v>
      </c>
      <c r="AK1454" s="55">
        <f t="shared" si="22"/>
        <v>0</v>
      </c>
    </row>
    <row r="1455" spans="3:37">
      <c r="C1455" t="s">
        <v>902</v>
      </c>
      <c r="AK1455" s="55">
        <f t="shared" si="22"/>
        <v>0</v>
      </c>
    </row>
    <row r="1456" spans="3:37">
      <c r="C1456" t="s">
        <v>936</v>
      </c>
      <c r="AK1456" s="55">
        <f t="shared" si="22"/>
        <v>0</v>
      </c>
    </row>
    <row r="1457" spans="3:37">
      <c r="C1457" t="s">
        <v>937</v>
      </c>
      <c r="AK1457" s="55">
        <f t="shared" si="22"/>
        <v>0</v>
      </c>
    </row>
    <row r="1458" spans="3:37">
      <c r="C1458" t="s">
        <v>1421</v>
      </c>
      <c r="AK1458" s="55">
        <f t="shared" si="22"/>
        <v>0</v>
      </c>
    </row>
    <row r="1459" spans="3:37">
      <c r="C1459" t="s">
        <v>1129</v>
      </c>
      <c r="AK1459" s="55">
        <f t="shared" si="22"/>
        <v>0</v>
      </c>
    </row>
    <row r="1460" spans="3:37">
      <c r="C1460" t="s">
        <v>938</v>
      </c>
      <c r="AK1460" s="55">
        <f t="shared" si="22"/>
        <v>0</v>
      </c>
    </row>
    <row r="1461" spans="3:37">
      <c r="C1461" t="s">
        <v>940</v>
      </c>
      <c r="AK1461" s="55">
        <f t="shared" si="22"/>
        <v>0</v>
      </c>
    </row>
    <row r="1462" spans="3:37">
      <c r="C1462" t="s">
        <v>1130</v>
      </c>
      <c r="AK1462" s="55">
        <f t="shared" si="22"/>
        <v>0</v>
      </c>
    </row>
    <row r="1463" spans="3:37">
      <c r="C1463" t="s">
        <v>1131</v>
      </c>
      <c r="AK1463" s="55">
        <f t="shared" si="22"/>
        <v>0</v>
      </c>
    </row>
    <row r="1464" spans="3:37">
      <c r="C1464" t="s">
        <v>941</v>
      </c>
      <c r="AK1464" s="55">
        <f t="shared" si="22"/>
        <v>0</v>
      </c>
    </row>
    <row r="1465" spans="3:37">
      <c r="C1465" t="s">
        <v>1132</v>
      </c>
      <c r="AK1465" s="55">
        <f t="shared" si="22"/>
        <v>0</v>
      </c>
    </row>
    <row r="1466" spans="3:37">
      <c r="C1466" t="s">
        <v>904</v>
      </c>
      <c r="AK1466" s="55">
        <f t="shared" si="22"/>
        <v>0</v>
      </c>
    </row>
    <row r="1467" spans="3:37">
      <c r="C1467" t="s">
        <v>1500</v>
      </c>
      <c r="AK1467" s="55">
        <f t="shared" si="22"/>
        <v>0</v>
      </c>
    </row>
    <row r="1468" spans="3:37">
      <c r="C1468" t="s">
        <v>1277</v>
      </c>
      <c r="AK1468" s="55">
        <f t="shared" si="22"/>
        <v>0</v>
      </c>
    </row>
    <row r="1469" spans="3:37">
      <c r="C1469" t="s">
        <v>1423</v>
      </c>
      <c r="AK1469" s="55">
        <f t="shared" si="22"/>
        <v>0</v>
      </c>
    </row>
    <row r="1470" spans="3:37">
      <c r="C1470" t="s">
        <v>1133</v>
      </c>
      <c r="AK1470" s="55">
        <f t="shared" si="22"/>
        <v>0</v>
      </c>
    </row>
    <row r="1471" spans="3:37">
      <c r="C1471" t="s">
        <v>1424</v>
      </c>
      <c r="AK1471" s="55">
        <f t="shared" si="22"/>
        <v>0</v>
      </c>
    </row>
    <row r="1472" spans="3:37">
      <c r="C1472" t="s">
        <v>1278</v>
      </c>
      <c r="AK1472" s="55">
        <f t="shared" si="22"/>
        <v>0</v>
      </c>
    </row>
    <row r="1473" spans="3:37">
      <c r="C1473" t="s">
        <v>1279</v>
      </c>
      <c r="AK1473" s="55">
        <f t="shared" si="22"/>
        <v>0</v>
      </c>
    </row>
    <row r="1474" spans="3:37">
      <c r="C1474" t="s">
        <v>907</v>
      </c>
      <c r="AK1474" s="55">
        <f t="shared" si="22"/>
        <v>0</v>
      </c>
    </row>
    <row r="1475" spans="3:37">
      <c r="C1475" t="s">
        <v>1503</v>
      </c>
      <c r="AK1475" s="55">
        <f t="shared" si="22"/>
        <v>0</v>
      </c>
    </row>
    <row r="1476" spans="3:37">
      <c r="C1476" t="s">
        <v>1504</v>
      </c>
      <c r="AK1476" s="55">
        <f t="shared" ref="AK1476:AK1539" si="23">R1476+S1476+T1476+U1476+V1476+X1476</f>
        <v>0</v>
      </c>
    </row>
    <row r="1477" spans="3:37">
      <c r="C1477" t="s">
        <v>1505</v>
      </c>
      <c r="AK1477" s="55">
        <f t="shared" si="23"/>
        <v>0</v>
      </c>
    </row>
    <row r="1478" spans="3:37">
      <c r="C1478" t="s">
        <v>1425</v>
      </c>
      <c r="AK1478" s="55">
        <f t="shared" si="23"/>
        <v>0</v>
      </c>
    </row>
    <row r="1479" spans="3:37">
      <c r="C1479" t="s">
        <v>1506</v>
      </c>
      <c r="AK1479" s="55">
        <f t="shared" si="23"/>
        <v>0</v>
      </c>
    </row>
    <row r="1480" spans="3:37">
      <c r="C1480" t="s">
        <v>1507</v>
      </c>
      <c r="AK1480" s="55">
        <f t="shared" si="23"/>
        <v>0</v>
      </c>
    </row>
    <row r="1481" spans="3:37">
      <c r="C1481" t="s">
        <v>909</v>
      </c>
      <c r="AK1481" s="55">
        <f t="shared" si="23"/>
        <v>0</v>
      </c>
    </row>
    <row r="1482" spans="3:37">
      <c r="C1482" t="s">
        <v>1426</v>
      </c>
      <c r="AK1482" s="55">
        <f t="shared" si="23"/>
        <v>0</v>
      </c>
    </row>
    <row r="1483" spans="3:37">
      <c r="C1483" t="s">
        <v>1427</v>
      </c>
      <c r="AK1483" s="55">
        <f t="shared" si="23"/>
        <v>0</v>
      </c>
    </row>
    <row r="1484" spans="3:37">
      <c r="C1484" t="s">
        <v>1429</v>
      </c>
      <c r="AK1484" s="55">
        <f t="shared" si="23"/>
        <v>0</v>
      </c>
    </row>
    <row r="1485" spans="3:37">
      <c r="C1485" t="s">
        <v>942</v>
      </c>
      <c r="AK1485" s="55">
        <f t="shared" si="23"/>
        <v>0</v>
      </c>
    </row>
    <row r="1486" spans="3:37">
      <c r="C1486" t="s">
        <v>1511</v>
      </c>
      <c r="AK1486" s="55">
        <f t="shared" si="23"/>
        <v>0</v>
      </c>
    </row>
    <row r="1487" spans="3:37">
      <c r="C1487" t="s">
        <v>912</v>
      </c>
      <c r="AK1487" s="55">
        <f t="shared" si="23"/>
        <v>0</v>
      </c>
    </row>
    <row r="1488" spans="3:37">
      <c r="C1488" t="s">
        <v>915</v>
      </c>
      <c r="AK1488" s="55">
        <f t="shared" si="23"/>
        <v>0</v>
      </c>
    </row>
    <row r="1489" spans="3:37">
      <c r="C1489" t="s">
        <v>1137</v>
      </c>
      <c r="AK1489" s="55">
        <f t="shared" si="23"/>
        <v>0</v>
      </c>
    </row>
    <row r="1490" spans="3:37">
      <c r="C1490" t="s">
        <v>944</v>
      </c>
      <c r="AK1490" s="55">
        <f t="shared" si="23"/>
        <v>0</v>
      </c>
    </row>
    <row r="1491" spans="3:37">
      <c r="C1491" t="s">
        <v>945</v>
      </c>
      <c r="AK1491" s="55">
        <f t="shared" si="23"/>
        <v>0</v>
      </c>
    </row>
    <row r="1492" spans="3:37">
      <c r="C1492" t="s">
        <v>1138</v>
      </c>
      <c r="AK1492" s="55">
        <f t="shared" si="23"/>
        <v>0</v>
      </c>
    </row>
    <row r="1493" spans="3:37">
      <c r="C1493" t="s">
        <v>1432</v>
      </c>
      <c r="AK1493" s="55">
        <f t="shared" si="23"/>
        <v>0</v>
      </c>
    </row>
    <row r="1494" spans="3:37">
      <c r="C1494" t="s">
        <v>1512</v>
      </c>
      <c r="AK1494" s="55">
        <f t="shared" si="23"/>
        <v>0</v>
      </c>
    </row>
    <row r="1495" spans="3:37">
      <c r="C1495" t="s">
        <v>946</v>
      </c>
      <c r="AK1495" s="55">
        <f t="shared" si="23"/>
        <v>0</v>
      </c>
    </row>
    <row r="1496" spans="3:37">
      <c r="C1496" t="s">
        <v>1139</v>
      </c>
      <c r="AK1496" s="55">
        <f t="shared" si="23"/>
        <v>0</v>
      </c>
    </row>
    <row r="1497" spans="3:37">
      <c r="C1497" t="s">
        <v>1555</v>
      </c>
      <c r="AK1497" s="55">
        <f t="shared" si="23"/>
        <v>0</v>
      </c>
    </row>
    <row r="1498" spans="3:37">
      <c r="C1498" t="s">
        <v>1513</v>
      </c>
      <c r="AK1498" s="55">
        <f t="shared" si="23"/>
        <v>0</v>
      </c>
    </row>
    <row r="1499" spans="3:37">
      <c r="C1499" t="s">
        <v>1237</v>
      </c>
      <c r="AK1499" s="55">
        <f t="shared" si="23"/>
        <v>0</v>
      </c>
    </row>
    <row r="1500" spans="3:37">
      <c r="C1500" t="s">
        <v>1556</v>
      </c>
      <c r="AK1500" s="55">
        <f t="shared" si="23"/>
        <v>0</v>
      </c>
    </row>
    <row r="1501" spans="3:37">
      <c r="C1501" t="s">
        <v>947</v>
      </c>
      <c r="AK1501" s="55">
        <f t="shared" si="23"/>
        <v>0</v>
      </c>
    </row>
    <row r="1502" spans="3:37">
      <c r="C1502" t="s">
        <v>1375</v>
      </c>
      <c r="AK1502" s="55">
        <f t="shared" si="23"/>
        <v>0</v>
      </c>
    </row>
    <row r="1503" spans="3:37">
      <c r="C1503" t="s">
        <v>1283</v>
      </c>
      <c r="AK1503" s="55">
        <f t="shared" si="23"/>
        <v>0</v>
      </c>
    </row>
    <row r="1504" spans="3:37">
      <c r="C1504" t="s">
        <v>1558</v>
      </c>
      <c r="AK1504" s="55">
        <f t="shared" si="23"/>
        <v>0</v>
      </c>
    </row>
    <row r="1505" spans="3:37">
      <c r="C1505" t="s">
        <v>949</v>
      </c>
      <c r="AK1505" s="55">
        <f t="shared" si="23"/>
        <v>0</v>
      </c>
    </row>
    <row r="1506" spans="3:37">
      <c r="C1506" t="s">
        <v>950</v>
      </c>
      <c r="AK1506" s="55">
        <f t="shared" si="23"/>
        <v>0</v>
      </c>
    </row>
    <row r="1507" spans="3:37">
      <c r="C1507" t="s">
        <v>1142</v>
      </c>
      <c r="AK1507" s="55">
        <f t="shared" si="23"/>
        <v>0</v>
      </c>
    </row>
    <row r="1508" spans="3:37">
      <c r="C1508" t="s">
        <v>952</v>
      </c>
      <c r="AK1508" s="55">
        <f t="shared" si="23"/>
        <v>0</v>
      </c>
    </row>
    <row r="1509" spans="3:37">
      <c r="C1509" t="s">
        <v>1515</v>
      </c>
      <c r="AK1509" s="55">
        <f t="shared" si="23"/>
        <v>0</v>
      </c>
    </row>
    <row r="1510" spans="3:37">
      <c r="C1510" t="s">
        <v>1286</v>
      </c>
      <c r="AK1510" s="55">
        <f t="shared" si="23"/>
        <v>0</v>
      </c>
    </row>
    <row r="1511" spans="3:37">
      <c r="C1511" t="s">
        <v>1560</v>
      </c>
      <c r="AK1511" s="55">
        <f t="shared" si="23"/>
        <v>0</v>
      </c>
    </row>
    <row r="1512" spans="3:37">
      <c r="C1512" t="s">
        <v>1143</v>
      </c>
      <c r="AK1512" s="55">
        <f t="shared" si="23"/>
        <v>0</v>
      </c>
    </row>
    <row r="1513" spans="3:37">
      <c r="C1513" t="s">
        <v>1516</v>
      </c>
      <c r="AK1513" s="55">
        <f t="shared" si="23"/>
        <v>0</v>
      </c>
    </row>
    <row r="1514" spans="3:37">
      <c r="C1514" t="s">
        <v>1145</v>
      </c>
      <c r="AK1514" s="55">
        <f t="shared" si="23"/>
        <v>0</v>
      </c>
    </row>
    <row r="1515" spans="3:37">
      <c r="C1515" t="s">
        <v>1518</v>
      </c>
      <c r="AK1515" s="55">
        <f t="shared" si="23"/>
        <v>0</v>
      </c>
    </row>
    <row r="1516" spans="3:37">
      <c r="C1516" t="s">
        <v>343</v>
      </c>
      <c r="AK1516" s="55">
        <f t="shared" si="23"/>
        <v>0</v>
      </c>
    </row>
    <row r="1517" spans="3:37">
      <c r="C1517" t="s">
        <v>1288</v>
      </c>
      <c r="AK1517" s="55">
        <f t="shared" si="23"/>
        <v>0</v>
      </c>
    </row>
    <row r="1518" spans="3:37">
      <c r="C1518" t="s">
        <v>1520</v>
      </c>
      <c r="AK1518" s="55">
        <f t="shared" si="23"/>
        <v>0</v>
      </c>
    </row>
    <row r="1519" spans="3:37">
      <c r="C1519" t="s">
        <v>1150</v>
      </c>
      <c r="AK1519" s="55">
        <f t="shared" si="23"/>
        <v>0</v>
      </c>
    </row>
    <row r="1520" spans="3:37">
      <c r="C1520" t="s">
        <v>1562</v>
      </c>
      <c r="AK1520" s="55">
        <f t="shared" si="23"/>
        <v>0</v>
      </c>
    </row>
    <row r="1521" spans="3:37">
      <c r="C1521" t="s">
        <v>1566</v>
      </c>
      <c r="AK1521" s="55">
        <f t="shared" si="23"/>
        <v>0</v>
      </c>
    </row>
    <row r="1522" spans="3:37">
      <c r="C1522" t="s">
        <v>1147</v>
      </c>
      <c r="AK1522" s="55">
        <f t="shared" si="23"/>
        <v>0</v>
      </c>
    </row>
    <row r="1523" spans="3:37">
      <c r="C1523" t="s">
        <v>1433</v>
      </c>
      <c r="AK1523" s="55">
        <f t="shared" si="23"/>
        <v>0</v>
      </c>
    </row>
    <row r="1524" spans="3:37">
      <c r="C1524" t="s">
        <v>956</v>
      </c>
      <c r="AK1524" s="55">
        <f t="shared" si="23"/>
        <v>0</v>
      </c>
    </row>
    <row r="1525" spans="3:37">
      <c r="C1525" t="s">
        <v>958</v>
      </c>
      <c r="AK1525" s="55">
        <f t="shared" si="23"/>
        <v>0</v>
      </c>
    </row>
    <row r="1526" spans="3:37">
      <c r="C1526" t="s">
        <v>1055</v>
      </c>
      <c r="AK1526" s="55">
        <f t="shared" si="23"/>
        <v>0</v>
      </c>
    </row>
    <row r="1527" spans="3:37">
      <c r="C1527" t="s">
        <v>1152</v>
      </c>
      <c r="AK1527" s="55">
        <f t="shared" si="23"/>
        <v>0</v>
      </c>
    </row>
    <row r="1528" spans="3:37">
      <c r="C1528" t="s">
        <v>1434</v>
      </c>
      <c r="AK1528" s="55">
        <f t="shared" si="23"/>
        <v>0</v>
      </c>
    </row>
    <row r="1529" spans="3:37">
      <c r="C1529" t="s">
        <v>1621</v>
      </c>
      <c r="AK1529" s="55">
        <f t="shared" si="23"/>
        <v>0</v>
      </c>
    </row>
    <row r="1530" spans="3:37">
      <c r="C1530" t="s">
        <v>963</v>
      </c>
      <c r="AK1530" s="55">
        <f t="shared" si="23"/>
        <v>0</v>
      </c>
    </row>
    <row r="1531" spans="3:37">
      <c r="C1531" t="s">
        <v>1153</v>
      </c>
      <c r="AK1531" s="55">
        <f t="shared" si="23"/>
        <v>0</v>
      </c>
    </row>
    <row r="1532" spans="3:37">
      <c r="C1532" t="s">
        <v>1567</v>
      </c>
      <c r="AK1532" s="55">
        <f t="shared" si="23"/>
        <v>0</v>
      </c>
    </row>
    <row r="1533" spans="3:37">
      <c r="C1533" t="s">
        <v>1568</v>
      </c>
      <c r="AK1533" s="55">
        <f t="shared" si="23"/>
        <v>0</v>
      </c>
    </row>
    <row r="1534" spans="3:37">
      <c r="C1534" t="s">
        <v>1622</v>
      </c>
      <c r="AK1534" s="55">
        <f t="shared" si="23"/>
        <v>0</v>
      </c>
    </row>
    <row r="1535" spans="3:37">
      <c r="C1535" t="s">
        <v>1623</v>
      </c>
      <c r="AK1535" s="55">
        <f t="shared" si="23"/>
        <v>0</v>
      </c>
    </row>
    <row r="1536" spans="3:37">
      <c r="C1536" t="s">
        <v>1155</v>
      </c>
      <c r="AK1536" s="55">
        <f t="shared" si="23"/>
        <v>0</v>
      </c>
    </row>
    <row r="1537" spans="3:37">
      <c r="C1537" t="s">
        <v>965</v>
      </c>
      <c r="AK1537" s="55">
        <f t="shared" si="23"/>
        <v>0</v>
      </c>
    </row>
    <row r="1538" spans="3:37">
      <c r="C1538" t="s">
        <v>1290</v>
      </c>
      <c r="AK1538" s="55">
        <f t="shared" si="23"/>
        <v>0</v>
      </c>
    </row>
    <row r="1539" spans="3:37">
      <c r="C1539" t="s">
        <v>1624</v>
      </c>
      <c r="AK1539" s="55">
        <f t="shared" si="23"/>
        <v>0</v>
      </c>
    </row>
    <row r="1540" spans="3:37">
      <c r="C1540" t="s">
        <v>966</v>
      </c>
      <c r="AK1540" s="55">
        <f t="shared" ref="AK1540:AK1603" si="24">R1540+S1540+T1540+U1540+V1540+X1540</f>
        <v>0</v>
      </c>
    </row>
    <row r="1541" spans="3:37">
      <c r="C1541" t="s">
        <v>836</v>
      </c>
      <c r="AK1541" s="55">
        <f t="shared" si="24"/>
        <v>0</v>
      </c>
    </row>
    <row r="1542" spans="3:37">
      <c r="C1542" t="s">
        <v>1291</v>
      </c>
      <c r="AK1542" s="55">
        <f t="shared" si="24"/>
        <v>0</v>
      </c>
    </row>
    <row r="1543" spans="3:37">
      <c r="C1543" t="s">
        <v>970</v>
      </c>
      <c r="AK1543" s="55">
        <f t="shared" si="24"/>
        <v>0</v>
      </c>
    </row>
    <row r="1544" spans="3:37">
      <c r="C1544" t="s">
        <v>1569</v>
      </c>
      <c r="AK1544" s="55">
        <f t="shared" si="24"/>
        <v>0</v>
      </c>
    </row>
    <row r="1545" spans="3:37">
      <c r="C1545" t="s">
        <v>1161</v>
      </c>
      <c r="AK1545" s="55">
        <f t="shared" si="24"/>
        <v>0</v>
      </c>
    </row>
    <row r="1546" spans="3:37">
      <c r="C1546" t="s">
        <v>972</v>
      </c>
      <c r="AK1546" s="55">
        <f t="shared" si="24"/>
        <v>0</v>
      </c>
    </row>
    <row r="1547" spans="3:37">
      <c r="C1547" t="s">
        <v>1625</v>
      </c>
      <c r="AK1547" s="55">
        <f t="shared" si="24"/>
        <v>0</v>
      </c>
    </row>
    <row r="1548" spans="3:37">
      <c r="C1548" t="s">
        <v>974</v>
      </c>
      <c r="AK1548" s="55">
        <f t="shared" si="24"/>
        <v>0</v>
      </c>
    </row>
    <row r="1549" spans="3:37">
      <c r="C1549" t="s">
        <v>1626</v>
      </c>
      <c r="AK1549" s="55">
        <f t="shared" si="24"/>
        <v>0</v>
      </c>
    </row>
    <row r="1550" spans="3:37">
      <c r="C1550" t="s">
        <v>1435</v>
      </c>
      <c r="AK1550" s="55">
        <f t="shared" si="24"/>
        <v>0</v>
      </c>
    </row>
    <row r="1551" spans="3:37">
      <c r="C1551" t="s">
        <v>1669</v>
      </c>
      <c r="AK1551" s="55">
        <f t="shared" si="24"/>
        <v>0</v>
      </c>
    </row>
    <row r="1552" spans="3:37">
      <c r="C1552" t="s">
        <v>976</v>
      </c>
      <c r="AK1552" s="55">
        <f t="shared" si="24"/>
        <v>0</v>
      </c>
    </row>
    <row r="1553" spans="3:37">
      <c r="C1553" t="s">
        <v>1164</v>
      </c>
      <c r="AK1553" s="55">
        <f t="shared" si="24"/>
        <v>0</v>
      </c>
    </row>
    <row r="1554" spans="3:37">
      <c r="C1554" t="s">
        <v>1670</v>
      </c>
      <c r="AK1554" s="55">
        <f t="shared" si="24"/>
        <v>0</v>
      </c>
    </row>
    <row r="1555" spans="3:37">
      <c r="C1555" t="s">
        <v>1292</v>
      </c>
      <c r="AK1555" s="55">
        <f t="shared" si="24"/>
        <v>0</v>
      </c>
    </row>
    <row r="1556" spans="3:37">
      <c r="C1556" t="s">
        <v>1438</v>
      </c>
      <c r="AK1556" s="55">
        <f t="shared" si="24"/>
        <v>0</v>
      </c>
    </row>
    <row r="1557" spans="3:37">
      <c r="C1557" t="s">
        <v>1572</v>
      </c>
      <c r="AK1557" s="55">
        <f t="shared" si="24"/>
        <v>0</v>
      </c>
    </row>
    <row r="1558" spans="3:37">
      <c r="C1558" t="s">
        <v>1440</v>
      </c>
      <c r="AK1558" s="55">
        <f t="shared" si="24"/>
        <v>0</v>
      </c>
    </row>
    <row r="1559" spans="3:37">
      <c r="C1559" t="s">
        <v>1627</v>
      </c>
      <c r="AK1559" s="55">
        <f t="shared" si="24"/>
        <v>0</v>
      </c>
    </row>
    <row r="1560" spans="3:37">
      <c r="C1560" t="s">
        <v>1165</v>
      </c>
      <c r="AK1560" s="55">
        <f t="shared" si="24"/>
        <v>0</v>
      </c>
    </row>
    <row r="1561" spans="3:37">
      <c r="C1561" t="s">
        <v>1168</v>
      </c>
      <c r="AK1561" s="55">
        <f t="shared" si="24"/>
        <v>0</v>
      </c>
    </row>
    <row r="1562" spans="3:37">
      <c r="C1562" t="s">
        <v>1295</v>
      </c>
      <c r="AK1562" s="55">
        <f t="shared" si="24"/>
        <v>0</v>
      </c>
    </row>
    <row r="1563" spans="3:37">
      <c r="C1563" t="s">
        <v>1203</v>
      </c>
      <c r="AK1563" s="55">
        <f t="shared" si="24"/>
        <v>0</v>
      </c>
    </row>
    <row r="1564" spans="3:37">
      <c r="C1564" t="s">
        <v>1628</v>
      </c>
      <c r="AK1564" s="55">
        <f t="shared" si="24"/>
        <v>0</v>
      </c>
    </row>
    <row r="1565" spans="3:37">
      <c r="C1565" t="s">
        <v>1171</v>
      </c>
      <c r="AK1565" s="55">
        <f t="shared" si="24"/>
        <v>0</v>
      </c>
    </row>
    <row r="1566" spans="3:37">
      <c r="C1566" t="s">
        <v>1172</v>
      </c>
      <c r="AK1566" s="55">
        <f t="shared" si="24"/>
        <v>0</v>
      </c>
    </row>
    <row r="1567" spans="3:37">
      <c r="C1567" t="s">
        <v>1573</v>
      </c>
      <c r="AK1567" s="55">
        <f t="shared" si="24"/>
        <v>0</v>
      </c>
    </row>
    <row r="1568" spans="3:37">
      <c r="C1568" t="s">
        <v>1297</v>
      </c>
      <c r="AK1568" s="55">
        <f t="shared" si="24"/>
        <v>0</v>
      </c>
    </row>
    <row r="1569" spans="3:37">
      <c r="C1569" t="s">
        <v>1629</v>
      </c>
      <c r="AK1569" s="55">
        <f t="shared" si="24"/>
        <v>0</v>
      </c>
    </row>
    <row r="1570" spans="3:37">
      <c r="C1570" t="s">
        <v>1441</v>
      </c>
      <c r="AK1570" s="55">
        <f t="shared" si="24"/>
        <v>0</v>
      </c>
    </row>
    <row r="1571" spans="3:37">
      <c r="C1571" t="s">
        <v>1174</v>
      </c>
      <c r="AK1571" s="55">
        <f t="shared" si="24"/>
        <v>0</v>
      </c>
    </row>
    <row r="1572" spans="3:37">
      <c r="C1572" t="s">
        <v>1442</v>
      </c>
      <c r="AK1572" s="55">
        <f t="shared" si="24"/>
        <v>0</v>
      </c>
    </row>
    <row r="1573" spans="3:37">
      <c r="C1573" t="s">
        <v>1443</v>
      </c>
      <c r="AK1573" s="55">
        <f t="shared" si="24"/>
        <v>0</v>
      </c>
    </row>
    <row r="1574" spans="3:37">
      <c r="C1574" t="s">
        <v>1630</v>
      </c>
      <c r="AK1574" s="55">
        <f t="shared" si="24"/>
        <v>0</v>
      </c>
    </row>
    <row r="1575" spans="3:37">
      <c r="C1575" t="s">
        <v>1631</v>
      </c>
      <c r="AK1575" s="55">
        <f t="shared" si="24"/>
        <v>0</v>
      </c>
    </row>
    <row r="1576" spans="3:37">
      <c r="C1576" t="s">
        <v>1632</v>
      </c>
      <c r="AK1576" s="55">
        <f t="shared" si="24"/>
        <v>0</v>
      </c>
    </row>
    <row r="1577" spans="3:37">
      <c r="C1577" t="s">
        <v>1574</v>
      </c>
      <c r="AK1577" s="55">
        <f t="shared" si="24"/>
        <v>0</v>
      </c>
    </row>
    <row r="1578" spans="3:37">
      <c r="C1578" t="s">
        <v>1575</v>
      </c>
      <c r="AK1578" s="55">
        <f t="shared" si="24"/>
        <v>0</v>
      </c>
    </row>
    <row r="1579" spans="3:37">
      <c r="C1579" t="s">
        <v>1576</v>
      </c>
      <c r="AK1579" s="55">
        <f t="shared" si="24"/>
        <v>0</v>
      </c>
    </row>
    <row r="1580" spans="3:37">
      <c r="C1580" t="s">
        <v>1444</v>
      </c>
      <c r="AK1580" s="55">
        <f t="shared" si="24"/>
        <v>0</v>
      </c>
    </row>
    <row r="1581" spans="3:37">
      <c r="C1581" t="s">
        <v>1633</v>
      </c>
      <c r="AK1581" s="55">
        <f t="shared" si="24"/>
        <v>0</v>
      </c>
    </row>
    <row r="1582" spans="3:37">
      <c r="C1582" t="s">
        <v>1634</v>
      </c>
      <c r="AK1582" s="55">
        <f t="shared" si="24"/>
        <v>0</v>
      </c>
    </row>
    <row r="1583" spans="3:37">
      <c r="C1583" t="s">
        <v>1577</v>
      </c>
      <c r="AK1583" s="55">
        <f t="shared" si="24"/>
        <v>0</v>
      </c>
    </row>
    <row r="1584" spans="3:37">
      <c r="C1584" t="s">
        <v>1204</v>
      </c>
      <c r="AK1584" s="55">
        <f t="shared" si="24"/>
        <v>0</v>
      </c>
    </row>
    <row r="1585" spans="3:37">
      <c r="C1585" t="s">
        <v>1177</v>
      </c>
      <c r="AK1585" s="55">
        <f t="shared" si="24"/>
        <v>0</v>
      </c>
    </row>
    <row r="1586" spans="3:37">
      <c r="C1586" t="s">
        <v>1178</v>
      </c>
      <c r="AK1586" s="55">
        <f t="shared" si="24"/>
        <v>0</v>
      </c>
    </row>
    <row r="1587" spans="3:37">
      <c r="C1587" t="s">
        <v>1445</v>
      </c>
      <c r="AK1587" s="55">
        <f t="shared" si="24"/>
        <v>0</v>
      </c>
    </row>
    <row r="1588" spans="3:37">
      <c r="C1588" t="s">
        <v>1446</v>
      </c>
      <c r="AK1588" s="55">
        <f t="shared" si="24"/>
        <v>0</v>
      </c>
    </row>
    <row r="1589" spans="3:37">
      <c r="C1589" t="s">
        <v>1635</v>
      </c>
      <c r="AK1589" s="55">
        <f t="shared" si="24"/>
        <v>0</v>
      </c>
    </row>
    <row r="1590" spans="3:37">
      <c r="C1590" t="s">
        <v>1366</v>
      </c>
      <c r="AK1590" s="55">
        <f t="shared" si="24"/>
        <v>0</v>
      </c>
    </row>
    <row r="1591" spans="3:37">
      <c r="C1591" t="s">
        <v>1578</v>
      </c>
      <c r="AK1591" s="55">
        <f t="shared" si="24"/>
        <v>0</v>
      </c>
    </row>
    <row r="1592" spans="3:37">
      <c r="C1592" t="s">
        <v>1579</v>
      </c>
      <c r="AK1592" s="55">
        <f t="shared" si="24"/>
        <v>0</v>
      </c>
    </row>
    <row r="1593" spans="3:37">
      <c r="C1593" t="s">
        <v>1179</v>
      </c>
      <c r="AK1593" s="55">
        <f t="shared" si="24"/>
        <v>0</v>
      </c>
    </row>
    <row r="1594" spans="3:37">
      <c r="C1594" t="s">
        <v>1180</v>
      </c>
      <c r="AK1594" s="55">
        <f t="shared" si="24"/>
        <v>0</v>
      </c>
    </row>
    <row r="1595" spans="3:37">
      <c r="C1595" t="s">
        <v>1580</v>
      </c>
      <c r="AK1595" s="55">
        <f t="shared" si="24"/>
        <v>0</v>
      </c>
    </row>
    <row r="1596" spans="3:37">
      <c r="C1596" t="s">
        <v>1637</v>
      </c>
      <c r="AK1596" s="55">
        <f t="shared" si="24"/>
        <v>0</v>
      </c>
    </row>
    <row r="1597" spans="3:37">
      <c r="C1597" t="s">
        <v>1447</v>
      </c>
      <c r="AK1597" s="55">
        <f t="shared" si="24"/>
        <v>0</v>
      </c>
    </row>
    <row r="1598" spans="3:37">
      <c r="C1598" t="s">
        <v>1638</v>
      </c>
      <c r="AK1598" s="55">
        <f t="shared" si="24"/>
        <v>0</v>
      </c>
    </row>
    <row r="1599" spans="3:37">
      <c r="C1599" t="s">
        <v>1181</v>
      </c>
      <c r="AK1599" s="55">
        <f t="shared" si="24"/>
        <v>0</v>
      </c>
    </row>
    <row r="1600" spans="3:37">
      <c r="C1600" t="s">
        <v>1205</v>
      </c>
      <c r="AK1600" s="55">
        <f t="shared" si="24"/>
        <v>0</v>
      </c>
    </row>
    <row r="1601" spans="3:37">
      <c r="C1601" t="s">
        <v>1604</v>
      </c>
      <c r="AK1601" s="55">
        <f t="shared" si="24"/>
        <v>0</v>
      </c>
    </row>
    <row r="1602" spans="3:37">
      <c r="C1602" t="s">
        <v>1207</v>
      </c>
      <c r="AK1602" s="55">
        <f t="shared" si="24"/>
        <v>0</v>
      </c>
    </row>
    <row r="1603" spans="3:37">
      <c r="C1603" t="s">
        <v>1721</v>
      </c>
      <c r="AK1603" s="55">
        <f t="shared" si="24"/>
        <v>0</v>
      </c>
    </row>
    <row r="1604" spans="3:37">
      <c r="C1604" t="s">
        <v>1581</v>
      </c>
      <c r="AK1604" s="55">
        <f t="shared" ref="AK1604:AK1667" si="25">R1604+S1604+T1604+U1604+V1604+X1604</f>
        <v>0</v>
      </c>
    </row>
    <row r="1605" spans="3:37">
      <c r="C1605" t="s">
        <v>1582</v>
      </c>
      <c r="AK1605" s="55">
        <f t="shared" si="25"/>
        <v>0</v>
      </c>
    </row>
    <row r="1606" spans="3:37">
      <c r="C1606" t="s">
        <v>1448</v>
      </c>
      <c r="AK1606" s="55">
        <f t="shared" si="25"/>
        <v>0</v>
      </c>
    </row>
    <row r="1607" spans="3:37">
      <c r="C1607" t="s">
        <v>1449</v>
      </c>
      <c r="AK1607" s="55">
        <f t="shared" si="25"/>
        <v>0</v>
      </c>
    </row>
    <row r="1608" spans="3:37">
      <c r="C1608" t="s">
        <v>1299</v>
      </c>
      <c r="AK1608" s="55">
        <f t="shared" si="25"/>
        <v>0</v>
      </c>
    </row>
    <row r="1609" spans="3:37">
      <c r="C1609" t="s">
        <v>1182</v>
      </c>
      <c r="AK1609" s="55">
        <f t="shared" si="25"/>
        <v>0</v>
      </c>
    </row>
    <row r="1610" spans="3:37">
      <c r="C1610" t="s">
        <v>1022</v>
      </c>
      <c r="AK1610" s="55">
        <f t="shared" si="25"/>
        <v>0</v>
      </c>
    </row>
    <row r="1611" spans="3:37">
      <c r="C1611" t="s">
        <v>1208</v>
      </c>
      <c r="AK1611" s="55">
        <f t="shared" si="25"/>
        <v>0</v>
      </c>
    </row>
    <row r="1612" spans="3:37">
      <c r="C1612" t="s">
        <v>1583</v>
      </c>
      <c r="AK1612" s="55">
        <f t="shared" si="25"/>
        <v>0</v>
      </c>
    </row>
    <row r="1613" spans="3:37">
      <c r="C1613" t="s">
        <v>1639</v>
      </c>
      <c r="AK1613" s="55">
        <f t="shared" si="25"/>
        <v>0</v>
      </c>
    </row>
    <row r="1614" spans="3:37">
      <c r="C1614" t="s">
        <v>1300</v>
      </c>
      <c r="AK1614" s="55">
        <f t="shared" si="25"/>
        <v>0</v>
      </c>
    </row>
    <row r="1615" spans="3:37">
      <c r="C1615" t="s">
        <v>1301</v>
      </c>
      <c r="AK1615" s="55">
        <f t="shared" si="25"/>
        <v>0</v>
      </c>
    </row>
    <row r="1616" spans="3:37">
      <c r="C1616" t="s">
        <v>1451</v>
      </c>
      <c r="AK1616" s="55">
        <f t="shared" si="25"/>
        <v>0</v>
      </c>
    </row>
    <row r="1617" spans="3:37">
      <c r="C1617" t="s">
        <v>1437</v>
      </c>
      <c r="AK1617" s="55">
        <f t="shared" si="25"/>
        <v>0</v>
      </c>
    </row>
    <row r="1618" spans="3:37">
      <c r="C1618" t="s">
        <v>1584</v>
      </c>
      <c r="AK1618" s="55">
        <f t="shared" si="25"/>
        <v>0</v>
      </c>
    </row>
    <row r="1619" spans="3:37">
      <c r="C1619" t="s">
        <v>1452</v>
      </c>
      <c r="AK1619" s="55">
        <f t="shared" si="25"/>
        <v>0</v>
      </c>
    </row>
    <row r="1620" spans="3:37">
      <c r="C1620" t="s">
        <v>1184</v>
      </c>
      <c r="AK1620" s="55">
        <f t="shared" si="25"/>
        <v>0</v>
      </c>
    </row>
    <row r="1621" spans="3:37">
      <c r="C1621" t="s">
        <v>1453</v>
      </c>
      <c r="AK1621" s="55">
        <f t="shared" si="25"/>
        <v>0</v>
      </c>
    </row>
    <row r="1622" spans="3:37">
      <c r="C1622" t="s">
        <v>1454</v>
      </c>
      <c r="AK1622" s="55">
        <f t="shared" si="25"/>
        <v>0</v>
      </c>
    </row>
    <row r="1623" spans="3:37">
      <c r="C1623" t="s">
        <v>1455</v>
      </c>
      <c r="AK1623" s="55">
        <f t="shared" si="25"/>
        <v>0</v>
      </c>
    </row>
    <row r="1624" spans="3:37">
      <c r="C1624" t="s">
        <v>1585</v>
      </c>
      <c r="AK1624" s="55">
        <f t="shared" si="25"/>
        <v>0</v>
      </c>
    </row>
    <row r="1625" spans="3:37">
      <c r="C1625" t="s">
        <v>1186</v>
      </c>
      <c r="AK1625" s="55">
        <f t="shared" si="25"/>
        <v>0</v>
      </c>
    </row>
    <row r="1626" spans="3:37">
      <c r="C1626" t="s">
        <v>1640</v>
      </c>
      <c r="AK1626" s="55">
        <f t="shared" si="25"/>
        <v>0</v>
      </c>
    </row>
    <row r="1627" spans="3:37">
      <c r="C1627" t="s">
        <v>1187</v>
      </c>
      <c r="AK1627" s="55">
        <f t="shared" si="25"/>
        <v>0</v>
      </c>
    </row>
    <row r="1628" spans="3:37">
      <c r="C1628" t="s">
        <v>1302</v>
      </c>
      <c r="AK1628" s="55">
        <f t="shared" si="25"/>
        <v>0</v>
      </c>
    </row>
    <row r="1629" spans="3:37">
      <c r="C1629" t="s">
        <v>1456</v>
      </c>
      <c r="AK1629" s="55">
        <f t="shared" si="25"/>
        <v>0</v>
      </c>
    </row>
    <row r="1630" spans="3:37">
      <c r="C1630" t="s">
        <v>1641</v>
      </c>
      <c r="AK1630" s="55">
        <f t="shared" si="25"/>
        <v>0</v>
      </c>
    </row>
    <row r="1631" spans="3:37">
      <c r="C1631" t="s">
        <v>1210</v>
      </c>
      <c r="AK1631" s="55">
        <f t="shared" si="25"/>
        <v>0</v>
      </c>
    </row>
    <row r="1632" spans="3:37">
      <c r="C1632" t="s">
        <v>1212</v>
      </c>
      <c r="AK1632" s="55">
        <f t="shared" si="25"/>
        <v>0</v>
      </c>
    </row>
    <row r="1633" spans="3:37">
      <c r="C1633" t="s">
        <v>1586</v>
      </c>
      <c r="AK1633" s="55">
        <f t="shared" si="25"/>
        <v>0</v>
      </c>
    </row>
    <row r="1634" spans="3:37">
      <c r="C1634" t="s">
        <v>1642</v>
      </c>
      <c r="AK1634" s="55">
        <f t="shared" si="25"/>
        <v>0</v>
      </c>
    </row>
    <row r="1635" spans="3:37">
      <c r="C1635" t="s">
        <v>1304</v>
      </c>
      <c r="AK1635" s="55">
        <f t="shared" si="25"/>
        <v>0</v>
      </c>
    </row>
    <row r="1636" spans="3:37">
      <c r="C1636" t="s">
        <v>1305</v>
      </c>
      <c r="AK1636" s="55">
        <f t="shared" si="25"/>
        <v>0</v>
      </c>
    </row>
    <row r="1637" spans="3:37">
      <c r="C1637" t="s">
        <v>1306</v>
      </c>
      <c r="AK1637" s="55">
        <f t="shared" si="25"/>
        <v>0</v>
      </c>
    </row>
    <row r="1638" spans="3:37">
      <c r="C1638" t="s">
        <v>1215</v>
      </c>
      <c r="AK1638" s="55">
        <f t="shared" si="25"/>
        <v>0</v>
      </c>
    </row>
    <row r="1639" spans="3:37">
      <c r="C1639" t="s">
        <v>1188</v>
      </c>
      <c r="AK1639" s="55">
        <f t="shared" si="25"/>
        <v>0</v>
      </c>
    </row>
    <row r="1640" spans="3:37">
      <c r="C1640" t="s">
        <v>1216</v>
      </c>
      <c r="AK1640" s="55">
        <f t="shared" si="25"/>
        <v>0</v>
      </c>
    </row>
    <row r="1641" spans="3:37">
      <c r="C1641" t="s">
        <v>1307</v>
      </c>
      <c r="AK1641" s="55">
        <f t="shared" si="25"/>
        <v>0</v>
      </c>
    </row>
    <row r="1642" spans="3:37">
      <c r="C1642" t="s">
        <v>1457</v>
      </c>
      <c r="AK1642" s="55">
        <f t="shared" si="25"/>
        <v>0</v>
      </c>
    </row>
    <row r="1643" spans="3:37">
      <c r="C1643" t="s">
        <v>1643</v>
      </c>
      <c r="AK1643" s="55">
        <f t="shared" si="25"/>
        <v>0</v>
      </c>
    </row>
    <row r="1644" spans="3:37">
      <c r="C1644" t="s">
        <v>1740</v>
      </c>
      <c r="AK1644" s="55">
        <f t="shared" si="25"/>
        <v>0</v>
      </c>
    </row>
    <row r="1645" spans="3:37">
      <c r="C1645" t="s">
        <v>1308</v>
      </c>
      <c r="AK1645" s="55">
        <f t="shared" si="25"/>
        <v>0</v>
      </c>
    </row>
    <row r="1646" spans="3:37">
      <c r="C1646" t="s">
        <v>1587</v>
      </c>
      <c r="AK1646" s="55">
        <f t="shared" si="25"/>
        <v>0</v>
      </c>
    </row>
    <row r="1647" spans="3:37">
      <c r="C1647" t="s">
        <v>1189</v>
      </c>
      <c r="AK1647" s="55">
        <f t="shared" si="25"/>
        <v>0</v>
      </c>
    </row>
    <row r="1648" spans="3:37">
      <c r="C1648" t="s">
        <v>1588</v>
      </c>
      <c r="AK1648" s="55">
        <f t="shared" si="25"/>
        <v>0</v>
      </c>
    </row>
    <row r="1649" spans="3:37">
      <c r="C1649" t="s">
        <v>1645</v>
      </c>
      <c r="AK1649" s="55">
        <f t="shared" si="25"/>
        <v>0</v>
      </c>
    </row>
    <row r="1650" spans="3:37">
      <c r="C1650" t="s">
        <v>1190</v>
      </c>
      <c r="AK1650" s="55">
        <f t="shared" si="25"/>
        <v>0</v>
      </c>
    </row>
    <row r="1651" spans="3:37">
      <c r="C1651" t="s">
        <v>1192</v>
      </c>
      <c r="AK1651" s="55">
        <f t="shared" si="25"/>
        <v>0</v>
      </c>
    </row>
    <row r="1652" spans="3:37">
      <c r="C1652" t="s">
        <v>1646</v>
      </c>
      <c r="AK1652" s="55">
        <f t="shared" si="25"/>
        <v>0</v>
      </c>
    </row>
    <row r="1653" spans="3:37">
      <c r="C1653" t="s">
        <v>1459</v>
      </c>
      <c r="AK1653" s="55">
        <f t="shared" si="25"/>
        <v>0</v>
      </c>
    </row>
    <row r="1654" spans="3:37">
      <c r="C1654" t="s">
        <v>1217</v>
      </c>
      <c r="AK1654" s="55">
        <f t="shared" si="25"/>
        <v>0</v>
      </c>
    </row>
    <row r="1655" spans="3:37">
      <c r="C1655" t="s">
        <v>1310</v>
      </c>
      <c r="AK1655" s="55">
        <f t="shared" si="25"/>
        <v>0</v>
      </c>
    </row>
    <row r="1656" spans="3:37">
      <c r="C1656" t="s">
        <v>1461</v>
      </c>
      <c r="AK1656" s="55">
        <f t="shared" si="25"/>
        <v>0</v>
      </c>
    </row>
    <row r="1657" spans="3:37">
      <c r="C1657" t="s">
        <v>1219</v>
      </c>
      <c r="AK1657" s="55">
        <f t="shared" si="25"/>
        <v>0</v>
      </c>
    </row>
    <row r="1658" spans="3:37">
      <c r="C1658" t="s">
        <v>1519</v>
      </c>
      <c r="AK1658" s="55">
        <f t="shared" si="25"/>
        <v>0</v>
      </c>
    </row>
    <row r="1659" spans="3:37">
      <c r="C1659" t="s">
        <v>1648</v>
      </c>
      <c r="AK1659" s="55">
        <f t="shared" si="25"/>
        <v>0</v>
      </c>
    </row>
    <row r="1660" spans="3:37">
      <c r="C1660" t="s">
        <v>1590</v>
      </c>
      <c r="AK1660" s="55">
        <f t="shared" si="25"/>
        <v>0</v>
      </c>
    </row>
    <row r="1661" spans="3:37">
      <c r="C1661" t="s">
        <v>1498</v>
      </c>
      <c r="AK1661" s="55">
        <f t="shared" si="25"/>
        <v>0</v>
      </c>
    </row>
    <row r="1662" spans="3:37">
      <c r="C1662" t="s">
        <v>1462</v>
      </c>
      <c r="AK1662" s="55">
        <f t="shared" si="25"/>
        <v>0</v>
      </c>
    </row>
    <row r="1663" spans="3:37">
      <c r="C1663" t="s">
        <v>1463</v>
      </c>
      <c r="AK1663" s="55">
        <f t="shared" si="25"/>
        <v>0</v>
      </c>
    </row>
    <row r="1664" spans="3:37">
      <c r="C1664" t="s">
        <v>1195</v>
      </c>
      <c r="AK1664" s="55">
        <f t="shared" si="25"/>
        <v>0</v>
      </c>
    </row>
    <row r="1665" spans="3:37">
      <c r="C1665" t="s">
        <v>1649</v>
      </c>
      <c r="AK1665" s="55">
        <f t="shared" si="25"/>
        <v>0</v>
      </c>
    </row>
    <row r="1666" spans="3:37">
      <c r="C1666" t="s">
        <v>1464</v>
      </c>
      <c r="AK1666" s="55">
        <f t="shared" si="25"/>
        <v>0</v>
      </c>
    </row>
    <row r="1667" spans="3:37">
      <c r="C1667" t="s">
        <v>1650</v>
      </c>
      <c r="AK1667" s="55">
        <f t="shared" si="25"/>
        <v>0</v>
      </c>
    </row>
    <row r="1668" spans="3:37">
      <c r="C1668" t="s">
        <v>1651</v>
      </c>
      <c r="AK1668" s="55">
        <f t="shared" ref="AK1668:AK1731" si="26">R1668+S1668+T1668+U1668+V1668+X1668</f>
        <v>0</v>
      </c>
    </row>
    <row r="1669" spans="3:37">
      <c r="C1669" t="s">
        <v>1197</v>
      </c>
      <c r="AK1669" s="55">
        <f t="shared" si="26"/>
        <v>0</v>
      </c>
    </row>
    <row r="1670" spans="3:37">
      <c r="C1670" t="s">
        <v>1652</v>
      </c>
      <c r="AK1670" s="55">
        <f t="shared" si="26"/>
        <v>0</v>
      </c>
    </row>
    <row r="1671" spans="3:37">
      <c r="C1671" t="s">
        <v>1647</v>
      </c>
      <c r="AK1671" s="55">
        <f t="shared" si="26"/>
        <v>0</v>
      </c>
    </row>
    <row r="1672" spans="3:37">
      <c r="C1672" t="s">
        <v>1311</v>
      </c>
      <c r="AK1672" s="55">
        <f t="shared" si="26"/>
        <v>0</v>
      </c>
    </row>
    <row r="1673" spans="3:37">
      <c r="C1673" t="s">
        <v>1313</v>
      </c>
      <c r="AK1673" s="55">
        <f t="shared" si="26"/>
        <v>0</v>
      </c>
    </row>
    <row r="1674" spans="3:37">
      <c r="C1674" t="s">
        <v>1594</v>
      </c>
      <c r="AK1674" s="55">
        <f t="shared" si="26"/>
        <v>0</v>
      </c>
    </row>
    <row r="1675" spans="3:37">
      <c r="C1675" t="s">
        <v>1225</v>
      </c>
      <c r="AK1675" s="55">
        <f t="shared" si="26"/>
        <v>0</v>
      </c>
    </row>
    <row r="1676" spans="3:37">
      <c r="C1676" t="s">
        <v>1591</v>
      </c>
      <c r="AK1676" s="55">
        <f t="shared" si="26"/>
        <v>0</v>
      </c>
    </row>
    <row r="1677" spans="3:37">
      <c r="C1677" t="s">
        <v>1316</v>
      </c>
      <c r="AK1677" s="55">
        <f t="shared" si="26"/>
        <v>0</v>
      </c>
    </row>
    <row r="1678" spans="3:37">
      <c r="C1678" t="s">
        <v>1388</v>
      </c>
      <c r="AK1678" s="55">
        <f t="shared" si="26"/>
        <v>0</v>
      </c>
    </row>
    <row r="1679" spans="3:37">
      <c r="C1679" t="s">
        <v>1226</v>
      </c>
      <c r="AK1679" s="55">
        <f t="shared" si="26"/>
        <v>0</v>
      </c>
    </row>
    <row r="1680" spans="3:37">
      <c r="C1680" t="s">
        <v>1698</v>
      </c>
      <c r="AK1680" s="55">
        <f t="shared" si="26"/>
        <v>0</v>
      </c>
    </row>
    <row r="1681" spans="3:37">
      <c r="C1681" t="s">
        <v>1700</v>
      </c>
      <c r="AK1681" s="55">
        <f t="shared" si="26"/>
        <v>0</v>
      </c>
    </row>
    <row r="1682" spans="3:37">
      <c r="C1682" t="s">
        <v>1201</v>
      </c>
      <c r="AK1682" s="55">
        <f t="shared" si="26"/>
        <v>0</v>
      </c>
    </row>
    <row r="1683" spans="3:37">
      <c r="C1683" t="s">
        <v>1318</v>
      </c>
      <c r="AK1683" s="55">
        <f t="shared" si="26"/>
        <v>0</v>
      </c>
    </row>
    <row r="1684" spans="3:37">
      <c r="C1684" t="s">
        <v>994</v>
      </c>
      <c r="AK1684" s="55">
        <f t="shared" si="26"/>
        <v>0</v>
      </c>
    </row>
    <row r="1685" spans="3:37">
      <c r="C1685" t="s">
        <v>1319</v>
      </c>
      <c r="AK1685" s="55">
        <f t="shared" si="26"/>
        <v>0</v>
      </c>
    </row>
    <row r="1686" spans="3:37">
      <c r="C1686" t="s">
        <v>1597</v>
      </c>
      <c r="AK1686" s="55">
        <f t="shared" si="26"/>
        <v>0</v>
      </c>
    </row>
    <row r="1687" spans="3:37">
      <c r="C1687" t="s">
        <v>1671</v>
      </c>
      <c r="AK1687" s="55">
        <f t="shared" si="26"/>
        <v>0</v>
      </c>
    </row>
    <row r="1688" spans="3:37">
      <c r="C1688" t="s">
        <v>1320</v>
      </c>
      <c r="AK1688" s="55">
        <f t="shared" si="26"/>
        <v>0</v>
      </c>
    </row>
    <row r="1689" spans="3:37">
      <c r="C1689" t="s">
        <v>1228</v>
      </c>
      <c r="AK1689" s="55">
        <f t="shared" si="26"/>
        <v>0</v>
      </c>
    </row>
    <row r="1690" spans="3:37">
      <c r="C1690" t="s">
        <v>1230</v>
      </c>
      <c r="AK1690" s="55">
        <f t="shared" si="26"/>
        <v>0</v>
      </c>
    </row>
    <row r="1691" spans="3:37">
      <c r="C1691" t="s">
        <v>1701</v>
      </c>
      <c r="AK1691" s="55">
        <f t="shared" si="26"/>
        <v>0</v>
      </c>
    </row>
    <row r="1692" spans="3:37">
      <c r="C1692" t="s">
        <v>1233</v>
      </c>
      <c r="AK1692" s="55">
        <f t="shared" si="26"/>
        <v>0</v>
      </c>
    </row>
    <row r="1693" spans="3:37">
      <c r="C1693" t="s">
        <v>1672</v>
      </c>
      <c r="AK1693" s="55">
        <f t="shared" si="26"/>
        <v>0</v>
      </c>
    </row>
    <row r="1694" spans="3:37">
      <c r="C1694" t="s">
        <v>1673</v>
      </c>
      <c r="AK1694" s="55">
        <f t="shared" si="26"/>
        <v>0</v>
      </c>
    </row>
    <row r="1695" spans="3:37">
      <c r="C1695" t="s">
        <v>1636</v>
      </c>
      <c r="AK1695" s="55">
        <f t="shared" si="26"/>
        <v>0</v>
      </c>
    </row>
    <row r="1696" spans="3:37">
      <c r="C1696" t="s">
        <v>1234</v>
      </c>
      <c r="AK1696" s="55">
        <f t="shared" si="26"/>
        <v>0</v>
      </c>
    </row>
    <row r="1697" spans="3:37">
      <c r="C1697" t="s">
        <v>1598</v>
      </c>
      <c r="AK1697" s="55">
        <f t="shared" si="26"/>
        <v>0</v>
      </c>
    </row>
    <row r="1698" spans="3:37">
      <c r="C1698" t="s">
        <v>1321</v>
      </c>
      <c r="AK1698" s="55">
        <f t="shared" si="26"/>
        <v>0</v>
      </c>
    </row>
    <row r="1699" spans="3:37">
      <c r="C1699" t="s">
        <v>1392</v>
      </c>
      <c r="AK1699" s="55">
        <f t="shared" si="26"/>
        <v>0</v>
      </c>
    </row>
    <row r="1700" spans="3:37">
      <c r="C1700" t="s">
        <v>1367</v>
      </c>
      <c r="AK1700" s="55">
        <f t="shared" si="26"/>
        <v>0</v>
      </c>
    </row>
    <row r="1701" spans="3:37">
      <c r="C1701" t="s">
        <v>1323</v>
      </c>
      <c r="AK1701" s="55">
        <f t="shared" si="26"/>
        <v>0</v>
      </c>
    </row>
    <row r="1702" spans="3:37">
      <c r="C1702" t="s">
        <v>1369</v>
      </c>
      <c r="AK1702" s="55">
        <f t="shared" si="26"/>
        <v>0</v>
      </c>
    </row>
    <row r="1703" spans="3:37">
      <c r="C1703" t="s">
        <v>1325</v>
      </c>
      <c r="AK1703" s="55">
        <f t="shared" si="26"/>
        <v>0</v>
      </c>
    </row>
    <row r="1704" spans="3:37">
      <c r="C1704" t="s">
        <v>1370</v>
      </c>
      <c r="AK1704" s="55">
        <f t="shared" si="26"/>
        <v>0</v>
      </c>
    </row>
    <row r="1705" spans="3:37">
      <c r="C1705" t="s">
        <v>1264</v>
      </c>
      <c r="AK1705" s="55">
        <f t="shared" si="26"/>
        <v>0</v>
      </c>
    </row>
    <row r="1706" spans="3:37">
      <c r="C1706" t="s">
        <v>1674</v>
      </c>
      <c r="AK1706" s="55">
        <f t="shared" si="26"/>
        <v>0</v>
      </c>
    </row>
    <row r="1707" spans="3:37">
      <c r="C1707" t="s">
        <v>1599</v>
      </c>
      <c r="AK1707" s="55">
        <f t="shared" si="26"/>
        <v>0</v>
      </c>
    </row>
    <row r="1708" spans="3:37">
      <c r="C1708" t="s">
        <v>1371</v>
      </c>
      <c r="AK1708" s="55">
        <f t="shared" si="26"/>
        <v>0</v>
      </c>
    </row>
    <row r="1709" spans="3:37">
      <c r="C1709" t="s">
        <v>1702</v>
      </c>
      <c r="AK1709" s="55">
        <f t="shared" si="26"/>
        <v>0</v>
      </c>
    </row>
    <row r="1710" spans="3:37">
      <c r="C1710" t="s">
        <v>1326</v>
      </c>
      <c r="AK1710" s="55">
        <f t="shared" si="26"/>
        <v>0</v>
      </c>
    </row>
    <row r="1711" spans="3:37">
      <c r="C1711" t="s">
        <v>1521</v>
      </c>
      <c r="AK1711" s="55">
        <f t="shared" si="26"/>
        <v>0</v>
      </c>
    </row>
    <row r="1712" spans="3:37">
      <c r="C1712" t="s">
        <v>1675</v>
      </c>
      <c r="AK1712" s="55">
        <f t="shared" si="26"/>
        <v>0</v>
      </c>
    </row>
    <row r="1713" spans="3:37">
      <c r="C1713" t="s">
        <v>1524</v>
      </c>
      <c r="AK1713" s="55">
        <f t="shared" si="26"/>
        <v>0</v>
      </c>
    </row>
    <row r="1714" spans="3:37">
      <c r="C1714" t="s">
        <v>1703</v>
      </c>
      <c r="AK1714" s="55">
        <f t="shared" si="26"/>
        <v>0</v>
      </c>
    </row>
    <row r="1715" spans="3:37">
      <c r="C1715" t="s">
        <v>1676</v>
      </c>
      <c r="AK1715" s="55">
        <f t="shared" si="26"/>
        <v>0</v>
      </c>
    </row>
    <row r="1716" spans="3:37">
      <c r="C1716" t="s">
        <v>1600</v>
      </c>
      <c r="AK1716" s="55">
        <f t="shared" si="26"/>
        <v>0</v>
      </c>
    </row>
    <row r="1717" spans="3:37">
      <c r="C1717" t="s">
        <v>1677</v>
      </c>
      <c r="AK1717" s="55">
        <f t="shared" si="26"/>
        <v>0</v>
      </c>
    </row>
    <row r="1718" spans="3:37">
      <c r="C1718" t="s">
        <v>1374</v>
      </c>
      <c r="AK1718" s="55">
        <f t="shared" si="26"/>
        <v>0</v>
      </c>
    </row>
    <row r="1719" spans="3:37">
      <c r="C1719" t="s">
        <v>1241</v>
      </c>
      <c r="AK1719" s="55">
        <f t="shared" si="26"/>
        <v>0</v>
      </c>
    </row>
    <row r="1720" spans="3:37">
      <c r="C1720" t="s">
        <v>1726</v>
      </c>
      <c r="AK1720" s="55">
        <f t="shared" si="26"/>
        <v>0</v>
      </c>
    </row>
    <row r="1721" spans="3:37">
      <c r="C1721" t="s">
        <v>1601</v>
      </c>
      <c r="AK1721" s="55">
        <f t="shared" si="26"/>
        <v>0</v>
      </c>
    </row>
    <row r="1722" spans="3:37">
      <c r="C1722" t="s">
        <v>1679</v>
      </c>
      <c r="AK1722" s="55">
        <f t="shared" si="26"/>
        <v>0</v>
      </c>
    </row>
    <row r="1723" spans="3:37">
      <c r="C1723" t="s">
        <v>1602</v>
      </c>
      <c r="AK1723" s="55">
        <f t="shared" si="26"/>
        <v>0</v>
      </c>
    </row>
    <row r="1724" spans="3:37">
      <c r="C1724" t="s">
        <v>1603</v>
      </c>
      <c r="AK1724" s="55">
        <f t="shared" si="26"/>
        <v>0</v>
      </c>
    </row>
    <row r="1725" spans="3:37">
      <c r="C1725" t="s">
        <v>1527</v>
      </c>
      <c r="AK1725" s="55">
        <f t="shared" si="26"/>
        <v>0</v>
      </c>
    </row>
    <row r="1726" spans="3:37">
      <c r="C1726" t="s">
        <v>1680</v>
      </c>
      <c r="AK1726" s="55">
        <f t="shared" si="26"/>
        <v>0</v>
      </c>
    </row>
    <row r="1727" spans="3:37">
      <c r="C1727" t="s">
        <v>1245</v>
      </c>
      <c r="AK1727" s="55">
        <f t="shared" si="26"/>
        <v>0</v>
      </c>
    </row>
    <row r="1728" spans="3:37">
      <c r="C1728" t="s">
        <v>1528</v>
      </c>
      <c r="AK1728" s="55">
        <f t="shared" si="26"/>
        <v>0</v>
      </c>
    </row>
    <row r="1729" spans="3:37">
      <c r="C1729" t="s">
        <v>1378</v>
      </c>
      <c r="AK1729" s="55">
        <f t="shared" si="26"/>
        <v>0</v>
      </c>
    </row>
    <row r="1730" spans="3:37">
      <c r="C1730" t="s">
        <v>1529</v>
      </c>
      <c r="AK1730" s="55">
        <f t="shared" si="26"/>
        <v>0</v>
      </c>
    </row>
    <row r="1731" spans="3:37">
      <c r="C1731" t="s">
        <v>1531</v>
      </c>
      <c r="AK1731" s="55">
        <f t="shared" si="26"/>
        <v>0</v>
      </c>
    </row>
    <row r="1732" spans="3:37">
      <c r="C1732" t="s">
        <v>1380</v>
      </c>
      <c r="AK1732" s="55">
        <f t="shared" ref="AK1732:AK1795" si="27">R1732+S1732+T1732+U1732+V1732+X1732</f>
        <v>0</v>
      </c>
    </row>
    <row r="1733" spans="3:37">
      <c r="C1733" t="s">
        <v>1381</v>
      </c>
      <c r="AK1733" s="55">
        <f t="shared" si="27"/>
        <v>0</v>
      </c>
    </row>
    <row r="1734" spans="3:37">
      <c r="C1734" t="s">
        <v>1249</v>
      </c>
      <c r="AK1734" s="55">
        <f t="shared" si="27"/>
        <v>0</v>
      </c>
    </row>
    <row r="1735" spans="3:37">
      <c r="C1735" t="s">
        <v>1382</v>
      </c>
      <c r="AK1735" s="55">
        <f t="shared" si="27"/>
        <v>0</v>
      </c>
    </row>
    <row r="1736" spans="3:37">
      <c r="C1736" t="s">
        <v>1682</v>
      </c>
      <c r="AK1736" s="55">
        <f t="shared" si="27"/>
        <v>0</v>
      </c>
    </row>
    <row r="1737" spans="3:37">
      <c r="C1737" t="s">
        <v>1704</v>
      </c>
      <c r="AK1737" s="55">
        <f t="shared" si="27"/>
        <v>0</v>
      </c>
    </row>
    <row r="1738" spans="3:37">
      <c r="C1738" t="s">
        <v>1383</v>
      </c>
      <c r="AK1738" s="55">
        <f t="shared" si="27"/>
        <v>0</v>
      </c>
    </row>
    <row r="1739" spans="3:37">
      <c r="C1739" t="s">
        <v>1532</v>
      </c>
      <c r="AK1739" s="55">
        <f t="shared" si="27"/>
        <v>0</v>
      </c>
    </row>
    <row r="1740" spans="3:37">
      <c r="C1740" t="s">
        <v>1683</v>
      </c>
      <c r="AK1740" s="55">
        <f t="shared" si="27"/>
        <v>0</v>
      </c>
    </row>
    <row r="1741" spans="3:37">
      <c r="C1741" t="s">
        <v>1533</v>
      </c>
      <c r="AK1741" s="55">
        <f t="shared" si="27"/>
        <v>0</v>
      </c>
    </row>
    <row r="1742" spans="3:37">
      <c r="C1742" t="s">
        <v>704</v>
      </c>
      <c r="AK1742" s="55">
        <f t="shared" si="27"/>
        <v>0</v>
      </c>
    </row>
    <row r="1743" spans="3:37">
      <c r="C1743" t="s">
        <v>1705</v>
      </c>
      <c r="AK1743" s="55">
        <f t="shared" si="27"/>
        <v>0</v>
      </c>
    </row>
    <row r="1744" spans="3:37">
      <c r="C1744" t="s">
        <v>1684</v>
      </c>
      <c r="AK1744" s="55">
        <f t="shared" si="27"/>
        <v>0</v>
      </c>
    </row>
    <row r="1745" spans="3:37">
      <c r="C1745" t="s">
        <v>1537</v>
      </c>
      <c r="AK1745" s="55">
        <f t="shared" si="27"/>
        <v>0</v>
      </c>
    </row>
    <row r="1746" spans="3:37">
      <c r="C1746" t="s">
        <v>1606</v>
      </c>
      <c r="AK1746" s="55">
        <f t="shared" si="27"/>
        <v>0</v>
      </c>
    </row>
    <row r="1747" spans="3:37">
      <c r="C1747" t="s">
        <v>1686</v>
      </c>
      <c r="AK1747" s="55">
        <f t="shared" si="27"/>
        <v>0</v>
      </c>
    </row>
    <row r="1748" spans="3:37">
      <c r="C1748" t="s">
        <v>1687</v>
      </c>
      <c r="AK1748" s="55">
        <f t="shared" si="27"/>
        <v>0</v>
      </c>
    </row>
    <row r="1749" spans="3:37">
      <c r="C1749" t="s">
        <v>1329</v>
      </c>
      <c r="AK1749" s="55">
        <f t="shared" si="27"/>
        <v>0</v>
      </c>
    </row>
    <row r="1750" spans="3:37">
      <c r="C1750" t="s">
        <v>1688</v>
      </c>
      <c r="AK1750" s="55">
        <f t="shared" si="27"/>
        <v>0</v>
      </c>
    </row>
    <row r="1751" spans="3:37">
      <c r="C1751" t="s">
        <v>1610</v>
      </c>
      <c r="AK1751" s="55">
        <f t="shared" si="27"/>
        <v>0</v>
      </c>
    </row>
    <row r="1752" spans="3:37">
      <c r="C1752" t="s">
        <v>1706</v>
      </c>
      <c r="AK1752" s="55">
        <f t="shared" si="27"/>
        <v>0</v>
      </c>
    </row>
    <row r="1753" spans="3:37">
      <c r="C1753" t="s">
        <v>1708</v>
      </c>
      <c r="AK1753" s="55">
        <f t="shared" si="27"/>
        <v>0</v>
      </c>
    </row>
    <row r="1754" spans="3:37">
      <c r="C1754" t="s">
        <v>1385</v>
      </c>
      <c r="AK1754" s="55">
        <f t="shared" si="27"/>
        <v>0</v>
      </c>
    </row>
    <row r="1755" spans="3:37">
      <c r="C1755" t="s">
        <v>1612</v>
      </c>
      <c r="AK1755" s="55">
        <f t="shared" si="27"/>
        <v>0</v>
      </c>
    </row>
    <row r="1756" spans="3:37">
      <c r="C1756" t="s">
        <v>1387</v>
      </c>
      <c r="AK1756" s="55">
        <f t="shared" si="27"/>
        <v>0</v>
      </c>
    </row>
    <row r="1757" spans="3:37">
      <c r="C1757" t="s">
        <v>1336</v>
      </c>
      <c r="AK1757" s="55">
        <f t="shared" si="27"/>
        <v>0</v>
      </c>
    </row>
    <row r="1758" spans="3:37">
      <c r="C1758" t="s">
        <v>1338</v>
      </c>
      <c r="AK1758" s="55">
        <f t="shared" si="27"/>
        <v>0</v>
      </c>
    </row>
    <row r="1759" spans="3:37">
      <c r="C1759" t="s">
        <v>1710</v>
      </c>
      <c r="AK1759" s="55">
        <f t="shared" si="27"/>
        <v>0</v>
      </c>
    </row>
    <row r="1760" spans="3:37">
      <c r="C1760" t="s">
        <v>1538</v>
      </c>
      <c r="AK1760" s="55">
        <f t="shared" si="27"/>
        <v>0</v>
      </c>
    </row>
    <row r="1761" spans="3:37">
      <c r="C1761" t="s">
        <v>1539</v>
      </c>
      <c r="AK1761" s="55">
        <f t="shared" si="27"/>
        <v>0</v>
      </c>
    </row>
    <row r="1762" spans="3:37">
      <c r="C1762" t="s">
        <v>1340</v>
      </c>
      <c r="AK1762" s="55">
        <f t="shared" si="27"/>
        <v>0</v>
      </c>
    </row>
    <row r="1763" spans="3:37">
      <c r="C1763" t="s">
        <v>1221</v>
      </c>
      <c r="AK1763" s="55">
        <f t="shared" si="27"/>
        <v>0</v>
      </c>
    </row>
    <row r="1764" spans="3:37">
      <c r="C1764" t="s">
        <v>1689</v>
      </c>
      <c r="AK1764" s="55">
        <f t="shared" si="27"/>
        <v>0</v>
      </c>
    </row>
    <row r="1765" spans="3:37">
      <c r="C1765" t="s">
        <v>1711</v>
      </c>
      <c r="AK1765" s="55">
        <f t="shared" si="27"/>
        <v>0</v>
      </c>
    </row>
    <row r="1766" spans="3:37">
      <c r="C1766" t="s">
        <v>1613</v>
      </c>
      <c r="AK1766" s="55">
        <f t="shared" si="27"/>
        <v>0</v>
      </c>
    </row>
    <row r="1767" spans="3:37">
      <c r="C1767" t="s">
        <v>1691</v>
      </c>
      <c r="AK1767" s="55">
        <f t="shared" si="27"/>
        <v>0</v>
      </c>
    </row>
    <row r="1768" spans="3:37">
      <c r="C1768" t="s">
        <v>1540</v>
      </c>
      <c r="AK1768" s="55">
        <f t="shared" si="27"/>
        <v>0</v>
      </c>
    </row>
    <row r="1769" spans="3:37">
      <c r="C1769" t="s">
        <v>1541</v>
      </c>
      <c r="AK1769" s="55">
        <f t="shared" si="27"/>
        <v>0</v>
      </c>
    </row>
    <row r="1770" spans="3:37">
      <c r="C1770" t="s">
        <v>1692</v>
      </c>
      <c r="AK1770" s="55">
        <f t="shared" si="27"/>
        <v>0</v>
      </c>
    </row>
    <row r="1771" spans="3:37">
      <c r="C1771" t="s">
        <v>1542</v>
      </c>
      <c r="AK1771" s="55">
        <f t="shared" si="27"/>
        <v>0</v>
      </c>
    </row>
    <row r="1772" spans="3:37">
      <c r="C1772" t="s">
        <v>1544</v>
      </c>
      <c r="AK1772" s="55">
        <f t="shared" si="27"/>
        <v>0</v>
      </c>
    </row>
    <row r="1773" spans="3:37">
      <c r="C1773" t="s">
        <v>1693</v>
      </c>
      <c r="AK1773" s="55">
        <f t="shared" si="27"/>
        <v>0</v>
      </c>
    </row>
    <row r="1774" spans="3:37">
      <c r="C1774" t="s">
        <v>1614</v>
      </c>
      <c r="AK1774" s="55">
        <f t="shared" si="27"/>
        <v>0</v>
      </c>
    </row>
    <row r="1775" spans="3:37">
      <c r="C1775" t="s">
        <v>1694</v>
      </c>
      <c r="AK1775" s="55">
        <f t="shared" si="27"/>
        <v>0</v>
      </c>
    </row>
    <row r="1776" spans="3:37">
      <c r="C1776" t="s">
        <v>1617</v>
      </c>
      <c r="AK1776" s="55">
        <f t="shared" si="27"/>
        <v>0</v>
      </c>
    </row>
    <row r="1777" spans="3:37">
      <c r="C1777" t="s">
        <v>1695</v>
      </c>
      <c r="AK1777" s="55">
        <f t="shared" si="27"/>
        <v>0</v>
      </c>
    </row>
    <row r="1778" spans="3:37">
      <c r="C1778" t="s">
        <v>1547</v>
      </c>
      <c r="AK1778" s="55">
        <f t="shared" si="27"/>
        <v>0</v>
      </c>
    </row>
    <row r="1779" spans="3:37">
      <c r="C1779" t="s">
        <v>1548</v>
      </c>
      <c r="AK1779" s="55">
        <f t="shared" si="27"/>
        <v>0</v>
      </c>
    </row>
    <row r="1780" spans="3:37">
      <c r="C1780" t="s">
        <v>1713</v>
      </c>
      <c r="AK1780" s="55">
        <f t="shared" si="27"/>
        <v>0</v>
      </c>
    </row>
    <row r="1781" spans="3:37">
      <c r="C1781" t="s">
        <v>1618</v>
      </c>
      <c r="AK1781" s="55">
        <f t="shared" si="27"/>
        <v>0</v>
      </c>
    </row>
    <row r="1782" spans="3:37">
      <c r="C1782" t="s">
        <v>1064</v>
      </c>
      <c r="AK1782" s="55">
        <f t="shared" si="27"/>
        <v>0</v>
      </c>
    </row>
    <row r="1783" spans="3:37">
      <c r="C1783" t="s">
        <v>1696</v>
      </c>
      <c r="AK1783" s="55">
        <f t="shared" si="27"/>
        <v>0</v>
      </c>
    </row>
    <row r="1784" spans="3:37">
      <c r="C1784" t="s">
        <v>1550</v>
      </c>
      <c r="AK1784" s="55">
        <f t="shared" si="27"/>
        <v>0</v>
      </c>
    </row>
    <row r="1785" spans="3:37">
      <c r="C1785" t="s">
        <v>1714</v>
      </c>
      <c r="AK1785" s="55">
        <f t="shared" si="27"/>
        <v>0</v>
      </c>
    </row>
    <row r="1786" spans="3:37">
      <c r="C1786" t="s">
        <v>1551</v>
      </c>
      <c r="AK1786" s="55">
        <f t="shared" si="27"/>
        <v>0</v>
      </c>
    </row>
    <row r="1787" spans="3:37">
      <c r="C1787" t="s">
        <v>864</v>
      </c>
      <c r="AK1787" s="55">
        <f t="shared" si="27"/>
        <v>0</v>
      </c>
    </row>
    <row r="1788" spans="3:37">
      <c r="C1788" t="s">
        <v>1343</v>
      </c>
      <c r="AK1788" s="55">
        <f t="shared" si="27"/>
        <v>0</v>
      </c>
    </row>
    <row r="1789" spans="3:37">
      <c r="C1789" t="s">
        <v>1715</v>
      </c>
      <c r="AK1789" s="55">
        <f t="shared" si="27"/>
        <v>0</v>
      </c>
    </row>
    <row r="1790" spans="3:37">
      <c r="C1790" t="s">
        <v>1393</v>
      </c>
      <c r="AK1790" s="55">
        <f t="shared" si="27"/>
        <v>0</v>
      </c>
    </row>
    <row r="1791" spans="3:37">
      <c r="C1791" t="s">
        <v>1729</v>
      </c>
      <c r="AK1791" s="55">
        <f t="shared" si="27"/>
        <v>0</v>
      </c>
    </row>
    <row r="1792" spans="3:37">
      <c r="C1792" t="s">
        <v>1395</v>
      </c>
      <c r="AK1792" s="55">
        <f t="shared" si="27"/>
        <v>0</v>
      </c>
    </row>
    <row r="1793" spans="3:37">
      <c r="C1793" t="s">
        <v>1745</v>
      </c>
      <c r="AK1793" s="55">
        <f t="shared" si="27"/>
        <v>0</v>
      </c>
    </row>
    <row r="1794" spans="3:37">
      <c r="C1794" t="s">
        <v>1730</v>
      </c>
      <c r="AK1794" s="55">
        <f t="shared" si="27"/>
        <v>0</v>
      </c>
    </row>
    <row r="1795" spans="3:37">
      <c r="C1795" t="s">
        <v>1552</v>
      </c>
      <c r="AK1795" s="55">
        <f t="shared" si="27"/>
        <v>0</v>
      </c>
    </row>
    <row r="1796" spans="3:37">
      <c r="C1796" t="s">
        <v>1653</v>
      </c>
      <c r="AK1796" s="55">
        <f t="shared" ref="AK1796:AK1859" si="28">R1796+S1796+T1796+U1796+V1796+X1796</f>
        <v>0</v>
      </c>
    </row>
    <row r="1797" spans="3:37">
      <c r="C1797" t="s">
        <v>1732</v>
      </c>
      <c r="AK1797" s="55">
        <f t="shared" si="28"/>
        <v>0</v>
      </c>
    </row>
    <row r="1798" spans="3:37">
      <c r="C1798" t="s">
        <v>1735</v>
      </c>
      <c r="AK1798" s="55">
        <f t="shared" si="28"/>
        <v>0</v>
      </c>
    </row>
    <row r="1799" spans="3:37">
      <c r="C1799" t="s">
        <v>1655</v>
      </c>
      <c r="AK1799" s="55">
        <f t="shared" si="28"/>
        <v>0</v>
      </c>
    </row>
    <row r="1800" spans="3:37">
      <c r="C1800" t="s">
        <v>1658</v>
      </c>
      <c r="AK1800" s="55">
        <f t="shared" si="28"/>
        <v>0</v>
      </c>
    </row>
    <row r="1801" spans="3:37">
      <c r="C1801" t="s">
        <v>1472</v>
      </c>
      <c r="AK1801" s="55">
        <f t="shared" si="28"/>
        <v>0</v>
      </c>
    </row>
    <row r="1802" spans="3:37">
      <c r="C1802" t="s">
        <v>1742</v>
      </c>
      <c r="AK1802" s="55">
        <f t="shared" si="28"/>
        <v>0</v>
      </c>
    </row>
    <row r="1803" spans="3:37">
      <c r="C1803" t="s">
        <v>1746</v>
      </c>
      <c r="AK1803" s="55">
        <f t="shared" si="28"/>
        <v>0</v>
      </c>
    </row>
    <row r="1804" spans="3:37">
      <c r="C1804" t="s">
        <v>1346</v>
      </c>
      <c r="AK1804" s="55">
        <f t="shared" si="28"/>
        <v>0</v>
      </c>
    </row>
    <row r="1805" spans="3:37">
      <c r="C1805" t="s">
        <v>1747</v>
      </c>
      <c r="AK1805" s="55">
        <f t="shared" si="28"/>
        <v>0</v>
      </c>
    </row>
    <row r="1806" spans="3:37">
      <c r="C1806" t="s">
        <v>1716</v>
      </c>
      <c r="AK1806" s="55">
        <f t="shared" si="28"/>
        <v>0</v>
      </c>
    </row>
    <row r="1807" spans="3:37">
      <c r="C1807" t="s">
        <v>1654</v>
      </c>
      <c r="AK1807" s="55">
        <f t="shared" si="28"/>
        <v>0</v>
      </c>
    </row>
    <row r="1808" spans="3:37">
      <c r="C1808" t="s">
        <v>1717</v>
      </c>
      <c r="AK1808" s="55">
        <f t="shared" si="28"/>
        <v>0</v>
      </c>
    </row>
    <row r="1809" spans="3:37">
      <c r="C1809" t="s">
        <v>1465</v>
      </c>
      <c r="AK1809" s="55">
        <f t="shared" si="28"/>
        <v>0</v>
      </c>
    </row>
    <row r="1810" spans="3:37">
      <c r="C1810" t="s">
        <v>1736</v>
      </c>
      <c r="AK1810" s="55">
        <f t="shared" si="28"/>
        <v>0</v>
      </c>
    </row>
    <row r="1811" spans="3:37">
      <c r="C1811" t="s">
        <v>1348</v>
      </c>
      <c r="AK1811" s="55">
        <f t="shared" si="28"/>
        <v>0</v>
      </c>
    </row>
    <row r="1812" spans="3:37">
      <c r="C1812" t="s">
        <v>1349</v>
      </c>
      <c r="AK1812" s="55">
        <f t="shared" si="28"/>
        <v>0</v>
      </c>
    </row>
    <row r="1813" spans="3:37">
      <c r="C1813" t="s">
        <v>1656</v>
      </c>
      <c r="AK1813" s="55">
        <f t="shared" si="28"/>
        <v>0</v>
      </c>
    </row>
    <row r="1814" spans="3:37">
      <c r="C1814" t="s">
        <v>1351</v>
      </c>
      <c r="AK1814" s="55">
        <f t="shared" si="28"/>
        <v>0</v>
      </c>
    </row>
    <row r="1815" spans="3:37">
      <c r="C1815" t="s">
        <v>1737</v>
      </c>
      <c r="AK1815" s="55">
        <f t="shared" si="28"/>
        <v>0</v>
      </c>
    </row>
    <row r="1816" spans="3:37">
      <c r="C1816" t="s">
        <v>1718</v>
      </c>
      <c r="AK1816" s="55">
        <f t="shared" si="28"/>
        <v>0</v>
      </c>
    </row>
    <row r="1817" spans="3:37">
      <c r="C1817" t="s">
        <v>1353</v>
      </c>
      <c r="AK1817" s="55">
        <f t="shared" si="28"/>
        <v>0</v>
      </c>
    </row>
    <row r="1818" spans="3:37">
      <c r="C1818" t="s">
        <v>1659</v>
      </c>
      <c r="AK1818" s="55">
        <f t="shared" si="28"/>
        <v>0</v>
      </c>
    </row>
    <row r="1819" spans="3:37">
      <c r="C1819" t="s">
        <v>1738</v>
      </c>
      <c r="AK1819" s="55">
        <f t="shared" si="28"/>
        <v>0</v>
      </c>
    </row>
    <row r="1820" spans="3:37">
      <c r="C1820" t="s">
        <v>1466</v>
      </c>
      <c r="AK1820" s="55">
        <f t="shared" si="28"/>
        <v>0</v>
      </c>
    </row>
    <row r="1821" spans="3:37">
      <c r="C1821" t="s">
        <v>1660</v>
      </c>
      <c r="AK1821" s="55">
        <f t="shared" si="28"/>
        <v>0</v>
      </c>
    </row>
    <row r="1822" spans="3:37">
      <c r="C1822" t="s">
        <v>1467</v>
      </c>
      <c r="AK1822" s="55">
        <f t="shared" si="28"/>
        <v>0</v>
      </c>
    </row>
    <row r="1823" spans="3:37">
      <c r="C1823" t="s">
        <v>1468</v>
      </c>
      <c r="AK1823" s="55">
        <f t="shared" si="28"/>
        <v>0</v>
      </c>
    </row>
    <row r="1824" spans="3:37">
      <c r="C1824" t="s">
        <v>1719</v>
      </c>
      <c r="AK1824" s="55">
        <f t="shared" si="28"/>
        <v>0</v>
      </c>
    </row>
    <row r="1825" spans="3:37">
      <c r="C1825" t="s">
        <v>1720</v>
      </c>
      <c r="AK1825" s="55">
        <f t="shared" si="28"/>
        <v>0</v>
      </c>
    </row>
    <row r="1826" spans="3:37">
      <c r="C1826" t="s">
        <v>1749</v>
      </c>
      <c r="AK1826" s="55">
        <f t="shared" si="28"/>
        <v>0</v>
      </c>
    </row>
    <row r="1827" spans="3:37">
      <c r="C1827" t="s">
        <v>1750</v>
      </c>
      <c r="AK1827" s="55">
        <f t="shared" si="28"/>
        <v>0</v>
      </c>
    </row>
    <row r="1828" spans="3:37">
      <c r="C1828" t="s">
        <v>1469</v>
      </c>
      <c r="AK1828" s="55">
        <f t="shared" si="28"/>
        <v>0</v>
      </c>
    </row>
    <row r="1829" spans="3:37">
      <c r="C1829" t="s">
        <v>1354</v>
      </c>
      <c r="AK1829" s="55">
        <f t="shared" si="28"/>
        <v>0</v>
      </c>
    </row>
    <row r="1830" spans="3:37">
      <c r="C1830" t="s">
        <v>1470</v>
      </c>
      <c r="AK1830" s="55">
        <f t="shared" si="28"/>
        <v>0</v>
      </c>
    </row>
    <row r="1831" spans="3:37">
      <c r="C1831" t="s">
        <v>1298</v>
      </c>
      <c r="AK1831" s="55">
        <f t="shared" si="28"/>
        <v>0</v>
      </c>
    </row>
    <row r="1832" spans="3:37">
      <c r="C1832" t="s">
        <v>1739</v>
      </c>
      <c r="AK1832" s="55">
        <f t="shared" si="28"/>
        <v>0</v>
      </c>
    </row>
    <row r="1833" spans="3:37">
      <c r="C1833" t="s">
        <v>1751</v>
      </c>
      <c r="AK1833" s="55">
        <f t="shared" si="28"/>
        <v>0</v>
      </c>
    </row>
    <row r="1834" spans="3:37">
      <c r="C1834" t="s">
        <v>1722</v>
      </c>
      <c r="AK1834" s="55">
        <f t="shared" si="28"/>
        <v>0</v>
      </c>
    </row>
    <row r="1835" spans="3:37">
      <c r="C1835" t="s">
        <v>1471</v>
      </c>
      <c r="AK1835" s="55">
        <f t="shared" si="28"/>
        <v>0</v>
      </c>
    </row>
    <row r="1836" spans="3:37">
      <c r="C1836" t="s">
        <v>1663</v>
      </c>
      <c r="AK1836" s="55">
        <f t="shared" si="28"/>
        <v>0</v>
      </c>
    </row>
    <row r="1837" spans="3:37">
      <c r="C1837" t="s">
        <v>1664</v>
      </c>
      <c r="AK1837" s="55">
        <f t="shared" si="28"/>
        <v>0</v>
      </c>
    </row>
    <row r="1838" spans="3:37">
      <c r="C1838" t="s">
        <v>1360</v>
      </c>
      <c r="AK1838" s="55">
        <f t="shared" si="28"/>
        <v>0</v>
      </c>
    </row>
    <row r="1839" spans="3:37">
      <c r="C1839" t="s">
        <v>1473</v>
      </c>
      <c r="AK1839" s="55">
        <f t="shared" si="28"/>
        <v>0</v>
      </c>
    </row>
    <row r="1840" spans="3:37">
      <c r="C1840" t="s">
        <v>1361</v>
      </c>
      <c r="AK1840" s="55">
        <f t="shared" si="28"/>
        <v>0</v>
      </c>
    </row>
    <row r="1841" spans="3:37">
      <c r="C1841" t="s">
        <v>1362</v>
      </c>
      <c r="AK1841" s="55">
        <f t="shared" si="28"/>
        <v>0</v>
      </c>
    </row>
    <row r="1842" spans="3:37">
      <c r="C1842" t="s">
        <v>217</v>
      </c>
      <c r="AK1842" s="55">
        <f t="shared" si="28"/>
        <v>0</v>
      </c>
    </row>
    <row r="1843" spans="3:37">
      <c r="C1843" t="s">
        <v>1666</v>
      </c>
      <c r="AK1843" s="55">
        <f t="shared" si="28"/>
        <v>0</v>
      </c>
    </row>
    <row r="1844" spans="3:37">
      <c r="C1844" t="s">
        <v>1741</v>
      </c>
      <c r="AK1844" s="55">
        <f t="shared" si="28"/>
        <v>0</v>
      </c>
    </row>
    <row r="1845" spans="3:37">
      <c r="C1845" t="s">
        <v>1667</v>
      </c>
      <c r="AK1845" s="55">
        <f t="shared" si="28"/>
        <v>0</v>
      </c>
    </row>
    <row r="1846" spans="3:37">
      <c r="C1846" t="s">
        <v>1755</v>
      </c>
      <c r="AK1846" s="55">
        <f t="shared" si="28"/>
        <v>0</v>
      </c>
    </row>
    <row r="1847" spans="3:37">
      <c r="C1847" t="s">
        <v>1727</v>
      </c>
      <c r="AK1847" s="55">
        <f t="shared" si="28"/>
        <v>0</v>
      </c>
    </row>
    <row r="1848" spans="3:37">
      <c r="C1848" t="s">
        <v>1474</v>
      </c>
      <c r="AK1848" s="55">
        <f t="shared" si="28"/>
        <v>0</v>
      </c>
    </row>
    <row r="1849" spans="3:37">
      <c r="C1849" t="s">
        <v>1477</v>
      </c>
      <c r="AK1849" s="55">
        <f t="shared" si="28"/>
        <v>0</v>
      </c>
    </row>
    <row r="1850" spans="3:37">
      <c r="C1850" t="s">
        <v>1363</v>
      </c>
      <c r="AK1850" s="55">
        <f t="shared" si="28"/>
        <v>0</v>
      </c>
    </row>
    <row r="1851" spans="3:37">
      <c r="C1851" t="s">
        <v>1364</v>
      </c>
      <c r="AK1851" s="55">
        <f t="shared" si="28"/>
        <v>0</v>
      </c>
    </row>
    <row r="1852" spans="3:37">
      <c r="C1852" t="s">
        <v>1756</v>
      </c>
      <c r="AK1852" s="55">
        <f t="shared" si="28"/>
        <v>0</v>
      </c>
    </row>
    <row r="1853" spans="3:37">
      <c r="C1853" t="s">
        <v>1668</v>
      </c>
      <c r="AK1853" s="55">
        <f t="shared" si="28"/>
        <v>0</v>
      </c>
    </row>
    <row r="1854" spans="3:37">
      <c r="C1854" t="s">
        <v>1758</v>
      </c>
      <c r="AK1854" s="55">
        <f t="shared" si="28"/>
        <v>0</v>
      </c>
    </row>
    <row r="1855" spans="3:37">
      <c r="C1855" t="s">
        <v>1478</v>
      </c>
      <c r="AK1855" s="55">
        <f t="shared" si="28"/>
        <v>0</v>
      </c>
    </row>
    <row r="1856" spans="3:37">
      <c r="C1856" t="s">
        <v>1748</v>
      </c>
      <c r="AK1856" s="55">
        <f t="shared" si="28"/>
        <v>0</v>
      </c>
    </row>
    <row r="1857" spans="3:37">
      <c r="C1857" t="s">
        <v>1661</v>
      </c>
      <c r="AK1857" s="55">
        <f t="shared" si="28"/>
        <v>0</v>
      </c>
    </row>
    <row r="1858" spans="3:37">
      <c r="C1858" t="s">
        <v>1662</v>
      </c>
      <c r="AK1858" s="55">
        <f t="shared" si="28"/>
        <v>0</v>
      </c>
    </row>
    <row r="1859" spans="3:37">
      <c r="C1859" t="s">
        <v>1752</v>
      </c>
      <c r="AK1859" s="55">
        <f t="shared" si="28"/>
        <v>0</v>
      </c>
    </row>
    <row r="1860" spans="3:37">
      <c r="C1860" t="s">
        <v>1723</v>
      </c>
      <c r="AK1860" s="55">
        <f t="shared" ref="AK1860:AK1923" si="29">R1860+S1860+T1860+U1860+V1860+X1860</f>
        <v>0</v>
      </c>
    </row>
    <row r="1861" spans="3:37">
      <c r="C1861" t="s">
        <v>1724</v>
      </c>
      <c r="AK1861" s="55">
        <f t="shared" si="29"/>
        <v>0</v>
      </c>
    </row>
    <row r="1862" spans="3:37">
      <c r="C1862" t="s">
        <v>1725</v>
      </c>
      <c r="AK1862" s="55">
        <f t="shared" si="29"/>
        <v>0</v>
      </c>
    </row>
    <row r="1863" spans="3:37">
      <c r="C1863" t="s">
        <v>1665</v>
      </c>
      <c r="AK1863" s="55">
        <f t="shared" si="29"/>
        <v>0</v>
      </c>
    </row>
    <row r="1864" spans="3:37">
      <c r="C1864" t="s">
        <v>718</v>
      </c>
      <c r="AK1864" s="55">
        <f t="shared" si="29"/>
        <v>0</v>
      </c>
    </row>
    <row r="1865" spans="3:37">
      <c r="C1865" t="s">
        <v>1358</v>
      </c>
      <c r="AK1865" s="55">
        <f t="shared" si="29"/>
        <v>0</v>
      </c>
    </row>
    <row r="1866" spans="3:37">
      <c r="C1866" t="s">
        <v>1753</v>
      </c>
      <c r="AK1866" s="55">
        <f t="shared" si="29"/>
        <v>0</v>
      </c>
    </row>
    <row r="1867" spans="3:37">
      <c r="C1867" t="s">
        <v>1754</v>
      </c>
      <c r="AK1867" s="55">
        <f t="shared" si="29"/>
        <v>0</v>
      </c>
    </row>
    <row r="1868" spans="3:37">
      <c r="C1868" t="s">
        <v>1743</v>
      </c>
      <c r="AK1868" s="55">
        <f t="shared" si="29"/>
        <v>0</v>
      </c>
    </row>
    <row r="1869" spans="3:37">
      <c r="C1869" t="s">
        <v>1475</v>
      </c>
      <c r="AK1869" s="55">
        <f t="shared" si="29"/>
        <v>0</v>
      </c>
    </row>
    <row r="1870" spans="3:37">
      <c r="C1870" t="s">
        <v>1365</v>
      </c>
      <c r="AK1870" s="55">
        <f t="shared" si="29"/>
        <v>0</v>
      </c>
    </row>
    <row r="1871" spans="3:37">
      <c r="C1871" t="s">
        <v>1239</v>
      </c>
      <c r="AK1871" s="55">
        <f t="shared" si="29"/>
        <v>0</v>
      </c>
    </row>
    <row r="1872" spans="3:37">
      <c r="C1872" t="s">
        <v>444</v>
      </c>
      <c r="AK1872" s="55">
        <f t="shared" si="29"/>
        <v>0</v>
      </c>
    </row>
    <row r="1873" spans="3:37">
      <c r="C1873" t="s">
        <v>105</v>
      </c>
      <c r="AK1873" s="55">
        <f t="shared" si="29"/>
        <v>0</v>
      </c>
    </row>
    <row r="1874" spans="3:37">
      <c r="C1874" t="s">
        <v>788</v>
      </c>
      <c r="AK1874" s="55">
        <f t="shared" si="29"/>
        <v>0</v>
      </c>
    </row>
    <row r="1875" spans="3:37">
      <c r="C1875" t="s">
        <v>1728</v>
      </c>
      <c r="AK1875" s="55">
        <f t="shared" si="29"/>
        <v>0</v>
      </c>
    </row>
    <row r="1876" spans="3:37">
      <c r="C1876" t="s">
        <v>1458</v>
      </c>
      <c r="AK1876" s="55">
        <f t="shared" si="29"/>
        <v>0</v>
      </c>
    </row>
    <row r="1877" spans="3:37">
      <c r="C1877" t="s">
        <v>1193</v>
      </c>
      <c r="AK1877" s="55">
        <f t="shared" si="29"/>
        <v>0</v>
      </c>
    </row>
    <row r="1878" spans="3:37">
      <c r="C1878" t="s">
        <v>1199</v>
      </c>
      <c r="AK1878" s="55">
        <f t="shared" si="29"/>
        <v>0</v>
      </c>
    </row>
    <row r="1879" spans="3:37">
      <c r="C1879" t="s">
        <v>1198</v>
      </c>
      <c r="AK1879" s="55">
        <f t="shared" si="29"/>
        <v>0</v>
      </c>
    </row>
    <row r="1880" spans="3:37">
      <c r="C1880" t="s">
        <v>1545</v>
      </c>
      <c r="AK1880" s="55">
        <f t="shared" si="29"/>
        <v>0</v>
      </c>
    </row>
    <row r="1881" spans="3:37">
      <c r="C1881" t="s">
        <v>290</v>
      </c>
      <c r="AK1881" s="55">
        <f t="shared" si="29"/>
        <v>0</v>
      </c>
    </row>
    <row r="1882" spans="3:37">
      <c r="C1882" t="s">
        <v>1136</v>
      </c>
      <c r="AK1882" s="55">
        <f t="shared" si="29"/>
        <v>0</v>
      </c>
    </row>
    <row r="1883" spans="3:37">
      <c r="C1883" t="s">
        <v>460</v>
      </c>
      <c r="AK1883" s="55">
        <f t="shared" si="29"/>
        <v>0</v>
      </c>
    </row>
    <row r="1884" spans="3:37">
      <c r="C1884" t="s">
        <v>838</v>
      </c>
      <c r="AK1884" s="55">
        <f t="shared" si="29"/>
        <v>0</v>
      </c>
    </row>
    <row r="1885" spans="3:37">
      <c r="C1885" t="s">
        <v>1609</v>
      </c>
      <c r="AK1885" s="55">
        <f t="shared" si="29"/>
        <v>0</v>
      </c>
    </row>
    <row r="1886" spans="3:37">
      <c r="C1886" t="s">
        <v>1041</v>
      </c>
      <c r="AK1886" s="55">
        <f t="shared" si="29"/>
        <v>0</v>
      </c>
    </row>
    <row r="1887" spans="3:37">
      <c r="C1887" t="s">
        <v>86</v>
      </c>
      <c r="AK1887" s="55">
        <f t="shared" si="29"/>
        <v>0</v>
      </c>
    </row>
    <row r="1888" spans="3:37">
      <c r="C1888" t="s">
        <v>846</v>
      </c>
      <c r="AK1888" s="55">
        <f t="shared" si="29"/>
        <v>0</v>
      </c>
    </row>
    <row r="1889" spans="3:37">
      <c r="C1889" t="s">
        <v>1096</v>
      </c>
      <c r="AK1889" s="55">
        <f t="shared" si="29"/>
        <v>0</v>
      </c>
    </row>
    <row r="1890" spans="3:37">
      <c r="C1890" t="s">
        <v>848</v>
      </c>
      <c r="AK1890" s="55">
        <f t="shared" si="29"/>
        <v>0</v>
      </c>
    </row>
    <row r="1891" spans="3:37">
      <c r="C1891" t="s">
        <v>880</v>
      </c>
      <c r="AK1891" s="55">
        <f t="shared" si="29"/>
        <v>0</v>
      </c>
    </row>
    <row r="1892" spans="3:37">
      <c r="C1892" t="s">
        <v>1681</v>
      </c>
      <c r="AK1892" s="55">
        <f t="shared" si="29"/>
        <v>0</v>
      </c>
    </row>
    <row r="1893" spans="3:37">
      <c r="C1893" t="s">
        <v>1253</v>
      </c>
      <c r="AK1893" s="55">
        <f t="shared" si="29"/>
        <v>0</v>
      </c>
    </row>
    <row r="1894" spans="3:37">
      <c r="C1894" t="s">
        <v>1744</v>
      </c>
      <c r="AK1894" s="55">
        <f t="shared" si="29"/>
        <v>0</v>
      </c>
    </row>
    <row r="1895" spans="3:37">
      <c r="C1895" t="s">
        <v>1158</v>
      </c>
      <c r="AK1895" s="55">
        <f t="shared" si="29"/>
        <v>0</v>
      </c>
    </row>
    <row r="1896" spans="3:37">
      <c r="C1896" t="s">
        <v>378</v>
      </c>
      <c r="AK1896" s="55">
        <f t="shared" si="29"/>
        <v>0</v>
      </c>
    </row>
    <row r="1897" spans="3:37">
      <c r="C1897" t="s">
        <v>1024</v>
      </c>
      <c r="AK1897" s="55">
        <f t="shared" si="29"/>
        <v>0</v>
      </c>
    </row>
    <row r="1898" spans="3:37">
      <c r="C1898" t="s">
        <v>1033</v>
      </c>
      <c r="AK1898" s="55">
        <f t="shared" si="29"/>
        <v>0</v>
      </c>
    </row>
    <row r="1899" spans="3:37">
      <c r="C1899" t="s">
        <v>1510</v>
      </c>
      <c r="AK1899" s="55">
        <f t="shared" si="29"/>
        <v>0</v>
      </c>
    </row>
    <row r="1900" spans="3:37">
      <c r="C1900" t="s">
        <v>519</v>
      </c>
      <c r="AK1900" s="55">
        <f t="shared" si="29"/>
        <v>0</v>
      </c>
    </row>
    <row r="1901" spans="3:37">
      <c r="C1901" t="s">
        <v>373</v>
      </c>
      <c r="AK1901" s="55">
        <f t="shared" si="29"/>
        <v>0</v>
      </c>
    </row>
    <row r="1902" spans="3:37">
      <c r="C1902" t="s">
        <v>516</v>
      </c>
      <c r="AK1902" s="55">
        <f t="shared" si="29"/>
        <v>0</v>
      </c>
    </row>
    <row r="1903" spans="3:37">
      <c r="C1903" t="s">
        <v>1010</v>
      </c>
      <c r="AK1903" s="55">
        <f t="shared" si="29"/>
        <v>0</v>
      </c>
    </row>
    <row r="1904" spans="3:37">
      <c r="C1904" t="s">
        <v>851</v>
      </c>
      <c r="AK1904" s="55">
        <f t="shared" si="29"/>
        <v>0</v>
      </c>
    </row>
    <row r="1905" spans="3:37">
      <c r="C1905" t="s">
        <v>862</v>
      </c>
      <c r="AK1905" s="55">
        <f t="shared" si="29"/>
        <v>0</v>
      </c>
    </row>
    <row r="1906" spans="3:37">
      <c r="C1906" t="s">
        <v>1105</v>
      </c>
      <c r="AK1906" s="55">
        <f t="shared" si="29"/>
        <v>0</v>
      </c>
    </row>
    <row r="1907" spans="3:37">
      <c r="C1907" t="s">
        <v>1596</v>
      </c>
      <c r="AK1907" s="55">
        <f t="shared" si="29"/>
        <v>0</v>
      </c>
    </row>
    <row r="1908" spans="3:37">
      <c r="C1908" t="s">
        <v>1525</v>
      </c>
      <c r="AK1908" s="55">
        <f t="shared" si="29"/>
        <v>0</v>
      </c>
    </row>
    <row r="1909" spans="3:37">
      <c r="C1909" t="s">
        <v>1082</v>
      </c>
      <c r="AK1909" s="55">
        <f t="shared" si="29"/>
        <v>0</v>
      </c>
    </row>
    <row r="1910" spans="3:37">
      <c r="C1910" t="s">
        <v>1120</v>
      </c>
      <c r="AK1910" s="55">
        <f t="shared" si="29"/>
        <v>0</v>
      </c>
    </row>
    <row r="1911" spans="3:37">
      <c r="C1911" t="s">
        <v>1285</v>
      </c>
      <c r="AK1911" s="55">
        <f t="shared" si="29"/>
        <v>0</v>
      </c>
    </row>
    <row r="1912" spans="3:37">
      <c r="C1912" t="s">
        <v>1712</v>
      </c>
      <c r="AK1912" s="55">
        <f t="shared" si="29"/>
        <v>0</v>
      </c>
    </row>
    <row r="1913" spans="3:37">
      <c r="C1913" t="s">
        <v>922</v>
      </c>
      <c r="AK1913" s="55">
        <f t="shared" si="29"/>
        <v>0</v>
      </c>
    </row>
    <row r="1914" spans="3:37">
      <c r="C1914" t="s">
        <v>1571</v>
      </c>
      <c r="AK1914" s="55">
        <f t="shared" si="29"/>
        <v>0</v>
      </c>
    </row>
    <row r="1915" spans="3:37">
      <c r="C1915" t="s">
        <v>321</v>
      </c>
      <c r="AK1915" s="55">
        <f t="shared" si="29"/>
        <v>0</v>
      </c>
    </row>
    <row r="1916" spans="3:37">
      <c r="C1916" t="s">
        <v>663</v>
      </c>
      <c r="AK1916" s="55">
        <f t="shared" si="29"/>
        <v>0</v>
      </c>
    </row>
    <row r="1917" spans="3:37">
      <c r="C1917" t="s">
        <v>332</v>
      </c>
      <c r="AK1917" s="55">
        <f t="shared" si="29"/>
        <v>0</v>
      </c>
    </row>
    <row r="1918" spans="3:37">
      <c r="C1918" t="s">
        <v>1261</v>
      </c>
      <c r="AK1918" s="55">
        <f t="shared" si="29"/>
        <v>0</v>
      </c>
    </row>
    <row r="1919" spans="3:37">
      <c r="C1919" t="s">
        <v>1509</v>
      </c>
      <c r="AK1919" s="55">
        <f t="shared" si="29"/>
        <v>0</v>
      </c>
    </row>
    <row r="1920" spans="3:37">
      <c r="C1920" t="s">
        <v>1407</v>
      </c>
      <c r="AK1920" s="55">
        <f t="shared" si="29"/>
        <v>0</v>
      </c>
    </row>
    <row r="1921" spans="3:37">
      <c r="C1921" t="s">
        <v>1430</v>
      </c>
      <c r="AK1921" s="55">
        <f t="shared" si="29"/>
        <v>0</v>
      </c>
    </row>
    <row r="1922" spans="3:37">
      <c r="C1922" t="s">
        <v>1564</v>
      </c>
      <c r="AK1922" s="55">
        <f t="shared" si="29"/>
        <v>0</v>
      </c>
    </row>
    <row r="1923" spans="3:37">
      <c r="C1923" t="s">
        <v>1173</v>
      </c>
      <c r="AK1923" s="55">
        <f t="shared" si="29"/>
        <v>0</v>
      </c>
    </row>
    <row r="1924" spans="3:37">
      <c r="C1924" t="s">
        <v>1303</v>
      </c>
      <c r="AK1924" s="55">
        <f t="shared" ref="AK1924:AK1943" si="30">R1924+S1924+T1924+U1924+V1924+X1924</f>
        <v>0</v>
      </c>
    </row>
    <row r="1925" spans="3:37">
      <c r="C1925" t="s">
        <v>1697</v>
      </c>
      <c r="AK1925" s="55">
        <f t="shared" si="30"/>
        <v>0</v>
      </c>
    </row>
    <row r="1926" spans="3:37">
      <c r="C1926" t="s">
        <v>522</v>
      </c>
      <c r="AK1926" s="55">
        <f t="shared" si="30"/>
        <v>0</v>
      </c>
    </row>
    <row r="1927" spans="3:37">
      <c r="C1927" t="s">
        <v>1281</v>
      </c>
      <c r="AK1927" s="55">
        <f t="shared" si="30"/>
        <v>0</v>
      </c>
    </row>
    <row r="1928" spans="3:37">
      <c r="C1928" t="s">
        <v>1175</v>
      </c>
      <c r="AK1928" s="55">
        <f t="shared" si="30"/>
        <v>0</v>
      </c>
    </row>
    <row r="1929" spans="3:37">
      <c r="C1929" t="s">
        <v>1309</v>
      </c>
      <c r="AK1929" s="55">
        <f t="shared" si="30"/>
        <v>0</v>
      </c>
    </row>
    <row r="1930" spans="3:37">
      <c r="C1930" t="s">
        <v>1019</v>
      </c>
      <c r="AK1930" s="55">
        <f t="shared" si="30"/>
        <v>0</v>
      </c>
    </row>
    <row r="1931" spans="3:37">
      <c r="C1931" t="s">
        <v>1501</v>
      </c>
      <c r="AK1931" s="55">
        <f t="shared" si="30"/>
        <v>0</v>
      </c>
    </row>
    <row r="1932" spans="3:37">
      <c r="C1932" t="s">
        <v>1356</v>
      </c>
      <c r="AK1932" s="55">
        <f t="shared" si="30"/>
        <v>0</v>
      </c>
    </row>
    <row r="1933" spans="3:37">
      <c r="C1933" t="s">
        <v>587</v>
      </c>
      <c r="AK1933" s="55">
        <f t="shared" si="30"/>
        <v>0</v>
      </c>
    </row>
    <row r="1934" spans="3:37">
      <c r="C1934" t="s">
        <v>998</v>
      </c>
      <c r="AK1934" s="55">
        <f t="shared" si="30"/>
        <v>0</v>
      </c>
    </row>
    <row r="1935" spans="3:37">
      <c r="C1935" t="s">
        <v>336</v>
      </c>
      <c r="AK1935" s="55">
        <f t="shared" si="30"/>
        <v>0</v>
      </c>
    </row>
    <row r="1936" spans="3:37">
      <c r="C1936" t="s">
        <v>1607</v>
      </c>
      <c r="AK1936" s="55">
        <f t="shared" si="30"/>
        <v>0</v>
      </c>
    </row>
    <row r="1937" spans="3:37">
      <c r="C1937" t="s">
        <v>1416</v>
      </c>
      <c r="AK1937" s="55">
        <f t="shared" si="30"/>
        <v>0</v>
      </c>
    </row>
    <row r="1938" spans="3:37">
      <c r="C1938" t="s">
        <v>1493</v>
      </c>
      <c r="AK1938" s="55">
        <f t="shared" si="30"/>
        <v>0</v>
      </c>
    </row>
    <row r="1939" spans="3:37">
      <c r="C1939" t="s">
        <v>837</v>
      </c>
      <c r="AK1939" s="55">
        <f t="shared" si="30"/>
        <v>0</v>
      </c>
    </row>
    <row r="1940" spans="3:37">
      <c r="C1940" t="s">
        <v>1066</v>
      </c>
      <c r="AK1940" s="55">
        <f t="shared" si="30"/>
        <v>0</v>
      </c>
    </row>
    <row r="1941" spans="3:37">
      <c r="C1941" t="s">
        <v>260</v>
      </c>
      <c r="AK1941" s="55">
        <f t="shared" si="30"/>
        <v>0</v>
      </c>
    </row>
    <row r="1942" spans="3:37">
      <c r="C1942" t="s">
        <v>341</v>
      </c>
      <c r="AK1942" s="55">
        <f t="shared" si="30"/>
        <v>0</v>
      </c>
    </row>
    <row r="1943" spans="3:37">
      <c r="C1943" t="s">
        <v>571</v>
      </c>
      <c r="AK1943" s="55">
        <f t="shared" si="30"/>
        <v>0</v>
      </c>
    </row>
  </sheetData>
  <autoFilter ref="A2:AJ1943" xr:uid="{9D3FD73C-29F1-47B4-AF27-49BE32DA0882}"/>
  <mergeCells count="30">
    <mergeCell ref="AF1:AF2"/>
    <mergeCell ref="AG1:AG2"/>
    <mergeCell ref="AH1:AH2"/>
    <mergeCell ref="AI1:AI2"/>
    <mergeCell ref="AJ1:AJ2"/>
    <mergeCell ref="AA1:AA2"/>
    <mergeCell ref="AB1:AB2"/>
    <mergeCell ref="AC1:AC2"/>
    <mergeCell ref="AD1:AD2"/>
    <mergeCell ref="AE1:AE2"/>
    <mergeCell ref="P1:P2"/>
    <mergeCell ref="Q1:Q2"/>
    <mergeCell ref="R1:X1"/>
    <mergeCell ref="Y1:Y2"/>
    <mergeCell ref="Z1:Z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4" type="noConversion"/>
  <conditionalFormatting sqref="C1:C1048576">
    <cfRule type="duplicateValues" dxfId="6" priority="1"/>
  </conditionalFormatting>
  <pageMargins left="0.75" right="0.75" top="0.26899999380111694" bottom="0.26899999380111694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42F3C-1955-42E6-9A43-A70FD4EA2AE1}">
  <sheetPr filterMode="1"/>
  <dimension ref="A1:M980"/>
  <sheetViews>
    <sheetView workbookViewId="0">
      <selection activeCell="F984" sqref="F984"/>
    </sheetView>
  </sheetViews>
  <sheetFormatPr defaultRowHeight="13.8"/>
  <cols>
    <col min="3" max="3" width="16.33203125" style="43" customWidth="1"/>
    <col min="4" max="6" width="16.33203125" customWidth="1"/>
    <col min="9" max="9" width="12.109375" customWidth="1"/>
    <col min="11" max="11" width="9.109375" style="47" bestFit="1" customWidth="1"/>
  </cols>
  <sheetData>
    <row r="1" spans="1:13" ht="16.2">
      <c r="A1" s="13" t="s">
        <v>2</v>
      </c>
      <c r="B1" s="13" t="s">
        <v>3754</v>
      </c>
      <c r="C1" s="15" t="s">
        <v>8</v>
      </c>
      <c r="D1" s="12" t="s">
        <v>9</v>
      </c>
      <c r="E1" s="12" t="s">
        <v>3752</v>
      </c>
      <c r="F1" s="15" t="s">
        <v>10</v>
      </c>
      <c r="G1" t="s">
        <v>3709</v>
      </c>
      <c r="H1" t="s">
        <v>3743</v>
      </c>
      <c r="I1" t="s">
        <v>3744</v>
      </c>
      <c r="J1" t="s">
        <v>3745</v>
      </c>
      <c r="K1" s="47" t="s">
        <v>3755</v>
      </c>
      <c r="L1" t="s">
        <v>3746</v>
      </c>
      <c r="M1" t="s">
        <v>3747</v>
      </c>
    </row>
    <row r="2" spans="1:13" hidden="1">
      <c r="A2" t="s">
        <v>1687</v>
      </c>
      <c r="B2" t="str">
        <f>VLOOKUP(A2,'3月考勤数据'!C:H,6,0)</f>
        <v>正式员工</v>
      </c>
      <c r="C2" s="43">
        <v>44897</v>
      </c>
      <c r="D2" s="43">
        <v>44987</v>
      </c>
      <c r="E2" s="43">
        <v>44986</v>
      </c>
      <c r="F2" s="43">
        <v>45016</v>
      </c>
      <c r="G2" t="s">
        <v>38</v>
      </c>
      <c r="H2">
        <f t="shared" ref="H2:H36" si="0">NETWORKDAYS(IF(C2&lt;E2,E2,C2),F2)</f>
        <v>23</v>
      </c>
      <c r="I2">
        <f t="shared" ref="I2:I65" si="1">IF(G2="研发",172.5,184)</f>
        <v>172.5</v>
      </c>
      <c r="J2">
        <f t="shared" ref="J2:J65" si="2">IF(G2="研发",7.5,8)*H2</f>
        <v>172.5</v>
      </c>
      <c r="K2" s="47">
        <f t="shared" ref="K2:K12" si="3">H2-NETWORKDAYS(D2,F2)</f>
        <v>1</v>
      </c>
      <c r="L2">
        <f t="shared" ref="L2:L65" si="4">IF(G2="研发",7.5,8)*K2</f>
        <v>7.5</v>
      </c>
      <c r="M2">
        <f t="shared" ref="M2:M65" si="5">J2-L2</f>
        <v>165</v>
      </c>
    </row>
    <row r="3" spans="1:13" hidden="1">
      <c r="A3" t="s">
        <v>1336</v>
      </c>
      <c r="B3" t="str">
        <f>VLOOKUP(A3,'3月考勤数据'!C:H,6,0)</f>
        <v>实习生</v>
      </c>
      <c r="C3" s="43">
        <v>44930</v>
      </c>
      <c r="D3" s="43">
        <v>44989</v>
      </c>
      <c r="E3" s="43">
        <v>44986</v>
      </c>
      <c r="F3" s="43">
        <v>45016</v>
      </c>
      <c r="G3" t="s">
        <v>133</v>
      </c>
      <c r="H3">
        <f t="shared" si="0"/>
        <v>23</v>
      </c>
      <c r="I3">
        <f t="shared" si="1"/>
        <v>184</v>
      </c>
      <c r="J3">
        <f t="shared" si="2"/>
        <v>184</v>
      </c>
      <c r="K3" s="47">
        <f t="shared" si="3"/>
        <v>3</v>
      </c>
      <c r="L3">
        <f t="shared" si="4"/>
        <v>24</v>
      </c>
      <c r="M3">
        <f t="shared" si="5"/>
        <v>160</v>
      </c>
    </row>
    <row r="4" spans="1:13" hidden="1">
      <c r="A4" t="s">
        <v>1710</v>
      </c>
      <c r="B4" t="str">
        <f>VLOOKUP(A4,'3月考勤数据'!C:H,6,0)</f>
        <v>实习生</v>
      </c>
      <c r="C4" s="43">
        <v>44930</v>
      </c>
      <c r="D4" s="43">
        <v>44989</v>
      </c>
      <c r="E4" s="43">
        <v>44986</v>
      </c>
      <c r="F4" s="43">
        <v>45016</v>
      </c>
      <c r="G4" t="s">
        <v>38</v>
      </c>
      <c r="H4">
        <f t="shared" si="0"/>
        <v>23</v>
      </c>
      <c r="I4">
        <f t="shared" si="1"/>
        <v>172.5</v>
      </c>
      <c r="J4">
        <f t="shared" si="2"/>
        <v>172.5</v>
      </c>
      <c r="K4" s="47">
        <f t="shared" si="3"/>
        <v>3</v>
      </c>
      <c r="L4">
        <f t="shared" si="4"/>
        <v>22.5</v>
      </c>
      <c r="M4">
        <f t="shared" si="5"/>
        <v>150</v>
      </c>
    </row>
    <row r="5" spans="1:13" hidden="1">
      <c r="A5" t="s">
        <v>1329</v>
      </c>
      <c r="B5" t="str">
        <f>VLOOKUP(A5,'3月考勤数据'!C:H,6,0)</f>
        <v>正式员工</v>
      </c>
      <c r="C5" s="43">
        <v>44900</v>
      </c>
      <c r="D5" s="43">
        <v>44990</v>
      </c>
      <c r="E5" s="43">
        <v>44986</v>
      </c>
      <c r="F5" s="43">
        <v>45016</v>
      </c>
      <c r="G5" t="s">
        <v>38</v>
      </c>
      <c r="H5">
        <f t="shared" si="0"/>
        <v>23</v>
      </c>
      <c r="I5">
        <f t="shared" si="1"/>
        <v>172.5</v>
      </c>
      <c r="J5">
        <f t="shared" si="2"/>
        <v>172.5</v>
      </c>
      <c r="K5" s="47">
        <f t="shared" si="3"/>
        <v>3</v>
      </c>
      <c r="L5">
        <f t="shared" si="4"/>
        <v>22.5</v>
      </c>
      <c r="M5">
        <f t="shared" si="5"/>
        <v>150</v>
      </c>
    </row>
    <row r="6" spans="1:13" hidden="1">
      <c r="A6" t="s">
        <v>1533</v>
      </c>
      <c r="B6" t="str">
        <f>VLOOKUP(A6,'3月考勤数据'!C:H,6,0)</f>
        <v>正式员工</v>
      </c>
      <c r="C6" s="43">
        <v>44876</v>
      </c>
      <c r="D6" s="43">
        <v>44996</v>
      </c>
      <c r="E6" s="43">
        <v>44986</v>
      </c>
      <c r="F6" s="43">
        <v>45016</v>
      </c>
      <c r="G6" t="s">
        <v>38</v>
      </c>
      <c r="H6">
        <f t="shared" si="0"/>
        <v>23</v>
      </c>
      <c r="I6">
        <f t="shared" si="1"/>
        <v>172.5</v>
      </c>
      <c r="J6">
        <f t="shared" si="2"/>
        <v>172.5</v>
      </c>
      <c r="K6" s="47">
        <f t="shared" si="3"/>
        <v>8</v>
      </c>
      <c r="L6">
        <f t="shared" si="4"/>
        <v>60</v>
      </c>
      <c r="M6">
        <f t="shared" si="5"/>
        <v>112.5</v>
      </c>
    </row>
    <row r="7" spans="1:13" hidden="1">
      <c r="A7" t="s">
        <v>1688</v>
      </c>
      <c r="B7" t="str">
        <f>VLOOKUP(A7,'3月考勤数据'!C:H,6,0)</f>
        <v>正式员工</v>
      </c>
      <c r="C7" s="43">
        <v>44907</v>
      </c>
      <c r="D7" s="43">
        <v>44997</v>
      </c>
      <c r="E7" s="43">
        <v>44986</v>
      </c>
      <c r="F7" s="43">
        <v>45016</v>
      </c>
      <c r="G7" t="s">
        <v>38</v>
      </c>
      <c r="H7">
        <f t="shared" si="0"/>
        <v>23</v>
      </c>
      <c r="I7">
        <f t="shared" si="1"/>
        <v>172.5</v>
      </c>
      <c r="J7">
        <f t="shared" si="2"/>
        <v>172.5</v>
      </c>
      <c r="K7" s="47">
        <f t="shared" si="3"/>
        <v>8</v>
      </c>
      <c r="L7">
        <f t="shared" si="4"/>
        <v>60</v>
      </c>
      <c r="M7">
        <f t="shared" si="5"/>
        <v>112.5</v>
      </c>
    </row>
    <row r="8" spans="1:13" hidden="1">
      <c r="A8" t="s">
        <v>1610</v>
      </c>
      <c r="B8" t="str">
        <f>VLOOKUP(A8,'3月考勤数据'!C:H,6,0)</f>
        <v>正式员工</v>
      </c>
      <c r="C8" s="43">
        <v>44914</v>
      </c>
      <c r="D8" s="43">
        <v>45004</v>
      </c>
      <c r="E8" s="43">
        <v>44986</v>
      </c>
      <c r="F8" s="43">
        <v>45016</v>
      </c>
      <c r="G8" t="s">
        <v>38</v>
      </c>
      <c r="H8">
        <f t="shared" si="0"/>
        <v>23</v>
      </c>
      <c r="I8">
        <f t="shared" si="1"/>
        <v>172.5</v>
      </c>
      <c r="J8">
        <f t="shared" si="2"/>
        <v>172.5</v>
      </c>
      <c r="K8" s="47">
        <f t="shared" si="3"/>
        <v>13</v>
      </c>
      <c r="L8">
        <f t="shared" si="4"/>
        <v>97.5</v>
      </c>
      <c r="M8">
        <f t="shared" si="5"/>
        <v>75</v>
      </c>
    </row>
    <row r="9" spans="1:13" hidden="1">
      <c r="A9" t="s">
        <v>1375</v>
      </c>
      <c r="B9" t="str">
        <f>VLOOKUP(A9,'3月考勤数据'!C:H,6,0)</f>
        <v>正式员工</v>
      </c>
      <c r="C9" s="43">
        <v>44830</v>
      </c>
      <c r="D9" s="43">
        <v>45011</v>
      </c>
      <c r="E9" s="43">
        <v>44986</v>
      </c>
      <c r="F9" s="43">
        <v>45016</v>
      </c>
      <c r="G9" t="s">
        <v>133</v>
      </c>
      <c r="H9">
        <f t="shared" si="0"/>
        <v>23</v>
      </c>
      <c r="I9">
        <f t="shared" si="1"/>
        <v>184</v>
      </c>
      <c r="J9">
        <f t="shared" si="2"/>
        <v>184</v>
      </c>
      <c r="K9" s="47">
        <f t="shared" si="3"/>
        <v>18</v>
      </c>
      <c r="L9">
        <f t="shared" si="4"/>
        <v>144</v>
      </c>
      <c r="M9">
        <f t="shared" si="5"/>
        <v>40</v>
      </c>
    </row>
    <row r="10" spans="1:13" hidden="1">
      <c r="A10" t="s">
        <v>1708</v>
      </c>
      <c r="B10" t="str">
        <f>VLOOKUP(A10,'3月考勤数据'!C:H,6,0)</f>
        <v>正式员工</v>
      </c>
      <c r="C10" s="43">
        <v>44922</v>
      </c>
      <c r="D10" s="43">
        <v>45012</v>
      </c>
      <c r="E10" s="43">
        <v>44986</v>
      </c>
      <c r="F10" s="43">
        <v>45016</v>
      </c>
      <c r="G10" t="s">
        <v>38</v>
      </c>
      <c r="H10">
        <f t="shared" si="0"/>
        <v>23</v>
      </c>
      <c r="I10">
        <f t="shared" si="1"/>
        <v>172.5</v>
      </c>
      <c r="J10">
        <f t="shared" si="2"/>
        <v>172.5</v>
      </c>
      <c r="K10" s="47">
        <f t="shared" si="3"/>
        <v>18</v>
      </c>
      <c r="L10">
        <f t="shared" si="4"/>
        <v>135</v>
      </c>
      <c r="M10">
        <f t="shared" si="5"/>
        <v>37.5</v>
      </c>
    </row>
    <row r="11" spans="1:13" hidden="1">
      <c r="A11" t="s">
        <v>1385</v>
      </c>
      <c r="B11" t="str">
        <f>VLOOKUP(A11,'3月考勤数据'!C:H,6,0)</f>
        <v>实习生</v>
      </c>
      <c r="C11" s="43">
        <v>44923</v>
      </c>
      <c r="D11" s="43">
        <v>45013</v>
      </c>
      <c r="E11" s="43">
        <v>44986</v>
      </c>
      <c r="F11" s="43">
        <v>45016</v>
      </c>
      <c r="G11" t="s">
        <v>38</v>
      </c>
      <c r="H11">
        <f t="shared" si="0"/>
        <v>23</v>
      </c>
      <c r="I11">
        <f t="shared" si="1"/>
        <v>172.5</v>
      </c>
      <c r="J11">
        <f t="shared" si="2"/>
        <v>172.5</v>
      </c>
      <c r="K11" s="47">
        <f t="shared" si="3"/>
        <v>19</v>
      </c>
      <c r="L11">
        <f t="shared" si="4"/>
        <v>142.5</v>
      </c>
      <c r="M11">
        <f t="shared" si="5"/>
        <v>30</v>
      </c>
    </row>
    <row r="12" spans="1:13" hidden="1">
      <c r="A12" t="s">
        <v>1387</v>
      </c>
      <c r="B12" t="str">
        <f>VLOOKUP(A12,'3月考勤数据'!C:H,6,0)</f>
        <v>正式员工</v>
      </c>
      <c r="C12" s="43">
        <v>44923</v>
      </c>
      <c r="D12" s="43">
        <v>45013</v>
      </c>
      <c r="E12" s="43">
        <v>44986</v>
      </c>
      <c r="F12" s="43">
        <v>45016</v>
      </c>
      <c r="G12" t="s">
        <v>38</v>
      </c>
      <c r="H12">
        <f t="shared" si="0"/>
        <v>23</v>
      </c>
      <c r="I12">
        <f t="shared" si="1"/>
        <v>172.5</v>
      </c>
      <c r="J12">
        <f t="shared" si="2"/>
        <v>172.5</v>
      </c>
      <c r="K12" s="47">
        <f t="shared" si="3"/>
        <v>19</v>
      </c>
      <c r="L12">
        <f t="shared" si="4"/>
        <v>142.5</v>
      </c>
      <c r="M12">
        <f t="shared" si="5"/>
        <v>30</v>
      </c>
    </row>
    <row r="13" spans="1:13" hidden="1">
      <c r="A13" t="s">
        <v>857</v>
      </c>
      <c r="B13" t="str">
        <f>VLOOKUP(A13,'3月考勤数据'!C:H,6,0)</f>
        <v>兼职劳务</v>
      </c>
      <c r="C13" s="43">
        <v>44440</v>
      </c>
      <c r="D13" t="s">
        <v>1776</v>
      </c>
      <c r="E13" s="43">
        <v>44986</v>
      </c>
      <c r="F13" s="43">
        <v>45016</v>
      </c>
      <c r="G13" t="s">
        <v>133</v>
      </c>
      <c r="H13">
        <f t="shared" si="0"/>
        <v>23</v>
      </c>
      <c r="I13">
        <f t="shared" si="1"/>
        <v>184</v>
      </c>
      <c r="J13">
        <f t="shared" si="2"/>
        <v>184</v>
      </c>
      <c r="K13" s="47">
        <v>0</v>
      </c>
      <c r="L13">
        <f t="shared" si="4"/>
        <v>0</v>
      </c>
      <c r="M13">
        <f t="shared" si="5"/>
        <v>184</v>
      </c>
    </row>
    <row r="14" spans="1:13" hidden="1">
      <c r="A14" t="s">
        <v>1614</v>
      </c>
      <c r="B14" t="str">
        <f>VLOOKUP(A14,'3月考勤数据'!C:H,6,0)</f>
        <v>兼职劳务（试用）</v>
      </c>
      <c r="C14" s="43">
        <v>44960</v>
      </c>
      <c r="D14" t="s">
        <v>1776</v>
      </c>
      <c r="E14" s="43">
        <v>44986</v>
      </c>
      <c r="F14" s="43">
        <v>45016</v>
      </c>
      <c r="G14" t="s">
        <v>38</v>
      </c>
      <c r="H14">
        <f t="shared" si="0"/>
        <v>23</v>
      </c>
      <c r="I14">
        <f t="shared" si="1"/>
        <v>172.5</v>
      </c>
      <c r="J14">
        <f t="shared" si="2"/>
        <v>172.5</v>
      </c>
      <c r="K14" s="47">
        <v>0</v>
      </c>
      <c r="L14">
        <f t="shared" si="4"/>
        <v>0</v>
      </c>
      <c r="M14">
        <f t="shared" si="5"/>
        <v>172.5</v>
      </c>
    </row>
    <row r="15" spans="1:13" hidden="1">
      <c r="A15" t="s">
        <v>3609</v>
      </c>
      <c r="B15" t="str">
        <f>VLOOKUP(A15,'3月考勤数据'!C:H,6,0)</f>
        <v>兼职劳务（试用）</v>
      </c>
      <c r="C15" s="43">
        <v>44929</v>
      </c>
      <c r="D15" t="s">
        <v>1776</v>
      </c>
      <c r="E15" s="43">
        <v>44986</v>
      </c>
      <c r="F15" s="43">
        <v>45016</v>
      </c>
      <c r="G15" t="s">
        <v>133</v>
      </c>
      <c r="H15">
        <f t="shared" si="0"/>
        <v>23</v>
      </c>
      <c r="I15">
        <f t="shared" si="1"/>
        <v>184</v>
      </c>
      <c r="J15">
        <f t="shared" si="2"/>
        <v>184</v>
      </c>
      <c r="K15" s="47">
        <v>0</v>
      </c>
      <c r="L15">
        <f t="shared" si="4"/>
        <v>0</v>
      </c>
      <c r="M15">
        <f t="shared" si="5"/>
        <v>184</v>
      </c>
    </row>
    <row r="16" spans="1:13" hidden="1">
      <c r="A16" t="s">
        <v>1567</v>
      </c>
      <c r="B16" t="str">
        <f>VLOOKUP(A16,'3月考勤数据'!C:H,6,0)</f>
        <v>实习生</v>
      </c>
      <c r="C16" s="43">
        <v>44713</v>
      </c>
      <c r="D16" t="s">
        <v>1776</v>
      </c>
      <c r="E16" s="43">
        <v>44986</v>
      </c>
      <c r="F16" s="43">
        <v>45016</v>
      </c>
      <c r="G16" t="s">
        <v>38</v>
      </c>
      <c r="H16">
        <f t="shared" si="0"/>
        <v>23</v>
      </c>
      <c r="I16">
        <f t="shared" si="1"/>
        <v>172.5</v>
      </c>
      <c r="J16">
        <f t="shared" si="2"/>
        <v>172.5</v>
      </c>
      <c r="K16" s="47">
        <v>0</v>
      </c>
      <c r="L16">
        <f t="shared" si="4"/>
        <v>0</v>
      </c>
      <c r="M16">
        <f t="shared" si="5"/>
        <v>172.5</v>
      </c>
    </row>
    <row r="17" spans="1:13" hidden="1">
      <c r="A17" t="s">
        <v>1700</v>
      </c>
      <c r="B17" t="str">
        <f>VLOOKUP(A17,'3月考勤数据'!C:H,6,0)</f>
        <v>实习生</v>
      </c>
      <c r="C17" s="43">
        <v>44788</v>
      </c>
      <c r="D17" t="s">
        <v>1776</v>
      </c>
      <c r="E17" s="43">
        <v>44986</v>
      </c>
      <c r="F17" s="43">
        <v>45016</v>
      </c>
      <c r="G17" t="s">
        <v>133</v>
      </c>
      <c r="H17">
        <f t="shared" si="0"/>
        <v>23</v>
      </c>
      <c r="I17">
        <f t="shared" si="1"/>
        <v>184</v>
      </c>
      <c r="J17">
        <f t="shared" si="2"/>
        <v>184</v>
      </c>
      <c r="K17" s="47">
        <v>0</v>
      </c>
      <c r="L17">
        <f t="shared" si="4"/>
        <v>0</v>
      </c>
      <c r="M17">
        <f t="shared" si="5"/>
        <v>184</v>
      </c>
    </row>
    <row r="18" spans="1:13" hidden="1">
      <c r="A18" t="s">
        <v>1369</v>
      </c>
      <c r="B18" t="str">
        <f>VLOOKUP(A18,'3月考勤数据'!C:H,6,0)</f>
        <v>实习生</v>
      </c>
      <c r="C18" s="43">
        <v>44818</v>
      </c>
      <c r="D18" t="s">
        <v>1776</v>
      </c>
      <c r="E18" s="43">
        <v>44986</v>
      </c>
      <c r="F18" s="43">
        <v>45016</v>
      </c>
      <c r="G18" t="s">
        <v>133</v>
      </c>
      <c r="H18">
        <f t="shared" si="0"/>
        <v>23</v>
      </c>
      <c r="I18">
        <f t="shared" si="1"/>
        <v>184</v>
      </c>
      <c r="J18">
        <f t="shared" si="2"/>
        <v>184</v>
      </c>
      <c r="K18" s="47">
        <v>0</v>
      </c>
      <c r="L18">
        <f t="shared" si="4"/>
        <v>0</v>
      </c>
      <c r="M18">
        <f t="shared" si="5"/>
        <v>184</v>
      </c>
    </row>
    <row r="19" spans="1:13" hidden="1">
      <c r="A19" t="s">
        <v>1675</v>
      </c>
      <c r="B19" t="str">
        <f>VLOOKUP(A19,'3月考勤数据'!C:H,6,0)</f>
        <v>实习生</v>
      </c>
      <c r="C19" s="43">
        <v>44823</v>
      </c>
      <c r="D19" t="s">
        <v>1776</v>
      </c>
      <c r="E19" s="43">
        <v>44986</v>
      </c>
      <c r="F19" s="43">
        <v>45016</v>
      </c>
      <c r="G19" t="s">
        <v>38</v>
      </c>
      <c r="H19">
        <f t="shared" si="0"/>
        <v>23</v>
      </c>
      <c r="I19">
        <f t="shared" si="1"/>
        <v>172.5</v>
      </c>
      <c r="J19">
        <f t="shared" si="2"/>
        <v>172.5</v>
      </c>
      <c r="K19" s="47">
        <v>0</v>
      </c>
      <c r="L19">
        <f t="shared" si="4"/>
        <v>0</v>
      </c>
      <c r="M19">
        <f t="shared" si="5"/>
        <v>172.5</v>
      </c>
    </row>
    <row r="20" spans="1:13" hidden="1">
      <c r="A20" t="s">
        <v>1241</v>
      </c>
      <c r="B20" t="str">
        <f>VLOOKUP(A20,'3月考勤数据'!C:H,6,0)</f>
        <v>实习生</v>
      </c>
      <c r="C20" s="43">
        <v>44827</v>
      </c>
      <c r="D20" t="s">
        <v>1776</v>
      </c>
      <c r="E20" s="43">
        <v>44986</v>
      </c>
      <c r="F20" s="43">
        <v>45016</v>
      </c>
      <c r="G20" t="s">
        <v>38</v>
      </c>
      <c r="H20">
        <f t="shared" si="0"/>
        <v>23</v>
      </c>
      <c r="I20">
        <f t="shared" si="1"/>
        <v>172.5</v>
      </c>
      <c r="J20">
        <f t="shared" si="2"/>
        <v>172.5</v>
      </c>
      <c r="K20" s="47">
        <v>0</v>
      </c>
      <c r="L20">
        <f t="shared" si="4"/>
        <v>0</v>
      </c>
      <c r="M20">
        <f t="shared" si="5"/>
        <v>172.5</v>
      </c>
    </row>
    <row r="21" spans="1:13" hidden="1">
      <c r="A21" t="s">
        <v>1711</v>
      </c>
      <c r="B21" t="str">
        <f>VLOOKUP(A21,'3月考勤数据'!C:H,6,0)</f>
        <v>实习生</v>
      </c>
      <c r="C21" s="43">
        <v>44958</v>
      </c>
      <c r="D21" t="s">
        <v>1776</v>
      </c>
      <c r="E21" s="43">
        <v>44986</v>
      </c>
      <c r="F21" s="43">
        <v>45016</v>
      </c>
      <c r="G21" t="s">
        <v>38</v>
      </c>
      <c r="H21">
        <f t="shared" si="0"/>
        <v>23</v>
      </c>
      <c r="I21">
        <f t="shared" si="1"/>
        <v>172.5</v>
      </c>
      <c r="J21">
        <f t="shared" si="2"/>
        <v>172.5</v>
      </c>
      <c r="K21" s="47">
        <v>0</v>
      </c>
      <c r="L21">
        <f t="shared" si="4"/>
        <v>0</v>
      </c>
      <c r="M21">
        <f t="shared" si="5"/>
        <v>172.5</v>
      </c>
    </row>
    <row r="22" spans="1:13" hidden="1">
      <c r="A22" t="s">
        <v>1613</v>
      </c>
      <c r="B22" t="str">
        <f>VLOOKUP(A22,'3月考勤数据'!C:H,6,0)</f>
        <v>实习生</v>
      </c>
      <c r="C22" s="43">
        <v>44958</v>
      </c>
      <c r="D22" t="s">
        <v>1776</v>
      </c>
      <c r="E22" s="43">
        <v>44986</v>
      </c>
      <c r="F22" s="43">
        <v>45016</v>
      </c>
      <c r="G22" t="s">
        <v>38</v>
      </c>
      <c r="H22">
        <f t="shared" si="0"/>
        <v>23</v>
      </c>
      <c r="I22">
        <f t="shared" si="1"/>
        <v>172.5</v>
      </c>
      <c r="J22">
        <f t="shared" si="2"/>
        <v>172.5</v>
      </c>
      <c r="K22" s="47">
        <v>0</v>
      </c>
      <c r="L22">
        <f t="shared" si="4"/>
        <v>0</v>
      </c>
      <c r="M22">
        <f t="shared" si="5"/>
        <v>172.5</v>
      </c>
    </row>
    <row r="23" spans="1:13" hidden="1">
      <c r="A23" t="s">
        <v>1691</v>
      </c>
      <c r="B23" t="str">
        <f>VLOOKUP(A23,'3月考勤数据'!C:H,6,0)</f>
        <v>实习生</v>
      </c>
      <c r="C23" s="43">
        <v>44958</v>
      </c>
      <c r="D23" t="s">
        <v>1776</v>
      </c>
      <c r="E23" s="43">
        <v>44986</v>
      </c>
      <c r="F23" s="43">
        <v>45016</v>
      </c>
      <c r="G23" t="s">
        <v>38</v>
      </c>
      <c r="H23">
        <f t="shared" si="0"/>
        <v>23</v>
      </c>
      <c r="I23">
        <f t="shared" si="1"/>
        <v>172.5</v>
      </c>
      <c r="J23">
        <f t="shared" si="2"/>
        <v>172.5</v>
      </c>
      <c r="K23" s="47">
        <v>0</v>
      </c>
      <c r="L23">
        <f t="shared" si="4"/>
        <v>0</v>
      </c>
      <c r="M23">
        <f t="shared" si="5"/>
        <v>172.5</v>
      </c>
    </row>
    <row r="24" spans="1:13" hidden="1">
      <c r="A24" t="s">
        <v>1693</v>
      </c>
      <c r="B24" t="str">
        <f>VLOOKUP(A24,'3月考勤数据'!C:H,6,0)</f>
        <v>实习生</v>
      </c>
      <c r="C24" s="43">
        <v>44958</v>
      </c>
      <c r="D24" t="s">
        <v>1776</v>
      </c>
      <c r="E24" s="43">
        <v>44986</v>
      </c>
      <c r="F24" s="43">
        <v>45016</v>
      </c>
      <c r="G24" t="s">
        <v>38</v>
      </c>
      <c r="H24">
        <f t="shared" si="0"/>
        <v>23</v>
      </c>
      <c r="I24">
        <f t="shared" si="1"/>
        <v>172.5</v>
      </c>
      <c r="J24">
        <f t="shared" si="2"/>
        <v>172.5</v>
      </c>
      <c r="K24" s="47">
        <v>0</v>
      </c>
      <c r="L24">
        <f t="shared" si="4"/>
        <v>0</v>
      </c>
      <c r="M24">
        <f t="shared" si="5"/>
        <v>172.5</v>
      </c>
    </row>
    <row r="25" spans="1:13" hidden="1">
      <c r="A25" t="s">
        <v>1547</v>
      </c>
      <c r="B25" t="str">
        <f>VLOOKUP(A25,'3月考勤数据'!C:H,6,0)</f>
        <v>实习生</v>
      </c>
      <c r="C25" s="43">
        <v>44963</v>
      </c>
      <c r="D25" t="s">
        <v>1776</v>
      </c>
      <c r="E25" s="43">
        <v>44986</v>
      </c>
      <c r="F25" s="43">
        <v>45016</v>
      </c>
      <c r="G25" t="s">
        <v>38</v>
      </c>
      <c r="H25">
        <f t="shared" si="0"/>
        <v>23</v>
      </c>
      <c r="I25">
        <f t="shared" si="1"/>
        <v>172.5</v>
      </c>
      <c r="J25">
        <f t="shared" si="2"/>
        <v>172.5</v>
      </c>
      <c r="K25" s="47">
        <v>0</v>
      </c>
      <c r="L25">
        <f t="shared" si="4"/>
        <v>0</v>
      </c>
      <c r="M25">
        <f t="shared" si="5"/>
        <v>172.5</v>
      </c>
    </row>
    <row r="26" spans="1:13" hidden="1">
      <c r="A26" t="s">
        <v>1550</v>
      </c>
      <c r="B26" t="str">
        <f>VLOOKUP(A26,'3月考勤数据'!C:H,6,0)</f>
        <v>实习生</v>
      </c>
      <c r="C26" s="43">
        <v>44970</v>
      </c>
      <c r="D26" t="s">
        <v>1776</v>
      </c>
      <c r="E26" s="43">
        <v>44986</v>
      </c>
      <c r="F26" s="43">
        <v>45016</v>
      </c>
      <c r="G26" t="s">
        <v>38</v>
      </c>
      <c r="H26">
        <f t="shared" si="0"/>
        <v>23</v>
      </c>
      <c r="I26">
        <f t="shared" si="1"/>
        <v>172.5</v>
      </c>
      <c r="J26">
        <f t="shared" si="2"/>
        <v>172.5</v>
      </c>
      <c r="K26" s="47">
        <v>0</v>
      </c>
      <c r="L26">
        <f t="shared" si="4"/>
        <v>0</v>
      </c>
      <c r="M26">
        <f t="shared" si="5"/>
        <v>172.5</v>
      </c>
    </row>
    <row r="27" spans="1:13" hidden="1">
      <c r="A27" t="s">
        <v>1343</v>
      </c>
      <c r="B27" t="str">
        <f>VLOOKUP(A27,'3月考勤数据'!C:H,6,0)</f>
        <v>实习生</v>
      </c>
      <c r="C27" s="43">
        <v>44972</v>
      </c>
      <c r="D27" t="s">
        <v>1776</v>
      </c>
      <c r="E27" s="43">
        <v>44986</v>
      </c>
      <c r="F27" s="43">
        <v>45016</v>
      </c>
      <c r="G27" t="s">
        <v>38</v>
      </c>
      <c r="H27">
        <f t="shared" si="0"/>
        <v>23</v>
      </c>
      <c r="I27">
        <f t="shared" si="1"/>
        <v>172.5</v>
      </c>
      <c r="J27">
        <f t="shared" si="2"/>
        <v>172.5</v>
      </c>
      <c r="K27" s="47">
        <v>0</v>
      </c>
      <c r="L27">
        <f t="shared" si="4"/>
        <v>0</v>
      </c>
      <c r="M27">
        <f t="shared" si="5"/>
        <v>172.5</v>
      </c>
    </row>
    <row r="28" spans="1:13" hidden="1">
      <c r="A28" t="s">
        <v>1715</v>
      </c>
      <c r="B28" t="str">
        <f>VLOOKUP(A28,'3月考勤数据'!C:H,6,0)</f>
        <v>实习生</v>
      </c>
      <c r="C28" s="43">
        <v>44972</v>
      </c>
      <c r="D28" t="s">
        <v>1776</v>
      </c>
      <c r="E28" s="43">
        <v>44986</v>
      </c>
      <c r="F28" s="43">
        <v>45016</v>
      </c>
      <c r="G28" t="s">
        <v>38</v>
      </c>
      <c r="H28">
        <f t="shared" si="0"/>
        <v>23</v>
      </c>
      <c r="I28">
        <f t="shared" si="1"/>
        <v>172.5</v>
      </c>
      <c r="J28">
        <f t="shared" si="2"/>
        <v>172.5</v>
      </c>
      <c r="K28" s="47">
        <v>0</v>
      </c>
      <c r="L28">
        <f t="shared" si="4"/>
        <v>0</v>
      </c>
      <c r="M28">
        <f t="shared" si="5"/>
        <v>172.5</v>
      </c>
    </row>
    <row r="29" spans="1:13" hidden="1">
      <c r="A29" t="s">
        <v>1393</v>
      </c>
      <c r="B29" t="str">
        <f>VLOOKUP(A29,'3月考勤数据'!C:H,6,0)</f>
        <v>实习生</v>
      </c>
      <c r="C29" s="43">
        <v>44974</v>
      </c>
      <c r="D29" t="s">
        <v>1776</v>
      </c>
      <c r="E29" s="43">
        <v>44986</v>
      </c>
      <c r="F29" s="43">
        <v>45016</v>
      </c>
      <c r="G29" t="s">
        <v>133</v>
      </c>
      <c r="H29">
        <f t="shared" si="0"/>
        <v>23</v>
      </c>
      <c r="I29">
        <f t="shared" si="1"/>
        <v>184</v>
      </c>
      <c r="J29">
        <f t="shared" si="2"/>
        <v>184</v>
      </c>
      <c r="K29" s="47">
        <v>0</v>
      </c>
      <c r="L29">
        <f t="shared" si="4"/>
        <v>0</v>
      </c>
      <c r="M29">
        <f t="shared" si="5"/>
        <v>184</v>
      </c>
    </row>
    <row r="30" spans="1:13" hidden="1">
      <c r="A30" t="s">
        <v>1668</v>
      </c>
      <c r="B30" t="str">
        <f>VLOOKUP(A30,'3月考勤数据'!C:H,6,0)</f>
        <v>实习生</v>
      </c>
      <c r="C30" s="43">
        <v>45012</v>
      </c>
      <c r="D30" t="s">
        <v>1776</v>
      </c>
      <c r="E30" s="43">
        <v>44986</v>
      </c>
      <c r="F30" s="43">
        <v>45016</v>
      </c>
      <c r="G30" t="s">
        <v>38</v>
      </c>
      <c r="H30">
        <f t="shared" si="0"/>
        <v>5</v>
      </c>
      <c r="I30">
        <f t="shared" si="1"/>
        <v>172.5</v>
      </c>
      <c r="J30">
        <f t="shared" si="2"/>
        <v>37.5</v>
      </c>
      <c r="K30" s="47">
        <v>0</v>
      </c>
      <c r="L30">
        <f t="shared" si="4"/>
        <v>0</v>
      </c>
      <c r="M30">
        <f t="shared" si="5"/>
        <v>37.5</v>
      </c>
    </row>
    <row r="31" spans="1:13" hidden="1">
      <c r="A31" t="s">
        <v>1661</v>
      </c>
      <c r="B31" t="str">
        <f>VLOOKUP(A31,'3月考勤数据'!C:H,6,0)</f>
        <v>实习生</v>
      </c>
      <c r="C31" s="43">
        <v>44995</v>
      </c>
      <c r="D31" t="s">
        <v>1776</v>
      </c>
      <c r="E31" s="43">
        <v>44986</v>
      </c>
      <c r="F31" s="43">
        <v>45016</v>
      </c>
      <c r="G31" t="s">
        <v>133</v>
      </c>
      <c r="H31">
        <f t="shared" si="0"/>
        <v>16</v>
      </c>
      <c r="I31">
        <f t="shared" si="1"/>
        <v>184</v>
      </c>
      <c r="J31">
        <f t="shared" si="2"/>
        <v>128</v>
      </c>
      <c r="K31" s="47">
        <v>0</v>
      </c>
      <c r="L31">
        <f t="shared" si="4"/>
        <v>0</v>
      </c>
      <c r="M31">
        <f t="shared" si="5"/>
        <v>128</v>
      </c>
    </row>
    <row r="32" spans="1:13" hidden="1">
      <c r="A32" t="s">
        <v>1545</v>
      </c>
      <c r="B32" t="str">
        <f>VLOOKUP(A32,'3月考勤数据'!C:H,6,0)</f>
        <v>实习生</v>
      </c>
      <c r="C32" s="43">
        <v>44963</v>
      </c>
      <c r="D32" t="s">
        <v>1776</v>
      </c>
      <c r="E32" s="43">
        <v>44986</v>
      </c>
      <c r="F32" s="43">
        <v>44987</v>
      </c>
      <c r="G32" t="s">
        <v>133</v>
      </c>
      <c r="H32">
        <f t="shared" si="0"/>
        <v>2</v>
      </c>
      <c r="I32">
        <f t="shared" si="1"/>
        <v>184</v>
      </c>
      <c r="J32">
        <f t="shared" si="2"/>
        <v>16</v>
      </c>
      <c r="K32" s="47">
        <v>0</v>
      </c>
      <c r="L32">
        <f t="shared" si="4"/>
        <v>0</v>
      </c>
      <c r="M32">
        <f t="shared" si="5"/>
        <v>16</v>
      </c>
    </row>
    <row r="33" spans="1:13" hidden="1">
      <c r="A33" t="s">
        <v>1681</v>
      </c>
      <c r="B33" t="str">
        <f>VLOOKUP(A33,'3月考勤数据'!C:H,6,0)</f>
        <v>实习生</v>
      </c>
      <c r="C33" s="43">
        <v>44851</v>
      </c>
      <c r="D33" t="s">
        <v>1776</v>
      </c>
      <c r="E33" s="43">
        <v>44986</v>
      </c>
      <c r="F33" s="43">
        <v>44995</v>
      </c>
      <c r="G33" t="s">
        <v>133</v>
      </c>
      <c r="H33">
        <f t="shared" si="0"/>
        <v>8</v>
      </c>
      <c r="I33">
        <f t="shared" si="1"/>
        <v>184</v>
      </c>
      <c r="J33">
        <f t="shared" si="2"/>
        <v>64</v>
      </c>
      <c r="K33" s="47">
        <v>0</v>
      </c>
      <c r="L33">
        <f t="shared" si="4"/>
        <v>0</v>
      </c>
      <c r="M33">
        <f t="shared" si="5"/>
        <v>64</v>
      </c>
    </row>
    <row r="34" spans="1:13" hidden="1">
      <c r="A34" t="s">
        <v>1253</v>
      </c>
      <c r="B34" t="str">
        <f>VLOOKUP(A34,'3月考勤数据'!C:H,6,0)</f>
        <v>实习生</v>
      </c>
      <c r="C34" s="43">
        <v>44867</v>
      </c>
      <c r="D34" t="s">
        <v>1776</v>
      </c>
      <c r="E34" s="43">
        <v>44986</v>
      </c>
      <c r="F34" s="43">
        <v>44995</v>
      </c>
      <c r="G34" t="s">
        <v>38</v>
      </c>
      <c r="H34">
        <f t="shared" si="0"/>
        <v>8</v>
      </c>
      <c r="I34">
        <f t="shared" si="1"/>
        <v>172.5</v>
      </c>
      <c r="J34">
        <f t="shared" si="2"/>
        <v>60</v>
      </c>
      <c r="K34" s="47">
        <v>0</v>
      </c>
      <c r="L34">
        <f t="shared" si="4"/>
        <v>0</v>
      </c>
      <c r="M34">
        <f t="shared" si="5"/>
        <v>60</v>
      </c>
    </row>
    <row r="35" spans="1:13" hidden="1">
      <c r="A35" t="s">
        <v>1712</v>
      </c>
      <c r="B35" t="str">
        <f>VLOOKUP(A35,'3月考勤数据'!C:H,6,0)</f>
        <v>实习生</v>
      </c>
      <c r="C35" s="43">
        <v>44958</v>
      </c>
      <c r="D35" t="s">
        <v>1776</v>
      </c>
      <c r="E35" s="43">
        <v>44986</v>
      </c>
      <c r="F35" s="43">
        <v>45005</v>
      </c>
      <c r="G35" t="s">
        <v>38</v>
      </c>
      <c r="H35">
        <f t="shared" si="0"/>
        <v>14</v>
      </c>
      <c r="I35">
        <f t="shared" si="1"/>
        <v>172.5</v>
      </c>
      <c r="J35">
        <f t="shared" si="2"/>
        <v>105</v>
      </c>
      <c r="K35" s="47">
        <v>0</v>
      </c>
      <c r="L35">
        <f t="shared" si="4"/>
        <v>0</v>
      </c>
      <c r="M35">
        <f t="shared" si="5"/>
        <v>105</v>
      </c>
    </row>
    <row r="36" spans="1:13" hidden="1">
      <c r="A36" t="s">
        <v>1726</v>
      </c>
      <c r="B36" t="str">
        <f>VLOOKUP(A36,'3月考勤数据'!C:H,6,0)</f>
        <v>试用员工</v>
      </c>
      <c r="C36" s="43">
        <v>45005</v>
      </c>
      <c r="D36" t="s">
        <v>1776</v>
      </c>
      <c r="E36" s="43">
        <v>44986</v>
      </c>
      <c r="F36" s="43">
        <v>45016</v>
      </c>
      <c r="G36" t="s">
        <v>38</v>
      </c>
      <c r="H36">
        <f t="shared" si="0"/>
        <v>10</v>
      </c>
      <c r="I36">
        <f t="shared" si="1"/>
        <v>172.5</v>
      </c>
      <c r="J36">
        <f t="shared" si="2"/>
        <v>75</v>
      </c>
      <c r="K36" s="47">
        <v>0</v>
      </c>
      <c r="L36">
        <f t="shared" si="4"/>
        <v>0</v>
      </c>
      <c r="M36">
        <f t="shared" si="5"/>
        <v>75</v>
      </c>
    </row>
    <row r="37" spans="1:13" hidden="1">
      <c r="A37" t="s">
        <v>1354</v>
      </c>
      <c r="B37" t="str">
        <f>VLOOKUP(A37,'3月考勤数据'!C:H,6,0)</f>
        <v>试用员工</v>
      </c>
      <c r="C37" s="43">
        <v>44998</v>
      </c>
      <c r="D37" t="s">
        <v>1776</v>
      </c>
      <c r="E37" s="43">
        <v>44986</v>
      </c>
      <c r="F37" s="43">
        <v>45016</v>
      </c>
      <c r="G37" t="s">
        <v>38</v>
      </c>
      <c r="H37">
        <v>13</v>
      </c>
      <c r="I37">
        <f t="shared" si="1"/>
        <v>172.5</v>
      </c>
      <c r="J37">
        <f t="shared" si="2"/>
        <v>97.5</v>
      </c>
      <c r="K37" s="47">
        <v>0</v>
      </c>
      <c r="L37">
        <f t="shared" si="4"/>
        <v>0</v>
      </c>
      <c r="M37">
        <f t="shared" si="5"/>
        <v>97.5</v>
      </c>
    </row>
    <row r="38" spans="1:13" hidden="1">
      <c r="A38" t="s">
        <v>1666</v>
      </c>
      <c r="B38" t="str">
        <f>VLOOKUP(A38,'3月考勤数据'!C:H,6,0)</f>
        <v>试用员工</v>
      </c>
      <c r="C38" s="43">
        <v>45006</v>
      </c>
      <c r="D38" t="s">
        <v>1776</v>
      </c>
      <c r="E38" s="43">
        <v>44986</v>
      </c>
      <c r="F38" s="43">
        <v>45016</v>
      </c>
      <c r="G38" t="s">
        <v>38</v>
      </c>
      <c r="H38">
        <v>10</v>
      </c>
      <c r="I38">
        <f t="shared" si="1"/>
        <v>172.5</v>
      </c>
      <c r="J38">
        <f t="shared" si="2"/>
        <v>75</v>
      </c>
      <c r="K38" s="47">
        <v>0</v>
      </c>
      <c r="L38">
        <f t="shared" si="4"/>
        <v>0</v>
      </c>
      <c r="M38">
        <f t="shared" si="5"/>
        <v>75</v>
      </c>
    </row>
    <row r="39" spans="1:13" hidden="1">
      <c r="A39" t="s">
        <v>1756</v>
      </c>
      <c r="B39" t="str">
        <f>VLOOKUP(A39,'3月考勤数据'!C:H,6,0)</f>
        <v>试用员工</v>
      </c>
      <c r="C39" s="43">
        <v>45012</v>
      </c>
      <c r="D39" t="s">
        <v>1776</v>
      </c>
      <c r="E39" s="43">
        <v>44986</v>
      </c>
      <c r="F39" s="43">
        <v>45016</v>
      </c>
      <c r="G39" t="s">
        <v>38</v>
      </c>
      <c r="H39">
        <v>3</v>
      </c>
      <c r="I39">
        <f t="shared" si="1"/>
        <v>172.5</v>
      </c>
      <c r="J39">
        <f t="shared" si="2"/>
        <v>22.5</v>
      </c>
      <c r="K39" s="47">
        <v>0</v>
      </c>
      <c r="L39">
        <f t="shared" si="4"/>
        <v>0</v>
      </c>
      <c r="M39">
        <f t="shared" si="5"/>
        <v>22.5</v>
      </c>
    </row>
    <row r="40" spans="1:13" hidden="1">
      <c r="A40" t="s">
        <v>1391</v>
      </c>
      <c r="B40" t="str">
        <f>VLOOKUP(A40,'3月考勤数据'!C:H,6,0)</f>
        <v>试用员工</v>
      </c>
      <c r="C40" s="43">
        <v>44967</v>
      </c>
      <c r="D40" t="s">
        <v>1776</v>
      </c>
      <c r="E40" s="43">
        <v>44986</v>
      </c>
      <c r="F40" s="43">
        <v>45016</v>
      </c>
      <c r="G40" t="s">
        <v>38</v>
      </c>
      <c r="H40">
        <f t="shared" ref="H40:H103" si="6">NETWORKDAYS(IF(C40&lt;E40,E40,C40),F40)</f>
        <v>23</v>
      </c>
      <c r="I40">
        <f t="shared" si="1"/>
        <v>172.5</v>
      </c>
      <c r="J40">
        <f t="shared" si="2"/>
        <v>172.5</v>
      </c>
      <c r="K40" s="47">
        <v>0</v>
      </c>
      <c r="L40">
        <f t="shared" si="4"/>
        <v>0</v>
      </c>
      <c r="M40">
        <f t="shared" si="5"/>
        <v>172.5</v>
      </c>
    </row>
    <row r="41" spans="1:13" hidden="1">
      <c r="A41" t="s">
        <v>1721</v>
      </c>
      <c r="B41" t="str">
        <f>VLOOKUP(A41,'3月考勤数据'!C:H,6,0)</f>
        <v>试用员工</v>
      </c>
      <c r="C41" s="43">
        <v>44998</v>
      </c>
      <c r="D41" t="s">
        <v>1776</v>
      </c>
      <c r="E41" s="43">
        <v>44986</v>
      </c>
      <c r="F41" s="43">
        <v>45016</v>
      </c>
      <c r="G41" t="s">
        <v>38</v>
      </c>
      <c r="H41">
        <f t="shared" si="6"/>
        <v>15</v>
      </c>
      <c r="I41">
        <f t="shared" si="1"/>
        <v>172.5</v>
      </c>
      <c r="J41">
        <f t="shared" si="2"/>
        <v>112.5</v>
      </c>
      <c r="K41" s="47">
        <v>0</v>
      </c>
      <c r="L41">
        <f t="shared" si="4"/>
        <v>0</v>
      </c>
      <c r="M41">
        <f t="shared" si="5"/>
        <v>112.5</v>
      </c>
    </row>
    <row r="42" spans="1:13" hidden="1">
      <c r="A42" t="s">
        <v>1740</v>
      </c>
      <c r="B42" t="str">
        <f>VLOOKUP(A42,'3月考勤数据'!C:H,6,0)</f>
        <v>试用员工</v>
      </c>
      <c r="C42" s="43">
        <v>45001</v>
      </c>
      <c r="D42" t="s">
        <v>1776</v>
      </c>
      <c r="E42" s="43">
        <v>44986</v>
      </c>
      <c r="F42" s="43">
        <v>45016</v>
      </c>
      <c r="G42" t="s">
        <v>147</v>
      </c>
      <c r="H42">
        <f t="shared" si="6"/>
        <v>12</v>
      </c>
      <c r="I42">
        <f t="shared" si="1"/>
        <v>184</v>
      </c>
      <c r="J42">
        <f t="shared" si="2"/>
        <v>96</v>
      </c>
      <c r="K42" s="47">
        <v>0</v>
      </c>
      <c r="L42">
        <f t="shared" si="4"/>
        <v>0</v>
      </c>
      <c r="M42">
        <f t="shared" si="5"/>
        <v>96</v>
      </c>
    </row>
    <row r="43" spans="1:13" hidden="1">
      <c r="A43" t="s">
        <v>1388</v>
      </c>
      <c r="B43" t="str">
        <f>VLOOKUP(A43,'3月考勤数据'!C:H,6,0)</f>
        <v>试用员工</v>
      </c>
      <c r="C43" s="43">
        <v>44932</v>
      </c>
      <c r="D43" t="s">
        <v>1776</v>
      </c>
      <c r="E43" s="43">
        <v>44986</v>
      </c>
      <c r="F43" s="43">
        <v>45016</v>
      </c>
      <c r="G43" t="s">
        <v>38</v>
      </c>
      <c r="H43">
        <f t="shared" si="6"/>
        <v>23</v>
      </c>
      <c r="I43">
        <f t="shared" si="1"/>
        <v>172.5</v>
      </c>
      <c r="J43">
        <f t="shared" si="2"/>
        <v>172.5</v>
      </c>
      <c r="K43" s="47">
        <v>0</v>
      </c>
      <c r="L43">
        <f t="shared" si="4"/>
        <v>0</v>
      </c>
      <c r="M43">
        <f t="shared" si="5"/>
        <v>172.5</v>
      </c>
    </row>
    <row r="44" spans="1:13" hidden="1">
      <c r="A44" t="s">
        <v>1392</v>
      </c>
      <c r="B44" t="str">
        <f>VLOOKUP(A44,'3月考勤数据'!C:H,6,0)</f>
        <v>试用员工</v>
      </c>
      <c r="C44" s="43">
        <v>44970</v>
      </c>
      <c r="D44" t="s">
        <v>1776</v>
      </c>
      <c r="E44" s="43">
        <v>44986</v>
      </c>
      <c r="F44" s="43">
        <v>45016</v>
      </c>
      <c r="G44" t="s">
        <v>133</v>
      </c>
      <c r="H44">
        <f t="shared" si="6"/>
        <v>23</v>
      </c>
      <c r="I44">
        <f t="shared" si="1"/>
        <v>184</v>
      </c>
      <c r="J44">
        <f t="shared" si="2"/>
        <v>184</v>
      </c>
      <c r="K44" s="47">
        <v>0</v>
      </c>
      <c r="L44">
        <f t="shared" si="4"/>
        <v>0</v>
      </c>
      <c r="M44">
        <f t="shared" si="5"/>
        <v>184</v>
      </c>
    </row>
    <row r="45" spans="1:13" hidden="1">
      <c r="A45" t="s">
        <v>1612</v>
      </c>
      <c r="B45" t="str">
        <f>VLOOKUP(A45,'3月考勤数据'!C:H,6,0)</f>
        <v>试用员工</v>
      </c>
      <c r="C45" s="43">
        <v>44923</v>
      </c>
      <c r="D45" t="s">
        <v>1776</v>
      </c>
      <c r="E45" s="43">
        <v>44986</v>
      </c>
      <c r="F45" s="43">
        <v>45016</v>
      </c>
      <c r="G45" t="s">
        <v>133</v>
      </c>
      <c r="H45">
        <f t="shared" si="6"/>
        <v>23</v>
      </c>
      <c r="I45">
        <f t="shared" si="1"/>
        <v>184</v>
      </c>
      <c r="J45">
        <f t="shared" si="2"/>
        <v>184</v>
      </c>
      <c r="K45" s="47">
        <v>0</v>
      </c>
      <c r="L45">
        <f t="shared" si="4"/>
        <v>0</v>
      </c>
      <c r="M45">
        <f t="shared" si="5"/>
        <v>184</v>
      </c>
    </row>
    <row r="46" spans="1:13" hidden="1">
      <c r="A46" t="s">
        <v>1338</v>
      </c>
      <c r="B46" t="str">
        <f>VLOOKUP(A46,'3月考勤数据'!C:H,6,0)</f>
        <v>试用员工</v>
      </c>
      <c r="C46" s="43">
        <v>44930</v>
      </c>
      <c r="D46" t="s">
        <v>1776</v>
      </c>
      <c r="E46" s="43">
        <v>44986</v>
      </c>
      <c r="F46" s="43">
        <v>45016</v>
      </c>
      <c r="G46" t="s">
        <v>38</v>
      </c>
      <c r="H46">
        <f t="shared" si="6"/>
        <v>23</v>
      </c>
      <c r="I46">
        <f t="shared" si="1"/>
        <v>172.5</v>
      </c>
      <c r="J46">
        <f t="shared" si="2"/>
        <v>172.5</v>
      </c>
      <c r="K46" s="47">
        <v>0</v>
      </c>
      <c r="L46">
        <f t="shared" si="4"/>
        <v>0</v>
      </c>
      <c r="M46">
        <f t="shared" si="5"/>
        <v>172.5</v>
      </c>
    </row>
    <row r="47" spans="1:13" hidden="1">
      <c r="A47" t="s">
        <v>1538</v>
      </c>
      <c r="B47" t="str">
        <f>VLOOKUP(A47,'3月考勤数据'!C:H,6,0)</f>
        <v>试用员工</v>
      </c>
      <c r="C47" s="43">
        <v>44930</v>
      </c>
      <c r="D47" t="s">
        <v>1776</v>
      </c>
      <c r="E47" s="43">
        <v>44986</v>
      </c>
      <c r="F47" s="43">
        <v>45016</v>
      </c>
      <c r="G47" t="s">
        <v>133</v>
      </c>
      <c r="H47">
        <f t="shared" si="6"/>
        <v>23</v>
      </c>
      <c r="I47">
        <f t="shared" si="1"/>
        <v>184</v>
      </c>
      <c r="J47">
        <f t="shared" si="2"/>
        <v>184</v>
      </c>
      <c r="K47" s="47">
        <v>0</v>
      </c>
      <c r="L47">
        <f t="shared" si="4"/>
        <v>0</v>
      </c>
      <c r="M47">
        <f t="shared" si="5"/>
        <v>184</v>
      </c>
    </row>
    <row r="48" spans="1:13" hidden="1">
      <c r="A48" t="s">
        <v>1539</v>
      </c>
      <c r="B48" t="str">
        <f>VLOOKUP(A48,'3月考勤数据'!C:H,6,0)</f>
        <v>试用员工</v>
      </c>
      <c r="C48" s="43">
        <v>44930</v>
      </c>
      <c r="D48" t="s">
        <v>1776</v>
      </c>
      <c r="E48" s="43">
        <v>44986</v>
      </c>
      <c r="F48" s="43">
        <v>45016</v>
      </c>
      <c r="G48" t="s">
        <v>133</v>
      </c>
      <c r="H48">
        <f t="shared" si="6"/>
        <v>23</v>
      </c>
      <c r="I48">
        <f t="shared" si="1"/>
        <v>184</v>
      </c>
      <c r="J48">
        <f t="shared" si="2"/>
        <v>184</v>
      </c>
      <c r="K48" s="47">
        <v>0</v>
      </c>
      <c r="L48">
        <f t="shared" si="4"/>
        <v>0</v>
      </c>
      <c r="M48">
        <f t="shared" si="5"/>
        <v>184</v>
      </c>
    </row>
    <row r="49" spans="1:13" hidden="1">
      <c r="A49" t="s">
        <v>1689</v>
      </c>
      <c r="B49" t="str">
        <f>VLOOKUP(A49,'3月考勤数据'!C:H,6,0)</f>
        <v>试用员工</v>
      </c>
      <c r="C49" s="43">
        <v>44935</v>
      </c>
      <c r="D49" t="s">
        <v>1776</v>
      </c>
      <c r="E49" s="43">
        <v>44986</v>
      </c>
      <c r="F49" s="43">
        <v>45016</v>
      </c>
      <c r="G49" t="s">
        <v>133</v>
      </c>
      <c r="H49">
        <f t="shared" si="6"/>
        <v>23</v>
      </c>
      <c r="I49">
        <f t="shared" si="1"/>
        <v>184</v>
      </c>
      <c r="J49">
        <f t="shared" si="2"/>
        <v>184</v>
      </c>
      <c r="K49" s="47">
        <v>0</v>
      </c>
      <c r="L49">
        <f t="shared" si="4"/>
        <v>0</v>
      </c>
      <c r="M49">
        <f t="shared" si="5"/>
        <v>184</v>
      </c>
    </row>
    <row r="50" spans="1:13" hidden="1">
      <c r="A50" t="s">
        <v>1540</v>
      </c>
      <c r="B50" t="str">
        <f>VLOOKUP(A50,'3月考勤数据'!C:H,6,0)</f>
        <v>试用员工</v>
      </c>
      <c r="C50" s="43">
        <v>44958</v>
      </c>
      <c r="D50" t="s">
        <v>1776</v>
      </c>
      <c r="E50" s="43">
        <v>44986</v>
      </c>
      <c r="F50" s="43">
        <v>45016</v>
      </c>
      <c r="G50" t="s">
        <v>38</v>
      </c>
      <c r="H50">
        <f t="shared" si="6"/>
        <v>23</v>
      </c>
      <c r="I50">
        <f t="shared" si="1"/>
        <v>172.5</v>
      </c>
      <c r="J50">
        <f t="shared" si="2"/>
        <v>172.5</v>
      </c>
      <c r="K50" s="47">
        <v>0</v>
      </c>
      <c r="L50">
        <f t="shared" si="4"/>
        <v>0</v>
      </c>
      <c r="M50">
        <f t="shared" si="5"/>
        <v>172.5</v>
      </c>
    </row>
    <row r="51" spans="1:13" hidden="1">
      <c r="A51" t="s">
        <v>1541</v>
      </c>
      <c r="B51" t="str">
        <f>VLOOKUP(A51,'3月考勤数据'!C:H,6,0)</f>
        <v>试用员工</v>
      </c>
      <c r="C51" s="43">
        <v>44958</v>
      </c>
      <c r="D51" t="s">
        <v>1776</v>
      </c>
      <c r="E51" s="43">
        <v>44986</v>
      </c>
      <c r="F51" s="43">
        <v>45016</v>
      </c>
      <c r="G51" t="s">
        <v>38</v>
      </c>
      <c r="H51">
        <f t="shared" si="6"/>
        <v>23</v>
      </c>
      <c r="I51">
        <f t="shared" si="1"/>
        <v>172.5</v>
      </c>
      <c r="J51">
        <f t="shared" si="2"/>
        <v>172.5</v>
      </c>
      <c r="K51" s="47">
        <v>0</v>
      </c>
      <c r="L51">
        <f t="shared" si="4"/>
        <v>0</v>
      </c>
      <c r="M51">
        <f t="shared" si="5"/>
        <v>172.5</v>
      </c>
    </row>
    <row r="52" spans="1:13" hidden="1">
      <c r="A52" t="s">
        <v>1692</v>
      </c>
      <c r="B52" t="str">
        <f>VLOOKUP(A52,'3月考勤数据'!C:H,6,0)</f>
        <v>试用员工</v>
      </c>
      <c r="C52" s="43">
        <v>44958</v>
      </c>
      <c r="D52" t="s">
        <v>1776</v>
      </c>
      <c r="E52" s="43">
        <v>44986</v>
      </c>
      <c r="F52" s="43">
        <v>45016</v>
      </c>
      <c r="G52" t="s">
        <v>133</v>
      </c>
      <c r="H52">
        <f t="shared" si="6"/>
        <v>23</v>
      </c>
      <c r="I52">
        <f t="shared" si="1"/>
        <v>184</v>
      </c>
      <c r="J52">
        <f t="shared" si="2"/>
        <v>184</v>
      </c>
      <c r="K52" s="47">
        <v>0</v>
      </c>
      <c r="L52">
        <f t="shared" si="4"/>
        <v>0</v>
      </c>
      <c r="M52">
        <f t="shared" si="5"/>
        <v>184</v>
      </c>
    </row>
    <row r="53" spans="1:13" hidden="1">
      <c r="A53" t="s">
        <v>1542</v>
      </c>
      <c r="B53" t="str">
        <f>VLOOKUP(A53,'3月考勤数据'!C:H,6,0)</f>
        <v>试用员工</v>
      </c>
      <c r="C53" s="43">
        <v>44958</v>
      </c>
      <c r="D53" t="s">
        <v>1776</v>
      </c>
      <c r="E53" s="43">
        <v>44986</v>
      </c>
      <c r="F53" s="43">
        <v>45016</v>
      </c>
      <c r="G53" t="s">
        <v>38</v>
      </c>
      <c r="H53">
        <f t="shared" si="6"/>
        <v>23</v>
      </c>
      <c r="I53">
        <f t="shared" si="1"/>
        <v>172.5</v>
      </c>
      <c r="J53">
        <f t="shared" si="2"/>
        <v>172.5</v>
      </c>
      <c r="K53" s="47">
        <v>0</v>
      </c>
      <c r="L53">
        <f t="shared" si="4"/>
        <v>0</v>
      </c>
      <c r="M53">
        <f t="shared" si="5"/>
        <v>172.5</v>
      </c>
    </row>
    <row r="54" spans="1:13" hidden="1">
      <c r="A54" t="s">
        <v>1544</v>
      </c>
      <c r="B54" t="str">
        <f>VLOOKUP(A54,'3月考勤数据'!C:H,6,0)</f>
        <v>试用员工</v>
      </c>
      <c r="C54" s="43">
        <v>44958</v>
      </c>
      <c r="D54" t="s">
        <v>1776</v>
      </c>
      <c r="E54" s="43">
        <v>44986</v>
      </c>
      <c r="F54" s="43">
        <v>45016</v>
      </c>
      <c r="G54" t="s">
        <v>38</v>
      </c>
      <c r="H54">
        <f t="shared" si="6"/>
        <v>23</v>
      </c>
      <c r="I54">
        <f t="shared" si="1"/>
        <v>172.5</v>
      </c>
      <c r="J54">
        <f t="shared" si="2"/>
        <v>172.5</v>
      </c>
      <c r="K54" s="47">
        <v>0</v>
      </c>
      <c r="L54">
        <f t="shared" si="4"/>
        <v>0</v>
      </c>
      <c r="M54">
        <f t="shared" si="5"/>
        <v>172.5</v>
      </c>
    </row>
    <row r="55" spans="1:13" hidden="1">
      <c r="A55" t="s">
        <v>1694</v>
      </c>
      <c r="B55" t="str">
        <f>VLOOKUP(A55,'3月考勤数据'!C:H,6,0)</f>
        <v>试用员工</v>
      </c>
      <c r="C55" s="43">
        <v>44960</v>
      </c>
      <c r="D55" t="s">
        <v>1776</v>
      </c>
      <c r="E55" s="43">
        <v>44986</v>
      </c>
      <c r="F55" s="43">
        <v>45016</v>
      </c>
      <c r="G55" t="s">
        <v>38</v>
      </c>
      <c r="H55">
        <f t="shared" si="6"/>
        <v>23</v>
      </c>
      <c r="I55">
        <f t="shared" si="1"/>
        <v>172.5</v>
      </c>
      <c r="J55">
        <f t="shared" si="2"/>
        <v>172.5</v>
      </c>
      <c r="K55" s="47">
        <v>0</v>
      </c>
      <c r="L55">
        <f t="shared" si="4"/>
        <v>0</v>
      </c>
      <c r="M55">
        <f t="shared" si="5"/>
        <v>172.5</v>
      </c>
    </row>
    <row r="56" spans="1:13" hidden="1">
      <c r="A56" t="s">
        <v>1617</v>
      </c>
      <c r="B56" t="str">
        <f>VLOOKUP(A56,'3月考勤数据'!C:H,6,0)</f>
        <v>试用员工</v>
      </c>
      <c r="C56" s="43">
        <v>44963</v>
      </c>
      <c r="D56" t="s">
        <v>1776</v>
      </c>
      <c r="E56" s="43">
        <v>44986</v>
      </c>
      <c r="F56" s="43">
        <v>45016</v>
      </c>
      <c r="G56" t="s">
        <v>38</v>
      </c>
      <c r="H56">
        <f t="shared" si="6"/>
        <v>23</v>
      </c>
      <c r="I56">
        <f t="shared" si="1"/>
        <v>172.5</v>
      </c>
      <c r="J56">
        <f t="shared" si="2"/>
        <v>172.5</v>
      </c>
      <c r="K56" s="47">
        <v>0</v>
      </c>
      <c r="L56">
        <f t="shared" si="4"/>
        <v>0</v>
      </c>
      <c r="M56">
        <f t="shared" si="5"/>
        <v>172.5</v>
      </c>
    </row>
    <row r="57" spans="1:13" hidden="1">
      <c r="A57" t="s">
        <v>1695</v>
      </c>
      <c r="B57" t="str">
        <f>VLOOKUP(A57,'3月考勤数据'!C:H,6,0)</f>
        <v>试用员工</v>
      </c>
      <c r="C57" s="43">
        <v>44963</v>
      </c>
      <c r="D57" t="s">
        <v>1776</v>
      </c>
      <c r="E57" s="43">
        <v>44986</v>
      </c>
      <c r="F57" s="43">
        <v>45016</v>
      </c>
      <c r="G57" t="s">
        <v>38</v>
      </c>
      <c r="H57">
        <f t="shared" si="6"/>
        <v>23</v>
      </c>
      <c r="I57">
        <f t="shared" si="1"/>
        <v>172.5</v>
      </c>
      <c r="J57">
        <f t="shared" si="2"/>
        <v>172.5</v>
      </c>
      <c r="K57" s="47">
        <v>0</v>
      </c>
      <c r="L57">
        <f t="shared" si="4"/>
        <v>0</v>
      </c>
      <c r="M57">
        <f t="shared" si="5"/>
        <v>172.5</v>
      </c>
    </row>
    <row r="58" spans="1:13" hidden="1">
      <c r="A58" t="s">
        <v>1548</v>
      </c>
      <c r="B58" t="str">
        <f>VLOOKUP(A58,'3月考勤数据'!C:H,6,0)</f>
        <v>试用员工</v>
      </c>
      <c r="C58" s="43">
        <v>44964</v>
      </c>
      <c r="D58" t="s">
        <v>1776</v>
      </c>
      <c r="E58" s="43">
        <v>44986</v>
      </c>
      <c r="F58" s="43">
        <v>45016</v>
      </c>
      <c r="G58" t="s">
        <v>38</v>
      </c>
      <c r="H58">
        <f t="shared" si="6"/>
        <v>23</v>
      </c>
      <c r="I58">
        <f t="shared" si="1"/>
        <v>172.5</v>
      </c>
      <c r="J58">
        <f t="shared" si="2"/>
        <v>172.5</v>
      </c>
      <c r="K58" s="47">
        <v>0</v>
      </c>
      <c r="L58">
        <f t="shared" si="4"/>
        <v>0</v>
      </c>
      <c r="M58">
        <f t="shared" si="5"/>
        <v>172.5</v>
      </c>
    </row>
    <row r="59" spans="1:13" hidden="1">
      <c r="A59" t="s">
        <v>1713</v>
      </c>
      <c r="B59" t="str">
        <f>VLOOKUP(A59,'3月考勤数据'!C:H,6,0)</f>
        <v>试用员工</v>
      </c>
      <c r="C59" s="43">
        <v>44965</v>
      </c>
      <c r="D59" t="s">
        <v>1776</v>
      </c>
      <c r="E59" s="43">
        <v>44986</v>
      </c>
      <c r="F59" s="43">
        <v>45016</v>
      </c>
      <c r="G59" t="s">
        <v>38</v>
      </c>
      <c r="H59">
        <f t="shared" si="6"/>
        <v>23</v>
      </c>
      <c r="I59">
        <f t="shared" si="1"/>
        <v>172.5</v>
      </c>
      <c r="J59">
        <f t="shared" si="2"/>
        <v>172.5</v>
      </c>
      <c r="K59" s="47">
        <v>0</v>
      </c>
      <c r="L59">
        <f t="shared" si="4"/>
        <v>0</v>
      </c>
      <c r="M59">
        <f t="shared" si="5"/>
        <v>172.5</v>
      </c>
    </row>
    <row r="60" spans="1:13" hidden="1">
      <c r="A60" t="s">
        <v>1696</v>
      </c>
      <c r="B60" t="str">
        <f>VLOOKUP(A60,'3月考勤数据'!C:H,6,0)</f>
        <v>试用员工</v>
      </c>
      <c r="C60" s="43">
        <v>44967</v>
      </c>
      <c r="D60" t="s">
        <v>1776</v>
      </c>
      <c r="E60" s="43">
        <v>44986</v>
      </c>
      <c r="F60" s="43">
        <v>45016</v>
      </c>
      <c r="G60" t="s">
        <v>38</v>
      </c>
      <c r="H60">
        <f t="shared" si="6"/>
        <v>23</v>
      </c>
      <c r="I60">
        <f t="shared" si="1"/>
        <v>172.5</v>
      </c>
      <c r="J60">
        <f t="shared" si="2"/>
        <v>172.5</v>
      </c>
      <c r="K60" s="47">
        <v>0</v>
      </c>
      <c r="L60">
        <f t="shared" si="4"/>
        <v>0</v>
      </c>
      <c r="M60">
        <f t="shared" si="5"/>
        <v>172.5</v>
      </c>
    </row>
    <row r="61" spans="1:13" hidden="1">
      <c r="A61" t="s">
        <v>1714</v>
      </c>
      <c r="B61" t="str">
        <f>VLOOKUP(A61,'3月考勤数据'!C:H,6,0)</f>
        <v>试用员工</v>
      </c>
      <c r="C61" s="43">
        <v>44970</v>
      </c>
      <c r="D61" t="s">
        <v>1776</v>
      </c>
      <c r="E61" s="43">
        <v>44986</v>
      </c>
      <c r="F61" s="43">
        <v>45016</v>
      </c>
      <c r="G61" t="s">
        <v>38</v>
      </c>
      <c r="H61">
        <f t="shared" si="6"/>
        <v>23</v>
      </c>
      <c r="I61">
        <f t="shared" si="1"/>
        <v>172.5</v>
      </c>
      <c r="J61">
        <f t="shared" si="2"/>
        <v>172.5</v>
      </c>
      <c r="K61" s="47">
        <v>0</v>
      </c>
      <c r="L61">
        <f t="shared" si="4"/>
        <v>0</v>
      </c>
      <c r="M61">
        <f t="shared" si="5"/>
        <v>172.5</v>
      </c>
    </row>
    <row r="62" spans="1:13" hidden="1">
      <c r="A62" t="s">
        <v>1551</v>
      </c>
      <c r="B62" t="str">
        <f>VLOOKUP(A62,'3月考勤数据'!C:H,6,0)</f>
        <v>试用员工</v>
      </c>
      <c r="C62" s="43">
        <v>44970</v>
      </c>
      <c r="D62" t="s">
        <v>1776</v>
      </c>
      <c r="E62" s="43">
        <v>44986</v>
      </c>
      <c r="F62" s="43">
        <v>45016</v>
      </c>
      <c r="G62" t="s">
        <v>38</v>
      </c>
      <c r="H62">
        <f t="shared" si="6"/>
        <v>23</v>
      </c>
      <c r="I62">
        <f t="shared" si="1"/>
        <v>172.5</v>
      </c>
      <c r="J62">
        <f t="shared" si="2"/>
        <v>172.5</v>
      </c>
      <c r="K62" s="47">
        <v>0</v>
      </c>
      <c r="L62">
        <f t="shared" si="4"/>
        <v>0</v>
      </c>
      <c r="M62">
        <f t="shared" si="5"/>
        <v>172.5</v>
      </c>
    </row>
    <row r="63" spans="1:13" hidden="1">
      <c r="A63" t="s">
        <v>1729</v>
      </c>
      <c r="B63" t="str">
        <f>VLOOKUP(A63,'3月考勤数据'!C:H,6,0)</f>
        <v>试用员工</v>
      </c>
      <c r="C63" s="43">
        <v>44979</v>
      </c>
      <c r="D63" t="s">
        <v>1776</v>
      </c>
      <c r="E63" s="43">
        <v>44986</v>
      </c>
      <c r="F63" s="43">
        <v>45016</v>
      </c>
      <c r="G63" t="s">
        <v>38</v>
      </c>
      <c r="H63">
        <f t="shared" si="6"/>
        <v>23</v>
      </c>
      <c r="I63">
        <f t="shared" si="1"/>
        <v>172.5</v>
      </c>
      <c r="J63">
        <f t="shared" si="2"/>
        <v>172.5</v>
      </c>
      <c r="K63" s="47">
        <v>0</v>
      </c>
      <c r="L63">
        <f t="shared" si="4"/>
        <v>0</v>
      </c>
      <c r="M63">
        <f t="shared" si="5"/>
        <v>172.5</v>
      </c>
    </row>
    <row r="64" spans="1:13" hidden="1">
      <c r="A64" t="s">
        <v>1395</v>
      </c>
      <c r="B64" t="str">
        <f>VLOOKUP(A64,'3月考勤数据'!C:H,6,0)</f>
        <v>试用员工</v>
      </c>
      <c r="C64" s="43">
        <v>44979</v>
      </c>
      <c r="D64" t="s">
        <v>1776</v>
      </c>
      <c r="E64" s="43">
        <v>44986</v>
      </c>
      <c r="F64" s="43">
        <v>45016</v>
      </c>
      <c r="G64" t="s">
        <v>38</v>
      </c>
      <c r="H64">
        <f t="shared" si="6"/>
        <v>23</v>
      </c>
      <c r="I64">
        <f t="shared" si="1"/>
        <v>172.5</v>
      </c>
      <c r="J64">
        <f t="shared" si="2"/>
        <v>172.5</v>
      </c>
      <c r="K64" s="47">
        <v>0</v>
      </c>
      <c r="L64">
        <f t="shared" si="4"/>
        <v>0</v>
      </c>
      <c r="M64">
        <f t="shared" si="5"/>
        <v>172.5</v>
      </c>
    </row>
    <row r="65" spans="1:13" hidden="1">
      <c r="A65" t="s">
        <v>1745</v>
      </c>
      <c r="B65" t="str">
        <f>VLOOKUP(A65,'3月考勤数据'!C:H,6,0)</f>
        <v>试用员工</v>
      </c>
      <c r="C65" s="43">
        <v>44981</v>
      </c>
      <c r="D65" t="s">
        <v>1776</v>
      </c>
      <c r="E65" s="43">
        <v>44986</v>
      </c>
      <c r="F65" s="43">
        <v>45016</v>
      </c>
      <c r="G65" t="s">
        <v>38</v>
      </c>
      <c r="H65">
        <f t="shared" si="6"/>
        <v>23</v>
      </c>
      <c r="I65">
        <f t="shared" si="1"/>
        <v>172.5</v>
      </c>
      <c r="J65">
        <f t="shared" si="2"/>
        <v>172.5</v>
      </c>
      <c r="K65" s="47">
        <v>0</v>
      </c>
      <c r="L65">
        <f t="shared" si="4"/>
        <v>0</v>
      </c>
      <c r="M65">
        <f t="shared" si="5"/>
        <v>172.5</v>
      </c>
    </row>
    <row r="66" spans="1:13" hidden="1">
      <c r="A66" t="s">
        <v>1730</v>
      </c>
      <c r="B66" t="str">
        <f>VLOOKUP(A66,'3月考勤数据'!C:H,6,0)</f>
        <v>试用员工</v>
      </c>
      <c r="C66" s="43">
        <v>44981</v>
      </c>
      <c r="D66" t="s">
        <v>1776</v>
      </c>
      <c r="E66" s="43">
        <v>44986</v>
      </c>
      <c r="F66" s="43">
        <v>45016</v>
      </c>
      <c r="G66" t="s">
        <v>38</v>
      </c>
      <c r="H66">
        <f t="shared" si="6"/>
        <v>23</v>
      </c>
      <c r="I66">
        <f t="shared" ref="I66:I129" si="7">IF(G66="研发",172.5,184)</f>
        <v>172.5</v>
      </c>
      <c r="J66">
        <f t="shared" ref="J66:J129" si="8">IF(G66="研发",7.5,8)*H66</f>
        <v>172.5</v>
      </c>
      <c r="K66" s="47">
        <v>0</v>
      </c>
      <c r="L66">
        <f t="shared" ref="L66:L129" si="9">IF(G66="研发",7.5,8)*K66</f>
        <v>0</v>
      </c>
      <c r="M66">
        <f t="shared" ref="M66:M129" si="10">J66-L66</f>
        <v>172.5</v>
      </c>
    </row>
    <row r="67" spans="1:13" hidden="1">
      <c r="A67" t="s">
        <v>1552</v>
      </c>
      <c r="B67" t="str">
        <f>VLOOKUP(A67,'3月考勤数据'!C:H,6,0)</f>
        <v>试用员工</v>
      </c>
      <c r="C67" s="43">
        <v>44984</v>
      </c>
      <c r="D67" t="s">
        <v>1776</v>
      </c>
      <c r="E67" s="43">
        <v>44986</v>
      </c>
      <c r="F67" s="43">
        <v>45016</v>
      </c>
      <c r="G67" t="s">
        <v>133</v>
      </c>
      <c r="H67">
        <f t="shared" si="6"/>
        <v>23</v>
      </c>
      <c r="I67">
        <f t="shared" si="7"/>
        <v>184</v>
      </c>
      <c r="J67">
        <f t="shared" si="8"/>
        <v>184</v>
      </c>
      <c r="K67" s="47">
        <v>0</v>
      </c>
      <c r="L67">
        <f t="shared" si="9"/>
        <v>0</v>
      </c>
      <c r="M67">
        <f t="shared" si="10"/>
        <v>184</v>
      </c>
    </row>
    <row r="68" spans="1:13" hidden="1">
      <c r="A68" t="s">
        <v>1653</v>
      </c>
      <c r="B68" t="str">
        <f>VLOOKUP(A68,'3月考勤数据'!C:H,6,0)</f>
        <v>试用员工</v>
      </c>
      <c r="C68" s="43">
        <v>44984</v>
      </c>
      <c r="D68" t="s">
        <v>1776</v>
      </c>
      <c r="E68" s="43">
        <v>44986</v>
      </c>
      <c r="F68" s="43">
        <v>45016</v>
      </c>
      <c r="G68" t="s">
        <v>38</v>
      </c>
      <c r="H68">
        <f t="shared" si="6"/>
        <v>23</v>
      </c>
      <c r="I68">
        <f t="shared" si="7"/>
        <v>172.5</v>
      </c>
      <c r="J68">
        <f t="shared" si="8"/>
        <v>172.5</v>
      </c>
      <c r="K68" s="47">
        <v>0</v>
      </c>
      <c r="L68">
        <f t="shared" si="9"/>
        <v>0</v>
      </c>
      <c r="M68">
        <f t="shared" si="10"/>
        <v>172.5</v>
      </c>
    </row>
    <row r="69" spans="1:13" hidden="1">
      <c r="A69" t="s">
        <v>1732</v>
      </c>
      <c r="B69" t="str">
        <f>VLOOKUP(A69,'3月考勤数据'!C:H,6,0)</f>
        <v>试用员工</v>
      </c>
      <c r="C69" s="43">
        <v>44986</v>
      </c>
      <c r="D69" t="s">
        <v>1776</v>
      </c>
      <c r="E69" s="43">
        <v>44986</v>
      </c>
      <c r="F69" s="43">
        <v>45016</v>
      </c>
      <c r="G69" t="s">
        <v>133</v>
      </c>
      <c r="H69">
        <f t="shared" si="6"/>
        <v>23</v>
      </c>
      <c r="I69">
        <f t="shared" si="7"/>
        <v>184</v>
      </c>
      <c r="J69">
        <f t="shared" si="8"/>
        <v>184</v>
      </c>
      <c r="K69" s="47">
        <v>0</v>
      </c>
      <c r="L69">
        <f t="shared" si="9"/>
        <v>0</v>
      </c>
      <c r="M69">
        <f t="shared" si="10"/>
        <v>184</v>
      </c>
    </row>
    <row r="70" spans="1:13" hidden="1">
      <c r="A70" t="s">
        <v>1735</v>
      </c>
      <c r="B70" t="str">
        <f>VLOOKUP(A70,'3月考勤数据'!C:H,6,0)</f>
        <v>试用员工</v>
      </c>
      <c r="C70" s="43">
        <v>44986</v>
      </c>
      <c r="D70" t="s">
        <v>1776</v>
      </c>
      <c r="E70" s="43">
        <v>44986</v>
      </c>
      <c r="F70" s="43">
        <v>45016</v>
      </c>
      <c r="G70" t="s">
        <v>38</v>
      </c>
      <c r="H70">
        <f t="shared" si="6"/>
        <v>23</v>
      </c>
      <c r="I70">
        <f t="shared" si="7"/>
        <v>172.5</v>
      </c>
      <c r="J70">
        <f t="shared" si="8"/>
        <v>172.5</v>
      </c>
      <c r="K70" s="47">
        <v>0</v>
      </c>
      <c r="L70">
        <f t="shared" si="9"/>
        <v>0</v>
      </c>
      <c r="M70">
        <f t="shared" si="10"/>
        <v>172.5</v>
      </c>
    </row>
    <row r="71" spans="1:13" hidden="1">
      <c r="A71" t="s">
        <v>1655</v>
      </c>
      <c r="B71" t="str">
        <f>VLOOKUP(A71,'3月考勤数据'!C:H,6,0)</f>
        <v>试用员工</v>
      </c>
      <c r="C71" s="43">
        <v>44991</v>
      </c>
      <c r="D71" t="s">
        <v>1776</v>
      </c>
      <c r="E71" s="43">
        <v>44986</v>
      </c>
      <c r="F71" s="43">
        <v>45016</v>
      </c>
      <c r="G71" t="s">
        <v>38</v>
      </c>
      <c r="H71">
        <f t="shared" si="6"/>
        <v>20</v>
      </c>
      <c r="I71">
        <f t="shared" si="7"/>
        <v>172.5</v>
      </c>
      <c r="J71">
        <f t="shared" si="8"/>
        <v>150</v>
      </c>
      <c r="K71" s="47">
        <v>0</v>
      </c>
      <c r="L71">
        <f t="shared" si="9"/>
        <v>0</v>
      </c>
      <c r="M71">
        <f t="shared" si="10"/>
        <v>150</v>
      </c>
    </row>
    <row r="72" spans="1:13" hidden="1">
      <c r="A72" t="s">
        <v>1658</v>
      </c>
      <c r="B72" t="str">
        <f>VLOOKUP(A72,'3月考勤数据'!C:H,6,0)</f>
        <v>试用员工</v>
      </c>
      <c r="C72" s="43">
        <v>44993</v>
      </c>
      <c r="D72" t="s">
        <v>1776</v>
      </c>
      <c r="E72" s="43">
        <v>44986</v>
      </c>
      <c r="F72" s="43">
        <v>45016</v>
      </c>
      <c r="G72" t="s">
        <v>133</v>
      </c>
      <c r="H72">
        <f t="shared" si="6"/>
        <v>18</v>
      </c>
      <c r="I72">
        <f t="shared" si="7"/>
        <v>184</v>
      </c>
      <c r="J72">
        <f t="shared" si="8"/>
        <v>144</v>
      </c>
      <c r="K72" s="47">
        <v>0</v>
      </c>
      <c r="L72">
        <f t="shared" si="9"/>
        <v>0</v>
      </c>
      <c r="M72">
        <f t="shared" si="10"/>
        <v>144</v>
      </c>
    </row>
    <row r="73" spans="1:13" hidden="1">
      <c r="A73" t="s">
        <v>1472</v>
      </c>
      <c r="B73" t="str">
        <f>VLOOKUP(A73,'3月考勤数据'!C:H,6,0)</f>
        <v>试用员工</v>
      </c>
      <c r="C73" s="43">
        <v>45002</v>
      </c>
      <c r="D73" t="s">
        <v>1776</v>
      </c>
      <c r="E73" s="43">
        <v>44986</v>
      </c>
      <c r="F73" s="43">
        <v>45016</v>
      </c>
      <c r="G73" t="s">
        <v>133</v>
      </c>
      <c r="H73">
        <f t="shared" si="6"/>
        <v>11</v>
      </c>
      <c r="I73">
        <f t="shared" si="7"/>
        <v>184</v>
      </c>
      <c r="J73">
        <f t="shared" si="8"/>
        <v>88</v>
      </c>
      <c r="K73" s="47">
        <v>0</v>
      </c>
      <c r="L73">
        <f t="shared" si="9"/>
        <v>0</v>
      </c>
      <c r="M73">
        <f t="shared" si="10"/>
        <v>88</v>
      </c>
    </row>
    <row r="74" spans="1:13" hidden="1">
      <c r="A74" t="s">
        <v>1742</v>
      </c>
      <c r="B74" t="str">
        <f>VLOOKUP(A74,'3月考勤数据'!C:H,6,0)</f>
        <v>试用员工</v>
      </c>
      <c r="C74" s="43">
        <v>45009</v>
      </c>
      <c r="D74" t="s">
        <v>1776</v>
      </c>
      <c r="E74" s="43">
        <v>44986</v>
      </c>
      <c r="F74" s="43">
        <v>45016</v>
      </c>
      <c r="G74" t="s">
        <v>133</v>
      </c>
      <c r="H74">
        <f t="shared" si="6"/>
        <v>6</v>
      </c>
      <c r="I74">
        <f t="shared" si="7"/>
        <v>184</v>
      </c>
      <c r="J74">
        <f t="shared" si="8"/>
        <v>48</v>
      </c>
      <c r="K74" s="47">
        <v>0</v>
      </c>
      <c r="L74">
        <f t="shared" si="9"/>
        <v>0</v>
      </c>
      <c r="M74">
        <f t="shared" si="10"/>
        <v>48</v>
      </c>
    </row>
    <row r="75" spans="1:13" hidden="1">
      <c r="A75" t="s">
        <v>1746</v>
      </c>
      <c r="B75" t="str">
        <f>VLOOKUP(A75,'3月考勤数据'!C:H,6,0)</f>
        <v>试用员工</v>
      </c>
      <c r="C75" s="43">
        <v>44986</v>
      </c>
      <c r="D75" t="s">
        <v>1776</v>
      </c>
      <c r="E75" s="43">
        <v>44986</v>
      </c>
      <c r="F75" s="43">
        <v>45016</v>
      </c>
      <c r="G75" t="s">
        <v>38</v>
      </c>
      <c r="H75">
        <f t="shared" si="6"/>
        <v>23</v>
      </c>
      <c r="I75">
        <f t="shared" si="7"/>
        <v>172.5</v>
      </c>
      <c r="J75">
        <f t="shared" si="8"/>
        <v>172.5</v>
      </c>
      <c r="K75" s="47">
        <v>0</v>
      </c>
      <c r="L75">
        <f t="shared" si="9"/>
        <v>0</v>
      </c>
      <c r="M75">
        <f t="shared" si="10"/>
        <v>172.5</v>
      </c>
    </row>
    <row r="76" spans="1:13" hidden="1">
      <c r="A76" t="s">
        <v>1346</v>
      </c>
      <c r="B76" t="str">
        <f>VLOOKUP(A76,'3月考勤数据'!C:H,6,0)</f>
        <v>试用员工</v>
      </c>
      <c r="C76" s="43">
        <v>44988</v>
      </c>
      <c r="D76" t="s">
        <v>1776</v>
      </c>
      <c r="E76" s="43">
        <v>44986</v>
      </c>
      <c r="F76" s="43">
        <v>45016</v>
      </c>
      <c r="G76" t="s">
        <v>38</v>
      </c>
      <c r="H76">
        <f t="shared" si="6"/>
        <v>21</v>
      </c>
      <c r="I76">
        <f t="shared" si="7"/>
        <v>172.5</v>
      </c>
      <c r="J76">
        <f t="shared" si="8"/>
        <v>157.5</v>
      </c>
      <c r="K76" s="47">
        <v>0</v>
      </c>
      <c r="L76">
        <f t="shared" si="9"/>
        <v>0</v>
      </c>
      <c r="M76">
        <f t="shared" si="10"/>
        <v>157.5</v>
      </c>
    </row>
    <row r="77" spans="1:13" hidden="1">
      <c r="A77" t="s">
        <v>1747</v>
      </c>
      <c r="B77" t="str">
        <f>VLOOKUP(A77,'3月考勤数据'!C:H,6,0)</f>
        <v>试用员工</v>
      </c>
      <c r="C77" s="43">
        <v>44988</v>
      </c>
      <c r="D77" t="s">
        <v>1776</v>
      </c>
      <c r="E77" s="43">
        <v>44986</v>
      </c>
      <c r="F77" s="43">
        <v>45016</v>
      </c>
      <c r="G77" t="s">
        <v>38</v>
      </c>
      <c r="H77">
        <f t="shared" si="6"/>
        <v>21</v>
      </c>
      <c r="I77">
        <f t="shared" si="7"/>
        <v>172.5</v>
      </c>
      <c r="J77">
        <f t="shared" si="8"/>
        <v>157.5</v>
      </c>
      <c r="K77" s="47">
        <v>0</v>
      </c>
      <c r="L77">
        <f t="shared" si="9"/>
        <v>0</v>
      </c>
      <c r="M77">
        <f t="shared" si="10"/>
        <v>157.5</v>
      </c>
    </row>
    <row r="78" spans="1:13" hidden="1">
      <c r="A78" t="s">
        <v>1716</v>
      </c>
      <c r="B78" t="str">
        <f>VLOOKUP(A78,'3月考勤数据'!C:H,6,0)</f>
        <v>试用员工</v>
      </c>
      <c r="C78" s="43">
        <v>44988</v>
      </c>
      <c r="D78" t="s">
        <v>1776</v>
      </c>
      <c r="E78" s="43">
        <v>44986</v>
      </c>
      <c r="F78" s="43">
        <v>45016</v>
      </c>
      <c r="G78" t="s">
        <v>38</v>
      </c>
      <c r="H78">
        <f t="shared" si="6"/>
        <v>21</v>
      </c>
      <c r="I78">
        <f t="shared" si="7"/>
        <v>172.5</v>
      </c>
      <c r="J78">
        <f t="shared" si="8"/>
        <v>157.5</v>
      </c>
      <c r="K78" s="47">
        <v>0</v>
      </c>
      <c r="L78">
        <f t="shared" si="9"/>
        <v>0</v>
      </c>
      <c r="M78">
        <f t="shared" si="10"/>
        <v>157.5</v>
      </c>
    </row>
    <row r="79" spans="1:13" hidden="1">
      <c r="A79" t="s">
        <v>1654</v>
      </c>
      <c r="B79" t="str">
        <f>VLOOKUP(A79,'3月考勤数据'!C:H,6,0)</f>
        <v>试用员工</v>
      </c>
      <c r="C79" s="43">
        <v>44988</v>
      </c>
      <c r="D79" t="s">
        <v>1776</v>
      </c>
      <c r="E79" s="43">
        <v>44986</v>
      </c>
      <c r="F79" s="43">
        <v>45016</v>
      </c>
      <c r="G79" t="s">
        <v>38</v>
      </c>
      <c r="H79">
        <f t="shared" si="6"/>
        <v>21</v>
      </c>
      <c r="I79">
        <f t="shared" si="7"/>
        <v>172.5</v>
      </c>
      <c r="J79">
        <f t="shared" si="8"/>
        <v>157.5</v>
      </c>
      <c r="K79" s="47">
        <v>0</v>
      </c>
      <c r="L79">
        <f t="shared" si="9"/>
        <v>0</v>
      </c>
      <c r="M79">
        <f t="shared" si="10"/>
        <v>157.5</v>
      </c>
    </row>
    <row r="80" spans="1:13" hidden="1">
      <c r="A80" t="s">
        <v>1717</v>
      </c>
      <c r="B80" t="str">
        <f>VLOOKUP(A80,'3月考勤数据'!C:H,6,0)</f>
        <v>试用员工</v>
      </c>
      <c r="C80" s="43">
        <v>44988</v>
      </c>
      <c r="D80" t="s">
        <v>1776</v>
      </c>
      <c r="E80" s="43">
        <v>44986</v>
      </c>
      <c r="F80" s="43">
        <v>45016</v>
      </c>
      <c r="G80" t="s">
        <v>38</v>
      </c>
      <c r="H80">
        <f t="shared" si="6"/>
        <v>21</v>
      </c>
      <c r="I80">
        <f t="shared" si="7"/>
        <v>172.5</v>
      </c>
      <c r="J80">
        <f t="shared" si="8"/>
        <v>157.5</v>
      </c>
      <c r="K80" s="47">
        <v>0</v>
      </c>
      <c r="L80">
        <f t="shared" si="9"/>
        <v>0</v>
      </c>
      <c r="M80">
        <f t="shared" si="10"/>
        <v>157.5</v>
      </c>
    </row>
    <row r="81" spans="1:13" hidden="1">
      <c r="A81" t="s">
        <v>1465</v>
      </c>
      <c r="B81" t="str">
        <f>VLOOKUP(A81,'3月考勤数据'!C:H,6,0)</f>
        <v>试用员工</v>
      </c>
      <c r="C81" s="43">
        <v>44988</v>
      </c>
      <c r="D81" t="s">
        <v>1776</v>
      </c>
      <c r="E81" s="43">
        <v>44986</v>
      </c>
      <c r="F81" s="43">
        <v>45016</v>
      </c>
      <c r="G81" t="s">
        <v>38</v>
      </c>
      <c r="H81">
        <f t="shared" si="6"/>
        <v>21</v>
      </c>
      <c r="I81">
        <f t="shared" si="7"/>
        <v>172.5</v>
      </c>
      <c r="J81">
        <f t="shared" si="8"/>
        <v>157.5</v>
      </c>
      <c r="K81" s="47">
        <v>0</v>
      </c>
      <c r="L81">
        <f t="shared" si="9"/>
        <v>0</v>
      </c>
      <c r="M81">
        <f t="shared" si="10"/>
        <v>157.5</v>
      </c>
    </row>
    <row r="82" spans="1:13" hidden="1">
      <c r="A82" t="s">
        <v>1736</v>
      </c>
      <c r="B82" t="str">
        <f>VLOOKUP(A82,'3月考勤数据'!C:H,6,0)</f>
        <v>试用员工</v>
      </c>
      <c r="C82" s="43">
        <v>44988</v>
      </c>
      <c r="D82" t="s">
        <v>1776</v>
      </c>
      <c r="E82" s="43">
        <v>44986</v>
      </c>
      <c r="F82" s="43">
        <v>45016</v>
      </c>
      <c r="G82" t="s">
        <v>38</v>
      </c>
      <c r="H82">
        <f t="shared" si="6"/>
        <v>21</v>
      </c>
      <c r="I82">
        <f t="shared" si="7"/>
        <v>172.5</v>
      </c>
      <c r="J82">
        <f t="shared" si="8"/>
        <v>157.5</v>
      </c>
      <c r="K82" s="47">
        <v>0</v>
      </c>
      <c r="L82">
        <f t="shared" si="9"/>
        <v>0</v>
      </c>
      <c r="M82">
        <f t="shared" si="10"/>
        <v>157.5</v>
      </c>
    </row>
    <row r="83" spans="1:13" hidden="1">
      <c r="A83" t="s">
        <v>1348</v>
      </c>
      <c r="B83" t="str">
        <f>VLOOKUP(A83,'3月考勤数据'!C:H,6,0)</f>
        <v>试用员工</v>
      </c>
      <c r="C83" s="43">
        <v>44988</v>
      </c>
      <c r="D83" t="s">
        <v>1776</v>
      </c>
      <c r="E83" s="43">
        <v>44986</v>
      </c>
      <c r="F83" s="43">
        <v>45016</v>
      </c>
      <c r="G83" t="s">
        <v>38</v>
      </c>
      <c r="H83">
        <f t="shared" si="6"/>
        <v>21</v>
      </c>
      <c r="I83">
        <f t="shared" si="7"/>
        <v>172.5</v>
      </c>
      <c r="J83">
        <f t="shared" si="8"/>
        <v>157.5</v>
      </c>
      <c r="K83" s="47">
        <v>0</v>
      </c>
      <c r="L83">
        <f t="shared" si="9"/>
        <v>0</v>
      </c>
      <c r="M83">
        <f t="shared" si="10"/>
        <v>157.5</v>
      </c>
    </row>
    <row r="84" spans="1:13" hidden="1">
      <c r="A84" t="s">
        <v>1349</v>
      </c>
      <c r="B84" t="str">
        <f>VLOOKUP(A84,'3月考勤数据'!C:H,6,0)</f>
        <v>试用员工</v>
      </c>
      <c r="C84" s="43">
        <v>44991</v>
      </c>
      <c r="D84" t="s">
        <v>1776</v>
      </c>
      <c r="E84" s="43">
        <v>44986</v>
      </c>
      <c r="F84" s="43">
        <v>45016</v>
      </c>
      <c r="G84" t="s">
        <v>38</v>
      </c>
      <c r="H84">
        <f t="shared" si="6"/>
        <v>20</v>
      </c>
      <c r="I84">
        <f t="shared" si="7"/>
        <v>172.5</v>
      </c>
      <c r="J84">
        <f t="shared" si="8"/>
        <v>150</v>
      </c>
      <c r="K84" s="47">
        <v>0</v>
      </c>
      <c r="L84">
        <f t="shared" si="9"/>
        <v>0</v>
      </c>
      <c r="M84">
        <f t="shared" si="10"/>
        <v>150</v>
      </c>
    </row>
    <row r="85" spans="1:13" hidden="1">
      <c r="A85" t="s">
        <v>1656</v>
      </c>
      <c r="B85" t="str">
        <f>VLOOKUP(A85,'3月考勤数据'!C:H,6,0)</f>
        <v>试用员工</v>
      </c>
      <c r="C85" s="43">
        <v>44991</v>
      </c>
      <c r="D85" t="s">
        <v>1776</v>
      </c>
      <c r="E85" s="43">
        <v>44986</v>
      </c>
      <c r="F85" s="43">
        <v>45016</v>
      </c>
      <c r="G85" t="s">
        <v>38</v>
      </c>
      <c r="H85">
        <f t="shared" si="6"/>
        <v>20</v>
      </c>
      <c r="I85">
        <f t="shared" si="7"/>
        <v>172.5</v>
      </c>
      <c r="J85">
        <f t="shared" si="8"/>
        <v>150</v>
      </c>
      <c r="K85" s="47">
        <v>0</v>
      </c>
      <c r="L85">
        <f t="shared" si="9"/>
        <v>0</v>
      </c>
      <c r="M85">
        <f t="shared" si="10"/>
        <v>150</v>
      </c>
    </row>
    <row r="86" spans="1:13" hidden="1">
      <c r="A86" t="s">
        <v>1351</v>
      </c>
      <c r="B86" t="str">
        <f>VLOOKUP(A86,'3月考勤数据'!C:H,6,0)</f>
        <v>试用员工</v>
      </c>
      <c r="C86" s="43">
        <v>44993</v>
      </c>
      <c r="D86" t="s">
        <v>1776</v>
      </c>
      <c r="E86" s="43">
        <v>44986</v>
      </c>
      <c r="F86" s="43">
        <v>45016</v>
      </c>
      <c r="G86" t="s">
        <v>38</v>
      </c>
      <c r="H86">
        <f t="shared" si="6"/>
        <v>18</v>
      </c>
      <c r="I86">
        <f t="shared" si="7"/>
        <v>172.5</v>
      </c>
      <c r="J86">
        <f t="shared" si="8"/>
        <v>135</v>
      </c>
      <c r="K86" s="47">
        <v>0</v>
      </c>
      <c r="L86">
        <f t="shared" si="9"/>
        <v>0</v>
      </c>
      <c r="M86">
        <f t="shared" si="10"/>
        <v>135</v>
      </c>
    </row>
    <row r="87" spans="1:13" hidden="1">
      <c r="A87" t="s">
        <v>1737</v>
      </c>
      <c r="B87" t="str">
        <f>VLOOKUP(A87,'3月考勤数据'!C:H,6,0)</f>
        <v>试用员工</v>
      </c>
      <c r="C87" s="43">
        <v>44993</v>
      </c>
      <c r="D87" t="s">
        <v>1776</v>
      </c>
      <c r="E87" s="43">
        <v>44986</v>
      </c>
      <c r="F87" s="43">
        <v>45016</v>
      </c>
      <c r="G87" t="s">
        <v>38</v>
      </c>
      <c r="H87">
        <f t="shared" si="6"/>
        <v>18</v>
      </c>
      <c r="I87">
        <f t="shared" si="7"/>
        <v>172.5</v>
      </c>
      <c r="J87">
        <f t="shared" si="8"/>
        <v>135</v>
      </c>
      <c r="K87" s="47">
        <v>0</v>
      </c>
      <c r="L87">
        <f t="shared" si="9"/>
        <v>0</v>
      </c>
      <c r="M87">
        <f t="shared" si="10"/>
        <v>135</v>
      </c>
    </row>
    <row r="88" spans="1:13" hidden="1">
      <c r="A88" t="s">
        <v>1718</v>
      </c>
      <c r="B88" t="str">
        <f>VLOOKUP(A88,'3月考勤数据'!C:H,6,0)</f>
        <v>试用员工</v>
      </c>
      <c r="C88" s="43">
        <v>44993</v>
      </c>
      <c r="D88" t="s">
        <v>1776</v>
      </c>
      <c r="E88" s="43">
        <v>44986</v>
      </c>
      <c r="F88" s="43">
        <v>45016</v>
      </c>
      <c r="G88" t="s">
        <v>38</v>
      </c>
      <c r="H88">
        <f t="shared" si="6"/>
        <v>18</v>
      </c>
      <c r="I88">
        <f t="shared" si="7"/>
        <v>172.5</v>
      </c>
      <c r="J88">
        <f t="shared" si="8"/>
        <v>135</v>
      </c>
      <c r="K88" s="47">
        <v>0</v>
      </c>
      <c r="L88">
        <f t="shared" si="9"/>
        <v>0</v>
      </c>
      <c r="M88">
        <f t="shared" si="10"/>
        <v>135</v>
      </c>
    </row>
    <row r="89" spans="1:13" hidden="1">
      <c r="A89" t="s">
        <v>1353</v>
      </c>
      <c r="B89" t="str">
        <f>VLOOKUP(A89,'3月考勤数据'!C:H,6,0)</f>
        <v>试用员工</v>
      </c>
      <c r="C89" s="43">
        <v>44993</v>
      </c>
      <c r="D89" t="s">
        <v>1776</v>
      </c>
      <c r="E89" s="43">
        <v>44986</v>
      </c>
      <c r="F89" s="43">
        <v>45016</v>
      </c>
      <c r="G89" t="s">
        <v>38</v>
      </c>
      <c r="H89">
        <f t="shared" si="6"/>
        <v>18</v>
      </c>
      <c r="I89">
        <f t="shared" si="7"/>
        <v>172.5</v>
      </c>
      <c r="J89">
        <f t="shared" si="8"/>
        <v>135</v>
      </c>
      <c r="K89" s="47">
        <v>0</v>
      </c>
      <c r="L89">
        <f t="shared" si="9"/>
        <v>0</v>
      </c>
      <c r="M89">
        <f t="shared" si="10"/>
        <v>135</v>
      </c>
    </row>
    <row r="90" spans="1:13" hidden="1">
      <c r="A90" t="s">
        <v>1659</v>
      </c>
      <c r="B90" t="str">
        <f>VLOOKUP(A90,'3月考勤数据'!C:H,6,0)</f>
        <v>试用员工</v>
      </c>
      <c r="C90" s="43">
        <v>44993</v>
      </c>
      <c r="D90" t="s">
        <v>1776</v>
      </c>
      <c r="E90" s="43">
        <v>44986</v>
      </c>
      <c r="F90" s="43">
        <v>45016</v>
      </c>
      <c r="G90" t="s">
        <v>38</v>
      </c>
      <c r="H90">
        <f t="shared" si="6"/>
        <v>18</v>
      </c>
      <c r="I90">
        <f t="shared" si="7"/>
        <v>172.5</v>
      </c>
      <c r="J90">
        <f t="shared" si="8"/>
        <v>135</v>
      </c>
      <c r="K90" s="47">
        <v>0</v>
      </c>
      <c r="L90">
        <f t="shared" si="9"/>
        <v>0</v>
      </c>
      <c r="M90">
        <f t="shared" si="10"/>
        <v>135</v>
      </c>
    </row>
    <row r="91" spans="1:13" hidden="1">
      <c r="A91" t="s">
        <v>1738</v>
      </c>
      <c r="B91" t="str">
        <f>VLOOKUP(A91,'3月考勤数据'!C:H,6,0)</f>
        <v>试用员工</v>
      </c>
      <c r="C91" s="43">
        <v>44993</v>
      </c>
      <c r="D91" t="s">
        <v>1776</v>
      </c>
      <c r="E91" s="43">
        <v>44986</v>
      </c>
      <c r="F91" s="43">
        <v>45016</v>
      </c>
      <c r="G91" t="s">
        <v>38</v>
      </c>
      <c r="H91">
        <f t="shared" si="6"/>
        <v>18</v>
      </c>
      <c r="I91">
        <f t="shared" si="7"/>
        <v>172.5</v>
      </c>
      <c r="J91">
        <f t="shared" si="8"/>
        <v>135</v>
      </c>
      <c r="K91" s="47">
        <v>0</v>
      </c>
      <c r="L91">
        <f t="shared" si="9"/>
        <v>0</v>
      </c>
      <c r="M91">
        <f t="shared" si="10"/>
        <v>135</v>
      </c>
    </row>
    <row r="92" spans="1:13" hidden="1">
      <c r="A92" t="s">
        <v>1466</v>
      </c>
      <c r="B92" t="str">
        <f>VLOOKUP(A92,'3月考勤数据'!C:H,6,0)</f>
        <v>试用员工</v>
      </c>
      <c r="C92" s="43">
        <v>44995</v>
      </c>
      <c r="D92" t="s">
        <v>1776</v>
      </c>
      <c r="E92" s="43">
        <v>44986</v>
      </c>
      <c r="F92" s="43">
        <v>45016</v>
      </c>
      <c r="G92" t="s">
        <v>38</v>
      </c>
      <c r="H92">
        <f t="shared" si="6"/>
        <v>16</v>
      </c>
      <c r="I92">
        <f t="shared" si="7"/>
        <v>172.5</v>
      </c>
      <c r="J92">
        <f t="shared" si="8"/>
        <v>120</v>
      </c>
      <c r="K92" s="47">
        <v>0</v>
      </c>
      <c r="L92">
        <f t="shared" si="9"/>
        <v>0</v>
      </c>
      <c r="M92">
        <f t="shared" si="10"/>
        <v>120</v>
      </c>
    </row>
    <row r="93" spans="1:13" hidden="1">
      <c r="A93" t="s">
        <v>1660</v>
      </c>
      <c r="B93" t="str">
        <f>VLOOKUP(A93,'3月考勤数据'!C:H,6,0)</f>
        <v>试用员工</v>
      </c>
      <c r="C93" s="43">
        <v>44995</v>
      </c>
      <c r="D93" t="s">
        <v>1776</v>
      </c>
      <c r="E93" s="43">
        <v>44986</v>
      </c>
      <c r="F93" s="43">
        <v>45016</v>
      </c>
      <c r="G93" t="s">
        <v>38</v>
      </c>
      <c r="H93">
        <f t="shared" si="6"/>
        <v>16</v>
      </c>
      <c r="I93">
        <f t="shared" si="7"/>
        <v>172.5</v>
      </c>
      <c r="J93">
        <f t="shared" si="8"/>
        <v>120</v>
      </c>
      <c r="K93" s="47">
        <v>0</v>
      </c>
      <c r="L93">
        <f t="shared" si="9"/>
        <v>0</v>
      </c>
      <c r="M93">
        <f t="shared" si="10"/>
        <v>120</v>
      </c>
    </row>
    <row r="94" spans="1:13" hidden="1">
      <c r="A94" t="s">
        <v>1467</v>
      </c>
      <c r="B94" t="str">
        <f>VLOOKUP(A94,'3月考勤数据'!C:H,6,0)</f>
        <v>试用员工</v>
      </c>
      <c r="C94" s="43">
        <v>44995</v>
      </c>
      <c r="D94" t="s">
        <v>1776</v>
      </c>
      <c r="E94" s="43">
        <v>44986</v>
      </c>
      <c r="F94" s="43">
        <v>45016</v>
      </c>
      <c r="G94" t="s">
        <v>38</v>
      </c>
      <c r="H94">
        <f t="shared" si="6"/>
        <v>16</v>
      </c>
      <c r="I94">
        <f t="shared" si="7"/>
        <v>172.5</v>
      </c>
      <c r="J94">
        <f t="shared" si="8"/>
        <v>120</v>
      </c>
      <c r="K94" s="47">
        <v>0</v>
      </c>
      <c r="L94">
        <f t="shared" si="9"/>
        <v>0</v>
      </c>
      <c r="M94">
        <f t="shared" si="10"/>
        <v>120</v>
      </c>
    </row>
    <row r="95" spans="1:13" hidden="1">
      <c r="A95" t="s">
        <v>1468</v>
      </c>
      <c r="B95" t="str">
        <f>VLOOKUP(A95,'3月考勤数据'!C:H,6,0)</f>
        <v>试用员工</v>
      </c>
      <c r="C95" s="43">
        <v>44995</v>
      </c>
      <c r="D95" t="s">
        <v>1776</v>
      </c>
      <c r="E95" s="43">
        <v>44986</v>
      </c>
      <c r="F95" s="43">
        <v>45016</v>
      </c>
      <c r="G95" t="s">
        <v>38</v>
      </c>
      <c r="H95">
        <f t="shared" si="6"/>
        <v>16</v>
      </c>
      <c r="I95">
        <f t="shared" si="7"/>
        <v>172.5</v>
      </c>
      <c r="J95">
        <f t="shared" si="8"/>
        <v>120</v>
      </c>
      <c r="K95" s="47">
        <v>0</v>
      </c>
      <c r="L95">
        <f t="shared" si="9"/>
        <v>0</v>
      </c>
      <c r="M95">
        <f t="shared" si="10"/>
        <v>120</v>
      </c>
    </row>
    <row r="96" spans="1:13" hidden="1">
      <c r="A96" t="s">
        <v>1719</v>
      </c>
      <c r="B96" t="str">
        <f>VLOOKUP(A96,'3月考勤数据'!C:H,6,0)</f>
        <v>试用员工</v>
      </c>
      <c r="C96" s="43">
        <v>44995</v>
      </c>
      <c r="D96" t="s">
        <v>1776</v>
      </c>
      <c r="E96" s="43">
        <v>44986</v>
      </c>
      <c r="F96" s="43">
        <v>45016</v>
      </c>
      <c r="G96" t="s">
        <v>38</v>
      </c>
      <c r="H96">
        <f t="shared" si="6"/>
        <v>16</v>
      </c>
      <c r="I96">
        <f t="shared" si="7"/>
        <v>172.5</v>
      </c>
      <c r="J96">
        <f t="shared" si="8"/>
        <v>120</v>
      </c>
      <c r="K96" s="47">
        <v>0</v>
      </c>
      <c r="L96">
        <f t="shared" si="9"/>
        <v>0</v>
      </c>
      <c r="M96">
        <f t="shared" si="10"/>
        <v>120</v>
      </c>
    </row>
    <row r="97" spans="1:13" hidden="1">
      <c r="A97" t="s">
        <v>1720</v>
      </c>
      <c r="B97" t="str">
        <f>VLOOKUP(A97,'3月考勤数据'!C:H,6,0)</f>
        <v>试用员工</v>
      </c>
      <c r="C97" s="43">
        <v>44995</v>
      </c>
      <c r="D97" t="s">
        <v>1776</v>
      </c>
      <c r="E97" s="43">
        <v>44986</v>
      </c>
      <c r="F97" s="43">
        <v>45016</v>
      </c>
      <c r="G97" t="s">
        <v>38</v>
      </c>
      <c r="H97">
        <f t="shared" si="6"/>
        <v>16</v>
      </c>
      <c r="I97">
        <f t="shared" si="7"/>
        <v>172.5</v>
      </c>
      <c r="J97">
        <f t="shared" si="8"/>
        <v>120</v>
      </c>
      <c r="K97" s="47">
        <v>0</v>
      </c>
      <c r="L97">
        <f t="shared" si="9"/>
        <v>0</v>
      </c>
      <c r="M97">
        <f t="shared" si="10"/>
        <v>120</v>
      </c>
    </row>
    <row r="98" spans="1:13" hidden="1">
      <c r="A98" t="s">
        <v>1749</v>
      </c>
      <c r="B98" t="str">
        <f>VLOOKUP(A98,'3月考勤数据'!C:H,6,0)</f>
        <v>试用员工</v>
      </c>
      <c r="C98" s="43">
        <v>44998</v>
      </c>
      <c r="D98" t="s">
        <v>1776</v>
      </c>
      <c r="E98" s="43">
        <v>44986</v>
      </c>
      <c r="F98" s="43">
        <v>45016</v>
      </c>
      <c r="G98" t="s">
        <v>38</v>
      </c>
      <c r="H98">
        <f t="shared" si="6"/>
        <v>15</v>
      </c>
      <c r="I98">
        <f t="shared" si="7"/>
        <v>172.5</v>
      </c>
      <c r="J98">
        <f t="shared" si="8"/>
        <v>112.5</v>
      </c>
      <c r="K98" s="47">
        <v>0</v>
      </c>
      <c r="L98">
        <f t="shared" si="9"/>
        <v>0</v>
      </c>
      <c r="M98">
        <f t="shared" si="10"/>
        <v>112.5</v>
      </c>
    </row>
    <row r="99" spans="1:13" hidden="1">
      <c r="A99" t="s">
        <v>1750</v>
      </c>
      <c r="B99" t="str">
        <f>VLOOKUP(A99,'3月考勤数据'!C:H,6,0)</f>
        <v>试用员工</v>
      </c>
      <c r="C99" s="43">
        <v>44998</v>
      </c>
      <c r="D99" t="s">
        <v>1776</v>
      </c>
      <c r="E99" s="43">
        <v>44986</v>
      </c>
      <c r="F99" s="43">
        <v>45016</v>
      </c>
      <c r="G99" t="s">
        <v>38</v>
      </c>
      <c r="H99">
        <f t="shared" si="6"/>
        <v>15</v>
      </c>
      <c r="I99">
        <f t="shared" si="7"/>
        <v>172.5</v>
      </c>
      <c r="J99">
        <f t="shared" si="8"/>
        <v>112.5</v>
      </c>
      <c r="K99" s="47">
        <v>0</v>
      </c>
      <c r="L99">
        <f t="shared" si="9"/>
        <v>0</v>
      </c>
      <c r="M99">
        <f t="shared" si="10"/>
        <v>112.5</v>
      </c>
    </row>
    <row r="100" spans="1:13" hidden="1">
      <c r="A100" t="s">
        <v>1469</v>
      </c>
      <c r="B100" t="str">
        <f>VLOOKUP(A100,'3月考勤数据'!C:H,6,0)</f>
        <v>试用员工</v>
      </c>
      <c r="C100" s="43">
        <v>44998</v>
      </c>
      <c r="D100" t="s">
        <v>1776</v>
      </c>
      <c r="E100" s="43">
        <v>44986</v>
      </c>
      <c r="F100" s="43">
        <v>45016</v>
      </c>
      <c r="G100" t="s">
        <v>38</v>
      </c>
      <c r="H100">
        <f t="shared" si="6"/>
        <v>15</v>
      </c>
      <c r="I100">
        <f t="shared" si="7"/>
        <v>172.5</v>
      </c>
      <c r="J100">
        <f t="shared" si="8"/>
        <v>112.5</v>
      </c>
      <c r="K100" s="47">
        <v>0</v>
      </c>
      <c r="L100">
        <f t="shared" si="9"/>
        <v>0</v>
      </c>
      <c r="M100">
        <f t="shared" si="10"/>
        <v>112.5</v>
      </c>
    </row>
    <row r="101" spans="1:13" hidden="1">
      <c r="A101" t="s">
        <v>1470</v>
      </c>
      <c r="B101" t="str">
        <f>VLOOKUP(A101,'3月考勤数据'!C:H,6,0)</f>
        <v>试用员工</v>
      </c>
      <c r="C101" s="43">
        <v>44998</v>
      </c>
      <c r="D101" t="s">
        <v>1776</v>
      </c>
      <c r="E101" s="43">
        <v>44986</v>
      </c>
      <c r="F101" s="43">
        <v>45016</v>
      </c>
      <c r="G101" t="s">
        <v>38</v>
      </c>
      <c r="H101">
        <f t="shared" si="6"/>
        <v>15</v>
      </c>
      <c r="I101">
        <f t="shared" si="7"/>
        <v>172.5</v>
      </c>
      <c r="J101">
        <f t="shared" si="8"/>
        <v>112.5</v>
      </c>
      <c r="K101" s="47">
        <v>0</v>
      </c>
      <c r="L101">
        <f t="shared" si="9"/>
        <v>0</v>
      </c>
      <c r="M101">
        <f t="shared" si="10"/>
        <v>112.5</v>
      </c>
    </row>
    <row r="102" spans="1:13" hidden="1">
      <c r="A102" t="s">
        <v>1739</v>
      </c>
      <c r="B102" t="str">
        <f>VLOOKUP(A102,'3月考勤数据'!C:H,6,0)</f>
        <v>试用员工</v>
      </c>
      <c r="C102" s="43">
        <v>44998</v>
      </c>
      <c r="D102" t="s">
        <v>1776</v>
      </c>
      <c r="E102" s="43">
        <v>44986</v>
      </c>
      <c r="F102" s="43">
        <v>45016</v>
      </c>
      <c r="G102" t="s">
        <v>38</v>
      </c>
      <c r="H102">
        <f t="shared" si="6"/>
        <v>15</v>
      </c>
      <c r="I102">
        <f t="shared" si="7"/>
        <v>172.5</v>
      </c>
      <c r="J102">
        <f t="shared" si="8"/>
        <v>112.5</v>
      </c>
      <c r="K102" s="47">
        <v>0</v>
      </c>
      <c r="L102">
        <f t="shared" si="9"/>
        <v>0</v>
      </c>
      <c r="M102">
        <f t="shared" si="10"/>
        <v>112.5</v>
      </c>
    </row>
    <row r="103" spans="1:13" hidden="1">
      <c r="A103" t="s">
        <v>1751</v>
      </c>
      <c r="B103" t="str">
        <f>VLOOKUP(A103,'3月考勤数据'!C:H,6,0)</f>
        <v>试用员工</v>
      </c>
      <c r="C103" s="43">
        <v>44998</v>
      </c>
      <c r="D103" t="s">
        <v>1776</v>
      </c>
      <c r="E103" s="43">
        <v>44986</v>
      </c>
      <c r="F103" s="43">
        <v>45016</v>
      </c>
      <c r="G103" t="s">
        <v>38</v>
      </c>
      <c r="H103">
        <f t="shared" si="6"/>
        <v>15</v>
      </c>
      <c r="I103">
        <f t="shared" si="7"/>
        <v>172.5</v>
      </c>
      <c r="J103">
        <f t="shared" si="8"/>
        <v>112.5</v>
      </c>
      <c r="K103" s="47">
        <v>0</v>
      </c>
      <c r="L103">
        <f t="shared" si="9"/>
        <v>0</v>
      </c>
      <c r="M103">
        <f t="shared" si="10"/>
        <v>112.5</v>
      </c>
    </row>
    <row r="104" spans="1:13" hidden="1">
      <c r="A104" t="s">
        <v>1722</v>
      </c>
      <c r="B104" t="str">
        <f>VLOOKUP(A104,'3月考勤数据'!C:H,6,0)</f>
        <v>试用员工</v>
      </c>
      <c r="C104" s="43">
        <v>45000</v>
      </c>
      <c r="D104" t="s">
        <v>1776</v>
      </c>
      <c r="E104" s="43">
        <v>44986</v>
      </c>
      <c r="F104" s="43">
        <v>45016</v>
      </c>
      <c r="G104" t="s">
        <v>38</v>
      </c>
      <c r="H104">
        <f t="shared" ref="H104:H167" si="11">NETWORKDAYS(IF(C104&lt;E104,E104,C104),F104)</f>
        <v>13</v>
      </c>
      <c r="I104">
        <f t="shared" si="7"/>
        <v>172.5</v>
      </c>
      <c r="J104">
        <f t="shared" si="8"/>
        <v>97.5</v>
      </c>
      <c r="K104" s="47">
        <v>0</v>
      </c>
      <c r="L104">
        <f t="shared" si="9"/>
        <v>0</v>
      </c>
      <c r="M104">
        <f t="shared" si="10"/>
        <v>97.5</v>
      </c>
    </row>
    <row r="105" spans="1:13" hidden="1">
      <c r="A105" t="s">
        <v>1471</v>
      </c>
      <c r="B105" t="str">
        <f>VLOOKUP(A105,'3月考勤数据'!C:H,6,0)</f>
        <v>试用员工</v>
      </c>
      <c r="C105" s="43">
        <v>45000</v>
      </c>
      <c r="D105" t="s">
        <v>1776</v>
      </c>
      <c r="E105" s="43">
        <v>44986</v>
      </c>
      <c r="F105" s="43">
        <v>45016</v>
      </c>
      <c r="G105" t="s">
        <v>38</v>
      </c>
      <c r="H105">
        <f t="shared" si="11"/>
        <v>13</v>
      </c>
      <c r="I105">
        <f t="shared" si="7"/>
        <v>172.5</v>
      </c>
      <c r="J105">
        <f t="shared" si="8"/>
        <v>97.5</v>
      </c>
      <c r="K105" s="47">
        <v>0</v>
      </c>
      <c r="L105">
        <f t="shared" si="9"/>
        <v>0</v>
      </c>
      <c r="M105">
        <f t="shared" si="10"/>
        <v>97.5</v>
      </c>
    </row>
    <row r="106" spans="1:13" hidden="1">
      <c r="A106" t="s">
        <v>1663</v>
      </c>
      <c r="B106" t="str">
        <f>VLOOKUP(A106,'3月考勤数据'!C:H,6,0)</f>
        <v>试用员工</v>
      </c>
      <c r="C106" s="43">
        <v>45000</v>
      </c>
      <c r="D106" t="s">
        <v>1776</v>
      </c>
      <c r="E106" s="43">
        <v>44986</v>
      </c>
      <c r="F106" s="43">
        <v>45016</v>
      </c>
      <c r="G106" t="s">
        <v>38</v>
      </c>
      <c r="H106">
        <f t="shared" si="11"/>
        <v>13</v>
      </c>
      <c r="I106">
        <f t="shared" si="7"/>
        <v>172.5</v>
      </c>
      <c r="J106">
        <f t="shared" si="8"/>
        <v>97.5</v>
      </c>
      <c r="K106" s="47">
        <v>0</v>
      </c>
      <c r="L106">
        <f t="shared" si="9"/>
        <v>0</v>
      </c>
      <c r="M106">
        <f t="shared" si="10"/>
        <v>97.5</v>
      </c>
    </row>
    <row r="107" spans="1:13" hidden="1">
      <c r="A107" t="s">
        <v>1664</v>
      </c>
      <c r="B107" t="str">
        <f>VLOOKUP(A107,'3月考勤数据'!C:H,6,0)</f>
        <v>试用员工</v>
      </c>
      <c r="C107" s="43">
        <v>45000</v>
      </c>
      <c r="D107" t="s">
        <v>1776</v>
      </c>
      <c r="E107" s="43">
        <v>44986</v>
      </c>
      <c r="F107" s="43">
        <v>45016</v>
      </c>
      <c r="G107" t="s">
        <v>38</v>
      </c>
      <c r="H107">
        <f t="shared" si="11"/>
        <v>13</v>
      </c>
      <c r="I107">
        <f t="shared" si="7"/>
        <v>172.5</v>
      </c>
      <c r="J107">
        <f t="shared" si="8"/>
        <v>97.5</v>
      </c>
      <c r="K107" s="47">
        <v>0</v>
      </c>
      <c r="L107">
        <f t="shared" si="9"/>
        <v>0</v>
      </c>
      <c r="M107">
        <f t="shared" si="10"/>
        <v>97.5</v>
      </c>
    </row>
    <row r="108" spans="1:13" hidden="1">
      <c r="A108" t="s">
        <v>1360</v>
      </c>
      <c r="B108" t="str">
        <f>VLOOKUP(A108,'3月考勤数据'!C:H,6,0)</f>
        <v>试用员工</v>
      </c>
      <c r="C108" s="43">
        <v>45005</v>
      </c>
      <c r="D108" t="s">
        <v>1776</v>
      </c>
      <c r="E108" s="43">
        <v>44986</v>
      </c>
      <c r="F108" s="43">
        <v>45016</v>
      </c>
      <c r="G108" t="s">
        <v>38</v>
      </c>
      <c r="H108">
        <f t="shared" si="11"/>
        <v>10</v>
      </c>
      <c r="I108">
        <f t="shared" si="7"/>
        <v>172.5</v>
      </c>
      <c r="J108">
        <f t="shared" si="8"/>
        <v>75</v>
      </c>
      <c r="K108" s="47">
        <v>0</v>
      </c>
      <c r="L108">
        <f t="shared" si="9"/>
        <v>0</v>
      </c>
      <c r="M108">
        <f t="shared" si="10"/>
        <v>75</v>
      </c>
    </row>
    <row r="109" spans="1:13" hidden="1">
      <c r="A109" t="s">
        <v>1473</v>
      </c>
      <c r="B109" t="str">
        <f>VLOOKUP(A109,'3月考勤数据'!C:H,6,0)</f>
        <v>试用员工</v>
      </c>
      <c r="C109" s="43">
        <v>45005</v>
      </c>
      <c r="D109" t="s">
        <v>1776</v>
      </c>
      <c r="E109" s="43">
        <v>44986</v>
      </c>
      <c r="F109" s="43">
        <v>45016</v>
      </c>
      <c r="G109" t="s">
        <v>38</v>
      </c>
      <c r="H109">
        <f t="shared" si="11"/>
        <v>10</v>
      </c>
      <c r="I109">
        <f t="shared" si="7"/>
        <v>172.5</v>
      </c>
      <c r="J109">
        <f t="shared" si="8"/>
        <v>75</v>
      </c>
      <c r="K109" s="47">
        <v>0</v>
      </c>
      <c r="L109">
        <f t="shared" si="9"/>
        <v>0</v>
      </c>
      <c r="M109">
        <f t="shared" si="10"/>
        <v>75</v>
      </c>
    </row>
    <row r="110" spans="1:13" hidden="1">
      <c r="A110" t="s">
        <v>1361</v>
      </c>
      <c r="B110" t="str">
        <f>VLOOKUP(A110,'3月考勤数据'!C:H,6,0)</f>
        <v>试用员工</v>
      </c>
      <c r="C110" s="43">
        <v>45005</v>
      </c>
      <c r="D110" t="s">
        <v>1776</v>
      </c>
      <c r="E110" s="43">
        <v>44986</v>
      </c>
      <c r="F110" s="43">
        <v>45016</v>
      </c>
      <c r="G110" t="s">
        <v>38</v>
      </c>
      <c r="H110">
        <f t="shared" si="11"/>
        <v>10</v>
      </c>
      <c r="I110">
        <f t="shared" si="7"/>
        <v>172.5</v>
      </c>
      <c r="J110">
        <f t="shared" si="8"/>
        <v>75</v>
      </c>
      <c r="K110" s="47">
        <v>0</v>
      </c>
      <c r="L110">
        <f t="shared" si="9"/>
        <v>0</v>
      </c>
      <c r="M110">
        <f t="shared" si="10"/>
        <v>75</v>
      </c>
    </row>
    <row r="111" spans="1:13" hidden="1">
      <c r="A111" t="s">
        <v>1362</v>
      </c>
      <c r="B111" t="str">
        <f>VLOOKUP(A111,'3月考勤数据'!C:H,6,0)</f>
        <v>试用员工</v>
      </c>
      <c r="C111" s="43">
        <v>45005</v>
      </c>
      <c r="D111" t="s">
        <v>1776</v>
      </c>
      <c r="E111" s="43">
        <v>44986</v>
      </c>
      <c r="F111" s="43">
        <v>45016</v>
      </c>
      <c r="G111" t="s">
        <v>38</v>
      </c>
      <c r="H111">
        <f t="shared" si="11"/>
        <v>10</v>
      </c>
      <c r="I111">
        <f t="shared" si="7"/>
        <v>172.5</v>
      </c>
      <c r="J111">
        <f t="shared" si="8"/>
        <v>75</v>
      </c>
      <c r="K111" s="47">
        <v>0</v>
      </c>
      <c r="L111">
        <f t="shared" si="9"/>
        <v>0</v>
      </c>
      <c r="M111">
        <f t="shared" si="10"/>
        <v>75</v>
      </c>
    </row>
    <row r="112" spans="1:13" hidden="1">
      <c r="A112" t="s">
        <v>1741</v>
      </c>
      <c r="B112" t="str">
        <f>VLOOKUP(A112,'3月考勤数据'!C:H,6,0)</f>
        <v>试用员工</v>
      </c>
      <c r="C112" s="43">
        <v>45007</v>
      </c>
      <c r="D112" t="s">
        <v>1776</v>
      </c>
      <c r="E112" s="43">
        <v>44986</v>
      </c>
      <c r="F112" s="43">
        <v>45016</v>
      </c>
      <c r="G112" t="s">
        <v>38</v>
      </c>
      <c r="H112">
        <f t="shared" si="11"/>
        <v>8</v>
      </c>
      <c r="I112">
        <f t="shared" si="7"/>
        <v>172.5</v>
      </c>
      <c r="J112">
        <f t="shared" si="8"/>
        <v>60</v>
      </c>
      <c r="K112" s="47">
        <v>0</v>
      </c>
      <c r="L112">
        <f t="shared" si="9"/>
        <v>0</v>
      </c>
      <c r="M112">
        <f t="shared" si="10"/>
        <v>60</v>
      </c>
    </row>
    <row r="113" spans="1:13" hidden="1">
      <c r="A113" t="s">
        <v>1667</v>
      </c>
      <c r="B113" t="str">
        <f>VLOOKUP(A113,'3月考勤数据'!C:H,6,0)</f>
        <v>试用员工</v>
      </c>
      <c r="C113" s="43">
        <v>45007</v>
      </c>
      <c r="D113" t="s">
        <v>1776</v>
      </c>
      <c r="E113" s="43">
        <v>44986</v>
      </c>
      <c r="F113" s="43">
        <v>45016</v>
      </c>
      <c r="G113" t="s">
        <v>38</v>
      </c>
      <c r="H113">
        <f t="shared" si="11"/>
        <v>8</v>
      </c>
      <c r="I113">
        <f t="shared" si="7"/>
        <v>172.5</v>
      </c>
      <c r="J113">
        <f t="shared" si="8"/>
        <v>60</v>
      </c>
      <c r="K113" s="47">
        <v>0</v>
      </c>
      <c r="L113">
        <f t="shared" si="9"/>
        <v>0</v>
      </c>
      <c r="M113">
        <f t="shared" si="10"/>
        <v>60</v>
      </c>
    </row>
    <row r="114" spans="1:13" hidden="1">
      <c r="A114" t="s">
        <v>1755</v>
      </c>
      <c r="B114" t="str">
        <f>VLOOKUP(A114,'3月考勤数据'!C:H,6,0)</f>
        <v>试用员工</v>
      </c>
      <c r="C114" s="43">
        <v>45009</v>
      </c>
      <c r="D114" t="s">
        <v>1776</v>
      </c>
      <c r="E114" s="43">
        <v>44986</v>
      </c>
      <c r="F114" s="43">
        <v>45016</v>
      </c>
      <c r="G114" t="s">
        <v>38</v>
      </c>
      <c r="H114">
        <f t="shared" si="11"/>
        <v>6</v>
      </c>
      <c r="I114">
        <f t="shared" si="7"/>
        <v>172.5</v>
      </c>
      <c r="J114">
        <f t="shared" si="8"/>
        <v>45</v>
      </c>
      <c r="K114" s="47">
        <v>0</v>
      </c>
      <c r="L114">
        <f t="shared" si="9"/>
        <v>0</v>
      </c>
      <c r="M114">
        <f t="shared" si="10"/>
        <v>45</v>
      </c>
    </row>
    <row r="115" spans="1:13" hidden="1">
      <c r="A115" t="s">
        <v>1727</v>
      </c>
      <c r="B115" t="str">
        <f>VLOOKUP(A115,'3月考勤数据'!C:H,6,0)</f>
        <v>试用员工</v>
      </c>
      <c r="C115" s="43">
        <v>45009</v>
      </c>
      <c r="D115" t="s">
        <v>1776</v>
      </c>
      <c r="E115" s="43">
        <v>44986</v>
      </c>
      <c r="F115" s="43">
        <v>45016</v>
      </c>
      <c r="G115" t="s">
        <v>38</v>
      </c>
      <c r="H115">
        <f t="shared" si="11"/>
        <v>6</v>
      </c>
      <c r="I115">
        <f t="shared" si="7"/>
        <v>172.5</v>
      </c>
      <c r="J115">
        <f t="shared" si="8"/>
        <v>45</v>
      </c>
      <c r="K115" s="47">
        <v>0</v>
      </c>
      <c r="L115">
        <f t="shared" si="9"/>
        <v>0</v>
      </c>
      <c r="M115">
        <f t="shared" si="10"/>
        <v>45</v>
      </c>
    </row>
    <row r="116" spans="1:13" hidden="1">
      <c r="A116" t="s">
        <v>1474</v>
      </c>
      <c r="B116" t="str">
        <f>VLOOKUP(A116,'3月考勤数据'!C:H,6,0)</f>
        <v>试用员工</v>
      </c>
      <c r="C116" s="43">
        <v>45012</v>
      </c>
      <c r="D116" t="s">
        <v>1776</v>
      </c>
      <c r="E116" s="43">
        <v>44986</v>
      </c>
      <c r="F116" s="43">
        <v>45016</v>
      </c>
      <c r="G116" t="s">
        <v>38</v>
      </c>
      <c r="H116">
        <f t="shared" si="11"/>
        <v>5</v>
      </c>
      <c r="I116">
        <f t="shared" si="7"/>
        <v>172.5</v>
      </c>
      <c r="J116">
        <f t="shared" si="8"/>
        <v>37.5</v>
      </c>
      <c r="K116" s="47">
        <v>0</v>
      </c>
      <c r="L116">
        <f t="shared" si="9"/>
        <v>0</v>
      </c>
      <c r="M116">
        <f t="shared" si="10"/>
        <v>37.5</v>
      </c>
    </row>
    <row r="117" spans="1:13" hidden="1">
      <c r="A117" t="s">
        <v>1477</v>
      </c>
      <c r="B117" t="str">
        <f>VLOOKUP(A117,'3月考勤数据'!C:H,6,0)</f>
        <v>试用员工</v>
      </c>
      <c r="C117" s="43">
        <v>45012</v>
      </c>
      <c r="D117" t="s">
        <v>1776</v>
      </c>
      <c r="E117" s="43">
        <v>44986</v>
      </c>
      <c r="F117" s="43">
        <v>45016</v>
      </c>
      <c r="G117" t="s">
        <v>38</v>
      </c>
      <c r="H117">
        <f t="shared" si="11"/>
        <v>5</v>
      </c>
      <c r="I117">
        <f t="shared" si="7"/>
        <v>172.5</v>
      </c>
      <c r="J117">
        <f t="shared" si="8"/>
        <v>37.5</v>
      </c>
      <c r="K117" s="47">
        <v>0</v>
      </c>
      <c r="L117">
        <f t="shared" si="9"/>
        <v>0</v>
      </c>
      <c r="M117">
        <f t="shared" si="10"/>
        <v>37.5</v>
      </c>
    </row>
    <row r="118" spans="1:13" hidden="1">
      <c r="A118" t="s">
        <v>1363</v>
      </c>
      <c r="B118" t="str">
        <f>VLOOKUP(A118,'3月考勤数据'!C:H,6,0)</f>
        <v>试用员工</v>
      </c>
      <c r="C118" s="43">
        <v>45012</v>
      </c>
      <c r="D118" t="s">
        <v>1776</v>
      </c>
      <c r="E118" s="43">
        <v>44986</v>
      </c>
      <c r="F118" s="43">
        <v>45016</v>
      </c>
      <c r="G118" t="s">
        <v>38</v>
      </c>
      <c r="H118">
        <f t="shared" si="11"/>
        <v>5</v>
      </c>
      <c r="I118">
        <f t="shared" si="7"/>
        <v>172.5</v>
      </c>
      <c r="J118">
        <f t="shared" si="8"/>
        <v>37.5</v>
      </c>
      <c r="K118" s="47">
        <v>0</v>
      </c>
      <c r="L118">
        <f t="shared" si="9"/>
        <v>0</v>
      </c>
      <c r="M118">
        <f t="shared" si="10"/>
        <v>37.5</v>
      </c>
    </row>
    <row r="119" spans="1:13" hidden="1">
      <c r="A119" t="s">
        <v>1364</v>
      </c>
      <c r="B119" t="str">
        <f>VLOOKUP(A119,'3月考勤数据'!C:H,6,0)</f>
        <v>试用员工</v>
      </c>
      <c r="C119" s="43">
        <v>45012</v>
      </c>
      <c r="D119" t="s">
        <v>1776</v>
      </c>
      <c r="E119" s="43">
        <v>44986</v>
      </c>
      <c r="F119" s="43">
        <v>45016</v>
      </c>
      <c r="G119" t="s">
        <v>38</v>
      </c>
      <c r="H119">
        <f t="shared" si="11"/>
        <v>5</v>
      </c>
      <c r="I119">
        <f t="shared" si="7"/>
        <v>172.5</v>
      </c>
      <c r="J119">
        <f t="shared" si="8"/>
        <v>37.5</v>
      </c>
      <c r="K119" s="47">
        <v>0</v>
      </c>
      <c r="L119">
        <f t="shared" si="9"/>
        <v>0</v>
      </c>
      <c r="M119">
        <f t="shared" si="10"/>
        <v>37.5</v>
      </c>
    </row>
    <row r="120" spans="1:13" hidden="1">
      <c r="A120" t="s">
        <v>1758</v>
      </c>
      <c r="B120" t="str">
        <f>VLOOKUP(A120,'3月考勤数据'!C:H,6,0)</f>
        <v>试用员工</v>
      </c>
      <c r="C120" s="43">
        <v>45014</v>
      </c>
      <c r="D120" t="s">
        <v>1776</v>
      </c>
      <c r="E120" s="43">
        <v>44986</v>
      </c>
      <c r="F120" s="43">
        <v>45016</v>
      </c>
      <c r="G120" t="s">
        <v>38</v>
      </c>
      <c r="H120">
        <f t="shared" si="11"/>
        <v>3</v>
      </c>
      <c r="I120">
        <f t="shared" si="7"/>
        <v>172.5</v>
      </c>
      <c r="J120">
        <f t="shared" si="8"/>
        <v>22.5</v>
      </c>
      <c r="K120" s="47">
        <v>0</v>
      </c>
      <c r="L120">
        <f t="shared" si="9"/>
        <v>0</v>
      </c>
      <c r="M120">
        <f t="shared" si="10"/>
        <v>22.5</v>
      </c>
    </row>
    <row r="121" spans="1:13" hidden="1">
      <c r="A121" t="s">
        <v>1478</v>
      </c>
      <c r="B121" t="str">
        <f>VLOOKUP(A121,'3月考勤数据'!C:H,6,0)</f>
        <v>试用员工</v>
      </c>
      <c r="C121" s="43">
        <v>45014</v>
      </c>
      <c r="D121" t="s">
        <v>1776</v>
      </c>
      <c r="E121" s="43">
        <v>44986</v>
      </c>
      <c r="F121" s="43">
        <v>45016</v>
      </c>
      <c r="G121" t="s">
        <v>38</v>
      </c>
      <c r="H121">
        <f t="shared" si="11"/>
        <v>3</v>
      </c>
      <c r="I121">
        <f t="shared" si="7"/>
        <v>172.5</v>
      </c>
      <c r="J121">
        <f t="shared" si="8"/>
        <v>22.5</v>
      </c>
      <c r="K121" s="47">
        <v>0</v>
      </c>
      <c r="L121">
        <f t="shared" si="9"/>
        <v>0</v>
      </c>
      <c r="M121">
        <f t="shared" si="10"/>
        <v>22.5</v>
      </c>
    </row>
    <row r="122" spans="1:13" hidden="1">
      <c r="A122" t="s">
        <v>1748</v>
      </c>
      <c r="B122" t="str">
        <f>VLOOKUP(A122,'3月考勤数据'!C:H,6,0)</f>
        <v>试用员工</v>
      </c>
      <c r="C122" s="43">
        <v>44991</v>
      </c>
      <c r="D122" t="s">
        <v>1776</v>
      </c>
      <c r="E122" s="43">
        <v>44986</v>
      </c>
      <c r="F122" s="43">
        <v>45016</v>
      </c>
      <c r="G122" t="s">
        <v>133</v>
      </c>
      <c r="H122">
        <f t="shared" si="11"/>
        <v>20</v>
      </c>
      <c r="I122">
        <f t="shared" si="7"/>
        <v>184</v>
      </c>
      <c r="J122">
        <f t="shared" si="8"/>
        <v>160</v>
      </c>
      <c r="K122" s="47">
        <v>0</v>
      </c>
      <c r="L122">
        <f t="shared" si="9"/>
        <v>0</v>
      </c>
      <c r="M122">
        <f t="shared" si="10"/>
        <v>160</v>
      </c>
    </row>
    <row r="123" spans="1:13" hidden="1">
      <c r="A123" t="s">
        <v>1662</v>
      </c>
      <c r="B123" t="str">
        <f>VLOOKUP(A123,'3月考勤数据'!C:H,6,0)</f>
        <v>试用员工</v>
      </c>
      <c r="C123" s="43">
        <v>44998</v>
      </c>
      <c r="D123" t="s">
        <v>1776</v>
      </c>
      <c r="E123" s="43">
        <v>44986</v>
      </c>
      <c r="F123" s="43">
        <v>45016</v>
      </c>
      <c r="G123" t="s">
        <v>133</v>
      </c>
      <c r="H123">
        <f t="shared" si="11"/>
        <v>15</v>
      </c>
      <c r="I123">
        <f t="shared" si="7"/>
        <v>184</v>
      </c>
      <c r="J123">
        <f t="shared" si="8"/>
        <v>120</v>
      </c>
      <c r="K123" s="47">
        <v>0</v>
      </c>
      <c r="L123">
        <f t="shared" si="9"/>
        <v>0</v>
      </c>
      <c r="M123">
        <f t="shared" si="10"/>
        <v>120</v>
      </c>
    </row>
    <row r="124" spans="1:13" hidden="1">
      <c r="A124" t="s">
        <v>1724</v>
      </c>
      <c r="B124" t="str">
        <f>VLOOKUP(A124,'3月考勤数据'!C:H,6,0)</f>
        <v>试用员工</v>
      </c>
      <c r="C124" s="43">
        <v>45001</v>
      </c>
      <c r="D124" t="s">
        <v>1776</v>
      </c>
      <c r="E124" s="43">
        <v>44986</v>
      </c>
      <c r="F124" s="43">
        <v>45016</v>
      </c>
      <c r="G124" t="s">
        <v>147</v>
      </c>
      <c r="H124">
        <f t="shared" si="11"/>
        <v>12</v>
      </c>
      <c r="I124">
        <f t="shared" si="7"/>
        <v>184</v>
      </c>
      <c r="J124">
        <f t="shared" si="8"/>
        <v>96</v>
      </c>
      <c r="K124" s="47">
        <v>0</v>
      </c>
      <c r="L124">
        <f t="shared" si="9"/>
        <v>0</v>
      </c>
      <c r="M124">
        <f t="shared" si="10"/>
        <v>96</v>
      </c>
    </row>
    <row r="125" spans="1:13" hidden="1">
      <c r="A125" t="s">
        <v>1665</v>
      </c>
      <c r="B125" t="str">
        <f>VLOOKUP(A125,'3月考勤数据'!C:H,6,0)</f>
        <v>试用员工</v>
      </c>
      <c r="C125" s="43">
        <v>45002</v>
      </c>
      <c r="D125" t="s">
        <v>1776</v>
      </c>
      <c r="E125" s="43">
        <v>44986</v>
      </c>
      <c r="F125" s="43">
        <v>45016</v>
      </c>
      <c r="G125" t="s">
        <v>133</v>
      </c>
      <c r="H125">
        <f t="shared" si="11"/>
        <v>11</v>
      </c>
      <c r="I125">
        <f t="shared" si="7"/>
        <v>184</v>
      </c>
      <c r="J125">
        <f t="shared" si="8"/>
        <v>88</v>
      </c>
      <c r="K125" s="47">
        <v>0</v>
      </c>
      <c r="L125">
        <f t="shared" si="9"/>
        <v>0</v>
      </c>
      <c r="M125">
        <f t="shared" si="10"/>
        <v>88</v>
      </c>
    </row>
    <row r="126" spans="1:13" hidden="1">
      <c r="A126" t="s">
        <v>1358</v>
      </c>
      <c r="B126" t="str">
        <f>VLOOKUP(A126,'3月考勤数据'!C:H,6,0)</f>
        <v>试用员工</v>
      </c>
      <c r="C126" s="43">
        <v>45001</v>
      </c>
      <c r="D126" t="s">
        <v>1776</v>
      </c>
      <c r="E126" s="43">
        <v>44986</v>
      </c>
      <c r="F126" s="43">
        <v>45016</v>
      </c>
      <c r="G126" t="s">
        <v>147</v>
      </c>
      <c r="H126">
        <f t="shared" si="11"/>
        <v>12</v>
      </c>
      <c r="I126">
        <f t="shared" si="7"/>
        <v>184</v>
      </c>
      <c r="J126">
        <f t="shared" si="8"/>
        <v>96</v>
      </c>
      <c r="K126" s="47">
        <v>0</v>
      </c>
      <c r="L126">
        <f t="shared" si="9"/>
        <v>0</v>
      </c>
      <c r="M126">
        <f t="shared" si="10"/>
        <v>96</v>
      </c>
    </row>
    <row r="127" spans="1:13" hidden="1">
      <c r="A127" t="s">
        <v>1743</v>
      </c>
      <c r="B127" t="str">
        <f>VLOOKUP(A127,'3月考勤数据'!C:H,6,0)</f>
        <v>试用员工</v>
      </c>
      <c r="C127" s="43">
        <v>45009</v>
      </c>
      <c r="D127" t="s">
        <v>1776</v>
      </c>
      <c r="E127" s="43">
        <v>44986</v>
      </c>
      <c r="F127" s="43">
        <v>45016</v>
      </c>
      <c r="G127" t="s">
        <v>133</v>
      </c>
      <c r="H127">
        <f t="shared" si="11"/>
        <v>6</v>
      </c>
      <c r="I127">
        <f t="shared" si="7"/>
        <v>184</v>
      </c>
      <c r="J127">
        <f t="shared" si="8"/>
        <v>48</v>
      </c>
      <c r="K127" s="47">
        <v>0</v>
      </c>
      <c r="L127">
        <f t="shared" si="9"/>
        <v>0</v>
      </c>
      <c r="M127">
        <f t="shared" si="10"/>
        <v>48</v>
      </c>
    </row>
    <row r="128" spans="1:13" hidden="1">
      <c r="A128" t="s">
        <v>1475</v>
      </c>
      <c r="B128" t="str">
        <f>VLOOKUP(A128,'3月考勤数据'!C:H,6,0)</f>
        <v>试用员工</v>
      </c>
      <c r="C128" s="43">
        <v>45012</v>
      </c>
      <c r="D128" t="s">
        <v>1776</v>
      </c>
      <c r="E128" s="43">
        <v>44986</v>
      </c>
      <c r="F128" s="43">
        <v>45016</v>
      </c>
      <c r="G128" t="s">
        <v>133</v>
      </c>
      <c r="H128">
        <f t="shared" si="11"/>
        <v>5</v>
      </c>
      <c r="I128">
        <f t="shared" si="7"/>
        <v>184</v>
      </c>
      <c r="J128">
        <f t="shared" si="8"/>
        <v>40</v>
      </c>
      <c r="K128" s="47">
        <v>0</v>
      </c>
      <c r="L128">
        <f t="shared" si="9"/>
        <v>0</v>
      </c>
      <c r="M128">
        <f t="shared" si="10"/>
        <v>40</v>
      </c>
    </row>
    <row r="129" spans="1:13" hidden="1">
      <c r="A129" t="s">
        <v>3606</v>
      </c>
      <c r="B129" t="str">
        <f>VLOOKUP(A129,'3月考勤数据'!C:H,6,0)</f>
        <v>试用员工</v>
      </c>
      <c r="C129" s="43">
        <v>44944</v>
      </c>
      <c r="D129" t="s">
        <v>1776</v>
      </c>
      <c r="E129" s="43">
        <v>44986</v>
      </c>
      <c r="F129" s="43">
        <v>45016</v>
      </c>
      <c r="G129" t="s">
        <v>133</v>
      </c>
      <c r="H129">
        <f t="shared" si="11"/>
        <v>23</v>
      </c>
      <c r="I129">
        <f t="shared" si="7"/>
        <v>184</v>
      </c>
      <c r="J129">
        <f t="shared" si="8"/>
        <v>184</v>
      </c>
      <c r="K129" s="47">
        <v>0</v>
      </c>
      <c r="L129">
        <f t="shared" si="9"/>
        <v>0</v>
      </c>
      <c r="M129">
        <f t="shared" si="10"/>
        <v>184</v>
      </c>
    </row>
    <row r="130" spans="1:13" hidden="1">
      <c r="A130" t="s">
        <v>1728</v>
      </c>
      <c r="B130" t="str">
        <f>VLOOKUP(A130,'3月考勤数据'!C:H,6,0)</f>
        <v>试用员工</v>
      </c>
      <c r="C130" s="43">
        <v>45014</v>
      </c>
      <c r="D130" t="s">
        <v>1776</v>
      </c>
      <c r="E130" s="43">
        <v>44986</v>
      </c>
      <c r="F130" s="43">
        <v>45016</v>
      </c>
      <c r="G130" t="s">
        <v>133</v>
      </c>
      <c r="H130">
        <f t="shared" si="11"/>
        <v>3</v>
      </c>
      <c r="I130">
        <f t="shared" ref="I130:I193" si="12">IF(G130="研发",172.5,184)</f>
        <v>184</v>
      </c>
      <c r="J130">
        <f t="shared" ref="J130:J193" si="13">IF(G130="研发",7.5,8)*H130</f>
        <v>24</v>
      </c>
      <c r="K130" s="47">
        <v>0</v>
      </c>
      <c r="L130">
        <f t="shared" ref="L130:L193" si="14">IF(G130="研发",7.5,8)*K130</f>
        <v>0</v>
      </c>
      <c r="M130">
        <f t="shared" ref="M130:M193" si="15">J130-L130</f>
        <v>24</v>
      </c>
    </row>
    <row r="131" spans="1:13" hidden="1">
      <c r="A131" t="s">
        <v>1609</v>
      </c>
      <c r="B131" t="str">
        <f>VLOOKUP(A131,'3月考勤数据'!C:H,6,0)</f>
        <v>试用员工</v>
      </c>
      <c r="C131" s="43">
        <v>44900</v>
      </c>
      <c r="D131" t="s">
        <v>1776</v>
      </c>
      <c r="E131" s="43">
        <v>44986</v>
      </c>
      <c r="F131" s="43">
        <v>44993</v>
      </c>
      <c r="G131" t="s">
        <v>38</v>
      </c>
      <c r="H131">
        <f t="shared" si="11"/>
        <v>6</v>
      </c>
      <c r="I131">
        <f t="shared" si="12"/>
        <v>172.5</v>
      </c>
      <c r="J131">
        <f t="shared" si="13"/>
        <v>45</v>
      </c>
      <c r="K131" s="47">
        <v>0</v>
      </c>
      <c r="L131">
        <f t="shared" si="14"/>
        <v>0</v>
      </c>
      <c r="M131">
        <f t="shared" si="15"/>
        <v>45</v>
      </c>
    </row>
    <row r="132" spans="1:13" hidden="1">
      <c r="A132" t="s">
        <v>1744</v>
      </c>
      <c r="B132" t="str">
        <f>VLOOKUP(A132,'3月考勤数据'!C:H,6,0)</f>
        <v>试用员工</v>
      </c>
      <c r="C132" s="43">
        <v>44979</v>
      </c>
      <c r="D132" t="s">
        <v>1776</v>
      </c>
      <c r="E132" s="43">
        <v>44986</v>
      </c>
      <c r="F132" s="43">
        <v>44995</v>
      </c>
      <c r="G132" t="s">
        <v>38</v>
      </c>
      <c r="H132">
        <f t="shared" si="11"/>
        <v>8</v>
      </c>
      <c r="I132">
        <f t="shared" si="12"/>
        <v>172.5</v>
      </c>
      <c r="J132">
        <f t="shared" si="13"/>
        <v>60</v>
      </c>
      <c r="K132" s="47">
        <v>0</v>
      </c>
      <c r="L132">
        <f t="shared" si="14"/>
        <v>0</v>
      </c>
      <c r="M132">
        <f t="shared" si="15"/>
        <v>60</v>
      </c>
    </row>
    <row r="133" spans="1:13" hidden="1">
      <c r="A133" t="s">
        <v>1356</v>
      </c>
      <c r="B133" t="str">
        <f>VLOOKUP(A133,'3月考勤数据'!C:H,6,0)</f>
        <v>试用员工</v>
      </c>
      <c r="C133" s="43">
        <v>45000</v>
      </c>
      <c r="D133" t="s">
        <v>1776</v>
      </c>
      <c r="E133" s="43">
        <v>44986</v>
      </c>
      <c r="F133" s="43">
        <v>45016</v>
      </c>
      <c r="G133" t="s">
        <v>38</v>
      </c>
      <c r="H133">
        <f t="shared" si="11"/>
        <v>13</v>
      </c>
      <c r="I133">
        <f t="shared" si="12"/>
        <v>172.5</v>
      </c>
      <c r="J133">
        <f t="shared" si="13"/>
        <v>97.5</v>
      </c>
      <c r="K133" s="47">
        <v>0</v>
      </c>
      <c r="L133">
        <f t="shared" si="14"/>
        <v>0</v>
      </c>
      <c r="M133">
        <f t="shared" si="15"/>
        <v>97.5</v>
      </c>
    </row>
    <row r="134" spans="1:13" hidden="1">
      <c r="A134" t="s">
        <v>1607</v>
      </c>
      <c r="B134" t="str">
        <f>VLOOKUP(A134,'3月考勤数据'!C:H,6,0)</f>
        <v>试用员工</v>
      </c>
      <c r="C134" s="43">
        <v>44897</v>
      </c>
      <c r="D134" t="s">
        <v>1776</v>
      </c>
      <c r="E134" s="43">
        <v>44986</v>
      </c>
      <c r="F134" s="43">
        <v>45016</v>
      </c>
      <c r="G134" t="s">
        <v>38</v>
      </c>
      <c r="H134">
        <f t="shared" si="11"/>
        <v>23</v>
      </c>
      <c r="I134">
        <f t="shared" si="12"/>
        <v>172.5</v>
      </c>
      <c r="J134">
        <f t="shared" si="13"/>
        <v>172.5</v>
      </c>
      <c r="K134" s="47">
        <v>0</v>
      </c>
      <c r="L134">
        <f t="shared" si="14"/>
        <v>0</v>
      </c>
      <c r="M134">
        <f t="shared" si="15"/>
        <v>172.5</v>
      </c>
    </row>
    <row r="135" spans="1:13" hidden="1">
      <c r="A135" t="s">
        <v>595</v>
      </c>
      <c r="B135" t="str">
        <f>VLOOKUP(A135,'3月考勤数据'!C:H,6,0)</f>
        <v>退休返聘</v>
      </c>
      <c r="C135" s="43">
        <v>43060</v>
      </c>
      <c r="D135" t="s">
        <v>1776</v>
      </c>
      <c r="E135" s="43">
        <v>44986</v>
      </c>
      <c r="F135" s="43">
        <v>45016</v>
      </c>
      <c r="G135" t="s">
        <v>133</v>
      </c>
      <c r="H135">
        <f t="shared" si="11"/>
        <v>23</v>
      </c>
      <c r="I135">
        <f t="shared" si="12"/>
        <v>184</v>
      </c>
      <c r="J135">
        <f t="shared" si="13"/>
        <v>184</v>
      </c>
      <c r="K135" s="47">
        <v>0</v>
      </c>
      <c r="L135">
        <f t="shared" si="14"/>
        <v>0</v>
      </c>
      <c r="M135">
        <f t="shared" si="15"/>
        <v>184</v>
      </c>
    </row>
    <row r="136" spans="1:13" hidden="1">
      <c r="A136" t="s">
        <v>629</v>
      </c>
      <c r="B136" t="str">
        <f>VLOOKUP(A136,'3月考勤数据'!C:H,6,0)</f>
        <v>退休返聘</v>
      </c>
      <c r="C136" s="43">
        <v>43178</v>
      </c>
      <c r="D136" t="s">
        <v>1776</v>
      </c>
      <c r="E136" s="43">
        <v>44986</v>
      </c>
      <c r="F136" s="43">
        <v>45016</v>
      </c>
      <c r="G136" t="s">
        <v>38</v>
      </c>
      <c r="H136">
        <f t="shared" si="11"/>
        <v>23</v>
      </c>
      <c r="I136">
        <f t="shared" si="12"/>
        <v>172.5</v>
      </c>
      <c r="J136">
        <f t="shared" si="13"/>
        <v>172.5</v>
      </c>
      <c r="K136" s="47">
        <v>0</v>
      </c>
      <c r="L136">
        <f t="shared" si="14"/>
        <v>0</v>
      </c>
      <c r="M136">
        <f t="shared" si="15"/>
        <v>172.5</v>
      </c>
    </row>
    <row r="137" spans="1:13" hidden="1">
      <c r="A137" t="s">
        <v>465</v>
      </c>
      <c r="B137" t="str">
        <f>VLOOKUP(A137,'3月考勤数据'!C:H,6,0)</f>
        <v>退休返聘</v>
      </c>
      <c r="C137" s="43">
        <v>43559</v>
      </c>
      <c r="D137" t="s">
        <v>1776</v>
      </c>
      <c r="E137" s="43">
        <v>44986</v>
      </c>
      <c r="F137" s="43">
        <v>45016</v>
      </c>
      <c r="G137" t="s">
        <v>147</v>
      </c>
      <c r="H137">
        <f t="shared" si="11"/>
        <v>23</v>
      </c>
      <c r="I137">
        <f t="shared" si="12"/>
        <v>184</v>
      </c>
      <c r="J137">
        <f t="shared" si="13"/>
        <v>184</v>
      </c>
      <c r="K137" s="47">
        <v>0</v>
      </c>
      <c r="L137">
        <f t="shared" si="14"/>
        <v>0</v>
      </c>
      <c r="M137">
        <f t="shared" si="15"/>
        <v>184</v>
      </c>
    </row>
    <row r="138" spans="1:13" hidden="1">
      <c r="A138" t="s">
        <v>634</v>
      </c>
      <c r="B138" t="str">
        <f>VLOOKUP(A138,'3月考勤数据'!C:H,6,0)</f>
        <v>退休返聘</v>
      </c>
      <c r="C138" s="43">
        <v>43381</v>
      </c>
      <c r="D138" t="s">
        <v>1776</v>
      </c>
      <c r="E138" s="43">
        <v>44986</v>
      </c>
      <c r="F138" s="43">
        <v>45016</v>
      </c>
      <c r="G138" t="s">
        <v>133</v>
      </c>
      <c r="H138">
        <f t="shared" si="11"/>
        <v>23</v>
      </c>
      <c r="I138">
        <f t="shared" si="12"/>
        <v>184</v>
      </c>
      <c r="J138">
        <f t="shared" si="13"/>
        <v>184</v>
      </c>
      <c r="K138" s="47">
        <v>0</v>
      </c>
      <c r="L138">
        <f t="shared" si="14"/>
        <v>0</v>
      </c>
      <c r="M138">
        <f t="shared" si="15"/>
        <v>184</v>
      </c>
    </row>
    <row r="139" spans="1:13" hidden="1">
      <c r="A139" t="s">
        <v>2121</v>
      </c>
      <c r="B139" t="str">
        <f>VLOOKUP(A139,'3月考勤数据'!C:H,6,0)</f>
        <v>退休返聘</v>
      </c>
      <c r="C139" s="43">
        <v>43678</v>
      </c>
      <c r="D139" t="s">
        <v>1776</v>
      </c>
      <c r="E139" s="43">
        <v>44986</v>
      </c>
      <c r="F139" s="43">
        <v>45016</v>
      </c>
      <c r="G139" t="s">
        <v>38</v>
      </c>
      <c r="H139">
        <f t="shared" si="11"/>
        <v>23</v>
      </c>
      <c r="I139">
        <f t="shared" si="12"/>
        <v>172.5</v>
      </c>
      <c r="J139">
        <f t="shared" si="13"/>
        <v>172.5</v>
      </c>
      <c r="K139" s="47">
        <v>0</v>
      </c>
      <c r="L139">
        <f t="shared" si="14"/>
        <v>0</v>
      </c>
      <c r="M139">
        <f t="shared" si="15"/>
        <v>172.5</v>
      </c>
    </row>
    <row r="140" spans="1:13" hidden="1">
      <c r="A140" t="s">
        <v>205</v>
      </c>
      <c r="B140" t="str">
        <f>VLOOKUP(A140,'3月考勤数据'!C:H,6,0)</f>
        <v>退休返聘</v>
      </c>
      <c r="C140" s="43">
        <v>42771</v>
      </c>
      <c r="D140" t="s">
        <v>1776</v>
      </c>
      <c r="E140" s="43">
        <v>44986</v>
      </c>
      <c r="F140" s="43">
        <v>45016</v>
      </c>
      <c r="G140" t="s">
        <v>133</v>
      </c>
      <c r="H140">
        <f t="shared" si="11"/>
        <v>23</v>
      </c>
      <c r="I140">
        <f t="shared" si="12"/>
        <v>184</v>
      </c>
      <c r="J140">
        <f t="shared" si="13"/>
        <v>184</v>
      </c>
      <c r="K140" s="47">
        <v>0</v>
      </c>
      <c r="L140">
        <f t="shared" si="14"/>
        <v>0</v>
      </c>
      <c r="M140">
        <f t="shared" si="15"/>
        <v>184</v>
      </c>
    </row>
    <row r="141" spans="1:13" hidden="1">
      <c r="A141" t="s">
        <v>998</v>
      </c>
      <c r="B141" t="str">
        <f>VLOOKUP(A141,'3月考勤数据'!C:H,6,0)</f>
        <v>退休返聘</v>
      </c>
      <c r="C141" s="43">
        <v>44286</v>
      </c>
      <c r="D141" t="s">
        <v>1776</v>
      </c>
      <c r="E141" s="43">
        <v>44986</v>
      </c>
      <c r="F141" s="43">
        <v>45016</v>
      </c>
      <c r="G141" t="s">
        <v>147</v>
      </c>
      <c r="H141">
        <f t="shared" si="11"/>
        <v>23</v>
      </c>
      <c r="I141">
        <f t="shared" si="12"/>
        <v>184</v>
      </c>
      <c r="J141">
        <f t="shared" si="13"/>
        <v>184</v>
      </c>
      <c r="K141" s="47">
        <v>0</v>
      </c>
      <c r="L141">
        <f t="shared" si="14"/>
        <v>0</v>
      </c>
      <c r="M141">
        <f t="shared" si="15"/>
        <v>184</v>
      </c>
    </row>
    <row r="142" spans="1:13" hidden="1">
      <c r="A142" t="s">
        <v>1618</v>
      </c>
      <c r="B142" t="str">
        <f>VLOOKUP(A142,'3月考勤数据'!C:H,6,0)</f>
        <v>退休返聘（试用）</v>
      </c>
      <c r="C142" s="43">
        <v>44965</v>
      </c>
      <c r="D142" t="s">
        <v>1776</v>
      </c>
      <c r="E142" s="43">
        <v>44986</v>
      </c>
      <c r="F142" s="43">
        <v>45016</v>
      </c>
      <c r="G142" t="s">
        <v>133</v>
      </c>
      <c r="H142">
        <f t="shared" si="11"/>
        <v>23</v>
      </c>
      <c r="I142">
        <f t="shared" si="12"/>
        <v>184</v>
      </c>
      <c r="J142">
        <f t="shared" si="13"/>
        <v>184</v>
      </c>
      <c r="K142" s="47">
        <v>0</v>
      </c>
      <c r="L142">
        <f t="shared" si="14"/>
        <v>0</v>
      </c>
      <c r="M142">
        <f t="shared" si="15"/>
        <v>184</v>
      </c>
    </row>
    <row r="143" spans="1:13" hidden="1">
      <c r="A143" t="s">
        <v>1752</v>
      </c>
      <c r="B143" t="str">
        <f>VLOOKUP(A143,'3月考勤数据'!C:H,6,0)</f>
        <v>退休返聘（试用）</v>
      </c>
      <c r="C143" s="43">
        <v>45001</v>
      </c>
      <c r="D143" t="s">
        <v>1776</v>
      </c>
      <c r="E143" s="43">
        <v>44986</v>
      </c>
      <c r="F143" s="43">
        <v>45016</v>
      </c>
      <c r="G143" t="s">
        <v>147</v>
      </c>
      <c r="H143">
        <f t="shared" si="11"/>
        <v>12</v>
      </c>
      <c r="I143">
        <f t="shared" si="12"/>
        <v>184</v>
      </c>
      <c r="J143">
        <f t="shared" si="13"/>
        <v>96</v>
      </c>
      <c r="K143" s="47">
        <v>0</v>
      </c>
      <c r="L143">
        <f t="shared" si="14"/>
        <v>0</v>
      </c>
      <c r="M143">
        <f t="shared" si="15"/>
        <v>96</v>
      </c>
    </row>
    <row r="144" spans="1:13" hidden="1">
      <c r="A144" t="s">
        <v>1723</v>
      </c>
      <c r="B144" t="str">
        <f>VLOOKUP(A144,'3月考勤数据'!C:H,6,0)</f>
        <v>退休返聘（试用）</v>
      </c>
      <c r="C144" s="43">
        <v>45001</v>
      </c>
      <c r="D144" t="s">
        <v>1776</v>
      </c>
      <c r="E144" s="43">
        <v>44986</v>
      </c>
      <c r="F144" s="43">
        <v>45016</v>
      </c>
      <c r="G144" t="s">
        <v>133</v>
      </c>
      <c r="H144">
        <f t="shared" si="11"/>
        <v>12</v>
      </c>
      <c r="I144">
        <f t="shared" si="12"/>
        <v>184</v>
      </c>
      <c r="J144">
        <f t="shared" si="13"/>
        <v>96</v>
      </c>
      <c r="K144" s="47">
        <v>0</v>
      </c>
      <c r="L144">
        <f t="shared" si="14"/>
        <v>0</v>
      </c>
      <c r="M144">
        <f t="shared" si="15"/>
        <v>96</v>
      </c>
    </row>
    <row r="145" spans="1:13" hidden="1">
      <c r="A145" t="s">
        <v>1725</v>
      </c>
      <c r="B145" t="str">
        <f>VLOOKUP(A145,'3月考勤数据'!C:H,6,0)</f>
        <v>退休返聘（试用）</v>
      </c>
      <c r="C145" s="43">
        <v>45001</v>
      </c>
      <c r="D145" t="s">
        <v>1776</v>
      </c>
      <c r="E145" s="43">
        <v>44986</v>
      </c>
      <c r="F145" s="43">
        <v>45016</v>
      </c>
      <c r="G145" t="s">
        <v>147</v>
      </c>
      <c r="H145">
        <f t="shared" si="11"/>
        <v>12</v>
      </c>
      <c r="I145">
        <f t="shared" si="12"/>
        <v>184</v>
      </c>
      <c r="J145">
        <f t="shared" si="13"/>
        <v>96</v>
      </c>
      <c r="K145" s="47">
        <v>0</v>
      </c>
      <c r="L145">
        <f t="shared" si="14"/>
        <v>0</v>
      </c>
      <c r="M145">
        <f t="shared" si="15"/>
        <v>96</v>
      </c>
    </row>
    <row r="146" spans="1:13" hidden="1">
      <c r="A146" t="s">
        <v>1753</v>
      </c>
      <c r="B146" t="str">
        <f>VLOOKUP(A146,'3月考勤数据'!C:H,6,0)</f>
        <v>退休返聘（试用）</v>
      </c>
      <c r="C146" s="43">
        <v>45002</v>
      </c>
      <c r="D146" t="s">
        <v>1776</v>
      </c>
      <c r="E146" s="43">
        <v>44986</v>
      </c>
      <c r="F146" s="43">
        <v>45016</v>
      </c>
      <c r="G146" t="s">
        <v>147</v>
      </c>
      <c r="H146">
        <f t="shared" si="11"/>
        <v>11</v>
      </c>
      <c r="I146">
        <f t="shared" si="12"/>
        <v>184</v>
      </c>
      <c r="J146">
        <f t="shared" si="13"/>
        <v>88</v>
      </c>
      <c r="K146" s="47">
        <v>0</v>
      </c>
      <c r="L146">
        <f t="shared" si="14"/>
        <v>0</v>
      </c>
      <c r="M146">
        <f t="shared" si="15"/>
        <v>88</v>
      </c>
    </row>
    <row r="147" spans="1:13" hidden="1">
      <c r="A147" t="s">
        <v>1754</v>
      </c>
      <c r="B147" t="str">
        <f>VLOOKUP(A147,'3月考勤数据'!C:H,6,0)</f>
        <v>退休返聘（试用）</v>
      </c>
      <c r="C147" s="43">
        <v>45002</v>
      </c>
      <c r="D147" t="s">
        <v>1776</v>
      </c>
      <c r="E147" s="43">
        <v>44986</v>
      </c>
      <c r="F147" s="43">
        <v>45016</v>
      </c>
      <c r="G147" t="s">
        <v>147</v>
      </c>
      <c r="H147">
        <f t="shared" si="11"/>
        <v>11</v>
      </c>
      <c r="I147">
        <f t="shared" si="12"/>
        <v>184</v>
      </c>
      <c r="J147">
        <f t="shared" si="13"/>
        <v>88</v>
      </c>
      <c r="K147" s="47">
        <v>0</v>
      </c>
      <c r="L147">
        <f t="shared" si="14"/>
        <v>0</v>
      </c>
      <c r="M147">
        <f t="shared" si="15"/>
        <v>88</v>
      </c>
    </row>
    <row r="148" spans="1:13" hidden="1">
      <c r="A148" t="s">
        <v>1365</v>
      </c>
      <c r="B148" t="str">
        <f>VLOOKUP(A148,'3月考勤数据'!C:H,6,0)</f>
        <v>退休返聘（试用）</v>
      </c>
      <c r="C148" s="43">
        <v>45013</v>
      </c>
      <c r="D148" t="s">
        <v>1776</v>
      </c>
      <c r="E148" s="43">
        <v>44986</v>
      </c>
      <c r="F148" s="43">
        <v>45016</v>
      </c>
      <c r="G148" t="s">
        <v>147</v>
      </c>
      <c r="H148">
        <f t="shared" si="11"/>
        <v>4</v>
      </c>
      <c r="I148">
        <f t="shared" si="12"/>
        <v>184</v>
      </c>
      <c r="J148">
        <f t="shared" si="13"/>
        <v>32</v>
      </c>
      <c r="K148" s="47">
        <v>0</v>
      </c>
      <c r="L148">
        <f t="shared" si="14"/>
        <v>0</v>
      </c>
      <c r="M148">
        <f t="shared" si="15"/>
        <v>32</v>
      </c>
    </row>
    <row r="149" spans="1:13" hidden="1">
      <c r="A149" t="s">
        <v>37</v>
      </c>
      <c r="B149" t="str">
        <f>VLOOKUP(A149,'3月考勤数据'!C:H,6,0)</f>
        <v>正式员工</v>
      </c>
      <c r="C149" s="43">
        <v>42112</v>
      </c>
      <c r="D149" t="s">
        <v>1776</v>
      </c>
      <c r="E149" s="43">
        <v>44986</v>
      </c>
      <c r="F149" s="43">
        <v>45016</v>
      </c>
      <c r="G149" t="s">
        <v>38</v>
      </c>
      <c r="H149">
        <f t="shared" si="11"/>
        <v>23</v>
      </c>
      <c r="I149">
        <f t="shared" si="12"/>
        <v>172.5</v>
      </c>
      <c r="J149">
        <f t="shared" si="13"/>
        <v>172.5</v>
      </c>
      <c r="K149" s="47">
        <v>0</v>
      </c>
      <c r="L149">
        <f t="shared" si="14"/>
        <v>0</v>
      </c>
      <c r="M149">
        <f t="shared" si="15"/>
        <v>172.5</v>
      </c>
    </row>
    <row r="150" spans="1:13" hidden="1">
      <c r="A150" t="s">
        <v>712</v>
      </c>
      <c r="B150" t="str">
        <f>VLOOKUP(A150,'3月考勤数据'!C:H,6,0)</f>
        <v>正式员工</v>
      </c>
      <c r="C150" s="43">
        <v>40722</v>
      </c>
      <c r="D150" t="s">
        <v>1776</v>
      </c>
      <c r="E150" s="43">
        <v>44986</v>
      </c>
      <c r="F150" s="43">
        <v>45016</v>
      </c>
      <c r="G150" t="s">
        <v>133</v>
      </c>
      <c r="H150">
        <f t="shared" si="11"/>
        <v>23</v>
      </c>
      <c r="I150">
        <f t="shared" si="12"/>
        <v>184</v>
      </c>
      <c r="J150">
        <f t="shared" si="13"/>
        <v>184</v>
      </c>
      <c r="K150" s="47">
        <v>0</v>
      </c>
      <c r="L150">
        <f t="shared" si="14"/>
        <v>0</v>
      </c>
      <c r="M150">
        <f t="shared" si="15"/>
        <v>184</v>
      </c>
    </row>
    <row r="151" spans="1:13" hidden="1">
      <c r="A151" t="s">
        <v>416</v>
      </c>
      <c r="B151" t="str">
        <f>VLOOKUP(A151,'3月考勤数据'!C:H,6,0)</f>
        <v>正式员工</v>
      </c>
      <c r="C151" s="43">
        <v>43102</v>
      </c>
      <c r="D151" t="s">
        <v>1776</v>
      </c>
      <c r="E151" s="43">
        <v>44986</v>
      </c>
      <c r="F151" s="43">
        <v>45016</v>
      </c>
      <c r="G151" t="s">
        <v>38</v>
      </c>
      <c r="H151">
        <f t="shared" si="11"/>
        <v>23</v>
      </c>
      <c r="I151">
        <f t="shared" si="12"/>
        <v>172.5</v>
      </c>
      <c r="J151">
        <f t="shared" si="13"/>
        <v>172.5</v>
      </c>
      <c r="K151" s="47">
        <v>0</v>
      </c>
      <c r="L151">
        <f t="shared" si="14"/>
        <v>0</v>
      </c>
      <c r="M151">
        <f t="shared" si="15"/>
        <v>172.5</v>
      </c>
    </row>
    <row r="152" spans="1:13" hidden="1">
      <c r="A152" t="s">
        <v>46</v>
      </c>
      <c r="B152" t="str">
        <f>VLOOKUP(A152,'3月考勤数据'!C:H,6,0)</f>
        <v>正式员工</v>
      </c>
      <c r="C152" s="43">
        <v>43409</v>
      </c>
      <c r="D152" t="s">
        <v>1776</v>
      </c>
      <c r="E152" s="43">
        <v>44986</v>
      </c>
      <c r="F152" s="43">
        <v>45016</v>
      </c>
      <c r="G152" t="s">
        <v>38</v>
      </c>
      <c r="H152">
        <f t="shared" si="11"/>
        <v>23</v>
      </c>
      <c r="I152">
        <f t="shared" si="12"/>
        <v>172.5</v>
      </c>
      <c r="J152">
        <f t="shared" si="13"/>
        <v>172.5</v>
      </c>
      <c r="K152" s="47">
        <v>0</v>
      </c>
      <c r="L152">
        <f t="shared" si="14"/>
        <v>0</v>
      </c>
      <c r="M152">
        <f t="shared" si="15"/>
        <v>172.5</v>
      </c>
    </row>
    <row r="153" spans="1:13" hidden="1">
      <c r="A153" t="s">
        <v>51</v>
      </c>
      <c r="B153" t="str">
        <f>VLOOKUP(A153,'3月考勤数据'!C:H,6,0)</f>
        <v>正式员工</v>
      </c>
      <c r="C153" s="43">
        <v>43906</v>
      </c>
      <c r="D153" t="s">
        <v>1776</v>
      </c>
      <c r="E153" s="43">
        <v>44986</v>
      </c>
      <c r="F153" s="43">
        <v>45016</v>
      </c>
      <c r="G153" t="s">
        <v>38</v>
      </c>
      <c r="H153">
        <f t="shared" si="11"/>
        <v>23</v>
      </c>
      <c r="I153">
        <f t="shared" si="12"/>
        <v>172.5</v>
      </c>
      <c r="J153">
        <f t="shared" si="13"/>
        <v>172.5</v>
      </c>
      <c r="K153" s="47">
        <v>0</v>
      </c>
      <c r="L153">
        <f t="shared" si="14"/>
        <v>0</v>
      </c>
      <c r="M153">
        <f t="shared" si="15"/>
        <v>172.5</v>
      </c>
    </row>
    <row r="154" spans="1:13" hidden="1">
      <c r="A154" t="s">
        <v>55</v>
      </c>
      <c r="B154" t="str">
        <f>VLOOKUP(A154,'3月考勤数据'!C:H,6,0)</f>
        <v>正式员工</v>
      </c>
      <c r="C154" s="43">
        <v>42651</v>
      </c>
      <c r="D154" t="s">
        <v>1776</v>
      </c>
      <c r="E154" s="43">
        <v>44986</v>
      </c>
      <c r="F154" s="43">
        <v>45016</v>
      </c>
      <c r="G154" t="s">
        <v>38</v>
      </c>
      <c r="H154">
        <f t="shared" si="11"/>
        <v>23</v>
      </c>
      <c r="I154">
        <f t="shared" si="12"/>
        <v>172.5</v>
      </c>
      <c r="J154">
        <f t="shared" si="13"/>
        <v>172.5</v>
      </c>
      <c r="K154" s="47">
        <v>0</v>
      </c>
      <c r="L154">
        <f t="shared" si="14"/>
        <v>0</v>
      </c>
      <c r="M154">
        <f t="shared" si="15"/>
        <v>172.5</v>
      </c>
    </row>
    <row r="155" spans="1:13" hidden="1">
      <c r="A155" t="s">
        <v>213</v>
      </c>
      <c r="B155" t="str">
        <f>VLOOKUP(A155,'3月考勤数据'!C:H,6,0)</f>
        <v>正式员工</v>
      </c>
      <c r="C155" s="43">
        <v>42184</v>
      </c>
      <c r="D155" t="s">
        <v>1776</v>
      </c>
      <c r="E155" s="43">
        <v>44986</v>
      </c>
      <c r="F155" s="43">
        <v>45016</v>
      </c>
      <c r="G155" t="s">
        <v>38</v>
      </c>
      <c r="H155">
        <f t="shared" si="11"/>
        <v>23</v>
      </c>
      <c r="I155">
        <f t="shared" si="12"/>
        <v>172.5</v>
      </c>
      <c r="J155">
        <f t="shared" si="13"/>
        <v>172.5</v>
      </c>
      <c r="K155" s="47">
        <v>0</v>
      </c>
      <c r="L155">
        <f t="shared" si="14"/>
        <v>0</v>
      </c>
      <c r="M155">
        <f t="shared" si="15"/>
        <v>172.5</v>
      </c>
    </row>
    <row r="156" spans="1:13" hidden="1">
      <c r="A156" t="s">
        <v>716</v>
      </c>
      <c r="B156" t="str">
        <f>VLOOKUP(A156,'3月考勤数据'!C:H,6,0)</f>
        <v>正式员工</v>
      </c>
      <c r="C156" s="43">
        <v>41821</v>
      </c>
      <c r="D156" t="s">
        <v>1776</v>
      </c>
      <c r="E156" s="43">
        <v>44986</v>
      </c>
      <c r="F156" s="43">
        <v>45016</v>
      </c>
      <c r="G156" t="s">
        <v>38</v>
      </c>
      <c r="H156">
        <f t="shared" si="11"/>
        <v>23</v>
      </c>
      <c r="I156">
        <f t="shared" si="12"/>
        <v>172.5</v>
      </c>
      <c r="J156">
        <f t="shared" si="13"/>
        <v>172.5</v>
      </c>
      <c r="K156" s="47">
        <v>0</v>
      </c>
      <c r="L156">
        <f t="shared" si="14"/>
        <v>0</v>
      </c>
      <c r="M156">
        <f t="shared" si="15"/>
        <v>172.5</v>
      </c>
    </row>
    <row r="157" spans="1:13" hidden="1">
      <c r="A157" t="s">
        <v>547</v>
      </c>
      <c r="B157" t="str">
        <f>VLOOKUP(A157,'3月考勤数据'!C:H,6,0)</f>
        <v>正式员工</v>
      </c>
      <c r="C157" s="43">
        <v>44292</v>
      </c>
      <c r="D157" t="s">
        <v>1776</v>
      </c>
      <c r="E157" s="43">
        <v>44986</v>
      </c>
      <c r="F157" s="43">
        <v>45016</v>
      </c>
      <c r="G157" t="s">
        <v>38</v>
      </c>
      <c r="H157">
        <f t="shared" si="11"/>
        <v>23</v>
      </c>
      <c r="I157">
        <f t="shared" si="12"/>
        <v>172.5</v>
      </c>
      <c r="J157">
        <f t="shared" si="13"/>
        <v>172.5</v>
      </c>
      <c r="K157" s="47">
        <v>0</v>
      </c>
      <c r="L157">
        <f t="shared" si="14"/>
        <v>0</v>
      </c>
      <c r="M157">
        <f t="shared" si="15"/>
        <v>172.5</v>
      </c>
    </row>
    <row r="158" spans="1:13" hidden="1">
      <c r="A158" t="s">
        <v>1497</v>
      </c>
      <c r="B158" t="str">
        <f>VLOOKUP(A158,'3月考勤数据'!C:H,6,0)</f>
        <v>正式员工</v>
      </c>
      <c r="C158" s="43">
        <v>44613</v>
      </c>
      <c r="D158" t="s">
        <v>1776</v>
      </c>
      <c r="E158" s="43">
        <v>44986</v>
      </c>
      <c r="F158" s="43">
        <v>45016</v>
      </c>
      <c r="G158" t="s">
        <v>38</v>
      </c>
      <c r="H158">
        <f t="shared" si="11"/>
        <v>23</v>
      </c>
      <c r="I158">
        <f t="shared" si="12"/>
        <v>172.5</v>
      </c>
      <c r="J158">
        <f t="shared" si="13"/>
        <v>172.5</v>
      </c>
      <c r="K158" s="47">
        <v>0</v>
      </c>
      <c r="L158">
        <f t="shared" si="14"/>
        <v>0</v>
      </c>
      <c r="M158">
        <f t="shared" si="15"/>
        <v>172.5</v>
      </c>
    </row>
    <row r="159" spans="1:13" hidden="1">
      <c r="A159" t="s">
        <v>566</v>
      </c>
      <c r="B159" t="str">
        <f>VLOOKUP(A159,'3月考勤数据'!C:H,6,0)</f>
        <v>正式员工</v>
      </c>
      <c r="C159" s="43">
        <v>42624</v>
      </c>
      <c r="D159" t="s">
        <v>1776</v>
      </c>
      <c r="E159" s="43">
        <v>44986</v>
      </c>
      <c r="F159" s="43">
        <v>45016</v>
      </c>
      <c r="G159" t="s">
        <v>38</v>
      </c>
      <c r="H159">
        <f t="shared" si="11"/>
        <v>23</v>
      </c>
      <c r="I159">
        <f t="shared" si="12"/>
        <v>172.5</v>
      </c>
      <c r="J159">
        <f t="shared" si="13"/>
        <v>172.5</v>
      </c>
      <c r="K159" s="47">
        <v>0</v>
      </c>
      <c r="L159">
        <f t="shared" si="14"/>
        <v>0</v>
      </c>
      <c r="M159">
        <f t="shared" si="15"/>
        <v>172.5</v>
      </c>
    </row>
    <row r="160" spans="1:13" hidden="1">
      <c r="A160" t="s">
        <v>779</v>
      </c>
      <c r="B160" t="str">
        <f>VLOOKUP(A160,'3月考勤数据'!C:H,6,0)</f>
        <v>正式员工</v>
      </c>
      <c r="C160" s="43">
        <v>43255</v>
      </c>
      <c r="D160" t="s">
        <v>1776</v>
      </c>
      <c r="E160" s="43">
        <v>44986</v>
      </c>
      <c r="F160" s="43">
        <v>45016</v>
      </c>
      <c r="G160" t="s">
        <v>38</v>
      </c>
      <c r="H160">
        <f t="shared" si="11"/>
        <v>23</v>
      </c>
      <c r="I160">
        <f t="shared" si="12"/>
        <v>172.5</v>
      </c>
      <c r="J160">
        <f t="shared" si="13"/>
        <v>172.5</v>
      </c>
      <c r="K160" s="47">
        <v>0</v>
      </c>
      <c r="L160">
        <f t="shared" si="14"/>
        <v>0</v>
      </c>
      <c r="M160">
        <f t="shared" si="15"/>
        <v>172.5</v>
      </c>
    </row>
    <row r="161" spans="1:13" hidden="1">
      <c r="A161" t="s">
        <v>568</v>
      </c>
      <c r="B161" t="str">
        <f>VLOOKUP(A161,'3月考勤数据'!C:H,6,0)</f>
        <v>正式员工</v>
      </c>
      <c r="C161" s="43">
        <v>43052</v>
      </c>
      <c r="D161" t="s">
        <v>1776</v>
      </c>
      <c r="E161" s="43">
        <v>44986</v>
      </c>
      <c r="F161" s="43">
        <v>45016</v>
      </c>
      <c r="G161" t="s">
        <v>38</v>
      </c>
      <c r="H161">
        <f t="shared" si="11"/>
        <v>23</v>
      </c>
      <c r="I161">
        <f t="shared" si="12"/>
        <v>172.5</v>
      </c>
      <c r="J161">
        <f t="shared" si="13"/>
        <v>172.5</v>
      </c>
      <c r="K161" s="47">
        <v>0</v>
      </c>
      <c r="L161">
        <f t="shared" si="14"/>
        <v>0</v>
      </c>
      <c r="M161">
        <f t="shared" si="15"/>
        <v>172.5</v>
      </c>
    </row>
    <row r="162" spans="1:13" hidden="1">
      <c r="A162" t="s">
        <v>324</v>
      </c>
      <c r="B162" t="str">
        <f>VLOOKUP(A162,'3月考勤数据'!C:H,6,0)</f>
        <v>正式员工</v>
      </c>
      <c r="C162" s="43">
        <v>43616</v>
      </c>
      <c r="D162" t="s">
        <v>1776</v>
      </c>
      <c r="E162" s="43">
        <v>44986</v>
      </c>
      <c r="F162" s="43">
        <v>45016</v>
      </c>
      <c r="G162" t="s">
        <v>38</v>
      </c>
      <c r="H162">
        <f t="shared" si="11"/>
        <v>23</v>
      </c>
      <c r="I162">
        <f t="shared" si="12"/>
        <v>172.5</v>
      </c>
      <c r="J162">
        <f t="shared" si="13"/>
        <v>172.5</v>
      </c>
      <c r="K162" s="47">
        <v>0</v>
      </c>
      <c r="L162">
        <f t="shared" si="14"/>
        <v>0</v>
      </c>
      <c r="M162">
        <f t="shared" si="15"/>
        <v>172.5</v>
      </c>
    </row>
    <row r="163" spans="1:13" hidden="1">
      <c r="A163" t="s">
        <v>420</v>
      </c>
      <c r="B163" t="str">
        <f>VLOOKUP(A163,'3月考勤数据'!C:H,6,0)</f>
        <v>正式员工</v>
      </c>
      <c r="C163" s="43">
        <v>43213</v>
      </c>
      <c r="D163" t="s">
        <v>1776</v>
      </c>
      <c r="E163" s="43">
        <v>44986</v>
      </c>
      <c r="F163" s="43">
        <v>45016</v>
      </c>
      <c r="G163" t="s">
        <v>38</v>
      </c>
      <c r="H163">
        <f t="shared" si="11"/>
        <v>23</v>
      </c>
      <c r="I163">
        <f t="shared" si="12"/>
        <v>172.5</v>
      </c>
      <c r="J163">
        <f t="shared" si="13"/>
        <v>172.5</v>
      </c>
      <c r="K163" s="47">
        <v>0</v>
      </c>
      <c r="L163">
        <f t="shared" si="14"/>
        <v>0</v>
      </c>
      <c r="M163">
        <f t="shared" si="15"/>
        <v>172.5</v>
      </c>
    </row>
    <row r="164" spans="1:13" hidden="1">
      <c r="A164" t="s">
        <v>61</v>
      </c>
      <c r="B164" t="str">
        <f>VLOOKUP(A164,'3月考勤数据'!C:H,6,0)</f>
        <v>正式员工</v>
      </c>
      <c r="C164" s="43">
        <v>43193</v>
      </c>
      <c r="D164" t="s">
        <v>1776</v>
      </c>
      <c r="E164" s="43">
        <v>44986</v>
      </c>
      <c r="F164" s="43">
        <v>45016</v>
      </c>
      <c r="G164" t="s">
        <v>38</v>
      </c>
      <c r="H164">
        <f t="shared" si="11"/>
        <v>23</v>
      </c>
      <c r="I164">
        <f t="shared" si="12"/>
        <v>172.5</v>
      </c>
      <c r="J164">
        <f t="shared" si="13"/>
        <v>172.5</v>
      </c>
      <c r="K164" s="47">
        <v>0</v>
      </c>
      <c r="L164">
        <f t="shared" si="14"/>
        <v>0</v>
      </c>
      <c r="M164">
        <f t="shared" si="15"/>
        <v>172.5</v>
      </c>
    </row>
    <row r="165" spans="1:13" hidden="1">
      <c r="A165" t="s">
        <v>422</v>
      </c>
      <c r="B165" t="str">
        <f>VLOOKUP(A165,'3月考勤数据'!C:H,6,0)</f>
        <v>正式员工</v>
      </c>
      <c r="C165" s="43">
        <v>42461</v>
      </c>
      <c r="D165" t="s">
        <v>1776</v>
      </c>
      <c r="E165" s="43">
        <v>44986</v>
      </c>
      <c r="F165" s="43">
        <v>45016</v>
      </c>
      <c r="G165" t="s">
        <v>38</v>
      </c>
      <c r="H165">
        <f t="shared" si="11"/>
        <v>23</v>
      </c>
      <c r="I165">
        <f t="shared" si="12"/>
        <v>172.5</v>
      </c>
      <c r="J165">
        <f t="shared" si="13"/>
        <v>172.5</v>
      </c>
      <c r="K165" s="47">
        <v>0</v>
      </c>
      <c r="L165">
        <f t="shared" si="14"/>
        <v>0</v>
      </c>
      <c r="M165">
        <f t="shared" si="15"/>
        <v>172.5</v>
      </c>
    </row>
    <row r="166" spans="1:13" hidden="1">
      <c r="A166" t="s">
        <v>721</v>
      </c>
      <c r="B166" t="str">
        <f>VLOOKUP(A166,'3月考勤数据'!C:H,6,0)</f>
        <v>正式员工</v>
      </c>
      <c r="C166" s="43">
        <v>43052</v>
      </c>
      <c r="D166" t="s">
        <v>1776</v>
      </c>
      <c r="E166" s="43">
        <v>44986</v>
      </c>
      <c r="F166" s="43">
        <v>45016</v>
      </c>
      <c r="G166" t="s">
        <v>38</v>
      </c>
      <c r="H166">
        <f t="shared" si="11"/>
        <v>23</v>
      </c>
      <c r="I166">
        <f t="shared" si="12"/>
        <v>172.5</v>
      </c>
      <c r="J166">
        <f t="shared" si="13"/>
        <v>172.5</v>
      </c>
      <c r="K166" s="47">
        <v>0</v>
      </c>
      <c r="L166">
        <f t="shared" si="14"/>
        <v>0</v>
      </c>
      <c r="M166">
        <f t="shared" si="15"/>
        <v>172.5</v>
      </c>
    </row>
    <row r="167" spans="1:13" hidden="1">
      <c r="A167" t="s">
        <v>221</v>
      </c>
      <c r="B167" t="str">
        <f>VLOOKUP(A167,'3月考勤数据'!C:H,6,0)</f>
        <v>正式员工</v>
      </c>
      <c r="C167" s="43">
        <v>43566</v>
      </c>
      <c r="D167" t="s">
        <v>1776</v>
      </c>
      <c r="E167" s="43">
        <v>44986</v>
      </c>
      <c r="F167" s="43">
        <v>45016</v>
      </c>
      <c r="G167" t="s">
        <v>38</v>
      </c>
      <c r="H167">
        <f t="shared" si="11"/>
        <v>23</v>
      </c>
      <c r="I167">
        <f t="shared" si="12"/>
        <v>172.5</v>
      </c>
      <c r="J167">
        <f t="shared" si="13"/>
        <v>172.5</v>
      </c>
      <c r="K167" s="47">
        <v>0</v>
      </c>
      <c r="L167">
        <f t="shared" si="14"/>
        <v>0</v>
      </c>
      <c r="M167">
        <f t="shared" si="15"/>
        <v>172.5</v>
      </c>
    </row>
    <row r="168" spans="1:13" hidden="1">
      <c r="A168" t="s">
        <v>325</v>
      </c>
      <c r="B168" t="str">
        <f>VLOOKUP(A168,'3月考勤数据'!C:H,6,0)</f>
        <v>正式员工</v>
      </c>
      <c r="C168" s="43">
        <v>42660</v>
      </c>
      <c r="D168" t="s">
        <v>1776</v>
      </c>
      <c r="E168" s="43">
        <v>44986</v>
      </c>
      <c r="F168" s="43">
        <v>45016</v>
      </c>
      <c r="G168" t="s">
        <v>38</v>
      </c>
      <c r="H168">
        <f t="shared" ref="H168:H231" si="16">NETWORKDAYS(IF(C168&lt;E168,E168,C168),F168)</f>
        <v>23</v>
      </c>
      <c r="I168">
        <f t="shared" si="12"/>
        <v>172.5</v>
      </c>
      <c r="J168">
        <f t="shared" si="13"/>
        <v>172.5</v>
      </c>
      <c r="K168" s="47">
        <v>0</v>
      </c>
      <c r="L168">
        <f t="shared" si="14"/>
        <v>0</v>
      </c>
      <c r="M168">
        <f t="shared" si="15"/>
        <v>172.5</v>
      </c>
    </row>
    <row r="169" spans="1:13" hidden="1">
      <c r="A169" t="s">
        <v>424</v>
      </c>
      <c r="B169" t="str">
        <f>VLOOKUP(A169,'3月考勤数据'!C:H,6,0)</f>
        <v>正式员工</v>
      </c>
      <c r="C169" s="43">
        <v>41565</v>
      </c>
      <c r="D169" t="s">
        <v>1776</v>
      </c>
      <c r="E169" s="43">
        <v>44986</v>
      </c>
      <c r="F169" s="43">
        <v>45016</v>
      </c>
      <c r="G169" t="s">
        <v>38</v>
      </c>
      <c r="H169">
        <f t="shared" si="16"/>
        <v>23</v>
      </c>
      <c r="I169">
        <f t="shared" si="12"/>
        <v>172.5</v>
      </c>
      <c r="J169">
        <f t="shared" si="13"/>
        <v>172.5</v>
      </c>
      <c r="K169" s="47">
        <v>0</v>
      </c>
      <c r="L169">
        <f t="shared" si="14"/>
        <v>0</v>
      </c>
      <c r="M169">
        <f t="shared" si="15"/>
        <v>172.5</v>
      </c>
    </row>
    <row r="170" spans="1:13" hidden="1">
      <c r="A170" t="s">
        <v>222</v>
      </c>
      <c r="B170" t="str">
        <f>VLOOKUP(A170,'3月考勤数据'!C:H,6,0)</f>
        <v>正式员工</v>
      </c>
      <c r="C170" s="43">
        <v>42009</v>
      </c>
      <c r="D170" t="s">
        <v>1776</v>
      </c>
      <c r="E170" s="43">
        <v>44986</v>
      </c>
      <c r="F170" s="43">
        <v>45016</v>
      </c>
      <c r="G170" t="s">
        <v>38</v>
      </c>
      <c r="H170">
        <f t="shared" si="16"/>
        <v>23</v>
      </c>
      <c r="I170">
        <f t="shared" si="12"/>
        <v>172.5</v>
      </c>
      <c r="J170">
        <f t="shared" si="13"/>
        <v>172.5</v>
      </c>
      <c r="K170" s="47">
        <v>0</v>
      </c>
      <c r="L170">
        <f t="shared" si="14"/>
        <v>0</v>
      </c>
      <c r="M170">
        <f t="shared" si="15"/>
        <v>172.5</v>
      </c>
    </row>
    <row r="171" spans="1:13" hidden="1">
      <c r="A171" t="s">
        <v>66</v>
      </c>
      <c r="B171" t="str">
        <f>VLOOKUP(A171,'3月考勤数据'!C:H,6,0)</f>
        <v>正式员工</v>
      </c>
      <c r="C171" s="43">
        <v>43255</v>
      </c>
      <c r="D171" t="s">
        <v>1776</v>
      </c>
      <c r="E171" s="43">
        <v>44986</v>
      </c>
      <c r="F171" s="43">
        <v>45016</v>
      </c>
      <c r="G171" t="s">
        <v>38</v>
      </c>
      <c r="H171">
        <f t="shared" si="16"/>
        <v>23</v>
      </c>
      <c r="I171">
        <f t="shared" si="12"/>
        <v>172.5</v>
      </c>
      <c r="J171">
        <f t="shared" si="13"/>
        <v>172.5</v>
      </c>
      <c r="K171" s="47">
        <v>0</v>
      </c>
      <c r="L171">
        <f t="shared" si="14"/>
        <v>0</v>
      </c>
      <c r="M171">
        <f t="shared" si="15"/>
        <v>172.5</v>
      </c>
    </row>
    <row r="172" spans="1:13" hidden="1">
      <c r="A172" t="s">
        <v>71</v>
      </c>
      <c r="B172" t="str">
        <f>VLOOKUP(A172,'3月考勤数据'!C:H,6,0)</f>
        <v>正式员工</v>
      </c>
      <c r="C172" s="43">
        <v>42919</v>
      </c>
      <c r="D172" t="s">
        <v>1776</v>
      </c>
      <c r="E172" s="43">
        <v>44986</v>
      </c>
      <c r="F172" s="43">
        <v>45016</v>
      </c>
      <c r="G172" t="s">
        <v>38</v>
      </c>
      <c r="H172">
        <f t="shared" si="16"/>
        <v>23</v>
      </c>
      <c r="I172">
        <f t="shared" si="12"/>
        <v>172.5</v>
      </c>
      <c r="J172">
        <f t="shared" si="13"/>
        <v>172.5</v>
      </c>
      <c r="K172" s="47">
        <v>0</v>
      </c>
      <c r="L172">
        <f t="shared" si="14"/>
        <v>0</v>
      </c>
      <c r="M172">
        <f t="shared" si="15"/>
        <v>172.5</v>
      </c>
    </row>
    <row r="173" spans="1:13" hidden="1">
      <c r="A173" t="s">
        <v>76</v>
      </c>
      <c r="B173" t="str">
        <f>VLOOKUP(A173,'3月考勤数据'!C:H,6,0)</f>
        <v>正式员工</v>
      </c>
      <c r="C173" s="43">
        <v>43108</v>
      </c>
      <c r="D173" t="s">
        <v>1776</v>
      </c>
      <c r="E173" s="43">
        <v>44986</v>
      </c>
      <c r="F173" s="43">
        <v>45016</v>
      </c>
      <c r="G173" t="s">
        <v>38</v>
      </c>
      <c r="H173">
        <f t="shared" si="16"/>
        <v>23</v>
      </c>
      <c r="I173">
        <f t="shared" si="12"/>
        <v>172.5</v>
      </c>
      <c r="J173">
        <f t="shared" si="13"/>
        <v>172.5</v>
      </c>
      <c r="K173" s="47">
        <v>0</v>
      </c>
      <c r="L173">
        <f t="shared" si="14"/>
        <v>0</v>
      </c>
      <c r="M173">
        <f t="shared" si="15"/>
        <v>172.5</v>
      </c>
    </row>
    <row r="174" spans="1:13" hidden="1">
      <c r="A174" t="s">
        <v>722</v>
      </c>
      <c r="B174" t="str">
        <f>VLOOKUP(A174,'3月考勤数据'!C:H,6,0)</f>
        <v>正式员工</v>
      </c>
      <c r="C174" s="43">
        <v>43675</v>
      </c>
      <c r="D174" t="s">
        <v>1776</v>
      </c>
      <c r="E174" s="43">
        <v>44986</v>
      </c>
      <c r="F174" s="43">
        <v>45016</v>
      </c>
      <c r="G174" t="s">
        <v>38</v>
      </c>
      <c r="H174">
        <f t="shared" si="16"/>
        <v>23</v>
      </c>
      <c r="I174">
        <f t="shared" si="12"/>
        <v>172.5</v>
      </c>
      <c r="J174">
        <f t="shared" si="13"/>
        <v>172.5</v>
      </c>
      <c r="K174" s="47">
        <v>0</v>
      </c>
      <c r="L174">
        <f t="shared" si="14"/>
        <v>0</v>
      </c>
      <c r="M174">
        <f t="shared" si="15"/>
        <v>172.5</v>
      </c>
    </row>
    <row r="175" spans="1:13" hidden="1">
      <c r="A175" t="s">
        <v>723</v>
      </c>
      <c r="B175" t="str">
        <f>VLOOKUP(A175,'3月考勤数据'!C:H,6,0)</f>
        <v>正式员工</v>
      </c>
      <c r="C175" s="43">
        <v>41091</v>
      </c>
      <c r="D175" t="s">
        <v>1776</v>
      </c>
      <c r="E175" s="43">
        <v>44986</v>
      </c>
      <c r="F175" s="43">
        <v>45016</v>
      </c>
      <c r="G175" t="s">
        <v>38</v>
      </c>
      <c r="H175">
        <f t="shared" si="16"/>
        <v>23</v>
      </c>
      <c r="I175">
        <f t="shared" si="12"/>
        <v>172.5</v>
      </c>
      <c r="J175">
        <f t="shared" si="13"/>
        <v>172.5</v>
      </c>
      <c r="K175" s="47">
        <v>0</v>
      </c>
      <c r="L175">
        <f t="shared" si="14"/>
        <v>0</v>
      </c>
      <c r="M175">
        <f t="shared" si="15"/>
        <v>172.5</v>
      </c>
    </row>
    <row r="176" spans="1:13" hidden="1">
      <c r="A176" t="s">
        <v>79</v>
      </c>
      <c r="B176" t="str">
        <f>VLOOKUP(A176,'3月考勤数据'!C:H,6,0)</f>
        <v>正式员工</v>
      </c>
      <c r="C176" s="43">
        <v>42906</v>
      </c>
      <c r="D176" t="s">
        <v>1776</v>
      </c>
      <c r="E176" s="43">
        <v>44986</v>
      </c>
      <c r="F176" s="43">
        <v>45016</v>
      </c>
      <c r="G176" t="s">
        <v>38</v>
      </c>
      <c r="H176">
        <f t="shared" si="16"/>
        <v>23</v>
      </c>
      <c r="I176">
        <f t="shared" si="12"/>
        <v>172.5</v>
      </c>
      <c r="J176">
        <f t="shared" si="13"/>
        <v>172.5</v>
      </c>
      <c r="K176" s="47">
        <v>0</v>
      </c>
      <c r="L176">
        <f t="shared" si="14"/>
        <v>0</v>
      </c>
      <c r="M176">
        <f t="shared" si="15"/>
        <v>172.5</v>
      </c>
    </row>
    <row r="177" spans="1:13" hidden="1">
      <c r="A177" t="s">
        <v>427</v>
      </c>
      <c r="B177" t="str">
        <f>VLOOKUP(A177,'3月考勤数据'!C:H,6,0)</f>
        <v>正式员工</v>
      </c>
      <c r="C177" s="43">
        <v>43556</v>
      </c>
      <c r="D177" t="s">
        <v>1776</v>
      </c>
      <c r="E177" s="43">
        <v>44986</v>
      </c>
      <c r="F177" s="43">
        <v>45016</v>
      </c>
      <c r="G177" t="s">
        <v>38</v>
      </c>
      <c r="H177">
        <f t="shared" si="16"/>
        <v>23</v>
      </c>
      <c r="I177">
        <f t="shared" si="12"/>
        <v>172.5</v>
      </c>
      <c r="J177">
        <f t="shared" si="13"/>
        <v>172.5</v>
      </c>
      <c r="K177" s="47">
        <v>0</v>
      </c>
      <c r="L177">
        <f t="shared" si="14"/>
        <v>0</v>
      </c>
      <c r="M177">
        <f t="shared" si="15"/>
        <v>172.5</v>
      </c>
    </row>
    <row r="178" spans="1:13" hidden="1">
      <c r="A178" t="s">
        <v>224</v>
      </c>
      <c r="B178" t="str">
        <f>VLOOKUP(A178,'3月考勤数据'!C:H,6,0)</f>
        <v>正式员工</v>
      </c>
      <c r="C178" s="43">
        <v>42186</v>
      </c>
      <c r="D178" t="s">
        <v>1776</v>
      </c>
      <c r="E178" s="43">
        <v>44986</v>
      </c>
      <c r="F178" s="43">
        <v>45016</v>
      </c>
      <c r="G178" t="s">
        <v>38</v>
      </c>
      <c r="H178">
        <f t="shared" si="16"/>
        <v>23</v>
      </c>
      <c r="I178">
        <f t="shared" si="12"/>
        <v>172.5</v>
      </c>
      <c r="J178">
        <f t="shared" si="13"/>
        <v>172.5</v>
      </c>
      <c r="K178" s="47">
        <v>0</v>
      </c>
      <c r="L178">
        <f t="shared" si="14"/>
        <v>0</v>
      </c>
      <c r="M178">
        <f t="shared" si="15"/>
        <v>172.5</v>
      </c>
    </row>
    <row r="179" spans="1:13" hidden="1">
      <c r="A179" t="s">
        <v>570</v>
      </c>
      <c r="B179" t="str">
        <f>VLOOKUP(A179,'3月考勤数据'!C:H,6,0)</f>
        <v>正式员工</v>
      </c>
      <c r="C179" s="43">
        <v>43581</v>
      </c>
      <c r="D179" t="s">
        <v>1776</v>
      </c>
      <c r="E179" s="43">
        <v>44986</v>
      </c>
      <c r="F179" s="43">
        <v>45016</v>
      </c>
      <c r="G179" t="s">
        <v>38</v>
      </c>
      <c r="H179">
        <f t="shared" si="16"/>
        <v>23</v>
      </c>
      <c r="I179">
        <f t="shared" si="12"/>
        <v>172.5</v>
      </c>
      <c r="J179">
        <f t="shared" si="13"/>
        <v>172.5</v>
      </c>
      <c r="K179" s="47">
        <v>0</v>
      </c>
      <c r="L179">
        <f t="shared" si="14"/>
        <v>0</v>
      </c>
      <c r="M179">
        <f t="shared" si="15"/>
        <v>172.5</v>
      </c>
    </row>
    <row r="180" spans="1:13" hidden="1">
      <c r="A180" t="s">
        <v>428</v>
      </c>
      <c r="B180" t="str">
        <f>VLOOKUP(A180,'3月考勤数据'!C:H,6,0)</f>
        <v>正式员工</v>
      </c>
      <c r="C180" s="43">
        <v>43223</v>
      </c>
      <c r="D180" t="s">
        <v>1776</v>
      </c>
      <c r="E180" s="43">
        <v>44986</v>
      </c>
      <c r="F180" s="43">
        <v>45016</v>
      </c>
      <c r="G180" t="s">
        <v>38</v>
      </c>
      <c r="H180">
        <f t="shared" si="16"/>
        <v>23</v>
      </c>
      <c r="I180">
        <f t="shared" si="12"/>
        <v>172.5</v>
      </c>
      <c r="J180">
        <f t="shared" si="13"/>
        <v>172.5</v>
      </c>
      <c r="K180" s="47">
        <v>0</v>
      </c>
      <c r="L180">
        <f t="shared" si="14"/>
        <v>0</v>
      </c>
      <c r="M180">
        <f t="shared" si="15"/>
        <v>172.5</v>
      </c>
    </row>
    <row r="181" spans="1:13" hidden="1">
      <c r="A181" t="s">
        <v>82</v>
      </c>
      <c r="B181" t="str">
        <f>VLOOKUP(A181,'3月考勤数据'!C:H,6,0)</f>
        <v>正式员工</v>
      </c>
      <c r="C181" s="43">
        <v>41774</v>
      </c>
      <c r="D181" t="s">
        <v>1776</v>
      </c>
      <c r="E181" s="43">
        <v>44986</v>
      </c>
      <c r="F181" s="43">
        <v>45016</v>
      </c>
      <c r="G181" t="s">
        <v>38</v>
      </c>
      <c r="H181">
        <f t="shared" si="16"/>
        <v>23</v>
      </c>
      <c r="I181">
        <f t="shared" si="12"/>
        <v>172.5</v>
      </c>
      <c r="J181">
        <f t="shared" si="13"/>
        <v>172.5</v>
      </c>
      <c r="K181" s="47">
        <v>0</v>
      </c>
      <c r="L181">
        <f t="shared" si="14"/>
        <v>0</v>
      </c>
      <c r="M181">
        <f t="shared" si="15"/>
        <v>172.5</v>
      </c>
    </row>
    <row r="182" spans="1:13" hidden="1">
      <c r="A182" t="s">
        <v>327</v>
      </c>
      <c r="B182" t="str">
        <f>VLOOKUP(A182,'3月考勤数据'!C:H,6,0)</f>
        <v>正式员工</v>
      </c>
      <c r="C182" s="43">
        <v>42503</v>
      </c>
      <c r="D182" t="s">
        <v>1776</v>
      </c>
      <c r="E182" s="43">
        <v>44986</v>
      </c>
      <c r="F182" s="43">
        <v>45016</v>
      </c>
      <c r="G182" t="s">
        <v>38</v>
      </c>
      <c r="H182">
        <f t="shared" si="16"/>
        <v>23</v>
      </c>
      <c r="I182">
        <f t="shared" si="12"/>
        <v>172.5</v>
      </c>
      <c r="J182">
        <f t="shared" si="13"/>
        <v>172.5</v>
      </c>
      <c r="K182" s="47">
        <v>0</v>
      </c>
      <c r="L182">
        <f t="shared" si="14"/>
        <v>0</v>
      </c>
      <c r="M182">
        <f t="shared" si="15"/>
        <v>172.5</v>
      </c>
    </row>
    <row r="183" spans="1:13" hidden="1">
      <c r="A183" t="s">
        <v>573</v>
      </c>
      <c r="B183" t="str">
        <f>VLOOKUP(A183,'3月考勤数据'!C:H,6,0)</f>
        <v>正式员工</v>
      </c>
      <c r="C183" s="43">
        <v>43255</v>
      </c>
      <c r="D183" t="s">
        <v>1776</v>
      </c>
      <c r="E183" s="43">
        <v>44986</v>
      </c>
      <c r="F183" s="43">
        <v>45016</v>
      </c>
      <c r="G183" t="s">
        <v>38</v>
      </c>
      <c r="H183">
        <f t="shared" si="16"/>
        <v>23</v>
      </c>
      <c r="I183">
        <f t="shared" si="12"/>
        <v>172.5</v>
      </c>
      <c r="J183">
        <f t="shared" si="13"/>
        <v>172.5</v>
      </c>
      <c r="K183" s="47">
        <v>0</v>
      </c>
      <c r="L183">
        <f t="shared" si="14"/>
        <v>0</v>
      </c>
      <c r="M183">
        <f t="shared" si="15"/>
        <v>172.5</v>
      </c>
    </row>
    <row r="184" spans="1:13" hidden="1">
      <c r="A184" t="s">
        <v>724</v>
      </c>
      <c r="B184" t="str">
        <f>VLOOKUP(A184,'3月考勤数据'!C:H,6,0)</f>
        <v>正式员工</v>
      </c>
      <c r="C184" s="43">
        <v>43776</v>
      </c>
      <c r="D184" t="s">
        <v>1776</v>
      </c>
      <c r="E184" s="43">
        <v>44986</v>
      </c>
      <c r="F184" s="43">
        <v>45016</v>
      </c>
      <c r="G184" t="s">
        <v>38</v>
      </c>
      <c r="H184">
        <f t="shared" si="16"/>
        <v>23</v>
      </c>
      <c r="I184">
        <f t="shared" si="12"/>
        <v>172.5</v>
      </c>
      <c r="J184">
        <f t="shared" si="13"/>
        <v>172.5</v>
      </c>
      <c r="K184" s="47">
        <v>0</v>
      </c>
      <c r="L184">
        <f t="shared" si="14"/>
        <v>0</v>
      </c>
      <c r="M184">
        <f t="shared" si="15"/>
        <v>172.5</v>
      </c>
    </row>
    <row r="185" spans="1:13" hidden="1">
      <c r="A185" t="s">
        <v>726</v>
      </c>
      <c r="B185" t="str">
        <f>VLOOKUP(A185,'3月考勤数据'!C:H,6,0)</f>
        <v>正式员工</v>
      </c>
      <c r="C185" s="43">
        <v>42905</v>
      </c>
      <c r="D185" t="s">
        <v>1776</v>
      </c>
      <c r="E185" s="43">
        <v>44986</v>
      </c>
      <c r="F185" s="43">
        <v>45016</v>
      </c>
      <c r="G185" t="s">
        <v>38</v>
      </c>
      <c r="H185">
        <f t="shared" si="16"/>
        <v>23</v>
      </c>
      <c r="I185">
        <f t="shared" si="12"/>
        <v>172.5</v>
      </c>
      <c r="J185">
        <f t="shared" si="13"/>
        <v>172.5</v>
      </c>
      <c r="K185" s="47">
        <v>0</v>
      </c>
      <c r="L185">
        <f t="shared" si="14"/>
        <v>0</v>
      </c>
      <c r="M185">
        <f t="shared" si="15"/>
        <v>172.5</v>
      </c>
    </row>
    <row r="186" spans="1:13" hidden="1">
      <c r="A186" t="s">
        <v>226</v>
      </c>
      <c r="B186" t="str">
        <f>VLOOKUP(A186,'3月考勤数据'!C:H,6,0)</f>
        <v>正式员工</v>
      </c>
      <c r="C186" s="43">
        <v>43590</v>
      </c>
      <c r="D186" t="s">
        <v>1776</v>
      </c>
      <c r="E186" s="43">
        <v>44986</v>
      </c>
      <c r="F186" s="43">
        <v>45016</v>
      </c>
      <c r="G186" t="s">
        <v>38</v>
      </c>
      <c r="H186">
        <f t="shared" si="16"/>
        <v>23</v>
      </c>
      <c r="I186">
        <f t="shared" si="12"/>
        <v>172.5</v>
      </c>
      <c r="J186">
        <f t="shared" si="13"/>
        <v>172.5</v>
      </c>
      <c r="K186" s="47">
        <v>0</v>
      </c>
      <c r="L186">
        <f t="shared" si="14"/>
        <v>0</v>
      </c>
      <c r="M186">
        <f t="shared" si="15"/>
        <v>172.5</v>
      </c>
    </row>
    <row r="187" spans="1:13" hidden="1">
      <c r="A187" t="s">
        <v>574</v>
      </c>
      <c r="B187" t="str">
        <f>VLOOKUP(A187,'3月考勤数据'!C:H,6,0)</f>
        <v>正式员工</v>
      </c>
      <c r="C187" s="43">
        <v>43530</v>
      </c>
      <c r="D187" t="s">
        <v>1776</v>
      </c>
      <c r="E187" s="43">
        <v>44986</v>
      </c>
      <c r="F187" s="43">
        <v>45016</v>
      </c>
      <c r="G187" t="s">
        <v>38</v>
      </c>
      <c r="H187">
        <f t="shared" si="16"/>
        <v>23</v>
      </c>
      <c r="I187">
        <f t="shared" si="12"/>
        <v>172.5</v>
      </c>
      <c r="J187">
        <f t="shared" si="13"/>
        <v>172.5</v>
      </c>
      <c r="K187" s="47">
        <v>0</v>
      </c>
      <c r="L187">
        <f t="shared" si="14"/>
        <v>0</v>
      </c>
      <c r="M187">
        <f t="shared" si="15"/>
        <v>172.5</v>
      </c>
    </row>
    <row r="188" spans="1:13" hidden="1">
      <c r="A188" t="s">
        <v>728</v>
      </c>
      <c r="B188" t="str">
        <f>VLOOKUP(A188,'3月考勤数据'!C:H,6,0)</f>
        <v>正式员工</v>
      </c>
      <c r="C188" s="43">
        <v>41724</v>
      </c>
      <c r="D188" t="s">
        <v>1776</v>
      </c>
      <c r="E188" s="43">
        <v>44986</v>
      </c>
      <c r="F188" s="43">
        <v>45016</v>
      </c>
      <c r="G188" t="s">
        <v>38</v>
      </c>
      <c r="H188">
        <f t="shared" si="16"/>
        <v>23</v>
      </c>
      <c r="I188">
        <f t="shared" si="12"/>
        <v>172.5</v>
      </c>
      <c r="J188">
        <f t="shared" si="13"/>
        <v>172.5</v>
      </c>
      <c r="K188" s="47">
        <v>0</v>
      </c>
      <c r="L188">
        <f t="shared" si="14"/>
        <v>0</v>
      </c>
      <c r="M188">
        <f t="shared" si="15"/>
        <v>172.5</v>
      </c>
    </row>
    <row r="189" spans="1:13" hidden="1">
      <c r="A189" t="s">
        <v>329</v>
      </c>
      <c r="B189" t="str">
        <f>VLOOKUP(A189,'3月考勤数据'!C:H,6,0)</f>
        <v>正式员工</v>
      </c>
      <c r="C189" s="43">
        <v>43647</v>
      </c>
      <c r="D189" t="s">
        <v>1776</v>
      </c>
      <c r="E189" s="43">
        <v>44986</v>
      </c>
      <c r="F189" s="43">
        <v>45016</v>
      </c>
      <c r="G189" t="s">
        <v>38</v>
      </c>
      <c r="H189">
        <f t="shared" si="16"/>
        <v>23</v>
      </c>
      <c r="I189">
        <f t="shared" si="12"/>
        <v>172.5</v>
      </c>
      <c r="J189">
        <f t="shared" si="13"/>
        <v>172.5</v>
      </c>
      <c r="K189" s="47">
        <v>0</v>
      </c>
      <c r="L189">
        <f t="shared" si="14"/>
        <v>0</v>
      </c>
      <c r="M189">
        <f t="shared" si="15"/>
        <v>172.5</v>
      </c>
    </row>
    <row r="190" spans="1:13" hidden="1">
      <c r="A190" t="s">
        <v>430</v>
      </c>
      <c r="B190" t="str">
        <f>VLOOKUP(A190,'3月考勤数据'!C:H,6,0)</f>
        <v>正式员工</v>
      </c>
      <c r="C190" s="43">
        <v>43185</v>
      </c>
      <c r="D190" t="s">
        <v>1776</v>
      </c>
      <c r="E190" s="43">
        <v>44986</v>
      </c>
      <c r="F190" s="43">
        <v>45016</v>
      </c>
      <c r="G190" t="s">
        <v>38</v>
      </c>
      <c r="H190">
        <f t="shared" si="16"/>
        <v>23</v>
      </c>
      <c r="I190">
        <f t="shared" si="12"/>
        <v>172.5</v>
      </c>
      <c r="J190">
        <f t="shared" si="13"/>
        <v>172.5</v>
      </c>
      <c r="K190" s="47">
        <v>0</v>
      </c>
      <c r="L190">
        <f t="shared" si="14"/>
        <v>0</v>
      </c>
      <c r="M190">
        <f t="shared" si="15"/>
        <v>172.5</v>
      </c>
    </row>
    <row r="191" spans="1:13" hidden="1">
      <c r="A191" t="s">
        <v>1872</v>
      </c>
      <c r="B191" t="str">
        <f>VLOOKUP(A191,'3月考勤数据'!C:H,6,0)</f>
        <v>正式员工</v>
      </c>
      <c r="C191" s="43">
        <v>44501</v>
      </c>
      <c r="D191" t="s">
        <v>1776</v>
      </c>
      <c r="E191" s="43">
        <v>44986</v>
      </c>
      <c r="F191" s="43">
        <v>45016</v>
      </c>
      <c r="G191" t="s">
        <v>38</v>
      </c>
      <c r="H191">
        <f t="shared" si="16"/>
        <v>23</v>
      </c>
      <c r="I191">
        <f t="shared" si="12"/>
        <v>172.5</v>
      </c>
      <c r="J191">
        <f t="shared" si="13"/>
        <v>172.5</v>
      </c>
      <c r="K191" s="47">
        <v>0</v>
      </c>
      <c r="L191">
        <f t="shared" si="14"/>
        <v>0</v>
      </c>
      <c r="M191">
        <f t="shared" si="15"/>
        <v>172.5</v>
      </c>
    </row>
    <row r="192" spans="1:13" hidden="1">
      <c r="A192" t="s">
        <v>1876</v>
      </c>
      <c r="B192" t="str">
        <f>VLOOKUP(A192,'3月考勤数据'!C:H,6,0)</f>
        <v>正式员工</v>
      </c>
      <c r="C192" s="43">
        <v>42401</v>
      </c>
      <c r="D192" t="s">
        <v>1776</v>
      </c>
      <c r="E192" s="43">
        <v>44986</v>
      </c>
      <c r="F192" s="43">
        <v>45016</v>
      </c>
      <c r="G192" t="s">
        <v>133</v>
      </c>
      <c r="H192">
        <f t="shared" si="16"/>
        <v>23</v>
      </c>
      <c r="I192">
        <f t="shared" si="12"/>
        <v>184</v>
      </c>
      <c r="J192">
        <f t="shared" si="13"/>
        <v>184</v>
      </c>
      <c r="K192" s="47">
        <v>0</v>
      </c>
      <c r="L192">
        <f t="shared" si="14"/>
        <v>0</v>
      </c>
      <c r="M192">
        <f t="shared" si="15"/>
        <v>184</v>
      </c>
    </row>
    <row r="193" spans="1:13" hidden="1">
      <c r="A193" t="s">
        <v>432</v>
      </c>
      <c r="B193" t="str">
        <f>VLOOKUP(A193,'3月考勤数据'!C:H,6,0)</f>
        <v>正式员工</v>
      </c>
      <c r="C193" s="43">
        <v>43605</v>
      </c>
      <c r="D193" t="s">
        <v>1776</v>
      </c>
      <c r="E193" s="43">
        <v>44986</v>
      </c>
      <c r="F193" s="43">
        <v>45016</v>
      </c>
      <c r="G193" t="s">
        <v>38</v>
      </c>
      <c r="H193">
        <f t="shared" si="16"/>
        <v>23</v>
      </c>
      <c r="I193">
        <f t="shared" si="12"/>
        <v>172.5</v>
      </c>
      <c r="J193">
        <f t="shared" si="13"/>
        <v>172.5</v>
      </c>
      <c r="K193" s="47">
        <v>0</v>
      </c>
      <c r="L193">
        <f t="shared" si="14"/>
        <v>0</v>
      </c>
      <c r="M193">
        <f t="shared" si="15"/>
        <v>172.5</v>
      </c>
    </row>
    <row r="194" spans="1:13" hidden="1">
      <c r="A194" t="s">
        <v>731</v>
      </c>
      <c r="B194" t="str">
        <f>VLOOKUP(A194,'3月考勤数据'!C:H,6,0)</f>
        <v>正式员工</v>
      </c>
      <c r="C194" s="43">
        <v>43600</v>
      </c>
      <c r="D194" t="s">
        <v>1776</v>
      </c>
      <c r="E194" s="43">
        <v>44986</v>
      </c>
      <c r="F194" s="43">
        <v>45016</v>
      </c>
      <c r="G194" t="s">
        <v>38</v>
      </c>
      <c r="H194">
        <f t="shared" si="16"/>
        <v>23</v>
      </c>
      <c r="I194">
        <f t="shared" ref="I194:I257" si="17">IF(G194="研发",172.5,184)</f>
        <v>172.5</v>
      </c>
      <c r="J194">
        <f t="shared" ref="J194:J257" si="18">IF(G194="研发",7.5,8)*H194</f>
        <v>172.5</v>
      </c>
      <c r="K194" s="47">
        <v>0</v>
      </c>
      <c r="L194">
        <f t="shared" ref="L194:L257" si="19">IF(G194="研发",7.5,8)*K194</f>
        <v>0</v>
      </c>
      <c r="M194">
        <f t="shared" ref="M194:M257" si="20">J194-L194</f>
        <v>172.5</v>
      </c>
    </row>
    <row r="195" spans="1:13" hidden="1">
      <c r="A195" t="s">
        <v>692</v>
      </c>
      <c r="B195" t="str">
        <f>VLOOKUP(A195,'3月考勤数据'!C:H,6,0)</f>
        <v>正式员工</v>
      </c>
      <c r="C195" s="43">
        <v>44398</v>
      </c>
      <c r="D195" t="s">
        <v>1776</v>
      </c>
      <c r="E195" s="43">
        <v>44986</v>
      </c>
      <c r="F195" s="43">
        <v>45016</v>
      </c>
      <c r="G195" t="s">
        <v>38</v>
      </c>
      <c r="H195">
        <f t="shared" si="16"/>
        <v>23</v>
      </c>
      <c r="I195">
        <f t="shared" si="17"/>
        <v>172.5</v>
      </c>
      <c r="J195">
        <f t="shared" si="18"/>
        <v>172.5</v>
      </c>
      <c r="K195" s="47">
        <v>0</v>
      </c>
      <c r="L195">
        <f t="shared" si="19"/>
        <v>0</v>
      </c>
      <c r="M195">
        <f t="shared" si="20"/>
        <v>172.5</v>
      </c>
    </row>
    <row r="196" spans="1:13" hidden="1">
      <c r="A196" t="s">
        <v>227</v>
      </c>
      <c r="B196" t="str">
        <f>VLOOKUP(A196,'3月考勤数据'!C:H,6,0)</f>
        <v>正式员工</v>
      </c>
      <c r="C196" s="43">
        <v>42542</v>
      </c>
      <c r="D196" t="s">
        <v>1776</v>
      </c>
      <c r="E196" s="43">
        <v>44986</v>
      </c>
      <c r="F196" s="43">
        <v>45016</v>
      </c>
      <c r="G196" t="s">
        <v>38</v>
      </c>
      <c r="H196">
        <f t="shared" si="16"/>
        <v>23</v>
      </c>
      <c r="I196">
        <f t="shared" si="17"/>
        <v>172.5</v>
      </c>
      <c r="J196">
        <f t="shared" si="18"/>
        <v>172.5</v>
      </c>
      <c r="K196" s="47">
        <v>0</v>
      </c>
      <c r="L196">
        <f t="shared" si="19"/>
        <v>0</v>
      </c>
      <c r="M196">
        <f t="shared" si="20"/>
        <v>172.5</v>
      </c>
    </row>
    <row r="197" spans="1:13" hidden="1">
      <c r="A197" t="s">
        <v>576</v>
      </c>
      <c r="B197" t="str">
        <f>VLOOKUP(A197,'3月考勤数据'!C:H,6,0)</f>
        <v>正式员工</v>
      </c>
      <c r="C197" s="43">
        <v>43563</v>
      </c>
      <c r="D197" t="s">
        <v>1776</v>
      </c>
      <c r="E197" s="43">
        <v>44986</v>
      </c>
      <c r="F197" s="43">
        <v>45016</v>
      </c>
      <c r="G197" t="s">
        <v>38</v>
      </c>
      <c r="H197">
        <f t="shared" si="16"/>
        <v>23</v>
      </c>
      <c r="I197">
        <f t="shared" si="17"/>
        <v>172.5</v>
      </c>
      <c r="J197">
        <f t="shared" si="18"/>
        <v>172.5</v>
      </c>
      <c r="K197" s="47">
        <v>0</v>
      </c>
      <c r="L197">
        <f t="shared" si="19"/>
        <v>0</v>
      </c>
      <c r="M197">
        <f t="shared" si="20"/>
        <v>172.5</v>
      </c>
    </row>
    <row r="198" spans="1:13" hidden="1">
      <c r="A198" t="s">
        <v>736</v>
      </c>
      <c r="B198" t="str">
        <f>VLOOKUP(A198,'3月考勤数据'!C:H,6,0)</f>
        <v>正式员工</v>
      </c>
      <c r="C198" s="43">
        <v>43641</v>
      </c>
      <c r="D198" t="s">
        <v>1776</v>
      </c>
      <c r="E198" s="43">
        <v>44986</v>
      </c>
      <c r="F198" s="43">
        <v>45016</v>
      </c>
      <c r="G198" t="s">
        <v>38</v>
      </c>
      <c r="H198">
        <f t="shared" si="16"/>
        <v>23</v>
      </c>
      <c r="I198">
        <f t="shared" si="17"/>
        <v>172.5</v>
      </c>
      <c r="J198">
        <f t="shared" si="18"/>
        <v>172.5</v>
      </c>
      <c r="K198" s="47">
        <v>0</v>
      </c>
      <c r="L198">
        <f t="shared" si="19"/>
        <v>0</v>
      </c>
      <c r="M198">
        <f t="shared" si="20"/>
        <v>172.5</v>
      </c>
    </row>
    <row r="199" spans="1:13" hidden="1">
      <c r="A199" t="s">
        <v>330</v>
      </c>
      <c r="B199" t="str">
        <f>VLOOKUP(A199,'3月考勤数据'!C:H,6,0)</f>
        <v>正式员工</v>
      </c>
      <c r="C199" s="43">
        <v>43017</v>
      </c>
      <c r="D199" t="s">
        <v>1776</v>
      </c>
      <c r="E199" s="43">
        <v>44986</v>
      </c>
      <c r="F199" s="43">
        <v>45016</v>
      </c>
      <c r="G199" t="s">
        <v>38</v>
      </c>
      <c r="H199">
        <f t="shared" si="16"/>
        <v>23</v>
      </c>
      <c r="I199">
        <f t="shared" si="17"/>
        <v>172.5</v>
      </c>
      <c r="J199">
        <f t="shared" si="18"/>
        <v>172.5</v>
      </c>
      <c r="K199" s="47">
        <v>0</v>
      </c>
      <c r="L199">
        <f t="shared" si="19"/>
        <v>0</v>
      </c>
      <c r="M199">
        <f t="shared" si="20"/>
        <v>172.5</v>
      </c>
    </row>
    <row r="200" spans="1:13" hidden="1">
      <c r="A200" t="s">
        <v>738</v>
      </c>
      <c r="B200" t="str">
        <f>VLOOKUP(A200,'3月考勤数据'!C:H,6,0)</f>
        <v>正式员工</v>
      </c>
      <c r="C200" s="43">
        <v>42916</v>
      </c>
      <c r="D200" t="s">
        <v>1776</v>
      </c>
      <c r="E200" s="43">
        <v>44986</v>
      </c>
      <c r="F200" s="43">
        <v>45016</v>
      </c>
      <c r="G200" t="s">
        <v>38</v>
      </c>
      <c r="H200">
        <f t="shared" si="16"/>
        <v>23</v>
      </c>
      <c r="I200">
        <f t="shared" si="17"/>
        <v>172.5</v>
      </c>
      <c r="J200">
        <f t="shared" si="18"/>
        <v>172.5</v>
      </c>
      <c r="K200" s="47">
        <v>0</v>
      </c>
      <c r="L200">
        <f t="shared" si="19"/>
        <v>0</v>
      </c>
      <c r="M200">
        <f t="shared" si="20"/>
        <v>172.5</v>
      </c>
    </row>
    <row r="201" spans="1:13" hidden="1">
      <c r="A201" t="s">
        <v>90</v>
      </c>
      <c r="B201" t="str">
        <f>VLOOKUP(A201,'3月考勤数据'!C:H,6,0)</f>
        <v>正式员工</v>
      </c>
      <c r="C201" s="43">
        <v>43482</v>
      </c>
      <c r="D201" t="s">
        <v>1776</v>
      </c>
      <c r="E201" s="43">
        <v>44986</v>
      </c>
      <c r="F201" s="43">
        <v>45016</v>
      </c>
      <c r="G201" t="s">
        <v>38</v>
      </c>
      <c r="H201">
        <f t="shared" si="16"/>
        <v>23</v>
      </c>
      <c r="I201">
        <f t="shared" si="17"/>
        <v>172.5</v>
      </c>
      <c r="J201">
        <f t="shared" si="18"/>
        <v>172.5</v>
      </c>
      <c r="K201" s="47">
        <v>0</v>
      </c>
      <c r="L201">
        <f t="shared" si="19"/>
        <v>0</v>
      </c>
      <c r="M201">
        <f t="shared" si="20"/>
        <v>172.5</v>
      </c>
    </row>
    <row r="202" spans="1:13" hidden="1">
      <c r="A202" t="s">
        <v>434</v>
      </c>
      <c r="B202" t="str">
        <f>VLOOKUP(A202,'3月考勤数据'!C:H,6,0)</f>
        <v>正式员工</v>
      </c>
      <c r="C202" s="43">
        <v>43255</v>
      </c>
      <c r="D202" t="s">
        <v>1776</v>
      </c>
      <c r="E202" s="43">
        <v>44986</v>
      </c>
      <c r="F202" s="43">
        <v>45016</v>
      </c>
      <c r="G202" t="s">
        <v>38</v>
      </c>
      <c r="H202">
        <f t="shared" si="16"/>
        <v>23</v>
      </c>
      <c r="I202">
        <f t="shared" si="17"/>
        <v>172.5</v>
      </c>
      <c r="J202">
        <f t="shared" si="18"/>
        <v>172.5</v>
      </c>
      <c r="K202" s="47">
        <v>0</v>
      </c>
      <c r="L202">
        <f t="shared" si="19"/>
        <v>0</v>
      </c>
      <c r="M202">
        <f t="shared" si="20"/>
        <v>172.5</v>
      </c>
    </row>
    <row r="203" spans="1:13" hidden="1">
      <c r="A203" t="s">
        <v>230</v>
      </c>
      <c r="B203" t="str">
        <f>VLOOKUP(A203,'3月考勤数据'!C:H,6,0)</f>
        <v>正式员工</v>
      </c>
      <c r="C203" s="43">
        <v>43648</v>
      </c>
      <c r="D203" t="s">
        <v>1776</v>
      </c>
      <c r="E203" s="43">
        <v>44986</v>
      </c>
      <c r="F203" s="43">
        <v>45016</v>
      </c>
      <c r="G203" t="s">
        <v>38</v>
      </c>
      <c r="H203">
        <f t="shared" si="16"/>
        <v>23</v>
      </c>
      <c r="I203">
        <f t="shared" si="17"/>
        <v>172.5</v>
      </c>
      <c r="J203">
        <f t="shared" si="18"/>
        <v>172.5</v>
      </c>
      <c r="K203" s="47">
        <v>0</v>
      </c>
      <c r="L203">
        <f t="shared" si="19"/>
        <v>0</v>
      </c>
      <c r="M203">
        <f t="shared" si="20"/>
        <v>172.5</v>
      </c>
    </row>
    <row r="204" spans="1:13" hidden="1">
      <c r="A204" t="s">
        <v>580</v>
      </c>
      <c r="B204" t="str">
        <f>VLOOKUP(A204,'3月考勤数据'!C:H,6,0)</f>
        <v>正式员工</v>
      </c>
      <c r="C204" s="43">
        <v>43767</v>
      </c>
      <c r="D204" t="s">
        <v>1776</v>
      </c>
      <c r="E204" s="43">
        <v>44986</v>
      </c>
      <c r="F204" s="43">
        <v>45016</v>
      </c>
      <c r="G204" t="s">
        <v>38</v>
      </c>
      <c r="H204">
        <f t="shared" si="16"/>
        <v>23</v>
      </c>
      <c r="I204">
        <f t="shared" si="17"/>
        <v>172.5</v>
      </c>
      <c r="J204">
        <f t="shared" si="18"/>
        <v>172.5</v>
      </c>
      <c r="K204" s="47">
        <v>0</v>
      </c>
      <c r="L204">
        <f t="shared" si="19"/>
        <v>0</v>
      </c>
      <c r="M204">
        <f t="shared" si="20"/>
        <v>172.5</v>
      </c>
    </row>
    <row r="205" spans="1:13" hidden="1">
      <c r="A205" t="s">
        <v>581</v>
      </c>
      <c r="B205" t="str">
        <f>VLOOKUP(A205,'3月考勤数据'!C:H,6,0)</f>
        <v>正式员工</v>
      </c>
      <c r="C205" s="43">
        <v>43762</v>
      </c>
      <c r="D205" t="s">
        <v>1776</v>
      </c>
      <c r="E205" s="43">
        <v>44986</v>
      </c>
      <c r="F205" s="43">
        <v>45016</v>
      </c>
      <c r="G205" t="s">
        <v>38</v>
      </c>
      <c r="H205">
        <f t="shared" si="16"/>
        <v>23</v>
      </c>
      <c r="I205">
        <f t="shared" si="17"/>
        <v>172.5</v>
      </c>
      <c r="J205">
        <f t="shared" si="18"/>
        <v>172.5</v>
      </c>
      <c r="K205" s="47">
        <v>0</v>
      </c>
      <c r="L205">
        <f t="shared" si="19"/>
        <v>0</v>
      </c>
      <c r="M205">
        <f t="shared" si="20"/>
        <v>172.5</v>
      </c>
    </row>
    <row r="206" spans="1:13" hidden="1">
      <c r="A206" t="s">
        <v>741</v>
      </c>
      <c r="B206" t="str">
        <f>VLOOKUP(A206,'3月考勤数据'!C:H,6,0)</f>
        <v>正式员工</v>
      </c>
      <c r="C206" s="43">
        <v>43770</v>
      </c>
      <c r="D206" t="s">
        <v>1776</v>
      </c>
      <c r="E206" s="43">
        <v>44986</v>
      </c>
      <c r="F206" s="43">
        <v>45016</v>
      </c>
      <c r="G206" t="s">
        <v>38</v>
      </c>
      <c r="H206">
        <f t="shared" si="16"/>
        <v>23</v>
      </c>
      <c r="I206">
        <f t="shared" si="17"/>
        <v>172.5</v>
      </c>
      <c r="J206">
        <f t="shared" si="18"/>
        <v>172.5</v>
      </c>
      <c r="K206" s="47">
        <v>0</v>
      </c>
      <c r="L206">
        <f t="shared" si="19"/>
        <v>0</v>
      </c>
      <c r="M206">
        <f t="shared" si="20"/>
        <v>172.5</v>
      </c>
    </row>
    <row r="207" spans="1:13" hidden="1">
      <c r="A207" t="s">
        <v>435</v>
      </c>
      <c r="B207" t="str">
        <f>VLOOKUP(A207,'3月考勤数据'!C:H,6,0)</f>
        <v>正式员工</v>
      </c>
      <c r="C207" s="43">
        <v>43381</v>
      </c>
      <c r="D207" t="s">
        <v>1776</v>
      </c>
      <c r="E207" s="43">
        <v>44986</v>
      </c>
      <c r="F207" s="43">
        <v>45016</v>
      </c>
      <c r="G207" t="s">
        <v>38</v>
      </c>
      <c r="H207">
        <f t="shared" si="16"/>
        <v>23</v>
      </c>
      <c r="I207">
        <f t="shared" si="17"/>
        <v>172.5</v>
      </c>
      <c r="J207">
        <f t="shared" si="18"/>
        <v>172.5</v>
      </c>
      <c r="K207" s="47">
        <v>0</v>
      </c>
      <c r="L207">
        <f t="shared" si="19"/>
        <v>0</v>
      </c>
      <c r="M207">
        <f t="shared" si="20"/>
        <v>172.5</v>
      </c>
    </row>
    <row r="208" spans="1:13" hidden="1">
      <c r="A208" t="s">
        <v>232</v>
      </c>
      <c r="B208" t="str">
        <f>VLOOKUP(A208,'3月考勤数据'!C:H,6,0)</f>
        <v>正式员工</v>
      </c>
      <c r="C208" s="43">
        <v>42552</v>
      </c>
      <c r="D208" t="s">
        <v>1776</v>
      </c>
      <c r="E208" s="43">
        <v>44986</v>
      </c>
      <c r="F208" s="43">
        <v>45016</v>
      </c>
      <c r="G208" t="s">
        <v>38</v>
      </c>
      <c r="H208">
        <f t="shared" si="16"/>
        <v>23</v>
      </c>
      <c r="I208">
        <f t="shared" si="17"/>
        <v>172.5</v>
      </c>
      <c r="J208">
        <f t="shared" si="18"/>
        <v>172.5</v>
      </c>
      <c r="K208" s="47">
        <v>0</v>
      </c>
      <c r="L208">
        <f t="shared" si="19"/>
        <v>0</v>
      </c>
      <c r="M208">
        <f t="shared" si="20"/>
        <v>172.5</v>
      </c>
    </row>
    <row r="209" spans="1:13" hidden="1">
      <c r="A209" t="s">
        <v>583</v>
      </c>
      <c r="B209" t="str">
        <f>VLOOKUP(A209,'3月考勤数据'!C:H,6,0)</f>
        <v>正式员工</v>
      </c>
      <c r="C209" s="43">
        <v>43550</v>
      </c>
      <c r="D209" t="s">
        <v>1776</v>
      </c>
      <c r="E209" s="43">
        <v>44986</v>
      </c>
      <c r="F209" s="43">
        <v>45016</v>
      </c>
      <c r="G209" t="s">
        <v>38</v>
      </c>
      <c r="H209">
        <f t="shared" si="16"/>
        <v>23</v>
      </c>
      <c r="I209">
        <f t="shared" si="17"/>
        <v>172.5</v>
      </c>
      <c r="J209">
        <f t="shared" si="18"/>
        <v>172.5</v>
      </c>
      <c r="K209" s="47">
        <v>0</v>
      </c>
      <c r="L209">
        <f t="shared" si="19"/>
        <v>0</v>
      </c>
      <c r="M209">
        <f t="shared" si="20"/>
        <v>172.5</v>
      </c>
    </row>
    <row r="210" spans="1:13" hidden="1">
      <c r="A210" t="s">
        <v>743</v>
      </c>
      <c r="B210" t="str">
        <f>VLOOKUP(A210,'3月考勤数据'!C:H,6,0)</f>
        <v>正式员工</v>
      </c>
      <c r="C210" s="43">
        <v>43528</v>
      </c>
      <c r="D210" t="s">
        <v>1776</v>
      </c>
      <c r="E210" s="43">
        <v>44986</v>
      </c>
      <c r="F210" s="43">
        <v>45016</v>
      </c>
      <c r="G210" t="s">
        <v>38</v>
      </c>
      <c r="H210">
        <f t="shared" si="16"/>
        <v>23</v>
      </c>
      <c r="I210">
        <f t="shared" si="17"/>
        <v>172.5</v>
      </c>
      <c r="J210">
        <f t="shared" si="18"/>
        <v>172.5</v>
      </c>
      <c r="K210" s="47">
        <v>0</v>
      </c>
      <c r="L210">
        <f t="shared" si="19"/>
        <v>0</v>
      </c>
      <c r="M210">
        <f t="shared" si="20"/>
        <v>172.5</v>
      </c>
    </row>
    <row r="211" spans="1:13" hidden="1">
      <c r="A211" t="s">
        <v>334</v>
      </c>
      <c r="B211" t="str">
        <f>VLOOKUP(A211,'3月考勤数据'!C:H,6,0)</f>
        <v>正式员工</v>
      </c>
      <c r="C211" s="43">
        <v>43591</v>
      </c>
      <c r="D211" t="s">
        <v>1776</v>
      </c>
      <c r="E211" s="43">
        <v>44986</v>
      </c>
      <c r="F211" s="43">
        <v>45016</v>
      </c>
      <c r="G211" t="s">
        <v>38</v>
      </c>
      <c r="H211">
        <f t="shared" si="16"/>
        <v>23</v>
      </c>
      <c r="I211">
        <f t="shared" si="17"/>
        <v>172.5</v>
      </c>
      <c r="J211">
        <f t="shared" si="18"/>
        <v>172.5</v>
      </c>
      <c r="K211" s="47">
        <v>0</v>
      </c>
      <c r="L211">
        <f t="shared" si="19"/>
        <v>0</v>
      </c>
      <c r="M211">
        <f t="shared" si="20"/>
        <v>172.5</v>
      </c>
    </row>
    <row r="212" spans="1:13" hidden="1">
      <c r="A212" t="s">
        <v>585</v>
      </c>
      <c r="B212" t="str">
        <f>VLOOKUP(A212,'3月考勤数据'!C:H,6,0)</f>
        <v>正式员工</v>
      </c>
      <c r="C212" s="43">
        <v>43558</v>
      </c>
      <c r="D212" t="s">
        <v>1776</v>
      </c>
      <c r="E212" s="43">
        <v>44986</v>
      </c>
      <c r="F212" s="43">
        <v>45016</v>
      </c>
      <c r="G212" t="s">
        <v>38</v>
      </c>
      <c r="H212">
        <f t="shared" si="16"/>
        <v>23</v>
      </c>
      <c r="I212">
        <f t="shared" si="17"/>
        <v>172.5</v>
      </c>
      <c r="J212">
        <f t="shared" si="18"/>
        <v>172.5</v>
      </c>
      <c r="K212" s="47">
        <v>0</v>
      </c>
      <c r="L212">
        <f t="shared" si="19"/>
        <v>0</v>
      </c>
      <c r="M212">
        <f t="shared" si="20"/>
        <v>172.5</v>
      </c>
    </row>
    <row r="213" spans="1:13" hidden="1">
      <c r="A213" t="s">
        <v>236</v>
      </c>
      <c r="B213" t="str">
        <f>VLOOKUP(A213,'3月考勤数据'!C:H,6,0)</f>
        <v>正式员工</v>
      </c>
      <c r="C213" s="43">
        <v>42857</v>
      </c>
      <c r="D213" t="s">
        <v>1776</v>
      </c>
      <c r="E213" s="43">
        <v>44986</v>
      </c>
      <c r="F213" s="43">
        <v>45016</v>
      </c>
      <c r="G213" t="s">
        <v>38</v>
      </c>
      <c r="H213">
        <f t="shared" si="16"/>
        <v>23</v>
      </c>
      <c r="I213">
        <f t="shared" si="17"/>
        <v>172.5</v>
      </c>
      <c r="J213">
        <f t="shared" si="18"/>
        <v>172.5</v>
      </c>
      <c r="K213" s="47">
        <v>0</v>
      </c>
      <c r="L213">
        <f t="shared" si="19"/>
        <v>0</v>
      </c>
      <c r="M213">
        <f t="shared" si="20"/>
        <v>172.5</v>
      </c>
    </row>
    <row r="214" spans="1:13" hidden="1">
      <c r="A214" t="s">
        <v>239</v>
      </c>
      <c r="B214" t="str">
        <f>VLOOKUP(A214,'3月考勤数据'!C:H,6,0)</f>
        <v>正式员工</v>
      </c>
      <c r="C214" s="43">
        <v>43088</v>
      </c>
      <c r="D214" t="s">
        <v>1776</v>
      </c>
      <c r="E214" s="43">
        <v>44986</v>
      </c>
      <c r="F214" s="43">
        <v>45016</v>
      </c>
      <c r="G214" t="s">
        <v>38</v>
      </c>
      <c r="H214">
        <f t="shared" si="16"/>
        <v>23</v>
      </c>
      <c r="I214">
        <f t="shared" si="17"/>
        <v>172.5</v>
      </c>
      <c r="J214">
        <f t="shared" si="18"/>
        <v>172.5</v>
      </c>
      <c r="K214" s="47">
        <v>0</v>
      </c>
      <c r="L214">
        <f t="shared" si="19"/>
        <v>0</v>
      </c>
      <c r="M214">
        <f t="shared" si="20"/>
        <v>172.5</v>
      </c>
    </row>
    <row r="215" spans="1:13" hidden="1">
      <c r="A215" t="s">
        <v>745</v>
      </c>
      <c r="B215" t="str">
        <f>VLOOKUP(A215,'3月考勤数据'!C:H,6,0)</f>
        <v>正式员工</v>
      </c>
      <c r="C215" s="43">
        <v>42606</v>
      </c>
      <c r="D215" t="s">
        <v>1776</v>
      </c>
      <c r="E215" s="43">
        <v>44986</v>
      </c>
      <c r="F215" s="43">
        <v>45016</v>
      </c>
      <c r="G215" t="s">
        <v>38</v>
      </c>
      <c r="H215">
        <f t="shared" si="16"/>
        <v>23</v>
      </c>
      <c r="I215">
        <f t="shared" si="17"/>
        <v>172.5</v>
      </c>
      <c r="J215">
        <f t="shared" si="18"/>
        <v>172.5</v>
      </c>
      <c r="K215" s="47">
        <v>0</v>
      </c>
      <c r="L215">
        <f t="shared" si="19"/>
        <v>0</v>
      </c>
      <c r="M215">
        <f t="shared" si="20"/>
        <v>172.5</v>
      </c>
    </row>
    <row r="216" spans="1:13" hidden="1">
      <c r="A216" t="s">
        <v>747</v>
      </c>
      <c r="B216" t="str">
        <f>VLOOKUP(A216,'3月考勤数据'!C:H,6,0)</f>
        <v>正式员工</v>
      </c>
      <c r="C216" s="43">
        <v>43556</v>
      </c>
      <c r="D216" t="s">
        <v>1776</v>
      </c>
      <c r="E216" s="43">
        <v>44986</v>
      </c>
      <c r="F216" s="43">
        <v>45016</v>
      </c>
      <c r="G216" t="s">
        <v>38</v>
      </c>
      <c r="H216">
        <f t="shared" si="16"/>
        <v>23</v>
      </c>
      <c r="I216">
        <f t="shared" si="17"/>
        <v>172.5</v>
      </c>
      <c r="J216">
        <f t="shared" si="18"/>
        <v>172.5</v>
      </c>
      <c r="K216" s="47">
        <v>0</v>
      </c>
      <c r="L216">
        <f t="shared" si="19"/>
        <v>0</v>
      </c>
      <c r="M216">
        <f t="shared" si="20"/>
        <v>172.5</v>
      </c>
    </row>
    <row r="217" spans="1:13" hidden="1">
      <c r="A217" t="s">
        <v>335</v>
      </c>
      <c r="B217" t="str">
        <f>VLOOKUP(A217,'3月考勤数据'!C:H,6,0)</f>
        <v>正式员工</v>
      </c>
      <c r="C217" s="43">
        <v>43566</v>
      </c>
      <c r="D217" t="s">
        <v>1776</v>
      </c>
      <c r="E217" s="43">
        <v>44986</v>
      </c>
      <c r="F217" s="43">
        <v>45016</v>
      </c>
      <c r="G217" t="s">
        <v>38</v>
      </c>
      <c r="H217">
        <f t="shared" si="16"/>
        <v>23</v>
      </c>
      <c r="I217">
        <f t="shared" si="17"/>
        <v>172.5</v>
      </c>
      <c r="J217">
        <f t="shared" si="18"/>
        <v>172.5</v>
      </c>
      <c r="K217" s="47">
        <v>0</v>
      </c>
      <c r="L217">
        <f t="shared" si="19"/>
        <v>0</v>
      </c>
      <c r="M217">
        <f t="shared" si="20"/>
        <v>172.5</v>
      </c>
    </row>
    <row r="218" spans="1:13" hidden="1">
      <c r="A218" t="s">
        <v>437</v>
      </c>
      <c r="B218" t="str">
        <f>VLOOKUP(A218,'3月考勤数据'!C:H,6,0)</f>
        <v>正式员工</v>
      </c>
      <c r="C218" s="43">
        <v>41456</v>
      </c>
      <c r="D218" t="s">
        <v>1776</v>
      </c>
      <c r="E218" s="43">
        <v>44986</v>
      </c>
      <c r="F218" s="43">
        <v>45016</v>
      </c>
      <c r="G218" t="s">
        <v>38</v>
      </c>
      <c r="H218">
        <f t="shared" si="16"/>
        <v>23</v>
      </c>
      <c r="I218">
        <f t="shared" si="17"/>
        <v>172.5</v>
      </c>
      <c r="J218">
        <f t="shared" si="18"/>
        <v>172.5</v>
      </c>
      <c r="K218" s="47">
        <v>0</v>
      </c>
      <c r="L218">
        <f t="shared" si="19"/>
        <v>0</v>
      </c>
      <c r="M218">
        <f t="shared" si="20"/>
        <v>172.5</v>
      </c>
    </row>
    <row r="219" spans="1:13" hidden="1">
      <c r="A219" t="s">
        <v>340</v>
      </c>
      <c r="B219" t="str">
        <f>VLOOKUP(A219,'3月考勤数据'!C:H,6,0)</f>
        <v>正式员工</v>
      </c>
      <c r="C219" s="43">
        <v>43510</v>
      </c>
      <c r="D219" t="s">
        <v>1776</v>
      </c>
      <c r="E219" s="43">
        <v>44986</v>
      </c>
      <c r="F219" s="43">
        <v>45016</v>
      </c>
      <c r="G219" t="s">
        <v>38</v>
      </c>
      <c r="H219">
        <f t="shared" si="16"/>
        <v>23</v>
      </c>
      <c r="I219">
        <f t="shared" si="17"/>
        <v>172.5</v>
      </c>
      <c r="J219">
        <f t="shared" si="18"/>
        <v>172.5</v>
      </c>
      <c r="K219" s="47">
        <v>0</v>
      </c>
      <c r="L219">
        <f t="shared" si="19"/>
        <v>0</v>
      </c>
      <c r="M219">
        <f t="shared" si="20"/>
        <v>172.5</v>
      </c>
    </row>
    <row r="220" spans="1:13" hidden="1">
      <c r="A220" t="s">
        <v>241</v>
      </c>
      <c r="B220" t="str">
        <f>VLOOKUP(A220,'3月考勤数据'!C:H,6,0)</f>
        <v>正式员工</v>
      </c>
      <c r="C220" s="43">
        <v>43636</v>
      </c>
      <c r="D220" t="s">
        <v>1776</v>
      </c>
      <c r="E220" s="43">
        <v>44986</v>
      </c>
      <c r="F220" s="43">
        <v>45016</v>
      </c>
      <c r="G220" t="s">
        <v>38</v>
      </c>
      <c r="H220">
        <f t="shared" si="16"/>
        <v>23</v>
      </c>
      <c r="I220">
        <f t="shared" si="17"/>
        <v>172.5</v>
      </c>
      <c r="J220">
        <f t="shared" si="18"/>
        <v>172.5</v>
      </c>
      <c r="K220" s="47">
        <v>0</v>
      </c>
      <c r="L220">
        <f t="shared" si="19"/>
        <v>0</v>
      </c>
      <c r="M220">
        <f t="shared" si="20"/>
        <v>172.5</v>
      </c>
    </row>
    <row r="221" spans="1:13" hidden="1">
      <c r="A221" t="s">
        <v>748</v>
      </c>
      <c r="B221" t="str">
        <f>VLOOKUP(A221,'3月考勤数据'!C:H,6,0)</f>
        <v>正式员工</v>
      </c>
      <c r="C221" s="43">
        <v>43647</v>
      </c>
      <c r="D221" t="s">
        <v>1776</v>
      </c>
      <c r="E221" s="43">
        <v>44986</v>
      </c>
      <c r="F221" s="43">
        <v>45016</v>
      </c>
      <c r="G221" t="s">
        <v>38</v>
      </c>
      <c r="H221">
        <f t="shared" si="16"/>
        <v>23</v>
      </c>
      <c r="I221">
        <f t="shared" si="17"/>
        <v>172.5</v>
      </c>
      <c r="J221">
        <f t="shared" si="18"/>
        <v>172.5</v>
      </c>
      <c r="K221" s="47">
        <v>0</v>
      </c>
      <c r="L221">
        <f t="shared" si="19"/>
        <v>0</v>
      </c>
      <c r="M221">
        <f t="shared" si="20"/>
        <v>172.5</v>
      </c>
    </row>
    <row r="222" spans="1:13" hidden="1">
      <c r="A222" t="s">
        <v>1436</v>
      </c>
      <c r="B222" t="str">
        <f>VLOOKUP(A222,'3月考勤数据'!C:H,6,0)</f>
        <v>正式员工</v>
      </c>
      <c r="C222" s="43">
        <v>44732</v>
      </c>
      <c r="D222" t="s">
        <v>1776</v>
      </c>
      <c r="E222" s="43">
        <v>44986</v>
      </c>
      <c r="F222" s="43">
        <v>45016</v>
      </c>
      <c r="G222" t="s">
        <v>38</v>
      </c>
      <c r="H222">
        <f t="shared" si="16"/>
        <v>23</v>
      </c>
      <c r="I222">
        <f t="shared" si="17"/>
        <v>172.5</v>
      </c>
      <c r="J222">
        <f t="shared" si="18"/>
        <v>172.5</v>
      </c>
      <c r="K222" s="47">
        <v>0</v>
      </c>
      <c r="L222">
        <f t="shared" si="19"/>
        <v>0</v>
      </c>
      <c r="M222">
        <f t="shared" si="20"/>
        <v>172.5</v>
      </c>
    </row>
    <row r="223" spans="1:13" hidden="1">
      <c r="A223" t="s">
        <v>95</v>
      </c>
      <c r="B223" t="str">
        <f>VLOOKUP(A223,'3月考勤数据'!C:H,6,0)</f>
        <v>正式员工</v>
      </c>
      <c r="C223" s="43">
        <v>43556</v>
      </c>
      <c r="D223" t="s">
        <v>1776</v>
      </c>
      <c r="E223" s="43">
        <v>44986</v>
      </c>
      <c r="F223" s="43">
        <v>45016</v>
      </c>
      <c r="G223" t="s">
        <v>38</v>
      </c>
      <c r="H223">
        <f t="shared" si="16"/>
        <v>23</v>
      </c>
      <c r="I223">
        <f t="shared" si="17"/>
        <v>172.5</v>
      </c>
      <c r="J223">
        <f t="shared" si="18"/>
        <v>172.5</v>
      </c>
      <c r="K223" s="47">
        <v>0</v>
      </c>
      <c r="L223">
        <f t="shared" si="19"/>
        <v>0</v>
      </c>
      <c r="M223">
        <f t="shared" si="20"/>
        <v>172.5</v>
      </c>
    </row>
    <row r="224" spans="1:13" hidden="1">
      <c r="A224" t="s">
        <v>99</v>
      </c>
      <c r="B224" t="str">
        <f>VLOOKUP(A224,'3月考勤数据'!C:H,6,0)</f>
        <v>正式员工</v>
      </c>
      <c r="C224" s="43">
        <v>43619</v>
      </c>
      <c r="D224" t="s">
        <v>1776</v>
      </c>
      <c r="E224" s="43">
        <v>44986</v>
      </c>
      <c r="F224" s="43">
        <v>45016</v>
      </c>
      <c r="G224" t="s">
        <v>38</v>
      </c>
      <c r="H224">
        <f t="shared" si="16"/>
        <v>23</v>
      </c>
      <c r="I224">
        <f t="shared" si="17"/>
        <v>172.5</v>
      </c>
      <c r="J224">
        <f t="shared" si="18"/>
        <v>172.5</v>
      </c>
      <c r="K224" s="47">
        <v>0</v>
      </c>
      <c r="L224">
        <f t="shared" si="19"/>
        <v>0</v>
      </c>
      <c r="M224">
        <f t="shared" si="20"/>
        <v>172.5</v>
      </c>
    </row>
    <row r="225" spans="1:13" hidden="1">
      <c r="A225" t="s">
        <v>243</v>
      </c>
      <c r="B225" t="str">
        <f>VLOOKUP(A225,'3月考勤数据'!C:H,6,0)</f>
        <v>正式员工</v>
      </c>
      <c r="C225" s="43">
        <v>43929</v>
      </c>
      <c r="D225" t="s">
        <v>1776</v>
      </c>
      <c r="E225" s="43">
        <v>44986</v>
      </c>
      <c r="F225" s="43">
        <v>45016</v>
      </c>
      <c r="G225" t="s">
        <v>38</v>
      </c>
      <c r="H225">
        <f t="shared" si="16"/>
        <v>23</v>
      </c>
      <c r="I225">
        <f t="shared" si="17"/>
        <v>172.5</v>
      </c>
      <c r="J225">
        <f t="shared" si="18"/>
        <v>172.5</v>
      </c>
      <c r="K225" s="47">
        <v>0</v>
      </c>
      <c r="L225">
        <f t="shared" si="19"/>
        <v>0</v>
      </c>
      <c r="M225">
        <f t="shared" si="20"/>
        <v>172.5</v>
      </c>
    </row>
    <row r="226" spans="1:13" hidden="1">
      <c r="A226" t="s">
        <v>749</v>
      </c>
      <c r="B226" t="str">
        <f>VLOOKUP(A226,'3月考勤数据'!C:H,6,0)</f>
        <v>正式员工</v>
      </c>
      <c r="C226" s="43">
        <v>43287</v>
      </c>
      <c r="D226" t="s">
        <v>1776</v>
      </c>
      <c r="E226" s="43">
        <v>44986</v>
      </c>
      <c r="F226" s="43">
        <v>45016</v>
      </c>
      <c r="G226" t="s">
        <v>38</v>
      </c>
      <c r="H226">
        <f t="shared" si="16"/>
        <v>23</v>
      </c>
      <c r="I226">
        <f t="shared" si="17"/>
        <v>172.5</v>
      </c>
      <c r="J226">
        <f t="shared" si="18"/>
        <v>172.5</v>
      </c>
      <c r="K226" s="47">
        <v>0</v>
      </c>
      <c r="L226">
        <f t="shared" si="19"/>
        <v>0</v>
      </c>
      <c r="M226">
        <f t="shared" si="20"/>
        <v>172.5</v>
      </c>
    </row>
    <row r="227" spans="1:13" hidden="1">
      <c r="A227" t="s">
        <v>589</v>
      </c>
      <c r="B227" t="str">
        <f>VLOOKUP(A227,'3月考勤数据'!C:H,6,0)</f>
        <v>正式员工</v>
      </c>
      <c r="C227" s="43">
        <v>43936</v>
      </c>
      <c r="D227" t="s">
        <v>1776</v>
      </c>
      <c r="E227" s="43">
        <v>44986</v>
      </c>
      <c r="F227" s="43">
        <v>45016</v>
      </c>
      <c r="G227" t="s">
        <v>38</v>
      </c>
      <c r="H227">
        <f t="shared" si="16"/>
        <v>23</v>
      </c>
      <c r="I227">
        <f t="shared" si="17"/>
        <v>172.5</v>
      </c>
      <c r="J227">
        <f t="shared" si="18"/>
        <v>172.5</v>
      </c>
      <c r="K227" s="47">
        <v>0</v>
      </c>
      <c r="L227">
        <f t="shared" si="19"/>
        <v>0</v>
      </c>
      <c r="M227">
        <f t="shared" si="20"/>
        <v>172.5</v>
      </c>
    </row>
    <row r="228" spans="1:13" hidden="1">
      <c r="A228" t="s">
        <v>439</v>
      </c>
      <c r="B228" t="str">
        <f>VLOOKUP(A228,'3月考勤数据'!C:H,6,0)</f>
        <v>正式员工</v>
      </c>
      <c r="C228" s="43">
        <v>43945</v>
      </c>
      <c r="D228" t="s">
        <v>1776</v>
      </c>
      <c r="E228" s="43">
        <v>44986</v>
      </c>
      <c r="F228" s="43">
        <v>45016</v>
      </c>
      <c r="G228" t="s">
        <v>38</v>
      </c>
      <c r="H228">
        <f t="shared" si="16"/>
        <v>23</v>
      </c>
      <c r="I228">
        <f t="shared" si="17"/>
        <v>172.5</v>
      </c>
      <c r="J228">
        <f t="shared" si="18"/>
        <v>172.5</v>
      </c>
      <c r="K228" s="47">
        <v>0</v>
      </c>
      <c r="L228">
        <f t="shared" si="19"/>
        <v>0</v>
      </c>
      <c r="M228">
        <f t="shared" si="20"/>
        <v>172.5</v>
      </c>
    </row>
    <row r="229" spans="1:13" hidden="1">
      <c r="A229" t="s">
        <v>751</v>
      </c>
      <c r="B229" t="str">
        <f>VLOOKUP(A229,'3月考勤数据'!C:H,6,0)</f>
        <v>正式员工</v>
      </c>
      <c r="C229" s="43">
        <v>43616</v>
      </c>
      <c r="D229" t="s">
        <v>1776</v>
      </c>
      <c r="E229" s="43">
        <v>44986</v>
      </c>
      <c r="F229" s="43">
        <v>45016</v>
      </c>
      <c r="G229" t="s">
        <v>38</v>
      </c>
      <c r="H229">
        <f t="shared" si="16"/>
        <v>23</v>
      </c>
      <c r="I229">
        <f t="shared" si="17"/>
        <v>172.5</v>
      </c>
      <c r="J229">
        <f t="shared" si="18"/>
        <v>172.5</v>
      </c>
      <c r="K229" s="47">
        <v>0</v>
      </c>
      <c r="L229">
        <f t="shared" si="19"/>
        <v>0</v>
      </c>
      <c r="M229">
        <f t="shared" si="20"/>
        <v>172.5</v>
      </c>
    </row>
    <row r="230" spans="1:13" hidden="1">
      <c r="A230" t="s">
        <v>591</v>
      </c>
      <c r="B230" t="str">
        <f>VLOOKUP(A230,'3月考勤数据'!C:H,6,0)</f>
        <v>正式员工</v>
      </c>
      <c r="C230" s="43">
        <v>43192</v>
      </c>
      <c r="D230" t="s">
        <v>1776</v>
      </c>
      <c r="E230" s="43">
        <v>44986</v>
      </c>
      <c r="F230" s="43">
        <v>45016</v>
      </c>
      <c r="G230" t="s">
        <v>38</v>
      </c>
      <c r="H230">
        <f t="shared" si="16"/>
        <v>23</v>
      </c>
      <c r="I230">
        <f t="shared" si="17"/>
        <v>172.5</v>
      </c>
      <c r="J230">
        <f t="shared" si="18"/>
        <v>172.5</v>
      </c>
      <c r="K230" s="47">
        <v>0</v>
      </c>
      <c r="L230">
        <f t="shared" si="19"/>
        <v>0</v>
      </c>
      <c r="M230">
        <f t="shared" si="20"/>
        <v>172.5</v>
      </c>
    </row>
    <row r="231" spans="1:13" hidden="1">
      <c r="A231" t="s">
        <v>1644</v>
      </c>
      <c r="B231" t="str">
        <f>VLOOKUP(A231,'3月考勤数据'!C:H,6,0)</f>
        <v>正式员工</v>
      </c>
      <c r="C231" s="43">
        <v>44753</v>
      </c>
      <c r="D231" t="s">
        <v>1776</v>
      </c>
      <c r="E231" s="43">
        <v>44986</v>
      </c>
      <c r="F231" s="43">
        <v>45016</v>
      </c>
      <c r="G231" t="s">
        <v>38</v>
      </c>
      <c r="H231">
        <f t="shared" si="16"/>
        <v>23</v>
      </c>
      <c r="I231">
        <f t="shared" si="17"/>
        <v>172.5</v>
      </c>
      <c r="J231">
        <f t="shared" si="18"/>
        <v>172.5</v>
      </c>
      <c r="K231" s="47">
        <v>0</v>
      </c>
      <c r="L231">
        <f t="shared" si="19"/>
        <v>0</v>
      </c>
      <c r="M231">
        <f t="shared" si="20"/>
        <v>172.5</v>
      </c>
    </row>
    <row r="232" spans="1:13" hidden="1">
      <c r="A232" t="s">
        <v>441</v>
      </c>
      <c r="B232" t="str">
        <f>VLOOKUP(A232,'3月考勤数据'!C:H,6,0)</f>
        <v>正式员工</v>
      </c>
      <c r="C232" s="43">
        <v>43654</v>
      </c>
      <c r="D232" t="s">
        <v>1776</v>
      </c>
      <c r="E232" s="43">
        <v>44986</v>
      </c>
      <c r="F232" s="43">
        <v>45016</v>
      </c>
      <c r="G232" t="s">
        <v>38</v>
      </c>
      <c r="H232">
        <f t="shared" ref="H232:H295" si="21">NETWORKDAYS(IF(C232&lt;E232,E232,C232),F232)</f>
        <v>23</v>
      </c>
      <c r="I232">
        <f t="shared" si="17"/>
        <v>172.5</v>
      </c>
      <c r="J232">
        <f t="shared" si="18"/>
        <v>172.5</v>
      </c>
      <c r="K232" s="47">
        <v>0</v>
      </c>
      <c r="L232">
        <f t="shared" si="19"/>
        <v>0</v>
      </c>
      <c r="M232">
        <f t="shared" si="20"/>
        <v>172.5</v>
      </c>
    </row>
    <row r="233" spans="1:13" hidden="1">
      <c r="A233" t="s">
        <v>1223</v>
      </c>
      <c r="B233" t="str">
        <f>VLOOKUP(A233,'3月考勤数据'!C:H,6,0)</f>
        <v>正式员工</v>
      </c>
      <c r="C233" s="43">
        <v>44774</v>
      </c>
      <c r="D233" t="s">
        <v>1776</v>
      </c>
      <c r="E233" s="43">
        <v>44986</v>
      </c>
      <c r="F233" s="43">
        <v>45016</v>
      </c>
      <c r="G233" t="s">
        <v>38</v>
      </c>
      <c r="H233">
        <f t="shared" si="21"/>
        <v>23</v>
      </c>
      <c r="I233">
        <f t="shared" si="17"/>
        <v>172.5</v>
      </c>
      <c r="J233">
        <f t="shared" si="18"/>
        <v>172.5</v>
      </c>
      <c r="K233" s="47">
        <v>0</v>
      </c>
      <c r="L233">
        <f t="shared" si="19"/>
        <v>0</v>
      </c>
      <c r="M233">
        <f t="shared" si="20"/>
        <v>172.5</v>
      </c>
    </row>
    <row r="234" spans="1:13" hidden="1">
      <c r="A234" t="s">
        <v>443</v>
      </c>
      <c r="B234" t="str">
        <f>VLOOKUP(A234,'3月考勤数据'!C:H,6,0)</f>
        <v>正式员工</v>
      </c>
      <c r="C234" s="43">
        <v>43654</v>
      </c>
      <c r="D234" t="s">
        <v>1776</v>
      </c>
      <c r="E234" s="43">
        <v>44986</v>
      </c>
      <c r="F234" s="43">
        <v>45016</v>
      </c>
      <c r="G234" t="s">
        <v>38</v>
      </c>
      <c r="H234">
        <f t="shared" si="21"/>
        <v>23</v>
      </c>
      <c r="I234">
        <f t="shared" si="17"/>
        <v>172.5</v>
      </c>
      <c r="J234">
        <f t="shared" si="18"/>
        <v>172.5</v>
      </c>
      <c r="K234" s="47">
        <v>0</v>
      </c>
      <c r="L234">
        <f t="shared" si="19"/>
        <v>0</v>
      </c>
      <c r="M234">
        <f t="shared" si="20"/>
        <v>172.5</v>
      </c>
    </row>
    <row r="235" spans="1:13" hidden="1">
      <c r="A235" t="s">
        <v>593</v>
      </c>
      <c r="B235" t="str">
        <f>VLOOKUP(A235,'3月考勤数据'!C:H,6,0)</f>
        <v>正式员工</v>
      </c>
      <c r="C235" s="43">
        <v>43227</v>
      </c>
      <c r="D235" t="s">
        <v>1776</v>
      </c>
      <c r="E235" s="43">
        <v>44986</v>
      </c>
      <c r="F235" s="43">
        <v>45016</v>
      </c>
      <c r="G235" t="s">
        <v>38</v>
      </c>
      <c r="H235">
        <f t="shared" si="21"/>
        <v>23</v>
      </c>
      <c r="I235">
        <f t="shared" si="17"/>
        <v>172.5</v>
      </c>
      <c r="J235">
        <f t="shared" si="18"/>
        <v>172.5</v>
      </c>
      <c r="K235" s="47">
        <v>0</v>
      </c>
      <c r="L235">
        <f t="shared" si="19"/>
        <v>0</v>
      </c>
      <c r="M235">
        <f t="shared" si="20"/>
        <v>172.5</v>
      </c>
    </row>
    <row r="236" spans="1:13" hidden="1">
      <c r="A236" t="s">
        <v>345</v>
      </c>
      <c r="B236" t="str">
        <f>VLOOKUP(A236,'3月考勤数据'!C:H,6,0)</f>
        <v>正式员工</v>
      </c>
      <c r="C236" s="43">
        <v>42583</v>
      </c>
      <c r="D236" t="s">
        <v>1776</v>
      </c>
      <c r="E236" s="43">
        <v>44986</v>
      </c>
      <c r="F236" s="43">
        <v>45016</v>
      </c>
      <c r="G236" t="s">
        <v>38</v>
      </c>
      <c r="H236">
        <f t="shared" si="21"/>
        <v>23</v>
      </c>
      <c r="I236">
        <f t="shared" si="17"/>
        <v>172.5</v>
      </c>
      <c r="J236">
        <f t="shared" si="18"/>
        <v>172.5</v>
      </c>
      <c r="K236" s="47">
        <v>0</v>
      </c>
      <c r="L236">
        <f t="shared" si="19"/>
        <v>0</v>
      </c>
      <c r="M236">
        <f t="shared" si="20"/>
        <v>172.5</v>
      </c>
    </row>
    <row r="237" spans="1:13" hidden="1">
      <c r="A237" t="s">
        <v>248</v>
      </c>
      <c r="B237" t="str">
        <f>VLOOKUP(A237,'3月考勤数据'!C:H,6,0)</f>
        <v>正式员工</v>
      </c>
      <c r="C237" s="43">
        <v>42149</v>
      </c>
      <c r="D237" t="s">
        <v>1776</v>
      </c>
      <c r="E237" s="43">
        <v>44986</v>
      </c>
      <c r="F237" s="43">
        <v>45016</v>
      </c>
      <c r="G237" t="s">
        <v>38</v>
      </c>
      <c r="H237">
        <f t="shared" si="21"/>
        <v>23</v>
      </c>
      <c r="I237">
        <f t="shared" si="17"/>
        <v>172.5</v>
      </c>
      <c r="J237">
        <f t="shared" si="18"/>
        <v>172.5</v>
      </c>
      <c r="K237" s="47">
        <v>0</v>
      </c>
      <c r="L237">
        <f t="shared" si="19"/>
        <v>0</v>
      </c>
      <c r="M237">
        <f t="shared" si="20"/>
        <v>172.5</v>
      </c>
    </row>
    <row r="238" spans="1:13" hidden="1">
      <c r="A238" t="s">
        <v>599</v>
      </c>
      <c r="B238" t="str">
        <f>VLOOKUP(A238,'3月考勤数据'!C:H,6,0)</f>
        <v>正式员工</v>
      </c>
      <c r="C238" s="43">
        <v>42807</v>
      </c>
      <c r="D238" t="s">
        <v>1776</v>
      </c>
      <c r="E238" s="43">
        <v>44986</v>
      </c>
      <c r="F238" s="43">
        <v>45016</v>
      </c>
      <c r="G238" t="s">
        <v>38</v>
      </c>
      <c r="H238">
        <f t="shared" si="21"/>
        <v>23</v>
      </c>
      <c r="I238">
        <f t="shared" si="17"/>
        <v>172.5</v>
      </c>
      <c r="J238">
        <f t="shared" si="18"/>
        <v>172.5</v>
      </c>
      <c r="K238" s="47">
        <v>0</v>
      </c>
      <c r="L238">
        <f t="shared" si="19"/>
        <v>0</v>
      </c>
      <c r="M238">
        <f t="shared" si="20"/>
        <v>172.5</v>
      </c>
    </row>
    <row r="239" spans="1:13" hidden="1">
      <c r="A239" t="s">
        <v>601</v>
      </c>
      <c r="B239" t="str">
        <f>VLOOKUP(A239,'3月考勤数据'!C:H,6,0)</f>
        <v>正式员工</v>
      </c>
      <c r="C239" s="43">
        <v>43192</v>
      </c>
      <c r="D239" t="s">
        <v>1776</v>
      </c>
      <c r="E239" s="43">
        <v>44986</v>
      </c>
      <c r="F239" s="43">
        <v>45016</v>
      </c>
      <c r="G239" t="s">
        <v>38</v>
      </c>
      <c r="H239">
        <f t="shared" si="21"/>
        <v>23</v>
      </c>
      <c r="I239">
        <f t="shared" si="17"/>
        <v>172.5</v>
      </c>
      <c r="J239">
        <f t="shared" si="18"/>
        <v>172.5</v>
      </c>
      <c r="K239" s="47">
        <v>0</v>
      </c>
      <c r="L239">
        <f t="shared" si="19"/>
        <v>0</v>
      </c>
      <c r="M239">
        <f t="shared" si="20"/>
        <v>172.5</v>
      </c>
    </row>
    <row r="240" spans="1:13" hidden="1">
      <c r="A240" t="s">
        <v>604</v>
      </c>
      <c r="B240" t="str">
        <f>VLOOKUP(A240,'3月考勤数据'!C:H,6,0)</f>
        <v>正式员工</v>
      </c>
      <c r="C240" s="43">
        <v>42473</v>
      </c>
      <c r="D240" t="s">
        <v>1776</v>
      </c>
      <c r="E240" s="43">
        <v>44986</v>
      </c>
      <c r="F240" s="43">
        <v>45016</v>
      </c>
      <c r="G240" t="s">
        <v>38</v>
      </c>
      <c r="H240">
        <f t="shared" si="21"/>
        <v>23</v>
      </c>
      <c r="I240">
        <f t="shared" si="17"/>
        <v>172.5</v>
      </c>
      <c r="J240">
        <f t="shared" si="18"/>
        <v>172.5</v>
      </c>
      <c r="K240" s="47">
        <v>0</v>
      </c>
      <c r="L240">
        <f t="shared" si="19"/>
        <v>0</v>
      </c>
      <c r="M240">
        <f t="shared" si="20"/>
        <v>172.5</v>
      </c>
    </row>
    <row r="241" spans="1:13" hidden="1">
      <c r="A241" t="s">
        <v>446</v>
      </c>
      <c r="B241" t="str">
        <f>VLOOKUP(A241,'3月考勤数据'!C:H,6,0)</f>
        <v>正式员工</v>
      </c>
      <c r="C241" s="43">
        <v>43353</v>
      </c>
      <c r="D241" t="s">
        <v>1776</v>
      </c>
      <c r="E241" s="43">
        <v>44986</v>
      </c>
      <c r="F241" s="43">
        <v>45016</v>
      </c>
      <c r="G241" t="s">
        <v>38</v>
      </c>
      <c r="H241">
        <f t="shared" si="21"/>
        <v>23</v>
      </c>
      <c r="I241">
        <f t="shared" si="17"/>
        <v>172.5</v>
      </c>
      <c r="J241">
        <f t="shared" si="18"/>
        <v>172.5</v>
      </c>
      <c r="K241" s="47">
        <v>0</v>
      </c>
      <c r="L241">
        <f t="shared" si="19"/>
        <v>0</v>
      </c>
      <c r="M241">
        <f t="shared" si="20"/>
        <v>172.5</v>
      </c>
    </row>
    <row r="242" spans="1:13" hidden="1">
      <c r="A242" t="s">
        <v>752</v>
      </c>
      <c r="B242" t="str">
        <f>VLOOKUP(A242,'3月考勤数据'!C:H,6,0)</f>
        <v>正式员工</v>
      </c>
      <c r="C242" s="43">
        <v>43510</v>
      </c>
      <c r="D242" t="s">
        <v>1776</v>
      </c>
      <c r="E242" s="43">
        <v>44986</v>
      </c>
      <c r="F242" s="43">
        <v>45016</v>
      </c>
      <c r="G242" t="s">
        <v>38</v>
      </c>
      <c r="H242">
        <f t="shared" si="21"/>
        <v>23</v>
      </c>
      <c r="I242">
        <f t="shared" si="17"/>
        <v>172.5</v>
      </c>
      <c r="J242">
        <f t="shared" si="18"/>
        <v>172.5</v>
      </c>
      <c r="K242" s="47">
        <v>0</v>
      </c>
      <c r="L242">
        <f t="shared" si="19"/>
        <v>0</v>
      </c>
      <c r="M242">
        <f t="shared" si="20"/>
        <v>172.5</v>
      </c>
    </row>
    <row r="243" spans="1:13" hidden="1">
      <c r="A243" t="s">
        <v>349</v>
      </c>
      <c r="B243" t="str">
        <f>VLOOKUP(A243,'3月考勤数据'!C:H,6,0)</f>
        <v>正式员工</v>
      </c>
      <c r="C243" s="43">
        <v>43549</v>
      </c>
      <c r="D243" t="s">
        <v>1776</v>
      </c>
      <c r="E243" s="43">
        <v>44986</v>
      </c>
      <c r="F243" s="43">
        <v>45016</v>
      </c>
      <c r="G243" t="s">
        <v>38</v>
      </c>
      <c r="H243">
        <f t="shared" si="21"/>
        <v>23</v>
      </c>
      <c r="I243">
        <f t="shared" si="17"/>
        <v>172.5</v>
      </c>
      <c r="J243">
        <f t="shared" si="18"/>
        <v>172.5</v>
      </c>
      <c r="K243" s="47">
        <v>0</v>
      </c>
      <c r="L243">
        <f t="shared" si="19"/>
        <v>0</v>
      </c>
      <c r="M243">
        <f t="shared" si="20"/>
        <v>172.5</v>
      </c>
    </row>
    <row r="244" spans="1:13" hidden="1">
      <c r="A244" t="s">
        <v>101</v>
      </c>
      <c r="B244" t="str">
        <f>VLOOKUP(A244,'3月考勤数据'!C:H,6,0)</f>
        <v>正式员工</v>
      </c>
      <c r="C244" s="43">
        <v>43566</v>
      </c>
      <c r="D244" t="s">
        <v>1776</v>
      </c>
      <c r="E244" s="43">
        <v>44986</v>
      </c>
      <c r="F244" s="43">
        <v>45016</v>
      </c>
      <c r="G244" t="s">
        <v>38</v>
      </c>
      <c r="H244">
        <f t="shared" si="21"/>
        <v>23</v>
      </c>
      <c r="I244">
        <f t="shared" si="17"/>
        <v>172.5</v>
      </c>
      <c r="J244">
        <f t="shared" si="18"/>
        <v>172.5</v>
      </c>
      <c r="K244" s="47">
        <v>0</v>
      </c>
      <c r="L244">
        <f t="shared" si="19"/>
        <v>0</v>
      </c>
      <c r="M244">
        <f t="shared" si="20"/>
        <v>172.5</v>
      </c>
    </row>
    <row r="245" spans="1:13" hidden="1">
      <c r="A245" t="s">
        <v>252</v>
      </c>
      <c r="B245" t="str">
        <f>VLOOKUP(A245,'3月考勤数据'!C:H,6,0)</f>
        <v>正式员工</v>
      </c>
      <c r="C245" s="43">
        <v>43583</v>
      </c>
      <c r="D245" t="s">
        <v>1776</v>
      </c>
      <c r="E245" s="43">
        <v>44986</v>
      </c>
      <c r="F245" s="43">
        <v>45016</v>
      </c>
      <c r="G245" t="s">
        <v>38</v>
      </c>
      <c r="H245">
        <f t="shared" si="21"/>
        <v>23</v>
      </c>
      <c r="I245">
        <f t="shared" si="17"/>
        <v>172.5</v>
      </c>
      <c r="J245">
        <f t="shared" si="18"/>
        <v>172.5</v>
      </c>
      <c r="K245" s="47">
        <v>0</v>
      </c>
      <c r="L245">
        <f t="shared" si="19"/>
        <v>0</v>
      </c>
      <c r="M245">
        <f t="shared" si="20"/>
        <v>172.5</v>
      </c>
    </row>
    <row r="246" spans="1:13" hidden="1">
      <c r="A246" t="s">
        <v>753</v>
      </c>
      <c r="B246" t="str">
        <f>VLOOKUP(A246,'3月考勤数据'!C:H,6,0)</f>
        <v>正式员工</v>
      </c>
      <c r="C246" s="43">
        <v>43770</v>
      </c>
      <c r="D246" t="s">
        <v>1776</v>
      </c>
      <c r="E246" s="43">
        <v>44986</v>
      </c>
      <c r="F246" s="43">
        <v>45016</v>
      </c>
      <c r="G246" t="s">
        <v>38</v>
      </c>
      <c r="H246">
        <f t="shared" si="21"/>
        <v>23</v>
      </c>
      <c r="I246">
        <f t="shared" si="17"/>
        <v>172.5</v>
      </c>
      <c r="J246">
        <f t="shared" si="18"/>
        <v>172.5</v>
      </c>
      <c r="K246" s="47">
        <v>0</v>
      </c>
      <c r="L246">
        <f t="shared" si="19"/>
        <v>0</v>
      </c>
      <c r="M246">
        <f t="shared" si="20"/>
        <v>172.5</v>
      </c>
    </row>
    <row r="247" spans="1:13" hidden="1">
      <c r="A247" t="s">
        <v>351</v>
      </c>
      <c r="B247" t="str">
        <f>VLOOKUP(A247,'3月考勤数据'!C:H,6,0)</f>
        <v>正式员工</v>
      </c>
      <c r="C247" s="43">
        <v>43788</v>
      </c>
      <c r="D247" t="s">
        <v>1776</v>
      </c>
      <c r="E247" s="43">
        <v>44986</v>
      </c>
      <c r="F247" s="43">
        <v>45016</v>
      </c>
      <c r="G247" t="s">
        <v>38</v>
      </c>
      <c r="H247">
        <f t="shared" si="21"/>
        <v>23</v>
      </c>
      <c r="I247">
        <f t="shared" si="17"/>
        <v>172.5</v>
      </c>
      <c r="J247">
        <f t="shared" si="18"/>
        <v>172.5</v>
      </c>
      <c r="K247" s="47">
        <v>0</v>
      </c>
      <c r="L247">
        <f t="shared" si="19"/>
        <v>0</v>
      </c>
      <c r="M247">
        <f t="shared" si="20"/>
        <v>172.5</v>
      </c>
    </row>
    <row r="248" spans="1:13" hidden="1">
      <c r="A248" t="s">
        <v>256</v>
      </c>
      <c r="B248" t="str">
        <f>VLOOKUP(A248,'3月考勤数据'!C:H,6,0)</f>
        <v>正式员工</v>
      </c>
      <c r="C248" s="43">
        <v>43917</v>
      </c>
      <c r="D248" t="s">
        <v>1776</v>
      </c>
      <c r="E248" s="43">
        <v>44986</v>
      </c>
      <c r="F248" s="43">
        <v>45016</v>
      </c>
      <c r="G248" t="s">
        <v>38</v>
      </c>
      <c r="H248">
        <f t="shared" si="21"/>
        <v>23</v>
      </c>
      <c r="I248">
        <f t="shared" si="17"/>
        <v>172.5</v>
      </c>
      <c r="J248">
        <f t="shared" si="18"/>
        <v>172.5</v>
      </c>
      <c r="K248" s="47">
        <v>0</v>
      </c>
      <c r="L248">
        <f t="shared" si="19"/>
        <v>0</v>
      </c>
      <c r="M248">
        <f t="shared" si="20"/>
        <v>172.5</v>
      </c>
    </row>
    <row r="249" spans="1:13" hidden="1">
      <c r="A249" t="s">
        <v>754</v>
      </c>
      <c r="B249" t="str">
        <f>VLOOKUP(A249,'3月考勤数据'!C:H,6,0)</f>
        <v>正式员工</v>
      </c>
      <c r="C249" s="43">
        <v>41214</v>
      </c>
      <c r="D249" t="s">
        <v>1776</v>
      </c>
      <c r="E249" s="43">
        <v>44986</v>
      </c>
      <c r="F249" s="43">
        <v>45016</v>
      </c>
      <c r="G249" t="s">
        <v>38</v>
      </c>
      <c r="H249">
        <f t="shared" si="21"/>
        <v>23</v>
      </c>
      <c r="I249">
        <f t="shared" si="17"/>
        <v>172.5</v>
      </c>
      <c r="J249">
        <f t="shared" si="18"/>
        <v>172.5</v>
      </c>
      <c r="K249" s="47">
        <v>0</v>
      </c>
      <c r="L249">
        <f t="shared" si="19"/>
        <v>0</v>
      </c>
      <c r="M249">
        <f t="shared" si="20"/>
        <v>172.5</v>
      </c>
    </row>
    <row r="250" spans="1:13" hidden="1">
      <c r="A250" t="s">
        <v>719</v>
      </c>
      <c r="B250" t="str">
        <f>VLOOKUP(A250,'3月考勤数据'!C:H,6,0)</f>
        <v>正式员工</v>
      </c>
      <c r="C250" s="43">
        <v>42808</v>
      </c>
      <c r="D250" t="s">
        <v>1776</v>
      </c>
      <c r="E250" s="43">
        <v>44986</v>
      </c>
      <c r="F250" s="43">
        <v>45016</v>
      </c>
      <c r="G250" t="s">
        <v>38</v>
      </c>
      <c r="H250">
        <f t="shared" si="21"/>
        <v>23</v>
      </c>
      <c r="I250">
        <f t="shared" si="17"/>
        <v>172.5</v>
      </c>
      <c r="J250">
        <f t="shared" si="18"/>
        <v>172.5</v>
      </c>
      <c r="K250" s="47">
        <v>0</v>
      </c>
      <c r="L250">
        <f t="shared" si="19"/>
        <v>0</v>
      </c>
      <c r="M250">
        <f t="shared" si="20"/>
        <v>172.5</v>
      </c>
    </row>
    <row r="251" spans="1:13" hidden="1">
      <c r="A251" t="s">
        <v>108</v>
      </c>
      <c r="B251" t="str">
        <f>VLOOKUP(A251,'3月考勤数据'!C:H,6,0)</f>
        <v>正式员工</v>
      </c>
      <c r="C251" s="43">
        <v>42023</v>
      </c>
      <c r="D251" t="s">
        <v>1776</v>
      </c>
      <c r="E251" s="43">
        <v>44986</v>
      </c>
      <c r="F251" s="43">
        <v>45016</v>
      </c>
      <c r="G251" t="s">
        <v>38</v>
      </c>
      <c r="H251">
        <f t="shared" si="21"/>
        <v>23</v>
      </c>
      <c r="I251">
        <f t="shared" si="17"/>
        <v>172.5</v>
      </c>
      <c r="J251">
        <f t="shared" si="18"/>
        <v>172.5</v>
      </c>
      <c r="K251" s="47">
        <v>0</v>
      </c>
      <c r="L251">
        <f t="shared" si="19"/>
        <v>0</v>
      </c>
      <c r="M251">
        <f t="shared" si="20"/>
        <v>172.5</v>
      </c>
    </row>
    <row r="252" spans="1:13" hidden="1">
      <c r="A252" t="s">
        <v>113</v>
      </c>
      <c r="B252" t="str">
        <f>VLOOKUP(A252,'3月考勤数据'!C:H,6,0)</f>
        <v>正式员工</v>
      </c>
      <c r="C252" s="43">
        <v>43467</v>
      </c>
      <c r="D252" t="s">
        <v>1776</v>
      </c>
      <c r="E252" s="43">
        <v>44986</v>
      </c>
      <c r="F252" s="43">
        <v>45016</v>
      </c>
      <c r="G252" t="s">
        <v>38</v>
      </c>
      <c r="H252">
        <f t="shared" si="21"/>
        <v>23</v>
      </c>
      <c r="I252">
        <f t="shared" si="17"/>
        <v>172.5</v>
      </c>
      <c r="J252">
        <f t="shared" si="18"/>
        <v>172.5</v>
      </c>
      <c r="K252" s="47">
        <v>0</v>
      </c>
      <c r="L252">
        <f t="shared" si="19"/>
        <v>0</v>
      </c>
      <c r="M252">
        <f t="shared" si="20"/>
        <v>172.5</v>
      </c>
    </row>
    <row r="253" spans="1:13" hidden="1">
      <c r="A253" t="s">
        <v>449</v>
      </c>
      <c r="B253" t="str">
        <f>VLOOKUP(A253,'3月考勤数据'!C:H,6,0)</f>
        <v>正式员工</v>
      </c>
      <c r="C253" s="43">
        <v>41091</v>
      </c>
      <c r="D253" t="s">
        <v>1776</v>
      </c>
      <c r="E253" s="43">
        <v>44986</v>
      </c>
      <c r="F253" s="43">
        <v>45016</v>
      </c>
      <c r="G253" t="s">
        <v>38</v>
      </c>
      <c r="H253">
        <f t="shared" si="21"/>
        <v>23</v>
      </c>
      <c r="I253">
        <f t="shared" si="17"/>
        <v>172.5</v>
      </c>
      <c r="J253">
        <f t="shared" si="18"/>
        <v>172.5</v>
      </c>
      <c r="K253" s="47">
        <v>0</v>
      </c>
      <c r="L253">
        <f t="shared" si="19"/>
        <v>0</v>
      </c>
      <c r="M253">
        <f t="shared" si="20"/>
        <v>172.5</v>
      </c>
    </row>
    <row r="254" spans="1:13" hidden="1">
      <c r="A254" t="s">
        <v>93</v>
      </c>
      <c r="B254" t="str">
        <f>VLOOKUP(A254,'3月考勤数据'!C:H,6,0)</f>
        <v>正式员工</v>
      </c>
      <c r="C254" s="43">
        <v>43510</v>
      </c>
      <c r="D254" t="s">
        <v>1776</v>
      </c>
      <c r="E254" s="43">
        <v>44986</v>
      </c>
      <c r="F254" s="43">
        <v>45016</v>
      </c>
      <c r="G254" t="s">
        <v>38</v>
      </c>
      <c r="H254">
        <f t="shared" si="21"/>
        <v>23</v>
      </c>
      <c r="I254">
        <f t="shared" si="17"/>
        <v>172.5</v>
      </c>
      <c r="J254">
        <f t="shared" si="18"/>
        <v>172.5</v>
      </c>
      <c r="K254" s="47">
        <v>0</v>
      </c>
      <c r="L254">
        <f t="shared" si="19"/>
        <v>0</v>
      </c>
      <c r="M254">
        <f t="shared" si="20"/>
        <v>172.5</v>
      </c>
    </row>
    <row r="255" spans="1:13" hidden="1">
      <c r="A255" t="s">
        <v>759</v>
      </c>
      <c r="B255" t="str">
        <f>VLOOKUP(A255,'3月考勤数据'!C:H,6,0)</f>
        <v>正式员工</v>
      </c>
      <c r="C255" s="43">
        <v>43654</v>
      </c>
      <c r="D255" t="s">
        <v>1776</v>
      </c>
      <c r="E255" s="43">
        <v>44986</v>
      </c>
      <c r="F255" s="43">
        <v>45016</v>
      </c>
      <c r="G255" t="s">
        <v>38</v>
      </c>
      <c r="H255">
        <f t="shared" si="21"/>
        <v>23</v>
      </c>
      <c r="I255">
        <f t="shared" si="17"/>
        <v>172.5</v>
      </c>
      <c r="J255">
        <f t="shared" si="18"/>
        <v>172.5</v>
      </c>
      <c r="K255" s="47">
        <v>0</v>
      </c>
      <c r="L255">
        <f t="shared" si="19"/>
        <v>0</v>
      </c>
      <c r="M255">
        <f t="shared" si="20"/>
        <v>172.5</v>
      </c>
    </row>
    <row r="256" spans="1:13" hidden="1">
      <c r="A256" t="s">
        <v>118</v>
      </c>
      <c r="B256" t="str">
        <f>VLOOKUP(A256,'3月考勤数据'!C:H,6,0)</f>
        <v>正式员工</v>
      </c>
      <c r="C256" s="43">
        <v>42933</v>
      </c>
      <c r="D256" t="s">
        <v>1776</v>
      </c>
      <c r="E256" s="43">
        <v>44986</v>
      </c>
      <c r="F256" s="43">
        <v>45016</v>
      </c>
      <c r="G256" t="s">
        <v>38</v>
      </c>
      <c r="H256">
        <f t="shared" si="21"/>
        <v>23</v>
      </c>
      <c r="I256">
        <f t="shared" si="17"/>
        <v>172.5</v>
      </c>
      <c r="J256">
        <f t="shared" si="18"/>
        <v>172.5</v>
      </c>
      <c r="K256" s="47">
        <v>0</v>
      </c>
      <c r="L256">
        <f t="shared" si="19"/>
        <v>0</v>
      </c>
      <c r="M256">
        <f t="shared" si="20"/>
        <v>172.5</v>
      </c>
    </row>
    <row r="257" spans="1:13" hidden="1">
      <c r="A257" t="s">
        <v>607</v>
      </c>
      <c r="B257" t="str">
        <f>VLOOKUP(A257,'3月考勤数据'!C:H,6,0)</f>
        <v>正式员工</v>
      </c>
      <c r="C257" s="43">
        <v>43187</v>
      </c>
      <c r="D257" t="s">
        <v>1776</v>
      </c>
      <c r="E257" s="43">
        <v>44986</v>
      </c>
      <c r="F257" s="43">
        <v>45016</v>
      </c>
      <c r="G257" t="s">
        <v>38</v>
      </c>
      <c r="H257">
        <f t="shared" si="21"/>
        <v>23</v>
      </c>
      <c r="I257">
        <f t="shared" si="17"/>
        <v>172.5</v>
      </c>
      <c r="J257">
        <f t="shared" si="18"/>
        <v>172.5</v>
      </c>
      <c r="K257" s="47">
        <v>0</v>
      </c>
      <c r="L257">
        <f t="shared" si="19"/>
        <v>0</v>
      </c>
      <c r="M257">
        <f t="shared" si="20"/>
        <v>172.5</v>
      </c>
    </row>
    <row r="258" spans="1:13" hidden="1">
      <c r="A258" t="s">
        <v>452</v>
      </c>
      <c r="B258" t="str">
        <f>VLOOKUP(A258,'3月考勤数据'!C:H,6,0)</f>
        <v>正式员工</v>
      </c>
      <c r="C258" s="43">
        <v>43017</v>
      </c>
      <c r="D258" t="s">
        <v>1776</v>
      </c>
      <c r="E258" s="43">
        <v>44986</v>
      </c>
      <c r="F258" s="43">
        <v>45016</v>
      </c>
      <c r="G258" t="s">
        <v>38</v>
      </c>
      <c r="H258">
        <f t="shared" si="21"/>
        <v>23</v>
      </c>
      <c r="I258">
        <f t="shared" ref="I258:I321" si="22">IF(G258="研发",172.5,184)</f>
        <v>172.5</v>
      </c>
      <c r="J258">
        <f t="shared" ref="J258:J321" si="23">IF(G258="研发",7.5,8)*H258</f>
        <v>172.5</v>
      </c>
      <c r="K258" s="47">
        <v>0</v>
      </c>
      <c r="L258">
        <f t="shared" ref="L258:L321" si="24">IF(G258="研发",7.5,8)*K258</f>
        <v>0</v>
      </c>
      <c r="M258">
        <f t="shared" ref="M258:M321" si="25">J258-L258</f>
        <v>172.5</v>
      </c>
    </row>
    <row r="259" spans="1:13" hidden="1">
      <c r="A259" t="s">
        <v>122</v>
      </c>
      <c r="B259" t="str">
        <f>VLOOKUP(A259,'3月考勤数据'!C:H,6,0)</f>
        <v>正式员工</v>
      </c>
      <c r="C259" s="43">
        <v>43418</v>
      </c>
      <c r="D259" t="s">
        <v>1776</v>
      </c>
      <c r="E259" s="43">
        <v>44986</v>
      </c>
      <c r="F259" s="43">
        <v>45016</v>
      </c>
      <c r="G259" t="s">
        <v>38</v>
      </c>
      <c r="H259">
        <f t="shared" si="21"/>
        <v>23</v>
      </c>
      <c r="I259">
        <f t="shared" si="22"/>
        <v>172.5</v>
      </c>
      <c r="J259">
        <f t="shared" si="23"/>
        <v>172.5</v>
      </c>
      <c r="K259" s="47">
        <v>0</v>
      </c>
      <c r="L259">
        <f t="shared" si="24"/>
        <v>0</v>
      </c>
      <c r="M259">
        <f t="shared" si="25"/>
        <v>172.5</v>
      </c>
    </row>
    <row r="260" spans="1:13" hidden="1">
      <c r="A260" t="s">
        <v>126</v>
      </c>
      <c r="B260" t="str">
        <f>VLOOKUP(A260,'3月考勤数据'!C:H,6,0)</f>
        <v>正式员工</v>
      </c>
      <c r="C260" s="43">
        <v>42779</v>
      </c>
      <c r="D260" t="s">
        <v>1776</v>
      </c>
      <c r="E260" s="43">
        <v>44986</v>
      </c>
      <c r="F260" s="43">
        <v>45016</v>
      </c>
      <c r="G260" t="s">
        <v>38</v>
      </c>
      <c r="H260">
        <f t="shared" si="21"/>
        <v>23</v>
      </c>
      <c r="I260">
        <f t="shared" si="22"/>
        <v>172.5</v>
      </c>
      <c r="J260">
        <f t="shared" si="23"/>
        <v>172.5</v>
      </c>
      <c r="K260" s="47">
        <v>0</v>
      </c>
      <c r="L260">
        <f t="shared" si="24"/>
        <v>0</v>
      </c>
      <c r="M260">
        <f t="shared" si="25"/>
        <v>172.5</v>
      </c>
    </row>
    <row r="261" spans="1:13" hidden="1">
      <c r="A261" t="s">
        <v>132</v>
      </c>
      <c r="B261" t="str">
        <f>VLOOKUP(A261,'3月考勤数据'!C:H,6,0)</f>
        <v>正式员工</v>
      </c>
      <c r="C261" s="43">
        <v>42064</v>
      </c>
      <c r="D261" t="s">
        <v>1776</v>
      </c>
      <c r="E261" s="43">
        <v>44986</v>
      </c>
      <c r="F261" s="43">
        <v>45016</v>
      </c>
      <c r="G261" t="s">
        <v>133</v>
      </c>
      <c r="H261">
        <f t="shared" si="21"/>
        <v>23</v>
      </c>
      <c r="I261">
        <f t="shared" si="22"/>
        <v>184</v>
      </c>
      <c r="J261">
        <f t="shared" si="23"/>
        <v>184</v>
      </c>
      <c r="K261" s="47">
        <v>0</v>
      </c>
      <c r="L261">
        <f t="shared" si="24"/>
        <v>0</v>
      </c>
      <c r="M261">
        <f t="shared" si="25"/>
        <v>184</v>
      </c>
    </row>
    <row r="262" spans="1:13" hidden="1">
      <c r="A262" t="s">
        <v>453</v>
      </c>
      <c r="B262" t="str">
        <f>VLOOKUP(A262,'3月考勤数据'!C:H,6,0)</f>
        <v>正式员工</v>
      </c>
      <c r="C262" s="43">
        <v>43556</v>
      </c>
      <c r="D262" t="s">
        <v>1776</v>
      </c>
      <c r="E262" s="43">
        <v>44986</v>
      </c>
      <c r="F262" s="43">
        <v>45016</v>
      </c>
      <c r="G262" t="s">
        <v>133</v>
      </c>
      <c r="H262">
        <f t="shared" si="21"/>
        <v>23</v>
      </c>
      <c r="I262">
        <f t="shared" si="22"/>
        <v>184</v>
      </c>
      <c r="J262">
        <f t="shared" si="23"/>
        <v>184</v>
      </c>
      <c r="K262" s="47">
        <v>0</v>
      </c>
      <c r="L262">
        <f t="shared" si="24"/>
        <v>0</v>
      </c>
      <c r="M262">
        <f t="shared" si="25"/>
        <v>184</v>
      </c>
    </row>
    <row r="263" spans="1:13" hidden="1">
      <c r="A263" t="s">
        <v>264</v>
      </c>
      <c r="B263" t="str">
        <f>VLOOKUP(A263,'3月考勤数据'!C:H,6,0)</f>
        <v>正式员工</v>
      </c>
      <c r="C263" s="43">
        <v>43675</v>
      </c>
      <c r="D263" t="s">
        <v>1776</v>
      </c>
      <c r="E263" s="43">
        <v>44986</v>
      </c>
      <c r="F263" s="43">
        <v>45016</v>
      </c>
      <c r="G263" t="s">
        <v>133</v>
      </c>
      <c r="H263">
        <f t="shared" si="21"/>
        <v>23</v>
      </c>
      <c r="I263">
        <f t="shared" si="22"/>
        <v>184</v>
      </c>
      <c r="J263">
        <f t="shared" si="23"/>
        <v>184</v>
      </c>
      <c r="K263" s="47">
        <v>0</v>
      </c>
      <c r="L263">
        <f t="shared" si="24"/>
        <v>0</v>
      </c>
      <c r="M263">
        <f t="shared" si="25"/>
        <v>184</v>
      </c>
    </row>
    <row r="264" spans="1:13" hidden="1">
      <c r="A264" t="s">
        <v>609</v>
      </c>
      <c r="B264" t="str">
        <f>VLOOKUP(A264,'3月考勤数据'!C:H,6,0)</f>
        <v>正式员工</v>
      </c>
      <c r="C264" s="43">
        <v>43678</v>
      </c>
      <c r="D264" t="s">
        <v>1776</v>
      </c>
      <c r="E264" s="43">
        <v>44986</v>
      </c>
      <c r="F264" s="43">
        <v>45016</v>
      </c>
      <c r="G264" t="s">
        <v>133</v>
      </c>
      <c r="H264">
        <f t="shared" si="21"/>
        <v>23</v>
      </c>
      <c r="I264">
        <f t="shared" si="22"/>
        <v>184</v>
      </c>
      <c r="J264">
        <f t="shared" si="23"/>
        <v>184</v>
      </c>
      <c r="K264" s="47">
        <v>0</v>
      </c>
      <c r="L264">
        <f t="shared" si="24"/>
        <v>0</v>
      </c>
      <c r="M264">
        <f t="shared" si="25"/>
        <v>184</v>
      </c>
    </row>
    <row r="265" spans="1:13" hidden="1">
      <c r="A265" t="s">
        <v>138</v>
      </c>
      <c r="B265" t="str">
        <f>VLOOKUP(A265,'3月考勤数据'!C:H,6,0)</f>
        <v>正式员工</v>
      </c>
      <c r="C265" s="43">
        <v>43892</v>
      </c>
      <c r="D265" t="s">
        <v>1776</v>
      </c>
      <c r="E265" s="43">
        <v>44986</v>
      </c>
      <c r="F265" s="43">
        <v>45016</v>
      </c>
      <c r="G265" t="s">
        <v>133</v>
      </c>
      <c r="H265">
        <f t="shared" si="21"/>
        <v>23</v>
      </c>
      <c r="I265">
        <f t="shared" si="22"/>
        <v>184</v>
      </c>
      <c r="J265">
        <f t="shared" si="23"/>
        <v>184</v>
      </c>
      <c r="K265" s="47">
        <v>0</v>
      </c>
      <c r="L265">
        <f t="shared" si="24"/>
        <v>0</v>
      </c>
      <c r="M265">
        <f t="shared" si="25"/>
        <v>184</v>
      </c>
    </row>
    <row r="266" spans="1:13" hidden="1">
      <c r="A266" t="s">
        <v>142</v>
      </c>
      <c r="B266" t="str">
        <f>VLOOKUP(A266,'3月考勤数据'!C:H,6,0)</f>
        <v>正式员工</v>
      </c>
      <c r="C266" s="43">
        <v>43206</v>
      </c>
      <c r="D266" t="s">
        <v>1776</v>
      </c>
      <c r="E266" s="43">
        <v>44986</v>
      </c>
      <c r="F266" s="43">
        <v>45016</v>
      </c>
      <c r="G266" t="s">
        <v>133</v>
      </c>
      <c r="H266">
        <f t="shared" si="21"/>
        <v>23</v>
      </c>
      <c r="I266">
        <f t="shared" si="22"/>
        <v>184</v>
      </c>
      <c r="J266">
        <f t="shared" si="23"/>
        <v>184</v>
      </c>
      <c r="K266" s="47">
        <v>0</v>
      </c>
      <c r="L266">
        <f t="shared" si="24"/>
        <v>0</v>
      </c>
      <c r="M266">
        <f t="shared" si="25"/>
        <v>184</v>
      </c>
    </row>
    <row r="267" spans="1:13" hidden="1">
      <c r="A267" t="s">
        <v>762</v>
      </c>
      <c r="B267" t="str">
        <f>VLOOKUP(A267,'3月考勤数据'!C:H,6,0)</f>
        <v>正式员工</v>
      </c>
      <c r="C267" s="43">
        <v>43052</v>
      </c>
      <c r="D267" t="s">
        <v>1776</v>
      </c>
      <c r="E267" s="43">
        <v>44986</v>
      </c>
      <c r="F267" s="43">
        <v>45016</v>
      </c>
      <c r="G267" t="s">
        <v>133</v>
      </c>
      <c r="H267">
        <f t="shared" si="21"/>
        <v>23</v>
      </c>
      <c r="I267">
        <f t="shared" si="22"/>
        <v>184</v>
      </c>
      <c r="J267">
        <f t="shared" si="23"/>
        <v>184</v>
      </c>
      <c r="K267" s="47">
        <v>0</v>
      </c>
      <c r="L267">
        <f t="shared" si="24"/>
        <v>0</v>
      </c>
      <c r="M267">
        <f t="shared" si="25"/>
        <v>184</v>
      </c>
    </row>
    <row r="268" spans="1:13" hidden="1">
      <c r="A268" t="s">
        <v>611</v>
      </c>
      <c r="B268" t="str">
        <f>VLOOKUP(A268,'3月考勤数据'!C:H,6,0)</f>
        <v>正式员工</v>
      </c>
      <c r="C268" s="43">
        <v>43405</v>
      </c>
      <c r="D268" t="s">
        <v>1776</v>
      </c>
      <c r="E268" s="43">
        <v>44986</v>
      </c>
      <c r="F268" s="43">
        <v>45016</v>
      </c>
      <c r="G268" t="s">
        <v>133</v>
      </c>
      <c r="H268">
        <f t="shared" si="21"/>
        <v>23</v>
      </c>
      <c r="I268">
        <f t="shared" si="22"/>
        <v>184</v>
      </c>
      <c r="J268">
        <f t="shared" si="23"/>
        <v>184</v>
      </c>
      <c r="K268" s="47">
        <v>0</v>
      </c>
      <c r="L268">
        <f t="shared" si="24"/>
        <v>0</v>
      </c>
      <c r="M268">
        <f t="shared" si="25"/>
        <v>184</v>
      </c>
    </row>
    <row r="269" spans="1:13" hidden="1">
      <c r="A269" t="s">
        <v>614</v>
      </c>
      <c r="B269" t="str">
        <f>VLOOKUP(A269,'3月考勤数据'!C:H,6,0)</f>
        <v>正式员工</v>
      </c>
      <c r="C269" s="43">
        <v>44566</v>
      </c>
      <c r="D269" t="s">
        <v>1776</v>
      </c>
      <c r="E269" s="43">
        <v>44986</v>
      </c>
      <c r="F269" s="43">
        <v>45016</v>
      </c>
      <c r="G269" t="s">
        <v>133</v>
      </c>
      <c r="H269">
        <f t="shared" si="21"/>
        <v>23</v>
      </c>
      <c r="I269">
        <f t="shared" si="22"/>
        <v>184</v>
      </c>
      <c r="J269">
        <f t="shared" si="23"/>
        <v>184</v>
      </c>
      <c r="K269" s="47">
        <v>0</v>
      </c>
      <c r="L269">
        <f t="shared" si="24"/>
        <v>0</v>
      </c>
      <c r="M269">
        <f t="shared" si="25"/>
        <v>184</v>
      </c>
    </row>
    <row r="270" spans="1:13" hidden="1">
      <c r="A270" t="s">
        <v>353</v>
      </c>
      <c r="B270" t="str">
        <f>VLOOKUP(A270,'3月考勤数据'!C:H,6,0)</f>
        <v>正式员工</v>
      </c>
      <c r="C270" s="43">
        <v>43938</v>
      </c>
      <c r="D270" t="s">
        <v>1776</v>
      </c>
      <c r="E270" s="43">
        <v>44986</v>
      </c>
      <c r="F270" s="43">
        <v>45016</v>
      </c>
      <c r="G270" t="s">
        <v>133</v>
      </c>
      <c r="H270">
        <f t="shared" si="21"/>
        <v>23</v>
      </c>
      <c r="I270">
        <f t="shared" si="22"/>
        <v>184</v>
      </c>
      <c r="J270">
        <f t="shared" si="23"/>
        <v>184</v>
      </c>
      <c r="K270" s="47">
        <v>0</v>
      </c>
      <c r="L270">
        <f t="shared" si="24"/>
        <v>0</v>
      </c>
      <c r="M270">
        <f t="shared" si="25"/>
        <v>184</v>
      </c>
    </row>
    <row r="271" spans="1:13" hidden="1">
      <c r="A271" t="s">
        <v>618</v>
      </c>
      <c r="B271" t="str">
        <f>VLOOKUP(A271,'3月考勤数据'!C:H,6,0)</f>
        <v>正式员工</v>
      </c>
      <c r="C271" s="43">
        <v>43773</v>
      </c>
      <c r="D271" t="s">
        <v>1776</v>
      </c>
      <c r="E271" s="43">
        <v>44986</v>
      </c>
      <c r="F271" s="43">
        <v>45016</v>
      </c>
      <c r="G271" t="s">
        <v>133</v>
      </c>
      <c r="H271">
        <f t="shared" si="21"/>
        <v>23</v>
      </c>
      <c r="I271">
        <f t="shared" si="22"/>
        <v>184</v>
      </c>
      <c r="J271">
        <f t="shared" si="23"/>
        <v>184</v>
      </c>
      <c r="K271" s="47">
        <v>0</v>
      </c>
      <c r="L271">
        <f t="shared" si="24"/>
        <v>0</v>
      </c>
      <c r="M271">
        <f t="shared" si="25"/>
        <v>184</v>
      </c>
    </row>
    <row r="272" spans="1:13" hidden="1">
      <c r="A272" t="s">
        <v>267</v>
      </c>
      <c r="B272" t="str">
        <f>VLOOKUP(A272,'3月考勤数据'!C:H,6,0)</f>
        <v>正式员工</v>
      </c>
      <c r="C272" s="43">
        <v>41010</v>
      </c>
      <c r="D272" t="s">
        <v>1776</v>
      </c>
      <c r="E272" s="43">
        <v>44986</v>
      </c>
      <c r="F272" s="43">
        <v>45016</v>
      </c>
      <c r="G272" t="s">
        <v>133</v>
      </c>
      <c r="H272">
        <f t="shared" si="21"/>
        <v>23</v>
      </c>
      <c r="I272">
        <f t="shared" si="22"/>
        <v>184</v>
      </c>
      <c r="J272">
        <f t="shared" si="23"/>
        <v>184</v>
      </c>
      <c r="K272" s="47">
        <v>0</v>
      </c>
      <c r="L272">
        <f t="shared" si="24"/>
        <v>0</v>
      </c>
      <c r="M272">
        <f t="shared" si="25"/>
        <v>184</v>
      </c>
    </row>
    <row r="273" spans="1:13" hidden="1">
      <c r="A273" t="s">
        <v>621</v>
      </c>
      <c r="B273" t="str">
        <f>VLOOKUP(A273,'3月考勤数据'!C:H,6,0)</f>
        <v>正式员工</v>
      </c>
      <c r="C273" s="43">
        <v>43640</v>
      </c>
      <c r="D273" t="s">
        <v>1776</v>
      </c>
      <c r="E273" s="43">
        <v>44986</v>
      </c>
      <c r="F273" s="43">
        <v>45016</v>
      </c>
      <c r="G273" t="s">
        <v>133</v>
      </c>
      <c r="H273">
        <f t="shared" si="21"/>
        <v>23</v>
      </c>
      <c r="I273">
        <f t="shared" si="22"/>
        <v>184</v>
      </c>
      <c r="J273">
        <f t="shared" si="23"/>
        <v>184</v>
      </c>
      <c r="K273" s="47">
        <v>0</v>
      </c>
      <c r="L273">
        <f t="shared" si="24"/>
        <v>0</v>
      </c>
      <c r="M273">
        <f t="shared" si="25"/>
        <v>184</v>
      </c>
    </row>
    <row r="274" spans="1:13" hidden="1">
      <c r="A274" t="s">
        <v>764</v>
      </c>
      <c r="B274" t="str">
        <f>VLOOKUP(A274,'3月考勤数据'!C:H,6,0)</f>
        <v>正式员工</v>
      </c>
      <c r="C274" s="43">
        <v>43801</v>
      </c>
      <c r="D274" t="s">
        <v>1776</v>
      </c>
      <c r="E274" s="43">
        <v>44986</v>
      </c>
      <c r="F274" s="43">
        <v>45016</v>
      </c>
      <c r="G274" t="s">
        <v>133</v>
      </c>
      <c r="H274">
        <f t="shared" si="21"/>
        <v>23</v>
      </c>
      <c r="I274">
        <f t="shared" si="22"/>
        <v>184</v>
      </c>
      <c r="J274">
        <f t="shared" si="23"/>
        <v>184</v>
      </c>
      <c r="K274" s="47">
        <v>0</v>
      </c>
      <c r="L274">
        <f t="shared" si="24"/>
        <v>0</v>
      </c>
      <c r="M274">
        <f t="shared" si="25"/>
        <v>184</v>
      </c>
    </row>
    <row r="275" spans="1:13" hidden="1">
      <c r="A275" t="s">
        <v>624</v>
      </c>
      <c r="B275" t="str">
        <f>VLOOKUP(A275,'3月考勤数据'!C:H,6,0)</f>
        <v>正式员工</v>
      </c>
      <c r="C275" s="43">
        <v>43640</v>
      </c>
      <c r="D275" t="s">
        <v>1776</v>
      </c>
      <c r="E275" s="43">
        <v>44986</v>
      </c>
      <c r="F275" s="43">
        <v>45016</v>
      </c>
      <c r="G275" t="s">
        <v>133</v>
      </c>
      <c r="H275">
        <f t="shared" si="21"/>
        <v>23</v>
      </c>
      <c r="I275">
        <f t="shared" si="22"/>
        <v>184</v>
      </c>
      <c r="J275">
        <f t="shared" si="23"/>
        <v>184</v>
      </c>
      <c r="K275" s="47">
        <v>0</v>
      </c>
      <c r="L275">
        <f t="shared" si="24"/>
        <v>0</v>
      </c>
      <c r="M275">
        <f t="shared" si="25"/>
        <v>184</v>
      </c>
    </row>
    <row r="276" spans="1:13" hidden="1">
      <c r="A276" t="s">
        <v>146</v>
      </c>
      <c r="B276" t="str">
        <f>VLOOKUP(A276,'3月考勤数据'!C:H,6,0)</f>
        <v>正式员工</v>
      </c>
      <c r="C276" s="43">
        <v>42565</v>
      </c>
      <c r="D276" t="s">
        <v>1776</v>
      </c>
      <c r="E276" s="43">
        <v>44986</v>
      </c>
      <c r="F276" s="43">
        <v>45016</v>
      </c>
      <c r="G276" t="s">
        <v>147</v>
      </c>
      <c r="H276">
        <f t="shared" si="21"/>
        <v>23</v>
      </c>
      <c r="I276">
        <f t="shared" si="22"/>
        <v>184</v>
      </c>
      <c r="J276">
        <f t="shared" si="23"/>
        <v>184</v>
      </c>
      <c r="K276" s="47">
        <v>0</v>
      </c>
      <c r="L276">
        <f t="shared" si="24"/>
        <v>0</v>
      </c>
      <c r="M276">
        <f t="shared" si="25"/>
        <v>184</v>
      </c>
    </row>
    <row r="277" spans="1:13" hidden="1">
      <c r="A277" t="s">
        <v>151</v>
      </c>
      <c r="B277" t="str">
        <f>VLOOKUP(A277,'3月考勤数据'!C:H,6,0)</f>
        <v>正式员工</v>
      </c>
      <c r="C277" s="43">
        <v>43754</v>
      </c>
      <c r="D277" t="s">
        <v>1776</v>
      </c>
      <c r="E277" s="43">
        <v>44986</v>
      </c>
      <c r="F277" s="43">
        <v>45016</v>
      </c>
      <c r="G277" t="s">
        <v>133</v>
      </c>
      <c r="H277">
        <f t="shared" si="21"/>
        <v>23</v>
      </c>
      <c r="I277">
        <f t="shared" si="22"/>
        <v>184</v>
      </c>
      <c r="J277">
        <f t="shared" si="23"/>
        <v>184</v>
      </c>
      <c r="K277" s="47">
        <v>0</v>
      </c>
      <c r="L277">
        <f t="shared" si="24"/>
        <v>0</v>
      </c>
      <c r="M277">
        <f t="shared" si="25"/>
        <v>184</v>
      </c>
    </row>
    <row r="278" spans="1:13" hidden="1">
      <c r="A278" t="s">
        <v>176</v>
      </c>
      <c r="B278" t="str">
        <f>VLOOKUP(A278,'3月考勤数据'!C:H,6,0)</f>
        <v>正式员工</v>
      </c>
      <c r="C278" s="43">
        <v>42935</v>
      </c>
      <c r="D278" t="s">
        <v>1776</v>
      </c>
      <c r="E278" s="43">
        <v>44986</v>
      </c>
      <c r="F278" s="43">
        <v>45016</v>
      </c>
      <c r="G278" t="s">
        <v>38</v>
      </c>
      <c r="H278">
        <f t="shared" si="21"/>
        <v>23</v>
      </c>
      <c r="I278">
        <f t="shared" si="22"/>
        <v>172.5</v>
      </c>
      <c r="J278">
        <f t="shared" si="23"/>
        <v>172.5</v>
      </c>
      <c r="K278" s="47">
        <v>0</v>
      </c>
      <c r="L278">
        <f t="shared" si="24"/>
        <v>0</v>
      </c>
      <c r="M278">
        <f t="shared" si="25"/>
        <v>172.5</v>
      </c>
    </row>
    <row r="279" spans="1:13" hidden="1">
      <c r="A279" t="s">
        <v>154</v>
      </c>
      <c r="B279" t="str">
        <f>VLOOKUP(A279,'3月考勤数据'!C:H,6,0)</f>
        <v>正式员工</v>
      </c>
      <c r="C279" s="43">
        <v>42300</v>
      </c>
      <c r="D279" t="s">
        <v>1776</v>
      </c>
      <c r="E279" s="43">
        <v>44986</v>
      </c>
      <c r="F279" s="43">
        <v>45016</v>
      </c>
      <c r="G279" t="s">
        <v>133</v>
      </c>
      <c r="H279">
        <f t="shared" si="21"/>
        <v>23</v>
      </c>
      <c r="I279">
        <f t="shared" si="22"/>
        <v>184</v>
      </c>
      <c r="J279">
        <f t="shared" si="23"/>
        <v>184</v>
      </c>
      <c r="K279" s="47">
        <v>0</v>
      </c>
      <c r="L279">
        <f t="shared" si="24"/>
        <v>0</v>
      </c>
      <c r="M279">
        <f t="shared" si="25"/>
        <v>184</v>
      </c>
    </row>
    <row r="280" spans="1:13" hidden="1">
      <c r="A280" t="s">
        <v>626</v>
      </c>
      <c r="B280" t="str">
        <f>VLOOKUP(A280,'3月考勤数据'!C:H,6,0)</f>
        <v>正式员工</v>
      </c>
      <c r="C280" s="43">
        <v>43725</v>
      </c>
      <c r="D280" t="s">
        <v>1776</v>
      </c>
      <c r="E280" s="43">
        <v>44986</v>
      </c>
      <c r="F280" s="43">
        <v>45016</v>
      </c>
      <c r="G280" t="s">
        <v>133</v>
      </c>
      <c r="H280">
        <f t="shared" si="21"/>
        <v>23</v>
      </c>
      <c r="I280">
        <f t="shared" si="22"/>
        <v>184</v>
      </c>
      <c r="J280">
        <f t="shared" si="23"/>
        <v>184</v>
      </c>
      <c r="K280" s="47">
        <v>0</v>
      </c>
      <c r="L280">
        <f t="shared" si="24"/>
        <v>0</v>
      </c>
      <c r="M280">
        <f t="shared" si="25"/>
        <v>184</v>
      </c>
    </row>
    <row r="281" spans="1:13" hidden="1">
      <c r="A281" t="s">
        <v>159</v>
      </c>
      <c r="B281" t="str">
        <f>VLOOKUP(A281,'3月考勤数据'!C:H,6,0)</f>
        <v>正式员工</v>
      </c>
      <c r="C281" s="43">
        <v>42901</v>
      </c>
      <c r="D281" t="s">
        <v>1776</v>
      </c>
      <c r="E281" s="43">
        <v>44986</v>
      </c>
      <c r="F281" s="43">
        <v>45016</v>
      </c>
      <c r="G281" t="s">
        <v>133</v>
      </c>
      <c r="H281">
        <f t="shared" si="21"/>
        <v>23</v>
      </c>
      <c r="I281">
        <f t="shared" si="22"/>
        <v>184</v>
      </c>
      <c r="J281">
        <f t="shared" si="23"/>
        <v>184</v>
      </c>
      <c r="K281" s="47">
        <v>0</v>
      </c>
      <c r="L281">
        <f t="shared" si="24"/>
        <v>0</v>
      </c>
      <c r="M281">
        <f t="shared" si="25"/>
        <v>184</v>
      </c>
    </row>
    <row r="282" spans="1:13" hidden="1">
      <c r="A282" t="s">
        <v>464</v>
      </c>
      <c r="B282" t="str">
        <f>VLOOKUP(A282,'3月考勤数据'!C:H,6,0)</f>
        <v>正式员工</v>
      </c>
      <c r="C282" s="43">
        <v>43381</v>
      </c>
      <c r="D282" t="s">
        <v>1776</v>
      </c>
      <c r="E282" s="43">
        <v>44986</v>
      </c>
      <c r="F282" s="43">
        <v>45016</v>
      </c>
      <c r="G282" t="s">
        <v>38</v>
      </c>
      <c r="H282">
        <f t="shared" si="21"/>
        <v>23</v>
      </c>
      <c r="I282">
        <f t="shared" si="22"/>
        <v>172.5</v>
      </c>
      <c r="J282">
        <f t="shared" si="23"/>
        <v>172.5</v>
      </c>
      <c r="K282" s="47">
        <v>0</v>
      </c>
      <c r="L282">
        <f t="shared" si="24"/>
        <v>0</v>
      </c>
      <c r="M282">
        <f t="shared" si="25"/>
        <v>172.5</v>
      </c>
    </row>
    <row r="283" spans="1:13" hidden="1">
      <c r="A283" t="s">
        <v>766</v>
      </c>
      <c r="B283" t="str">
        <f>VLOOKUP(A283,'3月考勤数据'!C:H,6,0)</f>
        <v>正式员工</v>
      </c>
      <c r="C283" s="43">
        <v>42096</v>
      </c>
      <c r="D283" t="s">
        <v>1776</v>
      </c>
      <c r="E283" s="43">
        <v>44986</v>
      </c>
      <c r="F283" s="43">
        <v>45016</v>
      </c>
      <c r="G283" t="s">
        <v>38</v>
      </c>
      <c r="H283">
        <f t="shared" si="21"/>
        <v>23</v>
      </c>
      <c r="I283">
        <f t="shared" si="22"/>
        <v>172.5</v>
      </c>
      <c r="J283">
        <f t="shared" si="23"/>
        <v>172.5</v>
      </c>
      <c r="K283" s="47">
        <v>0</v>
      </c>
      <c r="L283">
        <f t="shared" si="24"/>
        <v>0</v>
      </c>
      <c r="M283">
        <f t="shared" si="25"/>
        <v>172.5</v>
      </c>
    </row>
    <row r="284" spans="1:13" hidden="1">
      <c r="A284" t="s">
        <v>768</v>
      </c>
      <c r="B284" t="str">
        <f>VLOOKUP(A284,'3月考勤数据'!C:H,6,0)</f>
        <v>正式员工</v>
      </c>
      <c r="C284" s="43">
        <v>43426</v>
      </c>
      <c r="D284" t="s">
        <v>1776</v>
      </c>
      <c r="E284" s="43">
        <v>44986</v>
      </c>
      <c r="F284" s="43">
        <v>45016</v>
      </c>
      <c r="G284" t="s">
        <v>38</v>
      </c>
      <c r="H284">
        <f t="shared" si="21"/>
        <v>23</v>
      </c>
      <c r="I284">
        <f t="shared" si="22"/>
        <v>172.5</v>
      </c>
      <c r="J284">
        <f t="shared" si="23"/>
        <v>172.5</v>
      </c>
      <c r="K284" s="47">
        <v>0</v>
      </c>
      <c r="L284">
        <f t="shared" si="24"/>
        <v>0</v>
      </c>
      <c r="M284">
        <f t="shared" si="25"/>
        <v>172.5</v>
      </c>
    </row>
    <row r="285" spans="1:13" hidden="1">
      <c r="A285" t="s">
        <v>631</v>
      </c>
      <c r="B285" t="str">
        <f>VLOOKUP(A285,'3月考勤数据'!C:H,6,0)</f>
        <v>正式员工</v>
      </c>
      <c r="C285" s="43">
        <v>42919</v>
      </c>
      <c r="D285" t="s">
        <v>1776</v>
      </c>
      <c r="E285" s="43">
        <v>44986</v>
      </c>
      <c r="F285" s="43">
        <v>45016</v>
      </c>
      <c r="G285" t="s">
        <v>38</v>
      </c>
      <c r="H285">
        <f t="shared" si="21"/>
        <v>23</v>
      </c>
      <c r="I285">
        <f t="shared" si="22"/>
        <v>172.5</v>
      </c>
      <c r="J285">
        <f t="shared" si="23"/>
        <v>172.5</v>
      </c>
      <c r="K285" s="47">
        <v>0</v>
      </c>
      <c r="L285">
        <f t="shared" si="24"/>
        <v>0</v>
      </c>
      <c r="M285">
        <f t="shared" si="25"/>
        <v>172.5</v>
      </c>
    </row>
    <row r="286" spans="1:13" hidden="1">
      <c r="A286" t="s">
        <v>164</v>
      </c>
      <c r="B286" t="str">
        <f>VLOOKUP(A286,'3月考勤数据'!C:H,6,0)</f>
        <v>正式员工</v>
      </c>
      <c r="C286" s="43">
        <v>43112</v>
      </c>
      <c r="D286" t="s">
        <v>1776</v>
      </c>
      <c r="E286" s="43">
        <v>44986</v>
      </c>
      <c r="F286" s="43">
        <v>45016</v>
      </c>
      <c r="G286" t="s">
        <v>38</v>
      </c>
      <c r="H286">
        <f t="shared" si="21"/>
        <v>23</v>
      </c>
      <c r="I286">
        <f t="shared" si="22"/>
        <v>172.5</v>
      </c>
      <c r="J286">
        <f t="shared" si="23"/>
        <v>172.5</v>
      </c>
      <c r="K286" s="47">
        <v>0</v>
      </c>
      <c r="L286">
        <f t="shared" si="24"/>
        <v>0</v>
      </c>
      <c r="M286">
        <f t="shared" si="25"/>
        <v>172.5</v>
      </c>
    </row>
    <row r="287" spans="1:13" hidden="1">
      <c r="A287" t="s">
        <v>632</v>
      </c>
      <c r="B287" t="str">
        <f>VLOOKUP(A287,'3月考勤数据'!C:H,6,0)</f>
        <v>正式员工</v>
      </c>
      <c r="C287" s="43">
        <v>43241</v>
      </c>
      <c r="D287" t="s">
        <v>1776</v>
      </c>
      <c r="E287" s="43">
        <v>44986</v>
      </c>
      <c r="F287" s="43">
        <v>45016</v>
      </c>
      <c r="G287" t="s">
        <v>38</v>
      </c>
      <c r="H287">
        <f t="shared" si="21"/>
        <v>23</v>
      </c>
      <c r="I287">
        <f t="shared" si="22"/>
        <v>172.5</v>
      </c>
      <c r="J287">
        <f t="shared" si="23"/>
        <v>172.5</v>
      </c>
      <c r="K287" s="47">
        <v>0</v>
      </c>
      <c r="L287">
        <f t="shared" si="24"/>
        <v>0</v>
      </c>
      <c r="M287">
        <f t="shared" si="25"/>
        <v>172.5</v>
      </c>
    </row>
    <row r="288" spans="1:13" hidden="1">
      <c r="A288" t="s">
        <v>169</v>
      </c>
      <c r="B288" t="str">
        <f>VLOOKUP(A288,'3月考勤数据'!C:H,6,0)</f>
        <v>正式员工</v>
      </c>
      <c r="C288" s="43">
        <v>43350</v>
      </c>
      <c r="D288" t="s">
        <v>1776</v>
      </c>
      <c r="E288" s="43">
        <v>44986</v>
      </c>
      <c r="F288" s="43">
        <v>45016</v>
      </c>
      <c r="G288" t="s">
        <v>38</v>
      </c>
      <c r="H288">
        <f t="shared" si="21"/>
        <v>23</v>
      </c>
      <c r="I288">
        <f t="shared" si="22"/>
        <v>172.5</v>
      </c>
      <c r="J288">
        <f t="shared" si="23"/>
        <v>172.5</v>
      </c>
      <c r="K288" s="47">
        <v>0</v>
      </c>
      <c r="L288">
        <f t="shared" si="24"/>
        <v>0</v>
      </c>
      <c r="M288">
        <f t="shared" si="25"/>
        <v>172.5</v>
      </c>
    </row>
    <row r="289" spans="1:13" hidden="1">
      <c r="A289" t="s">
        <v>771</v>
      </c>
      <c r="B289" t="str">
        <f>VLOOKUP(A289,'3月考勤数据'!C:H,6,0)</f>
        <v>正式员工</v>
      </c>
      <c r="C289" s="43">
        <v>43467</v>
      </c>
      <c r="D289" t="s">
        <v>1776</v>
      </c>
      <c r="E289" s="43">
        <v>44986</v>
      </c>
      <c r="F289" s="43">
        <v>45016</v>
      </c>
      <c r="G289" t="s">
        <v>38</v>
      </c>
      <c r="H289">
        <f t="shared" si="21"/>
        <v>23</v>
      </c>
      <c r="I289">
        <f t="shared" si="22"/>
        <v>172.5</v>
      </c>
      <c r="J289">
        <f t="shared" si="23"/>
        <v>172.5</v>
      </c>
      <c r="K289" s="47">
        <v>0</v>
      </c>
      <c r="L289">
        <f t="shared" si="24"/>
        <v>0</v>
      </c>
      <c r="M289">
        <f t="shared" si="25"/>
        <v>172.5</v>
      </c>
    </row>
    <row r="290" spans="1:13" hidden="1">
      <c r="A290" t="s">
        <v>172</v>
      </c>
      <c r="B290" t="str">
        <f>VLOOKUP(A290,'3月考勤数据'!C:H,6,0)</f>
        <v>正式员工</v>
      </c>
      <c r="C290" s="43">
        <v>43556</v>
      </c>
      <c r="D290" t="s">
        <v>1776</v>
      </c>
      <c r="E290" s="43">
        <v>44986</v>
      </c>
      <c r="F290" s="43">
        <v>45016</v>
      </c>
      <c r="G290" t="s">
        <v>38</v>
      </c>
      <c r="H290">
        <f t="shared" si="21"/>
        <v>23</v>
      </c>
      <c r="I290">
        <f t="shared" si="22"/>
        <v>172.5</v>
      </c>
      <c r="J290">
        <f t="shared" si="23"/>
        <v>172.5</v>
      </c>
      <c r="K290" s="47">
        <v>0</v>
      </c>
      <c r="L290">
        <f t="shared" si="24"/>
        <v>0</v>
      </c>
      <c r="M290">
        <f t="shared" si="25"/>
        <v>172.5</v>
      </c>
    </row>
    <row r="291" spans="1:13" hidden="1">
      <c r="A291" t="s">
        <v>173</v>
      </c>
      <c r="B291" t="str">
        <f>VLOOKUP(A291,'3月考勤数据'!C:H,6,0)</f>
        <v>正式员工</v>
      </c>
      <c r="C291" s="43">
        <v>43590</v>
      </c>
      <c r="D291" t="s">
        <v>1776</v>
      </c>
      <c r="E291" s="43">
        <v>44986</v>
      </c>
      <c r="F291" s="43">
        <v>45016</v>
      </c>
      <c r="G291" t="s">
        <v>38</v>
      </c>
      <c r="H291">
        <f t="shared" si="21"/>
        <v>23</v>
      </c>
      <c r="I291">
        <f t="shared" si="22"/>
        <v>172.5</v>
      </c>
      <c r="J291">
        <f t="shared" si="23"/>
        <v>172.5</v>
      </c>
      <c r="K291" s="47">
        <v>0</v>
      </c>
      <c r="L291">
        <f t="shared" si="24"/>
        <v>0</v>
      </c>
      <c r="M291">
        <f t="shared" si="25"/>
        <v>172.5</v>
      </c>
    </row>
    <row r="292" spans="1:13" hidden="1">
      <c r="A292" t="s">
        <v>357</v>
      </c>
      <c r="B292" t="str">
        <f>VLOOKUP(A292,'3月考勤数据'!C:H,6,0)</f>
        <v>正式员工</v>
      </c>
      <c r="C292" s="43">
        <v>43647</v>
      </c>
      <c r="D292" t="s">
        <v>1776</v>
      </c>
      <c r="E292" s="43">
        <v>44986</v>
      </c>
      <c r="F292" s="43">
        <v>45016</v>
      </c>
      <c r="G292" t="s">
        <v>38</v>
      </c>
      <c r="H292">
        <f t="shared" si="21"/>
        <v>23</v>
      </c>
      <c r="I292">
        <f t="shared" si="22"/>
        <v>172.5</v>
      </c>
      <c r="J292">
        <f t="shared" si="23"/>
        <v>172.5</v>
      </c>
      <c r="K292" s="47">
        <v>0</v>
      </c>
      <c r="L292">
        <f t="shared" si="24"/>
        <v>0</v>
      </c>
      <c r="M292">
        <f t="shared" si="25"/>
        <v>172.5</v>
      </c>
    </row>
    <row r="293" spans="1:13" hidden="1">
      <c r="A293" t="s">
        <v>1273</v>
      </c>
      <c r="B293" t="str">
        <f>VLOOKUP(A293,'3月考勤数据'!C:H,6,0)</f>
        <v>正式员工</v>
      </c>
      <c r="C293" s="43">
        <v>44571</v>
      </c>
      <c r="D293" t="s">
        <v>1776</v>
      </c>
      <c r="E293" s="43">
        <v>44986</v>
      </c>
      <c r="F293" s="43">
        <v>45016</v>
      </c>
      <c r="G293" t="s">
        <v>38</v>
      </c>
      <c r="H293">
        <f t="shared" si="21"/>
        <v>23</v>
      </c>
      <c r="I293">
        <f t="shared" si="22"/>
        <v>172.5</v>
      </c>
      <c r="J293">
        <f t="shared" si="23"/>
        <v>172.5</v>
      </c>
      <c r="K293" s="47">
        <v>0</v>
      </c>
      <c r="L293">
        <f t="shared" si="24"/>
        <v>0</v>
      </c>
      <c r="M293">
        <f t="shared" si="25"/>
        <v>172.5</v>
      </c>
    </row>
    <row r="294" spans="1:13" hidden="1">
      <c r="A294" t="s">
        <v>180</v>
      </c>
      <c r="B294" t="str">
        <f>VLOOKUP(A294,'3月考勤数据'!C:H,6,0)</f>
        <v>正式员工</v>
      </c>
      <c r="C294" s="43">
        <v>43647</v>
      </c>
      <c r="D294" t="s">
        <v>1776</v>
      </c>
      <c r="E294" s="43">
        <v>44986</v>
      </c>
      <c r="F294" s="43">
        <v>45016</v>
      </c>
      <c r="G294" t="s">
        <v>38</v>
      </c>
      <c r="H294">
        <f t="shared" si="21"/>
        <v>23</v>
      </c>
      <c r="I294">
        <f t="shared" si="22"/>
        <v>172.5</v>
      </c>
      <c r="J294">
        <f t="shared" si="23"/>
        <v>172.5</v>
      </c>
      <c r="K294" s="47">
        <v>0</v>
      </c>
      <c r="L294">
        <f t="shared" si="24"/>
        <v>0</v>
      </c>
      <c r="M294">
        <f t="shared" si="25"/>
        <v>172.5</v>
      </c>
    </row>
    <row r="295" spans="1:13" hidden="1">
      <c r="A295" t="s">
        <v>271</v>
      </c>
      <c r="B295" t="str">
        <f>VLOOKUP(A295,'3月考勤数据'!C:H,6,0)</f>
        <v>正式员工</v>
      </c>
      <c r="C295" s="43">
        <v>42919</v>
      </c>
      <c r="D295" t="s">
        <v>1776</v>
      </c>
      <c r="E295" s="43">
        <v>44986</v>
      </c>
      <c r="F295" s="43">
        <v>45016</v>
      </c>
      <c r="G295" t="s">
        <v>38</v>
      </c>
      <c r="H295">
        <f t="shared" si="21"/>
        <v>23</v>
      </c>
      <c r="I295">
        <f t="shared" si="22"/>
        <v>172.5</v>
      </c>
      <c r="J295">
        <f t="shared" si="23"/>
        <v>172.5</v>
      </c>
      <c r="K295" s="47">
        <v>0</v>
      </c>
      <c r="L295">
        <f t="shared" si="24"/>
        <v>0</v>
      </c>
      <c r="M295">
        <f t="shared" si="25"/>
        <v>172.5</v>
      </c>
    </row>
    <row r="296" spans="1:13" hidden="1">
      <c r="A296" t="s">
        <v>182</v>
      </c>
      <c r="B296" t="str">
        <f>VLOOKUP(A296,'3月考勤数据'!C:H,6,0)</f>
        <v>正式员工</v>
      </c>
      <c r="C296" s="43">
        <v>43347</v>
      </c>
      <c r="D296" t="s">
        <v>1776</v>
      </c>
      <c r="E296" s="43">
        <v>44986</v>
      </c>
      <c r="F296" s="43">
        <v>45016</v>
      </c>
      <c r="G296" t="s">
        <v>38</v>
      </c>
      <c r="H296">
        <f t="shared" ref="H296:H359" si="26">NETWORKDAYS(IF(C296&lt;E296,E296,C296),F296)</f>
        <v>23</v>
      </c>
      <c r="I296">
        <f t="shared" si="22"/>
        <v>172.5</v>
      </c>
      <c r="J296">
        <f t="shared" si="23"/>
        <v>172.5</v>
      </c>
      <c r="K296" s="47">
        <v>0</v>
      </c>
      <c r="L296">
        <f t="shared" si="24"/>
        <v>0</v>
      </c>
      <c r="M296">
        <f t="shared" si="25"/>
        <v>172.5</v>
      </c>
    </row>
    <row r="297" spans="1:13" hidden="1">
      <c r="A297" t="s">
        <v>358</v>
      </c>
      <c r="B297" t="str">
        <f>VLOOKUP(A297,'3月考勤数据'!C:H,6,0)</f>
        <v>正式员工</v>
      </c>
      <c r="C297" s="43">
        <v>43222</v>
      </c>
      <c r="D297" t="s">
        <v>1776</v>
      </c>
      <c r="E297" s="43">
        <v>44986</v>
      </c>
      <c r="F297" s="43">
        <v>45016</v>
      </c>
      <c r="G297" t="s">
        <v>133</v>
      </c>
      <c r="H297">
        <f t="shared" si="26"/>
        <v>23</v>
      </c>
      <c r="I297">
        <f t="shared" si="22"/>
        <v>184</v>
      </c>
      <c r="J297">
        <f t="shared" si="23"/>
        <v>184</v>
      </c>
      <c r="K297" s="47">
        <v>0</v>
      </c>
      <c r="L297">
        <f t="shared" si="24"/>
        <v>0</v>
      </c>
      <c r="M297">
        <f t="shared" si="25"/>
        <v>184</v>
      </c>
    </row>
    <row r="298" spans="1:13" hidden="1">
      <c r="A298" t="s">
        <v>772</v>
      </c>
      <c r="B298" t="str">
        <f>VLOOKUP(A298,'3月考勤数据'!C:H,6,0)</f>
        <v>正式员工</v>
      </c>
      <c r="C298" s="43">
        <v>42921</v>
      </c>
      <c r="D298" t="s">
        <v>1776</v>
      </c>
      <c r="E298" s="43">
        <v>44986</v>
      </c>
      <c r="F298" s="43">
        <v>45016</v>
      </c>
      <c r="G298" t="s">
        <v>38</v>
      </c>
      <c r="H298">
        <f t="shared" si="26"/>
        <v>23</v>
      </c>
      <c r="I298">
        <f t="shared" si="22"/>
        <v>172.5</v>
      </c>
      <c r="J298">
        <f t="shared" si="23"/>
        <v>172.5</v>
      </c>
      <c r="K298" s="47">
        <v>0</v>
      </c>
      <c r="L298">
        <f t="shared" si="24"/>
        <v>0</v>
      </c>
      <c r="M298">
        <f t="shared" si="25"/>
        <v>172.5</v>
      </c>
    </row>
    <row r="299" spans="1:13" hidden="1">
      <c r="A299" t="s">
        <v>775</v>
      </c>
      <c r="B299" t="str">
        <f>VLOOKUP(A299,'3月考勤数据'!C:H,6,0)</f>
        <v>正式员工</v>
      </c>
      <c r="C299" s="43">
        <v>42552</v>
      </c>
      <c r="D299" t="s">
        <v>1776</v>
      </c>
      <c r="E299" s="43">
        <v>44986</v>
      </c>
      <c r="F299" s="43">
        <v>45016</v>
      </c>
      <c r="G299" t="s">
        <v>38</v>
      </c>
      <c r="H299">
        <f t="shared" si="26"/>
        <v>23</v>
      </c>
      <c r="I299">
        <f t="shared" si="22"/>
        <v>172.5</v>
      </c>
      <c r="J299">
        <f t="shared" si="23"/>
        <v>172.5</v>
      </c>
      <c r="K299" s="47">
        <v>0</v>
      </c>
      <c r="L299">
        <f t="shared" si="24"/>
        <v>0</v>
      </c>
      <c r="M299">
        <f t="shared" si="25"/>
        <v>172.5</v>
      </c>
    </row>
    <row r="300" spans="1:13" hidden="1">
      <c r="A300" t="s">
        <v>273</v>
      </c>
      <c r="B300" t="str">
        <f>VLOOKUP(A300,'3月考勤数据'!C:H,6,0)</f>
        <v>正式员工</v>
      </c>
      <c r="C300" s="43">
        <v>43543</v>
      </c>
      <c r="D300" t="s">
        <v>1776</v>
      </c>
      <c r="E300" s="43">
        <v>44986</v>
      </c>
      <c r="F300" s="43">
        <v>45016</v>
      </c>
      <c r="G300" t="s">
        <v>38</v>
      </c>
      <c r="H300">
        <f t="shared" si="26"/>
        <v>23</v>
      </c>
      <c r="I300">
        <f t="shared" si="22"/>
        <v>172.5</v>
      </c>
      <c r="J300">
        <f t="shared" si="23"/>
        <v>172.5</v>
      </c>
      <c r="K300" s="47">
        <v>0</v>
      </c>
      <c r="L300">
        <f t="shared" si="24"/>
        <v>0</v>
      </c>
      <c r="M300">
        <f t="shared" si="25"/>
        <v>172.5</v>
      </c>
    </row>
    <row r="301" spans="1:13" hidden="1">
      <c r="A301" t="s">
        <v>635</v>
      </c>
      <c r="B301" t="str">
        <f>VLOOKUP(A301,'3月考勤数据'!C:H,6,0)</f>
        <v>正式员工</v>
      </c>
      <c r="C301" s="43">
        <v>43284</v>
      </c>
      <c r="D301" t="s">
        <v>1776</v>
      </c>
      <c r="E301" s="43">
        <v>44986</v>
      </c>
      <c r="F301" s="43">
        <v>45016</v>
      </c>
      <c r="G301" t="s">
        <v>38</v>
      </c>
      <c r="H301">
        <f t="shared" si="26"/>
        <v>23</v>
      </c>
      <c r="I301">
        <f t="shared" si="22"/>
        <v>172.5</v>
      </c>
      <c r="J301">
        <f t="shared" si="23"/>
        <v>172.5</v>
      </c>
      <c r="K301" s="47">
        <v>0</v>
      </c>
      <c r="L301">
        <f t="shared" si="24"/>
        <v>0</v>
      </c>
      <c r="M301">
        <f t="shared" si="25"/>
        <v>172.5</v>
      </c>
    </row>
    <row r="302" spans="1:13" hidden="1">
      <c r="A302" t="s">
        <v>362</v>
      </c>
      <c r="B302" t="str">
        <f>VLOOKUP(A302,'3月考勤数据'!C:H,6,0)</f>
        <v>正式员工</v>
      </c>
      <c r="C302" s="43">
        <v>43284</v>
      </c>
      <c r="D302" t="s">
        <v>1776</v>
      </c>
      <c r="E302" s="43">
        <v>44986</v>
      </c>
      <c r="F302" s="43">
        <v>45016</v>
      </c>
      <c r="G302" t="s">
        <v>38</v>
      </c>
      <c r="H302">
        <f t="shared" si="26"/>
        <v>23</v>
      </c>
      <c r="I302">
        <f t="shared" si="22"/>
        <v>172.5</v>
      </c>
      <c r="J302">
        <f t="shared" si="23"/>
        <v>172.5</v>
      </c>
      <c r="K302" s="47">
        <v>0</v>
      </c>
      <c r="L302">
        <f t="shared" si="24"/>
        <v>0</v>
      </c>
      <c r="M302">
        <f t="shared" si="25"/>
        <v>172.5</v>
      </c>
    </row>
    <row r="303" spans="1:13" hidden="1">
      <c r="A303" t="s">
        <v>636</v>
      </c>
      <c r="B303" t="str">
        <f>VLOOKUP(A303,'3月考勤数据'!C:H,6,0)</f>
        <v>正式员工</v>
      </c>
      <c r="C303" s="43">
        <v>43292</v>
      </c>
      <c r="D303" t="s">
        <v>1776</v>
      </c>
      <c r="E303" s="43">
        <v>44986</v>
      </c>
      <c r="F303" s="43">
        <v>45016</v>
      </c>
      <c r="G303" t="s">
        <v>38</v>
      </c>
      <c r="H303">
        <f t="shared" si="26"/>
        <v>23</v>
      </c>
      <c r="I303">
        <f t="shared" si="22"/>
        <v>172.5</v>
      </c>
      <c r="J303">
        <f t="shared" si="23"/>
        <v>172.5</v>
      </c>
      <c r="K303" s="47">
        <v>0</v>
      </c>
      <c r="L303">
        <f t="shared" si="24"/>
        <v>0</v>
      </c>
      <c r="M303">
        <f t="shared" si="25"/>
        <v>172.5</v>
      </c>
    </row>
    <row r="304" spans="1:13" hidden="1">
      <c r="A304" t="s">
        <v>364</v>
      </c>
      <c r="B304" t="str">
        <f>VLOOKUP(A304,'3月考勤数据'!C:H,6,0)</f>
        <v>正式员工</v>
      </c>
      <c r="C304" s="43">
        <v>43467</v>
      </c>
      <c r="D304" t="s">
        <v>1776</v>
      </c>
      <c r="E304" s="43">
        <v>44986</v>
      </c>
      <c r="F304" s="43">
        <v>45016</v>
      </c>
      <c r="G304" t="s">
        <v>38</v>
      </c>
      <c r="H304">
        <f t="shared" si="26"/>
        <v>23</v>
      </c>
      <c r="I304">
        <f t="shared" si="22"/>
        <v>172.5</v>
      </c>
      <c r="J304">
        <f t="shared" si="23"/>
        <v>172.5</v>
      </c>
      <c r="K304" s="47">
        <v>0</v>
      </c>
      <c r="L304">
        <f t="shared" si="24"/>
        <v>0</v>
      </c>
      <c r="M304">
        <f t="shared" si="25"/>
        <v>172.5</v>
      </c>
    </row>
    <row r="305" spans="1:13" hidden="1">
      <c r="A305" t="s">
        <v>219</v>
      </c>
      <c r="B305" t="str">
        <f>VLOOKUP(A305,'3月考勤数据'!C:H,6,0)</f>
        <v>正式员工</v>
      </c>
      <c r="C305" s="43">
        <v>43627</v>
      </c>
      <c r="D305" t="s">
        <v>1776</v>
      </c>
      <c r="E305" s="43">
        <v>44986</v>
      </c>
      <c r="F305" s="43">
        <v>45016</v>
      </c>
      <c r="G305" t="s">
        <v>38</v>
      </c>
      <c r="H305">
        <f t="shared" si="26"/>
        <v>23</v>
      </c>
      <c r="I305">
        <f t="shared" si="22"/>
        <v>172.5</v>
      </c>
      <c r="J305">
        <f t="shared" si="23"/>
        <v>172.5</v>
      </c>
      <c r="K305" s="47">
        <v>0</v>
      </c>
      <c r="L305">
        <f t="shared" si="24"/>
        <v>0</v>
      </c>
      <c r="M305">
        <f t="shared" si="25"/>
        <v>172.5</v>
      </c>
    </row>
    <row r="306" spans="1:13" hidden="1">
      <c r="A306" t="s">
        <v>638</v>
      </c>
      <c r="B306" t="str">
        <f>VLOOKUP(A306,'3月考勤数据'!C:H,6,0)</f>
        <v>正式员工</v>
      </c>
      <c r="C306" s="43">
        <v>43350</v>
      </c>
      <c r="D306" t="s">
        <v>1776</v>
      </c>
      <c r="E306" s="43">
        <v>44986</v>
      </c>
      <c r="F306" s="43">
        <v>45016</v>
      </c>
      <c r="G306" t="s">
        <v>38</v>
      </c>
      <c r="H306">
        <f t="shared" si="26"/>
        <v>23</v>
      </c>
      <c r="I306">
        <f t="shared" si="22"/>
        <v>172.5</v>
      </c>
      <c r="J306">
        <f t="shared" si="23"/>
        <v>172.5</v>
      </c>
      <c r="K306" s="47">
        <v>0</v>
      </c>
      <c r="L306">
        <f t="shared" si="24"/>
        <v>0</v>
      </c>
      <c r="M306">
        <f t="shared" si="25"/>
        <v>172.5</v>
      </c>
    </row>
    <row r="307" spans="1:13" hidden="1">
      <c r="A307" t="s">
        <v>366</v>
      </c>
      <c r="B307" t="str">
        <f>VLOOKUP(A307,'3月考勤数据'!C:H,6,0)</f>
        <v>正式员工</v>
      </c>
      <c r="C307" s="43">
        <v>43236</v>
      </c>
      <c r="D307" t="s">
        <v>1776</v>
      </c>
      <c r="E307" s="43">
        <v>44986</v>
      </c>
      <c r="F307" s="43">
        <v>45016</v>
      </c>
      <c r="G307" t="s">
        <v>38</v>
      </c>
      <c r="H307">
        <f t="shared" si="26"/>
        <v>23</v>
      </c>
      <c r="I307">
        <f t="shared" si="22"/>
        <v>172.5</v>
      </c>
      <c r="J307">
        <f t="shared" si="23"/>
        <v>172.5</v>
      </c>
      <c r="K307" s="47">
        <v>0</v>
      </c>
      <c r="L307">
        <f t="shared" si="24"/>
        <v>0</v>
      </c>
      <c r="M307">
        <f t="shared" si="25"/>
        <v>172.5</v>
      </c>
    </row>
    <row r="308" spans="1:13" hidden="1">
      <c r="A308" t="s">
        <v>370</v>
      </c>
      <c r="B308" t="str">
        <f>VLOOKUP(A308,'3月考勤数据'!C:H,6,0)</f>
        <v>正式员工</v>
      </c>
      <c r="C308" s="43">
        <v>43833</v>
      </c>
      <c r="D308" t="s">
        <v>1776</v>
      </c>
      <c r="E308" s="43">
        <v>44986</v>
      </c>
      <c r="F308" s="43">
        <v>45016</v>
      </c>
      <c r="G308" t="s">
        <v>38</v>
      </c>
      <c r="H308">
        <f t="shared" si="26"/>
        <v>23</v>
      </c>
      <c r="I308">
        <f t="shared" si="22"/>
        <v>172.5</v>
      </c>
      <c r="J308">
        <f t="shared" si="23"/>
        <v>172.5</v>
      </c>
      <c r="K308" s="47">
        <v>0</v>
      </c>
      <c r="L308">
        <f t="shared" si="24"/>
        <v>0</v>
      </c>
      <c r="M308">
        <f t="shared" si="25"/>
        <v>172.5</v>
      </c>
    </row>
    <row r="309" spans="1:13" hidden="1">
      <c r="A309" t="s">
        <v>467</v>
      </c>
      <c r="B309" t="str">
        <f>VLOOKUP(A309,'3月考勤数据'!C:H,6,0)</f>
        <v>正式员工</v>
      </c>
      <c r="C309" s="43">
        <v>44265</v>
      </c>
      <c r="D309" t="s">
        <v>1776</v>
      </c>
      <c r="E309" s="43">
        <v>44986</v>
      </c>
      <c r="F309" s="43">
        <v>45016</v>
      </c>
      <c r="G309" t="s">
        <v>38</v>
      </c>
      <c r="H309">
        <f t="shared" si="26"/>
        <v>23</v>
      </c>
      <c r="I309">
        <f t="shared" si="22"/>
        <v>172.5</v>
      </c>
      <c r="J309">
        <f t="shared" si="23"/>
        <v>172.5</v>
      </c>
      <c r="K309" s="47">
        <v>0</v>
      </c>
      <c r="L309">
        <f t="shared" si="24"/>
        <v>0</v>
      </c>
      <c r="M309">
        <f t="shared" si="25"/>
        <v>172.5</v>
      </c>
    </row>
    <row r="310" spans="1:13" hidden="1">
      <c r="A310" t="s">
        <v>372</v>
      </c>
      <c r="B310" t="str">
        <f>VLOOKUP(A310,'3月考勤数据'!C:H,6,0)</f>
        <v>正式员工</v>
      </c>
      <c r="C310" s="43">
        <v>43591</v>
      </c>
      <c r="D310" t="s">
        <v>1776</v>
      </c>
      <c r="E310" s="43">
        <v>44986</v>
      </c>
      <c r="F310" s="43">
        <v>45016</v>
      </c>
      <c r="G310" t="s">
        <v>38</v>
      </c>
      <c r="H310">
        <f t="shared" si="26"/>
        <v>23</v>
      </c>
      <c r="I310">
        <f t="shared" si="22"/>
        <v>172.5</v>
      </c>
      <c r="J310">
        <f t="shared" si="23"/>
        <v>172.5</v>
      </c>
      <c r="K310" s="47">
        <v>0</v>
      </c>
      <c r="L310">
        <f t="shared" si="24"/>
        <v>0</v>
      </c>
      <c r="M310">
        <f t="shared" si="25"/>
        <v>172.5</v>
      </c>
    </row>
    <row r="311" spans="1:13" hidden="1">
      <c r="A311" t="s">
        <v>276</v>
      </c>
      <c r="B311" t="str">
        <f>VLOOKUP(A311,'3月考勤数据'!C:H,6,0)</f>
        <v>正式员工</v>
      </c>
      <c r="C311" s="43">
        <v>43283</v>
      </c>
      <c r="D311" t="s">
        <v>1776</v>
      </c>
      <c r="E311" s="43">
        <v>44986</v>
      </c>
      <c r="F311" s="43">
        <v>45016</v>
      </c>
      <c r="G311" t="s">
        <v>38</v>
      </c>
      <c r="H311">
        <f t="shared" si="26"/>
        <v>23</v>
      </c>
      <c r="I311">
        <f t="shared" si="22"/>
        <v>172.5</v>
      </c>
      <c r="J311">
        <f t="shared" si="23"/>
        <v>172.5</v>
      </c>
      <c r="K311" s="47">
        <v>0</v>
      </c>
      <c r="L311">
        <f t="shared" si="24"/>
        <v>0</v>
      </c>
      <c r="M311">
        <f t="shared" si="25"/>
        <v>172.5</v>
      </c>
    </row>
    <row r="312" spans="1:13" hidden="1">
      <c r="A312" t="s">
        <v>279</v>
      </c>
      <c r="B312" t="str">
        <f>VLOOKUP(A312,'3月考勤数据'!C:H,6,0)</f>
        <v>正式员工</v>
      </c>
      <c r="C312" s="43">
        <v>43654</v>
      </c>
      <c r="D312" t="s">
        <v>1776</v>
      </c>
      <c r="E312" s="43">
        <v>44986</v>
      </c>
      <c r="F312" s="43">
        <v>45016</v>
      </c>
      <c r="G312" t="s">
        <v>38</v>
      </c>
      <c r="H312">
        <f t="shared" si="26"/>
        <v>23</v>
      </c>
      <c r="I312">
        <f t="shared" si="22"/>
        <v>172.5</v>
      </c>
      <c r="J312">
        <f t="shared" si="23"/>
        <v>172.5</v>
      </c>
      <c r="K312" s="47">
        <v>0</v>
      </c>
      <c r="L312">
        <f t="shared" si="24"/>
        <v>0</v>
      </c>
      <c r="M312">
        <f t="shared" si="25"/>
        <v>172.5</v>
      </c>
    </row>
    <row r="313" spans="1:13" hidden="1">
      <c r="A313" t="s">
        <v>196</v>
      </c>
      <c r="B313" t="str">
        <f>VLOOKUP(A313,'3月考勤数据'!C:H,6,0)</f>
        <v>正式员工</v>
      </c>
      <c r="C313" s="43">
        <v>43615</v>
      </c>
      <c r="D313" t="s">
        <v>1776</v>
      </c>
      <c r="E313" s="43">
        <v>44986</v>
      </c>
      <c r="F313" s="43">
        <v>45016</v>
      </c>
      <c r="G313" t="s">
        <v>38</v>
      </c>
      <c r="H313">
        <f t="shared" si="26"/>
        <v>23</v>
      </c>
      <c r="I313">
        <f t="shared" si="22"/>
        <v>172.5</v>
      </c>
      <c r="J313">
        <f t="shared" si="23"/>
        <v>172.5</v>
      </c>
      <c r="K313" s="47">
        <v>0</v>
      </c>
      <c r="L313">
        <f t="shared" si="24"/>
        <v>0</v>
      </c>
      <c r="M313">
        <f t="shared" si="25"/>
        <v>172.5</v>
      </c>
    </row>
    <row r="314" spans="1:13" hidden="1">
      <c r="A314" t="s">
        <v>777</v>
      </c>
      <c r="B314" t="str">
        <f>VLOOKUP(A314,'3月考勤数据'!C:H,6,0)</f>
        <v>正式员工</v>
      </c>
      <c r="C314" s="43">
        <v>43941</v>
      </c>
      <c r="D314" t="s">
        <v>1776</v>
      </c>
      <c r="E314" s="43">
        <v>44986</v>
      </c>
      <c r="F314" s="43">
        <v>45016</v>
      </c>
      <c r="G314" t="s">
        <v>38</v>
      </c>
      <c r="H314">
        <f t="shared" si="26"/>
        <v>23</v>
      </c>
      <c r="I314">
        <f t="shared" si="22"/>
        <v>172.5</v>
      </c>
      <c r="J314">
        <f t="shared" si="23"/>
        <v>172.5</v>
      </c>
      <c r="K314" s="47">
        <v>0</v>
      </c>
      <c r="L314">
        <f t="shared" si="24"/>
        <v>0</v>
      </c>
      <c r="M314">
        <f t="shared" si="25"/>
        <v>172.5</v>
      </c>
    </row>
    <row r="315" spans="1:13" hidden="1">
      <c r="A315" t="s">
        <v>281</v>
      </c>
      <c r="B315" t="str">
        <f>VLOOKUP(A315,'3月考勤数据'!C:H,6,0)</f>
        <v>正式员工</v>
      </c>
      <c r="C315" s="43">
        <v>42795</v>
      </c>
      <c r="D315" t="s">
        <v>1776</v>
      </c>
      <c r="E315" s="43">
        <v>44986</v>
      </c>
      <c r="F315" s="43">
        <v>45016</v>
      </c>
      <c r="G315" t="s">
        <v>38</v>
      </c>
      <c r="H315">
        <f t="shared" si="26"/>
        <v>23</v>
      </c>
      <c r="I315">
        <f t="shared" si="22"/>
        <v>172.5</v>
      </c>
      <c r="J315">
        <f t="shared" si="23"/>
        <v>172.5</v>
      </c>
      <c r="K315" s="47">
        <v>0</v>
      </c>
      <c r="L315">
        <f t="shared" si="24"/>
        <v>0</v>
      </c>
      <c r="M315">
        <f t="shared" si="25"/>
        <v>172.5</v>
      </c>
    </row>
    <row r="316" spans="1:13" hidden="1">
      <c r="A316" t="s">
        <v>376</v>
      </c>
      <c r="B316" t="str">
        <f>VLOOKUP(A316,'3月考勤数据'!C:H,6,0)</f>
        <v>正式员工</v>
      </c>
      <c r="C316" s="43">
        <v>43747</v>
      </c>
      <c r="D316" t="s">
        <v>1776</v>
      </c>
      <c r="E316" s="43">
        <v>44986</v>
      </c>
      <c r="F316" s="43">
        <v>45016</v>
      </c>
      <c r="G316" t="s">
        <v>38</v>
      </c>
      <c r="H316">
        <f t="shared" si="26"/>
        <v>23</v>
      </c>
      <c r="I316">
        <f t="shared" si="22"/>
        <v>172.5</v>
      </c>
      <c r="J316">
        <f t="shared" si="23"/>
        <v>172.5</v>
      </c>
      <c r="K316" s="47">
        <v>0</v>
      </c>
      <c r="L316">
        <f t="shared" si="24"/>
        <v>0</v>
      </c>
      <c r="M316">
        <f t="shared" si="25"/>
        <v>172.5</v>
      </c>
    </row>
    <row r="317" spans="1:13" hidden="1">
      <c r="A317" t="s">
        <v>1514</v>
      </c>
      <c r="B317" t="str">
        <f>VLOOKUP(A317,'3月考勤数据'!C:H,6,0)</f>
        <v>正式员工</v>
      </c>
      <c r="C317" s="43">
        <v>44666</v>
      </c>
      <c r="D317" t="s">
        <v>1776</v>
      </c>
      <c r="E317" s="43">
        <v>44986</v>
      </c>
      <c r="F317" s="43">
        <v>45016</v>
      </c>
      <c r="G317" t="s">
        <v>38</v>
      </c>
      <c r="H317">
        <f t="shared" si="26"/>
        <v>23</v>
      </c>
      <c r="I317">
        <f t="shared" si="22"/>
        <v>172.5</v>
      </c>
      <c r="J317">
        <f t="shared" si="23"/>
        <v>172.5</v>
      </c>
      <c r="K317" s="47">
        <v>0</v>
      </c>
      <c r="L317">
        <f t="shared" si="24"/>
        <v>0</v>
      </c>
      <c r="M317">
        <f t="shared" si="25"/>
        <v>172.5</v>
      </c>
    </row>
    <row r="318" spans="1:13" hidden="1">
      <c r="A318" t="s">
        <v>780</v>
      </c>
      <c r="B318" t="str">
        <f>VLOOKUP(A318,'3月考勤数据'!C:H,6,0)</f>
        <v>正式员工</v>
      </c>
      <c r="C318" s="43">
        <v>43675</v>
      </c>
      <c r="D318" t="s">
        <v>1776</v>
      </c>
      <c r="E318" s="43">
        <v>44986</v>
      </c>
      <c r="F318" s="43">
        <v>45016</v>
      </c>
      <c r="G318" t="s">
        <v>38</v>
      </c>
      <c r="H318">
        <f t="shared" si="26"/>
        <v>23</v>
      </c>
      <c r="I318">
        <f t="shared" si="22"/>
        <v>172.5</v>
      </c>
      <c r="J318">
        <f t="shared" si="23"/>
        <v>172.5</v>
      </c>
      <c r="K318" s="47">
        <v>0</v>
      </c>
      <c r="L318">
        <f t="shared" si="24"/>
        <v>0</v>
      </c>
      <c r="M318">
        <f t="shared" si="25"/>
        <v>172.5</v>
      </c>
    </row>
    <row r="319" spans="1:13" hidden="1">
      <c r="A319" t="s">
        <v>469</v>
      </c>
      <c r="B319" t="str">
        <f>VLOOKUP(A319,'3月考勤数据'!C:H,6,0)</f>
        <v>正式员工</v>
      </c>
      <c r="C319" s="43">
        <v>43581</v>
      </c>
      <c r="D319" t="s">
        <v>1776</v>
      </c>
      <c r="E319" s="43">
        <v>44986</v>
      </c>
      <c r="F319" s="43">
        <v>45016</v>
      </c>
      <c r="G319" t="s">
        <v>38</v>
      </c>
      <c r="H319">
        <f t="shared" si="26"/>
        <v>23</v>
      </c>
      <c r="I319">
        <f t="shared" si="22"/>
        <v>172.5</v>
      </c>
      <c r="J319">
        <f t="shared" si="23"/>
        <v>172.5</v>
      </c>
      <c r="K319" s="47">
        <v>0</v>
      </c>
      <c r="L319">
        <f t="shared" si="24"/>
        <v>0</v>
      </c>
      <c r="M319">
        <f t="shared" si="25"/>
        <v>172.5</v>
      </c>
    </row>
    <row r="320" spans="1:13" hidden="1">
      <c r="A320" t="s">
        <v>471</v>
      </c>
      <c r="B320" t="str">
        <f>VLOOKUP(A320,'3月考勤数据'!C:H,6,0)</f>
        <v>正式员工</v>
      </c>
      <c r="C320" s="43">
        <v>43556</v>
      </c>
      <c r="D320" t="s">
        <v>1776</v>
      </c>
      <c r="E320" s="43">
        <v>44986</v>
      </c>
      <c r="F320" s="43">
        <v>45016</v>
      </c>
      <c r="G320" t="s">
        <v>38</v>
      </c>
      <c r="H320">
        <f t="shared" si="26"/>
        <v>23</v>
      </c>
      <c r="I320">
        <f t="shared" si="22"/>
        <v>172.5</v>
      </c>
      <c r="J320">
        <f t="shared" si="23"/>
        <v>172.5</v>
      </c>
      <c r="K320" s="47">
        <v>0</v>
      </c>
      <c r="L320">
        <f t="shared" si="24"/>
        <v>0</v>
      </c>
      <c r="M320">
        <f t="shared" si="25"/>
        <v>172.5</v>
      </c>
    </row>
    <row r="321" spans="1:13" hidden="1">
      <c r="A321" t="s">
        <v>284</v>
      </c>
      <c r="B321" t="str">
        <f>VLOOKUP(A321,'3月考勤数据'!C:H,6,0)</f>
        <v>正式员工</v>
      </c>
      <c r="C321" s="43">
        <v>42786</v>
      </c>
      <c r="D321" t="s">
        <v>1776</v>
      </c>
      <c r="E321" s="43">
        <v>44986</v>
      </c>
      <c r="F321" s="43">
        <v>45016</v>
      </c>
      <c r="G321" t="s">
        <v>38</v>
      </c>
      <c r="H321">
        <f t="shared" si="26"/>
        <v>23</v>
      </c>
      <c r="I321">
        <f t="shared" si="22"/>
        <v>172.5</v>
      </c>
      <c r="J321">
        <f t="shared" si="23"/>
        <v>172.5</v>
      </c>
      <c r="K321" s="47">
        <v>0</v>
      </c>
      <c r="L321">
        <f t="shared" si="24"/>
        <v>0</v>
      </c>
      <c r="M321">
        <f t="shared" si="25"/>
        <v>172.5</v>
      </c>
    </row>
    <row r="322" spans="1:13" hidden="1">
      <c r="A322" t="s">
        <v>639</v>
      </c>
      <c r="B322" t="str">
        <f>VLOOKUP(A322,'3月考勤数据'!C:H,6,0)</f>
        <v>正式员工</v>
      </c>
      <c r="C322" s="43">
        <v>42936</v>
      </c>
      <c r="D322" t="s">
        <v>1776</v>
      </c>
      <c r="E322" s="43">
        <v>44986</v>
      </c>
      <c r="F322" s="43">
        <v>45016</v>
      </c>
      <c r="G322" t="s">
        <v>133</v>
      </c>
      <c r="H322">
        <f t="shared" si="26"/>
        <v>23</v>
      </c>
      <c r="I322">
        <f t="shared" ref="I322:I385" si="27">IF(G322="研发",172.5,184)</f>
        <v>184</v>
      </c>
      <c r="J322">
        <f t="shared" ref="J322:J385" si="28">IF(G322="研发",7.5,8)*H322</f>
        <v>184</v>
      </c>
      <c r="K322" s="47">
        <v>0</v>
      </c>
      <c r="L322">
        <f t="shared" ref="L322:L385" si="29">IF(G322="研发",7.5,8)*K322</f>
        <v>0</v>
      </c>
      <c r="M322">
        <f t="shared" ref="M322:M385" si="30">J322-L322</f>
        <v>184</v>
      </c>
    </row>
    <row r="323" spans="1:13" hidden="1">
      <c r="A323" t="s">
        <v>642</v>
      </c>
      <c r="B323" t="str">
        <f>VLOOKUP(A323,'3月考勤数据'!C:H,6,0)</f>
        <v>正式员工</v>
      </c>
      <c r="C323" s="43">
        <v>43614</v>
      </c>
      <c r="D323" t="s">
        <v>1776</v>
      </c>
      <c r="E323" s="43">
        <v>44986</v>
      </c>
      <c r="F323" s="43">
        <v>45016</v>
      </c>
      <c r="G323" t="s">
        <v>133</v>
      </c>
      <c r="H323">
        <f t="shared" si="26"/>
        <v>23</v>
      </c>
      <c r="I323">
        <f t="shared" si="27"/>
        <v>184</v>
      </c>
      <c r="J323">
        <f t="shared" si="28"/>
        <v>184</v>
      </c>
      <c r="K323" s="47">
        <v>0</v>
      </c>
      <c r="L323">
        <f t="shared" si="29"/>
        <v>0</v>
      </c>
      <c r="M323">
        <f t="shared" si="30"/>
        <v>184</v>
      </c>
    </row>
    <row r="324" spans="1:13" hidden="1">
      <c r="A324" t="s">
        <v>201</v>
      </c>
      <c r="B324" t="str">
        <f>VLOOKUP(A324,'3月考勤数据'!C:H,6,0)</f>
        <v>正式员工</v>
      </c>
      <c r="C324" s="43">
        <v>43626</v>
      </c>
      <c r="D324" t="s">
        <v>1776</v>
      </c>
      <c r="E324" s="43">
        <v>44986</v>
      </c>
      <c r="F324" s="43">
        <v>45016</v>
      </c>
      <c r="G324" t="s">
        <v>133</v>
      </c>
      <c r="H324">
        <f t="shared" si="26"/>
        <v>23</v>
      </c>
      <c r="I324">
        <f t="shared" si="27"/>
        <v>184</v>
      </c>
      <c r="J324">
        <f t="shared" si="28"/>
        <v>184</v>
      </c>
      <c r="K324" s="47">
        <v>0</v>
      </c>
      <c r="L324">
        <f t="shared" si="29"/>
        <v>0</v>
      </c>
      <c r="M324">
        <f t="shared" si="30"/>
        <v>184</v>
      </c>
    </row>
    <row r="325" spans="1:13" hidden="1">
      <c r="A325" t="s">
        <v>781</v>
      </c>
      <c r="B325" t="str">
        <f>VLOOKUP(A325,'3月考勤数据'!C:H,6,0)</f>
        <v>正式员工</v>
      </c>
      <c r="C325" s="43">
        <v>43780</v>
      </c>
      <c r="D325" t="s">
        <v>1776</v>
      </c>
      <c r="E325" s="43">
        <v>44986</v>
      </c>
      <c r="F325" s="43">
        <v>45016</v>
      </c>
      <c r="G325" t="s">
        <v>38</v>
      </c>
      <c r="H325">
        <f t="shared" si="26"/>
        <v>23</v>
      </c>
      <c r="I325">
        <f t="shared" si="27"/>
        <v>172.5</v>
      </c>
      <c r="J325">
        <f t="shared" si="28"/>
        <v>172.5</v>
      </c>
      <c r="K325" s="47">
        <v>0</v>
      </c>
      <c r="L325">
        <f t="shared" si="29"/>
        <v>0</v>
      </c>
      <c r="M325">
        <f t="shared" si="30"/>
        <v>172.5</v>
      </c>
    </row>
    <row r="326" spans="1:13" hidden="1">
      <c r="A326" t="s">
        <v>782</v>
      </c>
      <c r="B326" t="str">
        <f>VLOOKUP(A326,'3月考勤数据'!C:H,6,0)</f>
        <v>正式员工</v>
      </c>
      <c r="C326" s="43">
        <v>43899</v>
      </c>
      <c r="D326" t="s">
        <v>1776</v>
      </c>
      <c r="E326" s="43">
        <v>44986</v>
      </c>
      <c r="F326" s="43">
        <v>45016</v>
      </c>
      <c r="G326" t="s">
        <v>133</v>
      </c>
      <c r="H326">
        <f t="shared" si="26"/>
        <v>23</v>
      </c>
      <c r="I326">
        <f t="shared" si="27"/>
        <v>184</v>
      </c>
      <c r="J326">
        <f t="shared" si="28"/>
        <v>184</v>
      </c>
      <c r="K326" s="47">
        <v>0</v>
      </c>
      <c r="L326">
        <f t="shared" si="29"/>
        <v>0</v>
      </c>
      <c r="M326">
        <f t="shared" si="30"/>
        <v>184</v>
      </c>
    </row>
    <row r="327" spans="1:13" hidden="1">
      <c r="A327" t="s">
        <v>473</v>
      </c>
      <c r="B327" t="str">
        <f>VLOOKUP(A327,'3月考勤数据'!C:H,6,0)</f>
        <v>正式员工</v>
      </c>
      <c r="C327" s="43">
        <v>43115</v>
      </c>
      <c r="D327" t="s">
        <v>1776</v>
      </c>
      <c r="E327" s="43">
        <v>44986</v>
      </c>
      <c r="F327" s="43">
        <v>45016</v>
      </c>
      <c r="G327" t="s">
        <v>133</v>
      </c>
      <c r="H327">
        <f t="shared" si="26"/>
        <v>23</v>
      </c>
      <c r="I327">
        <f t="shared" si="27"/>
        <v>184</v>
      </c>
      <c r="J327">
        <f t="shared" si="28"/>
        <v>184</v>
      </c>
      <c r="K327" s="47">
        <v>0</v>
      </c>
      <c r="L327">
        <f t="shared" si="29"/>
        <v>0</v>
      </c>
      <c r="M327">
        <f t="shared" si="30"/>
        <v>184</v>
      </c>
    </row>
    <row r="328" spans="1:13" hidden="1">
      <c r="A328" t="s">
        <v>381</v>
      </c>
      <c r="B328" t="str">
        <f>VLOOKUP(A328,'3月考勤数据'!C:H,6,0)</f>
        <v>正式员工</v>
      </c>
      <c r="C328" s="43">
        <v>43577</v>
      </c>
      <c r="D328" t="s">
        <v>1776</v>
      </c>
      <c r="E328" s="43">
        <v>44986</v>
      </c>
      <c r="F328" s="43">
        <v>45016</v>
      </c>
      <c r="G328" t="s">
        <v>133</v>
      </c>
      <c r="H328">
        <f t="shared" si="26"/>
        <v>23</v>
      </c>
      <c r="I328">
        <f t="shared" si="27"/>
        <v>184</v>
      </c>
      <c r="J328">
        <f t="shared" si="28"/>
        <v>184</v>
      </c>
      <c r="K328" s="47">
        <v>0</v>
      </c>
      <c r="L328">
        <f t="shared" si="29"/>
        <v>0</v>
      </c>
      <c r="M328">
        <f t="shared" si="30"/>
        <v>184</v>
      </c>
    </row>
    <row r="329" spans="1:13" hidden="1">
      <c r="A329" t="s">
        <v>476</v>
      </c>
      <c r="B329" t="str">
        <f>VLOOKUP(A329,'3月考勤数据'!C:H,6,0)</f>
        <v>正式员工</v>
      </c>
      <c r="C329" s="43">
        <v>43941</v>
      </c>
      <c r="D329" t="s">
        <v>1776</v>
      </c>
      <c r="E329" s="43">
        <v>44986</v>
      </c>
      <c r="F329" s="43">
        <v>45016</v>
      </c>
      <c r="G329" t="s">
        <v>133</v>
      </c>
      <c r="H329">
        <f t="shared" si="26"/>
        <v>23</v>
      </c>
      <c r="I329">
        <f t="shared" si="27"/>
        <v>184</v>
      </c>
      <c r="J329">
        <f t="shared" si="28"/>
        <v>184</v>
      </c>
      <c r="K329" s="47">
        <v>0</v>
      </c>
      <c r="L329">
        <f t="shared" si="29"/>
        <v>0</v>
      </c>
      <c r="M329">
        <f t="shared" si="30"/>
        <v>184</v>
      </c>
    </row>
    <row r="330" spans="1:13" hidden="1">
      <c r="A330" t="s">
        <v>385</v>
      </c>
      <c r="B330" t="str">
        <f>VLOOKUP(A330,'3月考勤数据'!C:H,6,0)</f>
        <v>正式员工</v>
      </c>
      <c r="C330" s="43">
        <v>42906</v>
      </c>
      <c r="D330" t="s">
        <v>1776</v>
      </c>
      <c r="E330" s="43">
        <v>44986</v>
      </c>
      <c r="F330" s="43">
        <v>45016</v>
      </c>
      <c r="G330" t="s">
        <v>133</v>
      </c>
      <c r="H330">
        <f t="shared" si="26"/>
        <v>23</v>
      </c>
      <c r="I330">
        <f t="shared" si="27"/>
        <v>184</v>
      </c>
      <c r="J330">
        <f t="shared" si="28"/>
        <v>184</v>
      </c>
      <c r="K330" s="47">
        <v>0</v>
      </c>
      <c r="L330">
        <f t="shared" si="29"/>
        <v>0</v>
      </c>
      <c r="M330">
        <f t="shared" si="30"/>
        <v>184</v>
      </c>
    </row>
    <row r="331" spans="1:13" hidden="1">
      <c r="A331" t="s">
        <v>478</v>
      </c>
      <c r="B331" t="str">
        <f>VLOOKUP(A331,'3月考勤数据'!C:H,6,0)</f>
        <v>正式员工</v>
      </c>
      <c r="C331" s="43">
        <v>43467</v>
      </c>
      <c r="D331" t="s">
        <v>1776</v>
      </c>
      <c r="E331" s="43">
        <v>44986</v>
      </c>
      <c r="F331" s="43">
        <v>45016</v>
      </c>
      <c r="G331" t="s">
        <v>133</v>
      </c>
      <c r="H331">
        <f t="shared" si="26"/>
        <v>23</v>
      </c>
      <c r="I331">
        <f t="shared" si="27"/>
        <v>184</v>
      </c>
      <c r="J331">
        <f t="shared" si="28"/>
        <v>184</v>
      </c>
      <c r="K331" s="47">
        <v>0</v>
      </c>
      <c r="L331">
        <f t="shared" si="29"/>
        <v>0</v>
      </c>
      <c r="M331">
        <f t="shared" si="30"/>
        <v>184</v>
      </c>
    </row>
    <row r="332" spans="1:13" hidden="1">
      <c r="A332" t="s">
        <v>387</v>
      </c>
      <c r="B332" t="str">
        <f>VLOOKUP(A332,'3月考勤数据'!C:H,6,0)</f>
        <v>正式员工</v>
      </c>
      <c r="C332" s="43">
        <v>43567</v>
      </c>
      <c r="D332" t="s">
        <v>1776</v>
      </c>
      <c r="E332" s="43">
        <v>44986</v>
      </c>
      <c r="F332" s="43">
        <v>45016</v>
      </c>
      <c r="G332" t="s">
        <v>133</v>
      </c>
      <c r="H332">
        <f t="shared" si="26"/>
        <v>23</v>
      </c>
      <c r="I332">
        <f t="shared" si="27"/>
        <v>184</v>
      </c>
      <c r="J332">
        <f t="shared" si="28"/>
        <v>184</v>
      </c>
      <c r="K332" s="47">
        <v>0</v>
      </c>
      <c r="L332">
        <f t="shared" si="29"/>
        <v>0</v>
      </c>
      <c r="M332">
        <f t="shared" si="30"/>
        <v>184</v>
      </c>
    </row>
    <row r="333" spans="1:13" hidden="1">
      <c r="A333" t="s">
        <v>784</v>
      </c>
      <c r="B333" t="str">
        <f>VLOOKUP(A333,'3月考勤数据'!C:H,6,0)</f>
        <v>正式员工</v>
      </c>
      <c r="C333" s="43">
        <v>43577</v>
      </c>
      <c r="D333" t="s">
        <v>1776</v>
      </c>
      <c r="E333" s="43">
        <v>44986</v>
      </c>
      <c r="F333" s="43">
        <v>45016</v>
      </c>
      <c r="G333" t="s">
        <v>133</v>
      </c>
      <c r="H333">
        <f t="shared" si="26"/>
        <v>23</v>
      </c>
      <c r="I333">
        <f t="shared" si="27"/>
        <v>184</v>
      </c>
      <c r="J333">
        <f t="shared" si="28"/>
        <v>184</v>
      </c>
      <c r="K333" s="47">
        <v>0</v>
      </c>
      <c r="L333">
        <f t="shared" si="29"/>
        <v>0</v>
      </c>
      <c r="M333">
        <f t="shared" si="30"/>
        <v>184</v>
      </c>
    </row>
    <row r="334" spans="1:13" hidden="1">
      <c r="A334" t="s">
        <v>389</v>
      </c>
      <c r="B334" t="str">
        <f>VLOOKUP(A334,'3月考勤数据'!C:H,6,0)</f>
        <v>正式员工</v>
      </c>
      <c r="C334" s="43">
        <v>43355</v>
      </c>
      <c r="D334" t="s">
        <v>1776</v>
      </c>
      <c r="E334" s="43">
        <v>44986</v>
      </c>
      <c r="F334" s="43">
        <v>45016</v>
      </c>
      <c r="G334" t="s">
        <v>133</v>
      </c>
      <c r="H334">
        <f t="shared" si="26"/>
        <v>23</v>
      </c>
      <c r="I334">
        <f t="shared" si="27"/>
        <v>184</v>
      </c>
      <c r="J334">
        <f t="shared" si="28"/>
        <v>184</v>
      </c>
      <c r="K334" s="47">
        <v>0</v>
      </c>
      <c r="L334">
        <f t="shared" si="29"/>
        <v>0</v>
      </c>
      <c r="M334">
        <f t="shared" si="30"/>
        <v>184</v>
      </c>
    </row>
    <row r="335" spans="1:13" hidden="1">
      <c r="A335" t="s">
        <v>786</v>
      </c>
      <c r="B335" t="str">
        <f>VLOOKUP(A335,'3月考勤数据'!C:H,6,0)</f>
        <v>正式员工</v>
      </c>
      <c r="C335" s="43">
        <v>42401</v>
      </c>
      <c r="D335" t="s">
        <v>1776</v>
      </c>
      <c r="E335" s="43">
        <v>44986</v>
      </c>
      <c r="F335" s="43">
        <v>45016</v>
      </c>
      <c r="G335" t="s">
        <v>147</v>
      </c>
      <c r="H335">
        <f t="shared" si="26"/>
        <v>23</v>
      </c>
      <c r="I335">
        <f t="shared" si="27"/>
        <v>184</v>
      </c>
      <c r="J335">
        <f t="shared" si="28"/>
        <v>184</v>
      </c>
      <c r="K335" s="47">
        <v>0</v>
      </c>
      <c r="L335">
        <f t="shared" si="29"/>
        <v>0</v>
      </c>
      <c r="M335">
        <f t="shared" si="30"/>
        <v>184</v>
      </c>
    </row>
    <row r="336" spans="1:13" hidden="1">
      <c r="A336" t="s">
        <v>392</v>
      </c>
      <c r="B336" t="str">
        <f>VLOOKUP(A336,'3月考勤数据'!C:H,6,0)</f>
        <v>正式员工</v>
      </c>
      <c r="C336" s="43">
        <v>42702</v>
      </c>
      <c r="D336" t="s">
        <v>1776</v>
      </c>
      <c r="E336" s="43">
        <v>44986</v>
      </c>
      <c r="F336" s="43">
        <v>45016</v>
      </c>
      <c r="G336" t="s">
        <v>133</v>
      </c>
      <c r="H336">
        <f t="shared" si="26"/>
        <v>23</v>
      </c>
      <c r="I336">
        <f t="shared" si="27"/>
        <v>184</v>
      </c>
      <c r="J336">
        <f t="shared" si="28"/>
        <v>184</v>
      </c>
      <c r="K336" s="47">
        <v>0</v>
      </c>
      <c r="L336">
        <f t="shared" si="29"/>
        <v>0</v>
      </c>
      <c r="M336">
        <f t="shared" si="30"/>
        <v>184</v>
      </c>
    </row>
    <row r="337" spans="1:13" hidden="1">
      <c r="A337" t="s">
        <v>210</v>
      </c>
      <c r="B337" t="str">
        <f>VLOOKUP(A337,'3月考勤数据'!C:H,6,0)</f>
        <v>正式员工</v>
      </c>
      <c r="C337" s="43">
        <v>43654</v>
      </c>
      <c r="D337" t="s">
        <v>1776</v>
      </c>
      <c r="E337" s="43">
        <v>44986</v>
      </c>
      <c r="F337" s="43">
        <v>45016</v>
      </c>
      <c r="G337" t="s">
        <v>133</v>
      </c>
      <c r="H337">
        <f t="shared" si="26"/>
        <v>23</v>
      </c>
      <c r="I337">
        <f t="shared" si="27"/>
        <v>184</v>
      </c>
      <c r="J337">
        <f t="shared" si="28"/>
        <v>184</v>
      </c>
      <c r="K337" s="47">
        <v>0</v>
      </c>
      <c r="L337">
        <f t="shared" si="29"/>
        <v>0</v>
      </c>
      <c r="M337">
        <f t="shared" si="30"/>
        <v>184</v>
      </c>
    </row>
    <row r="338" spans="1:13" hidden="1">
      <c r="A338" t="s">
        <v>501</v>
      </c>
      <c r="B338" t="str">
        <f>VLOOKUP(A338,'3月考勤数据'!C:H,6,0)</f>
        <v>正式员工</v>
      </c>
      <c r="C338" s="43">
        <v>43731</v>
      </c>
      <c r="D338" t="s">
        <v>1776</v>
      </c>
      <c r="E338" s="43">
        <v>44986</v>
      </c>
      <c r="F338" s="43">
        <v>45016</v>
      </c>
      <c r="G338" t="s">
        <v>133</v>
      </c>
      <c r="H338">
        <f t="shared" si="26"/>
        <v>23</v>
      </c>
      <c r="I338">
        <f t="shared" si="27"/>
        <v>184</v>
      </c>
      <c r="J338">
        <f t="shared" si="28"/>
        <v>184</v>
      </c>
      <c r="K338" s="47">
        <v>0</v>
      </c>
      <c r="L338">
        <f t="shared" si="29"/>
        <v>0</v>
      </c>
      <c r="M338">
        <f t="shared" si="30"/>
        <v>184</v>
      </c>
    </row>
    <row r="339" spans="1:13" hidden="1">
      <c r="A339" t="s">
        <v>479</v>
      </c>
      <c r="B339" t="str">
        <f>VLOOKUP(A339,'3月考勤数据'!C:H,6,0)</f>
        <v>正式员工</v>
      </c>
      <c r="C339" s="43">
        <v>43648</v>
      </c>
      <c r="D339" t="s">
        <v>1776</v>
      </c>
      <c r="E339" s="43">
        <v>44986</v>
      </c>
      <c r="F339" s="43">
        <v>45016</v>
      </c>
      <c r="G339" t="s">
        <v>133</v>
      </c>
      <c r="H339">
        <f t="shared" si="26"/>
        <v>23</v>
      </c>
      <c r="I339">
        <f t="shared" si="27"/>
        <v>184</v>
      </c>
      <c r="J339">
        <f t="shared" si="28"/>
        <v>184</v>
      </c>
      <c r="K339" s="47">
        <v>0</v>
      </c>
      <c r="L339">
        <f t="shared" si="29"/>
        <v>0</v>
      </c>
      <c r="M339">
        <f t="shared" si="30"/>
        <v>184</v>
      </c>
    </row>
    <row r="340" spans="1:13" hidden="1">
      <c r="A340" t="s">
        <v>482</v>
      </c>
      <c r="B340" t="str">
        <f>VLOOKUP(A340,'3月考勤数据'!C:H,6,0)</f>
        <v>正式员工</v>
      </c>
      <c r="C340" s="43">
        <v>43661</v>
      </c>
      <c r="D340" t="s">
        <v>1776</v>
      </c>
      <c r="E340" s="43">
        <v>44986</v>
      </c>
      <c r="F340" s="43">
        <v>45016</v>
      </c>
      <c r="G340" t="s">
        <v>38</v>
      </c>
      <c r="H340">
        <f t="shared" si="26"/>
        <v>23</v>
      </c>
      <c r="I340">
        <f t="shared" si="27"/>
        <v>172.5</v>
      </c>
      <c r="J340">
        <f t="shared" si="28"/>
        <v>172.5</v>
      </c>
      <c r="K340" s="47">
        <v>0</v>
      </c>
      <c r="L340">
        <f t="shared" si="29"/>
        <v>0</v>
      </c>
      <c r="M340">
        <f t="shared" si="30"/>
        <v>172.5</v>
      </c>
    </row>
    <row r="341" spans="1:13" hidden="1">
      <c r="A341" t="s">
        <v>644</v>
      </c>
      <c r="B341" t="str">
        <f>VLOOKUP(A341,'3月考勤数据'!C:H,6,0)</f>
        <v>正式员工</v>
      </c>
      <c r="C341" s="43">
        <v>43556</v>
      </c>
      <c r="D341" t="s">
        <v>1776</v>
      </c>
      <c r="E341" s="43">
        <v>44986</v>
      </c>
      <c r="F341" s="43">
        <v>45016</v>
      </c>
      <c r="G341" t="s">
        <v>38</v>
      </c>
      <c r="H341">
        <f t="shared" si="26"/>
        <v>23</v>
      </c>
      <c r="I341">
        <f t="shared" si="27"/>
        <v>172.5</v>
      </c>
      <c r="J341">
        <f t="shared" si="28"/>
        <v>172.5</v>
      </c>
      <c r="K341" s="47">
        <v>0</v>
      </c>
      <c r="L341">
        <f t="shared" si="29"/>
        <v>0</v>
      </c>
      <c r="M341">
        <f t="shared" si="30"/>
        <v>172.5</v>
      </c>
    </row>
    <row r="342" spans="1:13" hidden="1">
      <c r="A342" t="s">
        <v>395</v>
      </c>
      <c r="B342" t="str">
        <f>VLOOKUP(A342,'3月考勤数据'!C:H,6,0)</f>
        <v>正式员工</v>
      </c>
      <c r="C342" s="43">
        <v>43929</v>
      </c>
      <c r="D342" t="s">
        <v>1776</v>
      </c>
      <c r="E342" s="43">
        <v>44986</v>
      </c>
      <c r="F342" s="43">
        <v>45016</v>
      </c>
      <c r="G342" t="s">
        <v>38</v>
      </c>
      <c r="H342">
        <f t="shared" si="26"/>
        <v>23</v>
      </c>
      <c r="I342">
        <f t="shared" si="27"/>
        <v>172.5</v>
      </c>
      <c r="J342">
        <f t="shared" si="28"/>
        <v>172.5</v>
      </c>
      <c r="K342" s="47">
        <v>0</v>
      </c>
      <c r="L342">
        <f t="shared" si="29"/>
        <v>0</v>
      </c>
      <c r="M342">
        <f t="shared" si="30"/>
        <v>172.5</v>
      </c>
    </row>
    <row r="343" spans="1:13" hidden="1">
      <c r="A343" t="s">
        <v>648</v>
      </c>
      <c r="B343" t="str">
        <f>VLOOKUP(A343,'3月考勤数据'!C:H,6,0)</f>
        <v>正式员工</v>
      </c>
      <c r="C343" s="43">
        <v>43563</v>
      </c>
      <c r="D343" t="s">
        <v>1776</v>
      </c>
      <c r="E343" s="43">
        <v>44986</v>
      </c>
      <c r="F343" s="43">
        <v>45016</v>
      </c>
      <c r="G343" t="s">
        <v>38</v>
      </c>
      <c r="H343">
        <f t="shared" si="26"/>
        <v>23</v>
      </c>
      <c r="I343">
        <f t="shared" si="27"/>
        <v>172.5</v>
      </c>
      <c r="J343">
        <f t="shared" si="28"/>
        <v>172.5</v>
      </c>
      <c r="K343" s="47">
        <v>0</v>
      </c>
      <c r="L343">
        <f t="shared" si="29"/>
        <v>0</v>
      </c>
      <c r="M343">
        <f t="shared" si="30"/>
        <v>172.5</v>
      </c>
    </row>
    <row r="344" spans="1:13" hidden="1">
      <c r="A344" t="s">
        <v>286</v>
      </c>
      <c r="B344" t="str">
        <f>VLOOKUP(A344,'3月考勤数据'!C:H,6,0)</f>
        <v>正式员工</v>
      </c>
      <c r="C344" s="43">
        <v>43591</v>
      </c>
      <c r="D344" t="s">
        <v>1776</v>
      </c>
      <c r="E344" s="43">
        <v>44986</v>
      </c>
      <c r="F344" s="43">
        <v>45016</v>
      </c>
      <c r="G344" t="s">
        <v>38</v>
      </c>
      <c r="H344">
        <f t="shared" si="26"/>
        <v>23</v>
      </c>
      <c r="I344">
        <f t="shared" si="27"/>
        <v>172.5</v>
      </c>
      <c r="J344">
        <f t="shared" si="28"/>
        <v>172.5</v>
      </c>
      <c r="K344" s="47">
        <v>0</v>
      </c>
      <c r="L344">
        <f t="shared" si="29"/>
        <v>0</v>
      </c>
      <c r="M344">
        <f t="shared" si="30"/>
        <v>172.5</v>
      </c>
    </row>
    <row r="345" spans="1:13" hidden="1">
      <c r="A345" t="s">
        <v>578</v>
      </c>
      <c r="B345" t="str">
        <f>VLOOKUP(A345,'3月考勤数据'!C:H,6,0)</f>
        <v>正式员工</v>
      </c>
      <c r="C345" s="43">
        <v>42807</v>
      </c>
      <c r="D345" t="s">
        <v>1776</v>
      </c>
      <c r="E345" s="43">
        <v>44986</v>
      </c>
      <c r="F345" s="43">
        <v>45016</v>
      </c>
      <c r="G345" t="s">
        <v>38</v>
      </c>
      <c r="H345">
        <f t="shared" si="26"/>
        <v>23</v>
      </c>
      <c r="I345">
        <f t="shared" si="27"/>
        <v>172.5</v>
      </c>
      <c r="J345">
        <f t="shared" si="28"/>
        <v>172.5</v>
      </c>
      <c r="K345" s="47">
        <v>0</v>
      </c>
      <c r="L345">
        <f t="shared" si="29"/>
        <v>0</v>
      </c>
      <c r="M345">
        <f t="shared" si="30"/>
        <v>172.5</v>
      </c>
    </row>
    <row r="346" spans="1:13" hidden="1">
      <c r="A346" t="s">
        <v>485</v>
      </c>
      <c r="B346" t="str">
        <f>VLOOKUP(A346,'3月考勤数据'!C:H,6,0)</f>
        <v>正式员工</v>
      </c>
      <c r="C346" s="43">
        <v>43276</v>
      </c>
      <c r="D346" t="s">
        <v>1776</v>
      </c>
      <c r="E346" s="43">
        <v>44986</v>
      </c>
      <c r="F346" s="43">
        <v>45016</v>
      </c>
      <c r="G346" t="s">
        <v>38</v>
      </c>
      <c r="H346">
        <f t="shared" si="26"/>
        <v>23</v>
      </c>
      <c r="I346">
        <f t="shared" si="27"/>
        <v>172.5</v>
      </c>
      <c r="J346">
        <f t="shared" si="28"/>
        <v>172.5</v>
      </c>
      <c r="K346" s="47">
        <v>0</v>
      </c>
      <c r="L346">
        <f t="shared" si="29"/>
        <v>0</v>
      </c>
      <c r="M346">
        <f t="shared" si="30"/>
        <v>172.5</v>
      </c>
    </row>
    <row r="347" spans="1:13" hidden="1">
      <c r="A347" t="s">
        <v>503</v>
      </c>
      <c r="B347" t="str">
        <f>VLOOKUP(A347,'3月考勤数据'!C:H,6,0)</f>
        <v>正式员工</v>
      </c>
      <c r="C347" s="43">
        <v>42170</v>
      </c>
      <c r="D347" t="s">
        <v>1776</v>
      </c>
      <c r="E347" s="43">
        <v>44986</v>
      </c>
      <c r="F347" s="43">
        <v>45016</v>
      </c>
      <c r="G347" t="s">
        <v>38</v>
      </c>
      <c r="H347">
        <f t="shared" si="26"/>
        <v>23</v>
      </c>
      <c r="I347">
        <f t="shared" si="27"/>
        <v>172.5</v>
      </c>
      <c r="J347">
        <f t="shared" si="28"/>
        <v>172.5</v>
      </c>
      <c r="K347" s="47">
        <v>0</v>
      </c>
      <c r="L347">
        <f t="shared" si="29"/>
        <v>0</v>
      </c>
      <c r="M347">
        <f t="shared" si="30"/>
        <v>172.5</v>
      </c>
    </row>
    <row r="348" spans="1:13" hidden="1">
      <c r="A348" t="s">
        <v>505</v>
      </c>
      <c r="B348" t="str">
        <f>VLOOKUP(A348,'3月考勤数据'!C:H,6,0)</f>
        <v>正式员工</v>
      </c>
      <c r="C348" s="43">
        <v>42552</v>
      </c>
      <c r="D348" t="s">
        <v>1776</v>
      </c>
      <c r="E348" s="43">
        <v>44986</v>
      </c>
      <c r="F348" s="43">
        <v>45016</v>
      </c>
      <c r="G348" t="s">
        <v>38</v>
      </c>
      <c r="H348">
        <f t="shared" si="26"/>
        <v>23</v>
      </c>
      <c r="I348">
        <f t="shared" si="27"/>
        <v>172.5</v>
      </c>
      <c r="J348">
        <f t="shared" si="28"/>
        <v>172.5</v>
      </c>
      <c r="K348" s="47">
        <v>0</v>
      </c>
      <c r="L348">
        <f t="shared" si="29"/>
        <v>0</v>
      </c>
      <c r="M348">
        <f t="shared" si="30"/>
        <v>172.5</v>
      </c>
    </row>
    <row r="349" spans="1:13" hidden="1">
      <c r="A349" t="s">
        <v>968</v>
      </c>
      <c r="B349" t="str">
        <f>VLOOKUP(A349,'3月考勤数据'!C:H,6,0)</f>
        <v>正式员工</v>
      </c>
      <c r="C349" s="43">
        <v>44721</v>
      </c>
      <c r="D349" t="s">
        <v>1776</v>
      </c>
      <c r="E349" s="43">
        <v>44986</v>
      </c>
      <c r="F349" s="43">
        <v>45016</v>
      </c>
      <c r="G349" t="s">
        <v>38</v>
      </c>
      <c r="H349">
        <f t="shared" si="26"/>
        <v>23</v>
      </c>
      <c r="I349">
        <f t="shared" si="27"/>
        <v>172.5</v>
      </c>
      <c r="J349">
        <f t="shared" si="28"/>
        <v>172.5</v>
      </c>
      <c r="K349" s="47">
        <v>0</v>
      </c>
      <c r="L349">
        <f t="shared" si="29"/>
        <v>0</v>
      </c>
      <c r="M349">
        <f t="shared" si="30"/>
        <v>172.5</v>
      </c>
    </row>
    <row r="350" spans="1:13" hidden="1">
      <c r="A350" t="s">
        <v>488</v>
      </c>
      <c r="B350" t="str">
        <f>VLOOKUP(A350,'3月考勤数据'!C:H,6,0)</f>
        <v>正式员工</v>
      </c>
      <c r="C350" s="43">
        <v>43941</v>
      </c>
      <c r="D350" t="s">
        <v>1776</v>
      </c>
      <c r="E350" s="43">
        <v>44986</v>
      </c>
      <c r="F350" s="43">
        <v>45016</v>
      </c>
      <c r="G350" t="s">
        <v>38</v>
      </c>
      <c r="H350">
        <f t="shared" si="26"/>
        <v>23</v>
      </c>
      <c r="I350">
        <f t="shared" si="27"/>
        <v>172.5</v>
      </c>
      <c r="J350">
        <f t="shared" si="28"/>
        <v>172.5</v>
      </c>
      <c r="K350" s="47">
        <v>0</v>
      </c>
      <c r="L350">
        <f t="shared" si="29"/>
        <v>0</v>
      </c>
      <c r="M350">
        <f t="shared" si="30"/>
        <v>172.5</v>
      </c>
    </row>
    <row r="351" spans="1:13" hidden="1">
      <c r="A351" t="s">
        <v>1057</v>
      </c>
      <c r="B351" t="str">
        <f>VLOOKUP(A351,'3月考勤数据'!C:H,6,0)</f>
        <v>正式员工</v>
      </c>
      <c r="C351" s="43">
        <v>44004</v>
      </c>
      <c r="D351" t="s">
        <v>1776</v>
      </c>
      <c r="E351" s="43">
        <v>44986</v>
      </c>
      <c r="F351" s="43">
        <v>45016</v>
      </c>
      <c r="G351" t="s">
        <v>38</v>
      </c>
      <c r="H351">
        <f t="shared" si="26"/>
        <v>23</v>
      </c>
      <c r="I351">
        <f t="shared" si="27"/>
        <v>172.5</v>
      </c>
      <c r="J351">
        <f t="shared" si="28"/>
        <v>172.5</v>
      </c>
      <c r="K351" s="47">
        <v>0</v>
      </c>
      <c r="L351">
        <f t="shared" si="29"/>
        <v>0</v>
      </c>
      <c r="M351">
        <f t="shared" si="30"/>
        <v>172.5</v>
      </c>
    </row>
    <row r="352" spans="1:13" hidden="1">
      <c r="A352" t="s">
        <v>1209</v>
      </c>
      <c r="B352" t="str">
        <f>VLOOKUP(A352,'3月考勤数据'!C:H,6,0)</f>
        <v>正式员工</v>
      </c>
      <c r="C352" s="43">
        <v>44753</v>
      </c>
      <c r="D352" t="s">
        <v>1776</v>
      </c>
      <c r="E352" s="43">
        <v>44986</v>
      </c>
      <c r="F352" s="43">
        <v>45016</v>
      </c>
      <c r="G352" t="s">
        <v>38</v>
      </c>
      <c r="H352">
        <f t="shared" si="26"/>
        <v>23</v>
      </c>
      <c r="I352">
        <f t="shared" si="27"/>
        <v>172.5</v>
      </c>
      <c r="J352">
        <f t="shared" si="28"/>
        <v>172.5</v>
      </c>
      <c r="K352" s="47">
        <v>0</v>
      </c>
      <c r="L352">
        <f t="shared" si="29"/>
        <v>0</v>
      </c>
      <c r="M352">
        <f t="shared" si="30"/>
        <v>172.5</v>
      </c>
    </row>
    <row r="353" spans="1:13" hidden="1">
      <c r="A353" t="s">
        <v>507</v>
      </c>
      <c r="B353" t="str">
        <f>VLOOKUP(A353,'3月考勤数据'!C:H,6,0)</f>
        <v>正式员工</v>
      </c>
      <c r="C353" s="43">
        <v>43983</v>
      </c>
      <c r="D353" t="s">
        <v>1776</v>
      </c>
      <c r="E353" s="43">
        <v>44986</v>
      </c>
      <c r="F353" s="43">
        <v>45016</v>
      </c>
      <c r="G353" t="s">
        <v>38</v>
      </c>
      <c r="H353">
        <f t="shared" si="26"/>
        <v>23</v>
      </c>
      <c r="I353">
        <f t="shared" si="27"/>
        <v>172.5</v>
      </c>
      <c r="J353">
        <f t="shared" si="28"/>
        <v>172.5</v>
      </c>
      <c r="K353" s="47">
        <v>0</v>
      </c>
      <c r="L353">
        <f t="shared" si="29"/>
        <v>0</v>
      </c>
      <c r="M353">
        <f t="shared" si="30"/>
        <v>172.5</v>
      </c>
    </row>
    <row r="354" spans="1:13" hidden="1">
      <c r="A354" t="s">
        <v>508</v>
      </c>
      <c r="B354" t="str">
        <f>VLOOKUP(A354,'3月考勤数据'!C:H,6,0)</f>
        <v>正式员工</v>
      </c>
      <c r="C354" s="43">
        <v>43998</v>
      </c>
      <c r="D354" t="s">
        <v>1776</v>
      </c>
      <c r="E354" s="43">
        <v>44986</v>
      </c>
      <c r="F354" s="43">
        <v>45016</v>
      </c>
      <c r="G354" t="s">
        <v>38</v>
      </c>
      <c r="H354">
        <f t="shared" si="26"/>
        <v>23</v>
      </c>
      <c r="I354">
        <f t="shared" si="27"/>
        <v>172.5</v>
      </c>
      <c r="J354">
        <f t="shared" si="28"/>
        <v>172.5</v>
      </c>
      <c r="K354" s="47">
        <v>0</v>
      </c>
      <c r="L354">
        <f t="shared" si="29"/>
        <v>0</v>
      </c>
      <c r="M354">
        <f t="shared" si="30"/>
        <v>172.5</v>
      </c>
    </row>
    <row r="355" spans="1:13" hidden="1">
      <c r="A355" t="s">
        <v>294</v>
      </c>
      <c r="B355" t="str">
        <f>VLOOKUP(A355,'3月考勤数据'!C:H,6,0)</f>
        <v>正式员工</v>
      </c>
      <c r="C355" s="43">
        <v>43966</v>
      </c>
      <c r="D355" t="s">
        <v>1776</v>
      </c>
      <c r="E355" s="43">
        <v>44986</v>
      </c>
      <c r="F355" s="43">
        <v>45016</v>
      </c>
      <c r="G355" t="s">
        <v>38</v>
      </c>
      <c r="H355">
        <f t="shared" si="26"/>
        <v>23</v>
      </c>
      <c r="I355">
        <f t="shared" si="27"/>
        <v>172.5</v>
      </c>
      <c r="J355">
        <f t="shared" si="28"/>
        <v>172.5</v>
      </c>
      <c r="K355" s="47">
        <v>0</v>
      </c>
      <c r="L355">
        <f t="shared" si="29"/>
        <v>0</v>
      </c>
      <c r="M355">
        <f t="shared" si="30"/>
        <v>172.5</v>
      </c>
    </row>
    <row r="356" spans="1:13" hidden="1">
      <c r="A356" t="s">
        <v>1058</v>
      </c>
      <c r="B356" t="str">
        <f>VLOOKUP(A356,'3月考勤数据'!C:H,6,0)</f>
        <v>正式员工</v>
      </c>
      <c r="C356" s="43">
        <v>43971</v>
      </c>
      <c r="D356" t="s">
        <v>1776</v>
      </c>
      <c r="E356" s="43">
        <v>44986</v>
      </c>
      <c r="F356" s="43">
        <v>45016</v>
      </c>
      <c r="G356" t="s">
        <v>38</v>
      </c>
      <c r="H356">
        <f t="shared" si="26"/>
        <v>23</v>
      </c>
      <c r="I356">
        <f t="shared" si="27"/>
        <v>172.5</v>
      </c>
      <c r="J356">
        <f t="shared" si="28"/>
        <v>172.5</v>
      </c>
      <c r="K356" s="47">
        <v>0</v>
      </c>
      <c r="L356">
        <f t="shared" si="29"/>
        <v>0</v>
      </c>
      <c r="M356">
        <f t="shared" si="30"/>
        <v>172.5</v>
      </c>
    </row>
    <row r="357" spans="1:13" hidden="1">
      <c r="A357" t="s">
        <v>399</v>
      </c>
      <c r="B357" t="str">
        <f>VLOOKUP(A357,'3月考勤数据'!C:H,6,0)</f>
        <v>正式员工</v>
      </c>
      <c r="C357" s="43">
        <v>43948</v>
      </c>
      <c r="D357" t="s">
        <v>1776</v>
      </c>
      <c r="E357" s="43">
        <v>44986</v>
      </c>
      <c r="F357" s="43">
        <v>45016</v>
      </c>
      <c r="G357" t="s">
        <v>38</v>
      </c>
      <c r="H357">
        <f t="shared" si="26"/>
        <v>23</v>
      </c>
      <c r="I357">
        <f t="shared" si="27"/>
        <v>172.5</v>
      </c>
      <c r="J357">
        <f t="shared" si="28"/>
        <v>172.5</v>
      </c>
      <c r="K357" s="47">
        <v>0</v>
      </c>
      <c r="L357">
        <f t="shared" si="29"/>
        <v>0</v>
      </c>
      <c r="M357">
        <f t="shared" si="30"/>
        <v>172.5</v>
      </c>
    </row>
    <row r="358" spans="1:13" hidden="1">
      <c r="A358" t="s">
        <v>650</v>
      </c>
      <c r="B358" t="str">
        <f>VLOOKUP(A358,'3月考勤数据'!C:H,6,0)</f>
        <v>正式员工</v>
      </c>
      <c r="C358" s="43">
        <v>43980</v>
      </c>
      <c r="D358" t="s">
        <v>1776</v>
      </c>
      <c r="E358" s="43">
        <v>44986</v>
      </c>
      <c r="F358" s="43">
        <v>45016</v>
      </c>
      <c r="G358" t="s">
        <v>38</v>
      </c>
      <c r="H358">
        <f t="shared" si="26"/>
        <v>23</v>
      </c>
      <c r="I358">
        <f t="shared" si="27"/>
        <v>172.5</v>
      </c>
      <c r="J358">
        <f t="shared" si="28"/>
        <v>172.5</v>
      </c>
      <c r="K358" s="47">
        <v>0</v>
      </c>
      <c r="L358">
        <f t="shared" si="29"/>
        <v>0</v>
      </c>
      <c r="M358">
        <f t="shared" si="30"/>
        <v>172.5</v>
      </c>
    </row>
    <row r="359" spans="1:13" hidden="1">
      <c r="A359" t="s">
        <v>490</v>
      </c>
      <c r="B359" t="str">
        <f>VLOOKUP(A359,'3月考勤数据'!C:H,6,0)</f>
        <v>正式员工</v>
      </c>
      <c r="C359" s="43">
        <v>43957</v>
      </c>
      <c r="D359" t="s">
        <v>1776</v>
      </c>
      <c r="E359" s="43">
        <v>44986</v>
      </c>
      <c r="F359" s="43">
        <v>45016</v>
      </c>
      <c r="G359" t="s">
        <v>38</v>
      </c>
      <c r="H359">
        <f t="shared" si="26"/>
        <v>23</v>
      </c>
      <c r="I359">
        <f t="shared" si="27"/>
        <v>172.5</v>
      </c>
      <c r="J359">
        <f t="shared" si="28"/>
        <v>172.5</v>
      </c>
      <c r="K359" s="47">
        <v>0</v>
      </c>
      <c r="L359">
        <f t="shared" si="29"/>
        <v>0</v>
      </c>
      <c r="M359">
        <f t="shared" si="30"/>
        <v>172.5</v>
      </c>
    </row>
    <row r="360" spans="1:13" hidden="1">
      <c r="A360" t="s">
        <v>510</v>
      </c>
      <c r="B360" t="str">
        <f>VLOOKUP(A360,'3月考勤数据'!C:H,6,0)</f>
        <v>正式员工</v>
      </c>
      <c r="C360" s="43">
        <v>43957</v>
      </c>
      <c r="D360" t="s">
        <v>1776</v>
      </c>
      <c r="E360" s="43">
        <v>44986</v>
      </c>
      <c r="F360" s="43">
        <v>45016</v>
      </c>
      <c r="G360" t="s">
        <v>38</v>
      </c>
      <c r="H360">
        <f t="shared" ref="H360:H423" si="31">NETWORKDAYS(IF(C360&lt;E360,E360,C360),F360)</f>
        <v>23</v>
      </c>
      <c r="I360">
        <f t="shared" si="27"/>
        <v>172.5</v>
      </c>
      <c r="J360">
        <f t="shared" si="28"/>
        <v>172.5</v>
      </c>
      <c r="K360" s="47">
        <v>0</v>
      </c>
      <c r="L360">
        <f t="shared" si="29"/>
        <v>0</v>
      </c>
      <c r="M360">
        <f t="shared" si="30"/>
        <v>172.5</v>
      </c>
    </row>
    <row r="361" spans="1:13" hidden="1">
      <c r="A361" t="s">
        <v>401</v>
      </c>
      <c r="B361" t="str">
        <f>VLOOKUP(A361,'3月考勤数据'!C:H,6,0)</f>
        <v>正式员工</v>
      </c>
      <c r="C361" s="43">
        <v>43959</v>
      </c>
      <c r="D361" t="s">
        <v>1776</v>
      </c>
      <c r="E361" s="43">
        <v>44986</v>
      </c>
      <c r="F361" s="43">
        <v>45016</v>
      </c>
      <c r="G361" t="s">
        <v>38</v>
      </c>
      <c r="H361">
        <f t="shared" si="31"/>
        <v>23</v>
      </c>
      <c r="I361">
        <f t="shared" si="27"/>
        <v>172.5</v>
      </c>
      <c r="J361">
        <f t="shared" si="28"/>
        <v>172.5</v>
      </c>
      <c r="K361" s="47">
        <v>0</v>
      </c>
      <c r="L361">
        <f t="shared" si="29"/>
        <v>0</v>
      </c>
      <c r="M361">
        <f t="shared" si="30"/>
        <v>172.5</v>
      </c>
    </row>
    <row r="362" spans="1:13" hidden="1">
      <c r="A362" t="s">
        <v>652</v>
      </c>
      <c r="B362" t="str">
        <f>VLOOKUP(A362,'3月考勤数据'!C:H,6,0)</f>
        <v>正式员工</v>
      </c>
      <c r="C362" s="43">
        <v>43971</v>
      </c>
      <c r="D362" t="s">
        <v>1776</v>
      </c>
      <c r="E362" s="43">
        <v>44986</v>
      </c>
      <c r="F362" s="43">
        <v>45016</v>
      </c>
      <c r="G362" t="s">
        <v>133</v>
      </c>
      <c r="H362">
        <f t="shared" si="31"/>
        <v>23</v>
      </c>
      <c r="I362">
        <f t="shared" si="27"/>
        <v>184</v>
      </c>
      <c r="J362">
        <f t="shared" si="28"/>
        <v>184</v>
      </c>
      <c r="K362" s="47">
        <v>0</v>
      </c>
      <c r="L362">
        <f t="shared" si="29"/>
        <v>0</v>
      </c>
      <c r="M362">
        <f t="shared" si="30"/>
        <v>184</v>
      </c>
    </row>
    <row r="363" spans="1:13" hidden="1">
      <c r="A363" t="s">
        <v>403</v>
      </c>
      <c r="B363" t="str">
        <f>VLOOKUP(A363,'3月考勤数据'!C:H,6,0)</f>
        <v>正式员工</v>
      </c>
      <c r="C363" s="43">
        <v>43957</v>
      </c>
      <c r="D363" t="s">
        <v>1776</v>
      </c>
      <c r="E363" s="43">
        <v>44986</v>
      </c>
      <c r="F363" s="43">
        <v>45016</v>
      </c>
      <c r="G363" t="s">
        <v>133</v>
      </c>
      <c r="H363">
        <f t="shared" si="31"/>
        <v>23</v>
      </c>
      <c r="I363">
        <f t="shared" si="27"/>
        <v>184</v>
      </c>
      <c r="J363">
        <f t="shared" si="28"/>
        <v>184</v>
      </c>
      <c r="K363" s="47">
        <v>0</v>
      </c>
      <c r="L363">
        <f t="shared" si="29"/>
        <v>0</v>
      </c>
      <c r="M363">
        <f t="shared" si="30"/>
        <v>184</v>
      </c>
    </row>
    <row r="364" spans="1:13" hidden="1">
      <c r="A364" t="s">
        <v>1059</v>
      </c>
      <c r="B364" t="str">
        <f>VLOOKUP(A364,'3月考勤数据'!C:H,6,0)</f>
        <v>正式员工</v>
      </c>
      <c r="C364" s="43">
        <v>43964</v>
      </c>
      <c r="D364" t="s">
        <v>1776</v>
      </c>
      <c r="E364" s="43">
        <v>44986</v>
      </c>
      <c r="F364" s="43">
        <v>45016</v>
      </c>
      <c r="G364" t="s">
        <v>133</v>
      </c>
      <c r="H364">
        <f t="shared" si="31"/>
        <v>23</v>
      </c>
      <c r="I364">
        <f t="shared" si="27"/>
        <v>184</v>
      </c>
      <c r="J364">
        <f t="shared" si="28"/>
        <v>184</v>
      </c>
      <c r="K364" s="47">
        <v>0</v>
      </c>
      <c r="L364">
        <f t="shared" si="29"/>
        <v>0</v>
      </c>
      <c r="M364">
        <f t="shared" si="30"/>
        <v>184</v>
      </c>
    </row>
    <row r="365" spans="1:13" hidden="1">
      <c r="A365" t="s">
        <v>511</v>
      </c>
      <c r="B365" t="str">
        <f>VLOOKUP(A365,'3月考勤数据'!C:H,6,0)</f>
        <v>正式员工</v>
      </c>
      <c r="C365" s="43">
        <v>43985</v>
      </c>
      <c r="D365" t="s">
        <v>1776</v>
      </c>
      <c r="E365" s="43">
        <v>44986</v>
      </c>
      <c r="F365" s="43">
        <v>45016</v>
      </c>
      <c r="G365" t="s">
        <v>133</v>
      </c>
      <c r="H365">
        <f t="shared" si="31"/>
        <v>23</v>
      </c>
      <c r="I365">
        <f t="shared" si="27"/>
        <v>184</v>
      </c>
      <c r="J365">
        <f t="shared" si="28"/>
        <v>184</v>
      </c>
      <c r="K365" s="47">
        <v>0</v>
      </c>
      <c r="L365">
        <f t="shared" si="29"/>
        <v>0</v>
      </c>
      <c r="M365">
        <f t="shared" si="30"/>
        <v>184</v>
      </c>
    </row>
    <row r="366" spans="1:13" hidden="1">
      <c r="A366" t="s">
        <v>514</v>
      </c>
      <c r="B366" t="str">
        <f>VLOOKUP(A366,'3月考勤数据'!C:H,6,0)</f>
        <v>正式员工</v>
      </c>
      <c r="C366" s="43">
        <v>43983</v>
      </c>
      <c r="D366" t="s">
        <v>1776</v>
      </c>
      <c r="E366" s="43">
        <v>44986</v>
      </c>
      <c r="F366" s="43">
        <v>45016</v>
      </c>
      <c r="G366" t="s">
        <v>38</v>
      </c>
      <c r="H366">
        <f t="shared" si="31"/>
        <v>23</v>
      </c>
      <c r="I366">
        <f t="shared" si="27"/>
        <v>172.5</v>
      </c>
      <c r="J366">
        <f t="shared" si="28"/>
        <v>172.5</v>
      </c>
      <c r="K366" s="47">
        <v>0</v>
      </c>
      <c r="L366">
        <f t="shared" si="29"/>
        <v>0</v>
      </c>
      <c r="M366">
        <f t="shared" si="30"/>
        <v>172.5</v>
      </c>
    </row>
    <row r="367" spans="1:13" hidden="1">
      <c r="A367" t="s">
        <v>1061</v>
      </c>
      <c r="B367" t="str">
        <f>VLOOKUP(A367,'3月考勤数据'!C:H,6,0)</f>
        <v>正式员工</v>
      </c>
      <c r="C367" s="43">
        <v>43983</v>
      </c>
      <c r="D367" t="s">
        <v>1776</v>
      </c>
      <c r="E367" s="43">
        <v>44986</v>
      </c>
      <c r="F367" s="43">
        <v>45016</v>
      </c>
      <c r="G367" t="s">
        <v>38</v>
      </c>
      <c r="H367">
        <f t="shared" si="31"/>
        <v>23</v>
      </c>
      <c r="I367">
        <f t="shared" si="27"/>
        <v>172.5</v>
      </c>
      <c r="J367">
        <f t="shared" si="28"/>
        <v>172.5</v>
      </c>
      <c r="K367" s="47">
        <v>0</v>
      </c>
      <c r="L367">
        <f t="shared" si="29"/>
        <v>0</v>
      </c>
      <c r="M367">
        <f t="shared" si="30"/>
        <v>172.5</v>
      </c>
    </row>
    <row r="368" spans="1:13" hidden="1">
      <c r="A368" t="s">
        <v>296</v>
      </c>
      <c r="B368" t="str">
        <f>VLOOKUP(A368,'3月考勤数据'!C:H,6,0)</f>
        <v>正式员工</v>
      </c>
      <c r="C368" s="43">
        <v>43973</v>
      </c>
      <c r="D368" t="s">
        <v>1776</v>
      </c>
      <c r="E368" s="43">
        <v>44986</v>
      </c>
      <c r="F368" s="43">
        <v>45016</v>
      </c>
      <c r="G368" t="s">
        <v>133</v>
      </c>
      <c r="H368">
        <f t="shared" si="31"/>
        <v>23</v>
      </c>
      <c r="I368">
        <f t="shared" si="27"/>
        <v>184</v>
      </c>
      <c r="J368">
        <f t="shared" si="28"/>
        <v>184</v>
      </c>
      <c r="K368" s="47">
        <v>0</v>
      </c>
      <c r="L368">
        <f t="shared" si="29"/>
        <v>0</v>
      </c>
      <c r="M368">
        <f t="shared" si="30"/>
        <v>184</v>
      </c>
    </row>
    <row r="369" spans="1:13" hidden="1">
      <c r="A369" t="s">
        <v>654</v>
      </c>
      <c r="B369" t="str">
        <f>VLOOKUP(A369,'3月考勤数据'!C:H,6,0)</f>
        <v>正式员工</v>
      </c>
      <c r="C369" s="43">
        <v>44013</v>
      </c>
      <c r="D369" t="s">
        <v>1776</v>
      </c>
      <c r="E369" s="43">
        <v>44986</v>
      </c>
      <c r="F369" s="43">
        <v>45016</v>
      </c>
      <c r="G369" t="s">
        <v>38</v>
      </c>
      <c r="H369">
        <f t="shared" si="31"/>
        <v>23</v>
      </c>
      <c r="I369">
        <f t="shared" si="27"/>
        <v>172.5</v>
      </c>
      <c r="J369">
        <f t="shared" si="28"/>
        <v>172.5</v>
      </c>
      <c r="K369" s="47">
        <v>0</v>
      </c>
      <c r="L369">
        <f t="shared" si="29"/>
        <v>0</v>
      </c>
      <c r="M369">
        <f t="shared" si="30"/>
        <v>172.5</v>
      </c>
    </row>
    <row r="370" spans="1:13" hidden="1">
      <c r="A370" t="s">
        <v>299</v>
      </c>
      <c r="B370" t="str">
        <f>VLOOKUP(A370,'3月考勤数据'!C:H,6,0)</f>
        <v>正式员工</v>
      </c>
      <c r="C370" s="43">
        <v>44013</v>
      </c>
      <c r="D370" t="s">
        <v>1776</v>
      </c>
      <c r="E370" s="43">
        <v>44986</v>
      </c>
      <c r="F370" s="43">
        <v>45016</v>
      </c>
      <c r="G370" t="s">
        <v>38</v>
      </c>
      <c r="H370">
        <f t="shared" si="31"/>
        <v>23</v>
      </c>
      <c r="I370">
        <f t="shared" si="27"/>
        <v>172.5</v>
      </c>
      <c r="J370">
        <f t="shared" si="28"/>
        <v>172.5</v>
      </c>
      <c r="K370" s="47">
        <v>0</v>
      </c>
      <c r="L370">
        <f t="shared" si="29"/>
        <v>0</v>
      </c>
      <c r="M370">
        <f t="shared" si="30"/>
        <v>172.5</v>
      </c>
    </row>
    <row r="371" spans="1:13" hidden="1">
      <c r="A371" t="s">
        <v>1062</v>
      </c>
      <c r="B371" t="str">
        <f>VLOOKUP(A371,'3月考勤数据'!C:H,6,0)</f>
        <v>正式员工</v>
      </c>
      <c r="C371" s="43">
        <v>44022</v>
      </c>
      <c r="D371" t="s">
        <v>1776</v>
      </c>
      <c r="E371" s="43">
        <v>44986</v>
      </c>
      <c r="F371" s="43">
        <v>45016</v>
      </c>
      <c r="G371" t="s">
        <v>133</v>
      </c>
      <c r="H371">
        <f t="shared" si="31"/>
        <v>23</v>
      </c>
      <c r="I371">
        <f t="shared" si="27"/>
        <v>184</v>
      </c>
      <c r="J371">
        <f t="shared" si="28"/>
        <v>184</v>
      </c>
      <c r="K371" s="47">
        <v>0</v>
      </c>
      <c r="L371">
        <f t="shared" si="29"/>
        <v>0</v>
      </c>
      <c r="M371">
        <f t="shared" si="30"/>
        <v>184</v>
      </c>
    </row>
    <row r="372" spans="1:13" hidden="1">
      <c r="A372" t="s">
        <v>1063</v>
      </c>
      <c r="B372" t="str">
        <f>VLOOKUP(A372,'3月考勤数据'!C:H,6,0)</f>
        <v>正式员工</v>
      </c>
      <c r="C372" s="43">
        <v>44042</v>
      </c>
      <c r="D372" t="s">
        <v>1776</v>
      </c>
      <c r="E372" s="43">
        <v>44986</v>
      </c>
      <c r="F372" s="43">
        <v>45016</v>
      </c>
      <c r="G372" t="s">
        <v>38</v>
      </c>
      <c r="H372">
        <f t="shared" si="31"/>
        <v>23</v>
      </c>
      <c r="I372">
        <f t="shared" si="27"/>
        <v>172.5</v>
      </c>
      <c r="J372">
        <f t="shared" si="28"/>
        <v>172.5</v>
      </c>
      <c r="K372" s="47">
        <v>0</v>
      </c>
      <c r="L372">
        <f t="shared" si="29"/>
        <v>0</v>
      </c>
      <c r="M372">
        <f t="shared" si="30"/>
        <v>172.5</v>
      </c>
    </row>
    <row r="373" spans="1:13" hidden="1">
      <c r="A373" t="s">
        <v>1091</v>
      </c>
      <c r="B373" t="str">
        <f>VLOOKUP(A373,'3月考勤数据'!C:H,6,0)</f>
        <v>正式员工</v>
      </c>
      <c r="C373" s="43">
        <v>44326</v>
      </c>
      <c r="D373" t="s">
        <v>1776</v>
      </c>
      <c r="E373" s="43">
        <v>44986</v>
      </c>
      <c r="F373" s="43">
        <v>45016</v>
      </c>
      <c r="G373" t="s">
        <v>133</v>
      </c>
      <c r="H373">
        <f t="shared" si="31"/>
        <v>23</v>
      </c>
      <c r="I373">
        <f t="shared" si="27"/>
        <v>184</v>
      </c>
      <c r="J373">
        <f t="shared" si="28"/>
        <v>184</v>
      </c>
      <c r="K373" s="47">
        <v>0</v>
      </c>
      <c r="L373">
        <f t="shared" si="29"/>
        <v>0</v>
      </c>
      <c r="M373">
        <f t="shared" si="30"/>
        <v>184</v>
      </c>
    </row>
    <row r="374" spans="1:13" hidden="1">
      <c r="A374" t="s">
        <v>408</v>
      </c>
      <c r="B374" t="str">
        <f>VLOOKUP(A374,'3月考勤数据'!C:H,6,0)</f>
        <v>正式员工</v>
      </c>
      <c r="C374" s="43">
        <v>43997</v>
      </c>
      <c r="D374" t="s">
        <v>1776</v>
      </c>
      <c r="E374" s="43">
        <v>44986</v>
      </c>
      <c r="F374" s="43">
        <v>45016</v>
      </c>
      <c r="G374" t="s">
        <v>38</v>
      </c>
      <c r="H374">
        <f t="shared" si="31"/>
        <v>23</v>
      </c>
      <c r="I374">
        <f t="shared" si="27"/>
        <v>172.5</v>
      </c>
      <c r="J374">
        <f t="shared" si="28"/>
        <v>172.5</v>
      </c>
      <c r="K374" s="47">
        <v>0</v>
      </c>
      <c r="L374">
        <f t="shared" si="29"/>
        <v>0</v>
      </c>
      <c r="M374">
        <f t="shared" si="30"/>
        <v>172.5</v>
      </c>
    </row>
    <row r="375" spans="1:13" hidden="1">
      <c r="A375" t="s">
        <v>515</v>
      </c>
      <c r="B375" t="str">
        <f>VLOOKUP(A375,'3月考勤数据'!C:H,6,0)</f>
        <v>正式员工</v>
      </c>
      <c r="C375" s="43">
        <v>43997</v>
      </c>
      <c r="D375" t="s">
        <v>1776</v>
      </c>
      <c r="E375" s="43">
        <v>44986</v>
      </c>
      <c r="F375" s="43">
        <v>45016</v>
      </c>
      <c r="G375" t="s">
        <v>133</v>
      </c>
      <c r="H375">
        <f t="shared" si="31"/>
        <v>23</v>
      </c>
      <c r="I375">
        <f t="shared" si="27"/>
        <v>184</v>
      </c>
      <c r="J375">
        <f t="shared" si="28"/>
        <v>184</v>
      </c>
      <c r="K375" s="47">
        <v>0</v>
      </c>
      <c r="L375">
        <f t="shared" si="29"/>
        <v>0</v>
      </c>
      <c r="M375">
        <f t="shared" si="30"/>
        <v>184</v>
      </c>
    </row>
    <row r="376" spans="1:13" hidden="1">
      <c r="A376" t="s">
        <v>302</v>
      </c>
      <c r="B376" t="str">
        <f>VLOOKUP(A376,'3月考勤数据'!C:H,6,0)</f>
        <v>正式员工</v>
      </c>
      <c r="C376" s="43">
        <v>43998</v>
      </c>
      <c r="D376" t="s">
        <v>1776</v>
      </c>
      <c r="E376" s="43">
        <v>44986</v>
      </c>
      <c r="F376" s="43">
        <v>45016</v>
      </c>
      <c r="G376" t="s">
        <v>133</v>
      </c>
      <c r="H376">
        <f t="shared" si="31"/>
        <v>23</v>
      </c>
      <c r="I376">
        <f t="shared" si="27"/>
        <v>184</v>
      </c>
      <c r="J376">
        <f t="shared" si="28"/>
        <v>184</v>
      </c>
      <c r="K376" s="47">
        <v>0</v>
      </c>
      <c r="L376">
        <f t="shared" si="29"/>
        <v>0</v>
      </c>
      <c r="M376">
        <f t="shared" si="30"/>
        <v>184</v>
      </c>
    </row>
    <row r="377" spans="1:13" hidden="1">
      <c r="A377" t="s">
        <v>410</v>
      </c>
      <c r="B377" t="str">
        <f>VLOOKUP(A377,'3月考勤数据'!C:H,6,0)</f>
        <v>正式员工</v>
      </c>
      <c r="C377" s="43">
        <v>44042</v>
      </c>
      <c r="D377" t="s">
        <v>1776</v>
      </c>
      <c r="E377" s="43">
        <v>44986</v>
      </c>
      <c r="F377" s="43">
        <v>45016</v>
      </c>
      <c r="G377" t="s">
        <v>38</v>
      </c>
      <c r="H377">
        <f t="shared" si="31"/>
        <v>23</v>
      </c>
      <c r="I377">
        <f t="shared" si="27"/>
        <v>172.5</v>
      </c>
      <c r="J377">
        <f t="shared" si="28"/>
        <v>172.5</v>
      </c>
      <c r="K377" s="47">
        <v>0</v>
      </c>
      <c r="L377">
        <f t="shared" si="29"/>
        <v>0</v>
      </c>
      <c r="M377">
        <f t="shared" si="30"/>
        <v>172.5</v>
      </c>
    </row>
    <row r="378" spans="1:13" hidden="1">
      <c r="A378" t="s">
        <v>305</v>
      </c>
      <c r="B378" t="str">
        <f>VLOOKUP(A378,'3月考勤数据'!C:H,6,0)</f>
        <v>正式员工</v>
      </c>
      <c r="C378" s="43">
        <v>44042</v>
      </c>
      <c r="D378" t="s">
        <v>1776</v>
      </c>
      <c r="E378" s="43">
        <v>44986</v>
      </c>
      <c r="F378" s="43">
        <v>45016</v>
      </c>
      <c r="G378" t="s">
        <v>38</v>
      </c>
      <c r="H378">
        <f t="shared" si="31"/>
        <v>23</v>
      </c>
      <c r="I378">
        <f t="shared" si="27"/>
        <v>172.5</v>
      </c>
      <c r="J378">
        <f t="shared" si="28"/>
        <v>172.5</v>
      </c>
      <c r="K378" s="47">
        <v>0</v>
      </c>
      <c r="L378">
        <f t="shared" si="29"/>
        <v>0</v>
      </c>
      <c r="M378">
        <f t="shared" si="30"/>
        <v>172.5</v>
      </c>
    </row>
    <row r="379" spans="1:13" hidden="1">
      <c r="A379" t="s">
        <v>655</v>
      </c>
      <c r="B379" t="str">
        <f>VLOOKUP(A379,'3月考勤数据'!C:H,6,0)</f>
        <v>正式员工</v>
      </c>
      <c r="C379" s="43">
        <v>44042</v>
      </c>
      <c r="D379" t="s">
        <v>1776</v>
      </c>
      <c r="E379" s="43">
        <v>44986</v>
      </c>
      <c r="F379" s="43">
        <v>45016</v>
      </c>
      <c r="G379" t="s">
        <v>38</v>
      </c>
      <c r="H379">
        <f t="shared" si="31"/>
        <v>23</v>
      </c>
      <c r="I379">
        <f t="shared" si="27"/>
        <v>172.5</v>
      </c>
      <c r="J379">
        <f t="shared" si="28"/>
        <v>172.5</v>
      </c>
      <c r="K379" s="47">
        <v>0</v>
      </c>
      <c r="L379">
        <f t="shared" si="29"/>
        <v>0</v>
      </c>
      <c r="M379">
        <f t="shared" si="30"/>
        <v>172.5</v>
      </c>
    </row>
    <row r="380" spans="1:13" hidden="1">
      <c r="A380" t="s">
        <v>412</v>
      </c>
      <c r="B380" t="str">
        <f>VLOOKUP(A380,'3月考勤数据'!C:H,6,0)</f>
        <v>正式员工</v>
      </c>
      <c r="C380" s="43">
        <v>44004</v>
      </c>
      <c r="D380" t="s">
        <v>1776</v>
      </c>
      <c r="E380" s="43">
        <v>44986</v>
      </c>
      <c r="F380" s="43">
        <v>45016</v>
      </c>
      <c r="G380" t="s">
        <v>38</v>
      </c>
      <c r="H380">
        <f t="shared" si="31"/>
        <v>23</v>
      </c>
      <c r="I380">
        <f t="shared" si="27"/>
        <v>172.5</v>
      </c>
      <c r="J380">
        <f t="shared" si="28"/>
        <v>172.5</v>
      </c>
      <c r="K380" s="47">
        <v>0</v>
      </c>
      <c r="L380">
        <f t="shared" si="29"/>
        <v>0</v>
      </c>
      <c r="M380">
        <f t="shared" si="30"/>
        <v>172.5</v>
      </c>
    </row>
    <row r="381" spans="1:13" hidden="1">
      <c r="A381" t="s">
        <v>414</v>
      </c>
      <c r="B381" t="str">
        <f>VLOOKUP(A381,'3月考勤数据'!C:H,6,0)</f>
        <v>正式员工</v>
      </c>
      <c r="C381" s="43">
        <v>44011</v>
      </c>
      <c r="D381" t="s">
        <v>1776</v>
      </c>
      <c r="E381" s="43">
        <v>44986</v>
      </c>
      <c r="F381" s="43">
        <v>45016</v>
      </c>
      <c r="G381" t="s">
        <v>38</v>
      </c>
      <c r="H381">
        <f t="shared" si="31"/>
        <v>23</v>
      </c>
      <c r="I381">
        <f t="shared" si="27"/>
        <v>172.5</v>
      </c>
      <c r="J381">
        <f t="shared" si="28"/>
        <v>172.5</v>
      </c>
      <c r="K381" s="47">
        <v>0</v>
      </c>
      <c r="L381">
        <f t="shared" si="29"/>
        <v>0</v>
      </c>
      <c r="M381">
        <f t="shared" si="30"/>
        <v>172.5</v>
      </c>
    </row>
    <row r="382" spans="1:13" hidden="1">
      <c r="A382" t="s">
        <v>491</v>
      </c>
      <c r="B382" t="str">
        <f>VLOOKUP(A382,'3月考勤数据'!C:H,6,0)</f>
        <v>正式员工</v>
      </c>
      <c r="C382" s="43">
        <v>44011</v>
      </c>
      <c r="D382" t="s">
        <v>1776</v>
      </c>
      <c r="E382" s="43">
        <v>44986</v>
      </c>
      <c r="F382" s="43">
        <v>45016</v>
      </c>
      <c r="G382" t="s">
        <v>133</v>
      </c>
      <c r="H382">
        <f t="shared" si="31"/>
        <v>23</v>
      </c>
      <c r="I382">
        <f t="shared" si="27"/>
        <v>184</v>
      </c>
      <c r="J382">
        <f t="shared" si="28"/>
        <v>184</v>
      </c>
      <c r="K382" s="47">
        <v>0</v>
      </c>
      <c r="L382">
        <f t="shared" si="29"/>
        <v>0</v>
      </c>
      <c r="M382">
        <f t="shared" si="30"/>
        <v>184</v>
      </c>
    </row>
    <row r="383" spans="1:13" hidden="1">
      <c r="A383" t="s">
        <v>978</v>
      </c>
      <c r="B383" t="str">
        <f>VLOOKUP(A383,'3月考勤数据'!C:H,6,0)</f>
        <v>正式员工</v>
      </c>
      <c r="C383" s="43">
        <v>44014</v>
      </c>
      <c r="D383" t="s">
        <v>1776</v>
      </c>
      <c r="E383" s="43">
        <v>44986</v>
      </c>
      <c r="F383" s="43">
        <v>45016</v>
      </c>
      <c r="G383" t="s">
        <v>38</v>
      </c>
      <c r="H383">
        <f t="shared" si="31"/>
        <v>23</v>
      </c>
      <c r="I383">
        <f t="shared" si="27"/>
        <v>172.5</v>
      </c>
      <c r="J383">
        <f t="shared" si="28"/>
        <v>172.5</v>
      </c>
      <c r="K383" s="47">
        <v>0</v>
      </c>
      <c r="L383">
        <f t="shared" si="29"/>
        <v>0</v>
      </c>
      <c r="M383">
        <f t="shared" si="30"/>
        <v>172.5</v>
      </c>
    </row>
    <row r="384" spans="1:13" hidden="1">
      <c r="A384" t="s">
        <v>494</v>
      </c>
      <c r="B384" t="str">
        <f>VLOOKUP(A384,'3月考勤数据'!C:H,6,0)</f>
        <v>正式员工</v>
      </c>
      <c r="C384" s="43">
        <v>44011</v>
      </c>
      <c r="D384" t="s">
        <v>1776</v>
      </c>
      <c r="E384" s="43">
        <v>44986</v>
      </c>
      <c r="F384" s="43">
        <v>45016</v>
      </c>
      <c r="G384" t="s">
        <v>38</v>
      </c>
      <c r="H384">
        <f t="shared" si="31"/>
        <v>23</v>
      </c>
      <c r="I384">
        <f t="shared" si="27"/>
        <v>172.5</v>
      </c>
      <c r="J384">
        <f t="shared" si="28"/>
        <v>172.5</v>
      </c>
      <c r="K384" s="47">
        <v>0</v>
      </c>
      <c r="L384">
        <f t="shared" si="29"/>
        <v>0</v>
      </c>
      <c r="M384">
        <f t="shared" si="30"/>
        <v>172.5</v>
      </c>
    </row>
    <row r="385" spans="1:13" hidden="1">
      <c r="A385" t="s">
        <v>791</v>
      </c>
      <c r="B385" t="str">
        <f>VLOOKUP(A385,'3月考勤数据'!C:H,6,0)</f>
        <v>正式员工</v>
      </c>
      <c r="C385" s="43">
        <v>44011</v>
      </c>
      <c r="D385" t="s">
        <v>1776</v>
      </c>
      <c r="E385" s="43">
        <v>44986</v>
      </c>
      <c r="F385" s="43">
        <v>45016</v>
      </c>
      <c r="G385" t="s">
        <v>38</v>
      </c>
      <c r="H385">
        <f t="shared" si="31"/>
        <v>23</v>
      </c>
      <c r="I385">
        <f t="shared" si="27"/>
        <v>172.5</v>
      </c>
      <c r="J385">
        <f t="shared" si="28"/>
        <v>172.5</v>
      </c>
      <c r="K385" s="47">
        <v>0</v>
      </c>
      <c r="L385">
        <f t="shared" si="29"/>
        <v>0</v>
      </c>
      <c r="M385">
        <f t="shared" si="30"/>
        <v>172.5</v>
      </c>
    </row>
    <row r="386" spans="1:13" hidden="1">
      <c r="A386" t="s">
        <v>979</v>
      </c>
      <c r="B386" t="str">
        <f>VLOOKUP(A386,'3月考勤数据'!C:H,6,0)</f>
        <v>正式员工</v>
      </c>
      <c r="C386" s="43">
        <v>44039</v>
      </c>
      <c r="D386" t="s">
        <v>1776</v>
      </c>
      <c r="E386" s="43">
        <v>44986</v>
      </c>
      <c r="F386" s="43">
        <v>45016</v>
      </c>
      <c r="G386" t="s">
        <v>133</v>
      </c>
      <c r="H386">
        <f t="shared" si="31"/>
        <v>23</v>
      </c>
      <c r="I386">
        <f t="shared" ref="I386:I449" si="32">IF(G386="研发",172.5,184)</f>
        <v>184</v>
      </c>
      <c r="J386">
        <f t="shared" ref="J386:J449" si="33">IF(G386="研发",7.5,8)*H386</f>
        <v>184</v>
      </c>
      <c r="K386" s="47">
        <v>0</v>
      </c>
      <c r="L386">
        <f t="shared" ref="L386:L449" si="34">IF(G386="研发",7.5,8)*K386</f>
        <v>0</v>
      </c>
      <c r="M386">
        <f t="shared" ref="M386:M449" si="35">J386-L386</f>
        <v>184</v>
      </c>
    </row>
    <row r="387" spans="1:13" hidden="1">
      <c r="A387" t="s">
        <v>1065</v>
      </c>
      <c r="B387" t="str">
        <f>VLOOKUP(A387,'3月考勤数据'!C:H,6,0)</f>
        <v>正式员工</v>
      </c>
      <c r="C387" s="43">
        <v>44036</v>
      </c>
      <c r="D387" t="s">
        <v>1776</v>
      </c>
      <c r="E387" s="43">
        <v>44986</v>
      </c>
      <c r="F387" s="43">
        <v>45016</v>
      </c>
      <c r="G387" t="s">
        <v>133</v>
      </c>
      <c r="H387">
        <f t="shared" si="31"/>
        <v>23</v>
      </c>
      <c r="I387">
        <f t="shared" si="32"/>
        <v>184</v>
      </c>
      <c r="J387">
        <f t="shared" si="33"/>
        <v>184</v>
      </c>
      <c r="K387" s="47">
        <v>0</v>
      </c>
      <c r="L387">
        <f t="shared" si="34"/>
        <v>0</v>
      </c>
      <c r="M387">
        <f t="shared" si="35"/>
        <v>184</v>
      </c>
    </row>
    <row r="388" spans="1:13" hidden="1">
      <c r="A388" t="s">
        <v>981</v>
      </c>
      <c r="B388" t="str">
        <f>VLOOKUP(A388,'3月考勤数据'!C:H,6,0)</f>
        <v>正式员工</v>
      </c>
      <c r="C388" s="43">
        <v>44018</v>
      </c>
      <c r="D388" t="s">
        <v>1776</v>
      </c>
      <c r="E388" s="43">
        <v>44986</v>
      </c>
      <c r="F388" s="43">
        <v>45016</v>
      </c>
      <c r="G388" t="s">
        <v>133</v>
      </c>
      <c r="H388">
        <f t="shared" si="31"/>
        <v>23</v>
      </c>
      <c r="I388">
        <f t="shared" si="32"/>
        <v>184</v>
      </c>
      <c r="J388">
        <f t="shared" si="33"/>
        <v>184</v>
      </c>
      <c r="K388" s="47">
        <v>0</v>
      </c>
      <c r="L388">
        <f t="shared" si="34"/>
        <v>0</v>
      </c>
      <c r="M388">
        <f t="shared" si="35"/>
        <v>184</v>
      </c>
    </row>
    <row r="389" spans="1:13" hidden="1">
      <c r="A389" t="s">
        <v>307</v>
      </c>
      <c r="B389" t="str">
        <f>VLOOKUP(A389,'3月考勤数据'!C:H,6,0)</f>
        <v>正式员工</v>
      </c>
      <c r="C389" s="43">
        <v>44020</v>
      </c>
      <c r="D389" t="s">
        <v>1776</v>
      </c>
      <c r="E389" s="43">
        <v>44986</v>
      </c>
      <c r="F389" s="43">
        <v>45016</v>
      </c>
      <c r="G389" t="s">
        <v>38</v>
      </c>
      <c r="H389">
        <f t="shared" si="31"/>
        <v>23</v>
      </c>
      <c r="I389">
        <f t="shared" si="32"/>
        <v>172.5</v>
      </c>
      <c r="J389">
        <f t="shared" si="33"/>
        <v>172.5</v>
      </c>
      <c r="K389" s="47">
        <v>0</v>
      </c>
      <c r="L389">
        <f t="shared" si="34"/>
        <v>0</v>
      </c>
      <c r="M389">
        <f t="shared" si="35"/>
        <v>172.5</v>
      </c>
    </row>
    <row r="390" spans="1:13" hidden="1">
      <c r="A390" t="s">
        <v>983</v>
      </c>
      <c r="B390" t="str">
        <f>VLOOKUP(A390,'3月考勤数据'!C:H,6,0)</f>
        <v>正式员工</v>
      </c>
      <c r="C390" s="43">
        <v>44022</v>
      </c>
      <c r="D390" t="s">
        <v>1776</v>
      </c>
      <c r="E390" s="43">
        <v>44986</v>
      </c>
      <c r="F390" s="43">
        <v>45016</v>
      </c>
      <c r="G390" t="s">
        <v>38</v>
      </c>
      <c r="H390">
        <f t="shared" si="31"/>
        <v>23</v>
      </c>
      <c r="I390">
        <f t="shared" si="32"/>
        <v>172.5</v>
      </c>
      <c r="J390">
        <f t="shared" si="33"/>
        <v>172.5</v>
      </c>
      <c r="K390" s="47">
        <v>0</v>
      </c>
      <c r="L390">
        <f t="shared" si="34"/>
        <v>0</v>
      </c>
      <c r="M390">
        <f t="shared" si="35"/>
        <v>172.5</v>
      </c>
    </row>
    <row r="391" spans="1:13" hidden="1">
      <c r="A391" t="s">
        <v>985</v>
      </c>
      <c r="B391" t="str">
        <f>VLOOKUP(A391,'3月考勤数据'!C:H,6,0)</f>
        <v>正式员工</v>
      </c>
      <c r="C391" s="43">
        <v>44025</v>
      </c>
      <c r="D391" t="s">
        <v>1776</v>
      </c>
      <c r="E391" s="43">
        <v>44986</v>
      </c>
      <c r="F391" s="43">
        <v>45016</v>
      </c>
      <c r="G391" t="s">
        <v>38</v>
      </c>
      <c r="H391">
        <f t="shared" si="31"/>
        <v>23</v>
      </c>
      <c r="I391">
        <f t="shared" si="32"/>
        <v>172.5</v>
      </c>
      <c r="J391">
        <f t="shared" si="33"/>
        <v>172.5</v>
      </c>
      <c r="K391" s="47">
        <v>0</v>
      </c>
      <c r="L391">
        <f t="shared" si="34"/>
        <v>0</v>
      </c>
      <c r="M391">
        <f t="shared" si="35"/>
        <v>172.5</v>
      </c>
    </row>
    <row r="392" spans="1:13" hidden="1">
      <c r="A392" t="s">
        <v>792</v>
      </c>
      <c r="B392" t="str">
        <f>VLOOKUP(A392,'3月考勤数据'!C:H,6,0)</f>
        <v>正式员工</v>
      </c>
      <c r="C392" s="43">
        <v>44027</v>
      </c>
      <c r="D392" t="s">
        <v>1776</v>
      </c>
      <c r="E392" s="43">
        <v>44986</v>
      </c>
      <c r="F392" s="43">
        <v>45016</v>
      </c>
      <c r="G392" t="s">
        <v>38</v>
      </c>
      <c r="H392">
        <f t="shared" si="31"/>
        <v>23</v>
      </c>
      <c r="I392">
        <f t="shared" si="32"/>
        <v>172.5</v>
      </c>
      <c r="J392">
        <f t="shared" si="33"/>
        <v>172.5</v>
      </c>
      <c r="K392" s="47">
        <v>0</v>
      </c>
      <c r="L392">
        <f t="shared" si="34"/>
        <v>0</v>
      </c>
      <c r="M392">
        <f t="shared" si="35"/>
        <v>172.5</v>
      </c>
    </row>
    <row r="393" spans="1:13" hidden="1">
      <c r="A393" t="s">
        <v>496</v>
      </c>
      <c r="B393" t="str">
        <f>VLOOKUP(A393,'3月考勤数据'!C:H,6,0)</f>
        <v>正式员工</v>
      </c>
      <c r="C393" s="43">
        <v>44027</v>
      </c>
      <c r="D393" t="s">
        <v>1776</v>
      </c>
      <c r="E393" s="43">
        <v>44986</v>
      </c>
      <c r="F393" s="43">
        <v>45016</v>
      </c>
      <c r="G393" t="s">
        <v>38</v>
      </c>
      <c r="H393">
        <f t="shared" si="31"/>
        <v>23</v>
      </c>
      <c r="I393">
        <f t="shared" si="32"/>
        <v>172.5</v>
      </c>
      <c r="J393">
        <f t="shared" si="33"/>
        <v>172.5</v>
      </c>
      <c r="K393" s="47">
        <v>0</v>
      </c>
      <c r="L393">
        <f t="shared" si="34"/>
        <v>0</v>
      </c>
      <c r="M393">
        <f t="shared" si="35"/>
        <v>172.5</v>
      </c>
    </row>
    <row r="394" spans="1:13" hidden="1">
      <c r="A394" t="s">
        <v>987</v>
      </c>
      <c r="B394" t="str">
        <f>VLOOKUP(A394,'3月考勤数据'!C:H,6,0)</f>
        <v>正式员工</v>
      </c>
      <c r="C394" s="43">
        <v>44032</v>
      </c>
      <c r="D394" t="s">
        <v>1776</v>
      </c>
      <c r="E394" s="43">
        <v>44986</v>
      </c>
      <c r="F394" s="43">
        <v>45016</v>
      </c>
      <c r="G394" t="s">
        <v>38</v>
      </c>
      <c r="H394">
        <f t="shared" si="31"/>
        <v>23</v>
      </c>
      <c r="I394">
        <f t="shared" si="32"/>
        <v>172.5</v>
      </c>
      <c r="J394">
        <f t="shared" si="33"/>
        <v>172.5</v>
      </c>
      <c r="K394" s="47">
        <v>0</v>
      </c>
      <c r="L394">
        <f t="shared" si="34"/>
        <v>0</v>
      </c>
      <c r="M394">
        <f t="shared" si="35"/>
        <v>172.5</v>
      </c>
    </row>
    <row r="395" spans="1:13" hidden="1">
      <c r="A395" t="s">
        <v>989</v>
      </c>
      <c r="B395" t="str">
        <f>VLOOKUP(A395,'3月考勤数据'!C:H,6,0)</f>
        <v>正式员工</v>
      </c>
      <c r="C395" s="43">
        <v>44029</v>
      </c>
      <c r="D395" t="s">
        <v>1776</v>
      </c>
      <c r="E395" s="43">
        <v>44986</v>
      </c>
      <c r="F395" s="43">
        <v>45016</v>
      </c>
      <c r="G395" t="s">
        <v>38</v>
      </c>
      <c r="H395">
        <f t="shared" si="31"/>
        <v>23</v>
      </c>
      <c r="I395">
        <f t="shared" si="32"/>
        <v>172.5</v>
      </c>
      <c r="J395">
        <f t="shared" si="33"/>
        <v>172.5</v>
      </c>
      <c r="K395" s="47">
        <v>0</v>
      </c>
      <c r="L395">
        <f t="shared" si="34"/>
        <v>0</v>
      </c>
      <c r="M395">
        <f t="shared" si="35"/>
        <v>172.5</v>
      </c>
    </row>
    <row r="396" spans="1:13" hidden="1">
      <c r="A396" t="s">
        <v>991</v>
      </c>
      <c r="B396" t="str">
        <f>VLOOKUP(A396,'3月考勤数据'!C:H,6,0)</f>
        <v>正式员工</v>
      </c>
      <c r="C396" s="43">
        <v>44028</v>
      </c>
      <c r="D396" t="s">
        <v>1776</v>
      </c>
      <c r="E396" s="43">
        <v>44986</v>
      </c>
      <c r="F396" s="43">
        <v>45016</v>
      </c>
      <c r="G396" t="s">
        <v>133</v>
      </c>
      <c r="H396">
        <f t="shared" si="31"/>
        <v>23</v>
      </c>
      <c r="I396">
        <f t="shared" si="32"/>
        <v>184</v>
      </c>
      <c r="J396">
        <f t="shared" si="33"/>
        <v>184</v>
      </c>
      <c r="K396" s="47">
        <v>0</v>
      </c>
      <c r="L396">
        <f t="shared" si="34"/>
        <v>0</v>
      </c>
      <c r="M396">
        <f t="shared" si="35"/>
        <v>184</v>
      </c>
    </row>
    <row r="397" spans="1:13" hidden="1">
      <c r="A397" t="s">
        <v>517</v>
      </c>
      <c r="B397" t="str">
        <f>VLOOKUP(A397,'3月考勤数据'!C:H,6,0)</f>
        <v>正式员工</v>
      </c>
      <c r="C397" s="43">
        <v>44027</v>
      </c>
      <c r="D397" t="s">
        <v>1776</v>
      </c>
      <c r="E397" s="43">
        <v>44986</v>
      </c>
      <c r="F397" s="43">
        <v>45016</v>
      </c>
      <c r="G397" t="s">
        <v>38</v>
      </c>
      <c r="H397">
        <f t="shared" si="31"/>
        <v>23</v>
      </c>
      <c r="I397">
        <f t="shared" si="32"/>
        <v>172.5</v>
      </c>
      <c r="J397">
        <f t="shared" si="33"/>
        <v>172.5</v>
      </c>
      <c r="K397" s="47">
        <v>0</v>
      </c>
      <c r="L397">
        <f t="shared" si="34"/>
        <v>0</v>
      </c>
      <c r="M397">
        <f t="shared" si="35"/>
        <v>172.5</v>
      </c>
    </row>
    <row r="398" spans="1:13" hidden="1">
      <c r="A398" t="s">
        <v>498</v>
      </c>
      <c r="B398" t="str">
        <f>VLOOKUP(A398,'3月考勤数据'!C:H,6,0)</f>
        <v>正式员工</v>
      </c>
      <c r="C398" s="43">
        <v>44027</v>
      </c>
      <c r="D398" t="s">
        <v>1776</v>
      </c>
      <c r="E398" s="43">
        <v>44986</v>
      </c>
      <c r="F398" s="43">
        <v>45016</v>
      </c>
      <c r="G398" t="s">
        <v>38</v>
      </c>
      <c r="H398">
        <f t="shared" si="31"/>
        <v>23</v>
      </c>
      <c r="I398">
        <f t="shared" si="32"/>
        <v>172.5</v>
      </c>
      <c r="J398">
        <f t="shared" si="33"/>
        <v>172.5</v>
      </c>
      <c r="K398" s="47">
        <v>0</v>
      </c>
      <c r="L398">
        <f t="shared" si="34"/>
        <v>0</v>
      </c>
      <c r="M398">
        <f t="shared" si="35"/>
        <v>172.5</v>
      </c>
    </row>
    <row r="399" spans="1:13" hidden="1">
      <c r="A399" t="s">
        <v>310</v>
      </c>
      <c r="B399" t="str">
        <f>VLOOKUP(A399,'3月考勤数据'!C:H,6,0)</f>
        <v>正式员工</v>
      </c>
      <c r="C399" s="43">
        <v>44036</v>
      </c>
      <c r="D399" t="s">
        <v>1776</v>
      </c>
      <c r="E399" s="43">
        <v>44986</v>
      </c>
      <c r="F399" s="43">
        <v>45016</v>
      </c>
      <c r="G399" t="s">
        <v>38</v>
      </c>
      <c r="H399">
        <f t="shared" si="31"/>
        <v>23</v>
      </c>
      <c r="I399">
        <f t="shared" si="32"/>
        <v>172.5</v>
      </c>
      <c r="J399">
        <f t="shared" si="33"/>
        <v>172.5</v>
      </c>
      <c r="K399" s="47">
        <v>0</v>
      </c>
      <c r="L399">
        <f t="shared" si="34"/>
        <v>0</v>
      </c>
      <c r="M399">
        <f t="shared" si="35"/>
        <v>172.5</v>
      </c>
    </row>
    <row r="400" spans="1:13" hidden="1">
      <c r="A400" t="s">
        <v>793</v>
      </c>
      <c r="B400" t="str">
        <f>VLOOKUP(A400,'3月考勤数据'!C:H,6,0)</f>
        <v>正式员工</v>
      </c>
      <c r="C400" s="43">
        <v>44027</v>
      </c>
      <c r="D400" t="s">
        <v>1776</v>
      </c>
      <c r="E400" s="43">
        <v>44986</v>
      </c>
      <c r="F400" s="43">
        <v>45016</v>
      </c>
      <c r="G400" t="s">
        <v>38</v>
      </c>
      <c r="H400">
        <f t="shared" si="31"/>
        <v>23</v>
      </c>
      <c r="I400">
        <f t="shared" si="32"/>
        <v>172.5</v>
      </c>
      <c r="J400">
        <f t="shared" si="33"/>
        <v>172.5</v>
      </c>
      <c r="K400" s="47">
        <v>0</v>
      </c>
      <c r="L400">
        <f t="shared" si="34"/>
        <v>0</v>
      </c>
      <c r="M400">
        <f t="shared" si="35"/>
        <v>172.5</v>
      </c>
    </row>
    <row r="401" spans="1:13" hidden="1">
      <c r="A401" t="s">
        <v>313</v>
      </c>
      <c r="B401" t="str">
        <f>VLOOKUP(A401,'3月考勤数据'!C:H,6,0)</f>
        <v>正式员工</v>
      </c>
      <c r="C401" s="43">
        <v>44046</v>
      </c>
      <c r="D401" t="s">
        <v>1776</v>
      </c>
      <c r="E401" s="43">
        <v>44986</v>
      </c>
      <c r="F401" s="43">
        <v>45016</v>
      </c>
      <c r="G401" t="s">
        <v>133</v>
      </c>
      <c r="H401">
        <f t="shared" si="31"/>
        <v>23</v>
      </c>
      <c r="I401">
        <f t="shared" si="32"/>
        <v>184</v>
      </c>
      <c r="J401">
        <f t="shared" si="33"/>
        <v>184</v>
      </c>
      <c r="K401" s="47">
        <v>0</v>
      </c>
      <c r="L401">
        <f t="shared" si="34"/>
        <v>0</v>
      </c>
      <c r="M401">
        <f t="shared" si="35"/>
        <v>184</v>
      </c>
    </row>
    <row r="402" spans="1:13" hidden="1">
      <c r="A402" t="s">
        <v>499</v>
      </c>
      <c r="B402" t="str">
        <f>VLOOKUP(A402,'3月考勤数据'!C:H,6,0)</f>
        <v>正式员工</v>
      </c>
      <c r="C402" s="43">
        <v>44014</v>
      </c>
      <c r="D402" t="s">
        <v>1776</v>
      </c>
      <c r="E402" s="43">
        <v>44986</v>
      </c>
      <c r="F402" s="43">
        <v>45016</v>
      </c>
      <c r="G402" t="s">
        <v>133</v>
      </c>
      <c r="H402">
        <f t="shared" si="31"/>
        <v>23</v>
      </c>
      <c r="I402">
        <f t="shared" si="32"/>
        <v>184</v>
      </c>
      <c r="J402">
        <f t="shared" si="33"/>
        <v>184</v>
      </c>
      <c r="K402" s="47">
        <v>0</v>
      </c>
      <c r="L402">
        <f t="shared" si="34"/>
        <v>0</v>
      </c>
      <c r="M402">
        <f t="shared" si="35"/>
        <v>184</v>
      </c>
    </row>
    <row r="403" spans="1:13" hidden="1">
      <c r="A403" t="s">
        <v>316</v>
      </c>
      <c r="B403" t="str">
        <f>VLOOKUP(A403,'3月考勤数据'!C:H,6,0)</f>
        <v>正式员工</v>
      </c>
      <c r="C403" s="43">
        <v>44046</v>
      </c>
      <c r="D403" t="s">
        <v>1776</v>
      </c>
      <c r="E403" s="43">
        <v>44986</v>
      </c>
      <c r="F403" s="43">
        <v>45016</v>
      </c>
      <c r="G403" t="s">
        <v>133</v>
      </c>
      <c r="H403">
        <f t="shared" si="31"/>
        <v>23</v>
      </c>
      <c r="I403">
        <f t="shared" si="32"/>
        <v>184</v>
      </c>
      <c r="J403">
        <f t="shared" si="33"/>
        <v>184</v>
      </c>
      <c r="K403" s="47">
        <v>0</v>
      </c>
      <c r="L403">
        <f t="shared" si="34"/>
        <v>0</v>
      </c>
      <c r="M403">
        <f t="shared" si="35"/>
        <v>184</v>
      </c>
    </row>
    <row r="404" spans="1:13" hidden="1">
      <c r="A404" t="s">
        <v>1141</v>
      </c>
      <c r="B404" t="str">
        <f>VLOOKUP(A404,'3月考勤数据'!C:H,6,0)</f>
        <v>正式员工</v>
      </c>
      <c r="C404" s="43">
        <v>44662</v>
      </c>
      <c r="D404" t="s">
        <v>1776</v>
      </c>
      <c r="E404" s="43">
        <v>44986</v>
      </c>
      <c r="F404" s="43">
        <v>45016</v>
      </c>
      <c r="G404" t="s">
        <v>38</v>
      </c>
      <c r="H404">
        <f t="shared" si="31"/>
        <v>23</v>
      </c>
      <c r="I404">
        <f t="shared" si="32"/>
        <v>172.5</v>
      </c>
      <c r="J404">
        <f t="shared" si="33"/>
        <v>172.5</v>
      </c>
      <c r="K404" s="47">
        <v>0</v>
      </c>
      <c r="L404">
        <f t="shared" si="34"/>
        <v>0</v>
      </c>
      <c r="M404">
        <f t="shared" si="35"/>
        <v>172.5</v>
      </c>
    </row>
    <row r="405" spans="1:13" hidden="1">
      <c r="A405" t="s">
        <v>317</v>
      </c>
      <c r="B405" t="str">
        <f>VLOOKUP(A405,'3月考勤数据'!C:H,6,0)</f>
        <v>正式员工</v>
      </c>
      <c r="C405" s="43">
        <v>44053</v>
      </c>
      <c r="D405" t="s">
        <v>1776</v>
      </c>
      <c r="E405" s="43">
        <v>44986</v>
      </c>
      <c r="F405" s="43">
        <v>45016</v>
      </c>
      <c r="G405" t="s">
        <v>38</v>
      </c>
      <c r="H405">
        <f t="shared" si="31"/>
        <v>23</v>
      </c>
      <c r="I405">
        <f t="shared" si="32"/>
        <v>172.5</v>
      </c>
      <c r="J405">
        <f t="shared" si="33"/>
        <v>172.5</v>
      </c>
      <c r="K405" s="47">
        <v>0</v>
      </c>
      <c r="L405">
        <f t="shared" si="34"/>
        <v>0</v>
      </c>
      <c r="M405">
        <f t="shared" si="35"/>
        <v>172.5</v>
      </c>
    </row>
    <row r="406" spans="1:13" hidden="1">
      <c r="A406" t="s">
        <v>1068</v>
      </c>
      <c r="B406" t="str">
        <f>VLOOKUP(A406,'3月考勤数据'!C:H,6,0)</f>
        <v>正式员工</v>
      </c>
      <c r="C406" s="43">
        <v>44048</v>
      </c>
      <c r="D406" t="s">
        <v>1776</v>
      </c>
      <c r="E406" s="43">
        <v>44986</v>
      </c>
      <c r="F406" s="43">
        <v>45016</v>
      </c>
      <c r="G406" t="s">
        <v>133</v>
      </c>
      <c r="H406">
        <f t="shared" si="31"/>
        <v>23</v>
      </c>
      <c r="I406">
        <f t="shared" si="32"/>
        <v>184</v>
      </c>
      <c r="J406">
        <f t="shared" si="33"/>
        <v>184</v>
      </c>
      <c r="K406" s="47">
        <v>0</v>
      </c>
      <c r="L406">
        <f t="shared" si="34"/>
        <v>0</v>
      </c>
      <c r="M406">
        <f t="shared" si="35"/>
        <v>184</v>
      </c>
    </row>
    <row r="407" spans="1:13" hidden="1">
      <c r="A407" t="s">
        <v>1072</v>
      </c>
      <c r="B407" t="str">
        <f>VLOOKUP(A407,'3月考勤数据'!C:H,6,0)</f>
        <v>正式员工</v>
      </c>
      <c r="C407" s="43">
        <v>44046</v>
      </c>
      <c r="D407" t="s">
        <v>1776</v>
      </c>
      <c r="E407" s="43">
        <v>44986</v>
      </c>
      <c r="F407" s="43">
        <v>45016</v>
      </c>
      <c r="G407" t="s">
        <v>38</v>
      </c>
      <c r="H407">
        <f t="shared" si="31"/>
        <v>23</v>
      </c>
      <c r="I407">
        <f t="shared" si="32"/>
        <v>172.5</v>
      </c>
      <c r="J407">
        <f t="shared" si="33"/>
        <v>172.5</v>
      </c>
      <c r="K407" s="47">
        <v>0</v>
      </c>
      <c r="L407">
        <f t="shared" si="34"/>
        <v>0</v>
      </c>
      <c r="M407">
        <f t="shared" si="35"/>
        <v>172.5</v>
      </c>
    </row>
    <row r="408" spans="1:13" hidden="1">
      <c r="A408" t="s">
        <v>1023</v>
      </c>
      <c r="B408" t="str">
        <f>VLOOKUP(A408,'3月考勤数据'!C:H,6,0)</f>
        <v>正式员工</v>
      </c>
      <c r="C408" s="43">
        <v>44013</v>
      </c>
      <c r="D408" t="s">
        <v>1776</v>
      </c>
      <c r="E408" s="43">
        <v>44986</v>
      </c>
      <c r="F408" s="43">
        <v>45016</v>
      </c>
      <c r="G408" t="s">
        <v>38</v>
      </c>
      <c r="H408">
        <f t="shared" si="31"/>
        <v>23</v>
      </c>
      <c r="I408">
        <f t="shared" si="32"/>
        <v>172.5</v>
      </c>
      <c r="J408">
        <f t="shared" si="33"/>
        <v>172.5</v>
      </c>
      <c r="K408" s="47">
        <v>0</v>
      </c>
      <c r="L408">
        <f t="shared" si="34"/>
        <v>0</v>
      </c>
      <c r="M408">
        <f t="shared" si="35"/>
        <v>172.5</v>
      </c>
    </row>
    <row r="409" spans="1:13" hidden="1">
      <c r="A409" t="s">
        <v>518</v>
      </c>
      <c r="B409" t="str">
        <f>VLOOKUP(A409,'3月考勤数据'!C:H,6,0)</f>
        <v>正式员工</v>
      </c>
      <c r="C409" s="43">
        <v>44036</v>
      </c>
      <c r="D409" t="s">
        <v>1776</v>
      </c>
      <c r="E409" s="43">
        <v>44986</v>
      </c>
      <c r="F409" s="43">
        <v>45016</v>
      </c>
      <c r="G409" t="s">
        <v>38</v>
      </c>
      <c r="H409">
        <f t="shared" si="31"/>
        <v>23</v>
      </c>
      <c r="I409">
        <f t="shared" si="32"/>
        <v>172.5</v>
      </c>
      <c r="J409">
        <f t="shared" si="33"/>
        <v>172.5</v>
      </c>
      <c r="K409" s="47">
        <v>0</v>
      </c>
      <c r="L409">
        <f t="shared" si="34"/>
        <v>0</v>
      </c>
      <c r="M409">
        <f t="shared" si="35"/>
        <v>172.5</v>
      </c>
    </row>
    <row r="410" spans="1:13" hidden="1">
      <c r="A410" t="s">
        <v>794</v>
      </c>
      <c r="B410" t="str">
        <f>VLOOKUP(A410,'3月考勤数据'!C:H,6,0)</f>
        <v>正式员工</v>
      </c>
      <c r="C410" s="43">
        <v>44057</v>
      </c>
      <c r="D410" t="s">
        <v>1776</v>
      </c>
      <c r="E410" s="43">
        <v>44986</v>
      </c>
      <c r="F410" s="43">
        <v>45016</v>
      </c>
      <c r="G410" t="s">
        <v>38</v>
      </c>
      <c r="H410">
        <f t="shared" si="31"/>
        <v>23</v>
      </c>
      <c r="I410">
        <f t="shared" si="32"/>
        <v>172.5</v>
      </c>
      <c r="J410">
        <f t="shared" si="33"/>
        <v>172.5</v>
      </c>
      <c r="K410" s="47">
        <v>0</v>
      </c>
      <c r="L410">
        <f t="shared" si="34"/>
        <v>0</v>
      </c>
      <c r="M410">
        <f t="shared" si="35"/>
        <v>172.5</v>
      </c>
    </row>
    <row r="411" spans="1:13" hidden="1">
      <c r="A411" t="s">
        <v>1073</v>
      </c>
      <c r="B411" t="str">
        <f>VLOOKUP(A411,'3月考勤数据'!C:H,6,0)</f>
        <v>正式员工</v>
      </c>
      <c r="C411" s="43">
        <v>44060</v>
      </c>
      <c r="D411" t="s">
        <v>1776</v>
      </c>
      <c r="E411" s="43">
        <v>44986</v>
      </c>
      <c r="F411" s="43">
        <v>45016</v>
      </c>
      <c r="G411" t="s">
        <v>38</v>
      </c>
      <c r="H411">
        <f t="shared" si="31"/>
        <v>23</v>
      </c>
      <c r="I411">
        <f t="shared" si="32"/>
        <v>172.5</v>
      </c>
      <c r="J411">
        <f t="shared" si="33"/>
        <v>172.5</v>
      </c>
      <c r="K411" s="47">
        <v>0</v>
      </c>
      <c r="L411">
        <f t="shared" si="34"/>
        <v>0</v>
      </c>
      <c r="M411">
        <f t="shared" si="35"/>
        <v>172.5</v>
      </c>
    </row>
    <row r="412" spans="1:13" hidden="1">
      <c r="A412" t="s">
        <v>1025</v>
      </c>
      <c r="B412" t="str">
        <f>VLOOKUP(A412,'3月考勤数据'!C:H,6,0)</f>
        <v>正式员工</v>
      </c>
      <c r="C412" s="43">
        <v>44074</v>
      </c>
      <c r="D412" t="s">
        <v>1776</v>
      </c>
      <c r="E412" s="43">
        <v>44986</v>
      </c>
      <c r="F412" s="43">
        <v>45016</v>
      </c>
      <c r="G412" t="s">
        <v>38</v>
      </c>
      <c r="H412">
        <f t="shared" si="31"/>
        <v>23</v>
      </c>
      <c r="I412">
        <f t="shared" si="32"/>
        <v>172.5</v>
      </c>
      <c r="J412">
        <f t="shared" si="33"/>
        <v>172.5</v>
      </c>
      <c r="K412" s="47">
        <v>0</v>
      </c>
      <c r="L412">
        <f t="shared" si="34"/>
        <v>0</v>
      </c>
      <c r="M412">
        <f t="shared" si="35"/>
        <v>172.5</v>
      </c>
    </row>
    <row r="413" spans="1:13" hidden="1">
      <c r="A413" t="s">
        <v>656</v>
      </c>
      <c r="B413" t="str">
        <f>VLOOKUP(A413,'3月考勤数据'!C:H,6,0)</f>
        <v>正式员工</v>
      </c>
      <c r="C413" s="43">
        <v>44074</v>
      </c>
      <c r="D413" t="s">
        <v>1776</v>
      </c>
      <c r="E413" s="43">
        <v>44986</v>
      </c>
      <c r="F413" s="43">
        <v>45016</v>
      </c>
      <c r="G413" t="s">
        <v>147</v>
      </c>
      <c r="H413">
        <f t="shared" si="31"/>
        <v>23</v>
      </c>
      <c r="I413">
        <f t="shared" si="32"/>
        <v>184</v>
      </c>
      <c r="J413">
        <f t="shared" si="33"/>
        <v>184</v>
      </c>
      <c r="K413" s="47">
        <v>0</v>
      </c>
      <c r="L413">
        <f t="shared" si="34"/>
        <v>0</v>
      </c>
      <c r="M413">
        <f t="shared" si="35"/>
        <v>184</v>
      </c>
    </row>
    <row r="414" spans="1:13" hidden="1">
      <c r="A414" t="s">
        <v>658</v>
      </c>
      <c r="B414" t="str">
        <f>VLOOKUP(A414,'3月考勤数据'!C:H,6,0)</f>
        <v>正式员工</v>
      </c>
      <c r="C414" s="43">
        <v>44076</v>
      </c>
      <c r="D414" t="s">
        <v>1776</v>
      </c>
      <c r="E414" s="43">
        <v>44986</v>
      </c>
      <c r="F414" s="43">
        <v>45016</v>
      </c>
      <c r="G414" t="s">
        <v>38</v>
      </c>
      <c r="H414">
        <f t="shared" si="31"/>
        <v>23</v>
      </c>
      <c r="I414">
        <f t="shared" si="32"/>
        <v>172.5</v>
      </c>
      <c r="J414">
        <f t="shared" si="33"/>
        <v>172.5</v>
      </c>
      <c r="K414" s="47">
        <v>0</v>
      </c>
      <c r="L414">
        <f t="shared" si="34"/>
        <v>0</v>
      </c>
      <c r="M414">
        <f t="shared" si="35"/>
        <v>172.5</v>
      </c>
    </row>
    <row r="415" spans="1:13" hidden="1">
      <c r="A415" t="s">
        <v>796</v>
      </c>
      <c r="B415" t="str">
        <f>VLOOKUP(A415,'3月考勤数据'!C:H,6,0)</f>
        <v>正式员工</v>
      </c>
      <c r="C415" s="43">
        <v>44076</v>
      </c>
      <c r="D415" t="s">
        <v>1776</v>
      </c>
      <c r="E415" s="43">
        <v>44986</v>
      </c>
      <c r="F415" s="43">
        <v>45016</v>
      </c>
      <c r="G415" t="s">
        <v>133</v>
      </c>
      <c r="H415">
        <f t="shared" si="31"/>
        <v>23</v>
      </c>
      <c r="I415">
        <f t="shared" si="32"/>
        <v>184</v>
      </c>
      <c r="J415">
        <f t="shared" si="33"/>
        <v>184</v>
      </c>
      <c r="K415" s="47">
        <v>0</v>
      </c>
      <c r="L415">
        <f t="shared" si="34"/>
        <v>0</v>
      </c>
      <c r="M415">
        <f t="shared" si="35"/>
        <v>184</v>
      </c>
    </row>
    <row r="416" spans="1:13" hidden="1">
      <c r="A416" t="s">
        <v>1450</v>
      </c>
      <c r="B416" t="str">
        <f>VLOOKUP(A416,'3月考勤数据'!C:H,6,0)</f>
        <v>正式员工</v>
      </c>
      <c r="C416" s="43">
        <v>44748</v>
      </c>
      <c r="D416" t="s">
        <v>1776</v>
      </c>
      <c r="E416" s="43">
        <v>44986</v>
      </c>
      <c r="F416" s="43">
        <v>45016</v>
      </c>
      <c r="G416" t="s">
        <v>38</v>
      </c>
      <c r="H416">
        <f t="shared" si="31"/>
        <v>23</v>
      </c>
      <c r="I416">
        <f t="shared" si="32"/>
        <v>172.5</v>
      </c>
      <c r="J416">
        <f t="shared" si="33"/>
        <v>172.5</v>
      </c>
      <c r="K416" s="47">
        <v>0</v>
      </c>
      <c r="L416">
        <f t="shared" si="34"/>
        <v>0</v>
      </c>
      <c r="M416">
        <f t="shared" si="35"/>
        <v>172.5</v>
      </c>
    </row>
    <row r="417" spans="1:13" hidden="1">
      <c r="A417" t="s">
        <v>1026</v>
      </c>
      <c r="B417" t="str">
        <f>VLOOKUP(A417,'3月考勤数据'!C:H,6,0)</f>
        <v>正式员工</v>
      </c>
      <c r="C417" s="43">
        <v>44095</v>
      </c>
      <c r="D417" t="s">
        <v>1776</v>
      </c>
      <c r="E417" s="43">
        <v>44986</v>
      </c>
      <c r="F417" s="43">
        <v>45016</v>
      </c>
      <c r="G417" t="s">
        <v>147</v>
      </c>
      <c r="H417">
        <f t="shared" si="31"/>
        <v>23</v>
      </c>
      <c r="I417">
        <f t="shared" si="32"/>
        <v>184</v>
      </c>
      <c r="J417">
        <f t="shared" si="33"/>
        <v>184</v>
      </c>
      <c r="K417" s="47">
        <v>0</v>
      </c>
      <c r="L417">
        <f t="shared" si="34"/>
        <v>0</v>
      </c>
      <c r="M417">
        <f t="shared" si="35"/>
        <v>184</v>
      </c>
    </row>
    <row r="418" spans="1:13" hidden="1">
      <c r="A418" t="s">
        <v>660</v>
      </c>
      <c r="B418" t="str">
        <f>VLOOKUP(A418,'3月考勤数据'!C:H,6,0)</f>
        <v>正式员工</v>
      </c>
      <c r="C418" s="43">
        <v>44099</v>
      </c>
      <c r="D418" t="s">
        <v>1776</v>
      </c>
      <c r="E418" s="43">
        <v>44986</v>
      </c>
      <c r="F418" s="43">
        <v>45016</v>
      </c>
      <c r="G418" t="s">
        <v>38</v>
      </c>
      <c r="H418">
        <f t="shared" si="31"/>
        <v>23</v>
      </c>
      <c r="I418">
        <f t="shared" si="32"/>
        <v>172.5</v>
      </c>
      <c r="J418">
        <f t="shared" si="33"/>
        <v>172.5</v>
      </c>
      <c r="K418" s="47">
        <v>0</v>
      </c>
      <c r="L418">
        <f t="shared" si="34"/>
        <v>0</v>
      </c>
      <c r="M418">
        <f t="shared" si="35"/>
        <v>172.5</v>
      </c>
    </row>
    <row r="419" spans="1:13" hidden="1">
      <c r="A419" t="s">
        <v>1078</v>
      </c>
      <c r="B419" t="str">
        <f>VLOOKUP(A419,'3月考勤数据'!C:H,6,0)</f>
        <v>正式员工</v>
      </c>
      <c r="C419" s="43">
        <v>44099</v>
      </c>
      <c r="D419" t="s">
        <v>1776</v>
      </c>
      <c r="E419" s="43">
        <v>44986</v>
      </c>
      <c r="F419" s="43">
        <v>45016</v>
      </c>
      <c r="G419" t="s">
        <v>38</v>
      </c>
      <c r="H419">
        <f t="shared" si="31"/>
        <v>23</v>
      </c>
      <c r="I419">
        <f t="shared" si="32"/>
        <v>172.5</v>
      </c>
      <c r="J419">
        <f t="shared" si="33"/>
        <v>172.5</v>
      </c>
      <c r="K419" s="47">
        <v>0</v>
      </c>
      <c r="L419">
        <f t="shared" si="34"/>
        <v>0</v>
      </c>
      <c r="M419">
        <f t="shared" si="35"/>
        <v>172.5</v>
      </c>
    </row>
    <row r="420" spans="1:13" hidden="1">
      <c r="A420" t="s">
        <v>798</v>
      </c>
      <c r="B420" t="str">
        <f>VLOOKUP(A420,'3月考勤数据'!C:H,6,0)</f>
        <v>正式员工</v>
      </c>
      <c r="C420" s="43">
        <v>44113</v>
      </c>
      <c r="D420" t="s">
        <v>1776</v>
      </c>
      <c r="E420" s="43">
        <v>44986</v>
      </c>
      <c r="F420" s="43">
        <v>45016</v>
      </c>
      <c r="G420" t="s">
        <v>133</v>
      </c>
      <c r="H420">
        <f t="shared" si="31"/>
        <v>23</v>
      </c>
      <c r="I420">
        <f t="shared" si="32"/>
        <v>184</v>
      </c>
      <c r="J420">
        <f t="shared" si="33"/>
        <v>184</v>
      </c>
      <c r="K420" s="47">
        <v>0</v>
      </c>
      <c r="L420">
        <f t="shared" si="34"/>
        <v>0</v>
      </c>
      <c r="M420">
        <f t="shared" si="35"/>
        <v>184</v>
      </c>
    </row>
    <row r="421" spans="1:13" hidden="1">
      <c r="A421" t="s">
        <v>1028</v>
      </c>
      <c r="B421" t="str">
        <f>VLOOKUP(A421,'3月考勤数据'!C:H,6,0)</f>
        <v>正式员工</v>
      </c>
      <c r="C421" s="43">
        <v>44113</v>
      </c>
      <c r="D421" t="s">
        <v>1776</v>
      </c>
      <c r="E421" s="43">
        <v>44986</v>
      </c>
      <c r="F421" s="43">
        <v>45016</v>
      </c>
      <c r="G421" t="s">
        <v>133</v>
      </c>
      <c r="H421">
        <f t="shared" si="31"/>
        <v>23</v>
      </c>
      <c r="I421">
        <f t="shared" si="32"/>
        <v>184</v>
      </c>
      <c r="J421">
        <f t="shared" si="33"/>
        <v>184</v>
      </c>
      <c r="K421" s="47">
        <v>0</v>
      </c>
      <c r="L421">
        <f t="shared" si="34"/>
        <v>0</v>
      </c>
      <c r="M421">
        <f t="shared" si="35"/>
        <v>184</v>
      </c>
    </row>
    <row r="422" spans="1:13" hidden="1">
      <c r="A422" t="s">
        <v>526</v>
      </c>
      <c r="B422" t="str">
        <f>VLOOKUP(A422,'3月考勤数据'!C:H,6,0)</f>
        <v>正式员工</v>
      </c>
      <c r="C422" s="43">
        <v>44130</v>
      </c>
      <c r="D422" t="s">
        <v>1776</v>
      </c>
      <c r="E422" s="43">
        <v>44986</v>
      </c>
      <c r="F422" s="43">
        <v>45016</v>
      </c>
      <c r="G422" t="s">
        <v>38</v>
      </c>
      <c r="H422">
        <f t="shared" si="31"/>
        <v>23</v>
      </c>
      <c r="I422">
        <f t="shared" si="32"/>
        <v>172.5</v>
      </c>
      <c r="J422">
        <f t="shared" si="33"/>
        <v>172.5</v>
      </c>
      <c r="K422" s="47">
        <v>0</v>
      </c>
      <c r="L422">
        <f t="shared" si="34"/>
        <v>0</v>
      </c>
      <c r="M422">
        <f t="shared" si="35"/>
        <v>172.5</v>
      </c>
    </row>
    <row r="423" spans="1:13" hidden="1">
      <c r="A423" t="s">
        <v>799</v>
      </c>
      <c r="B423" t="str">
        <f>VLOOKUP(A423,'3月考勤数据'!C:H,6,0)</f>
        <v>正式员工</v>
      </c>
      <c r="C423" s="43">
        <v>44139</v>
      </c>
      <c r="D423" t="s">
        <v>1776</v>
      </c>
      <c r="E423" s="43">
        <v>44986</v>
      </c>
      <c r="F423" s="43">
        <v>45016</v>
      </c>
      <c r="G423" t="s">
        <v>133</v>
      </c>
      <c r="H423">
        <f t="shared" si="31"/>
        <v>23</v>
      </c>
      <c r="I423">
        <f t="shared" si="32"/>
        <v>184</v>
      </c>
      <c r="J423">
        <f t="shared" si="33"/>
        <v>184</v>
      </c>
      <c r="K423" s="47">
        <v>0</v>
      </c>
      <c r="L423">
        <f t="shared" si="34"/>
        <v>0</v>
      </c>
      <c r="M423">
        <f t="shared" si="35"/>
        <v>184</v>
      </c>
    </row>
    <row r="424" spans="1:13" hidden="1">
      <c r="A424" t="s">
        <v>895</v>
      </c>
      <c r="B424" t="str">
        <f>VLOOKUP(A424,'3月考勤数据'!C:H,6,0)</f>
        <v>正式员工</v>
      </c>
      <c r="C424" s="43">
        <v>44603</v>
      </c>
      <c r="D424" t="s">
        <v>1776</v>
      </c>
      <c r="E424" s="43">
        <v>44986</v>
      </c>
      <c r="F424" s="43">
        <v>45016</v>
      </c>
      <c r="G424" t="s">
        <v>133</v>
      </c>
      <c r="H424">
        <f t="shared" ref="H424:H487" si="36">NETWORKDAYS(IF(C424&lt;E424,E424,C424),F424)</f>
        <v>23</v>
      </c>
      <c r="I424">
        <f t="shared" si="32"/>
        <v>184</v>
      </c>
      <c r="J424">
        <f t="shared" si="33"/>
        <v>184</v>
      </c>
      <c r="K424" s="47">
        <v>0</v>
      </c>
      <c r="L424">
        <f t="shared" si="34"/>
        <v>0</v>
      </c>
      <c r="M424">
        <f t="shared" si="35"/>
        <v>184</v>
      </c>
    </row>
    <row r="425" spans="1:13" hidden="1">
      <c r="A425" t="s">
        <v>801</v>
      </c>
      <c r="B425" t="str">
        <f>VLOOKUP(A425,'3月考勤数据'!C:H,6,0)</f>
        <v>正式员工</v>
      </c>
      <c r="C425" s="43">
        <v>44148</v>
      </c>
      <c r="D425" t="s">
        <v>1776</v>
      </c>
      <c r="E425" s="43">
        <v>44986</v>
      </c>
      <c r="F425" s="43">
        <v>45016</v>
      </c>
      <c r="G425" t="s">
        <v>38</v>
      </c>
      <c r="H425">
        <f t="shared" si="36"/>
        <v>23</v>
      </c>
      <c r="I425">
        <f t="shared" si="32"/>
        <v>172.5</v>
      </c>
      <c r="J425">
        <f t="shared" si="33"/>
        <v>172.5</v>
      </c>
      <c r="K425" s="47">
        <v>0</v>
      </c>
      <c r="L425">
        <f t="shared" si="34"/>
        <v>0</v>
      </c>
      <c r="M425">
        <f t="shared" si="35"/>
        <v>172.5</v>
      </c>
    </row>
    <row r="426" spans="1:13" hidden="1">
      <c r="A426" t="s">
        <v>662</v>
      </c>
      <c r="B426" t="str">
        <f>VLOOKUP(A426,'3月考勤数据'!C:H,6,0)</f>
        <v>正式员工</v>
      </c>
      <c r="C426" s="43">
        <v>44188</v>
      </c>
      <c r="D426" t="s">
        <v>1776</v>
      </c>
      <c r="E426" s="43">
        <v>44986</v>
      </c>
      <c r="F426" s="43">
        <v>45016</v>
      </c>
      <c r="G426" t="s">
        <v>38</v>
      </c>
      <c r="H426">
        <f t="shared" si="36"/>
        <v>23</v>
      </c>
      <c r="I426">
        <f t="shared" si="32"/>
        <v>172.5</v>
      </c>
      <c r="J426">
        <f t="shared" si="33"/>
        <v>172.5</v>
      </c>
      <c r="K426" s="47">
        <v>0</v>
      </c>
      <c r="L426">
        <f t="shared" si="34"/>
        <v>0</v>
      </c>
      <c r="M426">
        <f t="shared" si="35"/>
        <v>172.5</v>
      </c>
    </row>
    <row r="427" spans="1:13" hidden="1">
      <c r="A427" t="s">
        <v>805</v>
      </c>
      <c r="B427" t="str">
        <f>VLOOKUP(A427,'3月考勤数据'!C:H,6,0)</f>
        <v>正式员工</v>
      </c>
      <c r="C427" s="43">
        <v>44186</v>
      </c>
      <c r="D427" t="s">
        <v>1776</v>
      </c>
      <c r="E427" s="43">
        <v>44986</v>
      </c>
      <c r="F427" s="43">
        <v>45016</v>
      </c>
      <c r="G427" t="s">
        <v>38</v>
      </c>
      <c r="H427">
        <f t="shared" si="36"/>
        <v>23</v>
      </c>
      <c r="I427">
        <f t="shared" si="32"/>
        <v>172.5</v>
      </c>
      <c r="J427">
        <f t="shared" si="33"/>
        <v>172.5</v>
      </c>
      <c r="K427" s="47">
        <v>0</v>
      </c>
      <c r="L427">
        <f t="shared" si="34"/>
        <v>0</v>
      </c>
      <c r="M427">
        <f t="shared" si="35"/>
        <v>172.5</v>
      </c>
    </row>
    <row r="428" spans="1:13" hidden="1">
      <c r="A428" t="s">
        <v>528</v>
      </c>
      <c r="B428" t="str">
        <f>VLOOKUP(A428,'3月考勤数据'!C:H,6,0)</f>
        <v>正式员工</v>
      </c>
      <c r="C428" s="43">
        <v>44188</v>
      </c>
      <c r="D428" t="s">
        <v>1776</v>
      </c>
      <c r="E428" s="43">
        <v>44986</v>
      </c>
      <c r="F428" s="43">
        <v>45016</v>
      </c>
      <c r="G428" t="s">
        <v>38</v>
      </c>
      <c r="H428">
        <f t="shared" si="36"/>
        <v>23</v>
      </c>
      <c r="I428">
        <f t="shared" si="32"/>
        <v>172.5</v>
      </c>
      <c r="J428">
        <f t="shared" si="33"/>
        <v>172.5</v>
      </c>
      <c r="K428" s="47">
        <v>0</v>
      </c>
      <c r="L428">
        <f t="shared" si="34"/>
        <v>0</v>
      </c>
      <c r="M428">
        <f t="shared" si="35"/>
        <v>172.5</v>
      </c>
    </row>
    <row r="429" spans="1:13" hidden="1">
      <c r="A429" t="s">
        <v>530</v>
      </c>
      <c r="B429" t="str">
        <f>VLOOKUP(A429,'3月考勤数据'!C:H,6,0)</f>
        <v>正式员工</v>
      </c>
      <c r="C429" s="43">
        <v>44207</v>
      </c>
      <c r="D429" t="s">
        <v>1776</v>
      </c>
      <c r="E429" s="43">
        <v>44986</v>
      </c>
      <c r="F429" s="43">
        <v>45016</v>
      </c>
      <c r="G429" t="s">
        <v>38</v>
      </c>
      <c r="H429">
        <f t="shared" si="36"/>
        <v>23</v>
      </c>
      <c r="I429">
        <f t="shared" si="32"/>
        <v>172.5</v>
      </c>
      <c r="J429">
        <f t="shared" si="33"/>
        <v>172.5</v>
      </c>
      <c r="K429" s="47">
        <v>0</v>
      </c>
      <c r="L429">
        <f t="shared" si="34"/>
        <v>0</v>
      </c>
      <c r="M429">
        <f t="shared" si="35"/>
        <v>172.5</v>
      </c>
    </row>
    <row r="430" spans="1:13" hidden="1">
      <c r="A430" t="s">
        <v>1079</v>
      </c>
      <c r="B430" t="str">
        <f>VLOOKUP(A430,'3月考勤数据'!C:H,6,0)</f>
        <v>正式员工</v>
      </c>
      <c r="C430" s="43">
        <v>44207</v>
      </c>
      <c r="D430" t="s">
        <v>1776</v>
      </c>
      <c r="E430" s="43">
        <v>44986</v>
      </c>
      <c r="F430" s="43">
        <v>45016</v>
      </c>
      <c r="G430" t="s">
        <v>147</v>
      </c>
      <c r="H430">
        <f t="shared" si="36"/>
        <v>23</v>
      </c>
      <c r="I430">
        <f t="shared" si="32"/>
        <v>184</v>
      </c>
      <c r="J430">
        <f t="shared" si="33"/>
        <v>184</v>
      </c>
      <c r="K430" s="47">
        <v>0</v>
      </c>
      <c r="L430">
        <f t="shared" si="34"/>
        <v>0</v>
      </c>
      <c r="M430">
        <f t="shared" si="35"/>
        <v>184</v>
      </c>
    </row>
    <row r="431" spans="1:13" hidden="1">
      <c r="A431" t="s">
        <v>806</v>
      </c>
      <c r="B431" t="str">
        <f>VLOOKUP(A431,'3月考勤数据'!C:H,6,0)</f>
        <v>正式员工</v>
      </c>
      <c r="C431" s="43">
        <v>44209</v>
      </c>
      <c r="D431" t="s">
        <v>1776</v>
      </c>
      <c r="E431" s="43">
        <v>44986</v>
      </c>
      <c r="F431" s="43">
        <v>45016</v>
      </c>
      <c r="G431" t="s">
        <v>133</v>
      </c>
      <c r="H431">
        <f t="shared" si="36"/>
        <v>23</v>
      </c>
      <c r="I431">
        <f t="shared" si="32"/>
        <v>184</v>
      </c>
      <c r="J431">
        <f t="shared" si="33"/>
        <v>184</v>
      </c>
      <c r="K431" s="47">
        <v>0</v>
      </c>
      <c r="L431">
        <f t="shared" si="34"/>
        <v>0</v>
      </c>
      <c r="M431">
        <f t="shared" si="35"/>
        <v>184</v>
      </c>
    </row>
    <row r="432" spans="1:13" hidden="1">
      <c r="A432" t="s">
        <v>532</v>
      </c>
      <c r="B432" t="str">
        <f>VLOOKUP(A432,'3月考勤数据'!C:H,6,0)</f>
        <v>正式员工</v>
      </c>
      <c r="C432" s="43">
        <v>44223</v>
      </c>
      <c r="D432" t="s">
        <v>1776</v>
      </c>
      <c r="E432" s="43">
        <v>44986</v>
      </c>
      <c r="F432" s="43">
        <v>45016</v>
      </c>
      <c r="G432" t="s">
        <v>133</v>
      </c>
      <c r="H432">
        <f t="shared" si="36"/>
        <v>23</v>
      </c>
      <c r="I432">
        <f t="shared" si="32"/>
        <v>184</v>
      </c>
      <c r="J432">
        <f t="shared" si="33"/>
        <v>184</v>
      </c>
      <c r="K432" s="47">
        <v>0</v>
      </c>
      <c r="L432">
        <f t="shared" si="34"/>
        <v>0</v>
      </c>
      <c r="M432">
        <f t="shared" si="35"/>
        <v>184</v>
      </c>
    </row>
    <row r="433" spans="1:13" hidden="1">
      <c r="A433" t="s">
        <v>1080</v>
      </c>
      <c r="B433" t="str">
        <f>VLOOKUP(A433,'3月考勤数据'!C:H,6,0)</f>
        <v>正式员工</v>
      </c>
      <c r="C433" s="43">
        <v>44249</v>
      </c>
      <c r="D433" t="s">
        <v>1776</v>
      </c>
      <c r="E433" s="43">
        <v>44986</v>
      </c>
      <c r="F433" s="43">
        <v>45016</v>
      </c>
      <c r="G433" t="s">
        <v>38</v>
      </c>
      <c r="H433">
        <f t="shared" si="36"/>
        <v>23</v>
      </c>
      <c r="I433">
        <f t="shared" si="32"/>
        <v>172.5</v>
      </c>
      <c r="J433">
        <f t="shared" si="33"/>
        <v>172.5</v>
      </c>
      <c r="K433" s="47">
        <v>0</v>
      </c>
      <c r="L433">
        <f t="shared" si="34"/>
        <v>0</v>
      </c>
      <c r="M433">
        <f t="shared" si="35"/>
        <v>172.5</v>
      </c>
    </row>
    <row r="434" spans="1:13" hidden="1">
      <c r="A434" t="s">
        <v>1031</v>
      </c>
      <c r="B434" t="str">
        <f>VLOOKUP(A434,'3月考勤数据'!C:H,6,0)</f>
        <v>正式员工</v>
      </c>
      <c r="C434" s="43">
        <v>44263</v>
      </c>
      <c r="D434" t="s">
        <v>1776</v>
      </c>
      <c r="E434" s="43">
        <v>44986</v>
      </c>
      <c r="F434" s="43">
        <v>45016</v>
      </c>
      <c r="G434" t="s">
        <v>133</v>
      </c>
      <c r="H434">
        <f t="shared" si="36"/>
        <v>23</v>
      </c>
      <c r="I434">
        <f t="shared" si="32"/>
        <v>184</v>
      </c>
      <c r="J434">
        <f t="shared" si="33"/>
        <v>184</v>
      </c>
      <c r="K434" s="47">
        <v>0</v>
      </c>
      <c r="L434">
        <f t="shared" si="34"/>
        <v>0</v>
      </c>
      <c r="M434">
        <f t="shared" si="35"/>
        <v>184</v>
      </c>
    </row>
    <row r="435" spans="1:13" hidden="1">
      <c r="A435" t="s">
        <v>810</v>
      </c>
      <c r="B435" t="str">
        <f>VLOOKUP(A435,'3月考勤数据'!C:H,6,0)</f>
        <v>正式员工</v>
      </c>
      <c r="C435" s="43">
        <v>44251</v>
      </c>
      <c r="D435" t="s">
        <v>1776</v>
      </c>
      <c r="E435" s="43">
        <v>44986</v>
      </c>
      <c r="F435" s="43">
        <v>45016</v>
      </c>
      <c r="G435" t="s">
        <v>38</v>
      </c>
      <c r="H435">
        <f t="shared" si="36"/>
        <v>23</v>
      </c>
      <c r="I435">
        <f t="shared" si="32"/>
        <v>172.5</v>
      </c>
      <c r="J435">
        <f t="shared" si="33"/>
        <v>172.5</v>
      </c>
      <c r="K435" s="47">
        <v>0</v>
      </c>
      <c r="L435">
        <f t="shared" si="34"/>
        <v>0</v>
      </c>
      <c r="M435">
        <f t="shared" si="35"/>
        <v>172.5</v>
      </c>
    </row>
    <row r="436" spans="1:13" hidden="1">
      <c r="A436" t="s">
        <v>534</v>
      </c>
      <c r="B436" t="str">
        <f>VLOOKUP(A436,'3月考勤数据'!C:H,6,0)</f>
        <v>正式员工</v>
      </c>
      <c r="C436" s="43">
        <v>44251</v>
      </c>
      <c r="D436" t="s">
        <v>1776</v>
      </c>
      <c r="E436" s="43">
        <v>44986</v>
      </c>
      <c r="F436" s="43">
        <v>45016</v>
      </c>
      <c r="G436" t="s">
        <v>38</v>
      </c>
      <c r="H436">
        <f t="shared" si="36"/>
        <v>23</v>
      </c>
      <c r="I436">
        <f t="shared" si="32"/>
        <v>172.5</v>
      </c>
      <c r="J436">
        <f t="shared" si="33"/>
        <v>172.5</v>
      </c>
      <c r="K436" s="47">
        <v>0</v>
      </c>
      <c r="L436">
        <f t="shared" si="34"/>
        <v>0</v>
      </c>
      <c r="M436">
        <f t="shared" si="35"/>
        <v>172.5</v>
      </c>
    </row>
    <row r="437" spans="1:13" hidden="1">
      <c r="A437" t="s">
        <v>811</v>
      </c>
      <c r="B437" t="str">
        <f>VLOOKUP(A437,'3月考勤数据'!C:H,6,0)</f>
        <v>正式员工</v>
      </c>
      <c r="C437" s="43">
        <v>44256</v>
      </c>
      <c r="D437" t="s">
        <v>1776</v>
      </c>
      <c r="E437" s="43">
        <v>44986</v>
      </c>
      <c r="F437" s="43">
        <v>45016</v>
      </c>
      <c r="G437" t="s">
        <v>38</v>
      </c>
      <c r="H437">
        <f t="shared" si="36"/>
        <v>23</v>
      </c>
      <c r="I437">
        <f t="shared" si="32"/>
        <v>172.5</v>
      </c>
      <c r="J437">
        <f t="shared" si="33"/>
        <v>172.5</v>
      </c>
      <c r="K437" s="47">
        <v>0</v>
      </c>
      <c r="L437">
        <f t="shared" si="34"/>
        <v>0</v>
      </c>
      <c r="M437">
        <f t="shared" si="35"/>
        <v>172.5</v>
      </c>
    </row>
    <row r="438" spans="1:13" hidden="1">
      <c r="A438" t="s">
        <v>813</v>
      </c>
      <c r="B438" t="str">
        <f>VLOOKUP(A438,'3月考勤数据'!C:H,6,0)</f>
        <v>正式员工</v>
      </c>
      <c r="C438" s="43">
        <v>44256</v>
      </c>
      <c r="D438" t="s">
        <v>1776</v>
      </c>
      <c r="E438" s="43">
        <v>44986</v>
      </c>
      <c r="F438" s="43">
        <v>45016</v>
      </c>
      <c r="G438" t="s">
        <v>133</v>
      </c>
      <c r="H438">
        <f t="shared" si="36"/>
        <v>23</v>
      </c>
      <c r="I438">
        <f t="shared" si="32"/>
        <v>184</v>
      </c>
      <c r="J438">
        <f t="shared" si="33"/>
        <v>184</v>
      </c>
      <c r="K438" s="47">
        <v>0</v>
      </c>
      <c r="L438">
        <f t="shared" si="34"/>
        <v>0</v>
      </c>
      <c r="M438">
        <f t="shared" si="35"/>
        <v>184</v>
      </c>
    </row>
    <row r="439" spans="1:13" hidden="1">
      <c r="A439" t="s">
        <v>817</v>
      </c>
      <c r="B439" t="str">
        <f>VLOOKUP(A439,'3月考勤数据'!C:H,6,0)</f>
        <v>正式员工</v>
      </c>
      <c r="C439" s="43">
        <v>44258</v>
      </c>
      <c r="D439" t="s">
        <v>1776</v>
      </c>
      <c r="E439" s="43">
        <v>44986</v>
      </c>
      <c r="F439" s="43">
        <v>45016</v>
      </c>
      <c r="G439" t="s">
        <v>133</v>
      </c>
      <c r="H439">
        <f t="shared" si="36"/>
        <v>23</v>
      </c>
      <c r="I439">
        <f t="shared" si="32"/>
        <v>184</v>
      </c>
      <c r="J439">
        <f t="shared" si="33"/>
        <v>184</v>
      </c>
      <c r="K439" s="47">
        <v>0</v>
      </c>
      <c r="L439">
        <f t="shared" si="34"/>
        <v>0</v>
      </c>
      <c r="M439">
        <f t="shared" si="35"/>
        <v>184</v>
      </c>
    </row>
    <row r="440" spans="1:13" hidden="1">
      <c r="A440" t="s">
        <v>665</v>
      </c>
      <c r="B440" t="str">
        <f>VLOOKUP(A440,'3月考勤数据'!C:H,6,0)</f>
        <v>正式员工</v>
      </c>
      <c r="C440" s="43">
        <v>44260</v>
      </c>
      <c r="D440" t="s">
        <v>1776</v>
      </c>
      <c r="E440" s="43">
        <v>44986</v>
      </c>
      <c r="F440" s="43">
        <v>45016</v>
      </c>
      <c r="G440" t="s">
        <v>38</v>
      </c>
      <c r="H440">
        <f t="shared" si="36"/>
        <v>23</v>
      </c>
      <c r="I440">
        <f t="shared" si="32"/>
        <v>172.5</v>
      </c>
      <c r="J440">
        <f t="shared" si="33"/>
        <v>172.5</v>
      </c>
      <c r="K440" s="47">
        <v>0</v>
      </c>
      <c r="L440">
        <f t="shared" si="34"/>
        <v>0</v>
      </c>
      <c r="M440">
        <f t="shared" si="35"/>
        <v>172.5</v>
      </c>
    </row>
    <row r="441" spans="1:13" hidden="1">
      <c r="A441" t="s">
        <v>537</v>
      </c>
      <c r="B441" t="str">
        <f>VLOOKUP(A441,'3月考勤数据'!C:H,6,0)</f>
        <v>正式员工</v>
      </c>
      <c r="C441" s="43">
        <v>44270</v>
      </c>
      <c r="D441" t="s">
        <v>1776</v>
      </c>
      <c r="E441" s="43">
        <v>44986</v>
      </c>
      <c r="F441" s="43">
        <v>45016</v>
      </c>
      <c r="G441" t="s">
        <v>133</v>
      </c>
      <c r="H441">
        <f t="shared" si="36"/>
        <v>23</v>
      </c>
      <c r="I441">
        <f t="shared" si="32"/>
        <v>184</v>
      </c>
      <c r="J441">
        <f t="shared" si="33"/>
        <v>184</v>
      </c>
      <c r="K441" s="47">
        <v>0</v>
      </c>
      <c r="L441">
        <f t="shared" si="34"/>
        <v>0</v>
      </c>
      <c r="M441">
        <f t="shared" si="35"/>
        <v>184</v>
      </c>
    </row>
    <row r="442" spans="1:13" hidden="1">
      <c r="A442" t="s">
        <v>995</v>
      </c>
      <c r="B442" t="str">
        <f>VLOOKUP(A442,'3月考勤数据'!C:H,6,0)</f>
        <v>正式员工</v>
      </c>
      <c r="C442" s="43">
        <v>44272</v>
      </c>
      <c r="D442" t="s">
        <v>1776</v>
      </c>
      <c r="E442" s="43">
        <v>44986</v>
      </c>
      <c r="F442" s="43">
        <v>45016</v>
      </c>
      <c r="G442" t="s">
        <v>38</v>
      </c>
      <c r="H442">
        <f t="shared" si="36"/>
        <v>23</v>
      </c>
      <c r="I442">
        <f t="shared" si="32"/>
        <v>172.5</v>
      </c>
      <c r="J442">
        <f t="shared" si="33"/>
        <v>172.5</v>
      </c>
      <c r="K442" s="47">
        <v>0</v>
      </c>
      <c r="L442">
        <f t="shared" si="34"/>
        <v>0</v>
      </c>
      <c r="M442">
        <f t="shared" si="35"/>
        <v>172.5</v>
      </c>
    </row>
    <row r="443" spans="1:13" hidden="1">
      <c r="A443" t="s">
        <v>540</v>
      </c>
      <c r="B443" t="str">
        <f>VLOOKUP(A443,'3月考勤数据'!C:H,6,0)</f>
        <v>正式员工</v>
      </c>
      <c r="C443" s="43">
        <v>44277</v>
      </c>
      <c r="D443" t="s">
        <v>1776</v>
      </c>
      <c r="E443" s="43">
        <v>44986</v>
      </c>
      <c r="F443" s="43">
        <v>45016</v>
      </c>
      <c r="G443" t="s">
        <v>38</v>
      </c>
      <c r="H443">
        <f t="shared" si="36"/>
        <v>23</v>
      </c>
      <c r="I443">
        <f t="shared" si="32"/>
        <v>172.5</v>
      </c>
      <c r="J443">
        <f t="shared" si="33"/>
        <v>172.5</v>
      </c>
      <c r="K443" s="47">
        <v>0</v>
      </c>
      <c r="L443">
        <f t="shared" si="34"/>
        <v>0</v>
      </c>
      <c r="M443">
        <f t="shared" si="35"/>
        <v>172.5</v>
      </c>
    </row>
    <row r="444" spans="1:13" hidden="1">
      <c r="A444" t="s">
        <v>542</v>
      </c>
      <c r="B444" t="str">
        <f>VLOOKUP(A444,'3月考勤数据'!C:H,6,0)</f>
        <v>正式员工</v>
      </c>
      <c r="C444" s="43">
        <v>44284</v>
      </c>
      <c r="D444" t="s">
        <v>1776</v>
      </c>
      <c r="E444" s="43">
        <v>44986</v>
      </c>
      <c r="F444" s="43">
        <v>45016</v>
      </c>
      <c r="G444" t="s">
        <v>133</v>
      </c>
      <c r="H444">
        <f t="shared" si="36"/>
        <v>23</v>
      </c>
      <c r="I444">
        <f t="shared" si="32"/>
        <v>184</v>
      </c>
      <c r="J444">
        <f t="shared" si="33"/>
        <v>184</v>
      </c>
      <c r="K444" s="47">
        <v>0</v>
      </c>
      <c r="L444">
        <f t="shared" si="34"/>
        <v>0</v>
      </c>
      <c r="M444">
        <f t="shared" si="35"/>
        <v>184</v>
      </c>
    </row>
    <row r="445" spans="1:13" hidden="1">
      <c r="A445" t="s">
        <v>1083</v>
      </c>
      <c r="B445" t="str">
        <f>VLOOKUP(A445,'3月考勤数据'!C:H,6,0)</f>
        <v>正式员工</v>
      </c>
      <c r="C445" s="43">
        <v>44281</v>
      </c>
      <c r="D445" t="s">
        <v>1776</v>
      </c>
      <c r="E445" s="43">
        <v>44986</v>
      </c>
      <c r="F445" s="43">
        <v>45016</v>
      </c>
      <c r="G445" t="s">
        <v>38</v>
      </c>
      <c r="H445">
        <f t="shared" si="36"/>
        <v>23</v>
      </c>
      <c r="I445">
        <f t="shared" si="32"/>
        <v>172.5</v>
      </c>
      <c r="J445">
        <f t="shared" si="33"/>
        <v>172.5</v>
      </c>
      <c r="K445" s="47">
        <v>0</v>
      </c>
      <c r="L445">
        <f t="shared" si="34"/>
        <v>0</v>
      </c>
      <c r="M445">
        <f t="shared" si="35"/>
        <v>172.5</v>
      </c>
    </row>
    <row r="446" spans="1:13" hidden="1">
      <c r="A446" t="s">
        <v>997</v>
      </c>
      <c r="B446" t="str">
        <f>VLOOKUP(A446,'3月考勤数据'!C:H,6,0)</f>
        <v>正式员工</v>
      </c>
      <c r="C446" s="43">
        <v>44288</v>
      </c>
      <c r="D446" t="s">
        <v>1776</v>
      </c>
      <c r="E446" s="43">
        <v>44986</v>
      </c>
      <c r="F446" s="43">
        <v>45016</v>
      </c>
      <c r="G446" t="s">
        <v>38</v>
      </c>
      <c r="H446">
        <f t="shared" si="36"/>
        <v>23</v>
      </c>
      <c r="I446">
        <f t="shared" si="32"/>
        <v>172.5</v>
      </c>
      <c r="J446">
        <f t="shared" si="33"/>
        <v>172.5</v>
      </c>
      <c r="K446" s="47">
        <v>0</v>
      </c>
      <c r="L446">
        <f t="shared" si="34"/>
        <v>0</v>
      </c>
      <c r="M446">
        <f t="shared" si="35"/>
        <v>172.5</v>
      </c>
    </row>
    <row r="447" spans="1:13" hidden="1">
      <c r="A447" t="s">
        <v>397</v>
      </c>
      <c r="B447" t="str">
        <f>VLOOKUP(A447,'3月考勤数据'!C:H,6,0)</f>
        <v>正式员工</v>
      </c>
      <c r="C447" s="43">
        <v>43983</v>
      </c>
      <c r="D447" t="s">
        <v>1776</v>
      </c>
      <c r="E447" s="43">
        <v>44986</v>
      </c>
      <c r="F447" s="43">
        <v>45016</v>
      </c>
      <c r="G447" t="s">
        <v>38</v>
      </c>
      <c r="H447">
        <f t="shared" si="36"/>
        <v>23</v>
      </c>
      <c r="I447">
        <f t="shared" si="32"/>
        <v>172.5</v>
      </c>
      <c r="J447">
        <f t="shared" si="33"/>
        <v>172.5</v>
      </c>
      <c r="K447" s="47">
        <v>0</v>
      </c>
      <c r="L447">
        <f t="shared" si="34"/>
        <v>0</v>
      </c>
      <c r="M447">
        <f t="shared" si="35"/>
        <v>172.5</v>
      </c>
    </row>
    <row r="448" spans="1:13" hidden="1">
      <c r="A448" t="s">
        <v>1085</v>
      </c>
      <c r="B448" t="str">
        <f>VLOOKUP(A448,'3月考勤数据'!C:H,6,0)</f>
        <v>正式员工</v>
      </c>
      <c r="C448" s="43">
        <v>44288</v>
      </c>
      <c r="D448" t="s">
        <v>1776</v>
      </c>
      <c r="E448" s="43">
        <v>44986</v>
      </c>
      <c r="F448" s="43">
        <v>45016</v>
      </c>
      <c r="G448" t="s">
        <v>133</v>
      </c>
      <c r="H448">
        <f t="shared" si="36"/>
        <v>23</v>
      </c>
      <c r="I448">
        <f t="shared" si="32"/>
        <v>184</v>
      </c>
      <c r="J448">
        <f t="shared" si="33"/>
        <v>184</v>
      </c>
      <c r="K448" s="47">
        <v>0</v>
      </c>
      <c r="L448">
        <f t="shared" si="34"/>
        <v>0</v>
      </c>
      <c r="M448">
        <f t="shared" si="35"/>
        <v>184</v>
      </c>
    </row>
    <row r="449" spans="1:13" hidden="1">
      <c r="A449" t="s">
        <v>1087</v>
      </c>
      <c r="B449" t="str">
        <f>VLOOKUP(A449,'3月考勤数据'!C:H,6,0)</f>
        <v>正式员工</v>
      </c>
      <c r="C449" s="43">
        <v>44295</v>
      </c>
      <c r="D449" t="s">
        <v>1776</v>
      </c>
      <c r="E449" s="43">
        <v>44986</v>
      </c>
      <c r="F449" s="43">
        <v>45016</v>
      </c>
      <c r="G449" t="s">
        <v>133</v>
      </c>
      <c r="H449">
        <f t="shared" si="36"/>
        <v>23</v>
      </c>
      <c r="I449">
        <f t="shared" si="32"/>
        <v>184</v>
      </c>
      <c r="J449">
        <f t="shared" si="33"/>
        <v>184</v>
      </c>
      <c r="K449" s="47">
        <v>0</v>
      </c>
      <c r="L449">
        <f t="shared" si="34"/>
        <v>0</v>
      </c>
      <c r="M449">
        <f t="shared" si="35"/>
        <v>184</v>
      </c>
    </row>
    <row r="450" spans="1:13" hidden="1">
      <c r="A450" t="s">
        <v>1090</v>
      </c>
      <c r="B450" t="str">
        <f>VLOOKUP(A450,'3月考勤数据'!C:H,6,0)</f>
        <v>正式员工</v>
      </c>
      <c r="C450" s="43">
        <v>44298</v>
      </c>
      <c r="D450" t="s">
        <v>1776</v>
      </c>
      <c r="E450" s="43">
        <v>44986</v>
      </c>
      <c r="F450" s="43">
        <v>45016</v>
      </c>
      <c r="G450" t="s">
        <v>38</v>
      </c>
      <c r="H450">
        <f t="shared" si="36"/>
        <v>23</v>
      </c>
      <c r="I450">
        <f t="shared" ref="I450:I513" si="37">IF(G450="研发",172.5,184)</f>
        <v>172.5</v>
      </c>
      <c r="J450">
        <f t="shared" ref="J450:J513" si="38">IF(G450="研发",7.5,8)*H450</f>
        <v>172.5</v>
      </c>
      <c r="K450" s="47">
        <v>0</v>
      </c>
      <c r="L450">
        <f t="shared" ref="L450:L513" si="39">IF(G450="研发",7.5,8)*K450</f>
        <v>0</v>
      </c>
      <c r="M450">
        <f t="shared" ref="M450:M513" si="40">J450-L450</f>
        <v>172.5</v>
      </c>
    </row>
    <row r="451" spans="1:13" hidden="1">
      <c r="A451" t="s">
        <v>549</v>
      </c>
      <c r="B451" t="str">
        <f>VLOOKUP(A451,'3月考勤数据'!C:H,6,0)</f>
        <v>正式员工</v>
      </c>
      <c r="C451" s="43">
        <v>44298</v>
      </c>
      <c r="D451" t="s">
        <v>1776</v>
      </c>
      <c r="E451" s="43">
        <v>44986</v>
      </c>
      <c r="F451" s="43">
        <v>45016</v>
      </c>
      <c r="G451" t="s">
        <v>38</v>
      </c>
      <c r="H451">
        <f t="shared" si="36"/>
        <v>23</v>
      </c>
      <c r="I451">
        <f t="shared" si="37"/>
        <v>172.5</v>
      </c>
      <c r="J451">
        <f t="shared" si="38"/>
        <v>172.5</v>
      </c>
      <c r="K451" s="47">
        <v>0</v>
      </c>
      <c r="L451">
        <f t="shared" si="39"/>
        <v>0</v>
      </c>
      <c r="M451">
        <f t="shared" si="40"/>
        <v>172.5</v>
      </c>
    </row>
    <row r="452" spans="1:13" hidden="1">
      <c r="A452" t="s">
        <v>999</v>
      </c>
      <c r="B452" t="str">
        <f>VLOOKUP(A452,'3月考勤数据'!C:H,6,0)</f>
        <v>正式员工</v>
      </c>
      <c r="C452" s="43">
        <v>44295</v>
      </c>
      <c r="D452" t="s">
        <v>1776</v>
      </c>
      <c r="E452" s="43">
        <v>44986</v>
      </c>
      <c r="F452" s="43">
        <v>45016</v>
      </c>
      <c r="G452" t="s">
        <v>38</v>
      </c>
      <c r="H452">
        <f t="shared" si="36"/>
        <v>23</v>
      </c>
      <c r="I452">
        <f t="shared" si="37"/>
        <v>172.5</v>
      </c>
      <c r="J452">
        <f t="shared" si="38"/>
        <v>172.5</v>
      </c>
      <c r="K452" s="47">
        <v>0</v>
      </c>
      <c r="L452">
        <f t="shared" si="39"/>
        <v>0</v>
      </c>
      <c r="M452">
        <f t="shared" si="40"/>
        <v>172.5</v>
      </c>
    </row>
    <row r="453" spans="1:13" hidden="1">
      <c r="A453" t="s">
        <v>669</v>
      </c>
      <c r="B453" t="str">
        <f>VLOOKUP(A453,'3月考勤数据'!C:H,6,0)</f>
        <v>正式员工</v>
      </c>
      <c r="C453" s="43">
        <v>44300</v>
      </c>
      <c r="D453" t="s">
        <v>1776</v>
      </c>
      <c r="E453" s="43">
        <v>44986</v>
      </c>
      <c r="F453" s="43">
        <v>45016</v>
      </c>
      <c r="G453" t="s">
        <v>38</v>
      </c>
      <c r="H453">
        <f t="shared" si="36"/>
        <v>23</v>
      </c>
      <c r="I453">
        <f t="shared" si="37"/>
        <v>172.5</v>
      </c>
      <c r="J453">
        <f t="shared" si="38"/>
        <v>172.5</v>
      </c>
      <c r="K453" s="47">
        <v>0</v>
      </c>
      <c r="L453">
        <f t="shared" si="39"/>
        <v>0</v>
      </c>
      <c r="M453">
        <f t="shared" si="40"/>
        <v>172.5</v>
      </c>
    </row>
    <row r="454" spans="1:13" hidden="1">
      <c r="A454" t="s">
        <v>671</v>
      </c>
      <c r="B454" t="str">
        <f>VLOOKUP(A454,'3月考勤数据'!C:H,6,0)</f>
        <v>正式员工</v>
      </c>
      <c r="C454" s="43">
        <v>44307</v>
      </c>
      <c r="D454" t="s">
        <v>1776</v>
      </c>
      <c r="E454" s="43">
        <v>44986</v>
      </c>
      <c r="F454" s="43">
        <v>45016</v>
      </c>
      <c r="G454" t="s">
        <v>38</v>
      </c>
      <c r="H454">
        <f t="shared" si="36"/>
        <v>23</v>
      </c>
      <c r="I454">
        <f t="shared" si="37"/>
        <v>172.5</v>
      </c>
      <c r="J454">
        <f t="shared" si="38"/>
        <v>172.5</v>
      </c>
      <c r="K454" s="47">
        <v>0</v>
      </c>
      <c r="L454">
        <f t="shared" si="39"/>
        <v>0</v>
      </c>
      <c r="M454">
        <f t="shared" si="40"/>
        <v>172.5</v>
      </c>
    </row>
    <row r="455" spans="1:13" hidden="1">
      <c r="A455" t="s">
        <v>551</v>
      </c>
      <c r="B455" t="str">
        <f>VLOOKUP(A455,'3月考勤数据'!C:H,6,0)</f>
        <v>正式员工</v>
      </c>
      <c r="C455" s="43">
        <v>44307</v>
      </c>
      <c r="D455" t="s">
        <v>1776</v>
      </c>
      <c r="E455" s="43">
        <v>44986</v>
      </c>
      <c r="F455" s="43">
        <v>45016</v>
      </c>
      <c r="G455" t="s">
        <v>38</v>
      </c>
      <c r="H455">
        <f t="shared" si="36"/>
        <v>23</v>
      </c>
      <c r="I455">
        <f t="shared" si="37"/>
        <v>172.5</v>
      </c>
      <c r="J455">
        <f t="shared" si="38"/>
        <v>172.5</v>
      </c>
      <c r="K455" s="47">
        <v>0</v>
      </c>
      <c r="L455">
        <f t="shared" si="39"/>
        <v>0</v>
      </c>
      <c r="M455">
        <f t="shared" si="40"/>
        <v>172.5</v>
      </c>
    </row>
    <row r="456" spans="1:13" hidden="1">
      <c r="A456" t="s">
        <v>673</v>
      </c>
      <c r="B456" t="str">
        <f>VLOOKUP(A456,'3月考勤数据'!C:H,6,0)</f>
        <v>正式员工</v>
      </c>
      <c r="C456" s="43">
        <v>44312</v>
      </c>
      <c r="D456" t="s">
        <v>1776</v>
      </c>
      <c r="E456" s="43">
        <v>44986</v>
      </c>
      <c r="F456" s="43">
        <v>45016</v>
      </c>
      <c r="G456" t="s">
        <v>38</v>
      </c>
      <c r="H456">
        <f t="shared" si="36"/>
        <v>23</v>
      </c>
      <c r="I456">
        <f t="shared" si="37"/>
        <v>172.5</v>
      </c>
      <c r="J456">
        <f t="shared" si="38"/>
        <v>172.5</v>
      </c>
      <c r="K456" s="47">
        <v>0</v>
      </c>
      <c r="L456">
        <f t="shared" si="39"/>
        <v>0</v>
      </c>
      <c r="M456">
        <f t="shared" si="40"/>
        <v>172.5</v>
      </c>
    </row>
    <row r="457" spans="1:13" hidden="1">
      <c r="A457" t="s">
        <v>553</v>
      </c>
      <c r="B457" t="str">
        <f>VLOOKUP(A457,'3月考勤数据'!C:H,6,0)</f>
        <v>正式员工</v>
      </c>
      <c r="C457" s="43">
        <v>44314</v>
      </c>
      <c r="D457" t="s">
        <v>1776</v>
      </c>
      <c r="E457" s="43">
        <v>44986</v>
      </c>
      <c r="F457" s="43">
        <v>45016</v>
      </c>
      <c r="G457" t="s">
        <v>38</v>
      </c>
      <c r="H457">
        <f t="shared" si="36"/>
        <v>23</v>
      </c>
      <c r="I457">
        <f t="shared" si="37"/>
        <v>172.5</v>
      </c>
      <c r="J457">
        <f t="shared" si="38"/>
        <v>172.5</v>
      </c>
      <c r="K457" s="47">
        <v>0</v>
      </c>
      <c r="L457">
        <f t="shared" si="39"/>
        <v>0</v>
      </c>
      <c r="M457">
        <f t="shared" si="40"/>
        <v>172.5</v>
      </c>
    </row>
    <row r="458" spans="1:13" hidden="1">
      <c r="A458" t="s">
        <v>821</v>
      </c>
      <c r="B458" t="str">
        <f>VLOOKUP(A458,'3月考勤数据'!C:H,6,0)</f>
        <v>正式员工</v>
      </c>
      <c r="C458" s="43">
        <v>44314</v>
      </c>
      <c r="D458" t="s">
        <v>1776</v>
      </c>
      <c r="E458" s="43">
        <v>44986</v>
      </c>
      <c r="F458" s="43">
        <v>45016</v>
      </c>
      <c r="G458" t="s">
        <v>38</v>
      </c>
      <c r="H458">
        <f t="shared" si="36"/>
        <v>23</v>
      </c>
      <c r="I458">
        <f t="shared" si="37"/>
        <v>172.5</v>
      </c>
      <c r="J458">
        <f t="shared" si="38"/>
        <v>172.5</v>
      </c>
      <c r="K458" s="47">
        <v>0</v>
      </c>
      <c r="L458">
        <f t="shared" si="39"/>
        <v>0</v>
      </c>
      <c r="M458">
        <f t="shared" si="40"/>
        <v>172.5</v>
      </c>
    </row>
    <row r="459" spans="1:13" hidden="1">
      <c r="A459" t="s">
        <v>1034</v>
      </c>
      <c r="B459" t="str">
        <f>VLOOKUP(A459,'3月考勤数据'!C:H,6,0)</f>
        <v>正式员工</v>
      </c>
      <c r="C459" s="43">
        <v>44323</v>
      </c>
      <c r="D459" t="s">
        <v>1776</v>
      </c>
      <c r="E459" s="43">
        <v>44986</v>
      </c>
      <c r="F459" s="43">
        <v>45016</v>
      </c>
      <c r="G459" t="s">
        <v>38</v>
      </c>
      <c r="H459">
        <f t="shared" si="36"/>
        <v>23</v>
      </c>
      <c r="I459">
        <f t="shared" si="37"/>
        <v>172.5</v>
      </c>
      <c r="J459">
        <f t="shared" si="38"/>
        <v>172.5</v>
      </c>
      <c r="K459" s="47">
        <v>0</v>
      </c>
      <c r="L459">
        <f t="shared" si="39"/>
        <v>0</v>
      </c>
      <c r="M459">
        <f t="shared" si="40"/>
        <v>172.5</v>
      </c>
    </row>
    <row r="460" spans="1:13" hidden="1">
      <c r="A460" t="s">
        <v>1001</v>
      </c>
      <c r="B460" t="str">
        <f>VLOOKUP(A460,'3月考勤数据'!C:H,6,0)</f>
        <v>正式员工</v>
      </c>
      <c r="C460" s="43">
        <v>44323</v>
      </c>
      <c r="D460" t="s">
        <v>1776</v>
      </c>
      <c r="E460" s="43">
        <v>44986</v>
      </c>
      <c r="F460" s="43">
        <v>45016</v>
      </c>
      <c r="G460" t="s">
        <v>38</v>
      </c>
      <c r="H460">
        <f t="shared" si="36"/>
        <v>23</v>
      </c>
      <c r="I460">
        <f t="shared" si="37"/>
        <v>172.5</v>
      </c>
      <c r="J460">
        <f t="shared" si="38"/>
        <v>172.5</v>
      </c>
      <c r="K460" s="47">
        <v>0</v>
      </c>
      <c r="L460">
        <f t="shared" si="39"/>
        <v>0</v>
      </c>
      <c r="M460">
        <f t="shared" si="40"/>
        <v>172.5</v>
      </c>
    </row>
    <row r="461" spans="1:13" hidden="1">
      <c r="A461" t="s">
        <v>1258</v>
      </c>
      <c r="B461" t="str">
        <f>VLOOKUP(A461,'3月考勤数据'!C:H,6,0)</f>
        <v>正式员工</v>
      </c>
      <c r="C461" s="43">
        <v>44382</v>
      </c>
      <c r="D461" t="s">
        <v>1776</v>
      </c>
      <c r="E461" s="43">
        <v>44986</v>
      </c>
      <c r="F461" s="43">
        <v>45016</v>
      </c>
      <c r="G461" t="s">
        <v>38</v>
      </c>
      <c r="H461">
        <f t="shared" si="36"/>
        <v>23</v>
      </c>
      <c r="I461">
        <f t="shared" si="37"/>
        <v>172.5</v>
      </c>
      <c r="J461">
        <f t="shared" si="38"/>
        <v>172.5</v>
      </c>
      <c r="K461" s="47">
        <v>0</v>
      </c>
      <c r="L461">
        <f t="shared" si="39"/>
        <v>0</v>
      </c>
      <c r="M461">
        <f t="shared" si="40"/>
        <v>172.5</v>
      </c>
    </row>
    <row r="462" spans="1:13" hidden="1">
      <c r="A462" t="s">
        <v>822</v>
      </c>
      <c r="B462" t="str">
        <f>VLOOKUP(A462,'3月考勤数据'!C:H,6,0)</f>
        <v>正式员工</v>
      </c>
      <c r="C462" s="43">
        <v>44326</v>
      </c>
      <c r="D462" t="s">
        <v>1776</v>
      </c>
      <c r="E462" s="43">
        <v>44986</v>
      </c>
      <c r="F462" s="43">
        <v>45016</v>
      </c>
      <c r="G462" t="s">
        <v>133</v>
      </c>
      <c r="H462">
        <f t="shared" si="36"/>
        <v>23</v>
      </c>
      <c r="I462">
        <f t="shared" si="37"/>
        <v>184</v>
      </c>
      <c r="J462">
        <f t="shared" si="38"/>
        <v>184</v>
      </c>
      <c r="K462" s="47">
        <v>0</v>
      </c>
      <c r="L462">
        <f t="shared" si="39"/>
        <v>0</v>
      </c>
      <c r="M462">
        <f t="shared" si="40"/>
        <v>184</v>
      </c>
    </row>
    <row r="463" spans="1:13" hidden="1">
      <c r="A463" t="s">
        <v>1035</v>
      </c>
      <c r="B463" t="str">
        <f>VLOOKUP(A463,'3月考勤数据'!C:H,6,0)</f>
        <v>正式员工</v>
      </c>
      <c r="C463" s="43">
        <v>44326</v>
      </c>
      <c r="D463" t="s">
        <v>1776</v>
      </c>
      <c r="E463" s="43">
        <v>44986</v>
      </c>
      <c r="F463" s="43">
        <v>45016</v>
      </c>
      <c r="G463" t="s">
        <v>38</v>
      </c>
      <c r="H463">
        <f t="shared" si="36"/>
        <v>23</v>
      </c>
      <c r="I463">
        <f t="shared" si="37"/>
        <v>172.5</v>
      </c>
      <c r="J463">
        <f t="shared" si="38"/>
        <v>172.5</v>
      </c>
      <c r="K463" s="47">
        <v>0</v>
      </c>
      <c r="L463">
        <f t="shared" si="39"/>
        <v>0</v>
      </c>
      <c r="M463">
        <f t="shared" si="40"/>
        <v>172.5</v>
      </c>
    </row>
    <row r="464" spans="1:13" hidden="1">
      <c r="A464" t="s">
        <v>1003</v>
      </c>
      <c r="B464" t="str">
        <f>VLOOKUP(A464,'3月考勤数据'!C:H,6,0)</f>
        <v>正式员工</v>
      </c>
      <c r="C464" s="43">
        <v>44328</v>
      </c>
      <c r="D464" t="s">
        <v>1776</v>
      </c>
      <c r="E464" s="43">
        <v>44986</v>
      </c>
      <c r="F464" s="43">
        <v>45016</v>
      </c>
      <c r="G464" t="s">
        <v>133</v>
      </c>
      <c r="H464">
        <f t="shared" si="36"/>
        <v>23</v>
      </c>
      <c r="I464">
        <f t="shared" si="37"/>
        <v>184</v>
      </c>
      <c r="J464">
        <f t="shared" si="38"/>
        <v>184</v>
      </c>
      <c r="K464" s="47">
        <v>0</v>
      </c>
      <c r="L464">
        <f t="shared" si="39"/>
        <v>0</v>
      </c>
      <c r="M464">
        <f t="shared" si="40"/>
        <v>184</v>
      </c>
    </row>
    <row r="465" spans="1:13" hidden="1">
      <c r="A465" t="s">
        <v>675</v>
      </c>
      <c r="B465" t="str">
        <f>VLOOKUP(A465,'3月考勤数据'!C:H,6,0)</f>
        <v>正式员工</v>
      </c>
      <c r="C465" s="43">
        <v>44330</v>
      </c>
      <c r="D465" t="s">
        <v>1776</v>
      </c>
      <c r="E465" s="43">
        <v>44986</v>
      </c>
      <c r="F465" s="43">
        <v>45016</v>
      </c>
      <c r="G465" t="s">
        <v>38</v>
      </c>
      <c r="H465">
        <f t="shared" si="36"/>
        <v>23</v>
      </c>
      <c r="I465">
        <f t="shared" si="37"/>
        <v>172.5</v>
      </c>
      <c r="J465">
        <f t="shared" si="38"/>
        <v>172.5</v>
      </c>
      <c r="K465" s="47">
        <v>0</v>
      </c>
      <c r="L465">
        <f t="shared" si="39"/>
        <v>0</v>
      </c>
      <c r="M465">
        <f t="shared" si="40"/>
        <v>172.5</v>
      </c>
    </row>
    <row r="466" spans="1:13" hidden="1">
      <c r="A466" t="s">
        <v>1093</v>
      </c>
      <c r="B466" t="str">
        <f>VLOOKUP(A466,'3月考勤数据'!C:H,6,0)</f>
        <v>正式员工</v>
      </c>
      <c r="C466" s="43">
        <v>44330</v>
      </c>
      <c r="D466" t="s">
        <v>1776</v>
      </c>
      <c r="E466" s="43">
        <v>44986</v>
      </c>
      <c r="F466" s="43">
        <v>45016</v>
      </c>
      <c r="G466" t="s">
        <v>133</v>
      </c>
      <c r="H466">
        <f t="shared" si="36"/>
        <v>23</v>
      </c>
      <c r="I466">
        <f t="shared" si="37"/>
        <v>184</v>
      </c>
      <c r="J466">
        <f t="shared" si="38"/>
        <v>184</v>
      </c>
      <c r="K466" s="47">
        <v>0</v>
      </c>
      <c r="L466">
        <f t="shared" si="39"/>
        <v>0</v>
      </c>
      <c r="M466">
        <f t="shared" si="40"/>
        <v>184</v>
      </c>
    </row>
    <row r="467" spans="1:13" hidden="1">
      <c r="A467" t="s">
        <v>677</v>
      </c>
      <c r="B467" t="str">
        <f>VLOOKUP(A467,'3月考勤数据'!C:H,6,0)</f>
        <v>正式员工</v>
      </c>
      <c r="C467" s="43">
        <v>44330</v>
      </c>
      <c r="D467" t="s">
        <v>1776</v>
      </c>
      <c r="E467" s="43">
        <v>44986</v>
      </c>
      <c r="F467" s="43">
        <v>45016</v>
      </c>
      <c r="G467" t="s">
        <v>38</v>
      </c>
      <c r="H467">
        <f t="shared" si="36"/>
        <v>23</v>
      </c>
      <c r="I467">
        <f t="shared" si="37"/>
        <v>172.5</v>
      </c>
      <c r="J467">
        <f t="shared" si="38"/>
        <v>172.5</v>
      </c>
      <c r="K467" s="47">
        <v>0</v>
      </c>
      <c r="L467">
        <f t="shared" si="39"/>
        <v>0</v>
      </c>
      <c r="M467">
        <f t="shared" si="40"/>
        <v>172.5</v>
      </c>
    </row>
    <row r="468" spans="1:13" hidden="1">
      <c r="A468" t="s">
        <v>556</v>
      </c>
      <c r="B468" t="str">
        <f>VLOOKUP(A468,'3月考勤数据'!C:H,6,0)</f>
        <v>正式员工</v>
      </c>
      <c r="C468" s="43">
        <v>44333</v>
      </c>
      <c r="D468" t="s">
        <v>1776</v>
      </c>
      <c r="E468" s="43">
        <v>44986</v>
      </c>
      <c r="F468" s="43">
        <v>45016</v>
      </c>
      <c r="G468" t="s">
        <v>38</v>
      </c>
      <c r="H468">
        <f t="shared" si="36"/>
        <v>23</v>
      </c>
      <c r="I468">
        <f t="shared" si="37"/>
        <v>172.5</v>
      </c>
      <c r="J468">
        <f t="shared" si="38"/>
        <v>172.5</v>
      </c>
      <c r="K468" s="47">
        <v>0</v>
      </c>
      <c r="L468">
        <f t="shared" si="39"/>
        <v>0</v>
      </c>
      <c r="M468">
        <f t="shared" si="40"/>
        <v>172.5</v>
      </c>
    </row>
    <row r="469" spans="1:13" hidden="1">
      <c r="A469" t="s">
        <v>558</v>
      </c>
      <c r="B469" t="str">
        <f>VLOOKUP(A469,'3月考勤数据'!C:H,6,0)</f>
        <v>正式员工</v>
      </c>
      <c r="C469" s="43">
        <v>44337</v>
      </c>
      <c r="D469" t="s">
        <v>1776</v>
      </c>
      <c r="E469" s="43">
        <v>44986</v>
      </c>
      <c r="F469" s="43">
        <v>45016</v>
      </c>
      <c r="G469" t="s">
        <v>38</v>
      </c>
      <c r="H469">
        <f t="shared" si="36"/>
        <v>23</v>
      </c>
      <c r="I469">
        <f t="shared" si="37"/>
        <v>172.5</v>
      </c>
      <c r="J469">
        <f t="shared" si="38"/>
        <v>172.5</v>
      </c>
      <c r="K469" s="47">
        <v>0</v>
      </c>
      <c r="L469">
        <f t="shared" si="39"/>
        <v>0</v>
      </c>
      <c r="M469">
        <f t="shared" si="40"/>
        <v>172.5</v>
      </c>
    </row>
    <row r="470" spans="1:13" hidden="1">
      <c r="A470" t="s">
        <v>824</v>
      </c>
      <c r="B470" t="str">
        <f>VLOOKUP(A470,'3月考勤数据'!C:H,6,0)</f>
        <v>正式员工</v>
      </c>
      <c r="C470" s="43">
        <v>44340</v>
      </c>
      <c r="D470" t="s">
        <v>1776</v>
      </c>
      <c r="E470" s="43">
        <v>44986</v>
      </c>
      <c r="F470" s="43">
        <v>45016</v>
      </c>
      <c r="G470" t="s">
        <v>38</v>
      </c>
      <c r="H470">
        <f t="shared" si="36"/>
        <v>23</v>
      </c>
      <c r="I470">
        <f t="shared" si="37"/>
        <v>172.5</v>
      </c>
      <c r="J470">
        <f t="shared" si="38"/>
        <v>172.5</v>
      </c>
      <c r="K470" s="47">
        <v>0</v>
      </c>
      <c r="L470">
        <f t="shared" si="39"/>
        <v>0</v>
      </c>
      <c r="M470">
        <f t="shared" si="40"/>
        <v>172.5</v>
      </c>
    </row>
    <row r="471" spans="1:13" hidden="1">
      <c r="A471" t="s">
        <v>678</v>
      </c>
      <c r="B471" t="str">
        <f>VLOOKUP(A471,'3月考勤数据'!C:H,6,0)</f>
        <v>正式员工</v>
      </c>
      <c r="C471" s="43">
        <v>44342</v>
      </c>
      <c r="D471" t="s">
        <v>1776</v>
      </c>
      <c r="E471" s="43">
        <v>44986</v>
      </c>
      <c r="F471" s="43">
        <v>45016</v>
      </c>
      <c r="G471" t="s">
        <v>133</v>
      </c>
      <c r="H471">
        <f t="shared" si="36"/>
        <v>23</v>
      </c>
      <c r="I471">
        <f t="shared" si="37"/>
        <v>184</v>
      </c>
      <c r="J471">
        <f t="shared" si="38"/>
        <v>184</v>
      </c>
      <c r="K471" s="47">
        <v>0</v>
      </c>
      <c r="L471">
        <f t="shared" si="39"/>
        <v>0</v>
      </c>
      <c r="M471">
        <f t="shared" si="40"/>
        <v>184</v>
      </c>
    </row>
    <row r="472" spans="1:13" hidden="1">
      <c r="A472" t="s">
        <v>1036</v>
      </c>
      <c r="B472" t="str">
        <f>VLOOKUP(A472,'3月考勤数据'!C:H,6,0)</f>
        <v>正式员工</v>
      </c>
      <c r="C472" s="43">
        <v>44347</v>
      </c>
      <c r="D472" t="s">
        <v>1776</v>
      </c>
      <c r="E472" s="43">
        <v>44986</v>
      </c>
      <c r="F472" s="43">
        <v>45016</v>
      </c>
      <c r="G472" t="s">
        <v>38</v>
      </c>
      <c r="H472">
        <f t="shared" si="36"/>
        <v>23</v>
      </c>
      <c r="I472">
        <f t="shared" si="37"/>
        <v>172.5</v>
      </c>
      <c r="J472">
        <f t="shared" si="38"/>
        <v>172.5</v>
      </c>
      <c r="K472" s="47">
        <v>0</v>
      </c>
      <c r="L472">
        <f t="shared" si="39"/>
        <v>0</v>
      </c>
      <c r="M472">
        <f t="shared" si="40"/>
        <v>172.5</v>
      </c>
    </row>
    <row r="473" spans="1:13" hidden="1">
      <c r="A473" t="s">
        <v>1005</v>
      </c>
      <c r="B473" t="str">
        <f>VLOOKUP(A473,'3月考勤数据'!C:H,6,0)</f>
        <v>正式员工</v>
      </c>
      <c r="C473" s="43">
        <v>44347</v>
      </c>
      <c r="D473" t="s">
        <v>1776</v>
      </c>
      <c r="E473" s="43">
        <v>44986</v>
      </c>
      <c r="F473" s="43">
        <v>45016</v>
      </c>
      <c r="G473" t="s">
        <v>38</v>
      </c>
      <c r="H473">
        <f t="shared" si="36"/>
        <v>23</v>
      </c>
      <c r="I473">
        <f t="shared" si="37"/>
        <v>172.5</v>
      </c>
      <c r="J473">
        <f t="shared" si="38"/>
        <v>172.5</v>
      </c>
      <c r="K473" s="47">
        <v>0</v>
      </c>
      <c r="L473">
        <f t="shared" si="39"/>
        <v>0</v>
      </c>
      <c r="M473">
        <f t="shared" si="40"/>
        <v>172.5</v>
      </c>
    </row>
    <row r="474" spans="1:13" hidden="1">
      <c r="A474" t="s">
        <v>1037</v>
      </c>
      <c r="B474" t="str">
        <f>VLOOKUP(A474,'3月考勤数据'!C:H,6,0)</f>
        <v>正式员工</v>
      </c>
      <c r="C474" s="43">
        <v>44354</v>
      </c>
      <c r="D474" t="s">
        <v>1776</v>
      </c>
      <c r="E474" s="43">
        <v>44986</v>
      </c>
      <c r="F474" s="43">
        <v>45016</v>
      </c>
      <c r="G474" t="s">
        <v>38</v>
      </c>
      <c r="H474">
        <f t="shared" si="36"/>
        <v>23</v>
      </c>
      <c r="I474">
        <f t="shared" si="37"/>
        <v>172.5</v>
      </c>
      <c r="J474">
        <f t="shared" si="38"/>
        <v>172.5</v>
      </c>
      <c r="K474" s="47">
        <v>0</v>
      </c>
      <c r="L474">
        <f t="shared" si="39"/>
        <v>0</v>
      </c>
      <c r="M474">
        <f t="shared" si="40"/>
        <v>172.5</v>
      </c>
    </row>
    <row r="475" spans="1:13" hidden="1">
      <c r="A475" t="s">
        <v>561</v>
      </c>
      <c r="B475" t="str">
        <f>VLOOKUP(A475,'3月考勤数据'!C:H,6,0)</f>
        <v>正式员工</v>
      </c>
      <c r="C475" s="43">
        <v>44356</v>
      </c>
      <c r="D475" t="s">
        <v>1776</v>
      </c>
      <c r="E475" s="43">
        <v>44986</v>
      </c>
      <c r="F475" s="43">
        <v>45016</v>
      </c>
      <c r="G475" t="s">
        <v>38</v>
      </c>
      <c r="H475">
        <f t="shared" si="36"/>
        <v>23</v>
      </c>
      <c r="I475">
        <f t="shared" si="37"/>
        <v>172.5</v>
      </c>
      <c r="J475">
        <f t="shared" si="38"/>
        <v>172.5</v>
      </c>
      <c r="K475" s="47">
        <v>0</v>
      </c>
      <c r="L475">
        <f t="shared" si="39"/>
        <v>0</v>
      </c>
      <c r="M475">
        <f t="shared" si="40"/>
        <v>172.5</v>
      </c>
    </row>
    <row r="476" spans="1:13" hidden="1">
      <c r="A476" t="s">
        <v>1007</v>
      </c>
      <c r="B476" t="str">
        <f>VLOOKUP(A476,'3月考勤数据'!C:H,6,0)</f>
        <v>正式员工</v>
      </c>
      <c r="C476" s="43">
        <v>44358</v>
      </c>
      <c r="D476" t="s">
        <v>1776</v>
      </c>
      <c r="E476" s="43">
        <v>44986</v>
      </c>
      <c r="F476" s="43">
        <v>45016</v>
      </c>
      <c r="G476" t="s">
        <v>38</v>
      </c>
      <c r="H476">
        <f t="shared" si="36"/>
        <v>23</v>
      </c>
      <c r="I476">
        <f t="shared" si="37"/>
        <v>172.5</v>
      </c>
      <c r="J476">
        <f t="shared" si="38"/>
        <v>172.5</v>
      </c>
      <c r="K476" s="47">
        <v>0</v>
      </c>
      <c r="L476">
        <f t="shared" si="39"/>
        <v>0</v>
      </c>
      <c r="M476">
        <f t="shared" si="40"/>
        <v>172.5</v>
      </c>
    </row>
    <row r="477" spans="1:13" hidden="1">
      <c r="A477" t="s">
        <v>826</v>
      </c>
      <c r="B477" t="str">
        <f>VLOOKUP(A477,'3月考勤数据'!C:H,6,0)</f>
        <v>正式员工</v>
      </c>
      <c r="C477" s="43">
        <v>44362</v>
      </c>
      <c r="D477" t="s">
        <v>1776</v>
      </c>
      <c r="E477" s="43">
        <v>44986</v>
      </c>
      <c r="F477" s="43">
        <v>45016</v>
      </c>
      <c r="G477" t="s">
        <v>38</v>
      </c>
      <c r="H477">
        <f t="shared" si="36"/>
        <v>23</v>
      </c>
      <c r="I477">
        <f t="shared" si="37"/>
        <v>172.5</v>
      </c>
      <c r="J477">
        <f t="shared" si="38"/>
        <v>172.5</v>
      </c>
      <c r="K477" s="47">
        <v>0</v>
      </c>
      <c r="L477">
        <f t="shared" si="39"/>
        <v>0</v>
      </c>
      <c r="M477">
        <f t="shared" si="40"/>
        <v>172.5</v>
      </c>
    </row>
    <row r="478" spans="1:13" hidden="1">
      <c r="A478" t="s">
        <v>827</v>
      </c>
      <c r="B478" t="str">
        <f>VLOOKUP(A478,'3月考勤数据'!C:H,6,0)</f>
        <v>正式员工</v>
      </c>
      <c r="C478" s="43">
        <v>44363</v>
      </c>
      <c r="D478" t="s">
        <v>1776</v>
      </c>
      <c r="E478" s="43">
        <v>44986</v>
      </c>
      <c r="F478" s="43">
        <v>45016</v>
      </c>
      <c r="G478" t="s">
        <v>38</v>
      </c>
      <c r="H478">
        <f t="shared" si="36"/>
        <v>23</v>
      </c>
      <c r="I478">
        <f t="shared" si="37"/>
        <v>172.5</v>
      </c>
      <c r="J478">
        <f t="shared" si="38"/>
        <v>172.5</v>
      </c>
      <c r="K478" s="47">
        <v>0</v>
      </c>
      <c r="L478">
        <f t="shared" si="39"/>
        <v>0</v>
      </c>
      <c r="M478">
        <f t="shared" si="40"/>
        <v>172.5</v>
      </c>
    </row>
    <row r="479" spans="1:13" hidden="1">
      <c r="A479" t="s">
        <v>681</v>
      </c>
      <c r="B479" t="str">
        <f>VLOOKUP(A479,'3月考勤数据'!C:H,6,0)</f>
        <v>正式员工</v>
      </c>
      <c r="C479" s="43">
        <v>44365</v>
      </c>
      <c r="D479" t="s">
        <v>1776</v>
      </c>
      <c r="E479" s="43">
        <v>44986</v>
      </c>
      <c r="F479" s="43">
        <v>45016</v>
      </c>
      <c r="G479" t="s">
        <v>133</v>
      </c>
      <c r="H479">
        <f t="shared" si="36"/>
        <v>23</v>
      </c>
      <c r="I479">
        <f t="shared" si="37"/>
        <v>184</v>
      </c>
      <c r="J479">
        <f t="shared" si="38"/>
        <v>184</v>
      </c>
      <c r="K479" s="47">
        <v>0</v>
      </c>
      <c r="L479">
        <f t="shared" si="39"/>
        <v>0</v>
      </c>
      <c r="M479">
        <f t="shared" si="40"/>
        <v>184</v>
      </c>
    </row>
    <row r="480" spans="1:13" hidden="1">
      <c r="A480" t="s">
        <v>1038</v>
      </c>
      <c r="B480" t="str">
        <f>VLOOKUP(A480,'3月考勤数据'!C:H,6,0)</f>
        <v>正式员工</v>
      </c>
      <c r="C480" s="43">
        <v>44370</v>
      </c>
      <c r="D480" t="s">
        <v>1776</v>
      </c>
      <c r="E480" s="43">
        <v>44986</v>
      </c>
      <c r="F480" s="43">
        <v>45016</v>
      </c>
      <c r="G480" t="s">
        <v>38</v>
      </c>
      <c r="H480">
        <f t="shared" si="36"/>
        <v>23</v>
      </c>
      <c r="I480">
        <f t="shared" si="37"/>
        <v>172.5</v>
      </c>
      <c r="J480">
        <f t="shared" si="38"/>
        <v>172.5</v>
      </c>
      <c r="K480" s="47">
        <v>0</v>
      </c>
      <c r="L480">
        <f t="shared" si="39"/>
        <v>0</v>
      </c>
      <c r="M480">
        <f t="shared" si="40"/>
        <v>172.5</v>
      </c>
    </row>
    <row r="481" spans="1:13" hidden="1">
      <c r="A481" t="s">
        <v>829</v>
      </c>
      <c r="B481" t="str">
        <f>VLOOKUP(A481,'3月考勤数据'!C:H,6,0)</f>
        <v>正式员工</v>
      </c>
      <c r="C481" s="43">
        <v>44372</v>
      </c>
      <c r="D481" t="s">
        <v>1776</v>
      </c>
      <c r="E481" s="43">
        <v>44986</v>
      </c>
      <c r="F481" s="43">
        <v>45016</v>
      </c>
      <c r="G481" t="s">
        <v>38</v>
      </c>
      <c r="H481">
        <f t="shared" si="36"/>
        <v>23</v>
      </c>
      <c r="I481">
        <f t="shared" si="37"/>
        <v>172.5</v>
      </c>
      <c r="J481">
        <f t="shared" si="38"/>
        <v>172.5</v>
      </c>
      <c r="K481" s="47">
        <v>0</v>
      </c>
      <c r="L481">
        <f t="shared" si="39"/>
        <v>0</v>
      </c>
      <c r="M481">
        <f t="shared" si="40"/>
        <v>172.5</v>
      </c>
    </row>
    <row r="482" spans="1:13" hidden="1">
      <c r="A482" t="s">
        <v>1009</v>
      </c>
      <c r="B482" t="str">
        <f>VLOOKUP(A482,'3月考勤数据'!C:H,6,0)</f>
        <v>正式员工</v>
      </c>
      <c r="C482" s="43">
        <v>44375</v>
      </c>
      <c r="D482" t="s">
        <v>1776</v>
      </c>
      <c r="E482" s="43">
        <v>44986</v>
      </c>
      <c r="F482" s="43">
        <v>45016</v>
      </c>
      <c r="G482" t="s">
        <v>38</v>
      </c>
      <c r="H482">
        <f t="shared" si="36"/>
        <v>23</v>
      </c>
      <c r="I482">
        <f t="shared" si="37"/>
        <v>172.5</v>
      </c>
      <c r="J482">
        <f t="shared" si="38"/>
        <v>172.5</v>
      </c>
      <c r="K482" s="47">
        <v>0</v>
      </c>
      <c r="L482">
        <f t="shared" si="39"/>
        <v>0</v>
      </c>
      <c r="M482">
        <f t="shared" si="40"/>
        <v>172.5</v>
      </c>
    </row>
    <row r="483" spans="1:13" hidden="1">
      <c r="A483" t="s">
        <v>832</v>
      </c>
      <c r="B483" t="str">
        <f>VLOOKUP(A483,'3月考勤数据'!C:H,6,0)</f>
        <v>正式员工</v>
      </c>
      <c r="C483" s="43">
        <v>44375</v>
      </c>
      <c r="D483" t="s">
        <v>1776</v>
      </c>
      <c r="E483" s="43">
        <v>44986</v>
      </c>
      <c r="F483" s="43">
        <v>45016</v>
      </c>
      <c r="G483" t="s">
        <v>38</v>
      </c>
      <c r="H483">
        <f t="shared" si="36"/>
        <v>23</v>
      </c>
      <c r="I483">
        <f t="shared" si="37"/>
        <v>172.5</v>
      </c>
      <c r="J483">
        <f t="shared" si="38"/>
        <v>172.5</v>
      </c>
      <c r="K483" s="47">
        <v>0</v>
      </c>
      <c r="L483">
        <f t="shared" si="39"/>
        <v>0</v>
      </c>
      <c r="M483">
        <f t="shared" si="40"/>
        <v>172.5</v>
      </c>
    </row>
    <row r="484" spans="1:13" hidden="1">
      <c r="A484" t="s">
        <v>684</v>
      </c>
      <c r="B484" t="str">
        <f>VLOOKUP(A484,'3月考勤数据'!C:H,6,0)</f>
        <v>正式员工</v>
      </c>
      <c r="C484" s="43">
        <v>44382</v>
      </c>
      <c r="D484" t="s">
        <v>1776</v>
      </c>
      <c r="E484" s="43">
        <v>44986</v>
      </c>
      <c r="F484" s="43">
        <v>45016</v>
      </c>
      <c r="G484" t="s">
        <v>38</v>
      </c>
      <c r="H484">
        <f t="shared" si="36"/>
        <v>23</v>
      </c>
      <c r="I484">
        <f t="shared" si="37"/>
        <v>172.5</v>
      </c>
      <c r="J484">
        <f t="shared" si="38"/>
        <v>172.5</v>
      </c>
      <c r="K484" s="47">
        <v>0</v>
      </c>
      <c r="L484">
        <f t="shared" si="39"/>
        <v>0</v>
      </c>
      <c r="M484">
        <f t="shared" si="40"/>
        <v>172.5</v>
      </c>
    </row>
    <row r="485" spans="1:13" hidden="1">
      <c r="A485" t="s">
        <v>1040</v>
      </c>
      <c r="B485" t="str">
        <f>VLOOKUP(A485,'3月考勤数据'!C:H,6,0)</f>
        <v>正式员工</v>
      </c>
      <c r="C485" s="43">
        <v>44382</v>
      </c>
      <c r="D485" t="s">
        <v>1776</v>
      </c>
      <c r="E485" s="43">
        <v>44986</v>
      </c>
      <c r="F485" s="43">
        <v>45016</v>
      </c>
      <c r="G485" t="s">
        <v>38</v>
      </c>
      <c r="H485">
        <f t="shared" si="36"/>
        <v>23</v>
      </c>
      <c r="I485">
        <f t="shared" si="37"/>
        <v>172.5</v>
      </c>
      <c r="J485">
        <f t="shared" si="38"/>
        <v>172.5</v>
      </c>
      <c r="K485" s="47">
        <v>0</v>
      </c>
      <c r="L485">
        <f t="shared" si="39"/>
        <v>0</v>
      </c>
      <c r="M485">
        <f t="shared" si="40"/>
        <v>172.5</v>
      </c>
    </row>
    <row r="486" spans="1:13" hidden="1">
      <c r="A486" t="s">
        <v>834</v>
      </c>
      <c r="B486" t="str">
        <f>VLOOKUP(A486,'3月考勤数据'!C:H,6,0)</f>
        <v>正式员工</v>
      </c>
      <c r="C486" s="43">
        <v>44382</v>
      </c>
      <c r="D486" t="s">
        <v>1776</v>
      </c>
      <c r="E486" s="43">
        <v>44986</v>
      </c>
      <c r="F486" s="43">
        <v>45016</v>
      </c>
      <c r="G486" t="s">
        <v>38</v>
      </c>
      <c r="H486">
        <f t="shared" si="36"/>
        <v>23</v>
      </c>
      <c r="I486">
        <f t="shared" si="37"/>
        <v>172.5</v>
      </c>
      <c r="J486">
        <f t="shared" si="38"/>
        <v>172.5</v>
      </c>
      <c r="K486" s="47">
        <v>0</v>
      </c>
      <c r="L486">
        <f t="shared" si="39"/>
        <v>0</v>
      </c>
      <c r="M486">
        <f t="shared" si="40"/>
        <v>172.5</v>
      </c>
    </row>
    <row r="487" spans="1:13" hidden="1">
      <c r="A487" t="s">
        <v>960</v>
      </c>
      <c r="B487" t="str">
        <f>VLOOKUP(A487,'3月考勤数据'!C:H,6,0)</f>
        <v>正式员工</v>
      </c>
      <c r="C487" s="43">
        <v>44708</v>
      </c>
      <c r="D487" t="s">
        <v>1776</v>
      </c>
      <c r="E487" s="43">
        <v>44986</v>
      </c>
      <c r="F487" s="43">
        <v>45016</v>
      </c>
      <c r="G487" t="s">
        <v>133</v>
      </c>
      <c r="H487">
        <f t="shared" si="36"/>
        <v>23</v>
      </c>
      <c r="I487">
        <f t="shared" si="37"/>
        <v>184</v>
      </c>
      <c r="J487">
        <f t="shared" si="38"/>
        <v>184</v>
      </c>
      <c r="K487" s="47">
        <v>0</v>
      </c>
      <c r="L487">
        <f t="shared" si="39"/>
        <v>0</v>
      </c>
      <c r="M487">
        <f t="shared" si="40"/>
        <v>184</v>
      </c>
    </row>
    <row r="488" spans="1:13" hidden="1">
      <c r="A488" t="s">
        <v>1206</v>
      </c>
      <c r="B488" t="str">
        <f>VLOOKUP(A488,'3月考勤数据'!C:H,6,0)</f>
        <v>正式员工</v>
      </c>
      <c r="C488" s="43">
        <v>44746</v>
      </c>
      <c r="D488" t="s">
        <v>1776</v>
      </c>
      <c r="E488" s="43">
        <v>44986</v>
      </c>
      <c r="F488" s="43">
        <v>45016</v>
      </c>
      <c r="G488" t="s">
        <v>38</v>
      </c>
      <c r="H488">
        <f t="shared" ref="H488:H551" si="41">NETWORKDAYS(IF(C488&lt;E488,E488,C488),F488)</f>
        <v>23</v>
      </c>
      <c r="I488">
        <f t="shared" si="37"/>
        <v>172.5</v>
      </c>
      <c r="J488">
        <f t="shared" si="38"/>
        <v>172.5</v>
      </c>
      <c r="K488" s="47">
        <v>0</v>
      </c>
      <c r="L488">
        <f t="shared" si="39"/>
        <v>0</v>
      </c>
      <c r="M488">
        <f t="shared" si="40"/>
        <v>172.5</v>
      </c>
    </row>
    <row r="489" spans="1:13" hidden="1">
      <c r="A489" t="s">
        <v>1043</v>
      </c>
      <c r="B489" t="str">
        <f>VLOOKUP(A489,'3月考勤数据'!C:H,6,0)</f>
        <v>正式员工</v>
      </c>
      <c r="C489" s="43">
        <v>44382</v>
      </c>
      <c r="D489" t="s">
        <v>1776</v>
      </c>
      <c r="E489" s="43">
        <v>44986</v>
      </c>
      <c r="F489" s="43">
        <v>45016</v>
      </c>
      <c r="G489" t="s">
        <v>38</v>
      </c>
      <c r="H489">
        <f t="shared" si="41"/>
        <v>23</v>
      </c>
      <c r="I489">
        <f t="shared" si="37"/>
        <v>172.5</v>
      </c>
      <c r="J489">
        <f t="shared" si="38"/>
        <v>172.5</v>
      </c>
      <c r="K489" s="47">
        <v>0</v>
      </c>
      <c r="L489">
        <f t="shared" si="39"/>
        <v>0</v>
      </c>
      <c r="M489">
        <f t="shared" si="40"/>
        <v>172.5</v>
      </c>
    </row>
    <row r="490" spans="1:13" hidden="1">
      <c r="A490" t="s">
        <v>564</v>
      </c>
      <c r="B490" t="str">
        <f>VLOOKUP(A490,'3月考勤数据'!C:H,6,0)</f>
        <v>正式员工</v>
      </c>
      <c r="C490" s="43">
        <v>44382</v>
      </c>
      <c r="D490" t="s">
        <v>1776</v>
      </c>
      <c r="E490" s="43">
        <v>44986</v>
      </c>
      <c r="F490" s="43">
        <v>45016</v>
      </c>
      <c r="G490" t="s">
        <v>38</v>
      </c>
      <c r="H490">
        <f t="shared" si="41"/>
        <v>23</v>
      </c>
      <c r="I490">
        <f t="shared" si="37"/>
        <v>172.5</v>
      </c>
      <c r="J490">
        <f t="shared" si="38"/>
        <v>172.5</v>
      </c>
      <c r="K490" s="47">
        <v>0</v>
      </c>
      <c r="L490">
        <f t="shared" si="39"/>
        <v>0</v>
      </c>
      <c r="M490">
        <f t="shared" si="40"/>
        <v>172.5</v>
      </c>
    </row>
    <row r="491" spans="1:13" hidden="1">
      <c r="A491" t="s">
        <v>686</v>
      </c>
      <c r="B491" t="str">
        <f>VLOOKUP(A491,'3月考勤数据'!C:H,6,0)</f>
        <v>正式员工</v>
      </c>
      <c r="C491" s="43">
        <v>44382</v>
      </c>
      <c r="D491" t="s">
        <v>1776</v>
      </c>
      <c r="E491" s="43">
        <v>44986</v>
      </c>
      <c r="F491" s="43">
        <v>45016</v>
      </c>
      <c r="G491" t="s">
        <v>38</v>
      </c>
      <c r="H491">
        <f t="shared" si="41"/>
        <v>23</v>
      </c>
      <c r="I491">
        <f t="shared" si="37"/>
        <v>172.5</v>
      </c>
      <c r="J491">
        <f t="shared" si="38"/>
        <v>172.5</v>
      </c>
      <c r="K491" s="47">
        <v>0</v>
      </c>
      <c r="L491">
        <f t="shared" si="39"/>
        <v>0</v>
      </c>
      <c r="M491">
        <f t="shared" si="40"/>
        <v>172.5</v>
      </c>
    </row>
    <row r="492" spans="1:13" hidden="1">
      <c r="A492" t="s">
        <v>1044</v>
      </c>
      <c r="B492" t="str">
        <f>VLOOKUP(A492,'3月考勤数据'!C:H,6,0)</f>
        <v>正式员工</v>
      </c>
      <c r="C492" s="43">
        <v>44382</v>
      </c>
      <c r="D492" t="s">
        <v>1776</v>
      </c>
      <c r="E492" s="43">
        <v>44986</v>
      </c>
      <c r="F492" s="43">
        <v>45016</v>
      </c>
      <c r="G492" t="s">
        <v>133</v>
      </c>
      <c r="H492">
        <f t="shared" si="41"/>
        <v>23</v>
      </c>
      <c r="I492">
        <f t="shared" si="37"/>
        <v>184</v>
      </c>
      <c r="J492">
        <f t="shared" si="38"/>
        <v>184</v>
      </c>
      <c r="K492" s="47">
        <v>0</v>
      </c>
      <c r="L492">
        <f t="shared" si="39"/>
        <v>0</v>
      </c>
      <c r="M492">
        <f t="shared" si="40"/>
        <v>184</v>
      </c>
    </row>
    <row r="493" spans="1:13" hidden="1">
      <c r="A493" t="s">
        <v>687</v>
      </c>
      <c r="B493" t="str">
        <f>VLOOKUP(A493,'3月考勤数据'!C:H,6,0)</f>
        <v>正式员工</v>
      </c>
      <c r="C493" s="43">
        <v>44382</v>
      </c>
      <c r="D493" t="s">
        <v>1776</v>
      </c>
      <c r="E493" s="43">
        <v>44986</v>
      </c>
      <c r="F493" s="43">
        <v>45016</v>
      </c>
      <c r="G493" t="s">
        <v>38</v>
      </c>
      <c r="H493">
        <f t="shared" si="41"/>
        <v>23</v>
      </c>
      <c r="I493">
        <f t="shared" si="37"/>
        <v>172.5</v>
      </c>
      <c r="J493">
        <f t="shared" si="38"/>
        <v>172.5</v>
      </c>
      <c r="K493" s="47">
        <v>0</v>
      </c>
      <c r="L493">
        <f t="shared" si="39"/>
        <v>0</v>
      </c>
      <c r="M493">
        <f t="shared" si="40"/>
        <v>172.5</v>
      </c>
    </row>
    <row r="494" spans="1:13" hidden="1">
      <c r="A494" t="s">
        <v>1046</v>
      </c>
      <c r="B494" t="str">
        <f>VLOOKUP(A494,'3月考勤数据'!C:H,6,0)</f>
        <v>正式员工</v>
      </c>
      <c r="C494" s="43">
        <v>44382</v>
      </c>
      <c r="D494" t="s">
        <v>1776</v>
      </c>
      <c r="E494" s="43">
        <v>44986</v>
      </c>
      <c r="F494" s="43">
        <v>45016</v>
      </c>
      <c r="G494" t="s">
        <v>38</v>
      </c>
      <c r="H494">
        <f t="shared" si="41"/>
        <v>23</v>
      </c>
      <c r="I494">
        <f t="shared" si="37"/>
        <v>172.5</v>
      </c>
      <c r="J494">
        <f t="shared" si="38"/>
        <v>172.5</v>
      </c>
      <c r="K494" s="47">
        <v>0</v>
      </c>
      <c r="L494">
        <f t="shared" si="39"/>
        <v>0</v>
      </c>
      <c r="M494">
        <f t="shared" si="40"/>
        <v>172.5</v>
      </c>
    </row>
    <row r="495" spans="1:13" hidden="1">
      <c r="A495" t="s">
        <v>1094</v>
      </c>
      <c r="B495" t="str">
        <f>VLOOKUP(A495,'3月考勤数据'!C:H,6,0)</f>
        <v>正式员工</v>
      </c>
      <c r="C495" s="43">
        <v>44382</v>
      </c>
      <c r="D495" t="s">
        <v>1776</v>
      </c>
      <c r="E495" s="43">
        <v>44986</v>
      </c>
      <c r="F495" s="43">
        <v>45016</v>
      </c>
      <c r="G495" t="s">
        <v>38</v>
      </c>
      <c r="H495">
        <f t="shared" si="41"/>
        <v>23</v>
      </c>
      <c r="I495">
        <f t="shared" si="37"/>
        <v>172.5</v>
      </c>
      <c r="J495">
        <f t="shared" si="38"/>
        <v>172.5</v>
      </c>
      <c r="K495" s="47">
        <v>0</v>
      </c>
      <c r="L495">
        <f t="shared" si="39"/>
        <v>0</v>
      </c>
      <c r="M495">
        <f t="shared" si="40"/>
        <v>172.5</v>
      </c>
    </row>
    <row r="496" spans="1:13" hidden="1">
      <c r="A496" t="s">
        <v>845</v>
      </c>
      <c r="B496" t="str">
        <f>VLOOKUP(A496,'3月考勤数据'!C:H,6,0)</f>
        <v>正式员工</v>
      </c>
      <c r="C496" s="43">
        <v>44382</v>
      </c>
      <c r="D496" t="s">
        <v>1776</v>
      </c>
      <c r="E496" s="43">
        <v>44986</v>
      </c>
      <c r="F496" s="43">
        <v>45016</v>
      </c>
      <c r="G496" t="s">
        <v>38</v>
      </c>
      <c r="H496">
        <f t="shared" si="41"/>
        <v>23</v>
      </c>
      <c r="I496">
        <f t="shared" si="37"/>
        <v>172.5</v>
      </c>
      <c r="J496">
        <f t="shared" si="38"/>
        <v>172.5</v>
      </c>
      <c r="K496" s="47">
        <v>0</v>
      </c>
      <c r="L496">
        <f t="shared" si="39"/>
        <v>0</v>
      </c>
      <c r="M496">
        <f t="shared" si="40"/>
        <v>172.5</v>
      </c>
    </row>
    <row r="497" spans="1:13" hidden="1">
      <c r="A497" t="s">
        <v>688</v>
      </c>
      <c r="B497" t="str">
        <f>VLOOKUP(A497,'3月考勤数据'!C:H,6,0)</f>
        <v>正式员工</v>
      </c>
      <c r="C497" s="43">
        <v>44382</v>
      </c>
      <c r="D497" t="s">
        <v>1776</v>
      </c>
      <c r="E497" s="43">
        <v>44986</v>
      </c>
      <c r="F497" s="43">
        <v>45016</v>
      </c>
      <c r="G497" t="s">
        <v>38</v>
      </c>
      <c r="H497">
        <f t="shared" si="41"/>
        <v>23</v>
      </c>
      <c r="I497">
        <f t="shared" si="37"/>
        <v>172.5</v>
      </c>
      <c r="J497">
        <f t="shared" si="38"/>
        <v>172.5</v>
      </c>
      <c r="K497" s="47">
        <v>0</v>
      </c>
      <c r="L497">
        <f t="shared" si="39"/>
        <v>0</v>
      </c>
      <c r="M497">
        <f t="shared" si="40"/>
        <v>172.5</v>
      </c>
    </row>
    <row r="498" spans="1:13" hidden="1">
      <c r="A498" t="s">
        <v>1047</v>
      </c>
      <c r="B498" t="str">
        <f>VLOOKUP(A498,'3月考勤数据'!C:H,6,0)</f>
        <v>正式员工</v>
      </c>
      <c r="C498" s="43">
        <v>44382</v>
      </c>
      <c r="D498" t="s">
        <v>1776</v>
      </c>
      <c r="E498" s="43">
        <v>44986</v>
      </c>
      <c r="F498" s="43">
        <v>45016</v>
      </c>
      <c r="G498" t="s">
        <v>38</v>
      </c>
      <c r="H498">
        <f t="shared" si="41"/>
        <v>23</v>
      </c>
      <c r="I498">
        <f t="shared" si="37"/>
        <v>172.5</v>
      </c>
      <c r="J498">
        <f t="shared" si="38"/>
        <v>172.5</v>
      </c>
      <c r="K498" s="47">
        <v>0</v>
      </c>
      <c r="L498">
        <f t="shared" si="39"/>
        <v>0</v>
      </c>
      <c r="M498">
        <f t="shared" si="40"/>
        <v>172.5</v>
      </c>
    </row>
    <row r="499" spans="1:13" hidden="1">
      <c r="A499" t="s">
        <v>1095</v>
      </c>
      <c r="B499" t="str">
        <f>VLOOKUP(A499,'3月考勤数据'!C:H,6,0)</f>
        <v>正式员工</v>
      </c>
      <c r="C499" s="43">
        <v>44382</v>
      </c>
      <c r="D499" t="s">
        <v>1776</v>
      </c>
      <c r="E499" s="43">
        <v>44986</v>
      </c>
      <c r="F499" s="43">
        <v>45016</v>
      </c>
      <c r="G499" t="s">
        <v>38</v>
      </c>
      <c r="H499">
        <f t="shared" si="41"/>
        <v>23</v>
      </c>
      <c r="I499">
        <f t="shared" si="37"/>
        <v>172.5</v>
      </c>
      <c r="J499">
        <f t="shared" si="38"/>
        <v>172.5</v>
      </c>
      <c r="K499" s="47">
        <v>0</v>
      </c>
      <c r="L499">
        <f t="shared" si="39"/>
        <v>0</v>
      </c>
      <c r="M499">
        <f t="shared" si="40"/>
        <v>172.5</v>
      </c>
    </row>
    <row r="500" spans="1:13" hidden="1">
      <c r="A500" t="s">
        <v>1011</v>
      </c>
      <c r="B500" t="str">
        <f>VLOOKUP(A500,'3月考勤数据'!C:H,6,0)</f>
        <v>正式员工</v>
      </c>
      <c r="C500" s="43">
        <v>44382</v>
      </c>
      <c r="D500" t="s">
        <v>1776</v>
      </c>
      <c r="E500" s="43">
        <v>44986</v>
      </c>
      <c r="F500" s="43">
        <v>45016</v>
      </c>
      <c r="G500" t="s">
        <v>38</v>
      </c>
      <c r="H500">
        <f t="shared" si="41"/>
        <v>23</v>
      </c>
      <c r="I500">
        <f t="shared" si="37"/>
        <v>172.5</v>
      </c>
      <c r="J500">
        <f t="shared" si="38"/>
        <v>172.5</v>
      </c>
      <c r="K500" s="47">
        <v>0</v>
      </c>
      <c r="L500">
        <f t="shared" si="39"/>
        <v>0</v>
      </c>
      <c r="M500">
        <f t="shared" si="40"/>
        <v>172.5</v>
      </c>
    </row>
    <row r="501" spans="1:13" hidden="1">
      <c r="A501" t="s">
        <v>1256</v>
      </c>
      <c r="B501" t="str">
        <f>VLOOKUP(A501,'3月考勤数据'!C:H,6,0)</f>
        <v>正式员工</v>
      </c>
      <c r="C501" s="43">
        <v>44382</v>
      </c>
      <c r="D501" t="s">
        <v>1776</v>
      </c>
      <c r="E501" s="43">
        <v>44986</v>
      </c>
      <c r="F501" s="43">
        <v>45016</v>
      </c>
      <c r="G501" t="s">
        <v>38</v>
      </c>
      <c r="H501">
        <f t="shared" si="41"/>
        <v>23</v>
      </c>
      <c r="I501">
        <f t="shared" si="37"/>
        <v>172.5</v>
      </c>
      <c r="J501">
        <f t="shared" si="38"/>
        <v>172.5</v>
      </c>
      <c r="K501" s="47">
        <v>0</v>
      </c>
      <c r="L501">
        <f t="shared" si="39"/>
        <v>0</v>
      </c>
      <c r="M501">
        <f t="shared" si="40"/>
        <v>172.5</v>
      </c>
    </row>
    <row r="502" spans="1:13" hidden="1">
      <c r="A502" t="s">
        <v>689</v>
      </c>
      <c r="B502" t="str">
        <f>VLOOKUP(A502,'3月考勤数据'!C:H,6,0)</f>
        <v>正式员工</v>
      </c>
      <c r="C502" s="43">
        <v>44382</v>
      </c>
      <c r="D502" t="s">
        <v>1776</v>
      </c>
      <c r="E502" s="43">
        <v>44986</v>
      </c>
      <c r="F502" s="43">
        <v>45016</v>
      </c>
      <c r="G502" t="s">
        <v>38</v>
      </c>
      <c r="H502">
        <f t="shared" si="41"/>
        <v>23</v>
      </c>
      <c r="I502">
        <f t="shared" si="37"/>
        <v>172.5</v>
      </c>
      <c r="J502">
        <f t="shared" si="38"/>
        <v>172.5</v>
      </c>
      <c r="K502" s="47">
        <v>0</v>
      </c>
      <c r="L502">
        <f t="shared" si="39"/>
        <v>0</v>
      </c>
      <c r="M502">
        <f t="shared" si="40"/>
        <v>172.5</v>
      </c>
    </row>
    <row r="503" spans="1:13" hidden="1">
      <c r="A503" t="s">
        <v>847</v>
      </c>
      <c r="B503" t="str">
        <f>VLOOKUP(A503,'3月考勤数据'!C:H,6,0)</f>
        <v>正式员工</v>
      </c>
      <c r="C503" s="43">
        <v>44382</v>
      </c>
      <c r="D503" t="s">
        <v>1776</v>
      </c>
      <c r="E503" s="43">
        <v>44986</v>
      </c>
      <c r="F503" s="43">
        <v>45016</v>
      </c>
      <c r="G503" t="s">
        <v>38</v>
      </c>
      <c r="H503">
        <f t="shared" si="41"/>
        <v>23</v>
      </c>
      <c r="I503">
        <f t="shared" si="37"/>
        <v>172.5</v>
      </c>
      <c r="J503">
        <f t="shared" si="38"/>
        <v>172.5</v>
      </c>
      <c r="K503" s="47">
        <v>0</v>
      </c>
      <c r="L503">
        <f t="shared" si="39"/>
        <v>0</v>
      </c>
      <c r="M503">
        <f t="shared" si="40"/>
        <v>172.5</v>
      </c>
    </row>
    <row r="504" spans="1:13" hidden="1">
      <c r="A504" t="s">
        <v>1048</v>
      </c>
      <c r="B504" t="str">
        <f>VLOOKUP(A504,'3月考勤数据'!C:H,6,0)</f>
        <v>正式员工</v>
      </c>
      <c r="C504" s="43">
        <v>44382</v>
      </c>
      <c r="D504" t="s">
        <v>1776</v>
      </c>
      <c r="E504" s="43">
        <v>44986</v>
      </c>
      <c r="F504" s="43">
        <v>45016</v>
      </c>
      <c r="G504" t="s">
        <v>38</v>
      </c>
      <c r="H504">
        <f t="shared" si="41"/>
        <v>23</v>
      </c>
      <c r="I504">
        <f t="shared" si="37"/>
        <v>172.5</v>
      </c>
      <c r="J504">
        <f t="shared" si="38"/>
        <v>172.5</v>
      </c>
      <c r="K504" s="47">
        <v>0</v>
      </c>
      <c r="L504">
        <f t="shared" si="39"/>
        <v>0</v>
      </c>
      <c r="M504">
        <f t="shared" si="40"/>
        <v>172.5</v>
      </c>
    </row>
    <row r="505" spans="1:13" hidden="1">
      <c r="A505" t="s">
        <v>1012</v>
      </c>
      <c r="B505" t="str">
        <f>VLOOKUP(A505,'3月考勤数据'!C:H,6,0)</f>
        <v>正式员工</v>
      </c>
      <c r="C505" s="43">
        <v>44382</v>
      </c>
      <c r="D505" t="s">
        <v>1776</v>
      </c>
      <c r="E505" s="43">
        <v>44986</v>
      </c>
      <c r="F505" s="43">
        <v>45016</v>
      </c>
      <c r="G505" t="s">
        <v>38</v>
      </c>
      <c r="H505">
        <f t="shared" si="41"/>
        <v>23</v>
      </c>
      <c r="I505">
        <f t="shared" si="37"/>
        <v>172.5</v>
      </c>
      <c r="J505">
        <f t="shared" si="38"/>
        <v>172.5</v>
      </c>
      <c r="K505" s="47">
        <v>0</v>
      </c>
      <c r="L505">
        <f t="shared" si="39"/>
        <v>0</v>
      </c>
      <c r="M505">
        <f t="shared" si="40"/>
        <v>172.5</v>
      </c>
    </row>
    <row r="506" spans="1:13" hidden="1">
      <c r="A506" t="s">
        <v>1049</v>
      </c>
      <c r="B506" t="str">
        <f>VLOOKUP(A506,'3月考勤数据'!C:H,6,0)</f>
        <v>正式员工</v>
      </c>
      <c r="C506" s="43">
        <v>44382</v>
      </c>
      <c r="D506" t="s">
        <v>1776</v>
      </c>
      <c r="E506" s="43">
        <v>44986</v>
      </c>
      <c r="F506" s="43">
        <v>45016</v>
      </c>
      <c r="G506" t="s">
        <v>38</v>
      </c>
      <c r="H506">
        <f t="shared" si="41"/>
        <v>23</v>
      </c>
      <c r="I506">
        <f t="shared" si="37"/>
        <v>172.5</v>
      </c>
      <c r="J506">
        <f t="shared" si="38"/>
        <v>172.5</v>
      </c>
      <c r="K506" s="47">
        <v>0</v>
      </c>
      <c r="L506">
        <f t="shared" si="39"/>
        <v>0</v>
      </c>
      <c r="M506">
        <f t="shared" si="40"/>
        <v>172.5</v>
      </c>
    </row>
    <row r="507" spans="1:13" hidden="1">
      <c r="A507" t="s">
        <v>1050</v>
      </c>
      <c r="B507" t="str">
        <f>VLOOKUP(A507,'3月考勤数据'!C:H,6,0)</f>
        <v>正式员工</v>
      </c>
      <c r="C507" s="43">
        <v>44382</v>
      </c>
      <c r="D507" t="s">
        <v>1776</v>
      </c>
      <c r="E507" s="43">
        <v>44986</v>
      </c>
      <c r="F507" s="43">
        <v>45016</v>
      </c>
      <c r="G507" t="s">
        <v>38</v>
      </c>
      <c r="H507">
        <f t="shared" si="41"/>
        <v>23</v>
      </c>
      <c r="I507">
        <f t="shared" si="37"/>
        <v>172.5</v>
      </c>
      <c r="J507">
        <f t="shared" si="38"/>
        <v>172.5</v>
      </c>
      <c r="K507" s="47">
        <v>0</v>
      </c>
      <c r="L507">
        <f t="shared" si="39"/>
        <v>0</v>
      </c>
      <c r="M507">
        <f t="shared" si="40"/>
        <v>172.5</v>
      </c>
    </row>
    <row r="508" spans="1:13" hidden="1">
      <c r="A508" t="s">
        <v>690</v>
      </c>
      <c r="B508" t="str">
        <f>VLOOKUP(A508,'3月考勤数据'!C:H,6,0)</f>
        <v>正式员工</v>
      </c>
      <c r="C508" s="43">
        <v>44382</v>
      </c>
      <c r="D508" t="s">
        <v>1776</v>
      </c>
      <c r="E508" s="43">
        <v>44986</v>
      </c>
      <c r="F508" s="43">
        <v>45016</v>
      </c>
      <c r="G508" t="s">
        <v>38</v>
      </c>
      <c r="H508">
        <f t="shared" si="41"/>
        <v>23</v>
      </c>
      <c r="I508">
        <f t="shared" si="37"/>
        <v>172.5</v>
      </c>
      <c r="J508">
        <f t="shared" si="38"/>
        <v>172.5</v>
      </c>
      <c r="K508" s="47">
        <v>0</v>
      </c>
      <c r="L508">
        <f t="shared" si="39"/>
        <v>0</v>
      </c>
      <c r="M508">
        <f t="shared" si="40"/>
        <v>172.5</v>
      </c>
    </row>
    <row r="509" spans="1:13" hidden="1">
      <c r="A509" t="s">
        <v>1257</v>
      </c>
      <c r="B509" t="str">
        <f>VLOOKUP(A509,'3月考勤数据'!C:H,6,0)</f>
        <v>正式员工</v>
      </c>
      <c r="C509" s="43">
        <v>44382</v>
      </c>
      <c r="D509" t="s">
        <v>1776</v>
      </c>
      <c r="E509" s="43">
        <v>44986</v>
      </c>
      <c r="F509" s="43">
        <v>45016</v>
      </c>
      <c r="G509" t="s">
        <v>38</v>
      </c>
      <c r="H509">
        <f t="shared" si="41"/>
        <v>23</v>
      </c>
      <c r="I509">
        <f t="shared" si="37"/>
        <v>172.5</v>
      </c>
      <c r="J509">
        <f t="shared" si="38"/>
        <v>172.5</v>
      </c>
      <c r="K509" s="47">
        <v>0</v>
      </c>
      <c r="L509">
        <f t="shared" si="39"/>
        <v>0</v>
      </c>
      <c r="M509">
        <f t="shared" si="40"/>
        <v>172.5</v>
      </c>
    </row>
    <row r="510" spans="1:13" hidden="1">
      <c r="A510" t="s">
        <v>1051</v>
      </c>
      <c r="B510" t="str">
        <f>VLOOKUP(A510,'3月考勤数据'!C:H,6,0)</f>
        <v>正式员工</v>
      </c>
      <c r="C510" s="43">
        <v>44389</v>
      </c>
      <c r="D510" t="s">
        <v>1776</v>
      </c>
      <c r="E510" s="43">
        <v>44986</v>
      </c>
      <c r="F510" s="43">
        <v>45016</v>
      </c>
      <c r="G510" t="s">
        <v>38</v>
      </c>
      <c r="H510">
        <f t="shared" si="41"/>
        <v>23</v>
      </c>
      <c r="I510">
        <f t="shared" si="37"/>
        <v>172.5</v>
      </c>
      <c r="J510">
        <f t="shared" si="38"/>
        <v>172.5</v>
      </c>
      <c r="K510" s="47">
        <v>0</v>
      </c>
      <c r="L510">
        <f t="shared" si="39"/>
        <v>0</v>
      </c>
      <c r="M510">
        <f t="shared" si="40"/>
        <v>172.5</v>
      </c>
    </row>
    <row r="511" spans="1:13" hidden="1">
      <c r="A511" t="s">
        <v>1259</v>
      </c>
      <c r="B511" t="str">
        <f>VLOOKUP(A511,'3月考勤数据'!C:H,6,0)</f>
        <v>正式员工</v>
      </c>
      <c r="C511" s="43">
        <v>44384</v>
      </c>
      <c r="D511" t="s">
        <v>1776</v>
      </c>
      <c r="E511" s="43">
        <v>44986</v>
      </c>
      <c r="F511" s="43">
        <v>45016</v>
      </c>
      <c r="G511" t="s">
        <v>38</v>
      </c>
      <c r="H511">
        <f t="shared" si="41"/>
        <v>23</v>
      </c>
      <c r="I511">
        <f t="shared" si="37"/>
        <v>172.5</v>
      </c>
      <c r="J511">
        <f t="shared" si="38"/>
        <v>172.5</v>
      </c>
      <c r="K511" s="47">
        <v>0</v>
      </c>
      <c r="L511">
        <f t="shared" si="39"/>
        <v>0</v>
      </c>
      <c r="M511">
        <f t="shared" si="40"/>
        <v>172.5</v>
      </c>
    </row>
    <row r="512" spans="1:13" hidden="1">
      <c r="A512" t="s">
        <v>1052</v>
      </c>
      <c r="B512" t="str">
        <f>VLOOKUP(A512,'3月考勤数据'!C:H,6,0)</f>
        <v>正式员工</v>
      </c>
      <c r="C512" s="43">
        <v>44393</v>
      </c>
      <c r="D512" t="s">
        <v>1776</v>
      </c>
      <c r="E512" s="43">
        <v>44986</v>
      </c>
      <c r="F512" s="43">
        <v>45016</v>
      </c>
      <c r="G512" t="s">
        <v>133</v>
      </c>
      <c r="H512">
        <f t="shared" si="41"/>
        <v>23</v>
      </c>
      <c r="I512">
        <f t="shared" si="37"/>
        <v>184</v>
      </c>
      <c r="J512">
        <f t="shared" si="38"/>
        <v>184</v>
      </c>
      <c r="K512" s="47">
        <v>0</v>
      </c>
      <c r="L512">
        <f t="shared" si="39"/>
        <v>0</v>
      </c>
      <c r="M512">
        <f t="shared" si="40"/>
        <v>184</v>
      </c>
    </row>
    <row r="513" spans="1:13" hidden="1">
      <c r="A513" t="s">
        <v>246</v>
      </c>
      <c r="B513" t="str">
        <f>VLOOKUP(A513,'3月考勤数据'!C:H,6,0)</f>
        <v>正式员工</v>
      </c>
      <c r="C513" s="43">
        <v>42101</v>
      </c>
      <c r="D513" t="s">
        <v>1776</v>
      </c>
      <c r="E513" s="43">
        <v>44986</v>
      </c>
      <c r="F513" s="43">
        <v>45016</v>
      </c>
      <c r="G513" t="s">
        <v>38</v>
      </c>
      <c r="H513">
        <f t="shared" si="41"/>
        <v>23</v>
      </c>
      <c r="I513">
        <f t="shared" si="37"/>
        <v>172.5</v>
      </c>
      <c r="J513">
        <f t="shared" si="38"/>
        <v>172.5</v>
      </c>
      <c r="K513" s="47">
        <v>0</v>
      </c>
      <c r="L513">
        <f t="shared" si="39"/>
        <v>0</v>
      </c>
      <c r="M513">
        <f t="shared" si="40"/>
        <v>172.5</v>
      </c>
    </row>
    <row r="514" spans="1:13" hidden="1">
      <c r="A514" t="s">
        <v>1262</v>
      </c>
      <c r="B514" t="str">
        <f>VLOOKUP(A514,'3月考勤数据'!C:H,6,0)</f>
        <v>正式员工</v>
      </c>
      <c r="C514" s="43">
        <v>44398</v>
      </c>
      <c r="D514" t="s">
        <v>1776</v>
      </c>
      <c r="E514" s="43">
        <v>44986</v>
      </c>
      <c r="F514" s="43">
        <v>45016</v>
      </c>
      <c r="G514" t="s">
        <v>38</v>
      </c>
      <c r="H514">
        <f t="shared" si="41"/>
        <v>23</v>
      </c>
      <c r="I514">
        <f t="shared" ref="I514:I577" si="42">IF(G514="研发",172.5,184)</f>
        <v>172.5</v>
      </c>
      <c r="J514">
        <f t="shared" ref="J514:J577" si="43">IF(G514="研发",7.5,8)*H514</f>
        <v>172.5</v>
      </c>
      <c r="K514" s="47">
        <v>0</v>
      </c>
      <c r="L514">
        <f t="shared" ref="L514:L577" si="44">IF(G514="研发",7.5,8)*K514</f>
        <v>0</v>
      </c>
      <c r="M514">
        <f t="shared" ref="M514:M577" si="45">J514-L514</f>
        <v>172.5</v>
      </c>
    </row>
    <row r="515" spans="1:13" hidden="1">
      <c r="A515" t="s">
        <v>840</v>
      </c>
      <c r="B515" t="str">
        <f>VLOOKUP(A515,'3月考勤数据'!C:H,6,0)</f>
        <v>正式员工</v>
      </c>
      <c r="C515" s="43">
        <v>44405</v>
      </c>
      <c r="D515" t="s">
        <v>1776</v>
      </c>
      <c r="E515" s="43">
        <v>44986</v>
      </c>
      <c r="F515" s="43">
        <v>45016</v>
      </c>
      <c r="G515" t="s">
        <v>38</v>
      </c>
      <c r="H515">
        <f t="shared" si="41"/>
        <v>23</v>
      </c>
      <c r="I515">
        <f t="shared" si="42"/>
        <v>172.5</v>
      </c>
      <c r="J515">
        <f t="shared" si="43"/>
        <v>172.5</v>
      </c>
      <c r="K515" s="47">
        <v>0</v>
      </c>
      <c r="L515">
        <f t="shared" si="44"/>
        <v>0</v>
      </c>
      <c r="M515">
        <f t="shared" si="45"/>
        <v>172.5</v>
      </c>
    </row>
    <row r="516" spans="1:13" hidden="1">
      <c r="A516" t="s">
        <v>1263</v>
      </c>
      <c r="B516" t="str">
        <f>VLOOKUP(A516,'3月考勤数据'!C:H,6,0)</f>
        <v>正式员工</v>
      </c>
      <c r="C516" s="43">
        <v>44405</v>
      </c>
      <c r="D516" t="s">
        <v>1776</v>
      </c>
      <c r="E516" s="43">
        <v>44986</v>
      </c>
      <c r="F516" s="43">
        <v>45016</v>
      </c>
      <c r="G516" t="s">
        <v>38</v>
      </c>
      <c r="H516">
        <f t="shared" si="41"/>
        <v>23</v>
      </c>
      <c r="I516">
        <f t="shared" si="42"/>
        <v>172.5</v>
      </c>
      <c r="J516">
        <f t="shared" si="43"/>
        <v>172.5</v>
      </c>
      <c r="K516" s="47">
        <v>0</v>
      </c>
      <c r="L516">
        <f t="shared" si="44"/>
        <v>0</v>
      </c>
      <c r="M516">
        <f t="shared" si="45"/>
        <v>172.5</v>
      </c>
    </row>
    <row r="517" spans="1:13" hidden="1">
      <c r="A517" t="s">
        <v>456</v>
      </c>
      <c r="B517" t="str">
        <f>VLOOKUP(A517,'3月考勤数据'!C:H,6,0)</f>
        <v>正式员工</v>
      </c>
      <c r="C517" s="43">
        <v>43662</v>
      </c>
      <c r="D517" t="s">
        <v>1776</v>
      </c>
      <c r="E517" s="43">
        <v>44986</v>
      </c>
      <c r="F517" s="43">
        <v>45016</v>
      </c>
      <c r="G517" t="s">
        <v>133</v>
      </c>
      <c r="H517">
        <f t="shared" si="41"/>
        <v>23</v>
      </c>
      <c r="I517">
        <f t="shared" si="42"/>
        <v>184</v>
      </c>
      <c r="J517">
        <f t="shared" si="43"/>
        <v>184</v>
      </c>
      <c r="K517" s="47">
        <v>0</v>
      </c>
      <c r="L517">
        <f t="shared" si="44"/>
        <v>0</v>
      </c>
      <c r="M517">
        <f t="shared" si="45"/>
        <v>184</v>
      </c>
    </row>
    <row r="518" spans="1:13" hidden="1">
      <c r="A518" t="s">
        <v>842</v>
      </c>
      <c r="B518" t="str">
        <f>VLOOKUP(A518,'3月考勤数据'!C:H,6,0)</f>
        <v>正式员工</v>
      </c>
      <c r="C518" s="43">
        <v>44410</v>
      </c>
      <c r="D518" t="s">
        <v>1776</v>
      </c>
      <c r="E518" s="43">
        <v>44986</v>
      </c>
      <c r="F518" s="43">
        <v>45016</v>
      </c>
      <c r="G518" t="s">
        <v>133</v>
      </c>
      <c r="H518">
        <f t="shared" si="41"/>
        <v>23</v>
      </c>
      <c r="I518">
        <f t="shared" si="42"/>
        <v>184</v>
      </c>
      <c r="J518">
        <f t="shared" si="43"/>
        <v>184</v>
      </c>
      <c r="K518" s="47">
        <v>0</v>
      </c>
      <c r="L518">
        <f t="shared" si="44"/>
        <v>0</v>
      </c>
      <c r="M518">
        <f t="shared" si="45"/>
        <v>184</v>
      </c>
    </row>
    <row r="519" spans="1:13" hidden="1">
      <c r="A519" t="s">
        <v>849</v>
      </c>
      <c r="B519" t="str">
        <f>VLOOKUP(A519,'3月考勤数据'!C:H,6,0)</f>
        <v>正式员工</v>
      </c>
      <c r="C519" s="43">
        <v>44417</v>
      </c>
      <c r="D519" t="s">
        <v>1776</v>
      </c>
      <c r="E519" s="43">
        <v>44986</v>
      </c>
      <c r="F519" s="43">
        <v>45016</v>
      </c>
      <c r="G519" t="s">
        <v>38</v>
      </c>
      <c r="H519">
        <f t="shared" si="41"/>
        <v>23</v>
      </c>
      <c r="I519">
        <f t="shared" si="42"/>
        <v>172.5</v>
      </c>
      <c r="J519">
        <f t="shared" si="43"/>
        <v>172.5</v>
      </c>
      <c r="K519" s="47">
        <v>0</v>
      </c>
      <c r="L519">
        <f t="shared" si="44"/>
        <v>0</v>
      </c>
      <c r="M519">
        <f t="shared" si="45"/>
        <v>172.5</v>
      </c>
    </row>
    <row r="520" spans="1:13" hidden="1">
      <c r="A520" t="s">
        <v>1013</v>
      </c>
      <c r="B520" t="str">
        <f>VLOOKUP(A520,'3月考勤数据'!C:H,6,0)</f>
        <v>正式员工</v>
      </c>
      <c r="C520" s="43">
        <v>44419</v>
      </c>
      <c r="D520" t="s">
        <v>1776</v>
      </c>
      <c r="E520" s="43">
        <v>44986</v>
      </c>
      <c r="F520" s="43">
        <v>45016</v>
      </c>
      <c r="G520" t="s">
        <v>38</v>
      </c>
      <c r="H520">
        <f t="shared" si="41"/>
        <v>23</v>
      </c>
      <c r="I520">
        <f t="shared" si="42"/>
        <v>172.5</v>
      </c>
      <c r="J520">
        <f t="shared" si="43"/>
        <v>172.5</v>
      </c>
      <c r="K520" s="47">
        <v>0</v>
      </c>
      <c r="L520">
        <f t="shared" si="44"/>
        <v>0</v>
      </c>
      <c r="M520">
        <f t="shared" si="45"/>
        <v>172.5</v>
      </c>
    </row>
    <row r="521" spans="1:13" hidden="1">
      <c r="A521" t="s">
        <v>1054</v>
      </c>
      <c r="B521" t="str">
        <f>VLOOKUP(A521,'3月考勤数据'!C:H,6,0)</f>
        <v>正式员工</v>
      </c>
      <c r="C521" s="43">
        <v>44421</v>
      </c>
      <c r="D521" t="s">
        <v>1776</v>
      </c>
      <c r="E521" s="43">
        <v>44986</v>
      </c>
      <c r="F521" s="43">
        <v>45016</v>
      </c>
      <c r="G521" t="s">
        <v>38</v>
      </c>
      <c r="H521">
        <f t="shared" si="41"/>
        <v>23</v>
      </c>
      <c r="I521">
        <f t="shared" si="42"/>
        <v>172.5</v>
      </c>
      <c r="J521">
        <f t="shared" si="43"/>
        <v>172.5</v>
      </c>
      <c r="K521" s="47">
        <v>0</v>
      </c>
      <c r="L521">
        <f t="shared" si="44"/>
        <v>0</v>
      </c>
      <c r="M521">
        <f t="shared" si="45"/>
        <v>172.5</v>
      </c>
    </row>
    <row r="522" spans="1:13" hidden="1">
      <c r="A522" t="s">
        <v>1479</v>
      </c>
      <c r="B522" t="str">
        <f>VLOOKUP(A522,'3月考勤数据'!C:H,6,0)</f>
        <v>正式员工</v>
      </c>
      <c r="C522" s="43">
        <v>44424</v>
      </c>
      <c r="D522" t="s">
        <v>1776</v>
      </c>
      <c r="E522" s="43">
        <v>44986</v>
      </c>
      <c r="F522" s="43">
        <v>45016</v>
      </c>
      <c r="G522" t="s">
        <v>38</v>
      </c>
      <c r="H522">
        <f t="shared" si="41"/>
        <v>23</v>
      </c>
      <c r="I522">
        <f t="shared" si="42"/>
        <v>172.5</v>
      </c>
      <c r="J522">
        <f t="shared" si="43"/>
        <v>172.5</v>
      </c>
      <c r="K522" s="47">
        <v>0</v>
      </c>
      <c r="L522">
        <f t="shared" si="44"/>
        <v>0</v>
      </c>
      <c r="M522">
        <f t="shared" si="45"/>
        <v>172.5</v>
      </c>
    </row>
    <row r="523" spans="1:13" hidden="1">
      <c r="A523" t="s">
        <v>1265</v>
      </c>
      <c r="B523" t="str">
        <f>VLOOKUP(A523,'3月考勤数据'!C:H,6,0)</f>
        <v>正式员工</v>
      </c>
      <c r="C523" s="43">
        <v>44431</v>
      </c>
      <c r="D523" t="s">
        <v>1776</v>
      </c>
      <c r="E523" s="43">
        <v>44986</v>
      </c>
      <c r="F523" s="43">
        <v>45016</v>
      </c>
      <c r="G523" t="s">
        <v>38</v>
      </c>
      <c r="H523">
        <f t="shared" si="41"/>
        <v>23</v>
      </c>
      <c r="I523">
        <f t="shared" si="42"/>
        <v>172.5</v>
      </c>
      <c r="J523">
        <f t="shared" si="43"/>
        <v>172.5</v>
      </c>
      <c r="K523" s="47">
        <v>0</v>
      </c>
      <c r="L523">
        <f t="shared" si="44"/>
        <v>0</v>
      </c>
      <c r="M523">
        <f t="shared" si="45"/>
        <v>172.5</v>
      </c>
    </row>
    <row r="524" spans="1:13" hidden="1">
      <c r="A524" t="s">
        <v>1481</v>
      </c>
      <c r="B524" t="str">
        <f>VLOOKUP(A524,'3月考勤数据'!C:H,6,0)</f>
        <v>正式员工</v>
      </c>
      <c r="C524" s="43">
        <v>44431</v>
      </c>
      <c r="D524" t="s">
        <v>1776</v>
      </c>
      <c r="E524" s="43">
        <v>44986</v>
      </c>
      <c r="F524" s="43">
        <v>45016</v>
      </c>
      <c r="G524" t="s">
        <v>38</v>
      </c>
      <c r="H524">
        <f t="shared" si="41"/>
        <v>23</v>
      </c>
      <c r="I524">
        <f t="shared" si="42"/>
        <v>172.5</v>
      </c>
      <c r="J524">
        <f t="shared" si="43"/>
        <v>172.5</v>
      </c>
      <c r="K524" s="47">
        <v>0</v>
      </c>
      <c r="L524">
        <f t="shared" si="44"/>
        <v>0</v>
      </c>
      <c r="M524">
        <f t="shared" si="45"/>
        <v>172.5</v>
      </c>
    </row>
    <row r="525" spans="1:13" hidden="1">
      <c r="A525" t="s">
        <v>854</v>
      </c>
      <c r="B525" t="str">
        <f>VLOOKUP(A525,'3月考勤数据'!C:H,6,0)</f>
        <v>正式员工</v>
      </c>
      <c r="C525" s="43">
        <v>44433</v>
      </c>
      <c r="D525" t="s">
        <v>1776</v>
      </c>
      <c r="E525" s="43">
        <v>44986</v>
      </c>
      <c r="F525" s="43">
        <v>45016</v>
      </c>
      <c r="G525" t="s">
        <v>38</v>
      </c>
      <c r="H525">
        <f t="shared" si="41"/>
        <v>23</v>
      </c>
      <c r="I525">
        <f t="shared" si="42"/>
        <v>172.5</v>
      </c>
      <c r="J525">
        <f t="shared" si="43"/>
        <v>172.5</v>
      </c>
      <c r="K525" s="47">
        <v>0</v>
      </c>
      <c r="L525">
        <f t="shared" si="44"/>
        <v>0</v>
      </c>
      <c r="M525">
        <f t="shared" si="45"/>
        <v>172.5</v>
      </c>
    </row>
    <row r="526" spans="1:13" hidden="1">
      <c r="A526" t="s">
        <v>694</v>
      </c>
      <c r="B526" t="str">
        <f>VLOOKUP(A526,'3月考勤数据'!C:H,6,0)</f>
        <v>正式员工</v>
      </c>
      <c r="C526" s="43">
        <v>44435</v>
      </c>
      <c r="D526" t="s">
        <v>1776</v>
      </c>
      <c r="E526" s="43">
        <v>44986</v>
      </c>
      <c r="F526" s="43">
        <v>45016</v>
      </c>
      <c r="G526" t="s">
        <v>133</v>
      </c>
      <c r="H526">
        <f t="shared" si="41"/>
        <v>23</v>
      </c>
      <c r="I526">
        <f t="shared" si="42"/>
        <v>184</v>
      </c>
      <c r="J526">
        <f t="shared" si="43"/>
        <v>184</v>
      </c>
      <c r="K526" s="47">
        <v>0</v>
      </c>
      <c r="L526">
        <f t="shared" si="44"/>
        <v>0</v>
      </c>
      <c r="M526">
        <f t="shared" si="45"/>
        <v>184</v>
      </c>
    </row>
    <row r="527" spans="1:13" hidden="1">
      <c r="A527" t="s">
        <v>1482</v>
      </c>
      <c r="B527" t="str">
        <f>VLOOKUP(A527,'3月考勤数据'!C:H,6,0)</f>
        <v>正式员工</v>
      </c>
      <c r="C527" s="43">
        <v>44435</v>
      </c>
      <c r="D527" t="s">
        <v>1776</v>
      </c>
      <c r="E527" s="43">
        <v>44986</v>
      </c>
      <c r="F527" s="43">
        <v>45016</v>
      </c>
      <c r="G527" t="s">
        <v>38</v>
      </c>
      <c r="H527">
        <f t="shared" si="41"/>
        <v>23</v>
      </c>
      <c r="I527">
        <f t="shared" si="42"/>
        <v>172.5</v>
      </c>
      <c r="J527">
        <f t="shared" si="43"/>
        <v>172.5</v>
      </c>
      <c r="K527" s="47">
        <v>0</v>
      </c>
      <c r="L527">
        <f t="shared" si="44"/>
        <v>0</v>
      </c>
      <c r="M527">
        <f t="shared" si="45"/>
        <v>172.5</v>
      </c>
    </row>
    <row r="528" spans="1:13" hidden="1">
      <c r="A528" t="s">
        <v>1097</v>
      </c>
      <c r="B528" t="str">
        <f>VLOOKUP(A528,'3月考勤数据'!C:H,6,0)</f>
        <v>正式员工</v>
      </c>
      <c r="C528" s="43">
        <v>44438</v>
      </c>
      <c r="D528" t="s">
        <v>1776</v>
      </c>
      <c r="E528" s="43">
        <v>44986</v>
      </c>
      <c r="F528" s="43">
        <v>45016</v>
      </c>
      <c r="G528" t="s">
        <v>38</v>
      </c>
      <c r="H528">
        <f t="shared" si="41"/>
        <v>23</v>
      </c>
      <c r="I528">
        <f t="shared" si="42"/>
        <v>172.5</v>
      </c>
      <c r="J528">
        <f t="shared" si="43"/>
        <v>172.5</v>
      </c>
      <c r="K528" s="47">
        <v>0</v>
      </c>
      <c r="L528">
        <f t="shared" si="44"/>
        <v>0</v>
      </c>
      <c r="M528">
        <f t="shared" si="45"/>
        <v>172.5</v>
      </c>
    </row>
    <row r="529" spans="1:13" hidden="1">
      <c r="A529" t="s">
        <v>696</v>
      </c>
      <c r="B529" t="str">
        <f>VLOOKUP(A529,'3月考勤数据'!C:H,6,0)</f>
        <v>正式员工</v>
      </c>
      <c r="C529" s="43">
        <v>44440</v>
      </c>
      <c r="D529" t="s">
        <v>1776</v>
      </c>
      <c r="E529" s="43">
        <v>44986</v>
      </c>
      <c r="F529" s="43">
        <v>45016</v>
      </c>
      <c r="G529" t="s">
        <v>38</v>
      </c>
      <c r="H529">
        <f t="shared" si="41"/>
        <v>23</v>
      </c>
      <c r="I529">
        <f t="shared" si="42"/>
        <v>172.5</v>
      </c>
      <c r="J529">
        <f t="shared" si="43"/>
        <v>172.5</v>
      </c>
      <c r="K529" s="47">
        <v>0</v>
      </c>
      <c r="L529">
        <f t="shared" si="44"/>
        <v>0</v>
      </c>
      <c r="M529">
        <f t="shared" si="45"/>
        <v>172.5</v>
      </c>
    </row>
    <row r="530" spans="1:13" hidden="1">
      <c r="A530" t="s">
        <v>1483</v>
      </c>
      <c r="B530" t="str">
        <f>VLOOKUP(A530,'3月考勤数据'!C:H,6,0)</f>
        <v>正式员工</v>
      </c>
      <c r="C530" s="43">
        <v>44440</v>
      </c>
      <c r="D530" t="s">
        <v>1776</v>
      </c>
      <c r="E530" s="43">
        <v>44986</v>
      </c>
      <c r="F530" s="43">
        <v>45016</v>
      </c>
      <c r="G530" t="s">
        <v>38</v>
      </c>
      <c r="H530">
        <f t="shared" si="41"/>
        <v>23</v>
      </c>
      <c r="I530">
        <f t="shared" si="42"/>
        <v>172.5</v>
      </c>
      <c r="J530">
        <f t="shared" si="43"/>
        <v>172.5</v>
      </c>
      <c r="K530" s="47">
        <v>0</v>
      </c>
      <c r="L530">
        <f t="shared" si="44"/>
        <v>0</v>
      </c>
      <c r="M530">
        <f t="shared" si="45"/>
        <v>172.5</v>
      </c>
    </row>
    <row r="531" spans="1:13" hidden="1">
      <c r="A531" t="s">
        <v>1484</v>
      </c>
      <c r="B531" t="str">
        <f>VLOOKUP(A531,'3月考勤数据'!C:H,6,0)</f>
        <v>正式员工</v>
      </c>
      <c r="C531" s="43">
        <v>44440</v>
      </c>
      <c r="D531" t="s">
        <v>1776</v>
      </c>
      <c r="E531" s="43">
        <v>44986</v>
      </c>
      <c r="F531" s="43">
        <v>45016</v>
      </c>
      <c r="G531" t="s">
        <v>38</v>
      </c>
      <c r="H531">
        <f t="shared" si="41"/>
        <v>23</v>
      </c>
      <c r="I531">
        <f t="shared" si="42"/>
        <v>172.5</v>
      </c>
      <c r="J531">
        <f t="shared" si="43"/>
        <v>172.5</v>
      </c>
      <c r="K531" s="47">
        <v>0</v>
      </c>
      <c r="L531">
        <f t="shared" si="44"/>
        <v>0</v>
      </c>
      <c r="M531">
        <f t="shared" si="45"/>
        <v>172.5</v>
      </c>
    </row>
    <row r="532" spans="1:13" hidden="1">
      <c r="A532" t="s">
        <v>1099</v>
      </c>
      <c r="B532" t="str">
        <f>VLOOKUP(A532,'3月考勤数据'!C:H,6,0)</f>
        <v>正式员工</v>
      </c>
      <c r="C532" s="43">
        <v>44440</v>
      </c>
      <c r="D532" t="s">
        <v>1776</v>
      </c>
      <c r="E532" s="43">
        <v>44986</v>
      </c>
      <c r="F532" s="43">
        <v>45016</v>
      </c>
      <c r="G532" t="s">
        <v>133</v>
      </c>
      <c r="H532">
        <f t="shared" si="41"/>
        <v>23</v>
      </c>
      <c r="I532">
        <f t="shared" si="42"/>
        <v>184</v>
      </c>
      <c r="J532">
        <f t="shared" si="43"/>
        <v>184</v>
      </c>
      <c r="K532" s="47">
        <v>0</v>
      </c>
      <c r="L532">
        <f t="shared" si="44"/>
        <v>0</v>
      </c>
      <c r="M532">
        <f t="shared" si="45"/>
        <v>184</v>
      </c>
    </row>
    <row r="533" spans="1:13" hidden="1">
      <c r="A533" t="s">
        <v>856</v>
      </c>
      <c r="B533" t="str">
        <f>VLOOKUP(A533,'3月考勤数据'!C:H,6,0)</f>
        <v>正式员工</v>
      </c>
      <c r="C533" s="43">
        <v>44440</v>
      </c>
      <c r="D533" t="s">
        <v>1776</v>
      </c>
      <c r="E533" s="43">
        <v>44986</v>
      </c>
      <c r="F533" s="43">
        <v>45016</v>
      </c>
      <c r="G533" t="s">
        <v>38</v>
      </c>
      <c r="H533">
        <f t="shared" si="41"/>
        <v>23</v>
      </c>
      <c r="I533">
        <f t="shared" si="42"/>
        <v>172.5</v>
      </c>
      <c r="J533">
        <f t="shared" si="43"/>
        <v>172.5</v>
      </c>
      <c r="K533" s="47">
        <v>0</v>
      </c>
      <c r="L533">
        <f t="shared" si="44"/>
        <v>0</v>
      </c>
      <c r="M533">
        <f t="shared" si="45"/>
        <v>172.5</v>
      </c>
    </row>
    <row r="534" spans="1:13" hidden="1">
      <c r="A534" t="s">
        <v>1101</v>
      </c>
      <c r="B534" t="str">
        <f>VLOOKUP(A534,'3月考勤数据'!C:H,6,0)</f>
        <v>正式员工</v>
      </c>
      <c r="C534" s="43">
        <v>44442</v>
      </c>
      <c r="D534" t="s">
        <v>1776</v>
      </c>
      <c r="E534" s="43">
        <v>44986</v>
      </c>
      <c r="F534" s="43">
        <v>45016</v>
      </c>
      <c r="G534" t="s">
        <v>38</v>
      </c>
      <c r="H534">
        <f t="shared" si="41"/>
        <v>23</v>
      </c>
      <c r="I534">
        <f t="shared" si="42"/>
        <v>172.5</v>
      </c>
      <c r="J534">
        <f t="shared" si="43"/>
        <v>172.5</v>
      </c>
      <c r="K534" s="47">
        <v>0</v>
      </c>
      <c r="L534">
        <f t="shared" si="44"/>
        <v>0</v>
      </c>
      <c r="M534">
        <f t="shared" si="45"/>
        <v>172.5</v>
      </c>
    </row>
    <row r="535" spans="1:13" hidden="1">
      <c r="A535" t="s">
        <v>1485</v>
      </c>
      <c r="B535" t="str">
        <f>VLOOKUP(A535,'3月考勤数据'!C:H,6,0)</f>
        <v>正式员工</v>
      </c>
      <c r="C535" s="43">
        <v>44442</v>
      </c>
      <c r="D535" t="s">
        <v>1776</v>
      </c>
      <c r="E535" s="43">
        <v>44986</v>
      </c>
      <c r="F535" s="43">
        <v>45016</v>
      </c>
      <c r="G535" t="s">
        <v>38</v>
      </c>
      <c r="H535">
        <f t="shared" si="41"/>
        <v>23</v>
      </c>
      <c r="I535">
        <f t="shared" si="42"/>
        <v>172.5</v>
      </c>
      <c r="J535">
        <f t="shared" si="43"/>
        <v>172.5</v>
      </c>
      <c r="K535" s="47">
        <v>0</v>
      </c>
      <c r="L535">
        <f t="shared" si="44"/>
        <v>0</v>
      </c>
      <c r="M535">
        <f t="shared" si="45"/>
        <v>172.5</v>
      </c>
    </row>
    <row r="536" spans="1:13" hidden="1">
      <c r="A536" t="s">
        <v>1486</v>
      </c>
      <c r="B536" t="str">
        <f>VLOOKUP(A536,'3月考勤数据'!C:H,6,0)</f>
        <v>正式员工</v>
      </c>
      <c r="C536" s="43">
        <v>44445</v>
      </c>
      <c r="D536" t="s">
        <v>1776</v>
      </c>
      <c r="E536" s="43">
        <v>44986</v>
      </c>
      <c r="F536" s="43">
        <v>45016</v>
      </c>
      <c r="G536" t="s">
        <v>38</v>
      </c>
      <c r="H536">
        <f t="shared" si="41"/>
        <v>23</v>
      </c>
      <c r="I536">
        <f t="shared" si="42"/>
        <v>172.5</v>
      </c>
      <c r="J536">
        <f t="shared" si="43"/>
        <v>172.5</v>
      </c>
      <c r="K536" s="47">
        <v>0</v>
      </c>
      <c r="L536">
        <f t="shared" si="44"/>
        <v>0</v>
      </c>
      <c r="M536">
        <f t="shared" si="45"/>
        <v>172.5</v>
      </c>
    </row>
    <row r="537" spans="1:13" hidden="1">
      <c r="A537" t="s">
        <v>860</v>
      </c>
      <c r="B537" t="str">
        <f>VLOOKUP(A537,'3月考勤数据'!C:H,6,0)</f>
        <v>正式员工</v>
      </c>
      <c r="C537" s="43">
        <v>44445</v>
      </c>
      <c r="D537" t="s">
        <v>1776</v>
      </c>
      <c r="E537" s="43">
        <v>44986</v>
      </c>
      <c r="F537" s="43">
        <v>45016</v>
      </c>
      <c r="G537" t="s">
        <v>38</v>
      </c>
      <c r="H537">
        <f t="shared" si="41"/>
        <v>23</v>
      </c>
      <c r="I537">
        <f t="shared" si="42"/>
        <v>172.5</v>
      </c>
      <c r="J537">
        <f t="shared" si="43"/>
        <v>172.5</v>
      </c>
      <c r="K537" s="47">
        <v>0</v>
      </c>
      <c r="L537">
        <f t="shared" si="44"/>
        <v>0</v>
      </c>
      <c r="M537">
        <f t="shared" si="45"/>
        <v>172.5</v>
      </c>
    </row>
    <row r="538" spans="1:13" hidden="1">
      <c r="A538" t="s">
        <v>1266</v>
      </c>
      <c r="B538" t="str">
        <f>VLOOKUP(A538,'3月考勤数据'!C:H,6,0)</f>
        <v>正式员工</v>
      </c>
      <c r="C538" s="43">
        <v>44447</v>
      </c>
      <c r="D538" t="s">
        <v>1776</v>
      </c>
      <c r="E538" s="43">
        <v>44986</v>
      </c>
      <c r="F538" s="43">
        <v>45016</v>
      </c>
      <c r="G538" t="s">
        <v>38</v>
      </c>
      <c r="H538">
        <f t="shared" si="41"/>
        <v>23</v>
      </c>
      <c r="I538">
        <f t="shared" si="42"/>
        <v>172.5</v>
      </c>
      <c r="J538">
        <f t="shared" si="43"/>
        <v>172.5</v>
      </c>
      <c r="K538" s="47">
        <v>0</v>
      </c>
      <c r="L538">
        <f t="shared" si="44"/>
        <v>0</v>
      </c>
      <c r="M538">
        <f t="shared" si="45"/>
        <v>172.5</v>
      </c>
    </row>
    <row r="539" spans="1:13" hidden="1">
      <c r="A539" t="s">
        <v>1103</v>
      </c>
      <c r="B539" t="str">
        <f>VLOOKUP(A539,'3月考勤数据'!C:H,6,0)</f>
        <v>正式员工</v>
      </c>
      <c r="C539" s="43">
        <v>44447</v>
      </c>
      <c r="D539" t="s">
        <v>1776</v>
      </c>
      <c r="E539" s="43">
        <v>44986</v>
      </c>
      <c r="F539" s="43">
        <v>45016</v>
      </c>
      <c r="G539" t="s">
        <v>133</v>
      </c>
      <c r="H539">
        <f t="shared" si="41"/>
        <v>23</v>
      </c>
      <c r="I539">
        <f t="shared" si="42"/>
        <v>184</v>
      </c>
      <c r="J539">
        <f t="shared" si="43"/>
        <v>184</v>
      </c>
      <c r="K539" s="47">
        <v>0</v>
      </c>
      <c r="L539">
        <f t="shared" si="44"/>
        <v>0</v>
      </c>
      <c r="M539">
        <f t="shared" si="45"/>
        <v>184</v>
      </c>
    </row>
    <row r="540" spans="1:13" hidden="1">
      <c r="A540" t="s">
        <v>1015</v>
      </c>
      <c r="B540" t="str">
        <f>VLOOKUP(A540,'3月考勤数据'!C:H,6,0)</f>
        <v>正式员工</v>
      </c>
      <c r="C540" s="43">
        <v>44448</v>
      </c>
      <c r="D540" t="s">
        <v>1776</v>
      </c>
      <c r="E540" s="43">
        <v>44986</v>
      </c>
      <c r="F540" s="43">
        <v>45016</v>
      </c>
      <c r="G540" t="s">
        <v>38</v>
      </c>
      <c r="H540">
        <f t="shared" si="41"/>
        <v>23</v>
      </c>
      <c r="I540">
        <f t="shared" si="42"/>
        <v>172.5</v>
      </c>
      <c r="J540">
        <f t="shared" si="43"/>
        <v>172.5</v>
      </c>
      <c r="K540" s="47">
        <v>0</v>
      </c>
      <c r="L540">
        <f t="shared" si="44"/>
        <v>0</v>
      </c>
      <c r="M540">
        <f t="shared" si="45"/>
        <v>172.5</v>
      </c>
    </row>
    <row r="541" spans="1:13" hidden="1">
      <c r="A541" t="s">
        <v>1267</v>
      </c>
      <c r="B541" t="str">
        <f>VLOOKUP(A541,'3月考勤数据'!C:H,6,0)</f>
        <v>正式员工</v>
      </c>
      <c r="C541" s="43">
        <v>44454</v>
      </c>
      <c r="D541" t="s">
        <v>1776</v>
      </c>
      <c r="E541" s="43">
        <v>44986</v>
      </c>
      <c r="F541" s="43">
        <v>45016</v>
      </c>
      <c r="G541" t="s">
        <v>38</v>
      </c>
      <c r="H541">
        <f t="shared" si="41"/>
        <v>23</v>
      </c>
      <c r="I541">
        <f t="shared" si="42"/>
        <v>172.5</v>
      </c>
      <c r="J541">
        <f t="shared" si="43"/>
        <v>172.5</v>
      </c>
      <c r="K541" s="47">
        <v>0</v>
      </c>
      <c r="L541">
        <f t="shared" si="44"/>
        <v>0</v>
      </c>
      <c r="M541">
        <f t="shared" si="45"/>
        <v>172.5</v>
      </c>
    </row>
    <row r="542" spans="1:13" hidden="1">
      <c r="A542" t="s">
        <v>1017</v>
      </c>
      <c r="B542" t="str">
        <f>VLOOKUP(A542,'3月考勤数据'!C:H,6,0)</f>
        <v>正式员工</v>
      </c>
      <c r="C542" s="43">
        <v>44454</v>
      </c>
      <c r="D542" t="s">
        <v>1776</v>
      </c>
      <c r="E542" s="43">
        <v>44986</v>
      </c>
      <c r="F542" s="43">
        <v>45016</v>
      </c>
      <c r="G542" t="s">
        <v>38</v>
      </c>
      <c r="H542">
        <f t="shared" si="41"/>
        <v>23</v>
      </c>
      <c r="I542">
        <f t="shared" si="42"/>
        <v>172.5</v>
      </c>
      <c r="J542">
        <f t="shared" si="43"/>
        <v>172.5</v>
      </c>
      <c r="K542" s="47">
        <v>0</v>
      </c>
      <c r="L542">
        <f t="shared" si="44"/>
        <v>0</v>
      </c>
      <c r="M542">
        <f t="shared" si="45"/>
        <v>172.5</v>
      </c>
    </row>
    <row r="543" spans="1:13" hidden="1">
      <c r="A543" t="s">
        <v>1398</v>
      </c>
      <c r="B543" t="str">
        <f>VLOOKUP(A543,'3月考勤数据'!C:H,6,0)</f>
        <v>正式员工</v>
      </c>
      <c r="C543" s="43">
        <v>44463</v>
      </c>
      <c r="D543" t="s">
        <v>1776</v>
      </c>
      <c r="E543" s="43">
        <v>44986</v>
      </c>
      <c r="F543" s="43">
        <v>45016</v>
      </c>
      <c r="G543" t="s">
        <v>38</v>
      </c>
      <c r="H543">
        <f t="shared" si="41"/>
        <v>23</v>
      </c>
      <c r="I543">
        <f t="shared" si="42"/>
        <v>172.5</v>
      </c>
      <c r="J543">
        <f t="shared" si="43"/>
        <v>172.5</v>
      </c>
      <c r="K543" s="47">
        <v>0</v>
      </c>
      <c r="L543">
        <f t="shared" si="44"/>
        <v>0</v>
      </c>
      <c r="M543">
        <f t="shared" si="45"/>
        <v>172.5</v>
      </c>
    </row>
    <row r="544" spans="1:13" hidden="1">
      <c r="A544" t="s">
        <v>734</v>
      </c>
      <c r="B544" t="str">
        <f>VLOOKUP(A544,'3月考勤数据'!C:H,6,0)</f>
        <v>正式员工</v>
      </c>
      <c r="C544" s="43">
        <v>43557</v>
      </c>
      <c r="D544" t="s">
        <v>1776</v>
      </c>
      <c r="E544" s="43">
        <v>44986</v>
      </c>
      <c r="F544" s="43">
        <v>45016</v>
      </c>
      <c r="G544" t="s">
        <v>38</v>
      </c>
      <c r="H544">
        <f t="shared" si="41"/>
        <v>23</v>
      </c>
      <c r="I544">
        <f t="shared" si="42"/>
        <v>172.5</v>
      </c>
      <c r="J544">
        <f t="shared" si="43"/>
        <v>172.5</v>
      </c>
      <c r="K544" s="47">
        <v>0</v>
      </c>
      <c r="L544">
        <f t="shared" si="44"/>
        <v>0</v>
      </c>
      <c r="M544">
        <f t="shared" si="45"/>
        <v>172.5</v>
      </c>
    </row>
    <row r="545" spans="1:13" hidden="1">
      <c r="A545" t="s">
        <v>698</v>
      </c>
      <c r="B545" t="str">
        <f>VLOOKUP(A545,'3月考勤数据'!C:H,6,0)</f>
        <v>正式员工</v>
      </c>
      <c r="C545" s="43">
        <v>44466</v>
      </c>
      <c r="D545" t="s">
        <v>1776</v>
      </c>
      <c r="E545" s="43">
        <v>44986</v>
      </c>
      <c r="F545" s="43">
        <v>45016</v>
      </c>
      <c r="G545" t="s">
        <v>38</v>
      </c>
      <c r="H545">
        <f t="shared" si="41"/>
        <v>23</v>
      </c>
      <c r="I545">
        <f t="shared" si="42"/>
        <v>172.5</v>
      </c>
      <c r="J545">
        <f t="shared" si="43"/>
        <v>172.5</v>
      </c>
      <c r="K545" s="47">
        <v>0</v>
      </c>
      <c r="L545">
        <f t="shared" si="44"/>
        <v>0</v>
      </c>
      <c r="M545">
        <f t="shared" si="45"/>
        <v>172.5</v>
      </c>
    </row>
    <row r="546" spans="1:13" hidden="1">
      <c r="A546" t="s">
        <v>1402</v>
      </c>
      <c r="B546" t="str">
        <f>VLOOKUP(A546,'3月考勤数据'!C:H,6,0)</f>
        <v>正式员工</v>
      </c>
      <c r="C546" s="43">
        <v>44477</v>
      </c>
      <c r="D546" t="s">
        <v>1776</v>
      </c>
      <c r="E546" s="43">
        <v>44986</v>
      </c>
      <c r="F546" s="43">
        <v>45016</v>
      </c>
      <c r="G546" t="s">
        <v>38</v>
      </c>
      <c r="H546">
        <f t="shared" si="41"/>
        <v>23</v>
      </c>
      <c r="I546">
        <f t="shared" si="42"/>
        <v>172.5</v>
      </c>
      <c r="J546">
        <f t="shared" si="43"/>
        <v>172.5</v>
      </c>
      <c r="K546" s="47">
        <v>0</v>
      </c>
      <c r="L546">
        <f t="shared" si="44"/>
        <v>0</v>
      </c>
      <c r="M546">
        <f t="shared" si="45"/>
        <v>172.5</v>
      </c>
    </row>
    <row r="547" spans="1:13" hidden="1">
      <c r="A547" t="s">
        <v>700</v>
      </c>
      <c r="B547" t="str">
        <f>VLOOKUP(A547,'3月考勤数据'!C:H,6,0)</f>
        <v>正式员工</v>
      </c>
      <c r="C547" s="43">
        <v>44487</v>
      </c>
      <c r="D547" t="s">
        <v>1776</v>
      </c>
      <c r="E547" s="43">
        <v>44986</v>
      </c>
      <c r="F547" s="43">
        <v>45016</v>
      </c>
      <c r="G547" t="s">
        <v>133</v>
      </c>
      <c r="H547">
        <f t="shared" si="41"/>
        <v>23</v>
      </c>
      <c r="I547">
        <f t="shared" si="42"/>
        <v>184</v>
      </c>
      <c r="J547">
        <f t="shared" si="43"/>
        <v>184</v>
      </c>
      <c r="K547" s="47">
        <v>0</v>
      </c>
      <c r="L547">
        <f t="shared" si="44"/>
        <v>0</v>
      </c>
      <c r="M547">
        <f t="shared" si="45"/>
        <v>184</v>
      </c>
    </row>
    <row r="548" spans="1:13" hidden="1">
      <c r="A548" t="s">
        <v>1487</v>
      </c>
      <c r="B548" t="str">
        <f>VLOOKUP(A548,'3月考勤数据'!C:H,6,0)</f>
        <v>正式员工</v>
      </c>
      <c r="C548" s="43">
        <v>44487</v>
      </c>
      <c r="D548" t="s">
        <v>1776</v>
      </c>
      <c r="E548" s="43">
        <v>44986</v>
      </c>
      <c r="F548" s="43">
        <v>45016</v>
      </c>
      <c r="G548" t="s">
        <v>38</v>
      </c>
      <c r="H548">
        <f t="shared" si="41"/>
        <v>23</v>
      </c>
      <c r="I548">
        <f t="shared" si="42"/>
        <v>172.5</v>
      </c>
      <c r="J548">
        <f t="shared" si="43"/>
        <v>172.5</v>
      </c>
      <c r="K548" s="47">
        <v>0</v>
      </c>
      <c r="L548">
        <f t="shared" si="44"/>
        <v>0</v>
      </c>
      <c r="M548">
        <f t="shared" si="45"/>
        <v>172.5</v>
      </c>
    </row>
    <row r="549" spans="1:13" hidden="1">
      <c r="A549" t="s">
        <v>1488</v>
      </c>
      <c r="B549" t="str">
        <f>VLOOKUP(A549,'3月考勤数据'!C:H,6,0)</f>
        <v>正式员工</v>
      </c>
      <c r="C549" s="43">
        <v>44487</v>
      </c>
      <c r="D549" t="s">
        <v>1776</v>
      </c>
      <c r="E549" s="43">
        <v>44986</v>
      </c>
      <c r="F549" s="43">
        <v>45016</v>
      </c>
      <c r="G549" t="s">
        <v>38</v>
      </c>
      <c r="H549">
        <f t="shared" si="41"/>
        <v>23</v>
      </c>
      <c r="I549">
        <f t="shared" si="42"/>
        <v>172.5</v>
      </c>
      <c r="J549">
        <f t="shared" si="43"/>
        <v>172.5</v>
      </c>
      <c r="K549" s="47">
        <v>0</v>
      </c>
      <c r="L549">
        <f t="shared" si="44"/>
        <v>0</v>
      </c>
      <c r="M549">
        <f t="shared" si="45"/>
        <v>172.5</v>
      </c>
    </row>
    <row r="550" spans="1:13" hidden="1">
      <c r="A550" t="s">
        <v>1403</v>
      </c>
      <c r="B550" t="str">
        <f>VLOOKUP(A550,'3月考勤数据'!C:H,6,0)</f>
        <v>正式员工</v>
      </c>
      <c r="C550" s="43">
        <v>44531</v>
      </c>
      <c r="D550" t="s">
        <v>1776</v>
      </c>
      <c r="E550" s="43">
        <v>44986</v>
      </c>
      <c r="F550" s="43">
        <v>45016</v>
      </c>
      <c r="G550" t="s">
        <v>133</v>
      </c>
      <c r="H550">
        <f t="shared" si="41"/>
        <v>23</v>
      </c>
      <c r="I550">
        <f t="shared" si="42"/>
        <v>184</v>
      </c>
      <c r="J550">
        <f t="shared" si="43"/>
        <v>184</v>
      </c>
      <c r="K550" s="47">
        <v>0</v>
      </c>
      <c r="L550">
        <f t="shared" si="44"/>
        <v>0</v>
      </c>
      <c r="M550">
        <f t="shared" si="45"/>
        <v>184</v>
      </c>
    </row>
    <row r="551" spans="1:13" hidden="1">
      <c r="A551" t="s">
        <v>1108</v>
      </c>
      <c r="B551" t="str">
        <f>VLOOKUP(A551,'3月考勤数据'!C:H,6,0)</f>
        <v>正式员工</v>
      </c>
      <c r="C551" s="43">
        <v>44494</v>
      </c>
      <c r="D551" t="s">
        <v>1776</v>
      </c>
      <c r="E551" s="43">
        <v>44986</v>
      </c>
      <c r="F551" s="43">
        <v>45016</v>
      </c>
      <c r="G551" t="s">
        <v>133</v>
      </c>
      <c r="H551">
        <f t="shared" si="41"/>
        <v>23</v>
      </c>
      <c r="I551">
        <f t="shared" si="42"/>
        <v>184</v>
      </c>
      <c r="J551">
        <f t="shared" si="43"/>
        <v>184</v>
      </c>
      <c r="K551" s="47">
        <v>0</v>
      </c>
      <c r="L551">
        <f t="shared" si="44"/>
        <v>0</v>
      </c>
      <c r="M551">
        <f t="shared" si="45"/>
        <v>184</v>
      </c>
    </row>
    <row r="552" spans="1:13" hidden="1">
      <c r="A552" t="s">
        <v>186</v>
      </c>
      <c r="B552" t="str">
        <f>VLOOKUP(A552,'3月考勤数据'!C:H,6,0)</f>
        <v>正式员工</v>
      </c>
      <c r="C552" s="43">
        <v>43698</v>
      </c>
      <c r="D552" t="s">
        <v>1776</v>
      </c>
      <c r="E552" s="43">
        <v>44986</v>
      </c>
      <c r="F552" s="43">
        <v>45016</v>
      </c>
      <c r="G552" t="s">
        <v>38</v>
      </c>
      <c r="H552">
        <f t="shared" ref="H552:H615" si="46">NETWORKDAYS(IF(C552&lt;E552,E552,C552),F552)</f>
        <v>23</v>
      </c>
      <c r="I552">
        <f t="shared" si="42"/>
        <v>172.5</v>
      </c>
      <c r="J552">
        <f t="shared" si="43"/>
        <v>172.5</v>
      </c>
      <c r="K552" s="47">
        <v>0</v>
      </c>
      <c r="L552">
        <f t="shared" si="44"/>
        <v>0</v>
      </c>
      <c r="M552">
        <f t="shared" si="45"/>
        <v>172.5</v>
      </c>
    </row>
    <row r="553" spans="1:13" hidden="1">
      <c r="A553" t="s">
        <v>1268</v>
      </c>
      <c r="B553" t="str">
        <f>VLOOKUP(A553,'3月考勤数据'!C:H,6,0)</f>
        <v>正式员工</v>
      </c>
      <c r="C553" s="43">
        <v>44501</v>
      </c>
      <c r="D553" t="s">
        <v>1776</v>
      </c>
      <c r="E553" s="43">
        <v>44986</v>
      </c>
      <c r="F553" s="43">
        <v>45016</v>
      </c>
      <c r="G553" t="s">
        <v>38</v>
      </c>
      <c r="H553">
        <f t="shared" si="46"/>
        <v>23</v>
      </c>
      <c r="I553">
        <f t="shared" si="42"/>
        <v>172.5</v>
      </c>
      <c r="J553">
        <f t="shared" si="43"/>
        <v>172.5</v>
      </c>
      <c r="K553" s="47">
        <v>0</v>
      </c>
      <c r="L553">
        <f t="shared" si="44"/>
        <v>0</v>
      </c>
      <c r="M553">
        <f t="shared" si="45"/>
        <v>172.5</v>
      </c>
    </row>
    <row r="554" spans="1:13" hidden="1">
      <c r="A554" t="s">
        <v>1489</v>
      </c>
      <c r="B554" t="str">
        <f>VLOOKUP(A554,'3月考勤数据'!C:H,6,0)</f>
        <v>正式员工</v>
      </c>
      <c r="C554" s="43">
        <v>44501</v>
      </c>
      <c r="D554" t="s">
        <v>1776</v>
      </c>
      <c r="E554" s="43">
        <v>44986</v>
      </c>
      <c r="F554" s="43">
        <v>45016</v>
      </c>
      <c r="G554" t="s">
        <v>38</v>
      </c>
      <c r="H554">
        <f t="shared" si="46"/>
        <v>23</v>
      </c>
      <c r="I554">
        <f t="shared" si="42"/>
        <v>172.5</v>
      </c>
      <c r="J554">
        <f t="shared" si="43"/>
        <v>172.5</v>
      </c>
      <c r="K554" s="47">
        <v>0</v>
      </c>
      <c r="L554">
        <f t="shared" si="44"/>
        <v>0</v>
      </c>
      <c r="M554">
        <f t="shared" si="45"/>
        <v>172.5</v>
      </c>
    </row>
    <row r="555" spans="1:13" hidden="1">
      <c r="A555" t="s">
        <v>1404</v>
      </c>
      <c r="B555" t="str">
        <f>VLOOKUP(A555,'3月考勤数据'!C:H,6,0)</f>
        <v>正式员工</v>
      </c>
      <c r="C555" s="43">
        <v>44501</v>
      </c>
      <c r="D555" t="s">
        <v>1776</v>
      </c>
      <c r="E555" s="43">
        <v>44986</v>
      </c>
      <c r="F555" s="43">
        <v>45016</v>
      </c>
      <c r="G555" t="s">
        <v>133</v>
      </c>
      <c r="H555">
        <f t="shared" si="46"/>
        <v>23</v>
      </c>
      <c r="I555">
        <f t="shared" si="42"/>
        <v>184</v>
      </c>
      <c r="J555">
        <f t="shared" si="43"/>
        <v>184</v>
      </c>
      <c r="K555" s="47">
        <v>0</v>
      </c>
      <c r="L555">
        <f t="shared" si="44"/>
        <v>0</v>
      </c>
      <c r="M555">
        <f t="shared" si="45"/>
        <v>184</v>
      </c>
    </row>
    <row r="556" spans="1:13" hidden="1">
      <c r="A556" t="s">
        <v>867</v>
      </c>
      <c r="B556" t="str">
        <f>VLOOKUP(A556,'3月考勤数据'!C:H,6,0)</f>
        <v>正式员工</v>
      </c>
      <c r="C556" s="43">
        <v>44502</v>
      </c>
      <c r="D556" t="s">
        <v>1776</v>
      </c>
      <c r="E556" s="43">
        <v>44986</v>
      </c>
      <c r="F556" s="43">
        <v>45016</v>
      </c>
      <c r="G556" t="s">
        <v>133</v>
      </c>
      <c r="H556">
        <f t="shared" si="46"/>
        <v>23</v>
      </c>
      <c r="I556">
        <f t="shared" si="42"/>
        <v>184</v>
      </c>
      <c r="J556">
        <f t="shared" si="43"/>
        <v>184</v>
      </c>
      <c r="K556" s="47">
        <v>0</v>
      </c>
      <c r="L556">
        <f t="shared" si="44"/>
        <v>0</v>
      </c>
      <c r="M556">
        <f t="shared" si="45"/>
        <v>184</v>
      </c>
    </row>
    <row r="557" spans="1:13" hidden="1">
      <c r="A557" t="s">
        <v>869</v>
      </c>
      <c r="B557" t="str">
        <f>VLOOKUP(A557,'3月考勤数据'!C:H,6,0)</f>
        <v>正式员工</v>
      </c>
      <c r="C557" s="43">
        <v>44503</v>
      </c>
      <c r="D557" t="s">
        <v>1776</v>
      </c>
      <c r="E557" s="43">
        <v>44986</v>
      </c>
      <c r="F557" s="43">
        <v>45016</v>
      </c>
      <c r="G557" t="s">
        <v>38</v>
      </c>
      <c r="H557">
        <f t="shared" si="46"/>
        <v>23</v>
      </c>
      <c r="I557">
        <f t="shared" si="42"/>
        <v>172.5</v>
      </c>
      <c r="J557">
        <f t="shared" si="43"/>
        <v>172.5</v>
      </c>
      <c r="K557" s="47">
        <v>0</v>
      </c>
      <c r="L557">
        <f t="shared" si="44"/>
        <v>0</v>
      </c>
      <c r="M557">
        <f t="shared" si="45"/>
        <v>172.5</v>
      </c>
    </row>
    <row r="558" spans="1:13" hidden="1">
      <c r="A558" t="s">
        <v>1405</v>
      </c>
      <c r="B558" t="str">
        <f>VLOOKUP(A558,'3月考勤数据'!C:H,6,0)</f>
        <v>正式员工</v>
      </c>
      <c r="C558" s="43">
        <v>44508</v>
      </c>
      <c r="D558" t="s">
        <v>1776</v>
      </c>
      <c r="E558" s="43">
        <v>44986</v>
      </c>
      <c r="F558" s="43">
        <v>45016</v>
      </c>
      <c r="G558" t="s">
        <v>38</v>
      </c>
      <c r="H558">
        <f t="shared" si="46"/>
        <v>23</v>
      </c>
      <c r="I558">
        <f t="shared" si="42"/>
        <v>172.5</v>
      </c>
      <c r="J558">
        <f t="shared" si="43"/>
        <v>172.5</v>
      </c>
      <c r="K558" s="47">
        <v>0</v>
      </c>
      <c r="L558">
        <f t="shared" si="44"/>
        <v>0</v>
      </c>
      <c r="M558">
        <f t="shared" si="45"/>
        <v>172.5</v>
      </c>
    </row>
    <row r="559" spans="1:13" hidden="1">
      <c r="A559" t="s">
        <v>1111</v>
      </c>
      <c r="B559" t="str">
        <f>VLOOKUP(A559,'3月考勤数据'!C:H,6,0)</f>
        <v>正式员工</v>
      </c>
      <c r="C559" s="43">
        <v>44746</v>
      </c>
      <c r="D559" t="s">
        <v>1776</v>
      </c>
      <c r="E559" s="43">
        <v>44986</v>
      </c>
      <c r="F559" s="43">
        <v>45016</v>
      </c>
      <c r="G559" t="s">
        <v>38</v>
      </c>
      <c r="H559">
        <f t="shared" si="46"/>
        <v>23</v>
      </c>
      <c r="I559">
        <f t="shared" si="42"/>
        <v>172.5</v>
      </c>
      <c r="J559">
        <f t="shared" si="43"/>
        <v>172.5</v>
      </c>
      <c r="K559" s="47">
        <v>0</v>
      </c>
      <c r="L559">
        <f t="shared" si="44"/>
        <v>0</v>
      </c>
      <c r="M559">
        <f t="shared" si="45"/>
        <v>172.5</v>
      </c>
    </row>
    <row r="560" spans="1:13" hidden="1">
      <c r="A560" t="s">
        <v>1112</v>
      </c>
      <c r="B560" t="str">
        <f>VLOOKUP(A560,'3月考勤数据'!C:H,6,0)</f>
        <v>正式员工</v>
      </c>
      <c r="C560" s="43">
        <v>44515</v>
      </c>
      <c r="D560" t="s">
        <v>1776</v>
      </c>
      <c r="E560" s="43">
        <v>44986</v>
      </c>
      <c r="F560" s="43">
        <v>45016</v>
      </c>
      <c r="G560" t="s">
        <v>133</v>
      </c>
      <c r="H560">
        <f t="shared" si="46"/>
        <v>23</v>
      </c>
      <c r="I560">
        <f t="shared" si="42"/>
        <v>184</v>
      </c>
      <c r="J560">
        <f t="shared" si="43"/>
        <v>184</v>
      </c>
      <c r="K560" s="47">
        <v>0</v>
      </c>
      <c r="L560">
        <f t="shared" si="44"/>
        <v>0</v>
      </c>
      <c r="M560">
        <f t="shared" si="45"/>
        <v>184</v>
      </c>
    </row>
    <row r="561" spans="1:13" hidden="1">
      <c r="A561" t="s">
        <v>1490</v>
      </c>
      <c r="B561" t="str">
        <f>VLOOKUP(A561,'3月考勤数据'!C:H,6,0)</f>
        <v>正式员工</v>
      </c>
      <c r="C561" s="43">
        <v>44515</v>
      </c>
      <c r="D561" t="s">
        <v>1776</v>
      </c>
      <c r="E561" s="43">
        <v>44986</v>
      </c>
      <c r="F561" s="43">
        <v>45016</v>
      </c>
      <c r="G561" t="s">
        <v>133</v>
      </c>
      <c r="H561">
        <f t="shared" si="46"/>
        <v>23</v>
      </c>
      <c r="I561">
        <f t="shared" si="42"/>
        <v>184</v>
      </c>
      <c r="J561">
        <f t="shared" si="43"/>
        <v>184</v>
      </c>
      <c r="K561" s="47">
        <v>0</v>
      </c>
      <c r="L561">
        <f t="shared" si="44"/>
        <v>0</v>
      </c>
      <c r="M561">
        <f t="shared" si="45"/>
        <v>184</v>
      </c>
    </row>
    <row r="562" spans="1:13" hidden="1">
      <c r="A562" t="s">
        <v>1075</v>
      </c>
      <c r="B562" t="str">
        <f>VLOOKUP(A562,'3月考勤数据'!C:H,6,0)</f>
        <v>正式员工</v>
      </c>
      <c r="C562" s="43">
        <v>44088</v>
      </c>
      <c r="D562" t="s">
        <v>1776</v>
      </c>
      <c r="E562" s="43">
        <v>44986</v>
      </c>
      <c r="F562" s="43">
        <v>45016</v>
      </c>
      <c r="G562" t="s">
        <v>38</v>
      </c>
      <c r="H562">
        <f t="shared" si="46"/>
        <v>23</v>
      </c>
      <c r="I562">
        <f t="shared" si="42"/>
        <v>172.5</v>
      </c>
      <c r="J562">
        <f t="shared" si="43"/>
        <v>172.5</v>
      </c>
      <c r="K562" s="47">
        <v>0</v>
      </c>
      <c r="L562">
        <f t="shared" si="44"/>
        <v>0</v>
      </c>
      <c r="M562">
        <f t="shared" si="45"/>
        <v>172.5</v>
      </c>
    </row>
    <row r="563" spans="1:13" hidden="1">
      <c r="A563" t="s">
        <v>1492</v>
      </c>
      <c r="B563" t="str">
        <f>VLOOKUP(A563,'3月考勤数据'!C:H,6,0)</f>
        <v>正式员工</v>
      </c>
      <c r="C563" s="43">
        <v>44746</v>
      </c>
      <c r="D563" t="s">
        <v>1776</v>
      </c>
      <c r="E563" s="43">
        <v>44986</v>
      </c>
      <c r="F563" s="43">
        <v>45016</v>
      </c>
      <c r="G563" t="s">
        <v>133</v>
      </c>
      <c r="H563">
        <f t="shared" si="46"/>
        <v>23</v>
      </c>
      <c r="I563">
        <f t="shared" si="42"/>
        <v>184</v>
      </c>
      <c r="J563">
        <f t="shared" si="43"/>
        <v>184</v>
      </c>
      <c r="K563" s="47">
        <v>0</v>
      </c>
      <c r="L563">
        <f t="shared" si="44"/>
        <v>0</v>
      </c>
      <c r="M563">
        <f t="shared" si="45"/>
        <v>184</v>
      </c>
    </row>
    <row r="564" spans="1:13" hidden="1">
      <c r="A564" t="s">
        <v>871</v>
      </c>
      <c r="B564" t="str">
        <f>VLOOKUP(A564,'3月考勤数据'!C:H,6,0)</f>
        <v>正式员工</v>
      </c>
      <c r="C564" s="43">
        <v>44524</v>
      </c>
      <c r="D564" t="s">
        <v>1776</v>
      </c>
      <c r="E564" s="43">
        <v>44986</v>
      </c>
      <c r="F564" s="43">
        <v>45016</v>
      </c>
      <c r="G564" t="s">
        <v>38</v>
      </c>
      <c r="H564">
        <f t="shared" si="46"/>
        <v>23</v>
      </c>
      <c r="I564">
        <f t="shared" si="42"/>
        <v>172.5</v>
      </c>
      <c r="J564">
        <f t="shared" si="43"/>
        <v>172.5</v>
      </c>
      <c r="K564" s="47">
        <v>0</v>
      </c>
      <c r="L564">
        <f t="shared" si="44"/>
        <v>0</v>
      </c>
      <c r="M564">
        <f t="shared" si="45"/>
        <v>172.5</v>
      </c>
    </row>
    <row r="565" spans="1:13" hidden="1">
      <c r="A565" t="s">
        <v>873</v>
      </c>
      <c r="B565" t="str">
        <f>VLOOKUP(A565,'3月考勤数据'!C:H,6,0)</f>
        <v>正式员工</v>
      </c>
      <c r="C565" s="43">
        <v>44524</v>
      </c>
      <c r="D565" t="s">
        <v>1776</v>
      </c>
      <c r="E565" s="43">
        <v>44986</v>
      </c>
      <c r="F565" s="43">
        <v>45016</v>
      </c>
      <c r="G565" t="s">
        <v>38</v>
      </c>
      <c r="H565">
        <f t="shared" si="46"/>
        <v>23</v>
      </c>
      <c r="I565">
        <f t="shared" si="42"/>
        <v>172.5</v>
      </c>
      <c r="J565">
        <f t="shared" si="43"/>
        <v>172.5</v>
      </c>
      <c r="K565" s="47">
        <v>0</v>
      </c>
      <c r="L565">
        <f t="shared" si="44"/>
        <v>0</v>
      </c>
      <c r="M565">
        <f t="shared" si="45"/>
        <v>172.5</v>
      </c>
    </row>
    <row r="566" spans="1:13" hidden="1">
      <c r="A566" t="s">
        <v>707</v>
      </c>
      <c r="B566" t="str">
        <f>VLOOKUP(A566,'3月考勤数据'!C:H,6,0)</f>
        <v>正式员工</v>
      </c>
      <c r="C566" s="43">
        <v>44526</v>
      </c>
      <c r="D566" t="s">
        <v>1776</v>
      </c>
      <c r="E566" s="43">
        <v>44986</v>
      </c>
      <c r="F566" s="43">
        <v>45016</v>
      </c>
      <c r="G566" t="s">
        <v>133</v>
      </c>
      <c r="H566">
        <f t="shared" si="46"/>
        <v>23</v>
      </c>
      <c r="I566">
        <f t="shared" si="42"/>
        <v>184</v>
      </c>
      <c r="J566">
        <f t="shared" si="43"/>
        <v>184</v>
      </c>
      <c r="K566" s="47">
        <v>0</v>
      </c>
      <c r="L566">
        <f t="shared" si="44"/>
        <v>0</v>
      </c>
      <c r="M566">
        <f t="shared" si="45"/>
        <v>184</v>
      </c>
    </row>
    <row r="567" spans="1:13" hidden="1">
      <c r="A567" t="s">
        <v>1114</v>
      </c>
      <c r="B567" t="str">
        <f>VLOOKUP(A567,'3月考勤数据'!C:H,6,0)</f>
        <v>正式员工</v>
      </c>
      <c r="C567" s="43">
        <v>44529</v>
      </c>
      <c r="D567" t="s">
        <v>1776</v>
      </c>
      <c r="E567" s="43">
        <v>44986</v>
      </c>
      <c r="F567" s="43">
        <v>45016</v>
      </c>
      <c r="G567" t="s">
        <v>133</v>
      </c>
      <c r="H567">
        <f t="shared" si="46"/>
        <v>23</v>
      </c>
      <c r="I567">
        <f t="shared" si="42"/>
        <v>184</v>
      </c>
      <c r="J567">
        <f t="shared" si="43"/>
        <v>184</v>
      </c>
      <c r="K567" s="47">
        <v>0</v>
      </c>
      <c r="L567">
        <f t="shared" si="44"/>
        <v>0</v>
      </c>
      <c r="M567">
        <f t="shared" si="45"/>
        <v>184</v>
      </c>
    </row>
    <row r="568" spans="1:13" hidden="1">
      <c r="A568" t="s">
        <v>710</v>
      </c>
      <c r="B568" t="str">
        <f>VLOOKUP(A568,'3月考勤数据'!C:H,6,0)</f>
        <v>正式员工</v>
      </c>
      <c r="C568" s="43">
        <v>44529</v>
      </c>
      <c r="D568" t="s">
        <v>1776</v>
      </c>
      <c r="E568" s="43">
        <v>44986</v>
      </c>
      <c r="F568" s="43">
        <v>45016</v>
      </c>
      <c r="G568" t="s">
        <v>38</v>
      </c>
      <c r="H568">
        <f t="shared" si="46"/>
        <v>23</v>
      </c>
      <c r="I568">
        <f t="shared" si="42"/>
        <v>172.5</v>
      </c>
      <c r="J568">
        <f t="shared" si="43"/>
        <v>172.5</v>
      </c>
      <c r="K568" s="47">
        <v>0</v>
      </c>
      <c r="L568">
        <f t="shared" si="44"/>
        <v>0</v>
      </c>
      <c r="M568">
        <f t="shared" si="45"/>
        <v>172.5</v>
      </c>
    </row>
    <row r="569" spans="1:13" hidden="1">
      <c r="A569" t="s">
        <v>874</v>
      </c>
      <c r="B569" t="str">
        <f>VLOOKUP(A569,'3月考勤数据'!C:H,6,0)</f>
        <v>正式员工</v>
      </c>
      <c r="C569" s="43">
        <v>44531</v>
      </c>
      <c r="D569" t="s">
        <v>1776</v>
      </c>
      <c r="E569" s="43">
        <v>44986</v>
      </c>
      <c r="F569" s="43">
        <v>45016</v>
      </c>
      <c r="G569" t="s">
        <v>133</v>
      </c>
      <c r="H569">
        <f t="shared" si="46"/>
        <v>23</v>
      </c>
      <c r="I569">
        <f t="shared" si="42"/>
        <v>184</v>
      </c>
      <c r="J569">
        <f t="shared" si="43"/>
        <v>184</v>
      </c>
      <c r="K569" s="47">
        <v>0</v>
      </c>
      <c r="L569">
        <f t="shared" si="44"/>
        <v>0</v>
      </c>
      <c r="M569">
        <f t="shared" si="45"/>
        <v>184</v>
      </c>
    </row>
    <row r="570" spans="1:13" hidden="1">
      <c r="A570" t="s">
        <v>1116</v>
      </c>
      <c r="B570" t="str">
        <f>VLOOKUP(A570,'3月考勤数据'!C:H,6,0)</f>
        <v>正式员工</v>
      </c>
      <c r="C570" s="43">
        <v>44538</v>
      </c>
      <c r="D570" t="s">
        <v>1776</v>
      </c>
      <c r="E570" s="43">
        <v>44986</v>
      </c>
      <c r="F570" s="43">
        <v>45016</v>
      </c>
      <c r="G570" t="s">
        <v>38</v>
      </c>
      <c r="H570">
        <f t="shared" si="46"/>
        <v>23</v>
      </c>
      <c r="I570">
        <f t="shared" si="42"/>
        <v>172.5</v>
      </c>
      <c r="J570">
        <f t="shared" si="43"/>
        <v>172.5</v>
      </c>
      <c r="K570" s="47">
        <v>0</v>
      </c>
      <c r="L570">
        <f t="shared" si="44"/>
        <v>0</v>
      </c>
      <c r="M570">
        <f t="shared" si="45"/>
        <v>172.5</v>
      </c>
    </row>
    <row r="571" spans="1:13" hidden="1">
      <c r="A571" t="s">
        <v>1408</v>
      </c>
      <c r="B571" t="str">
        <f>VLOOKUP(A571,'3月考勤数据'!C:H,6,0)</f>
        <v>正式员工</v>
      </c>
      <c r="C571" s="43">
        <v>44538</v>
      </c>
      <c r="D571" t="s">
        <v>1776</v>
      </c>
      <c r="E571" s="43">
        <v>44986</v>
      </c>
      <c r="F571" s="43">
        <v>45016</v>
      </c>
      <c r="G571" t="s">
        <v>133</v>
      </c>
      <c r="H571">
        <f t="shared" si="46"/>
        <v>23</v>
      </c>
      <c r="I571">
        <f t="shared" si="42"/>
        <v>184</v>
      </c>
      <c r="J571">
        <f t="shared" si="43"/>
        <v>184</v>
      </c>
      <c r="K571" s="47">
        <v>0</v>
      </c>
      <c r="L571">
        <f t="shared" si="44"/>
        <v>0</v>
      </c>
      <c r="M571">
        <f t="shared" si="45"/>
        <v>184</v>
      </c>
    </row>
    <row r="572" spans="1:13" hidden="1">
      <c r="A572" t="s">
        <v>1399</v>
      </c>
      <c r="B572" t="str">
        <f>VLOOKUP(A572,'3月考勤数据'!C:H,6,0)</f>
        <v>正式员工</v>
      </c>
      <c r="C572" s="43">
        <v>44463</v>
      </c>
      <c r="D572" t="s">
        <v>1776</v>
      </c>
      <c r="E572" s="43">
        <v>44986</v>
      </c>
      <c r="F572" s="43">
        <v>45016</v>
      </c>
      <c r="G572" t="s">
        <v>133</v>
      </c>
      <c r="H572">
        <f t="shared" si="46"/>
        <v>23</v>
      </c>
      <c r="I572">
        <f t="shared" si="42"/>
        <v>184</v>
      </c>
      <c r="J572">
        <f t="shared" si="43"/>
        <v>184</v>
      </c>
      <c r="K572" s="47">
        <v>0</v>
      </c>
      <c r="L572">
        <f t="shared" si="44"/>
        <v>0</v>
      </c>
      <c r="M572">
        <f t="shared" si="45"/>
        <v>184</v>
      </c>
    </row>
    <row r="573" spans="1:13" hidden="1">
      <c r="A573" t="s">
        <v>878</v>
      </c>
      <c r="B573" t="str">
        <f>VLOOKUP(A573,'3月考勤数据'!C:H,6,0)</f>
        <v>正式员工</v>
      </c>
      <c r="C573" s="43">
        <v>44545</v>
      </c>
      <c r="D573" t="s">
        <v>1776</v>
      </c>
      <c r="E573" s="43">
        <v>44986</v>
      </c>
      <c r="F573" s="43">
        <v>45016</v>
      </c>
      <c r="G573" t="s">
        <v>133</v>
      </c>
      <c r="H573">
        <f t="shared" si="46"/>
        <v>23</v>
      </c>
      <c r="I573">
        <f t="shared" si="42"/>
        <v>184</v>
      </c>
      <c r="J573">
        <f t="shared" si="43"/>
        <v>184</v>
      </c>
      <c r="K573" s="47">
        <v>0</v>
      </c>
      <c r="L573">
        <f t="shared" si="44"/>
        <v>0</v>
      </c>
      <c r="M573">
        <f t="shared" si="45"/>
        <v>184</v>
      </c>
    </row>
    <row r="574" spans="1:13" hidden="1">
      <c r="A574" t="s">
        <v>881</v>
      </c>
      <c r="B574" t="str">
        <f>VLOOKUP(A574,'3月考勤数据'!C:H,6,0)</f>
        <v>正式员工</v>
      </c>
      <c r="C574" s="43">
        <v>44550</v>
      </c>
      <c r="D574" t="s">
        <v>1776</v>
      </c>
      <c r="E574" s="43">
        <v>44986</v>
      </c>
      <c r="F574" s="43">
        <v>45016</v>
      </c>
      <c r="G574" t="s">
        <v>38</v>
      </c>
      <c r="H574">
        <f t="shared" si="46"/>
        <v>23</v>
      </c>
      <c r="I574">
        <f t="shared" si="42"/>
        <v>172.5</v>
      </c>
      <c r="J574">
        <f t="shared" si="43"/>
        <v>172.5</v>
      </c>
      <c r="K574" s="47">
        <v>0</v>
      </c>
      <c r="L574">
        <f t="shared" si="44"/>
        <v>0</v>
      </c>
      <c r="M574">
        <f t="shared" si="45"/>
        <v>172.5</v>
      </c>
    </row>
    <row r="575" spans="1:13" hidden="1">
      <c r="A575" t="s">
        <v>918</v>
      </c>
      <c r="B575" t="str">
        <f>VLOOKUP(A575,'3月考勤数据'!C:H,6,0)</f>
        <v>正式员工</v>
      </c>
      <c r="C575" s="43">
        <v>44557</v>
      </c>
      <c r="D575" t="s">
        <v>1776</v>
      </c>
      <c r="E575" s="43">
        <v>44986</v>
      </c>
      <c r="F575" s="43">
        <v>45016</v>
      </c>
      <c r="G575" t="s">
        <v>38</v>
      </c>
      <c r="H575">
        <f t="shared" si="46"/>
        <v>23</v>
      </c>
      <c r="I575">
        <f t="shared" si="42"/>
        <v>172.5</v>
      </c>
      <c r="J575">
        <f t="shared" si="43"/>
        <v>172.5</v>
      </c>
      <c r="K575" s="47">
        <v>0</v>
      </c>
      <c r="L575">
        <f t="shared" si="44"/>
        <v>0</v>
      </c>
      <c r="M575">
        <f t="shared" si="45"/>
        <v>172.5</v>
      </c>
    </row>
    <row r="576" spans="1:13" hidden="1">
      <c r="A576" t="s">
        <v>920</v>
      </c>
      <c r="B576" t="str">
        <f>VLOOKUP(A576,'3月考勤数据'!C:H,6,0)</f>
        <v>正式员工</v>
      </c>
      <c r="C576" s="43">
        <v>44557</v>
      </c>
      <c r="D576" t="s">
        <v>1776</v>
      </c>
      <c r="E576" s="43">
        <v>44986</v>
      </c>
      <c r="F576" s="43">
        <v>45016</v>
      </c>
      <c r="G576" t="s">
        <v>133</v>
      </c>
      <c r="H576">
        <f t="shared" si="46"/>
        <v>23</v>
      </c>
      <c r="I576">
        <f t="shared" si="42"/>
        <v>184</v>
      </c>
      <c r="J576">
        <f t="shared" si="43"/>
        <v>184</v>
      </c>
      <c r="K576" s="47">
        <v>0</v>
      </c>
      <c r="L576">
        <f t="shared" si="44"/>
        <v>0</v>
      </c>
      <c r="M576">
        <f t="shared" si="45"/>
        <v>184</v>
      </c>
    </row>
    <row r="577" spans="1:13" hidden="1">
      <c r="A577" t="s">
        <v>1409</v>
      </c>
      <c r="B577" t="str">
        <f>VLOOKUP(A577,'3月考勤数据'!C:H,6,0)</f>
        <v>正式员工</v>
      </c>
      <c r="C577" s="43">
        <v>44557</v>
      </c>
      <c r="D577" t="s">
        <v>1776</v>
      </c>
      <c r="E577" s="43">
        <v>44986</v>
      </c>
      <c r="F577" s="43">
        <v>45016</v>
      </c>
      <c r="G577" t="s">
        <v>38</v>
      </c>
      <c r="H577">
        <f t="shared" si="46"/>
        <v>23</v>
      </c>
      <c r="I577">
        <f t="shared" si="42"/>
        <v>172.5</v>
      </c>
      <c r="J577">
        <f t="shared" si="43"/>
        <v>172.5</v>
      </c>
      <c r="K577" s="47">
        <v>0</v>
      </c>
      <c r="L577">
        <f t="shared" si="44"/>
        <v>0</v>
      </c>
      <c r="M577">
        <f t="shared" si="45"/>
        <v>172.5</v>
      </c>
    </row>
    <row r="578" spans="1:13" hidden="1">
      <c r="A578" t="s">
        <v>1494</v>
      </c>
      <c r="B578" t="str">
        <f>VLOOKUP(A578,'3月考勤数据'!C:H,6,0)</f>
        <v>正式员工</v>
      </c>
      <c r="C578" s="43">
        <v>44557</v>
      </c>
      <c r="D578" t="s">
        <v>1776</v>
      </c>
      <c r="E578" s="43">
        <v>44986</v>
      </c>
      <c r="F578" s="43">
        <v>45016</v>
      </c>
      <c r="G578" t="s">
        <v>38</v>
      </c>
      <c r="H578">
        <f t="shared" si="46"/>
        <v>23</v>
      </c>
      <c r="I578">
        <f t="shared" ref="I578:I641" si="47">IF(G578="研发",172.5,184)</f>
        <v>172.5</v>
      </c>
      <c r="J578">
        <f t="shared" ref="J578:J641" si="48">IF(G578="研发",7.5,8)*H578</f>
        <v>172.5</v>
      </c>
      <c r="K578" s="47">
        <v>0</v>
      </c>
      <c r="L578">
        <f t="shared" ref="L578:L641" si="49">IF(G578="研发",7.5,8)*K578</f>
        <v>0</v>
      </c>
      <c r="M578">
        <f t="shared" ref="M578:M641" si="50">J578-L578</f>
        <v>172.5</v>
      </c>
    </row>
    <row r="579" spans="1:13" hidden="1">
      <c r="A579" t="s">
        <v>1410</v>
      </c>
      <c r="B579" t="str">
        <f>VLOOKUP(A579,'3月考勤数据'!C:H,6,0)</f>
        <v>正式员工</v>
      </c>
      <c r="C579" s="43">
        <v>44753</v>
      </c>
      <c r="D579" t="s">
        <v>1776</v>
      </c>
      <c r="E579" s="43">
        <v>44986</v>
      </c>
      <c r="F579" s="43">
        <v>45016</v>
      </c>
      <c r="G579" t="s">
        <v>38</v>
      </c>
      <c r="H579">
        <f t="shared" si="46"/>
        <v>23</v>
      </c>
      <c r="I579">
        <f t="shared" si="47"/>
        <v>172.5</v>
      </c>
      <c r="J579">
        <f t="shared" si="48"/>
        <v>172.5</v>
      </c>
      <c r="K579" s="47">
        <v>0</v>
      </c>
      <c r="L579">
        <f t="shared" si="49"/>
        <v>0</v>
      </c>
      <c r="M579">
        <f t="shared" si="50"/>
        <v>172.5</v>
      </c>
    </row>
    <row r="580" spans="1:13" hidden="1">
      <c r="A580" t="s">
        <v>1411</v>
      </c>
      <c r="B580" t="str">
        <f>VLOOKUP(A580,'3月考勤数据'!C:H,6,0)</f>
        <v>正式员工</v>
      </c>
      <c r="C580" s="43">
        <v>44746</v>
      </c>
      <c r="D580" t="s">
        <v>1776</v>
      </c>
      <c r="E580" s="43">
        <v>44986</v>
      </c>
      <c r="F580" s="43">
        <v>45016</v>
      </c>
      <c r="G580" t="s">
        <v>38</v>
      </c>
      <c r="H580">
        <f t="shared" si="46"/>
        <v>23</v>
      </c>
      <c r="I580">
        <f t="shared" si="47"/>
        <v>172.5</v>
      </c>
      <c r="J580">
        <f t="shared" si="48"/>
        <v>172.5</v>
      </c>
      <c r="K580" s="47">
        <v>0</v>
      </c>
      <c r="L580">
        <f t="shared" si="49"/>
        <v>0</v>
      </c>
      <c r="M580">
        <f t="shared" si="50"/>
        <v>172.5</v>
      </c>
    </row>
    <row r="581" spans="1:13" hidden="1">
      <c r="A581" t="s">
        <v>883</v>
      </c>
      <c r="B581" t="str">
        <f>VLOOKUP(A581,'3月考勤数据'!C:H,6,0)</f>
        <v>正式员工</v>
      </c>
      <c r="C581" s="43">
        <v>44746</v>
      </c>
      <c r="D581" t="s">
        <v>1776</v>
      </c>
      <c r="E581" s="43">
        <v>44986</v>
      </c>
      <c r="F581" s="43">
        <v>45016</v>
      </c>
      <c r="G581" t="s">
        <v>38</v>
      </c>
      <c r="H581">
        <f t="shared" si="46"/>
        <v>23</v>
      </c>
      <c r="I581">
        <f t="shared" si="47"/>
        <v>172.5</v>
      </c>
      <c r="J581">
        <f t="shared" si="48"/>
        <v>172.5</v>
      </c>
      <c r="K581" s="47">
        <v>0</v>
      </c>
      <c r="L581">
        <f t="shared" si="49"/>
        <v>0</v>
      </c>
      <c r="M581">
        <f t="shared" si="50"/>
        <v>172.5</v>
      </c>
    </row>
    <row r="582" spans="1:13" hidden="1">
      <c r="A582" t="s">
        <v>1270</v>
      </c>
      <c r="B582" t="str">
        <f>VLOOKUP(A582,'3月考勤数据'!C:H,6,0)</f>
        <v>正式员工</v>
      </c>
      <c r="C582" s="43">
        <v>44561</v>
      </c>
      <c r="D582" t="s">
        <v>1776</v>
      </c>
      <c r="E582" s="43">
        <v>44986</v>
      </c>
      <c r="F582" s="43">
        <v>45016</v>
      </c>
      <c r="G582" t="s">
        <v>38</v>
      </c>
      <c r="H582">
        <f t="shared" si="46"/>
        <v>23</v>
      </c>
      <c r="I582">
        <f t="shared" si="47"/>
        <v>172.5</v>
      </c>
      <c r="J582">
        <f t="shared" si="48"/>
        <v>172.5</v>
      </c>
      <c r="K582" s="47">
        <v>0</v>
      </c>
      <c r="L582">
        <f t="shared" si="49"/>
        <v>0</v>
      </c>
      <c r="M582">
        <f t="shared" si="50"/>
        <v>172.5</v>
      </c>
    </row>
    <row r="583" spans="1:13" hidden="1">
      <c r="A583" t="s">
        <v>1118</v>
      </c>
      <c r="B583" t="str">
        <f>VLOOKUP(A583,'3月考勤数据'!C:H,6,0)</f>
        <v>正式员工</v>
      </c>
      <c r="C583" s="43">
        <v>44566</v>
      </c>
      <c r="D583" t="s">
        <v>1776</v>
      </c>
      <c r="E583" s="43">
        <v>44986</v>
      </c>
      <c r="F583" s="43">
        <v>45016</v>
      </c>
      <c r="G583" t="s">
        <v>38</v>
      </c>
      <c r="H583">
        <f t="shared" si="46"/>
        <v>23</v>
      </c>
      <c r="I583">
        <f t="shared" si="47"/>
        <v>172.5</v>
      </c>
      <c r="J583">
        <f t="shared" si="48"/>
        <v>172.5</v>
      </c>
      <c r="K583" s="47">
        <v>0</v>
      </c>
      <c r="L583">
        <f t="shared" si="49"/>
        <v>0</v>
      </c>
      <c r="M583">
        <f t="shared" si="50"/>
        <v>172.5</v>
      </c>
    </row>
    <row r="584" spans="1:13" hidden="1">
      <c r="A584" t="s">
        <v>921</v>
      </c>
      <c r="B584" t="str">
        <f>VLOOKUP(A584,'3月考勤数据'!C:H,6,0)</f>
        <v>正式员工</v>
      </c>
      <c r="C584" s="43">
        <v>44566</v>
      </c>
      <c r="D584" t="s">
        <v>1776</v>
      </c>
      <c r="E584" s="43">
        <v>44986</v>
      </c>
      <c r="F584" s="43">
        <v>45016</v>
      </c>
      <c r="G584" t="s">
        <v>38</v>
      </c>
      <c r="H584">
        <f t="shared" si="46"/>
        <v>23</v>
      </c>
      <c r="I584">
        <f t="shared" si="47"/>
        <v>172.5</v>
      </c>
      <c r="J584">
        <f t="shared" si="48"/>
        <v>172.5</v>
      </c>
      <c r="K584" s="47">
        <v>0</v>
      </c>
      <c r="L584">
        <f t="shared" si="49"/>
        <v>0</v>
      </c>
      <c r="M584">
        <f t="shared" si="50"/>
        <v>172.5</v>
      </c>
    </row>
    <row r="585" spans="1:13" hidden="1">
      <c r="A585" t="s">
        <v>1272</v>
      </c>
      <c r="B585" t="str">
        <f>VLOOKUP(A585,'3月考勤数据'!C:H,6,0)</f>
        <v>正式员工</v>
      </c>
      <c r="C585" s="43">
        <v>44746</v>
      </c>
      <c r="D585" t="s">
        <v>1776</v>
      </c>
      <c r="E585" s="43">
        <v>44986</v>
      </c>
      <c r="F585" s="43">
        <v>45016</v>
      </c>
      <c r="G585" t="s">
        <v>38</v>
      </c>
      <c r="H585">
        <f t="shared" si="46"/>
        <v>23</v>
      </c>
      <c r="I585">
        <f t="shared" si="47"/>
        <v>172.5</v>
      </c>
      <c r="J585">
        <f t="shared" si="48"/>
        <v>172.5</v>
      </c>
      <c r="K585" s="47">
        <v>0</v>
      </c>
      <c r="L585">
        <f t="shared" si="49"/>
        <v>0</v>
      </c>
      <c r="M585">
        <f t="shared" si="50"/>
        <v>172.5</v>
      </c>
    </row>
    <row r="586" spans="1:13" hidden="1">
      <c r="A586" t="s">
        <v>884</v>
      </c>
      <c r="B586" t="str">
        <f>VLOOKUP(A586,'3月考勤数据'!C:H,6,0)</f>
        <v>正式员工</v>
      </c>
      <c r="C586" s="43">
        <v>44568</v>
      </c>
      <c r="D586" t="s">
        <v>1776</v>
      </c>
      <c r="E586" s="43">
        <v>44986</v>
      </c>
      <c r="F586" s="43">
        <v>45016</v>
      </c>
      <c r="G586" t="s">
        <v>38</v>
      </c>
      <c r="H586">
        <f t="shared" si="46"/>
        <v>23</v>
      </c>
      <c r="I586">
        <f t="shared" si="47"/>
        <v>172.5</v>
      </c>
      <c r="J586">
        <f t="shared" si="48"/>
        <v>172.5</v>
      </c>
      <c r="K586" s="47">
        <v>0</v>
      </c>
      <c r="L586">
        <f t="shared" si="49"/>
        <v>0</v>
      </c>
      <c r="M586">
        <f t="shared" si="50"/>
        <v>172.5</v>
      </c>
    </row>
    <row r="587" spans="1:13" hidden="1">
      <c r="A587" t="s">
        <v>886</v>
      </c>
      <c r="B587" t="str">
        <f>VLOOKUP(A587,'3月考勤数据'!C:H,6,0)</f>
        <v>正式员工</v>
      </c>
      <c r="C587" s="43">
        <v>44568</v>
      </c>
      <c r="D587" t="s">
        <v>1776</v>
      </c>
      <c r="E587" s="43">
        <v>44986</v>
      </c>
      <c r="F587" s="43">
        <v>45016</v>
      </c>
      <c r="G587" t="s">
        <v>133</v>
      </c>
      <c r="H587">
        <f t="shared" si="46"/>
        <v>23</v>
      </c>
      <c r="I587">
        <f t="shared" si="47"/>
        <v>184</v>
      </c>
      <c r="J587">
        <f t="shared" si="48"/>
        <v>184</v>
      </c>
      <c r="K587" s="47">
        <v>0</v>
      </c>
      <c r="L587">
        <f t="shared" si="49"/>
        <v>0</v>
      </c>
      <c r="M587">
        <f t="shared" si="50"/>
        <v>184</v>
      </c>
    </row>
    <row r="588" spans="1:13" hidden="1">
      <c r="A588" t="s">
        <v>888</v>
      </c>
      <c r="B588" t="str">
        <f>VLOOKUP(A588,'3月考勤数据'!C:H,6,0)</f>
        <v>正式员工</v>
      </c>
      <c r="C588" s="43">
        <v>44746</v>
      </c>
      <c r="D588" t="s">
        <v>1776</v>
      </c>
      <c r="E588" s="43">
        <v>44986</v>
      </c>
      <c r="F588" s="43">
        <v>45016</v>
      </c>
      <c r="G588" t="s">
        <v>133</v>
      </c>
      <c r="H588">
        <f t="shared" si="46"/>
        <v>23</v>
      </c>
      <c r="I588">
        <f t="shared" si="47"/>
        <v>184</v>
      </c>
      <c r="J588">
        <f t="shared" si="48"/>
        <v>184</v>
      </c>
      <c r="K588" s="47">
        <v>0</v>
      </c>
      <c r="L588">
        <f t="shared" si="49"/>
        <v>0</v>
      </c>
      <c r="M588">
        <f t="shared" si="50"/>
        <v>184</v>
      </c>
    </row>
    <row r="589" spans="1:13" hidden="1">
      <c r="A589" t="s">
        <v>1412</v>
      </c>
      <c r="B589" t="str">
        <f>VLOOKUP(A589,'3月考勤数据'!C:H,6,0)</f>
        <v>正式员工</v>
      </c>
      <c r="C589" s="43">
        <v>44571</v>
      </c>
      <c r="D589" t="s">
        <v>1776</v>
      </c>
      <c r="E589" s="43">
        <v>44986</v>
      </c>
      <c r="F589" s="43">
        <v>45016</v>
      </c>
      <c r="G589" t="s">
        <v>133</v>
      </c>
      <c r="H589">
        <f t="shared" si="46"/>
        <v>23</v>
      </c>
      <c r="I589">
        <f t="shared" si="47"/>
        <v>184</v>
      </c>
      <c r="J589">
        <f t="shared" si="48"/>
        <v>184</v>
      </c>
      <c r="K589" s="47">
        <v>0</v>
      </c>
      <c r="L589">
        <f t="shared" si="49"/>
        <v>0</v>
      </c>
      <c r="M589">
        <f t="shared" si="50"/>
        <v>184</v>
      </c>
    </row>
    <row r="590" spans="1:13" hidden="1">
      <c r="A590" t="s">
        <v>925</v>
      </c>
      <c r="B590" t="str">
        <f>VLOOKUP(A590,'3月考勤数据'!C:H,6,0)</f>
        <v>正式员工</v>
      </c>
      <c r="C590" s="43">
        <v>44571</v>
      </c>
      <c r="D590" t="s">
        <v>1776</v>
      </c>
      <c r="E590" s="43">
        <v>44986</v>
      </c>
      <c r="F590" s="43">
        <v>45016</v>
      </c>
      <c r="G590" t="s">
        <v>38</v>
      </c>
      <c r="H590">
        <f t="shared" si="46"/>
        <v>23</v>
      </c>
      <c r="I590">
        <f t="shared" si="47"/>
        <v>172.5</v>
      </c>
      <c r="J590">
        <f t="shared" si="48"/>
        <v>172.5</v>
      </c>
      <c r="K590" s="47">
        <v>0</v>
      </c>
      <c r="L590">
        <f t="shared" si="49"/>
        <v>0</v>
      </c>
      <c r="M590">
        <f t="shared" si="50"/>
        <v>172.5</v>
      </c>
    </row>
    <row r="591" spans="1:13" hidden="1">
      <c r="A591" t="s">
        <v>876</v>
      </c>
      <c r="B591" t="str">
        <f>VLOOKUP(A591,'3月考勤数据'!C:H,6,0)</f>
        <v>正式员工</v>
      </c>
      <c r="C591" s="43">
        <v>44545</v>
      </c>
      <c r="D591" t="s">
        <v>1776</v>
      </c>
      <c r="E591" s="43">
        <v>44986</v>
      </c>
      <c r="F591" s="43">
        <v>45016</v>
      </c>
      <c r="G591" t="s">
        <v>38</v>
      </c>
      <c r="H591">
        <f t="shared" si="46"/>
        <v>23</v>
      </c>
      <c r="I591">
        <f t="shared" si="47"/>
        <v>172.5</v>
      </c>
      <c r="J591">
        <f t="shared" si="48"/>
        <v>172.5</v>
      </c>
      <c r="K591" s="47">
        <v>0</v>
      </c>
      <c r="L591">
        <f t="shared" si="49"/>
        <v>0</v>
      </c>
      <c r="M591">
        <f t="shared" si="50"/>
        <v>172.5</v>
      </c>
    </row>
    <row r="592" spans="1:13" hidden="1">
      <c r="A592" t="s">
        <v>1495</v>
      </c>
      <c r="B592" t="str">
        <f>VLOOKUP(A592,'3月考勤数据'!C:H,6,0)</f>
        <v>正式员工</v>
      </c>
      <c r="C592" s="43">
        <v>44571</v>
      </c>
      <c r="D592" t="s">
        <v>1776</v>
      </c>
      <c r="E592" s="43">
        <v>44986</v>
      </c>
      <c r="F592" s="43">
        <v>45016</v>
      </c>
      <c r="G592" t="s">
        <v>133</v>
      </c>
      <c r="H592">
        <f t="shared" si="46"/>
        <v>23</v>
      </c>
      <c r="I592">
        <f t="shared" si="47"/>
        <v>184</v>
      </c>
      <c r="J592">
        <f t="shared" si="48"/>
        <v>184</v>
      </c>
      <c r="K592" s="47">
        <v>0</v>
      </c>
      <c r="L592">
        <f t="shared" si="49"/>
        <v>0</v>
      </c>
      <c r="M592">
        <f t="shared" si="50"/>
        <v>184</v>
      </c>
    </row>
    <row r="593" spans="1:13" hidden="1">
      <c r="A593" t="s">
        <v>1413</v>
      </c>
      <c r="B593" t="str">
        <f>VLOOKUP(A593,'3月考勤数据'!C:H,6,0)</f>
        <v>正式员工</v>
      </c>
      <c r="C593" s="43">
        <v>44571</v>
      </c>
      <c r="D593" t="s">
        <v>1776</v>
      </c>
      <c r="E593" s="43">
        <v>44986</v>
      </c>
      <c r="F593" s="43">
        <v>45016</v>
      </c>
      <c r="G593" t="s">
        <v>38</v>
      </c>
      <c r="H593">
        <f t="shared" si="46"/>
        <v>23</v>
      </c>
      <c r="I593">
        <f t="shared" si="47"/>
        <v>172.5</v>
      </c>
      <c r="J593">
        <f t="shared" si="48"/>
        <v>172.5</v>
      </c>
      <c r="K593" s="47">
        <v>0</v>
      </c>
      <c r="L593">
        <f t="shared" si="49"/>
        <v>0</v>
      </c>
      <c r="M593">
        <f t="shared" si="50"/>
        <v>172.5</v>
      </c>
    </row>
    <row r="594" spans="1:13" hidden="1">
      <c r="A594" t="s">
        <v>926</v>
      </c>
      <c r="B594" t="str">
        <f>VLOOKUP(A594,'3月考勤数据'!C:H,6,0)</f>
        <v>正式员工</v>
      </c>
      <c r="C594" s="43">
        <v>44575</v>
      </c>
      <c r="D594" t="s">
        <v>1776</v>
      </c>
      <c r="E594" s="43">
        <v>44986</v>
      </c>
      <c r="F594" s="43">
        <v>45016</v>
      </c>
      <c r="G594" t="s">
        <v>133</v>
      </c>
      <c r="H594">
        <f t="shared" si="46"/>
        <v>23</v>
      </c>
      <c r="I594">
        <f t="shared" si="47"/>
        <v>184</v>
      </c>
      <c r="J594">
        <f t="shared" si="48"/>
        <v>184</v>
      </c>
      <c r="K594" s="47">
        <v>0</v>
      </c>
      <c r="L594">
        <f t="shared" si="49"/>
        <v>0</v>
      </c>
      <c r="M594">
        <f t="shared" si="50"/>
        <v>184</v>
      </c>
    </row>
    <row r="595" spans="1:13" hidden="1">
      <c r="A595" t="s">
        <v>928</v>
      </c>
      <c r="B595" t="str">
        <f>VLOOKUP(A595,'3月考勤数据'!C:H,6,0)</f>
        <v>正式员工</v>
      </c>
      <c r="C595" s="43">
        <v>44575</v>
      </c>
      <c r="D595" t="s">
        <v>1776</v>
      </c>
      <c r="E595" s="43">
        <v>44986</v>
      </c>
      <c r="F595" s="43">
        <v>45016</v>
      </c>
      <c r="G595" t="s">
        <v>38</v>
      </c>
      <c r="H595">
        <f t="shared" si="46"/>
        <v>23</v>
      </c>
      <c r="I595">
        <f t="shared" si="47"/>
        <v>172.5</v>
      </c>
      <c r="J595">
        <f t="shared" si="48"/>
        <v>172.5</v>
      </c>
      <c r="K595" s="47">
        <v>0</v>
      </c>
      <c r="L595">
        <f t="shared" si="49"/>
        <v>0</v>
      </c>
      <c r="M595">
        <f t="shared" si="50"/>
        <v>172.5</v>
      </c>
    </row>
    <row r="596" spans="1:13" hidden="1">
      <c r="A596" t="s">
        <v>889</v>
      </c>
      <c r="B596" t="str">
        <f>VLOOKUP(A596,'3月考勤数据'!C:H,6,0)</f>
        <v>正式员工</v>
      </c>
      <c r="C596" s="43">
        <v>44578</v>
      </c>
      <c r="D596" t="s">
        <v>1776</v>
      </c>
      <c r="E596" s="43">
        <v>44986</v>
      </c>
      <c r="F596" s="43">
        <v>45016</v>
      </c>
      <c r="G596" t="s">
        <v>38</v>
      </c>
      <c r="H596">
        <f t="shared" si="46"/>
        <v>23</v>
      </c>
      <c r="I596">
        <f t="shared" si="47"/>
        <v>172.5</v>
      </c>
      <c r="J596">
        <f t="shared" si="48"/>
        <v>172.5</v>
      </c>
      <c r="K596" s="47">
        <v>0</v>
      </c>
      <c r="L596">
        <f t="shared" si="49"/>
        <v>0</v>
      </c>
      <c r="M596">
        <f t="shared" si="50"/>
        <v>172.5</v>
      </c>
    </row>
    <row r="597" spans="1:13" hidden="1">
      <c r="A597" t="s">
        <v>1414</v>
      </c>
      <c r="B597" t="str">
        <f>VLOOKUP(A597,'3月考勤数据'!C:H,6,0)</f>
        <v>正式员工</v>
      </c>
      <c r="C597" s="43">
        <v>44580</v>
      </c>
      <c r="D597" t="s">
        <v>1776</v>
      </c>
      <c r="E597" s="43">
        <v>44986</v>
      </c>
      <c r="F597" s="43">
        <v>45016</v>
      </c>
      <c r="G597" t="s">
        <v>38</v>
      </c>
      <c r="H597">
        <f t="shared" si="46"/>
        <v>23</v>
      </c>
      <c r="I597">
        <f t="shared" si="47"/>
        <v>172.5</v>
      </c>
      <c r="J597">
        <f t="shared" si="48"/>
        <v>172.5</v>
      </c>
      <c r="K597" s="47">
        <v>0</v>
      </c>
      <c r="L597">
        <f t="shared" si="49"/>
        <v>0</v>
      </c>
      <c r="M597">
        <f t="shared" si="50"/>
        <v>172.5</v>
      </c>
    </row>
    <row r="598" spans="1:13" hidden="1">
      <c r="A598" t="s">
        <v>1123</v>
      </c>
      <c r="B598" t="str">
        <f>VLOOKUP(A598,'3月考勤数据'!C:H,6,0)</f>
        <v>正式员工</v>
      </c>
      <c r="C598" s="43">
        <v>44582</v>
      </c>
      <c r="D598" t="s">
        <v>1776</v>
      </c>
      <c r="E598" s="43">
        <v>44986</v>
      </c>
      <c r="F598" s="43">
        <v>45016</v>
      </c>
      <c r="G598" t="s">
        <v>133</v>
      </c>
      <c r="H598">
        <f t="shared" si="46"/>
        <v>23</v>
      </c>
      <c r="I598">
        <f t="shared" si="47"/>
        <v>184</v>
      </c>
      <c r="J598">
        <f t="shared" si="48"/>
        <v>184</v>
      </c>
      <c r="K598" s="47">
        <v>0</v>
      </c>
      <c r="L598">
        <f t="shared" si="49"/>
        <v>0</v>
      </c>
      <c r="M598">
        <f t="shared" si="50"/>
        <v>184</v>
      </c>
    </row>
    <row r="599" spans="1:13" hidden="1">
      <c r="A599" t="s">
        <v>929</v>
      </c>
      <c r="B599" t="str">
        <f>VLOOKUP(A599,'3月考勤数据'!C:H,6,0)</f>
        <v>正式员工</v>
      </c>
      <c r="C599" s="43">
        <v>44582</v>
      </c>
      <c r="D599" t="s">
        <v>1776</v>
      </c>
      <c r="E599" s="43">
        <v>44986</v>
      </c>
      <c r="F599" s="43">
        <v>45016</v>
      </c>
      <c r="G599" t="s">
        <v>38</v>
      </c>
      <c r="H599">
        <f t="shared" si="46"/>
        <v>23</v>
      </c>
      <c r="I599">
        <f t="shared" si="47"/>
        <v>172.5</v>
      </c>
      <c r="J599">
        <f t="shared" si="48"/>
        <v>172.5</v>
      </c>
      <c r="K599" s="47">
        <v>0</v>
      </c>
      <c r="L599">
        <f t="shared" si="49"/>
        <v>0</v>
      </c>
      <c r="M599">
        <f t="shared" si="50"/>
        <v>172.5</v>
      </c>
    </row>
    <row r="600" spans="1:13" hidden="1">
      <c r="A600" t="s">
        <v>1124</v>
      </c>
      <c r="B600" t="str">
        <f>VLOOKUP(A600,'3月考勤数据'!C:H,6,0)</f>
        <v>正式员工</v>
      </c>
      <c r="C600" s="43">
        <v>44601</v>
      </c>
      <c r="D600" t="s">
        <v>1776</v>
      </c>
      <c r="E600" s="43">
        <v>44986</v>
      </c>
      <c r="F600" s="43">
        <v>45016</v>
      </c>
      <c r="G600" t="s">
        <v>38</v>
      </c>
      <c r="H600">
        <f t="shared" si="46"/>
        <v>23</v>
      </c>
      <c r="I600">
        <f t="shared" si="47"/>
        <v>172.5</v>
      </c>
      <c r="J600">
        <f t="shared" si="48"/>
        <v>172.5</v>
      </c>
      <c r="K600" s="47">
        <v>0</v>
      </c>
      <c r="L600">
        <f t="shared" si="49"/>
        <v>0</v>
      </c>
      <c r="M600">
        <f t="shared" si="50"/>
        <v>172.5</v>
      </c>
    </row>
    <row r="601" spans="1:13" hidden="1">
      <c r="A601" t="s">
        <v>891</v>
      </c>
      <c r="B601" t="str">
        <f>VLOOKUP(A601,'3月考勤数据'!C:H,6,0)</f>
        <v>正式员工</v>
      </c>
      <c r="C601" s="43">
        <v>44601</v>
      </c>
      <c r="D601" t="s">
        <v>1776</v>
      </c>
      <c r="E601" s="43">
        <v>44986</v>
      </c>
      <c r="F601" s="43">
        <v>45016</v>
      </c>
      <c r="G601" t="s">
        <v>38</v>
      </c>
      <c r="H601">
        <f t="shared" si="46"/>
        <v>23</v>
      </c>
      <c r="I601">
        <f t="shared" si="47"/>
        <v>172.5</v>
      </c>
      <c r="J601">
        <f t="shared" si="48"/>
        <v>172.5</v>
      </c>
      <c r="K601" s="47">
        <v>0</v>
      </c>
      <c r="L601">
        <f t="shared" si="49"/>
        <v>0</v>
      </c>
      <c r="M601">
        <f t="shared" si="50"/>
        <v>172.5</v>
      </c>
    </row>
    <row r="602" spans="1:13" hidden="1">
      <c r="A602" t="s">
        <v>1274</v>
      </c>
      <c r="B602" t="str">
        <f>VLOOKUP(A602,'3月考勤数据'!C:H,6,0)</f>
        <v>正式员工</v>
      </c>
      <c r="C602" s="43">
        <v>44601</v>
      </c>
      <c r="D602" t="s">
        <v>1776</v>
      </c>
      <c r="E602" s="43">
        <v>44986</v>
      </c>
      <c r="F602" s="43">
        <v>45016</v>
      </c>
      <c r="G602" t="s">
        <v>38</v>
      </c>
      <c r="H602">
        <f t="shared" si="46"/>
        <v>23</v>
      </c>
      <c r="I602">
        <f t="shared" si="47"/>
        <v>172.5</v>
      </c>
      <c r="J602">
        <f t="shared" si="48"/>
        <v>172.5</v>
      </c>
      <c r="K602" s="47">
        <v>0</v>
      </c>
      <c r="L602">
        <f t="shared" si="49"/>
        <v>0</v>
      </c>
      <c r="M602">
        <f t="shared" si="50"/>
        <v>172.5</v>
      </c>
    </row>
    <row r="603" spans="1:13" hidden="1">
      <c r="A603" t="s">
        <v>1417</v>
      </c>
      <c r="B603" t="str">
        <f>VLOOKUP(A603,'3月考勤数据'!C:H,6,0)</f>
        <v>正式员工</v>
      </c>
      <c r="C603" s="43">
        <v>44601</v>
      </c>
      <c r="D603" t="s">
        <v>1776</v>
      </c>
      <c r="E603" s="43">
        <v>44986</v>
      </c>
      <c r="F603" s="43">
        <v>45016</v>
      </c>
      <c r="G603" t="s">
        <v>133</v>
      </c>
      <c r="H603">
        <f t="shared" si="46"/>
        <v>23</v>
      </c>
      <c r="I603">
        <f t="shared" si="47"/>
        <v>184</v>
      </c>
      <c r="J603">
        <f t="shared" si="48"/>
        <v>184</v>
      </c>
      <c r="K603" s="47">
        <v>0</v>
      </c>
      <c r="L603">
        <f t="shared" si="49"/>
        <v>0</v>
      </c>
      <c r="M603">
        <f t="shared" si="50"/>
        <v>184</v>
      </c>
    </row>
    <row r="604" spans="1:13" hidden="1">
      <c r="A604" t="s">
        <v>1275</v>
      </c>
      <c r="B604" t="str">
        <f>VLOOKUP(A604,'3月考勤数据'!C:H,6,0)</f>
        <v>正式员工</v>
      </c>
      <c r="C604" s="43">
        <v>44601</v>
      </c>
      <c r="D604" t="s">
        <v>1776</v>
      </c>
      <c r="E604" s="43">
        <v>44986</v>
      </c>
      <c r="F604" s="43">
        <v>45016</v>
      </c>
      <c r="G604" t="s">
        <v>38</v>
      </c>
      <c r="H604">
        <f t="shared" si="46"/>
        <v>23</v>
      </c>
      <c r="I604">
        <f t="shared" si="47"/>
        <v>172.5</v>
      </c>
      <c r="J604">
        <f t="shared" si="48"/>
        <v>172.5</v>
      </c>
      <c r="K604" s="47">
        <v>0</v>
      </c>
      <c r="L604">
        <f t="shared" si="49"/>
        <v>0</v>
      </c>
      <c r="M604">
        <f t="shared" si="50"/>
        <v>172.5</v>
      </c>
    </row>
    <row r="605" spans="1:13" hidden="1">
      <c r="A605" t="s">
        <v>1496</v>
      </c>
      <c r="B605" t="str">
        <f>VLOOKUP(A605,'3月考勤数据'!C:H,6,0)</f>
        <v>正式员工</v>
      </c>
      <c r="C605" s="43">
        <v>44601</v>
      </c>
      <c r="D605" t="s">
        <v>1776</v>
      </c>
      <c r="E605" s="43">
        <v>44986</v>
      </c>
      <c r="F605" s="43">
        <v>45016</v>
      </c>
      <c r="G605" t="s">
        <v>38</v>
      </c>
      <c r="H605">
        <f t="shared" si="46"/>
        <v>23</v>
      </c>
      <c r="I605">
        <f t="shared" si="47"/>
        <v>172.5</v>
      </c>
      <c r="J605">
        <f t="shared" si="48"/>
        <v>172.5</v>
      </c>
      <c r="K605" s="47">
        <v>0</v>
      </c>
      <c r="L605">
        <f t="shared" si="49"/>
        <v>0</v>
      </c>
      <c r="M605">
        <f t="shared" si="50"/>
        <v>172.5</v>
      </c>
    </row>
    <row r="606" spans="1:13" hidden="1">
      <c r="A606" t="s">
        <v>1418</v>
      </c>
      <c r="B606" t="str">
        <f>VLOOKUP(A606,'3月考勤数据'!C:H,6,0)</f>
        <v>正式员工</v>
      </c>
      <c r="C606" s="43">
        <v>44601</v>
      </c>
      <c r="D606" t="s">
        <v>1776</v>
      </c>
      <c r="E606" s="43">
        <v>44986</v>
      </c>
      <c r="F606" s="43">
        <v>45016</v>
      </c>
      <c r="G606" t="s">
        <v>38</v>
      </c>
      <c r="H606">
        <f t="shared" si="46"/>
        <v>23</v>
      </c>
      <c r="I606">
        <f t="shared" si="47"/>
        <v>172.5</v>
      </c>
      <c r="J606">
        <f t="shared" si="48"/>
        <v>172.5</v>
      </c>
      <c r="K606" s="47">
        <v>0</v>
      </c>
      <c r="L606">
        <f t="shared" si="49"/>
        <v>0</v>
      </c>
      <c r="M606">
        <f t="shared" si="50"/>
        <v>172.5</v>
      </c>
    </row>
    <row r="607" spans="1:13" hidden="1">
      <c r="A607" t="s">
        <v>1419</v>
      </c>
      <c r="B607" t="str">
        <f>VLOOKUP(A607,'3月考勤数据'!C:H,6,0)</f>
        <v>正式员工</v>
      </c>
      <c r="C607" s="43">
        <v>44601</v>
      </c>
      <c r="D607" t="s">
        <v>1776</v>
      </c>
      <c r="E607" s="43">
        <v>44986</v>
      </c>
      <c r="F607" s="43">
        <v>45016</v>
      </c>
      <c r="G607" t="s">
        <v>38</v>
      </c>
      <c r="H607">
        <f t="shared" si="46"/>
        <v>23</v>
      </c>
      <c r="I607">
        <f t="shared" si="47"/>
        <v>172.5</v>
      </c>
      <c r="J607">
        <f t="shared" si="48"/>
        <v>172.5</v>
      </c>
      <c r="K607" s="47">
        <v>0</v>
      </c>
      <c r="L607">
        <f t="shared" si="49"/>
        <v>0</v>
      </c>
      <c r="M607">
        <f t="shared" si="50"/>
        <v>172.5</v>
      </c>
    </row>
    <row r="608" spans="1:13" hidden="1">
      <c r="A608" t="s">
        <v>893</v>
      </c>
      <c r="B608" t="str">
        <f>VLOOKUP(A608,'3月考勤数据'!C:H,6,0)</f>
        <v>正式员工</v>
      </c>
      <c r="C608" s="43">
        <v>44601</v>
      </c>
      <c r="D608" t="s">
        <v>1776</v>
      </c>
      <c r="E608" s="43">
        <v>44986</v>
      </c>
      <c r="F608" s="43">
        <v>45016</v>
      </c>
      <c r="G608" t="s">
        <v>38</v>
      </c>
      <c r="H608">
        <f t="shared" si="46"/>
        <v>23</v>
      </c>
      <c r="I608">
        <f t="shared" si="47"/>
        <v>172.5</v>
      </c>
      <c r="J608">
        <f t="shared" si="48"/>
        <v>172.5</v>
      </c>
      <c r="K608" s="47">
        <v>0</v>
      </c>
      <c r="L608">
        <f t="shared" si="49"/>
        <v>0</v>
      </c>
      <c r="M608">
        <f t="shared" si="50"/>
        <v>172.5</v>
      </c>
    </row>
    <row r="609" spans="1:13" hidden="1">
      <c r="A609" t="s">
        <v>931</v>
      </c>
      <c r="B609" t="str">
        <f>VLOOKUP(A609,'3月考勤数据'!C:H,6,0)</f>
        <v>正式员工</v>
      </c>
      <c r="C609" s="43">
        <v>44602</v>
      </c>
      <c r="D609" t="s">
        <v>1776</v>
      </c>
      <c r="E609" s="43">
        <v>44986</v>
      </c>
      <c r="F609" s="43">
        <v>45016</v>
      </c>
      <c r="G609" t="s">
        <v>38</v>
      </c>
      <c r="H609">
        <f t="shared" si="46"/>
        <v>23</v>
      </c>
      <c r="I609">
        <f t="shared" si="47"/>
        <v>172.5</v>
      </c>
      <c r="J609">
        <f t="shared" si="48"/>
        <v>172.5</v>
      </c>
      <c r="K609" s="47">
        <v>0</v>
      </c>
      <c r="L609">
        <f t="shared" si="49"/>
        <v>0</v>
      </c>
      <c r="M609">
        <f t="shared" si="50"/>
        <v>172.5</v>
      </c>
    </row>
    <row r="610" spans="1:13" hidden="1">
      <c r="A610" t="s">
        <v>245</v>
      </c>
      <c r="B610" t="str">
        <f>VLOOKUP(A610,'3月考勤数据'!C:H,6,0)</f>
        <v>正式员工</v>
      </c>
      <c r="C610" s="43">
        <v>43654</v>
      </c>
      <c r="D610" t="s">
        <v>1776</v>
      </c>
      <c r="E610" s="43">
        <v>44986</v>
      </c>
      <c r="F610" s="43">
        <v>45016</v>
      </c>
      <c r="G610" t="s">
        <v>38</v>
      </c>
      <c r="H610">
        <f t="shared" si="46"/>
        <v>23</v>
      </c>
      <c r="I610">
        <f t="shared" si="47"/>
        <v>172.5</v>
      </c>
      <c r="J610">
        <f t="shared" si="48"/>
        <v>172.5</v>
      </c>
      <c r="K610" s="47">
        <v>0</v>
      </c>
      <c r="L610">
        <f t="shared" si="49"/>
        <v>0</v>
      </c>
      <c r="M610">
        <f t="shared" si="50"/>
        <v>172.5</v>
      </c>
    </row>
    <row r="611" spans="1:13" hidden="1">
      <c r="A611" t="s">
        <v>1276</v>
      </c>
      <c r="B611" t="str">
        <f>VLOOKUP(A611,'3月考勤数据'!C:H,6,0)</f>
        <v>正式员工</v>
      </c>
      <c r="C611" s="43">
        <v>44603</v>
      </c>
      <c r="D611" t="s">
        <v>1776</v>
      </c>
      <c r="E611" s="43">
        <v>44986</v>
      </c>
      <c r="F611" s="43">
        <v>45016</v>
      </c>
      <c r="G611" t="s">
        <v>38</v>
      </c>
      <c r="H611">
        <f t="shared" si="46"/>
        <v>23</v>
      </c>
      <c r="I611">
        <f t="shared" si="47"/>
        <v>172.5</v>
      </c>
      <c r="J611">
        <f t="shared" si="48"/>
        <v>172.5</v>
      </c>
      <c r="K611" s="47">
        <v>0</v>
      </c>
      <c r="L611">
        <f t="shared" si="49"/>
        <v>0</v>
      </c>
      <c r="M611">
        <f t="shared" si="50"/>
        <v>172.5</v>
      </c>
    </row>
    <row r="612" spans="1:13" hidden="1">
      <c r="A612" t="s">
        <v>1125</v>
      </c>
      <c r="B612" t="str">
        <f>VLOOKUP(A612,'3月考勤数据'!C:H,6,0)</f>
        <v>正式员工</v>
      </c>
      <c r="C612" s="43">
        <v>44603</v>
      </c>
      <c r="D612" t="s">
        <v>1776</v>
      </c>
      <c r="E612" s="43">
        <v>44986</v>
      </c>
      <c r="F612" s="43">
        <v>45016</v>
      </c>
      <c r="G612" t="s">
        <v>38</v>
      </c>
      <c r="H612">
        <f t="shared" si="46"/>
        <v>23</v>
      </c>
      <c r="I612">
        <f t="shared" si="47"/>
        <v>172.5</v>
      </c>
      <c r="J612">
        <f t="shared" si="48"/>
        <v>172.5</v>
      </c>
      <c r="K612" s="47">
        <v>0</v>
      </c>
      <c r="L612">
        <f t="shared" si="49"/>
        <v>0</v>
      </c>
      <c r="M612">
        <f t="shared" si="50"/>
        <v>172.5</v>
      </c>
    </row>
    <row r="613" spans="1:13" hidden="1">
      <c r="A613" t="s">
        <v>1126</v>
      </c>
      <c r="B613" t="str">
        <f>VLOOKUP(A613,'3月考勤数据'!C:H,6,0)</f>
        <v>正式员工</v>
      </c>
      <c r="C613" s="43">
        <v>44603</v>
      </c>
      <c r="D613" t="s">
        <v>1776</v>
      </c>
      <c r="E613" s="43">
        <v>44986</v>
      </c>
      <c r="F613" s="43">
        <v>45016</v>
      </c>
      <c r="G613" t="s">
        <v>133</v>
      </c>
      <c r="H613">
        <f t="shared" si="46"/>
        <v>23</v>
      </c>
      <c r="I613">
        <f t="shared" si="47"/>
        <v>184</v>
      </c>
      <c r="J613">
        <f t="shared" si="48"/>
        <v>184</v>
      </c>
      <c r="K613" s="47">
        <v>0</v>
      </c>
      <c r="L613">
        <f t="shared" si="49"/>
        <v>0</v>
      </c>
      <c r="M613">
        <f t="shared" si="50"/>
        <v>184</v>
      </c>
    </row>
    <row r="614" spans="1:13" hidden="1">
      <c r="A614" t="s">
        <v>894</v>
      </c>
      <c r="B614" t="str">
        <f>VLOOKUP(A614,'3月考勤数据'!C:H,6,0)</f>
        <v>正式员工</v>
      </c>
      <c r="C614" s="43">
        <v>44746</v>
      </c>
      <c r="D614" t="s">
        <v>1776</v>
      </c>
      <c r="E614" s="43">
        <v>44986</v>
      </c>
      <c r="F614" s="43">
        <v>45016</v>
      </c>
      <c r="G614" t="s">
        <v>38</v>
      </c>
      <c r="H614">
        <f t="shared" si="46"/>
        <v>23</v>
      </c>
      <c r="I614">
        <f t="shared" si="47"/>
        <v>172.5</v>
      </c>
      <c r="J614">
        <f t="shared" si="48"/>
        <v>172.5</v>
      </c>
      <c r="K614" s="47">
        <v>0</v>
      </c>
      <c r="L614">
        <f t="shared" si="49"/>
        <v>0</v>
      </c>
      <c r="M614">
        <f t="shared" si="50"/>
        <v>172.5</v>
      </c>
    </row>
    <row r="615" spans="1:13" hidden="1">
      <c r="A615" t="s">
        <v>835</v>
      </c>
      <c r="B615" t="str">
        <f>VLOOKUP(A615,'3月考勤数据'!C:H,6,0)</f>
        <v>正式员工</v>
      </c>
      <c r="C615" s="43">
        <v>44382</v>
      </c>
      <c r="D615" t="s">
        <v>1776</v>
      </c>
      <c r="E615" s="43">
        <v>44986</v>
      </c>
      <c r="F615" s="43">
        <v>45016</v>
      </c>
      <c r="G615" t="s">
        <v>38</v>
      </c>
      <c r="H615">
        <f t="shared" si="46"/>
        <v>23</v>
      </c>
      <c r="I615">
        <f t="shared" si="47"/>
        <v>172.5</v>
      </c>
      <c r="J615">
        <f t="shared" si="48"/>
        <v>172.5</v>
      </c>
      <c r="K615" s="47">
        <v>0</v>
      </c>
      <c r="L615">
        <f t="shared" si="49"/>
        <v>0</v>
      </c>
      <c r="M615">
        <f t="shared" si="50"/>
        <v>172.5</v>
      </c>
    </row>
    <row r="616" spans="1:13" hidden="1">
      <c r="A616" t="s">
        <v>1127</v>
      </c>
      <c r="B616" t="str">
        <f>VLOOKUP(A616,'3月考勤数据'!C:H,6,0)</f>
        <v>正式员工</v>
      </c>
      <c r="C616" s="43">
        <v>44613</v>
      </c>
      <c r="D616" t="s">
        <v>1776</v>
      </c>
      <c r="E616" s="43">
        <v>44986</v>
      </c>
      <c r="F616" s="43">
        <v>45016</v>
      </c>
      <c r="G616" t="s">
        <v>38</v>
      </c>
      <c r="H616">
        <f t="shared" ref="H616:H679" si="51">NETWORKDAYS(IF(C616&lt;E616,E616,C616),F616)</f>
        <v>23</v>
      </c>
      <c r="I616">
        <f t="shared" si="47"/>
        <v>172.5</v>
      </c>
      <c r="J616">
        <f t="shared" si="48"/>
        <v>172.5</v>
      </c>
      <c r="K616" s="47">
        <v>0</v>
      </c>
      <c r="L616">
        <f t="shared" si="49"/>
        <v>0</v>
      </c>
      <c r="M616">
        <f t="shared" si="50"/>
        <v>172.5</v>
      </c>
    </row>
    <row r="617" spans="1:13" hidden="1">
      <c r="A617" t="s">
        <v>933</v>
      </c>
      <c r="B617" t="str">
        <f>VLOOKUP(A617,'3月考勤数据'!C:H,6,0)</f>
        <v>正式员工</v>
      </c>
      <c r="C617" s="43">
        <v>44615</v>
      </c>
      <c r="D617" t="s">
        <v>1776</v>
      </c>
      <c r="E617" s="43">
        <v>44986</v>
      </c>
      <c r="F617" s="43">
        <v>45016</v>
      </c>
      <c r="G617" t="s">
        <v>133</v>
      </c>
      <c r="H617">
        <f t="shared" si="51"/>
        <v>23</v>
      </c>
      <c r="I617">
        <f t="shared" si="47"/>
        <v>184</v>
      </c>
      <c r="J617">
        <f t="shared" si="48"/>
        <v>184</v>
      </c>
      <c r="K617" s="47">
        <v>0</v>
      </c>
      <c r="L617">
        <f t="shared" si="49"/>
        <v>0</v>
      </c>
      <c r="M617">
        <f t="shared" si="50"/>
        <v>184</v>
      </c>
    </row>
    <row r="618" spans="1:13" hidden="1">
      <c r="A618" t="s">
        <v>935</v>
      </c>
      <c r="B618" t="str">
        <f>VLOOKUP(A618,'3月考勤数据'!C:H,6,0)</f>
        <v>正式员工</v>
      </c>
      <c r="C618" s="43">
        <v>44620</v>
      </c>
      <c r="D618" t="s">
        <v>1776</v>
      </c>
      <c r="E618" s="43">
        <v>44986</v>
      </c>
      <c r="F618" s="43">
        <v>45016</v>
      </c>
      <c r="G618" t="s">
        <v>38</v>
      </c>
      <c r="H618">
        <f t="shared" si="51"/>
        <v>23</v>
      </c>
      <c r="I618">
        <f t="shared" si="47"/>
        <v>172.5</v>
      </c>
      <c r="J618">
        <f t="shared" si="48"/>
        <v>172.5</v>
      </c>
      <c r="K618" s="47">
        <v>0</v>
      </c>
      <c r="L618">
        <f t="shared" si="49"/>
        <v>0</v>
      </c>
      <c r="M618">
        <f t="shared" si="50"/>
        <v>172.5</v>
      </c>
    </row>
    <row r="619" spans="1:13" hidden="1">
      <c r="A619" t="s">
        <v>898</v>
      </c>
      <c r="B619" t="str">
        <f>VLOOKUP(A619,'3月考勤数据'!C:H,6,0)</f>
        <v>正式员工</v>
      </c>
      <c r="C619" s="43">
        <v>44608</v>
      </c>
      <c r="D619" t="s">
        <v>1776</v>
      </c>
      <c r="E619" s="43">
        <v>44986</v>
      </c>
      <c r="F619" s="43">
        <v>45016</v>
      </c>
      <c r="G619" t="s">
        <v>133</v>
      </c>
      <c r="H619">
        <f t="shared" si="51"/>
        <v>23</v>
      </c>
      <c r="I619">
        <f t="shared" si="47"/>
        <v>184</v>
      </c>
      <c r="J619">
        <f t="shared" si="48"/>
        <v>184</v>
      </c>
      <c r="K619" s="47">
        <v>0</v>
      </c>
      <c r="L619">
        <f t="shared" si="49"/>
        <v>0</v>
      </c>
      <c r="M619">
        <f t="shared" si="50"/>
        <v>184</v>
      </c>
    </row>
    <row r="620" spans="1:13" hidden="1">
      <c r="A620" t="s">
        <v>1128</v>
      </c>
      <c r="B620" t="str">
        <f>VLOOKUP(A620,'3月考勤数据'!C:H,6,0)</f>
        <v>正式员工</v>
      </c>
      <c r="C620" s="43">
        <v>44608</v>
      </c>
      <c r="D620" t="s">
        <v>1776</v>
      </c>
      <c r="E620" s="43">
        <v>44986</v>
      </c>
      <c r="F620" s="43">
        <v>45016</v>
      </c>
      <c r="G620" t="s">
        <v>38</v>
      </c>
      <c r="H620">
        <f t="shared" si="51"/>
        <v>23</v>
      </c>
      <c r="I620">
        <f t="shared" si="47"/>
        <v>172.5</v>
      </c>
      <c r="J620">
        <f t="shared" si="48"/>
        <v>172.5</v>
      </c>
      <c r="K620" s="47">
        <v>0</v>
      </c>
      <c r="L620">
        <f t="shared" si="49"/>
        <v>0</v>
      </c>
      <c r="M620">
        <f t="shared" si="50"/>
        <v>172.5</v>
      </c>
    </row>
    <row r="621" spans="1:13" hidden="1">
      <c r="A621" t="s">
        <v>1420</v>
      </c>
      <c r="B621" t="str">
        <f>VLOOKUP(A621,'3月考勤数据'!C:H,6,0)</f>
        <v>正式员工</v>
      </c>
      <c r="C621" s="43">
        <v>44603</v>
      </c>
      <c r="D621" t="s">
        <v>1776</v>
      </c>
      <c r="E621" s="43">
        <v>44986</v>
      </c>
      <c r="F621" s="43">
        <v>45016</v>
      </c>
      <c r="G621" t="s">
        <v>38</v>
      </c>
      <c r="H621">
        <f t="shared" si="51"/>
        <v>23</v>
      </c>
      <c r="I621">
        <f t="shared" si="47"/>
        <v>172.5</v>
      </c>
      <c r="J621">
        <f t="shared" si="48"/>
        <v>172.5</v>
      </c>
      <c r="K621" s="47">
        <v>0</v>
      </c>
      <c r="L621">
        <f t="shared" si="49"/>
        <v>0</v>
      </c>
      <c r="M621">
        <f t="shared" si="50"/>
        <v>172.5</v>
      </c>
    </row>
    <row r="622" spans="1:13" hidden="1">
      <c r="A622" t="s">
        <v>756</v>
      </c>
      <c r="B622" t="str">
        <f>VLOOKUP(A622,'3月考勤数据'!C:H,6,0)</f>
        <v>正式员工</v>
      </c>
      <c r="C622" s="43">
        <v>43258</v>
      </c>
      <c r="D622" t="s">
        <v>1776</v>
      </c>
      <c r="E622" s="43">
        <v>44986</v>
      </c>
      <c r="F622" s="43">
        <v>45016</v>
      </c>
      <c r="G622" t="s">
        <v>38</v>
      </c>
      <c r="H622">
        <f t="shared" si="51"/>
        <v>23</v>
      </c>
      <c r="I622">
        <f t="shared" si="47"/>
        <v>172.5</v>
      </c>
      <c r="J622">
        <f t="shared" si="48"/>
        <v>172.5</v>
      </c>
      <c r="K622" s="47">
        <v>0</v>
      </c>
      <c r="L622">
        <f t="shared" si="49"/>
        <v>0</v>
      </c>
      <c r="M622">
        <f t="shared" si="50"/>
        <v>172.5</v>
      </c>
    </row>
    <row r="623" spans="1:13" hidden="1">
      <c r="A623" t="s">
        <v>900</v>
      </c>
      <c r="B623" t="str">
        <f>VLOOKUP(A623,'3月考勤数据'!C:H,6,0)</f>
        <v>正式员工</v>
      </c>
      <c r="C623" s="43">
        <v>44613</v>
      </c>
      <c r="D623" t="s">
        <v>1776</v>
      </c>
      <c r="E623" s="43">
        <v>44986</v>
      </c>
      <c r="F623" s="43">
        <v>45016</v>
      </c>
      <c r="G623" t="s">
        <v>133</v>
      </c>
      <c r="H623">
        <f t="shared" si="51"/>
        <v>23</v>
      </c>
      <c r="I623">
        <f t="shared" si="47"/>
        <v>184</v>
      </c>
      <c r="J623">
        <f t="shared" si="48"/>
        <v>184</v>
      </c>
      <c r="K623" s="47">
        <v>0</v>
      </c>
      <c r="L623">
        <f t="shared" si="49"/>
        <v>0</v>
      </c>
      <c r="M623">
        <f t="shared" si="50"/>
        <v>184</v>
      </c>
    </row>
    <row r="624" spans="1:13" hidden="1">
      <c r="A624" t="s">
        <v>1499</v>
      </c>
      <c r="B624" t="str">
        <f>VLOOKUP(A624,'3月考勤数据'!C:H,6,0)</f>
        <v>正式员工</v>
      </c>
      <c r="C624" s="43">
        <v>44613</v>
      </c>
      <c r="D624" t="s">
        <v>1776</v>
      </c>
      <c r="E624" s="43">
        <v>44986</v>
      </c>
      <c r="F624" s="43">
        <v>45016</v>
      </c>
      <c r="G624" t="s">
        <v>133</v>
      </c>
      <c r="H624">
        <f t="shared" si="51"/>
        <v>23</v>
      </c>
      <c r="I624">
        <f t="shared" si="47"/>
        <v>184</v>
      </c>
      <c r="J624">
        <f t="shared" si="48"/>
        <v>184</v>
      </c>
      <c r="K624" s="47">
        <v>0</v>
      </c>
      <c r="L624">
        <f t="shared" si="49"/>
        <v>0</v>
      </c>
      <c r="M624">
        <f t="shared" si="50"/>
        <v>184</v>
      </c>
    </row>
    <row r="625" spans="1:13" hidden="1">
      <c r="A625" t="s">
        <v>902</v>
      </c>
      <c r="B625" t="str">
        <f>VLOOKUP(A625,'3月考勤数据'!C:H,6,0)</f>
        <v>正式员工</v>
      </c>
      <c r="C625" s="43">
        <v>44622</v>
      </c>
      <c r="D625" t="s">
        <v>1776</v>
      </c>
      <c r="E625" s="43">
        <v>44986</v>
      </c>
      <c r="F625" s="43">
        <v>45016</v>
      </c>
      <c r="G625" t="s">
        <v>133</v>
      </c>
      <c r="H625">
        <f t="shared" si="51"/>
        <v>23</v>
      </c>
      <c r="I625">
        <f t="shared" si="47"/>
        <v>184</v>
      </c>
      <c r="J625">
        <f t="shared" si="48"/>
        <v>184</v>
      </c>
      <c r="K625" s="47">
        <v>0</v>
      </c>
      <c r="L625">
        <f t="shared" si="49"/>
        <v>0</v>
      </c>
      <c r="M625">
        <f t="shared" si="50"/>
        <v>184</v>
      </c>
    </row>
    <row r="626" spans="1:13" hidden="1">
      <c r="A626" t="s">
        <v>936</v>
      </c>
      <c r="B626" t="str">
        <f>VLOOKUP(A626,'3月考勤数据'!C:H,6,0)</f>
        <v>正式员工</v>
      </c>
      <c r="C626" s="43">
        <v>44622</v>
      </c>
      <c r="D626" t="s">
        <v>1776</v>
      </c>
      <c r="E626" s="43">
        <v>44986</v>
      </c>
      <c r="F626" s="43">
        <v>45016</v>
      </c>
      <c r="G626" t="s">
        <v>38</v>
      </c>
      <c r="H626">
        <f t="shared" si="51"/>
        <v>23</v>
      </c>
      <c r="I626">
        <f t="shared" si="47"/>
        <v>172.5</v>
      </c>
      <c r="J626">
        <f t="shared" si="48"/>
        <v>172.5</v>
      </c>
      <c r="K626" s="47">
        <v>0</v>
      </c>
      <c r="L626">
        <f t="shared" si="49"/>
        <v>0</v>
      </c>
      <c r="M626">
        <f t="shared" si="50"/>
        <v>172.5</v>
      </c>
    </row>
    <row r="627" spans="1:13" hidden="1">
      <c r="A627" t="s">
        <v>937</v>
      </c>
      <c r="B627" t="str">
        <f>VLOOKUP(A627,'3月考勤数据'!C:H,6,0)</f>
        <v>正式员工</v>
      </c>
      <c r="C627" s="43">
        <v>44622</v>
      </c>
      <c r="D627" t="s">
        <v>1776</v>
      </c>
      <c r="E627" s="43">
        <v>44986</v>
      </c>
      <c r="F627" s="43">
        <v>45016</v>
      </c>
      <c r="G627" t="s">
        <v>38</v>
      </c>
      <c r="H627">
        <f t="shared" si="51"/>
        <v>23</v>
      </c>
      <c r="I627">
        <f t="shared" si="47"/>
        <v>172.5</v>
      </c>
      <c r="J627">
        <f t="shared" si="48"/>
        <v>172.5</v>
      </c>
      <c r="K627" s="47">
        <v>0</v>
      </c>
      <c r="L627">
        <f t="shared" si="49"/>
        <v>0</v>
      </c>
      <c r="M627">
        <f t="shared" si="50"/>
        <v>172.5</v>
      </c>
    </row>
    <row r="628" spans="1:13" hidden="1">
      <c r="A628" t="s">
        <v>1421</v>
      </c>
      <c r="B628" t="str">
        <f>VLOOKUP(A628,'3月考勤数据'!C:H,6,0)</f>
        <v>正式员工</v>
      </c>
      <c r="C628" s="43">
        <v>44622</v>
      </c>
      <c r="D628" t="s">
        <v>1776</v>
      </c>
      <c r="E628" s="43">
        <v>44986</v>
      </c>
      <c r="F628" s="43">
        <v>45016</v>
      </c>
      <c r="G628" t="s">
        <v>133</v>
      </c>
      <c r="H628">
        <f t="shared" si="51"/>
        <v>23</v>
      </c>
      <c r="I628">
        <f t="shared" si="47"/>
        <v>184</v>
      </c>
      <c r="J628">
        <f t="shared" si="48"/>
        <v>184</v>
      </c>
      <c r="K628" s="47">
        <v>0</v>
      </c>
      <c r="L628">
        <f t="shared" si="49"/>
        <v>0</v>
      </c>
      <c r="M628">
        <f t="shared" si="50"/>
        <v>184</v>
      </c>
    </row>
    <row r="629" spans="1:13" hidden="1">
      <c r="A629" t="s">
        <v>1129</v>
      </c>
      <c r="B629" t="str">
        <f>VLOOKUP(A629,'3月考勤数据'!C:H,6,0)</f>
        <v>正式员工</v>
      </c>
      <c r="C629" s="43">
        <v>44622</v>
      </c>
      <c r="D629" t="s">
        <v>1776</v>
      </c>
      <c r="E629" s="43">
        <v>44986</v>
      </c>
      <c r="F629" s="43">
        <v>45016</v>
      </c>
      <c r="G629" t="s">
        <v>38</v>
      </c>
      <c r="H629">
        <f t="shared" si="51"/>
        <v>23</v>
      </c>
      <c r="I629">
        <f t="shared" si="47"/>
        <v>172.5</v>
      </c>
      <c r="J629">
        <f t="shared" si="48"/>
        <v>172.5</v>
      </c>
      <c r="K629" s="47">
        <v>0</v>
      </c>
      <c r="L629">
        <f t="shared" si="49"/>
        <v>0</v>
      </c>
      <c r="M629">
        <f t="shared" si="50"/>
        <v>172.5</v>
      </c>
    </row>
    <row r="630" spans="1:13" hidden="1">
      <c r="A630" t="s">
        <v>938</v>
      </c>
      <c r="B630" t="str">
        <f>VLOOKUP(A630,'3月考勤数据'!C:H,6,0)</f>
        <v>正式员工</v>
      </c>
      <c r="C630" s="43">
        <v>44624</v>
      </c>
      <c r="D630" t="s">
        <v>1776</v>
      </c>
      <c r="E630" s="43">
        <v>44986</v>
      </c>
      <c r="F630" s="43">
        <v>45016</v>
      </c>
      <c r="G630" t="s">
        <v>38</v>
      </c>
      <c r="H630">
        <f t="shared" si="51"/>
        <v>23</v>
      </c>
      <c r="I630">
        <f t="shared" si="47"/>
        <v>172.5</v>
      </c>
      <c r="J630">
        <f t="shared" si="48"/>
        <v>172.5</v>
      </c>
      <c r="K630" s="47">
        <v>0</v>
      </c>
      <c r="L630">
        <f t="shared" si="49"/>
        <v>0</v>
      </c>
      <c r="M630">
        <f t="shared" si="50"/>
        <v>172.5</v>
      </c>
    </row>
    <row r="631" spans="1:13" hidden="1">
      <c r="A631" t="s">
        <v>940</v>
      </c>
      <c r="B631" t="str">
        <f>VLOOKUP(A631,'3月考勤数据'!C:H,6,0)</f>
        <v>正式员工</v>
      </c>
      <c r="C631" s="43">
        <v>44624</v>
      </c>
      <c r="D631" t="s">
        <v>1776</v>
      </c>
      <c r="E631" s="43">
        <v>44986</v>
      </c>
      <c r="F631" s="43">
        <v>45016</v>
      </c>
      <c r="G631" t="s">
        <v>38</v>
      </c>
      <c r="H631">
        <f t="shared" si="51"/>
        <v>23</v>
      </c>
      <c r="I631">
        <f t="shared" si="47"/>
        <v>172.5</v>
      </c>
      <c r="J631">
        <f t="shared" si="48"/>
        <v>172.5</v>
      </c>
      <c r="K631" s="47">
        <v>0</v>
      </c>
      <c r="L631">
        <f t="shared" si="49"/>
        <v>0</v>
      </c>
      <c r="M631">
        <f t="shared" si="50"/>
        <v>172.5</v>
      </c>
    </row>
    <row r="632" spans="1:13" hidden="1">
      <c r="A632" t="s">
        <v>1130</v>
      </c>
      <c r="B632" t="str">
        <f>VLOOKUP(A632,'3月考勤数据'!C:H,6,0)</f>
        <v>正式员工</v>
      </c>
      <c r="C632" s="43">
        <v>44624</v>
      </c>
      <c r="D632" t="s">
        <v>1776</v>
      </c>
      <c r="E632" s="43">
        <v>44986</v>
      </c>
      <c r="F632" s="43">
        <v>45016</v>
      </c>
      <c r="G632" t="s">
        <v>133</v>
      </c>
      <c r="H632">
        <f t="shared" si="51"/>
        <v>23</v>
      </c>
      <c r="I632">
        <f t="shared" si="47"/>
        <v>184</v>
      </c>
      <c r="J632">
        <f t="shared" si="48"/>
        <v>184</v>
      </c>
      <c r="K632" s="47">
        <v>0</v>
      </c>
      <c r="L632">
        <f t="shared" si="49"/>
        <v>0</v>
      </c>
      <c r="M632">
        <f t="shared" si="50"/>
        <v>184</v>
      </c>
    </row>
    <row r="633" spans="1:13" hidden="1">
      <c r="A633" t="s">
        <v>1131</v>
      </c>
      <c r="B633" t="str">
        <f>VLOOKUP(A633,'3月考勤数据'!C:H,6,0)</f>
        <v>正式员工</v>
      </c>
      <c r="C633" s="43">
        <v>44606</v>
      </c>
      <c r="D633" t="s">
        <v>1776</v>
      </c>
      <c r="E633" s="43">
        <v>44986</v>
      </c>
      <c r="F633" s="43">
        <v>45016</v>
      </c>
      <c r="G633" t="s">
        <v>133</v>
      </c>
      <c r="H633">
        <f t="shared" si="51"/>
        <v>23</v>
      </c>
      <c r="I633">
        <f t="shared" si="47"/>
        <v>184</v>
      </c>
      <c r="J633">
        <f t="shared" si="48"/>
        <v>184</v>
      </c>
      <c r="K633" s="47">
        <v>0</v>
      </c>
      <c r="L633">
        <f t="shared" si="49"/>
        <v>0</v>
      </c>
      <c r="M633">
        <f t="shared" si="50"/>
        <v>184</v>
      </c>
    </row>
    <row r="634" spans="1:13" hidden="1">
      <c r="A634" t="s">
        <v>941</v>
      </c>
      <c r="B634" t="str">
        <f>VLOOKUP(A634,'3月考勤数据'!C:H,6,0)</f>
        <v>正式员工</v>
      </c>
      <c r="C634" s="43">
        <v>44606</v>
      </c>
      <c r="D634" t="s">
        <v>1776</v>
      </c>
      <c r="E634" s="43">
        <v>44986</v>
      </c>
      <c r="F634" s="43">
        <v>45016</v>
      </c>
      <c r="G634" t="s">
        <v>38</v>
      </c>
      <c r="H634">
        <f t="shared" si="51"/>
        <v>23</v>
      </c>
      <c r="I634">
        <f t="shared" si="47"/>
        <v>172.5</v>
      </c>
      <c r="J634">
        <f t="shared" si="48"/>
        <v>172.5</v>
      </c>
      <c r="K634" s="47">
        <v>0</v>
      </c>
      <c r="L634">
        <f t="shared" si="49"/>
        <v>0</v>
      </c>
      <c r="M634">
        <f t="shared" si="50"/>
        <v>172.5</v>
      </c>
    </row>
    <row r="635" spans="1:13" hidden="1">
      <c r="A635" t="s">
        <v>1132</v>
      </c>
      <c r="B635" t="str">
        <f>VLOOKUP(A635,'3月考勤数据'!C:H,6,0)</f>
        <v>正式员工</v>
      </c>
      <c r="C635" s="43">
        <v>44606</v>
      </c>
      <c r="D635" t="s">
        <v>1776</v>
      </c>
      <c r="E635" s="43">
        <v>44986</v>
      </c>
      <c r="F635" s="43">
        <v>45016</v>
      </c>
      <c r="G635" t="s">
        <v>38</v>
      </c>
      <c r="H635">
        <f t="shared" si="51"/>
        <v>23</v>
      </c>
      <c r="I635">
        <f t="shared" si="47"/>
        <v>172.5</v>
      </c>
      <c r="J635">
        <f t="shared" si="48"/>
        <v>172.5</v>
      </c>
      <c r="K635" s="47">
        <v>0</v>
      </c>
      <c r="L635">
        <f t="shared" si="49"/>
        <v>0</v>
      </c>
      <c r="M635">
        <f t="shared" si="50"/>
        <v>172.5</v>
      </c>
    </row>
    <row r="636" spans="1:13" hidden="1">
      <c r="A636" t="s">
        <v>904</v>
      </c>
      <c r="B636" t="str">
        <f>VLOOKUP(A636,'3月考勤数据'!C:H,6,0)</f>
        <v>正式员工</v>
      </c>
      <c r="C636" s="43">
        <v>44606</v>
      </c>
      <c r="D636" t="s">
        <v>1776</v>
      </c>
      <c r="E636" s="43">
        <v>44986</v>
      </c>
      <c r="F636" s="43">
        <v>45016</v>
      </c>
      <c r="G636" t="s">
        <v>38</v>
      </c>
      <c r="H636">
        <f t="shared" si="51"/>
        <v>23</v>
      </c>
      <c r="I636">
        <f t="shared" si="47"/>
        <v>172.5</v>
      </c>
      <c r="J636">
        <f t="shared" si="48"/>
        <v>172.5</v>
      </c>
      <c r="K636" s="47">
        <v>0</v>
      </c>
      <c r="L636">
        <f t="shared" si="49"/>
        <v>0</v>
      </c>
      <c r="M636">
        <f t="shared" si="50"/>
        <v>172.5</v>
      </c>
    </row>
    <row r="637" spans="1:13" hidden="1">
      <c r="A637" t="s">
        <v>1500</v>
      </c>
      <c r="B637" t="str">
        <f>VLOOKUP(A637,'3月考勤数据'!C:H,6,0)</f>
        <v>正式员工</v>
      </c>
      <c r="C637" s="43">
        <v>44624</v>
      </c>
      <c r="D637" t="s">
        <v>1776</v>
      </c>
      <c r="E637" s="43">
        <v>44986</v>
      </c>
      <c r="F637" s="43">
        <v>45016</v>
      </c>
      <c r="G637" t="s">
        <v>38</v>
      </c>
      <c r="H637">
        <f t="shared" si="51"/>
        <v>23</v>
      </c>
      <c r="I637">
        <f t="shared" si="47"/>
        <v>172.5</v>
      </c>
      <c r="J637">
        <f t="shared" si="48"/>
        <v>172.5</v>
      </c>
      <c r="K637" s="47">
        <v>0</v>
      </c>
      <c r="L637">
        <f t="shared" si="49"/>
        <v>0</v>
      </c>
      <c r="M637">
        <f t="shared" si="50"/>
        <v>172.5</v>
      </c>
    </row>
    <row r="638" spans="1:13" hidden="1">
      <c r="A638" t="s">
        <v>1277</v>
      </c>
      <c r="B638" t="str">
        <f>VLOOKUP(A638,'3月考勤数据'!C:H,6,0)</f>
        <v>正式员工</v>
      </c>
      <c r="C638" s="43">
        <v>44629</v>
      </c>
      <c r="D638" t="s">
        <v>1776</v>
      </c>
      <c r="E638" s="43">
        <v>44986</v>
      </c>
      <c r="F638" s="43">
        <v>45016</v>
      </c>
      <c r="G638" t="s">
        <v>38</v>
      </c>
      <c r="H638">
        <f t="shared" si="51"/>
        <v>23</v>
      </c>
      <c r="I638">
        <f t="shared" si="47"/>
        <v>172.5</v>
      </c>
      <c r="J638">
        <f t="shared" si="48"/>
        <v>172.5</v>
      </c>
      <c r="K638" s="47">
        <v>0</v>
      </c>
      <c r="L638">
        <f t="shared" si="49"/>
        <v>0</v>
      </c>
      <c r="M638">
        <f t="shared" si="50"/>
        <v>172.5</v>
      </c>
    </row>
    <row r="639" spans="1:13" hidden="1">
      <c r="A639" t="s">
        <v>1423</v>
      </c>
      <c r="B639" t="str">
        <f>VLOOKUP(A639,'3月考勤数据'!C:H,6,0)</f>
        <v>正式员工</v>
      </c>
      <c r="C639" s="43">
        <v>44629</v>
      </c>
      <c r="D639" t="s">
        <v>1776</v>
      </c>
      <c r="E639" s="43">
        <v>44986</v>
      </c>
      <c r="F639" s="43">
        <v>45016</v>
      </c>
      <c r="G639" t="s">
        <v>38</v>
      </c>
      <c r="H639">
        <f t="shared" si="51"/>
        <v>23</v>
      </c>
      <c r="I639">
        <f t="shared" si="47"/>
        <v>172.5</v>
      </c>
      <c r="J639">
        <f t="shared" si="48"/>
        <v>172.5</v>
      </c>
      <c r="K639" s="47">
        <v>0</v>
      </c>
      <c r="L639">
        <f t="shared" si="49"/>
        <v>0</v>
      </c>
      <c r="M639">
        <f t="shared" si="50"/>
        <v>172.5</v>
      </c>
    </row>
    <row r="640" spans="1:13" hidden="1">
      <c r="A640" t="s">
        <v>1133</v>
      </c>
      <c r="B640" t="str">
        <f>VLOOKUP(A640,'3月考勤数据'!C:H,6,0)</f>
        <v>正式员工</v>
      </c>
      <c r="C640" s="43">
        <v>44629</v>
      </c>
      <c r="D640" t="s">
        <v>1776</v>
      </c>
      <c r="E640" s="43">
        <v>44986</v>
      </c>
      <c r="F640" s="43">
        <v>45016</v>
      </c>
      <c r="G640" t="s">
        <v>38</v>
      </c>
      <c r="H640">
        <f t="shared" si="51"/>
        <v>23</v>
      </c>
      <c r="I640">
        <f t="shared" si="47"/>
        <v>172.5</v>
      </c>
      <c r="J640">
        <f t="shared" si="48"/>
        <v>172.5</v>
      </c>
      <c r="K640" s="47">
        <v>0</v>
      </c>
      <c r="L640">
        <f t="shared" si="49"/>
        <v>0</v>
      </c>
      <c r="M640">
        <f t="shared" si="50"/>
        <v>172.5</v>
      </c>
    </row>
    <row r="641" spans="1:13" hidden="1">
      <c r="A641" t="s">
        <v>1424</v>
      </c>
      <c r="B641" t="str">
        <f>VLOOKUP(A641,'3月考勤数据'!C:H,6,0)</f>
        <v>正式员工</v>
      </c>
      <c r="C641" s="43">
        <v>44629</v>
      </c>
      <c r="D641" t="s">
        <v>1776</v>
      </c>
      <c r="E641" s="43">
        <v>44986</v>
      </c>
      <c r="F641" s="43">
        <v>45016</v>
      </c>
      <c r="G641" t="s">
        <v>38</v>
      </c>
      <c r="H641">
        <f t="shared" si="51"/>
        <v>23</v>
      </c>
      <c r="I641">
        <f t="shared" si="47"/>
        <v>172.5</v>
      </c>
      <c r="J641">
        <f t="shared" si="48"/>
        <v>172.5</v>
      </c>
      <c r="K641" s="47">
        <v>0</v>
      </c>
      <c r="L641">
        <f t="shared" si="49"/>
        <v>0</v>
      </c>
      <c r="M641">
        <f t="shared" si="50"/>
        <v>172.5</v>
      </c>
    </row>
    <row r="642" spans="1:13" hidden="1">
      <c r="A642" t="s">
        <v>1278</v>
      </c>
      <c r="B642" t="str">
        <f>VLOOKUP(A642,'3月考勤数据'!C:H,6,0)</f>
        <v>正式员工</v>
      </c>
      <c r="C642" s="43">
        <v>44629</v>
      </c>
      <c r="D642" t="s">
        <v>1776</v>
      </c>
      <c r="E642" s="43">
        <v>44986</v>
      </c>
      <c r="F642" s="43">
        <v>45016</v>
      </c>
      <c r="G642" t="s">
        <v>38</v>
      </c>
      <c r="H642">
        <f t="shared" si="51"/>
        <v>23</v>
      </c>
      <c r="I642">
        <f t="shared" ref="I642:I705" si="52">IF(G642="研发",172.5,184)</f>
        <v>172.5</v>
      </c>
      <c r="J642">
        <f t="shared" ref="J642:J705" si="53">IF(G642="研发",7.5,8)*H642</f>
        <v>172.5</v>
      </c>
      <c r="K642" s="47">
        <v>0</v>
      </c>
      <c r="L642">
        <f t="shared" ref="L642:L705" si="54">IF(G642="研发",7.5,8)*K642</f>
        <v>0</v>
      </c>
      <c r="M642">
        <f t="shared" ref="M642:M705" si="55">J642-L642</f>
        <v>172.5</v>
      </c>
    </row>
    <row r="643" spans="1:13" hidden="1">
      <c r="A643" t="s">
        <v>1279</v>
      </c>
      <c r="B643" t="str">
        <f>VLOOKUP(A643,'3月考勤数据'!C:H,6,0)</f>
        <v>正式员工</v>
      </c>
      <c r="C643" s="43">
        <v>44631</v>
      </c>
      <c r="D643" t="s">
        <v>1776</v>
      </c>
      <c r="E643" s="43">
        <v>44986</v>
      </c>
      <c r="F643" s="43">
        <v>45016</v>
      </c>
      <c r="G643" t="s">
        <v>38</v>
      </c>
      <c r="H643">
        <f t="shared" si="51"/>
        <v>23</v>
      </c>
      <c r="I643">
        <f t="shared" si="52"/>
        <v>172.5</v>
      </c>
      <c r="J643">
        <f t="shared" si="53"/>
        <v>172.5</v>
      </c>
      <c r="K643" s="47">
        <v>0</v>
      </c>
      <c r="L643">
        <f t="shared" si="54"/>
        <v>0</v>
      </c>
      <c r="M643">
        <f t="shared" si="55"/>
        <v>172.5</v>
      </c>
    </row>
    <row r="644" spans="1:13" hidden="1">
      <c r="A644" t="s">
        <v>907</v>
      </c>
      <c r="B644" t="str">
        <f>VLOOKUP(A644,'3月考勤数据'!C:H,6,0)</f>
        <v>正式员工</v>
      </c>
      <c r="C644" s="43">
        <v>44634</v>
      </c>
      <c r="D644" t="s">
        <v>1776</v>
      </c>
      <c r="E644" s="43">
        <v>44986</v>
      </c>
      <c r="F644" s="43">
        <v>45016</v>
      </c>
      <c r="G644" t="s">
        <v>38</v>
      </c>
      <c r="H644">
        <f t="shared" si="51"/>
        <v>23</v>
      </c>
      <c r="I644">
        <f t="shared" si="52"/>
        <v>172.5</v>
      </c>
      <c r="J644">
        <f t="shared" si="53"/>
        <v>172.5</v>
      </c>
      <c r="K644" s="47">
        <v>0</v>
      </c>
      <c r="L644">
        <f t="shared" si="54"/>
        <v>0</v>
      </c>
      <c r="M644">
        <f t="shared" si="55"/>
        <v>172.5</v>
      </c>
    </row>
    <row r="645" spans="1:13" hidden="1">
      <c r="A645" t="s">
        <v>1503</v>
      </c>
      <c r="B645" t="str">
        <f>VLOOKUP(A645,'3月考勤数据'!C:H,6,0)</f>
        <v>正式员工</v>
      </c>
      <c r="C645" s="43">
        <v>44634</v>
      </c>
      <c r="D645" t="s">
        <v>1776</v>
      </c>
      <c r="E645" s="43">
        <v>44986</v>
      </c>
      <c r="F645" s="43">
        <v>45016</v>
      </c>
      <c r="G645" t="s">
        <v>38</v>
      </c>
      <c r="H645">
        <f t="shared" si="51"/>
        <v>23</v>
      </c>
      <c r="I645">
        <f t="shared" si="52"/>
        <v>172.5</v>
      </c>
      <c r="J645">
        <f t="shared" si="53"/>
        <v>172.5</v>
      </c>
      <c r="K645" s="47">
        <v>0</v>
      </c>
      <c r="L645">
        <f t="shared" si="54"/>
        <v>0</v>
      </c>
      <c r="M645">
        <f t="shared" si="55"/>
        <v>172.5</v>
      </c>
    </row>
    <row r="646" spans="1:13" hidden="1">
      <c r="A646" t="s">
        <v>1504</v>
      </c>
      <c r="B646" t="str">
        <f>VLOOKUP(A646,'3月考勤数据'!C:H,6,0)</f>
        <v>正式员工</v>
      </c>
      <c r="C646" s="43">
        <v>44634</v>
      </c>
      <c r="D646" t="s">
        <v>1776</v>
      </c>
      <c r="E646" s="43">
        <v>44986</v>
      </c>
      <c r="F646" s="43">
        <v>45016</v>
      </c>
      <c r="G646" t="s">
        <v>38</v>
      </c>
      <c r="H646">
        <f t="shared" si="51"/>
        <v>23</v>
      </c>
      <c r="I646">
        <f t="shared" si="52"/>
        <v>172.5</v>
      </c>
      <c r="J646">
        <f t="shared" si="53"/>
        <v>172.5</v>
      </c>
      <c r="K646" s="47">
        <v>0</v>
      </c>
      <c r="L646">
        <f t="shared" si="54"/>
        <v>0</v>
      </c>
      <c r="M646">
        <f t="shared" si="55"/>
        <v>172.5</v>
      </c>
    </row>
    <row r="647" spans="1:13" hidden="1">
      <c r="A647" t="s">
        <v>1505</v>
      </c>
      <c r="B647" t="str">
        <f>VLOOKUP(A647,'3月考勤数据'!C:H,6,0)</f>
        <v>正式员工</v>
      </c>
      <c r="C647" s="43">
        <v>44634</v>
      </c>
      <c r="D647" t="s">
        <v>1776</v>
      </c>
      <c r="E647" s="43">
        <v>44986</v>
      </c>
      <c r="F647" s="43">
        <v>45016</v>
      </c>
      <c r="G647" t="s">
        <v>38</v>
      </c>
      <c r="H647">
        <f t="shared" si="51"/>
        <v>23</v>
      </c>
      <c r="I647">
        <f t="shared" si="52"/>
        <v>172.5</v>
      </c>
      <c r="J647">
        <f t="shared" si="53"/>
        <v>172.5</v>
      </c>
      <c r="K647" s="47">
        <v>0</v>
      </c>
      <c r="L647">
        <f t="shared" si="54"/>
        <v>0</v>
      </c>
      <c r="M647">
        <f t="shared" si="55"/>
        <v>172.5</v>
      </c>
    </row>
    <row r="648" spans="1:13" hidden="1">
      <c r="A648" t="s">
        <v>1425</v>
      </c>
      <c r="B648" t="str">
        <f>VLOOKUP(A648,'3月考勤数据'!C:H,6,0)</f>
        <v>正式员工</v>
      </c>
      <c r="C648" s="43">
        <v>44746</v>
      </c>
      <c r="D648" t="s">
        <v>1776</v>
      </c>
      <c r="E648" s="43">
        <v>44986</v>
      </c>
      <c r="F648" s="43">
        <v>45016</v>
      </c>
      <c r="G648" t="s">
        <v>38</v>
      </c>
      <c r="H648">
        <f t="shared" si="51"/>
        <v>23</v>
      </c>
      <c r="I648">
        <f t="shared" si="52"/>
        <v>172.5</v>
      </c>
      <c r="J648">
        <f t="shared" si="53"/>
        <v>172.5</v>
      </c>
      <c r="K648" s="47">
        <v>0</v>
      </c>
      <c r="L648">
        <f t="shared" si="54"/>
        <v>0</v>
      </c>
      <c r="M648">
        <f t="shared" si="55"/>
        <v>172.5</v>
      </c>
    </row>
    <row r="649" spans="1:13" hidden="1">
      <c r="A649" t="s">
        <v>1506</v>
      </c>
      <c r="B649" t="str">
        <f>VLOOKUP(A649,'3月考勤数据'!C:H,6,0)</f>
        <v>正式员工</v>
      </c>
      <c r="C649" s="43">
        <v>44634</v>
      </c>
      <c r="D649" t="s">
        <v>1776</v>
      </c>
      <c r="E649" s="43">
        <v>44986</v>
      </c>
      <c r="F649" s="43">
        <v>45016</v>
      </c>
      <c r="G649" t="s">
        <v>38</v>
      </c>
      <c r="H649">
        <f t="shared" si="51"/>
        <v>23</v>
      </c>
      <c r="I649">
        <f t="shared" si="52"/>
        <v>172.5</v>
      </c>
      <c r="J649">
        <f t="shared" si="53"/>
        <v>172.5</v>
      </c>
      <c r="K649" s="47">
        <v>0</v>
      </c>
      <c r="L649">
        <f t="shared" si="54"/>
        <v>0</v>
      </c>
      <c r="M649">
        <f t="shared" si="55"/>
        <v>172.5</v>
      </c>
    </row>
    <row r="650" spans="1:13" hidden="1">
      <c r="A650" t="s">
        <v>1507</v>
      </c>
      <c r="B650" t="str">
        <f>VLOOKUP(A650,'3月考勤数据'!C:H,6,0)</f>
        <v>正式员工</v>
      </c>
      <c r="C650" s="43">
        <v>44636</v>
      </c>
      <c r="D650" t="s">
        <v>1776</v>
      </c>
      <c r="E650" s="43">
        <v>44986</v>
      </c>
      <c r="F650" s="43">
        <v>45016</v>
      </c>
      <c r="G650" t="s">
        <v>133</v>
      </c>
      <c r="H650">
        <f t="shared" si="51"/>
        <v>23</v>
      </c>
      <c r="I650">
        <f t="shared" si="52"/>
        <v>184</v>
      </c>
      <c r="J650">
        <f t="shared" si="53"/>
        <v>184</v>
      </c>
      <c r="K650" s="47">
        <v>0</v>
      </c>
      <c r="L650">
        <f t="shared" si="54"/>
        <v>0</v>
      </c>
      <c r="M650">
        <f t="shared" si="55"/>
        <v>184</v>
      </c>
    </row>
    <row r="651" spans="1:13" hidden="1">
      <c r="A651" t="s">
        <v>909</v>
      </c>
      <c r="B651" t="str">
        <f>VLOOKUP(A651,'3月考勤数据'!C:H,6,0)</f>
        <v>正式员工</v>
      </c>
      <c r="C651" s="43">
        <v>44641</v>
      </c>
      <c r="D651" t="s">
        <v>1776</v>
      </c>
      <c r="E651" s="43">
        <v>44986</v>
      </c>
      <c r="F651" s="43">
        <v>45016</v>
      </c>
      <c r="G651" t="s">
        <v>38</v>
      </c>
      <c r="H651">
        <f t="shared" si="51"/>
        <v>23</v>
      </c>
      <c r="I651">
        <f t="shared" si="52"/>
        <v>172.5</v>
      </c>
      <c r="J651">
        <f t="shared" si="53"/>
        <v>172.5</v>
      </c>
      <c r="K651" s="47">
        <v>0</v>
      </c>
      <c r="L651">
        <f t="shared" si="54"/>
        <v>0</v>
      </c>
      <c r="M651">
        <f t="shared" si="55"/>
        <v>172.5</v>
      </c>
    </row>
    <row r="652" spans="1:13" hidden="1">
      <c r="A652" t="s">
        <v>1426</v>
      </c>
      <c r="B652" t="str">
        <f>VLOOKUP(A652,'3月考勤数据'!C:H,6,0)</f>
        <v>正式员工</v>
      </c>
      <c r="C652" s="43">
        <v>44641</v>
      </c>
      <c r="D652" t="s">
        <v>1776</v>
      </c>
      <c r="E652" s="43">
        <v>44986</v>
      </c>
      <c r="F652" s="43">
        <v>45016</v>
      </c>
      <c r="G652" t="s">
        <v>133</v>
      </c>
      <c r="H652">
        <f t="shared" si="51"/>
        <v>23</v>
      </c>
      <c r="I652">
        <f t="shared" si="52"/>
        <v>184</v>
      </c>
      <c r="J652">
        <f t="shared" si="53"/>
        <v>184</v>
      </c>
      <c r="K652" s="47">
        <v>0</v>
      </c>
      <c r="L652">
        <f t="shared" si="54"/>
        <v>0</v>
      </c>
      <c r="M652">
        <f t="shared" si="55"/>
        <v>184</v>
      </c>
    </row>
    <row r="653" spans="1:13" hidden="1">
      <c r="A653" t="s">
        <v>1427</v>
      </c>
      <c r="B653" t="str">
        <f>VLOOKUP(A653,'3月考勤数据'!C:H,6,0)</f>
        <v>正式员工</v>
      </c>
      <c r="C653" s="43">
        <v>44645</v>
      </c>
      <c r="D653" t="s">
        <v>1776</v>
      </c>
      <c r="E653" s="43">
        <v>44986</v>
      </c>
      <c r="F653" s="43">
        <v>45016</v>
      </c>
      <c r="G653" t="s">
        <v>133</v>
      </c>
      <c r="H653">
        <f t="shared" si="51"/>
        <v>23</v>
      </c>
      <c r="I653">
        <f t="shared" si="52"/>
        <v>184</v>
      </c>
      <c r="J653">
        <f t="shared" si="53"/>
        <v>184</v>
      </c>
      <c r="K653" s="47">
        <v>0</v>
      </c>
      <c r="L653">
        <f t="shared" si="54"/>
        <v>0</v>
      </c>
      <c r="M653">
        <f t="shared" si="55"/>
        <v>184</v>
      </c>
    </row>
    <row r="654" spans="1:13" hidden="1">
      <c r="A654" t="s">
        <v>1429</v>
      </c>
      <c r="B654" t="str">
        <f>VLOOKUP(A654,'3月考勤数据'!C:H,6,0)</f>
        <v>正式员工</v>
      </c>
      <c r="C654" s="43">
        <v>44648</v>
      </c>
      <c r="D654" t="s">
        <v>1776</v>
      </c>
      <c r="E654" s="43">
        <v>44986</v>
      </c>
      <c r="F654" s="43">
        <v>45016</v>
      </c>
      <c r="G654" t="s">
        <v>38</v>
      </c>
      <c r="H654">
        <f t="shared" si="51"/>
        <v>23</v>
      </c>
      <c r="I654">
        <f t="shared" si="52"/>
        <v>172.5</v>
      </c>
      <c r="J654">
        <f t="shared" si="53"/>
        <v>172.5</v>
      </c>
      <c r="K654" s="47">
        <v>0</v>
      </c>
      <c r="L654">
        <f t="shared" si="54"/>
        <v>0</v>
      </c>
      <c r="M654">
        <f t="shared" si="55"/>
        <v>172.5</v>
      </c>
    </row>
    <row r="655" spans="1:13" hidden="1">
      <c r="A655" t="s">
        <v>942</v>
      </c>
      <c r="B655" t="str">
        <f>VLOOKUP(A655,'3月考勤数据'!C:H,6,0)</f>
        <v>正式员工</v>
      </c>
      <c r="C655" s="43">
        <v>44648</v>
      </c>
      <c r="D655" t="s">
        <v>1776</v>
      </c>
      <c r="E655" s="43">
        <v>44986</v>
      </c>
      <c r="F655" s="43">
        <v>45016</v>
      </c>
      <c r="G655" t="s">
        <v>38</v>
      </c>
      <c r="H655">
        <f t="shared" si="51"/>
        <v>23</v>
      </c>
      <c r="I655">
        <f t="shared" si="52"/>
        <v>172.5</v>
      </c>
      <c r="J655">
        <f t="shared" si="53"/>
        <v>172.5</v>
      </c>
      <c r="K655" s="47">
        <v>0</v>
      </c>
      <c r="L655">
        <f t="shared" si="54"/>
        <v>0</v>
      </c>
      <c r="M655">
        <f t="shared" si="55"/>
        <v>172.5</v>
      </c>
    </row>
    <row r="656" spans="1:13" hidden="1">
      <c r="A656" t="s">
        <v>1511</v>
      </c>
      <c r="B656" t="str">
        <f>VLOOKUP(A656,'3月考勤数据'!C:H,6,0)</f>
        <v>正式员工</v>
      </c>
      <c r="C656" s="43">
        <v>44648</v>
      </c>
      <c r="D656" t="s">
        <v>1776</v>
      </c>
      <c r="E656" s="43">
        <v>44986</v>
      </c>
      <c r="F656" s="43">
        <v>45016</v>
      </c>
      <c r="G656" t="s">
        <v>38</v>
      </c>
      <c r="H656">
        <f t="shared" si="51"/>
        <v>23</v>
      </c>
      <c r="I656">
        <f t="shared" si="52"/>
        <v>172.5</v>
      </c>
      <c r="J656">
        <f t="shared" si="53"/>
        <v>172.5</v>
      </c>
      <c r="K656" s="47">
        <v>0</v>
      </c>
      <c r="L656">
        <f t="shared" si="54"/>
        <v>0</v>
      </c>
      <c r="M656">
        <f t="shared" si="55"/>
        <v>172.5</v>
      </c>
    </row>
    <row r="657" spans="1:13" hidden="1">
      <c r="A657" t="s">
        <v>912</v>
      </c>
      <c r="B657" t="str">
        <f>VLOOKUP(A657,'3月考勤数据'!C:H,6,0)</f>
        <v>正式员工</v>
      </c>
      <c r="C657" s="43">
        <v>44652</v>
      </c>
      <c r="D657" t="s">
        <v>1776</v>
      </c>
      <c r="E657" s="43">
        <v>44986</v>
      </c>
      <c r="F657" s="43">
        <v>45016</v>
      </c>
      <c r="G657" t="s">
        <v>38</v>
      </c>
      <c r="H657">
        <f t="shared" si="51"/>
        <v>23</v>
      </c>
      <c r="I657">
        <f t="shared" si="52"/>
        <v>172.5</v>
      </c>
      <c r="J657">
        <f t="shared" si="53"/>
        <v>172.5</v>
      </c>
      <c r="K657" s="47">
        <v>0</v>
      </c>
      <c r="L657">
        <f t="shared" si="54"/>
        <v>0</v>
      </c>
      <c r="M657">
        <f t="shared" si="55"/>
        <v>172.5</v>
      </c>
    </row>
    <row r="658" spans="1:13" hidden="1">
      <c r="A658" t="s">
        <v>915</v>
      </c>
      <c r="B658" t="str">
        <f>VLOOKUP(A658,'3月考勤数据'!C:H,6,0)</f>
        <v>正式员工</v>
      </c>
      <c r="C658" s="43">
        <v>44652</v>
      </c>
      <c r="D658" t="s">
        <v>1776</v>
      </c>
      <c r="E658" s="43">
        <v>44986</v>
      </c>
      <c r="F658" s="43">
        <v>45016</v>
      </c>
      <c r="G658" t="s">
        <v>38</v>
      </c>
      <c r="H658">
        <f t="shared" si="51"/>
        <v>23</v>
      </c>
      <c r="I658">
        <f t="shared" si="52"/>
        <v>172.5</v>
      </c>
      <c r="J658">
        <f t="shared" si="53"/>
        <v>172.5</v>
      </c>
      <c r="K658" s="47">
        <v>0</v>
      </c>
      <c r="L658">
        <f t="shared" si="54"/>
        <v>0</v>
      </c>
      <c r="M658">
        <f t="shared" si="55"/>
        <v>172.5</v>
      </c>
    </row>
    <row r="659" spans="1:13" hidden="1">
      <c r="A659" t="s">
        <v>1137</v>
      </c>
      <c r="B659" t="str">
        <f>VLOOKUP(A659,'3月考勤数据'!C:H,6,0)</f>
        <v>正式员工</v>
      </c>
      <c r="C659" s="43">
        <v>44652</v>
      </c>
      <c r="D659" t="s">
        <v>1776</v>
      </c>
      <c r="E659" s="43">
        <v>44986</v>
      </c>
      <c r="F659" s="43">
        <v>45016</v>
      </c>
      <c r="G659" t="s">
        <v>38</v>
      </c>
      <c r="H659">
        <f t="shared" si="51"/>
        <v>23</v>
      </c>
      <c r="I659">
        <f t="shared" si="52"/>
        <v>172.5</v>
      </c>
      <c r="J659">
        <f t="shared" si="53"/>
        <v>172.5</v>
      </c>
      <c r="K659" s="47">
        <v>0</v>
      </c>
      <c r="L659">
        <f t="shared" si="54"/>
        <v>0</v>
      </c>
      <c r="M659">
        <f t="shared" si="55"/>
        <v>172.5</v>
      </c>
    </row>
    <row r="660" spans="1:13" hidden="1">
      <c r="A660" t="s">
        <v>944</v>
      </c>
      <c r="B660" t="str">
        <f>VLOOKUP(A660,'3月考勤数据'!C:H,6,0)</f>
        <v>正式员工</v>
      </c>
      <c r="C660" s="43">
        <v>44652</v>
      </c>
      <c r="D660" t="s">
        <v>1776</v>
      </c>
      <c r="E660" s="43">
        <v>44986</v>
      </c>
      <c r="F660" s="43">
        <v>45016</v>
      </c>
      <c r="G660" t="s">
        <v>133</v>
      </c>
      <c r="H660">
        <f t="shared" si="51"/>
        <v>23</v>
      </c>
      <c r="I660">
        <f t="shared" si="52"/>
        <v>184</v>
      </c>
      <c r="J660">
        <f t="shared" si="53"/>
        <v>184</v>
      </c>
      <c r="K660" s="47">
        <v>0</v>
      </c>
      <c r="L660">
        <f t="shared" si="54"/>
        <v>0</v>
      </c>
      <c r="M660">
        <f t="shared" si="55"/>
        <v>184</v>
      </c>
    </row>
    <row r="661" spans="1:13" hidden="1">
      <c r="A661" t="s">
        <v>945</v>
      </c>
      <c r="B661" t="str">
        <f>VLOOKUP(A661,'3月考勤数据'!C:H,6,0)</f>
        <v>正式员工</v>
      </c>
      <c r="C661" s="43">
        <v>44657</v>
      </c>
      <c r="D661" t="s">
        <v>1776</v>
      </c>
      <c r="E661" s="43">
        <v>44986</v>
      </c>
      <c r="F661" s="43">
        <v>45016</v>
      </c>
      <c r="G661" t="s">
        <v>38</v>
      </c>
      <c r="H661">
        <f t="shared" si="51"/>
        <v>23</v>
      </c>
      <c r="I661">
        <f t="shared" si="52"/>
        <v>172.5</v>
      </c>
      <c r="J661">
        <f t="shared" si="53"/>
        <v>172.5</v>
      </c>
      <c r="K661" s="47">
        <v>0</v>
      </c>
      <c r="L661">
        <f t="shared" si="54"/>
        <v>0</v>
      </c>
      <c r="M661">
        <f t="shared" si="55"/>
        <v>172.5</v>
      </c>
    </row>
    <row r="662" spans="1:13" hidden="1">
      <c r="A662" t="s">
        <v>1138</v>
      </c>
      <c r="B662" t="str">
        <f>VLOOKUP(A662,'3月考勤数据'!C:H,6,0)</f>
        <v>正式员工</v>
      </c>
      <c r="C662" s="43">
        <v>44657</v>
      </c>
      <c r="D662" t="s">
        <v>1776</v>
      </c>
      <c r="E662" s="43">
        <v>44986</v>
      </c>
      <c r="F662" s="43">
        <v>45016</v>
      </c>
      <c r="G662" t="s">
        <v>133</v>
      </c>
      <c r="H662">
        <f t="shared" si="51"/>
        <v>23</v>
      </c>
      <c r="I662">
        <f t="shared" si="52"/>
        <v>184</v>
      </c>
      <c r="J662">
        <f t="shared" si="53"/>
        <v>184</v>
      </c>
      <c r="K662" s="47">
        <v>0</v>
      </c>
      <c r="L662">
        <f t="shared" si="54"/>
        <v>0</v>
      </c>
      <c r="M662">
        <f t="shared" si="55"/>
        <v>184</v>
      </c>
    </row>
    <row r="663" spans="1:13" hidden="1">
      <c r="A663" t="s">
        <v>1432</v>
      </c>
      <c r="B663" t="str">
        <f>VLOOKUP(A663,'3月考勤数据'!C:H,6,0)</f>
        <v>正式员工</v>
      </c>
      <c r="C663" s="43">
        <v>44657</v>
      </c>
      <c r="D663" t="s">
        <v>1776</v>
      </c>
      <c r="E663" s="43">
        <v>44986</v>
      </c>
      <c r="F663" s="43">
        <v>45016</v>
      </c>
      <c r="G663" t="s">
        <v>133</v>
      </c>
      <c r="H663">
        <f t="shared" si="51"/>
        <v>23</v>
      </c>
      <c r="I663">
        <f t="shared" si="52"/>
        <v>184</v>
      </c>
      <c r="J663">
        <f t="shared" si="53"/>
        <v>184</v>
      </c>
      <c r="K663" s="47">
        <v>0</v>
      </c>
      <c r="L663">
        <f t="shared" si="54"/>
        <v>0</v>
      </c>
      <c r="M663">
        <f t="shared" si="55"/>
        <v>184</v>
      </c>
    </row>
    <row r="664" spans="1:13" hidden="1">
      <c r="A664" t="s">
        <v>1512</v>
      </c>
      <c r="B664" t="str">
        <f>VLOOKUP(A664,'3月考勤数据'!C:H,6,0)</f>
        <v>正式员工</v>
      </c>
      <c r="C664" s="43">
        <v>44657</v>
      </c>
      <c r="D664" t="s">
        <v>1776</v>
      </c>
      <c r="E664" s="43">
        <v>44986</v>
      </c>
      <c r="F664" s="43">
        <v>45016</v>
      </c>
      <c r="G664" t="s">
        <v>38</v>
      </c>
      <c r="H664">
        <f t="shared" si="51"/>
        <v>23</v>
      </c>
      <c r="I664">
        <f t="shared" si="52"/>
        <v>172.5</v>
      </c>
      <c r="J664">
        <f t="shared" si="53"/>
        <v>172.5</v>
      </c>
      <c r="K664" s="47">
        <v>0</v>
      </c>
      <c r="L664">
        <f t="shared" si="54"/>
        <v>0</v>
      </c>
      <c r="M664">
        <f t="shared" si="55"/>
        <v>172.5</v>
      </c>
    </row>
    <row r="665" spans="1:13" hidden="1">
      <c r="A665" t="s">
        <v>946</v>
      </c>
      <c r="B665" t="str">
        <f>VLOOKUP(A665,'3月考勤数据'!C:H,6,0)</f>
        <v>正式员工</v>
      </c>
      <c r="C665" s="43">
        <v>44657</v>
      </c>
      <c r="D665" t="s">
        <v>1776</v>
      </c>
      <c r="E665" s="43">
        <v>44986</v>
      </c>
      <c r="F665" s="43">
        <v>45016</v>
      </c>
      <c r="G665" t="s">
        <v>38</v>
      </c>
      <c r="H665">
        <f t="shared" si="51"/>
        <v>23</v>
      </c>
      <c r="I665">
        <f t="shared" si="52"/>
        <v>172.5</v>
      </c>
      <c r="J665">
        <f t="shared" si="53"/>
        <v>172.5</v>
      </c>
      <c r="K665" s="47">
        <v>0</v>
      </c>
      <c r="L665">
        <f t="shared" si="54"/>
        <v>0</v>
      </c>
      <c r="M665">
        <f t="shared" si="55"/>
        <v>172.5</v>
      </c>
    </row>
    <row r="666" spans="1:13" hidden="1">
      <c r="A666" t="s">
        <v>1139</v>
      </c>
      <c r="B666" t="str">
        <f>VLOOKUP(A666,'3月考勤数据'!C:H,6,0)</f>
        <v>正式员工</v>
      </c>
      <c r="C666" s="43">
        <v>44659</v>
      </c>
      <c r="D666" t="s">
        <v>1776</v>
      </c>
      <c r="E666" s="43">
        <v>44986</v>
      </c>
      <c r="F666" s="43">
        <v>45016</v>
      </c>
      <c r="G666" t="s">
        <v>133</v>
      </c>
      <c r="H666">
        <f t="shared" si="51"/>
        <v>23</v>
      </c>
      <c r="I666">
        <f t="shared" si="52"/>
        <v>184</v>
      </c>
      <c r="J666">
        <f t="shared" si="53"/>
        <v>184</v>
      </c>
      <c r="K666" s="47">
        <v>0</v>
      </c>
      <c r="L666">
        <f t="shared" si="54"/>
        <v>0</v>
      </c>
      <c r="M666">
        <f t="shared" si="55"/>
        <v>184</v>
      </c>
    </row>
    <row r="667" spans="1:13" hidden="1">
      <c r="A667" t="s">
        <v>1555</v>
      </c>
      <c r="B667" t="str">
        <f>VLOOKUP(A667,'3月考勤数据'!C:H,6,0)</f>
        <v>正式员工</v>
      </c>
      <c r="C667" s="43">
        <v>44659</v>
      </c>
      <c r="D667" t="s">
        <v>1776</v>
      </c>
      <c r="E667" s="43">
        <v>44986</v>
      </c>
      <c r="F667" s="43">
        <v>45016</v>
      </c>
      <c r="G667" t="s">
        <v>38</v>
      </c>
      <c r="H667">
        <f t="shared" si="51"/>
        <v>23</v>
      </c>
      <c r="I667">
        <f t="shared" si="52"/>
        <v>172.5</v>
      </c>
      <c r="J667">
        <f t="shared" si="53"/>
        <v>172.5</v>
      </c>
      <c r="K667" s="47">
        <v>0</v>
      </c>
      <c r="L667">
        <f t="shared" si="54"/>
        <v>0</v>
      </c>
      <c r="M667">
        <f t="shared" si="55"/>
        <v>172.5</v>
      </c>
    </row>
    <row r="668" spans="1:13" hidden="1">
      <c r="A668" t="s">
        <v>1513</v>
      </c>
      <c r="B668" t="str">
        <f>VLOOKUP(A668,'3月考勤数据'!C:H,6,0)</f>
        <v>正式员工</v>
      </c>
      <c r="C668" s="43">
        <v>44662</v>
      </c>
      <c r="D668" t="s">
        <v>1776</v>
      </c>
      <c r="E668" s="43">
        <v>44986</v>
      </c>
      <c r="F668" s="43">
        <v>45016</v>
      </c>
      <c r="G668" t="s">
        <v>38</v>
      </c>
      <c r="H668">
        <f t="shared" si="51"/>
        <v>23</v>
      </c>
      <c r="I668">
        <f t="shared" si="52"/>
        <v>172.5</v>
      </c>
      <c r="J668">
        <f t="shared" si="53"/>
        <v>172.5</v>
      </c>
      <c r="K668" s="47">
        <v>0</v>
      </c>
      <c r="L668">
        <f t="shared" si="54"/>
        <v>0</v>
      </c>
      <c r="M668">
        <f t="shared" si="55"/>
        <v>172.5</v>
      </c>
    </row>
    <row r="669" spans="1:13" hidden="1">
      <c r="A669" t="s">
        <v>1237</v>
      </c>
      <c r="B669" t="str">
        <f>VLOOKUP(A669,'3月考勤数据'!C:H,6,0)</f>
        <v>正式员工</v>
      </c>
      <c r="C669" s="43">
        <v>44811</v>
      </c>
      <c r="D669" t="s">
        <v>1776</v>
      </c>
      <c r="E669" s="43">
        <v>44986</v>
      </c>
      <c r="F669" s="43">
        <v>45016</v>
      </c>
      <c r="G669" t="s">
        <v>38</v>
      </c>
      <c r="H669">
        <f t="shared" si="51"/>
        <v>23</v>
      </c>
      <c r="I669">
        <f t="shared" si="52"/>
        <v>172.5</v>
      </c>
      <c r="J669">
        <f t="shared" si="53"/>
        <v>172.5</v>
      </c>
      <c r="K669" s="47">
        <v>0</v>
      </c>
      <c r="L669">
        <f t="shared" si="54"/>
        <v>0</v>
      </c>
      <c r="M669">
        <f t="shared" si="55"/>
        <v>172.5</v>
      </c>
    </row>
    <row r="670" spans="1:13" hidden="1">
      <c r="A670" t="s">
        <v>1556</v>
      </c>
      <c r="B670" t="str">
        <f>VLOOKUP(A670,'3月考勤数据'!C:H,6,0)</f>
        <v>正式员工</v>
      </c>
      <c r="C670" s="43">
        <v>44664</v>
      </c>
      <c r="D670" t="s">
        <v>1776</v>
      </c>
      <c r="E670" s="43">
        <v>44986</v>
      </c>
      <c r="F670" s="43">
        <v>45016</v>
      </c>
      <c r="G670" t="s">
        <v>38</v>
      </c>
      <c r="H670">
        <f t="shared" si="51"/>
        <v>23</v>
      </c>
      <c r="I670">
        <f t="shared" si="52"/>
        <v>172.5</v>
      </c>
      <c r="J670">
        <f t="shared" si="53"/>
        <v>172.5</v>
      </c>
      <c r="K670" s="47">
        <v>0</v>
      </c>
      <c r="L670">
        <f t="shared" si="54"/>
        <v>0</v>
      </c>
      <c r="M670">
        <f t="shared" si="55"/>
        <v>172.5</v>
      </c>
    </row>
    <row r="671" spans="1:13" hidden="1">
      <c r="A671" t="s">
        <v>947</v>
      </c>
      <c r="B671" t="str">
        <f>VLOOKUP(A671,'3月考勤数据'!C:H,6,0)</f>
        <v>正式员工</v>
      </c>
      <c r="C671" s="43">
        <v>44666</v>
      </c>
      <c r="D671" t="s">
        <v>1776</v>
      </c>
      <c r="E671" s="43">
        <v>44986</v>
      </c>
      <c r="F671" s="43">
        <v>45016</v>
      </c>
      <c r="G671" t="s">
        <v>133</v>
      </c>
      <c r="H671">
        <f t="shared" si="51"/>
        <v>23</v>
      </c>
      <c r="I671">
        <f t="shared" si="52"/>
        <v>184</v>
      </c>
      <c r="J671">
        <f t="shared" si="53"/>
        <v>184</v>
      </c>
      <c r="K671" s="47">
        <v>0</v>
      </c>
      <c r="L671">
        <f t="shared" si="54"/>
        <v>0</v>
      </c>
      <c r="M671">
        <f t="shared" si="55"/>
        <v>184</v>
      </c>
    </row>
    <row r="672" spans="1:13" hidden="1">
      <c r="A672" t="s">
        <v>1283</v>
      </c>
      <c r="B672" t="str">
        <f>VLOOKUP(A672,'3月考勤数据'!C:H,6,0)</f>
        <v>正式员工</v>
      </c>
      <c r="C672" s="43">
        <v>44666</v>
      </c>
      <c r="D672" t="s">
        <v>1776</v>
      </c>
      <c r="E672" s="43">
        <v>44986</v>
      </c>
      <c r="F672" s="43">
        <v>45016</v>
      </c>
      <c r="G672" t="s">
        <v>133</v>
      </c>
      <c r="H672">
        <f t="shared" si="51"/>
        <v>23</v>
      </c>
      <c r="I672">
        <f t="shared" si="52"/>
        <v>184</v>
      </c>
      <c r="J672">
        <f t="shared" si="53"/>
        <v>184</v>
      </c>
      <c r="K672" s="47">
        <v>0</v>
      </c>
      <c r="L672">
        <f t="shared" si="54"/>
        <v>0</v>
      </c>
      <c r="M672">
        <f t="shared" si="55"/>
        <v>184</v>
      </c>
    </row>
    <row r="673" spans="1:13" hidden="1">
      <c r="A673" t="s">
        <v>1558</v>
      </c>
      <c r="B673" t="str">
        <f>VLOOKUP(A673,'3月考勤数据'!C:H,6,0)</f>
        <v>正式员工</v>
      </c>
      <c r="C673" s="43">
        <v>44671</v>
      </c>
      <c r="D673" t="s">
        <v>1776</v>
      </c>
      <c r="E673" s="43">
        <v>44986</v>
      </c>
      <c r="F673" s="43">
        <v>45016</v>
      </c>
      <c r="G673" t="s">
        <v>133</v>
      </c>
      <c r="H673">
        <f t="shared" si="51"/>
        <v>23</v>
      </c>
      <c r="I673">
        <f t="shared" si="52"/>
        <v>184</v>
      </c>
      <c r="J673">
        <f t="shared" si="53"/>
        <v>184</v>
      </c>
      <c r="K673" s="47">
        <v>0</v>
      </c>
      <c r="L673">
        <f t="shared" si="54"/>
        <v>0</v>
      </c>
      <c r="M673">
        <f t="shared" si="55"/>
        <v>184</v>
      </c>
    </row>
    <row r="674" spans="1:13" hidden="1">
      <c r="A674" t="s">
        <v>949</v>
      </c>
      <c r="B674" t="str">
        <f>VLOOKUP(A674,'3月考勤数据'!C:H,6,0)</f>
        <v>正式员工</v>
      </c>
      <c r="C674" s="43">
        <v>44746</v>
      </c>
      <c r="D674" t="s">
        <v>1776</v>
      </c>
      <c r="E674" s="43">
        <v>44986</v>
      </c>
      <c r="F674" s="43">
        <v>45016</v>
      </c>
      <c r="G674" t="s">
        <v>38</v>
      </c>
      <c r="H674">
        <f t="shared" si="51"/>
        <v>23</v>
      </c>
      <c r="I674">
        <f t="shared" si="52"/>
        <v>172.5</v>
      </c>
      <c r="J674">
        <f t="shared" si="53"/>
        <v>172.5</v>
      </c>
      <c r="K674" s="47">
        <v>0</v>
      </c>
      <c r="L674">
        <f t="shared" si="54"/>
        <v>0</v>
      </c>
      <c r="M674">
        <f t="shared" si="55"/>
        <v>172.5</v>
      </c>
    </row>
    <row r="675" spans="1:13" hidden="1">
      <c r="A675" t="s">
        <v>950</v>
      </c>
      <c r="B675" t="str">
        <f>VLOOKUP(A675,'3月考勤数据'!C:H,6,0)</f>
        <v>正式员工</v>
      </c>
      <c r="C675" s="43">
        <v>44676</v>
      </c>
      <c r="D675" t="s">
        <v>1776</v>
      </c>
      <c r="E675" s="43">
        <v>44986</v>
      </c>
      <c r="F675" s="43">
        <v>45016</v>
      </c>
      <c r="G675" t="s">
        <v>133</v>
      </c>
      <c r="H675">
        <f t="shared" si="51"/>
        <v>23</v>
      </c>
      <c r="I675">
        <f t="shared" si="52"/>
        <v>184</v>
      </c>
      <c r="J675">
        <f t="shared" si="53"/>
        <v>184</v>
      </c>
      <c r="K675" s="47">
        <v>0</v>
      </c>
      <c r="L675">
        <f t="shared" si="54"/>
        <v>0</v>
      </c>
      <c r="M675">
        <f t="shared" si="55"/>
        <v>184</v>
      </c>
    </row>
    <row r="676" spans="1:13" hidden="1">
      <c r="A676" t="s">
        <v>1142</v>
      </c>
      <c r="B676" t="str">
        <f>VLOOKUP(A676,'3月考勤数据'!C:H,6,0)</f>
        <v>正式员工</v>
      </c>
      <c r="C676" s="43">
        <v>44676</v>
      </c>
      <c r="D676" t="s">
        <v>1776</v>
      </c>
      <c r="E676" s="43">
        <v>44986</v>
      </c>
      <c r="F676" s="43">
        <v>45016</v>
      </c>
      <c r="G676" t="s">
        <v>38</v>
      </c>
      <c r="H676">
        <f t="shared" si="51"/>
        <v>23</v>
      </c>
      <c r="I676">
        <f t="shared" si="52"/>
        <v>172.5</v>
      </c>
      <c r="J676">
        <f t="shared" si="53"/>
        <v>172.5</v>
      </c>
      <c r="K676" s="47">
        <v>0</v>
      </c>
      <c r="L676">
        <f t="shared" si="54"/>
        <v>0</v>
      </c>
      <c r="M676">
        <f t="shared" si="55"/>
        <v>172.5</v>
      </c>
    </row>
    <row r="677" spans="1:13" hidden="1">
      <c r="A677" t="s">
        <v>952</v>
      </c>
      <c r="B677" t="str">
        <f>VLOOKUP(A677,'3月考勤数据'!C:H,6,0)</f>
        <v>正式员工</v>
      </c>
      <c r="C677" s="43">
        <v>44676</v>
      </c>
      <c r="D677" t="s">
        <v>1776</v>
      </c>
      <c r="E677" s="43">
        <v>44986</v>
      </c>
      <c r="F677" s="43">
        <v>45016</v>
      </c>
      <c r="G677" t="s">
        <v>38</v>
      </c>
      <c r="H677">
        <f t="shared" si="51"/>
        <v>23</v>
      </c>
      <c r="I677">
        <f t="shared" si="52"/>
        <v>172.5</v>
      </c>
      <c r="J677">
        <f t="shared" si="53"/>
        <v>172.5</v>
      </c>
      <c r="K677" s="47">
        <v>0</v>
      </c>
      <c r="L677">
        <f t="shared" si="54"/>
        <v>0</v>
      </c>
      <c r="M677">
        <f t="shared" si="55"/>
        <v>172.5</v>
      </c>
    </row>
    <row r="678" spans="1:13" hidden="1">
      <c r="A678" t="s">
        <v>1515</v>
      </c>
      <c r="B678" t="str">
        <f>VLOOKUP(A678,'3月考勤数据'!C:H,6,0)</f>
        <v>正式员工</v>
      </c>
      <c r="C678" s="43">
        <v>44678</v>
      </c>
      <c r="D678" t="s">
        <v>1776</v>
      </c>
      <c r="E678" s="43">
        <v>44986</v>
      </c>
      <c r="F678" s="43">
        <v>45016</v>
      </c>
      <c r="G678" t="s">
        <v>38</v>
      </c>
      <c r="H678">
        <f t="shared" si="51"/>
        <v>23</v>
      </c>
      <c r="I678">
        <f t="shared" si="52"/>
        <v>172.5</v>
      </c>
      <c r="J678">
        <f t="shared" si="53"/>
        <v>172.5</v>
      </c>
      <c r="K678" s="47">
        <v>0</v>
      </c>
      <c r="L678">
        <f t="shared" si="54"/>
        <v>0</v>
      </c>
      <c r="M678">
        <f t="shared" si="55"/>
        <v>172.5</v>
      </c>
    </row>
    <row r="679" spans="1:13" hidden="1">
      <c r="A679" t="s">
        <v>1286</v>
      </c>
      <c r="B679" t="str">
        <f>VLOOKUP(A679,'3月考勤数据'!C:H,6,0)</f>
        <v>正式员工</v>
      </c>
      <c r="C679" s="43">
        <v>44678</v>
      </c>
      <c r="D679" t="s">
        <v>1776</v>
      </c>
      <c r="E679" s="43">
        <v>44986</v>
      </c>
      <c r="F679" s="43">
        <v>45016</v>
      </c>
      <c r="G679" t="s">
        <v>38</v>
      </c>
      <c r="H679">
        <f t="shared" si="51"/>
        <v>23</v>
      </c>
      <c r="I679">
        <f t="shared" si="52"/>
        <v>172.5</v>
      </c>
      <c r="J679">
        <f t="shared" si="53"/>
        <v>172.5</v>
      </c>
      <c r="K679" s="47">
        <v>0</v>
      </c>
      <c r="L679">
        <f t="shared" si="54"/>
        <v>0</v>
      </c>
      <c r="M679">
        <f t="shared" si="55"/>
        <v>172.5</v>
      </c>
    </row>
    <row r="680" spans="1:13" hidden="1">
      <c r="A680" t="s">
        <v>1560</v>
      </c>
      <c r="B680" t="str">
        <f>VLOOKUP(A680,'3月考勤数据'!C:H,6,0)</f>
        <v>正式员工</v>
      </c>
      <c r="C680" s="43">
        <v>44686</v>
      </c>
      <c r="D680" t="s">
        <v>1776</v>
      </c>
      <c r="E680" s="43">
        <v>44986</v>
      </c>
      <c r="F680" s="43">
        <v>45016</v>
      </c>
      <c r="G680" t="s">
        <v>38</v>
      </c>
      <c r="H680">
        <f t="shared" ref="H680:H743" si="56">NETWORKDAYS(IF(C680&lt;E680,E680,C680),F680)</f>
        <v>23</v>
      </c>
      <c r="I680">
        <f t="shared" si="52"/>
        <v>172.5</v>
      </c>
      <c r="J680">
        <f t="shared" si="53"/>
        <v>172.5</v>
      </c>
      <c r="K680" s="47">
        <v>0</v>
      </c>
      <c r="L680">
        <f t="shared" si="54"/>
        <v>0</v>
      </c>
      <c r="M680">
        <f t="shared" si="55"/>
        <v>172.5</v>
      </c>
    </row>
    <row r="681" spans="1:13" hidden="1">
      <c r="A681" t="s">
        <v>1143</v>
      </c>
      <c r="B681" t="str">
        <f>VLOOKUP(A681,'3月考勤数据'!C:H,6,0)</f>
        <v>正式员工</v>
      </c>
      <c r="C681" s="43">
        <v>44687</v>
      </c>
      <c r="D681" t="s">
        <v>1776</v>
      </c>
      <c r="E681" s="43">
        <v>44986</v>
      </c>
      <c r="F681" s="43">
        <v>45016</v>
      </c>
      <c r="G681" t="s">
        <v>133</v>
      </c>
      <c r="H681">
        <f t="shared" si="56"/>
        <v>23</v>
      </c>
      <c r="I681">
        <f t="shared" si="52"/>
        <v>184</v>
      </c>
      <c r="J681">
        <f t="shared" si="53"/>
        <v>184</v>
      </c>
      <c r="K681" s="47">
        <v>0</v>
      </c>
      <c r="L681">
        <f t="shared" si="54"/>
        <v>0</v>
      </c>
      <c r="M681">
        <f t="shared" si="55"/>
        <v>184</v>
      </c>
    </row>
    <row r="682" spans="1:13" hidden="1">
      <c r="A682" t="s">
        <v>1516</v>
      </c>
      <c r="B682" t="str">
        <f>VLOOKUP(A682,'3月考勤数据'!C:H,6,0)</f>
        <v>正式员工</v>
      </c>
      <c r="C682" s="43">
        <v>44687</v>
      </c>
      <c r="D682" t="s">
        <v>1776</v>
      </c>
      <c r="E682" s="43">
        <v>44986</v>
      </c>
      <c r="F682" s="43">
        <v>45016</v>
      </c>
      <c r="G682" t="s">
        <v>133</v>
      </c>
      <c r="H682">
        <f t="shared" si="56"/>
        <v>23</v>
      </c>
      <c r="I682">
        <f t="shared" si="52"/>
        <v>184</v>
      </c>
      <c r="J682">
        <f t="shared" si="53"/>
        <v>184</v>
      </c>
      <c r="K682" s="47">
        <v>0</v>
      </c>
      <c r="L682">
        <f t="shared" si="54"/>
        <v>0</v>
      </c>
      <c r="M682">
        <f t="shared" si="55"/>
        <v>184</v>
      </c>
    </row>
    <row r="683" spans="1:13" hidden="1">
      <c r="A683" t="s">
        <v>1145</v>
      </c>
      <c r="B683" t="str">
        <f>VLOOKUP(A683,'3月考勤数据'!C:H,6,0)</f>
        <v>正式员工</v>
      </c>
      <c r="C683" s="43">
        <v>44687</v>
      </c>
      <c r="D683" t="s">
        <v>1776</v>
      </c>
      <c r="E683" s="43">
        <v>44986</v>
      </c>
      <c r="F683" s="43">
        <v>45016</v>
      </c>
      <c r="G683" t="s">
        <v>38</v>
      </c>
      <c r="H683">
        <f t="shared" si="56"/>
        <v>23</v>
      </c>
      <c r="I683">
        <f t="shared" si="52"/>
        <v>172.5</v>
      </c>
      <c r="J683">
        <f t="shared" si="53"/>
        <v>172.5</v>
      </c>
      <c r="K683" s="47">
        <v>0</v>
      </c>
      <c r="L683">
        <f t="shared" si="54"/>
        <v>0</v>
      </c>
      <c r="M683">
        <f t="shared" si="55"/>
        <v>172.5</v>
      </c>
    </row>
    <row r="684" spans="1:13" hidden="1">
      <c r="A684" t="s">
        <v>1518</v>
      </c>
      <c r="B684" t="str">
        <f>VLOOKUP(A684,'3月考勤数据'!C:H,6,0)</f>
        <v>正式员工</v>
      </c>
      <c r="C684" s="43">
        <v>44687</v>
      </c>
      <c r="D684" t="s">
        <v>1776</v>
      </c>
      <c r="E684" s="43">
        <v>44986</v>
      </c>
      <c r="F684" s="43">
        <v>45016</v>
      </c>
      <c r="G684" t="s">
        <v>38</v>
      </c>
      <c r="H684">
        <f t="shared" si="56"/>
        <v>23</v>
      </c>
      <c r="I684">
        <f t="shared" si="52"/>
        <v>172.5</v>
      </c>
      <c r="J684">
        <f t="shared" si="53"/>
        <v>172.5</v>
      </c>
      <c r="K684" s="47">
        <v>0</v>
      </c>
      <c r="L684">
        <f t="shared" si="54"/>
        <v>0</v>
      </c>
      <c r="M684">
        <f t="shared" si="55"/>
        <v>172.5</v>
      </c>
    </row>
    <row r="685" spans="1:13" hidden="1">
      <c r="A685" t="s">
        <v>343</v>
      </c>
      <c r="B685" t="str">
        <f>VLOOKUP(A685,'3月考勤数据'!C:H,6,0)</f>
        <v>正式员工</v>
      </c>
      <c r="C685" s="43">
        <v>43878</v>
      </c>
      <c r="D685" t="s">
        <v>1776</v>
      </c>
      <c r="E685" s="43">
        <v>44986</v>
      </c>
      <c r="F685" s="43">
        <v>45016</v>
      </c>
      <c r="G685" t="s">
        <v>38</v>
      </c>
      <c r="H685">
        <f t="shared" si="56"/>
        <v>23</v>
      </c>
      <c r="I685">
        <f t="shared" si="52"/>
        <v>172.5</v>
      </c>
      <c r="J685">
        <f t="shared" si="53"/>
        <v>172.5</v>
      </c>
      <c r="K685" s="47">
        <v>0</v>
      </c>
      <c r="L685">
        <f t="shared" si="54"/>
        <v>0</v>
      </c>
      <c r="M685">
        <f t="shared" si="55"/>
        <v>172.5</v>
      </c>
    </row>
    <row r="686" spans="1:13" hidden="1">
      <c r="A686" t="s">
        <v>1288</v>
      </c>
      <c r="B686" t="str">
        <f>VLOOKUP(A686,'3月考勤数据'!C:H,6,0)</f>
        <v>正式员工</v>
      </c>
      <c r="C686" s="43">
        <v>44692</v>
      </c>
      <c r="D686" t="s">
        <v>1776</v>
      </c>
      <c r="E686" s="43">
        <v>44986</v>
      </c>
      <c r="F686" s="43">
        <v>45016</v>
      </c>
      <c r="G686" t="s">
        <v>38</v>
      </c>
      <c r="H686">
        <f t="shared" si="56"/>
        <v>23</v>
      </c>
      <c r="I686">
        <f t="shared" si="52"/>
        <v>172.5</v>
      </c>
      <c r="J686">
        <f t="shared" si="53"/>
        <v>172.5</v>
      </c>
      <c r="K686" s="47">
        <v>0</v>
      </c>
      <c r="L686">
        <f t="shared" si="54"/>
        <v>0</v>
      </c>
      <c r="M686">
        <f t="shared" si="55"/>
        <v>172.5</v>
      </c>
    </row>
    <row r="687" spans="1:13" hidden="1">
      <c r="A687" t="s">
        <v>1520</v>
      </c>
      <c r="B687" t="str">
        <f>VLOOKUP(A687,'3月考勤数据'!C:H,6,0)</f>
        <v>正式员工</v>
      </c>
      <c r="C687" s="43">
        <v>44692</v>
      </c>
      <c r="D687" t="s">
        <v>1776</v>
      </c>
      <c r="E687" s="43">
        <v>44986</v>
      </c>
      <c r="F687" s="43">
        <v>45016</v>
      </c>
      <c r="G687" t="s">
        <v>38</v>
      </c>
      <c r="H687">
        <f t="shared" si="56"/>
        <v>23</v>
      </c>
      <c r="I687">
        <f t="shared" si="52"/>
        <v>172.5</v>
      </c>
      <c r="J687">
        <f t="shared" si="53"/>
        <v>172.5</v>
      </c>
      <c r="K687" s="47">
        <v>0</v>
      </c>
      <c r="L687">
        <f t="shared" si="54"/>
        <v>0</v>
      </c>
      <c r="M687">
        <f t="shared" si="55"/>
        <v>172.5</v>
      </c>
    </row>
    <row r="688" spans="1:13" hidden="1">
      <c r="A688" t="s">
        <v>1150</v>
      </c>
      <c r="B688" t="str">
        <f>VLOOKUP(A688,'3月考勤数据'!C:H,6,0)</f>
        <v>正式员工</v>
      </c>
      <c r="C688" s="43">
        <v>44691</v>
      </c>
      <c r="D688" t="s">
        <v>1776</v>
      </c>
      <c r="E688" s="43">
        <v>44986</v>
      </c>
      <c r="F688" s="43">
        <v>45016</v>
      </c>
      <c r="G688" t="s">
        <v>133</v>
      </c>
      <c r="H688">
        <f t="shared" si="56"/>
        <v>23</v>
      </c>
      <c r="I688">
        <f t="shared" si="52"/>
        <v>184</v>
      </c>
      <c r="J688">
        <f t="shared" si="53"/>
        <v>184</v>
      </c>
      <c r="K688" s="47">
        <v>0</v>
      </c>
      <c r="L688">
        <f t="shared" si="54"/>
        <v>0</v>
      </c>
      <c r="M688">
        <f t="shared" si="55"/>
        <v>184</v>
      </c>
    </row>
    <row r="689" spans="1:13" hidden="1">
      <c r="A689" t="s">
        <v>1562</v>
      </c>
      <c r="B689" t="str">
        <f>VLOOKUP(A689,'3月考勤数据'!C:H,6,0)</f>
        <v>正式员工</v>
      </c>
      <c r="C689" s="43">
        <v>44694</v>
      </c>
      <c r="D689" t="s">
        <v>1776</v>
      </c>
      <c r="E689" s="43">
        <v>44986</v>
      </c>
      <c r="F689" s="43">
        <v>45016</v>
      </c>
      <c r="G689" t="s">
        <v>133</v>
      </c>
      <c r="H689">
        <f t="shared" si="56"/>
        <v>23</v>
      </c>
      <c r="I689">
        <f t="shared" si="52"/>
        <v>184</v>
      </c>
      <c r="J689">
        <f t="shared" si="53"/>
        <v>184</v>
      </c>
      <c r="K689" s="47">
        <v>0</v>
      </c>
      <c r="L689">
        <f t="shared" si="54"/>
        <v>0</v>
      </c>
      <c r="M689">
        <f t="shared" si="55"/>
        <v>184</v>
      </c>
    </row>
    <row r="690" spans="1:13" hidden="1">
      <c r="A690" t="s">
        <v>1566</v>
      </c>
      <c r="B690" t="str">
        <f>VLOOKUP(A690,'3月考勤数据'!C:H,6,0)</f>
        <v>正式员工</v>
      </c>
      <c r="C690" s="43">
        <v>44694</v>
      </c>
      <c r="D690" t="s">
        <v>1776</v>
      </c>
      <c r="E690" s="43">
        <v>44986</v>
      </c>
      <c r="F690" s="43">
        <v>45016</v>
      </c>
      <c r="G690" t="s">
        <v>38</v>
      </c>
      <c r="H690">
        <f t="shared" si="56"/>
        <v>23</v>
      </c>
      <c r="I690">
        <f t="shared" si="52"/>
        <v>172.5</v>
      </c>
      <c r="J690">
        <f t="shared" si="53"/>
        <v>172.5</v>
      </c>
      <c r="K690" s="47">
        <v>0</v>
      </c>
      <c r="L690">
        <f t="shared" si="54"/>
        <v>0</v>
      </c>
      <c r="M690">
        <f t="shared" si="55"/>
        <v>172.5</v>
      </c>
    </row>
    <row r="691" spans="1:13" hidden="1">
      <c r="A691" t="s">
        <v>1147</v>
      </c>
      <c r="B691" t="str">
        <f>VLOOKUP(A691,'3月考勤数据'!C:H,6,0)</f>
        <v>正式员工</v>
      </c>
      <c r="C691" s="43">
        <v>44697</v>
      </c>
      <c r="D691" t="s">
        <v>1776</v>
      </c>
      <c r="E691" s="43">
        <v>44986</v>
      </c>
      <c r="F691" s="43">
        <v>45016</v>
      </c>
      <c r="G691" t="s">
        <v>133</v>
      </c>
      <c r="H691">
        <f t="shared" si="56"/>
        <v>23</v>
      </c>
      <c r="I691">
        <f t="shared" si="52"/>
        <v>184</v>
      </c>
      <c r="J691">
        <f t="shared" si="53"/>
        <v>184</v>
      </c>
      <c r="K691" s="47">
        <v>0</v>
      </c>
      <c r="L691">
        <f t="shared" si="54"/>
        <v>0</v>
      </c>
      <c r="M691">
        <f t="shared" si="55"/>
        <v>184</v>
      </c>
    </row>
    <row r="692" spans="1:13" hidden="1">
      <c r="A692" t="s">
        <v>1433</v>
      </c>
      <c r="B692" t="str">
        <f>VLOOKUP(A692,'3月考勤数据'!C:H,6,0)</f>
        <v>正式员工</v>
      </c>
      <c r="C692" s="43">
        <v>44704</v>
      </c>
      <c r="D692" t="s">
        <v>1776</v>
      </c>
      <c r="E692" s="43">
        <v>44986</v>
      </c>
      <c r="F692" s="43">
        <v>45016</v>
      </c>
      <c r="G692" t="s">
        <v>38</v>
      </c>
      <c r="H692">
        <f t="shared" si="56"/>
        <v>23</v>
      </c>
      <c r="I692">
        <f t="shared" si="52"/>
        <v>172.5</v>
      </c>
      <c r="J692">
        <f t="shared" si="53"/>
        <v>172.5</v>
      </c>
      <c r="K692" s="47">
        <v>0</v>
      </c>
      <c r="L692">
        <f t="shared" si="54"/>
        <v>0</v>
      </c>
      <c r="M692">
        <f t="shared" si="55"/>
        <v>172.5</v>
      </c>
    </row>
    <row r="693" spans="1:13" hidden="1">
      <c r="A693" t="s">
        <v>956</v>
      </c>
      <c r="B693" t="str">
        <f>VLOOKUP(A693,'3月考勤数据'!C:H,6,0)</f>
        <v>正式员工</v>
      </c>
      <c r="C693" s="43">
        <v>44704</v>
      </c>
      <c r="D693" t="s">
        <v>1776</v>
      </c>
      <c r="E693" s="43">
        <v>44986</v>
      </c>
      <c r="F693" s="43">
        <v>45016</v>
      </c>
      <c r="G693" t="s">
        <v>38</v>
      </c>
      <c r="H693">
        <f t="shared" si="56"/>
        <v>23</v>
      </c>
      <c r="I693">
        <f t="shared" si="52"/>
        <v>172.5</v>
      </c>
      <c r="J693">
        <f t="shared" si="53"/>
        <v>172.5</v>
      </c>
      <c r="K693" s="47">
        <v>0</v>
      </c>
      <c r="L693">
        <f t="shared" si="54"/>
        <v>0</v>
      </c>
      <c r="M693">
        <f t="shared" si="55"/>
        <v>172.5</v>
      </c>
    </row>
    <row r="694" spans="1:13" hidden="1">
      <c r="A694" t="s">
        <v>958</v>
      </c>
      <c r="B694" t="str">
        <f>VLOOKUP(A694,'3月考勤数据'!C:H,6,0)</f>
        <v>正式员工</v>
      </c>
      <c r="C694" s="43">
        <v>44706</v>
      </c>
      <c r="D694" t="s">
        <v>1776</v>
      </c>
      <c r="E694" s="43">
        <v>44986</v>
      </c>
      <c r="F694" s="43">
        <v>45016</v>
      </c>
      <c r="G694" t="s">
        <v>38</v>
      </c>
      <c r="H694">
        <f t="shared" si="56"/>
        <v>23</v>
      </c>
      <c r="I694">
        <f t="shared" si="52"/>
        <v>172.5</v>
      </c>
      <c r="J694">
        <f t="shared" si="53"/>
        <v>172.5</v>
      </c>
      <c r="K694" s="47">
        <v>0</v>
      </c>
      <c r="L694">
        <f t="shared" si="54"/>
        <v>0</v>
      </c>
      <c r="M694">
        <f t="shared" si="55"/>
        <v>172.5</v>
      </c>
    </row>
    <row r="695" spans="1:13" hidden="1">
      <c r="A695" t="s">
        <v>1055</v>
      </c>
      <c r="B695" t="str">
        <f>VLOOKUP(A695,'3月考勤数据'!C:H,6,0)</f>
        <v>正式员工</v>
      </c>
      <c r="C695" s="43">
        <v>43437</v>
      </c>
      <c r="D695" t="s">
        <v>1776</v>
      </c>
      <c r="E695" s="43">
        <v>44986</v>
      </c>
      <c r="F695" s="43">
        <v>45016</v>
      </c>
      <c r="G695" t="s">
        <v>38</v>
      </c>
      <c r="H695">
        <f t="shared" si="56"/>
        <v>23</v>
      </c>
      <c r="I695">
        <f t="shared" si="52"/>
        <v>172.5</v>
      </c>
      <c r="J695">
        <f t="shared" si="53"/>
        <v>172.5</v>
      </c>
      <c r="K695" s="47">
        <v>0</v>
      </c>
      <c r="L695">
        <f t="shared" si="54"/>
        <v>0</v>
      </c>
      <c r="M695">
        <f t="shared" si="55"/>
        <v>172.5</v>
      </c>
    </row>
    <row r="696" spans="1:13" hidden="1">
      <c r="A696" t="s">
        <v>1152</v>
      </c>
      <c r="B696" t="str">
        <f>VLOOKUP(A696,'3月考勤数据'!C:H,6,0)</f>
        <v>正式员工</v>
      </c>
      <c r="C696" s="43">
        <v>44708</v>
      </c>
      <c r="D696" t="s">
        <v>1776</v>
      </c>
      <c r="E696" s="43">
        <v>44986</v>
      </c>
      <c r="F696" s="43">
        <v>45016</v>
      </c>
      <c r="G696" t="s">
        <v>38</v>
      </c>
      <c r="H696">
        <f t="shared" si="56"/>
        <v>23</v>
      </c>
      <c r="I696">
        <f t="shared" si="52"/>
        <v>172.5</v>
      </c>
      <c r="J696">
        <f t="shared" si="53"/>
        <v>172.5</v>
      </c>
      <c r="K696" s="47">
        <v>0</v>
      </c>
      <c r="L696">
        <f t="shared" si="54"/>
        <v>0</v>
      </c>
      <c r="M696">
        <f t="shared" si="55"/>
        <v>172.5</v>
      </c>
    </row>
    <row r="697" spans="1:13" hidden="1">
      <c r="A697" t="s">
        <v>1434</v>
      </c>
      <c r="B697" t="str">
        <f>VLOOKUP(A697,'3月考勤数据'!C:H,6,0)</f>
        <v>正式员工</v>
      </c>
      <c r="C697" s="43">
        <v>44713</v>
      </c>
      <c r="D697" t="s">
        <v>1776</v>
      </c>
      <c r="E697" s="43">
        <v>44986</v>
      </c>
      <c r="F697" s="43">
        <v>45016</v>
      </c>
      <c r="G697" t="s">
        <v>38</v>
      </c>
      <c r="H697">
        <f t="shared" si="56"/>
        <v>23</v>
      </c>
      <c r="I697">
        <f t="shared" si="52"/>
        <v>172.5</v>
      </c>
      <c r="J697">
        <f t="shared" si="53"/>
        <v>172.5</v>
      </c>
      <c r="K697" s="47">
        <v>0</v>
      </c>
      <c r="L697">
        <f t="shared" si="54"/>
        <v>0</v>
      </c>
      <c r="M697">
        <f t="shared" si="55"/>
        <v>172.5</v>
      </c>
    </row>
    <row r="698" spans="1:13" hidden="1">
      <c r="A698" t="s">
        <v>1621</v>
      </c>
      <c r="B698" t="str">
        <f>VLOOKUP(A698,'3月考勤数据'!C:H,6,0)</f>
        <v>正式员工</v>
      </c>
      <c r="C698" s="43">
        <v>44713</v>
      </c>
      <c r="D698" t="s">
        <v>1776</v>
      </c>
      <c r="E698" s="43">
        <v>44986</v>
      </c>
      <c r="F698" s="43">
        <v>45016</v>
      </c>
      <c r="G698" t="s">
        <v>38</v>
      </c>
      <c r="H698">
        <f t="shared" si="56"/>
        <v>23</v>
      </c>
      <c r="I698">
        <f t="shared" si="52"/>
        <v>172.5</v>
      </c>
      <c r="J698">
        <f t="shared" si="53"/>
        <v>172.5</v>
      </c>
      <c r="K698" s="47">
        <v>0</v>
      </c>
      <c r="L698">
        <f t="shared" si="54"/>
        <v>0</v>
      </c>
      <c r="M698">
        <f t="shared" si="55"/>
        <v>172.5</v>
      </c>
    </row>
    <row r="699" spans="1:13" hidden="1">
      <c r="A699" t="s">
        <v>963</v>
      </c>
      <c r="B699" t="str">
        <f>VLOOKUP(A699,'3月考勤数据'!C:H,6,0)</f>
        <v>正式员工</v>
      </c>
      <c r="C699" s="43">
        <v>44713</v>
      </c>
      <c r="D699" t="s">
        <v>1776</v>
      </c>
      <c r="E699" s="43">
        <v>44986</v>
      </c>
      <c r="F699" s="43">
        <v>45016</v>
      </c>
      <c r="G699" t="s">
        <v>38</v>
      </c>
      <c r="H699">
        <f t="shared" si="56"/>
        <v>23</v>
      </c>
      <c r="I699">
        <f t="shared" si="52"/>
        <v>172.5</v>
      </c>
      <c r="J699">
        <f t="shared" si="53"/>
        <v>172.5</v>
      </c>
      <c r="K699" s="47">
        <v>0</v>
      </c>
      <c r="L699">
        <f t="shared" si="54"/>
        <v>0</v>
      </c>
      <c r="M699">
        <f t="shared" si="55"/>
        <v>172.5</v>
      </c>
    </row>
    <row r="700" spans="1:13" hidden="1">
      <c r="A700" t="s">
        <v>1153</v>
      </c>
      <c r="B700" t="str">
        <f>VLOOKUP(A700,'3月考勤数据'!C:H,6,0)</f>
        <v>正式员工</v>
      </c>
      <c r="C700" s="43">
        <v>44713</v>
      </c>
      <c r="D700" t="s">
        <v>1776</v>
      </c>
      <c r="E700" s="43">
        <v>44986</v>
      </c>
      <c r="F700" s="43">
        <v>45016</v>
      </c>
      <c r="G700" t="s">
        <v>38</v>
      </c>
      <c r="H700">
        <f t="shared" si="56"/>
        <v>23</v>
      </c>
      <c r="I700">
        <f t="shared" si="52"/>
        <v>172.5</v>
      </c>
      <c r="J700">
        <f t="shared" si="53"/>
        <v>172.5</v>
      </c>
      <c r="K700" s="47">
        <v>0</v>
      </c>
      <c r="L700">
        <f t="shared" si="54"/>
        <v>0</v>
      </c>
      <c r="M700">
        <f t="shared" si="55"/>
        <v>172.5</v>
      </c>
    </row>
    <row r="701" spans="1:13" hidden="1">
      <c r="A701" t="s">
        <v>1568</v>
      </c>
      <c r="B701" t="str">
        <f>VLOOKUP(A701,'3月考勤数据'!C:H,6,0)</f>
        <v>正式员工</v>
      </c>
      <c r="C701" s="43">
        <v>44713</v>
      </c>
      <c r="D701" t="s">
        <v>1776</v>
      </c>
      <c r="E701" s="43">
        <v>44986</v>
      </c>
      <c r="F701" s="43">
        <v>45016</v>
      </c>
      <c r="G701" t="s">
        <v>38</v>
      </c>
      <c r="H701">
        <f t="shared" si="56"/>
        <v>23</v>
      </c>
      <c r="I701">
        <f t="shared" si="52"/>
        <v>172.5</v>
      </c>
      <c r="J701">
        <f t="shared" si="53"/>
        <v>172.5</v>
      </c>
      <c r="K701" s="47">
        <v>0</v>
      </c>
      <c r="L701">
        <f t="shared" si="54"/>
        <v>0</v>
      </c>
      <c r="M701">
        <f t="shared" si="55"/>
        <v>172.5</v>
      </c>
    </row>
    <row r="702" spans="1:13" hidden="1">
      <c r="A702" t="s">
        <v>1622</v>
      </c>
      <c r="B702" t="str">
        <f>VLOOKUP(A702,'3月考勤数据'!C:H,6,0)</f>
        <v>正式员工</v>
      </c>
      <c r="C702" s="43">
        <v>44713</v>
      </c>
      <c r="D702" t="s">
        <v>1776</v>
      </c>
      <c r="E702" s="43">
        <v>44986</v>
      </c>
      <c r="F702" s="43">
        <v>45016</v>
      </c>
      <c r="G702" t="s">
        <v>38</v>
      </c>
      <c r="H702">
        <f t="shared" si="56"/>
        <v>23</v>
      </c>
      <c r="I702">
        <f t="shared" si="52"/>
        <v>172.5</v>
      </c>
      <c r="J702">
        <f t="shared" si="53"/>
        <v>172.5</v>
      </c>
      <c r="K702" s="47">
        <v>0</v>
      </c>
      <c r="L702">
        <f t="shared" si="54"/>
        <v>0</v>
      </c>
      <c r="M702">
        <f t="shared" si="55"/>
        <v>172.5</v>
      </c>
    </row>
    <row r="703" spans="1:13" hidden="1">
      <c r="A703" t="s">
        <v>1623</v>
      </c>
      <c r="B703" t="str">
        <f>VLOOKUP(A703,'3月考勤数据'!C:H,6,0)</f>
        <v>正式员工</v>
      </c>
      <c r="C703" s="43">
        <v>44713</v>
      </c>
      <c r="D703" t="s">
        <v>1776</v>
      </c>
      <c r="E703" s="43">
        <v>44986</v>
      </c>
      <c r="F703" s="43">
        <v>45016</v>
      </c>
      <c r="G703" t="s">
        <v>133</v>
      </c>
      <c r="H703">
        <f t="shared" si="56"/>
        <v>23</v>
      </c>
      <c r="I703">
        <f t="shared" si="52"/>
        <v>184</v>
      </c>
      <c r="J703">
        <f t="shared" si="53"/>
        <v>184</v>
      </c>
      <c r="K703" s="47">
        <v>0</v>
      </c>
      <c r="L703">
        <f t="shared" si="54"/>
        <v>0</v>
      </c>
      <c r="M703">
        <f t="shared" si="55"/>
        <v>184</v>
      </c>
    </row>
    <row r="704" spans="1:13" hidden="1">
      <c r="A704" t="s">
        <v>1155</v>
      </c>
      <c r="B704" t="str">
        <f>VLOOKUP(A704,'3月考勤数据'!C:H,6,0)</f>
        <v>正式员工</v>
      </c>
      <c r="C704" s="43">
        <v>44713</v>
      </c>
      <c r="D704" t="s">
        <v>1776</v>
      </c>
      <c r="E704" s="43">
        <v>44986</v>
      </c>
      <c r="F704" s="43">
        <v>45016</v>
      </c>
      <c r="G704" t="s">
        <v>38</v>
      </c>
      <c r="H704">
        <f t="shared" si="56"/>
        <v>23</v>
      </c>
      <c r="I704">
        <f t="shared" si="52"/>
        <v>172.5</v>
      </c>
      <c r="J704">
        <f t="shared" si="53"/>
        <v>172.5</v>
      </c>
      <c r="K704" s="47">
        <v>0</v>
      </c>
      <c r="L704">
        <f t="shared" si="54"/>
        <v>0</v>
      </c>
      <c r="M704">
        <f t="shared" si="55"/>
        <v>172.5</v>
      </c>
    </row>
    <row r="705" spans="1:13" hidden="1">
      <c r="A705" t="s">
        <v>965</v>
      </c>
      <c r="B705" t="str">
        <f>VLOOKUP(A705,'3月考勤数据'!C:H,6,0)</f>
        <v>正式员工</v>
      </c>
      <c r="C705" s="43">
        <v>44718</v>
      </c>
      <c r="D705" t="s">
        <v>1776</v>
      </c>
      <c r="E705" s="43">
        <v>44986</v>
      </c>
      <c r="F705" s="43">
        <v>45016</v>
      </c>
      <c r="G705" t="s">
        <v>38</v>
      </c>
      <c r="H705">
        <f t="shared" si="56"/>
        <v>23</v>
      </c>
      <c r="I705">
        <f t="shared" si="52"/>
        <v>172.5</v>
      </c>
      <c r="J705">
        <f t="shared" si="53"/>
        <v>172.5</v>
      </c>
      <c r="K705" s="47">
        <v>0</v>
      </c>
      <c r="L705">
        <f t="shared" si="54"/>
        <v>0</v>
      </c>
      <c r="M705">
        <f t="shared" si="55"/>
        <v>172.5</v>
      </c>
    </row>
    <row r="706" spans="1:13" hidden="1">
      <c r="A706" t="s">
        <v>1290</v>
      </c>
      <c r="B706" t="str">
        <f>VLOOKUP(A706,'3月考勤数据'!C:H,6,0)</f>
        <v>正式员工</v>
      </c>
      <c r="C706" s="43">
        <v>44718</v>
      </c>
      <c r="D706" t="s">
        <v>1776</v>
      </c>
      <c r="E706" s="43">
        <v>44986</v>
      </c>
      <c r="F706" s="43">
        <v>45016</v>
      </c>
      <c r="G706" t="s">
        <v>38</v>
      </c>
      <c r="H706">
        <f t="shared" si="56"/>
        <v>23</v>
      </c>
      <c r="I706">
        <f t="shared" ref="I706:I769" si="57">IF(G706="研发",172.5,184)</f>
        <v>172.5</v>
      </c>
      <c r="J706">
        <f t="shared" ref="J706:J769" si="58">IF(G706="研发",7.5,8)*H706</f>
        <v>172.5</v>
      </c>
      <c r="K706" s="47">
        <v>0</v>
      </c>
      <c r="L706">
        <f t="shared" ref="L706:L769" si="59">IF(G706="研发",7.5,8)*K706</f>
        <v>0</v>
      </c>
      <c r="M706">
        <f t="shared" ref="M706:M769" si="60">J706-L706</f>
        <v>172.5</v>
      </c>
    </row>
    <row r="707" spans="1:13" hidden="1">
      <c r="A707" t="s">
        <v>1624</v>
      </c>
      <c r="B707" t="str">
        <f>VLOOKUP(A707,'3月考勤数据'!C:H,6,0)</f>
        <v>正式员工</v>
      </c>
      <c r="C707" s="43">
        <v>44719</v>
      </c>
      <c r="D707" t="s">
        <v>1776</v>
      </c>
      <c r="E707" s="43">
        <v>44986</v>
      </c>
      <c r="F707" s="43">
        <v>45016</v>
      </c>
      <c r="G707" t="s">
        <v>38</v>
      </c>
      <c r="H707">
        <f t="shared" si="56"/>
        <v>23</v>
      </c>
      <c r="I707">
        <f t="shared" si="57"/>
        <v>172.5</v>
      </c>
      <c r="J707">
        <f t="shared" si="58"/>
        <v>172.5</v>
      </c>
      <c r="K707" s="47">
        <v>0</v>
      </c>
      <c r="L707">
        <f t="shared" si="59"/>
        <v>0</v>
      </c>
      <c r="M707">
        <f t="shared" si="60"/>
        <v>172.5</v>
      </c>
    </row>
    <row r="708" spans="1:13" hidden="1">
      <c r="A708" t="s">
        <v>966</v>
      </c>
      <c r="B708" t="str">
        <f>VLOOKUP(A708,'3月考勤数据'!C:H,6,0)</f>
        <v>正式员工</v>
      </c>
      <c r="C708" s="43">
        <v>44720</v>
      </c>
      <c r="D708" t="s">
        <v>1776</v>
      </c>
      <c r="E708" s="43">
        <v>44986</v>
      </c>
      <c r="F708" s="43">
        <v>45016</v>
      </c>
      <c r="G708" t="s">
        <v>38</v>
      </c>
      <c r="H708">
        <f t="shared" si="56"/>
        <v>23</v>
      </c>
      <c r="I708">
        <f t="shared" si="57"/>
        <v>172.5</v>
      </c>
      <c r="J708">
        <f t="shared" si="58"/>
        <v>172.5</v>
      </c>
      <c r="K708" s="47">
        <v>0</v>
      </c>
      <c r="L708">
        <f t="shared" si="59"/>
        <v>0</v>
      </c>
      <c r="M708">
        <f t="shared" si="60"/>
        <v>172.5</v>
      </c>
    </row>
    <row r="709" spans="1:13" hidden="1">
      <c r="A709" t="s">
        <v>836</v>
      </c>
      <c r="B709" t="str">
        <f>VLOOKUP(A709,'3月考勤数据'!C:H,6,0)</f>
        <v>正式员工</v>
      </c>
      <c r="C709" s="43">
        <v>44382</v>
      </c>
      <c r="D709" t="s">
        <v>1776</v>
      </c>
      <c r="E709" s="43">
        <v>44986</v>
      </c>
      <c r="F709" s="43">
        <v>45016</v>
      </c>
      <c r="G709" t="s">
        <v>38</v>
      </c>
      <c r="H709">
        <f t="shared" si="56"/>
        <v>23</v>
      </c>
      <c r="I709">
        <f t="shared" si="57"/>
        <v>172.5</v>
      </c>
      <c r="J709">
        <f t="shared" si="58"/>
        <v>172.5</v>
      </c>
      <c r="K709" s="47">
        <v>0</v>
      </c>
      <c r="L709">
        <f t="shared" si="59"/>
        <v>0</v>
      </c>
      <c r="M709">
        <f t="shared" si="60"/>
        <v>172.5</v>
      </c>
    </row>
    <row r="710" spans="1:13" hidden="1">
      <c r="A710" t="s">
        <v>1291</v>
      </c>
      <c r="B710" t="str">
        <f>VLOOKUP(A710,'3月考勤数据'!C:H,6,0)</f>
        <v>正式员工</v>
      </c>
      <c r="C710" s="43">
        <v>44725</v>
      </c>
      <c r="D710" t="s">
        <v>1776</v>
      </c>
      <c r="E710" s="43">
        <v>44986</v>
      </c>
      <c r="F710" s="43">
        <v>45016</v>
      </c>
      <c r="G710" t="s">
        <v>38</v>
      </c>
      <c r="H710">
        <f t="shared" si="56"/>
        <v>23</v>
      </c>
      <c r="I710">
        <f t="shared" si="57"/>
        <v>172.5</v>
      </c>
      <c r="J710">
        <f t="shared" si="58"/>
        <v>172.5</v>
      </c>
      <c r="K710" s="47">
        <v>0</v>
      </c>
      <c r="L710">
        <f t="shared" si="59"/>
        <v>0</v>
      </c>
      <c r="M710">
        <f t="shared" si="60"/>
        <v>172.5</v>
      </c>
    </row>
    <row r="711" spans="1:13" hidden="1">
      <c r="A711" t="s">
        <v>970</v>
      </c>
      <c r="B711" t="str">
        <f>VLOOKUP(A711,'3月考勤数据'!C:H,6,0)</f>
        <v>正式员工</v>
      </c>
      <c r="C711" s="43">
        <v>44725</v>
      </c>
      <c r="D711" t="s">
        <v>1776</v>
      </c>
      <c r="E711" s="43">
        <v>44986</v>
      </c>
      <c r="F711" s="43">
        <v>45016</v>
      </c>
      <c r="G711" t="s">
        <v>38</v>
      </c>
      <c r="H711">
        <f t="shared" si="56"/>
        <v>23</v>
      </c>
      <c r="I711">
        <f t="shared" si="57"/>
        <v>172.5</v>
      </c>
      <c r="J711">
        <f t="shared" si="58"/>
        <v>172.5</v>
      </c>
      <c r="K711" s="47">
        <v>0</v>
      </c>
      <c r="L711">
        <f t="shared" si="59"/>
        <v>0</v>
      </c>
      <c r="M711">
        <f t="shared" si="60"/>
        <v>172.5</v>
      </c>
    </row>
    <row r="712" spans="1:13" hidden="1">
      <c r="A712" t="s">
        <v>1569</v>
      </c>
      <c r="B712" t="str">
        <f>VLOOKUP(A712,'3月考勤数据'!C:H,6,0)</f>
        <v>正式员工</v>
      </c>
      <c r="C712" s="43">
        <v>44727</v>
      </c>
      <c r="D712" t="s">
        <v>1776</v>
      </c>
      <c r="E712" s="43">
        <v>44986</v>
      </c>
      <c r="F712" s="43">
        <v>45016</v>
      </c>
      <c r="G712" t="s">
        <v>38</v>
      </c>
      <c r="H712">
        <f t="shared" si="56"/>
        <v>23</v>
      </c>
      <c r="I712">
        <f t="shared" si="57"/>
        <v>172.5</v>
      </c>
      <c r="J712">
        <f t="shared" si="58"/>
        <v>172.5</v>
      </c>
      <c r="K712" s="47">
        <v>0</v>
      </c>
      <c r="L712">
        <f t="shared" si="59"/>
        <v>0</v>
      </c>
      <c r="M712">
        <f t="shared" si="60"/>
        <v>172.5</v>
      </c>
    </row>
    <row r="713" spans="1:13" hidden="1">
      <c r="A713" t="s">
        <v>1161</v>
      </c>
      <c r="B713" t="str">
        <f>VLOOKUP(A713,'3月考勤数据'!C:H,6,0)</f>
        <v>正式员工</v>
      </c>
      <c r="C713" s="43">
        <v>44727</v>
      </c>
      <c r="D713" t="s">
        <v>1776</v>
      </c>
      <c r="E713" s="43">
        <v>44986</v>
      </c>
      <c r="F713" s="43">
        <v>45016</v>
      </c>
      <c r="G713" t="s">
        <v>38</v>
      </c>
      <c r="H713">
        <f t="shared" si="56"/>
        <v>23</v>
      </c>
      <c r="I713">
        <f t="shared" si="57"/>
        <v>172.5</v>
      </c>
      <c r="J713">
        <f t="shared" si="58"/>
        <v>172.5</v>
      </c>
      <c r="K713" s="47">
        <v>0</v>
      </c>
      <c r="L713">
        <f t="shared" si="59"/>
        <v>0</v>
      </c>
      <c r="M713">
        <f t="shared" si="60"/>
        <v>172.5</v>
      </c>
    </row>
    <row r="714" spans="1:13" hidden="1">
      <c r="A714" t="s">
        <v>972</v>
      </c>
      <c r="B714" t="str">
        <f>VLOOKUP(A714,'3月考勤数据'!C:H,6,0)</f>
        <v>正式员工</v>
      </c>
      <c r="C714" s="43">
        <v>44727</v>
      </c>
      <c r="D714" t="s">
        <v>1776</v>
      </c>
      <c r="E714" s="43">
        <v>44986</v>
      </c>
      <c r="F714" s="43">
        <v>45016</v>
      </c>
      <c r="G714" t="s">
        <v>38</v>
      </c>
      <c r="H714">
        <f t="shared" si="56"/>
        <v>23</v>
      </c>
      <c r="I714">
        <f t="shared" si="57"/>
        <v>172.5</v>
      </c>
      <c r="J714">
        <f t="shared" si="58"/>
        <v>172.5</v>
      </c>
      <c r="K714" s="47">
        <v>0</v>
      </c>
      <c r="L714">
        <f t="shared" si="59"/>
        <v>0</v>
      </c>
      <c r="M714">
        <f t="shared" si="60"/>
        <v>172.5</v>
      </c>
    </row>
    <row r="715" spans="1:13" hidden="1">
      <c r="A715" t="s">
        <v>1625</v>
      </c>
      <c r="B715" t="str">
        <f>VLOOKUP(A715,'3月考勤数据'!C:H,6,0)</f>
        <v>正式员工</v>
      </c>
      <c r="C715" s="43">
        <v>44729</v>
      </c>
      <c r="D715" t="s">
        <v>1776</v>
      </c>
      <c r="E715" s="43">
        <v>44986</v>
      </c>
      <c r="F715" s="43">
        <v>45016</v>
      </c>
      <c r="G715" t="s">
        <v>38</v>
      </c>
      <c r="H715">
        <f t="shared" si="56"/>
        <v>23</v>
      </c>
      <c r="I715">
        <f t="shared" si="57"/>
        <v>172.5</v>
      </c>
      <c r="J715">
        <f t="shared" si="58"/>
        <v>172.5</v>
      </c>
      <c r="K715" s="47">
        <v>0</v>
      </c>
      <c r="L715">
        <f t="shared" si="59"/>
        <v>0</v>
      </c>
      <c r="M715">
        <f t="shared" si="60"/>
        <v>172.5</v>
      </c>
    </row>
    <row r="716" spans="1:13" hidden="1">
      <c r="A716" t="s">
        <v>974</v>
      </c>
      <c r="B716" t="str">
        <f>VLOOKUP(A716,'3月考勤数据'!C:H,6,0)</f>
        <v>正式员工</v>
      </c>
      <c r="C716" s="43">
        <v>44729</v>
      </c>
      <c r="D716" t="s">
        <v>1776</v>
      </c>
      <c r="E716" s="43">
        <v>44986</v>
      </c>
      <c r="F716" s="43">
        <v>45016</v>
      </c>
      <c r="G716" t="s">
        <v>38</v>
      </c>
      <c r="H716">
        <f t="shared" si="56"/>
        <v>23</v>
      </c>
      <c r="I716">
        <f t="shared" si="57"/>
        <v>172.5</v>
      </c>
      <c r="J716">
        <f t="shared" si="58"/>
        <v>172.5</v>
      </c>
      <c r="K716" s="47">
        <v>0</v>
      </c>
      <c r="L716">
        <f t="shared" si="59"/>
        <v>0</v>
      </c>
      <c r="M716">
        <f t="shared" si="60"/>
        <v>172.5</v>
      </c>
    </row>
    <row r="717" spans="1:13" hidden="1">
      <c r="A717" t="s">
        <v>1626</v>
      </c>
      <c r="B717" t="str">
        <f>VLOOKUP(A717,'3月考勤数据'!C:H,6,0)</f>
        <v>正式员工</v>
      </c>
      <c r="C717" s="43">
        <v>44732</v>
      </c>
      <c r="D717" t="s">
        <v>1776</v>
      </c>
      <c r="E717" s="43">
        <v>44986</v>
      </c>
      <c r="F717" s="43">
        <v>45016</v>
      </c>
      <c r="G717" t="s">
        <v>38</v>
      </c>
      <c r="H717">
        <f t="shared" si="56"/>
        <v>23</v>
      </c>
      <c r="I717">
        <f t="shared" si="57"/>
        <v>172.5</v>
      </c>
      <c r="J717">
        <f t="shared" si="58"/>
        <v>172.5</v>
      </c>
      <c r="K717" s="47">
        <v>0</v>
      </c>
      <c r="L717">
        <f t="shared" si="59"/>
        <v>0</v>
      </c>
      <c r="M717">
        <f t="shared" si="60"/>
        <v>172.5</v>
      </c>
    </row>
    <row r="718" spans="1:13" hidden="1">
      <c r="A718" t="s">
        <v>1435</v>
      </c>
      <c r="B718" t="str">
        <f>VLOOKUP(A718,'3月考勤数据'!C:H,6,0)</f>
        <v>正式员工</v>
      </c>
      <c r="C718" s="43">
        <v>44732</v>
      </c>
      <c r="D718" t="s">
        <v>1776</v>
      </c>
      <c r="E718" s="43">
        <v>44986</v>
      </c>
      <c r="F718" s="43">
        <v>45016</v>
      </c>
      <c r="G718" t="s">
        <v>38</v>
      </c>
      <c r="H718">
        <f t="shared" si="56"/>
        <v>23</v>
      </c>
      <c r="I718">
        <f t="shared" si="57"/>
        <v>172.5</v>
      </c>
      <c r="J718">
        <f t="shared" si="58"/>
        <v>172.5</v>
      </c>
      <c r="K718" s="47">
        <v>0</v>
      </c>
      <c r="L718">
        <f t="shared" si="59"/>
        <v>0</v>
      </c>
      <c r="M718">
        <f t="shared" si="60"/>
        <v>172.5</v>
      </c>
    </row>
    <row r="719" spans="1:13" hidden="1">
      <c r="A719" t="s">
        <v>1669</v>
      </c>
      <c r="B719" t="str">
        <f>VLOOKUP(A719,'3月考勤数据'!C:H,6,0)</f>
        <v>正式员工</v>
      </c>
      <c r="C719" s="43">
        <v>44788</v>
      </c>
      <c r="D719" t="s">
        <v>1776</v>
      </c>
      <c r="E719" s="43">
        <v>44986</v>
      </c>
      <c r="F719" s="43">
        <v>45016</v>
      </c>
      <c r="G719" t="s">
        <v>38</v>
      </c>
      <c r="H719">
        <f t="shared" si="56"/>
        <v>23</v>
      </c>
      <c r="I719">
        <f t="shared" si="57"/>
        <v>172.5</v>
      </c>
      <c r="J719">
        <f t="shared" si="58"/>
        <v>172.5</v>
      </c>
      <c r="K719" s="47">
        <v>0</v>
      </c>
      <c r="L719">
        <f t="shared" si="59"/>
        <v>0</v>
      </c>
      <c r="M719">
        <f t="shared" si="60"/>
        <v>172.5</v>
      </c>
    </row>
    <row r="720" spans="1:13" hidden="1">
      <c r="A720" t="s">
        <v>976</v>
      </c>
      <c r="B720" t="str">
        <f>VLOOKUP(A720,'3月考勤数据'!C:H,6,0)</f>
        <v>正式员工</v>
      </c>
      <c r="C720" s="43">
        <v>44732</v>
      </c>
      <c r="D720" t="s">
        <v>1776</v>
      </c>
      <c r="E720" s="43">
        <v>44986</v>
      </c>
      <c r="F720" s="43">
        <v>45016</v>
      </c>
      <c r="G720" t="s">
        <v>38</v>
      </c>
      <c r="H720">
        <f t="shared" si="56"/>
        <v>23</v>
      </c>
      <c r="I720">
        <f t="shared" si="57"/>
        <v>172.5</v>
      </c>
      <c r="J720">
        <f t="shared" si="58"/>
        <v>172.5</v>
      </c>
      <c r="K720" s="47">
        <v>0</v>
      </c>
      <c r="L720">
        <f t="shared" si="59"/>
        <v>0</v>
      </c>
      <c r="M720">
        <f t="shared" si="60"/>
        <v>172.5</v>
      </c>
    </row>
    <row r="721" spans="1:13" hidden="1">
      <c r="A721" t="s">
        <v>1164</v>
      </c>
      <c r="B721" t="str">
        <f>VLOOKUP(A721,'3月考勤数据'!C:H,6,0)</f>
        <v>正式员工</v>
      </c>
      <c r="C721" s="43">
        <v>44732</v>
      </c>
      <c r="D721" t="s">
        <v>1776</v>
      </c>
      <c r="E721" s="43">
        <v>44986</v>
      </c>
      <c r="F721" s="43">
        <v>45016</v>
      </c>
      <c r="G721" t="s">
        <v>38</v>
      </c>
      <c r="H721">
        <f t="shared" si="56"/>
        <v>23</v>
      </c>
      <c r="I721">
        <f t="shared" si="57"/>
        <v>172.5</v>
      </c>
      <c r="J721">
        <f t="shared" si="58"/>
        <v>172.5</v>
      </c>
      <c r="K721" s="47">
        <v>0</v>
      </c>
      <c r="L721">
        <f t="shared" si="59"/>
        <v>0</v>
      </c>
      <c r="M721">
        <f t="shared" si="60"/>
        <v>172.5</v>
      </c>
    </row>
    <row r="722" spans="1:13" hidden="1">
      <c r="A722" t="s">
        <v>1670</v>
      </c>
      <c r="B722" t="str">
        <f>VLOOKUP(A722,'3月考勤数据'!C:H,6,0)</f>
        <v>正式员工</v>
      </c>
      <c r="C722" s="43">
        <v>44795</v>
      </c>
      <c r="D722" t="s">
        <v>1776</v>
      </c>
      <c r="E722" s="43">
        <v>44986</v>
      </c>
      <c r="F722" s="43">
        <v>45016</v>
      </c>
      <c r="G722" t="s">
        <v>38</v>
      </c>
      <c r="H722">
        <f t="shared" si="56"/>
        <v>23</v>
      </c>
      <c r="I722">
        <f t="shared" si="57"/>
        <v>172.5</v>
      </c>
      <c r="J722">
        <f t="shared" si="58"/>
        <v>172.5</v>
      </c>
      <c r="K722" s="47">
        <v>0</v>
      </c>
      <c r="L722">
        <f t="shared" si="59"/>
        <v>0</v>
      </c>
      <c r="M722">
        <f t="shared" si="60"/>
        <v>172.5</v>
      </c>
    </row>
    <row r="723" spans="1:13" hidden="1">
      <c r="A723" t="s">
        <v>1292</v>
      </c>
      <c r="B723" t="str">
        <f>VLOOKUP(A723,'3月考勤数据'!C:H,6,0)</f>
        <v>正式员工</v>
      </c>
      <c r="C723" s="43">
        <v>44734</v>
      </c>
      <c r="D723" t="s">
        <v>1776</v>
      </c>
      <c r="E723" s="43">
        <v>44986</v>
      </c>
      <c r="F723" s="43">
        <v>45016</v>
      </c>
      <c r="G723" t="s">
        <v>38</v>
      </c>
      <c r="H723">
        <f t="shared" si="56"/>
        <v>23</v>
      </c>
      <c r="I723">
        <f t="shared" si="57"/>
        <v>172.5</v>
      </c>
      <c r="J723">
        <f t="shared" si="58"/>
        <v>172.5</v>
      </c>
      <c r="K723" s="47">
        <v>0</v>
      </c>
      <c r="L723">
        <f t="shared" si="59"/>
        <v>0</v>
      </c>
      <c r="M723">
        <f t="shared" si="60"/>
        <v>172.5</v>
      </c>
    </row>
    <row r="724" spans="1:13" hidden="1">
      <c r="A724" t="s">
        <v>1438</v>
      </c>
      <c r="B724" t="str">
        <f>VLOOKUP(A724,'3月考勤数据'!C:H,6,0)</f>
        <v>正式员工</v>
      </c>
      <c r="C724" s="43">
        <v>44736</v>
      </c>
      <c r="D724" t="s">
        <v>1776</v>
      </c>
      <c r="E724" s="43">
        <v>44986</v>
      </c>
      <c r="F724" s="43">
        <v>45016</v>
      </c>
      <c r="G724" t="s">
        <v>38</v>
      </c>
      <c r="H724">
        <f t="shared" si="56"/>
        <v>23</v>
      </c>
      <c r="I724">
        <f t="shared" si="57"/>
        <v>172.5</v>
      </c>
      <c r="J724">
        <f t="shared" si="58"/>
        <v>172.5</v>
      </c>
      <c r="K724" s="47">
        <v>0</v>
      </c>
      <c r="L724">
        <f t="shared" si="59"/>
        <v>0</v>
      </c>
      <c r="M724">
        <f t="shared" si="60"/>
        <v>172.5</v>
      </c>
    </row>
    <row r="725" spans="1:13" hidden="1">
      <c r="A725" t="s">
        <v>1572</v>
      </c>
      <c r="B725" t="str">
        <f>VLOOKUP(A725,'3月考勤数据'!C:H,6,0)</f>
        <v>正式员工</v>
      </c>
      <c r="C725" s="43">
        <v>44739</v>
      </c>
      <c r="D725" t="s">
        <v>1776</v>
      </c>
      <c r="E725" s="43">
        <v>44986</v>
      </c>
      <c r="F725" s="43">
        <v>45016</v>
      </c>
      <c r="G725" t="s">
        <v>133</v>
      </c>
      <c r="H725">
        <f t="shared" si="56"/>
        <v>23</v>
      </c>
      <c r="I725">
        <f t="shared" si="57"/>
        <v>184</v>
      </c>
      <c r="J725">
        <f t="shared" si="58"/>
        <v>184</v>
      </c>
      <c r="K725" s="47">
        <v>0</v>
      </c>
      <c r="L725">
        <f t="shared" si="59"/>
        <v>0</v>
      </c>
      <c r="M725">
        <f t="shared" si="60"/>
        <v>184</v>
      </c>
    </row>
    <row r="726" spans="1:13" hidden="1">
      <c r="A726" t="s">
        <v>1440</v>
      </c>
      <c r="B726" t="str">
        <f>VLOOKUP(A726,'3月考勤数据'!C:H,6,0)</f>
        <v>正式员工</v>
      </c>
      <c r="C726" s="43">
        <v>44739</v>
      </c>
      <c r="D726" t="s">
        <v>1776</v>
      </c>
      <c r="E726" s="43">
        <v>44986</v>
      </c>
      <c r="F726" s="43">
        <v>45016</v>
      </c>
      <c r="G726" t="s">
        <v>38</v>
      </c>
      <c r="H726">
        <f t="shared" si="56"/>
        <v>23</v>
      </c>
      <c r="I726">
        <f t="shared" si="57"/>
        <v>172.5</v>
      </c>
      <c r="J726">
        <f t="shared" si="58"/>
        <v>172.5</v>
      </c>
      <c r="K726" s="47">
        <v>0</v>
      </c>
      <c r="L726">
        <f t="shared" si="59"/>
        <v>0</v>
      </c>
      <c r="M726">
        <f t="shared" si="60"/>
        <v>172.5</v>
      </c>
    </row>
    <row r="727" spans="1:13" hidden="1">
      <c r="A727" t="s">
        <v>1627</v>
      </c>
      <c r="B727" t="str">
        <f>VLOOKUP(A727,'3月考勤数据'!C:H,6,0)</f>
        <v>正式员工</v>
      </c>
      <c r="C727" s="43">
        <v>44741</v>
      </c>
      <c r="D727" t="s">
        <v>1776</v>
      </c>
      <c r="E727" s="43">
        <v>44986</v>
      </c>
      <c r="F727" s="43">
        <v>45016</v>
      </c>
      <c r="G727" t="s">
        <v>38</v>
      </c>
      <c r="H727">
        <f t="shared" si="56"/>
        <v>23</v>
      </c>
      <c r="I727">
        <f t="shared" si="57"/>
        <v>172.5</v>
      </c>
      <c r="J727">
        <f t="shared" si="58"/>
        <v>172.5</v>
      </c>
      <c r="K727" s="47">
        <v>0</v>
      </c>
      <c r="L727">
        <f t="shared" si="59"/>
        <v>0</v>
      </c>
      <c r="M727">
        <f t="shared" si="60"/>
        <v>172.5</v>
      </c>
    </row>
    <row r="728" spans="1:13" hidden="1">
      <c r="A728" t="s">
        <v>1165</v>
      </c>
      <c r="B728" t="str">
        <f>VLOOKUP(A728,'3月考勤数据'!C:H,6,0)</f>
        <v>正式员工</v>
      </c>
      <c r="C728" s="43">
        <v>44741</v>
      </c>
      <c r="D728" t="s">
        <v>1776</v>
      </c>
      <c r="E728" s="43">
        <v>44986</v>
      </c>
      <c r="F728" s="43">
        <v>45016</v>
      </c>
      <c r="G728" t="s">
        <v>38</v>
      </c>
      <c r="H728">
        <f t="shared" si="56"/>
        <v>23</v>
      </c>
      <c r="I728">
        <f t="shared" si="57"/>
        <v>172.5</v>
      </c>
      <c r="J728">
        <f t="shared" si="58"/>
        <v>172.5</v>
      </c>
      <c r="K728" s="47">
        <v>0</v>
      </c>
      <c r="L728">
        <f t="shared" si="59"/>
        <v>0</v>
      </c>
      <c r="M728">
        <f t="shared" si="60"/>
        <v>172.5</v>
      </c>
    </row>
    <row r="729" spans="1:13" hidden="1">
      <c r="A729" t="s">
        <v>1168</v>
      </c>
      <c r="B729" t="str">
        <f>VLOOKUP(A729,'3月考勤数据'!C:H,6,0)</f>
        <v>正式员工</v>
      </c>
      <c r="C729" s="43">
        <v>44740</v>
      </c>
      <c r="D729" t="s">
        <v>1776</v>
      </c>
      <c r="E729" s="43">
        <v>44986</v>
      </c>
      <c r="F729" s="43">
        <v>45016</v>
      </c>
      <c r="G729" t="s">
        <v>133</v>
      </c>
      <c r="H729">
        <f t="shared" si="56"/>
        <v>23</v>
      </c>
      <c r="I729">
        <f t="shared" si="57"/>
        <v>184</v>
      </c>
      <c r="J729">
        <f t="shared" si="58"/>
        <v>184</v>
      </c>
      <c r="K729" s="47">
        <v>0</v>
      </c>
      <c r="L729">
        <f t="shared" si="59"/>
        <v>0</v>
      </c>
      <c r="M729">
        <f t="shared" si="60"/>
        <v>184</v>
      </c>
    </row>
    <row r="730" spans="1:13" hidden="1">
      <c r="A730" t="s">
        <v>1295</v>
      </c>
      <c r="B730" t="str">
        <f>VLOOKUP(A730,'3月考勤数据'!C:H,6,0)</f>
        <v>正式员工</v>
      </c>
      <c r="C730" s="43">
        <v>44742</v>
      </c>
      <c r="D730" t="s">
        <v>1776</v>
      </c>
      <c r="E730" s="43">
        <v>44986</v>
      </c>
      <c r="F730" s="43">
        <v>45016</v>
      </c>
      <c r="G730" t="s">
        <v>133</v>
      </c>
      <c r="H730">
        <f t="shared" si="56"/>
        <v>23</v>
      </c>
      <c r="I730">
        <f t="shared" si="57"/>
        <v>184</v>
      </c>
      <c r="J730">
        <f t="shared" si="58"/>
        <v>184</v>
      </c>
      <c r="K730" s="47">
        <v>0</v>
      </c>
      <c r="L730">
        <f t="shared" si="59"/>
        <v>0</v>
      </c>
      <c r="M730">
        <f t="shared" si="60"/>
        <v>184</v>
      </c>
    </row>
    <row r="731" spans="1:13" hidden="1">
      <c r="A731" t="s">
        <v>1203</v>
      </c>
      <c r="B731" t="str">
        <f>VLOOKUP(A731,'3月考勤数据'!C:H,6,0)</f>
        <v>正式员工</v>
      </c>
      <c r="C731" s="43">
        <v>44746</v>
      </c>
      <c r="D731" t="s">
        <v>1776</v>
      </c>
      <c r="E731" s="43">
        <v>44986</v>
      </c>
      <c r="F731" s="43">
        <v>45016</v>
      </c>
      <c r="G731" t="s">
        <v>38</v>
      </c>
      <c r="H731">
        <f t="shared" si="56"/>
        <v>23</v>
      </c>
      <c r="I731">
        <f t="shared" si="57"/>
        <v>172.5</v>
      </c>
      <c r="J731">
        <f t="shared" si="58"/>
        <v>172.5</v>
      </c>
      <c r="K731" s="47">
        <v>0</v>
      </c>
      <c r="L731">
        <f t="shared" si="59"/>
        <v>0</v>
      </c>
      <c r="M731">
        <f t="shared" si="60"/>
        <v>172.5</v>
      </c>
    </row>
    <row r="732" spans="1:13" hidden="1">
      <c r="A732" t="s">
        <v>1628</v>
      </c>
      <c r="B732" t="str">
        <f>VLOOKUP(A732,'3月考勤数据'!C:H,6,0)</f>
        <v>正式员工</v>
      </c>
      <c r="C732" s="43">
        <v>44746</v>
      </c>
      <c r="D732" t="s">
        <v>1776</v>
      </c>
      <c r="E732" s="43">
        <v>44986</v>
      </c>
      <c r="F732" s="43">
        <v>45016</v>
      </c>
      <c r="G732" t="s">
        <v>38</v>
      </c>
      <c r="H732">
        <f t="shared" si="56"/>
        <v>23</v>
      </c>
      <c r="I732">
        <f t="shared" si="57"/>
        <v>172.5</v>
      </c>
      <c r="J732">
        <f t="shared" si="58"/>
        <v>172.5</v>
      </c>
      <c r="K732" s="47">
        <v>0</v>
      </c>
      <c r="L732">
        <f t="shared" si="59"/>
        <v>0</v>
      </c>
      <c r="M732">
        <f t="shared" si="60"/>
        <v>172.5</v>
      </c>
    </row>
    <row r="733" spans="1:13" hidden="1">
      <c r="A733" t="s">
        <v>1171</v>
      </c>
      <c r="B733" t="str">
        <f>VLOOKUP(A733,'3月考勤数据'!C:H,6,0)</f>
        <v>正式员工</v>
      </c>
      <c r="C733" s="43">
        <v>44746</v>
      </c>
      <c r="D733" t="s">
        <v>1776</v>
      </c>
      <c r="E733" s="43">
        <v>44986</v>
      </c>
      <c r="F733" s="43">
        <v>45016</v>
      </c>
      <c r="G733" t="s">
        <v>38</v>
      </c>
      <c r="H733">
        <f t="shared" si="56"/>
        <v>23</v>
      </c>
      <c r="I733">
        <f t="shared" si="57"/>
        <v>172.5</v>
      </c>
      <c r="J733">
        <f t="shared" si="58"/>
        <v>172.5</v>
      </c>
      <c r="K733" s="47">
        <v>0</v>
      </c>
      <c r="L733">
        <f t="shared" si="59"/>
        <v>0</v>
      </c>
      <c r="M733">
        <f t="shared" si="60"/>
        <v>172.5</v>
      </c>
    </row>
    <row r="734" spans="1:13" hidden="1">
      <c r="A734" t="s">
        <v>1172</v>
      </c>
      <c r="B734" t="str">
        <f>VLOOKUP(A734,'3月考勤数据'!C:H,6,0)</f>
        <v>正式员工</v>
      </c>
      <c r="C734" s="43">
        <v>44746</v>
      </c>
      <c r="D734" t="s">
        <v>1776</v>
      </c>
      <c r="E734" s="43">
        <v>44986</v>
      </c>
      <c r="F734" s="43">
        <v>45016</v>
      </c>
      <c r="G734" t="s">
        <v>38</v>
      </c>
      <c r="H734">
        <f t="shared" si="56"/>
        <v>23</v>
      </c>
      <c r="I734">
        <f t="shared" si="57"/>
        <v>172.5</v>
      </c>
      <c r="J734">
        <f t="shared" si="58"/>
        <v>172.5</v>
      </c>
      <c r="K734" s="47">
        <v>0</v>
      </c>
      <c r="L734">
        <f t="shared" si="59"/>
        <v>0</v>
      </c>
      <c r="M734">
        <f t="shared" si="60"/>
        <v>172.5</v>
      </c>
    </row>
    <row r="735" spans="1:13" hidden="1">
      <c r="A735" t="s">
        <v>1573</v>
      </c>
      <c r="B735" t="str">
        <f>VLOOKUP(A735,'3月考勤数据'!C:H,6,0)</f>
        <v>正式员工</v>
      </c>
      <c r="C735" s="43">
        <v>44753</v>
      </c>
      <c r="D735" t="s">
        <v>1776</v>
      </c>
      <c r="E735" s="43">
        <v>44986</v>
      </c>
      <c r="F735" s="43">
        <v>45016</v>
      </c>
      <c r="G735" t="s">
        <v>38</v>
      </c>
      <c r="H735">
        <f t="shared" si="56"/>
        <v>23</v>
      </c>
      <c r="I735">
        <f t="shared" si="57"/>
        <v>172.5</v>
      </c>
      <c r="J735">
        <f t="shared" si="58"/>
        <v>172.5</v>
      </c>
      <c r="K735" s="47">
        <v>0</v>
      </c>
      <c r="L735">
        <f t="shared" si="59"/>
        <v>0</v>
      </c>
      <c r="M735">
        <f t="shared" si="60"/>
        <v>172.5</v>
      </c>
    </row>
    <row r="736" spans="1:13" hidden="1">
      <c r="A736" t="s">
        <v>1297</v>
      </c>
      <c r="B736" t="str">
        <f>VLOOKUP(A736,'3月考勤数据'!C:H,6,0)</f>
        <v>正式员工</v>
      </c>
      <c r="C736" s="43">
        <v>44746</v>
      </c>
      <c r="D736" t="s">
        <v>1776</v>
      </c>
      <c r="E736" s="43">
        <v>44986</v>
      </c>
      <c r="F736" s="43">
        <v>45016</v>
      </c>
      <c r="G736" t="s">
        <v>38</v>
      </c>
      <c r="H736">
        <f t="shared" si="56"/>
        <v>23</v>
      </c>
      <c r="I736">
        <f t="shared" si="57"/>
        <v>172.5</v>
      </c>
      <c r="J736">
        <f t="shared" si="58"/>
        <v>172.5</v>
      </c>
      <c r="K736" s="47">
        <v>0</v>
      </c>
      <c r="L736">
        <f t="shared" si="59"/>
        <v>0</v>
      </c>
      <c r="M736">
        <f t="shared" si="60"/>
        <v>172.5</v>
      </c>
    </row>
    <row r="737" spans="1:13" hidden="1">
      <c r="A737" t="s">
        <v>1629</v>
      </c>
      <c r="B737" t="str">
        <f>VLOOKUP(A737,'3月考勤数据'!C:H,6,0)</f>
        <v>正式员工</v>
      </c>
      <c r="C737" s="43">
        <v>44746</v>
      </c>
      <c r="D737" t="s">
        <v>1776</v>
      </c>
      <c r="E737" s="43">
        <v>44986</v>
      </c>
      <c r="F737" s="43">
        <v>45016</v>
      </c>
      <c r="G737" t="s">
        <v>38</v>
      </c>
      <c r="H737">
        <f t="shared" si="56"/>
        <v>23</v>
      </c>
      <c r="I737">
        <f t="shared" si="57"/>
        <v>172.5</v>
      </c>
      <c r="J737">
        <f t="shared" si="58"/>
        <v>172.5</v>
      </c>
      <c r="K737" s="47">
        <v>0</v>
      </c>
      <c r="L737">
        <f t="shared" si="59"/>
        <v>0</v>
      </c>
      <c r="M737">
        <f t="shared" si="60"/>
        <v>172.5</v>
      </c>
    </row>
    <row r="738" spans="1:13" hidden="1">
      <c r="A738" t="s">
        <v>1441</v>
      </c>
      <c r="B738" t="str">
        <f>VLOOKUP(A738,'3月考勤数据'!C:H,6,0)</f>
        <v>正式员工</v>
      </c>
      <c r="C738" s="43">
        <v>44746</v>
      </c>
      <c r="D738" t="s">
        <v>1776</v>
      </c>
      <c r="E738" s="43">
        <v>44986</v>
      </c>
      <c r="F738" s="43">
        <v>45016</v>
      </c>
      <c r="G738" t="s">
        <v>38</v>
      </c>
      <c r="H738">
        <f t="shared" si="56"/>
        <v>23</v>
      </c>
      <c r="I738">
        <f t="shared" si="57"/>
        <v>172.5</v>
      </c>
      <c r="J738">
        <f t="shared" si="58"/>
        <v>172.5</v>
      </c>
      <c r="K738" s="47">
        <v>0</v>
      </c>
      <c r="L738">
        <f t="shared" si="59"/>
        <v>0</v>
      </c>
      <c r="M738">
        <f t="shared" si="60"/>
        <v>172.5</v>
      </c>
    </row>
    <row r="739" spans="1:13" hidden="1">
      <c r="A739" t="s">
        <v>1174</v>
      </c>
      <c r="B739" t="str">
        <f>VLOOKUP(A739,'3月考勤数据'!C:H,6,0)</f>
        <v>正式员工</v>
      </c>
      <c r="C739" s="43">
        <v>44746</v>
      </c>
      <c r="D739" t="s">
        <v>1776</v>
      </c>
      <c r="E739" s="43">
        <v>44986</v>
      </c>
      <c r="F739" s="43">
        <v>45016</v>
      </c>
      <c r="G739" t="s">
        <v>38</v>
      </c>
      <c r="H739">
        <f t="shared" si="56"/>
        <v>23</v>
      </c>
      <c r="I739">
        <f t="shared" si="57"/>
        <v>172.5</v>
      </c>
      <c r="J739">
        <f t="shared" si="58"/>
        <v>172.5</v>
      </c>
      <c r="K739" s="47">
        <v>0</v>
      </c>
      <c r="L739">
        <f t="shared" si="59"/>
        <v>0</v>
      </c>
      <c r="M739">
        <f t="shared" si="60"/>
        <v>172.5</v>
      </c>
    </row>
    <row r="740" spans="1:13" hidden="1">
      <c r="A740" t="s">
        <v>1442</v>
      </c>
      <c r="B740" t="str">
        <f>VLOOKUP(A740,'3月考勤数据'!C:H,6,0)</f>
        <v>正式员工</v>
      </c>
      <c r="C740" s="43">
        <v>44746</v>
      </c>
      <c r="D740" t="s">
        <v>1776</v>
      </c>
      <c r="E740" s="43">
        <v>44986</v>
      </c>
      <c r="F740" s="43">
        <v>45016</v>
      </c>
      <c r="G740" t="s">
        <v>38</v>
      </c>
      <c r="H740">
        <f t="shared" si="56"/>
        <v>23</v>
      </c>
      <c r="I740">
        <f t="shared" si="57"/>
        <v>172.5</v>
      </c>
      <c r="J740">
        <f t="shared" si="58"/>
        <v>172.5</v>
      </c>
      <c r="K740" s="47">
        <v>0</v>
      </c>
      <c r="L740">
        <f t="shared" si="59"/>
        <v>0</v>
      </c>
      <c r="M740">
        <f t="shared" si="60"/>
        <v>172.5</v>
      </c>
    </row>
    <row r="741" spans="1:13" hidden="1">
      <c r="A741" t="s">
        <v>1443</v>
      </c>
      <c r="B741" t="str">
        <f>VLOOKUP(A741,'3月考勤数据'!C:H,6,0)</f>
        <v>正式员工</v>
      </c>
      <c r="C741" s="43">
        <v>44746</v>
      </c>
      <c r="D741" t="s">
        <v>1776</v>
      </c>
      <c r="E741" s="43">
        <v>44986</v>
      </c>
      <c r="F741" s="43">
        <v>45016</v>
      </c>
      <c r="G741" t="s">
        <v>38</v>
      </c>
      <c r="H741">
        <f t="shared" si="56"/>
        <v>23</v>
      </c>
      <c r="I741">
        <f t="shared" si="57"/>
        <v>172.5</v>
      </c>
      <c r="J741">
        <f t="shared" si="58"/>
        <v>172.5</v>
      </c>
      <c r="K741" s="47">
        <v>0</v>
      </c>
      <c r="L741">
        <f t="shared" si="59"/>
        <v>0</v>
      </c>
      <c r="M741">
        <f t="shared" si="60"/>
        <v>172.5</v>
      </c>
    </row>
    <row r="742" spans="1:13" hidden="1">
      <c r="A742" t="s">
        <v>1630</v>
      </c>
      <c r="B742" t="str">
        <f>VLOOKUP(A742,'3月考勤数据'!C:H,6,0)</f>
        <v>正式员工</v>
      </c>
      <c r="C742" s="43">
        <v>44746</v>
      </c>
      <c r="D742" t="s">
        <v>1776</v>
      </c>
      <c r="E742" s="43">
        <v>44986</v>
      </c>
      <c r="F742" s="43">
        <v>45016</v>
      </c>
      <c r="G742" t="s">
        <v>38</v>
      </c>
      <c r="H742">
        <f t="shared" si="56"/>
        <v>23</v>
      </c>
      <c r="I742">
        <f t="shared" si="57"/>
        <v>172.5</v>
      </c>
      <c r="J742">
        <f t="shared" si="58"/>
        <v>172.5</v>
      </c>
      <c r="K742" s="47">
        <v>0</v>
      </c>
      <c r="L742">
        <f t="shared" si="59"/>
        <v>0</v>
      </c>
      <c r="M742">
        <f t="shared" si="60"/>
        <v>172.5</v>
      </c>
    </row>
    <row r="743" spans="1:13" hidden="1">
      <c r="A743" t="s">
        <v>1631</v>
      </c>
      <c r="B743" t="str">
        <f>VLOOKUP(A743,'3月考勤数据'!C:H,6,0)</f>
        <v>正式员工</v>
      </c>
      <c r="C743" s="43">
        <v>44746</v>
      </c>
      <c r="D743" t="s">
        <v>1776</v>
      </c>
      <c r="E743" s="43">
        <v>44986</v>
      </c>
      <c r="F743" s="43">
        <v>45016</v>
      </c>
      <c r="G743" t="s">
        <v>38</v>
      </c>
      <c r="H743">
        <f t="shared" si="56"/>
        <v>23</v>
      </c>
      <c r="I743">
        <f t="shared" si="57"/>
        <v>172.5</v>
      </c>
      <c r="J743">
        <f t="shared" si="58"/>
        <v>172.5</v>
      </c>
      <c r="K743" s="47">
        <v>0</v>
      </c>
      <c r="L743">
        <f t="shared" si="59"/>
        <v>0</v>
      </c>
      <c r="M743">
        <f t="shared" si="60"/>
        <v>172.5</v>
      </c>
    </row>
    <row r="744" spans="1:13" hidden="1">
      <c r="A744" t="s">
        <v>1632</v>
      </c>
      <c r="B744" t="str">
        <f>VLOOKUP(A744,'3月考勤数据'!C:H,6,0)</f>
        <v>正式员工</v>
      </c>
      <c r="C744" s="43">
        <v>44746</v>
      </c>
      <c r="D744" t="s">
        <v>1776</v>
      </c>
      <c r="E744" s="43">
        <v>44986</v>
      </c>
      <c r="F744" s="43">
        <v>45016</v>
      </c>
      <c r="G744" t="s">
        <v>38</v>
      </c>
      <c r="H744">
        <f t="shared" ref="H744:H807" si="61">NETWORKDAYS(IF(C744&lt;E744,E744,C744),F744)</f>
        <v>23</v>
      </c>
      <c r="I744">
        <f t="shared" si="57"/>
        <v>172.5</v>
      </c>
      <c r="J744">
        <f t="shared" si="58"/>
        <v>172.5</v>
      </c>
      <c r="K744" s="47">
        <v>0</v>
      </c>
      <c r="L744">
        <f t="shared" si="59"/>
        <v>0</v>
      </c>
      <c r="M744">
        <f t="shared" si="60"/>
        <v>172.5</v>
      </c>
    </row>
    <row r="745" spans="1:13" hidden="1">
      <c r="A745" t="s">
        <v>1574</v>
      </c>
      <c r="B745" t="str">
        <f>VLOOKUP(A745,'3月考勤数据'!C:H,6,0)</f>
        <v>正式员工</v>
      </c>
      <c r="C745" s="43">
        <v>44746</v>
      </c>
      <c r="D745" t="s">
        <v>1776</v>
      </c>
      <c r="E745" s="43">
        <v>44986</v>
      </c>
      <c r="F745" s="43">
        <v>45016</v>
      </c>
      <c r="G745" t="s">
        <v>38</v>
      </c>
      <c r="H745">
        <f t="shared" si="61"/>
        <v>23</v>
      </c>
      <c r="I745">
        <f t="shared" si="57"/>
        <v>172.5</v>
      </c>
      <c r="J745">
        <f t="shared" si="58"/>
        <v>172.5</v>
      </c>
      <c r="K745" s="47">
        <v>0</v>
      </c>
      <c r="L745">
        <f t="shared" si="59"/>
        <v>0</v>
      </c>
      <c r="M745">
        <f t="shared" si="60"/>
        <v>172.5</v>
      </c>
    </row>
    <row r="746" spans="1:13" hidden="1">
      <c r="A746" t="s">
        <v>1575</v>
      </c>
      <c r="B746" t="str">
        <f>VLOOKUP(A746,'3月考勤数据'!C:H,6,0)</f>
        <v>正式员工</v>
      </c>
      <c r="C746" s="43">
        <v>44746</v>
      </c>
      <c r="D746" t="s">
        <v>1776</v>
      </c>
      <c r="E746" s="43">
        <v>44986</v>
      </c>
      <c r="F746" s="43">
        <v>45016</v>
      </c>
      <c r="G746" t="s">
        <v>38</v>
      </c>
      <c r="H746">
        <f t="shared" si="61"/>
        <v>23</v>
      </c>
      <c r="I746">
        <f t="shared" si="57"/>
        <v>172.5</v>
      </c>
      <c r="J746">
        <f t="shared" si="58"/>
        <v>172.5</v>
      </c>
      <c r="K746" s="47">
        <v>0</v>
      </c>
      <c r="L746">
        <f t="shared" si="59"/>
        <v>0</v>
      </c>
      <c r="M746">
        <f t="shared" si="60"/>
        <v>172.5</v>
      </c>
    </row>
    <row r="747" spans="1:13" hidden="1">
      <c r="A747" t="s">
        <v>1576</v>
      </c>
      <c r="B747" t="str">
        <f>VLOOKUP(A747,'3月考勤数据'!C:H,6,0)</f>
        <v>正式员工</v>
      </c>
      <c r="C747" s="43">
        <v>44746</v>
      </c>
      <c r="D747" t="s">
        <v>1776</v>
      </c>
      <c r="E747" s="43">
        <v>44986</v>
      </c>
      <c r="F747" s="43">
        <v>45016</v>
      </c>
      <c r="G747" t="s">
        <v>38</v>
      </c>
      <c r="H747">
        <f t="shared" si="61"/>
        <v>23</v>
      </c>
      <c r="I747">
        <f t="shared" si="57"/>
        <v>172.5</v>
      </c>
      <c r="J747">
        <f t="shared" si="58"/>
        <v>172.5</v>
      </c>
      <c r="K747" s="47">
        <v>0</v>
      </c>
      <c r="L747">
        <f t="shared" si="59"/>
        <v>0</v>
      </c>
      <c r="M747">
        <f t="shared" si="60"/>
        <v>172.5</v>
      </c>
    </row>
    <row r="748" spans="1:13" hidden="1">
      <c r="A748" t="s">
        <v>1444</v>
      </c>
      <c r="B748" t="str">
        <f>VLOOKUP(A748,'3月考勤数据'!C:H,6,0)</f>
        <v>正式员工</v>
      </c>
      <c r="C748" s="43">
        <v>44746</v>
      </c>
      <c r="D748" t="s">
        <v>1776</v>
      </c>
      <c r="E748" s="43">
        <v>44986</v>
      </c>
      <c r="F748" s="43">
        <v>45016</v>
      </c>
      <c r="G748" t="s">
        <v>38</v>
      </c>
      <c r="H748">
        <f t="shared" si="61"/>
        <v>23</v>
      </c>
      <c r="I748">
        <f t="shared" si="57"/>
        <v>172.5</v>
      </c>
      <c r="J748">
        <f t="shared" si="58"/>
        <v>172.5</v>
      </c>
      <c r="K748" s="47">
        <v>0</v>
      </c>
      <c r="L748">
        <f t="shared" si="59"/>
        <v>0</v>
      </c>
      <c r="M748">
        <f t="shared" si="60"/>
        <v>172.5</v>
      </c>
    </row>
    <row r="749" spans="1:13" hidden="1">
      <c r="A749" t="s">
        <v>1633</v>
      </c>
      <c r="B749" t="str">
        <f>VLOOKUP(A749,'3月考勤数据'!C:H,6,0)</f>
        <v>正式员工</v>
      </c>
      <c r="C749" s="43">
        <v>44746</v>
      </c>
      <c r="D749" t="s">
        <v>1776</v>
      </c>
      <c r="E749" s="43">
        <v>44986</v>
      </c>
      <c r="F749" s="43">
        <v>45016</v>
      </c>
      <c r="G749" t="s">
        <v>38</v>
      </c>
      <c r="H749">
        <f t="shared" si="61"/>
        <v>23</v>
      </c>
      <c r="I749">
        <f t="shared" si="57"/>
        <v>172.5</v>
      </c>
      <c r="J749">
        <f t="shared" si="58"/>
        <v>172.5</v>
      </c>
      <c r="K749" s="47">
        <v>0</v>
      </c>
      <c r="L749">
        <f t="shared" si="59"/>
        <v>0</v>
      </c>
      <c r="M749">
        <f t="shared" si="60"/>
        <v>172.5</v>
      </c>
    </row>
    <row r="750" spans="1:13" hidden="1">
      <c r="A750" t="s">
        <v>1634</v>
      </c>
      <c r="B750" t="str">
        <f>VLOOKUP(A750,'3月考勤数据'!C:H,6,0)</f>
        <v>正式员工</v>
      </c>
      <c r="C750" s="43">
        <v>44746</v>
      </c>
      <c r="D750" t="s">
        <v>1776</v>
      </c>
      <c r="E750" s="43">
        <v>44986</v>
      </c>
      <c r="F750" s="43">
        <v>45016</v>
      </c>
      <c r="G750" t="s">
        <v>38</v>
      </c>
      <c r="H750">
        <f t="shared" si="61"/>
        <v>23</v>
      </c>
      <c r="I750">
        <f t="shared" si="57"/>
        <v>172.5</v>
      </c>
      <c r="J750">
        <f t="shared" si="58"/>
        <v>172.5</v>
      </c>
      <c r="K750" s="47">
        <v>0</v>
      </c>
      <c r="L750">
        <f t="shared" si="59"/>
        <v>0</v>
      </c>
      <c r="M750">
        <f t="shared" si="60"/>
        <v>172.5</v>
      </c>
    </row>
    <row r="751" spans="1:13" hidden="1">
      <c r="A751" t="s">
        <v>1577</v>
      </c>
      <c r="B751" t="str">
        <f>VLOOKUP(A751,'3月考勤数据'!C:H,6,0)</f>
        <v>正式员工</v>
      </c>
      <c r="C751" s="43">
        <v>44746</v>
      </c>
      <c r="D751" t="s">
        <v>1776</v>
      </c>
      <c r="E751" s="43">
        <v>44986</v>
      </c>
      <c r="F751" s="43">
        <v>45016</v>
      </c>
      <c r="G751" t="s">
        <v>38</v>
      </c>
      <c r="H751">
        <f t="shared" si="61"/>
        <v>23</v>
      </c>
      <c r="I751">
        <f t="shared" si="57"/>
        <v>172.5</v>
      </c>
      <c r="J751">
        <f t="shared" si="58"/>
        <v>172.5</v>
      </c>
      <c r="K751" s="47">
        <v>0</v>
      </c>
      <c r="L751">
        <f t="shared" si="59"/>
        <v>0</v>
      </c>
      <c r="M751">
        <f t="shared" si="60"/>
        <v>172.5</v>
      </c>
    </row>
    <row r="752" spans="1:13" hidden="1">
      <c r="A752" t="s">
        <v>1204</v>
      </c>
      <c r="B752" t="str">
        <f>VLOOKUP(A752,'3月考勤数据'!C:H,6,0)</f>
        <v>正式员工</v>
      </c>
      <c r="C752" s="43">
        <v>44746</v>
      </c>
      <c r="D752" t="s">
        <v>1776</v>
      </c>
      <c r="E752" s="43">
        <v>44986</v>
      </c>
      <c r="F752" s="43">
        <v>45016</v>
      </c>
      <c r="G752" t="s">
        <v>38</v>
      </c>
      <c r="H752">
        <f t="shared" si="61"/>
        <v>23</v>
      </c>
      <c r="I752">
        <f t="shared" si="57"/>
        <v>172.5</v>
      </c>
      <c r="J752">
        <f t="shared" si="58"/>
        <v>172.5</v>
      </c>
      <c r="K752" s="47">
        <v>0</v>
      </c>
      <c r="L752">
        <f t="shared" si="59"/>
        <v>0</v>
      </c>
      <c r="M752">
        <f t="shared" si="60"/>
        <v>172.5</v>
      </c>
    </row>
    <row r="753" spans="1:13" hidden="1">
      <c r="A753" t="s">
        <v>1177</v>
      </c>
      <c r="B753" t="str">
        <f>VLOOKUP(A753,'3月考勤数据'!C:H,6,0)</f>
        <v>正式员工</v>
      </c>
      <c r="C753" s="43">
        <v>44746</v>
      </c>
      <c r="D753" t="s">
        <v>1776</v>
      </c>
      <c r="E753" s="43">
        <v>44986</v>
      </c>
      <c r="F753" s="43">
        <v>45016</v>
      </c>
      <c r="G753" t="s">
        <v>38</v>
      </c>
      <c r="H753">
        <f t="shared" si="61"/>
        <v>23</v>
      </c>
      <c r="I753">
        <f t="shared" si="57"/>
        <v>172.5</v>
      </c>
      <c r="J753">
        <f t="shared" si="58"/>
        <v>172.5</v>
      </c>
      <c r="K753" s="47">
        <v>0</v>
      </c>
      <c r="L753">
        <f t="shared" si="59"/>
        <v>0</v>
      </c>
      <c r="M753">
        <f t="shared" si="60"/>
        <v>172.5</v>
      </c>
    </row>
    <row r="754" spans="1:13" hidden="1">
      <c r="A754" t="s">
        <v>1178</v>
      </c>
      <c r="B754" t="str">
        <f>VLOOKUP(A754,'3月考勤数据'!C:H,6,0)</f>
        <v>正式员工</v>
      </c>
      <c r="C754" s="43">
        <v>44746</v>
      </c>
      <c r="D754" t="s">
        <v>1776</v>
      </c>
      <c r="E754" s="43">
        <v>44986</v>
      </c>
      <c r="F754" s="43">
        <v>45016</v>
      </c>
      <c r="G754" t="s">
        <v>38</v>
      </c>
      <c r="H754">
        <f t="shared" si="61"/>
        <v>23</v>
      </c>
      <c r="I754">
        <f t="shared" si="57"/>
        <v>172.5</v>
      </c>
      <c r="J754">
        <f t="shared" si="58"/>
        <v>172.5</v>
      </c>
      <c r="K754" s="47">
        <v>0</v>
      </c>
      <c r="L754">
        <f t="shared" si="59"/>
        <v>0</v>
      </c>
      <c r="M754">
        <f t="shared" si="60"/>
        <v>172.5</v>
      </c>
    </row>
    <row r="755" spans="1:13" hidden="1">
      <c r="A755" t="s">
        <v>1445</v>
      </c>
      <c r="B755" t="str">
        <f>VLOOKUP(A755,'3月考勤数据'!C:H,6,0)</f>
        <v>正式员工</v>
      </c>
      <c r="C755" s="43">
        <v>44746</v>
      </c>
      <c r="D755" t="s">
        <v>1776</v>
      </c>
      <c r="E755" s="43">
        <v>44986</v>
      </c>
      <c r="F755" s="43">
        <v>45016</v>
      </c>
      <c r="G755" t="s">
        <v>38</v>
      </c>
      <c r="H755">
        <f t="shared" si="61"/>
        <v>23</v>
      </c>
      <c r="I755">
        <f t="shared" si="57"/>
        <v>172.5</v>
      </c>
      <c r="J755">
        <f t="shared" si="58"/>
        <v>172.5</v>
      </c>
      <c r="K755" s="47">
        <v>0</v>
      </c>
      <c r="L755">
        <f t="shared" si="59"/>
        <v>0</v>
      </c>
      <c r="M755">
        <f t="shared" si="60"/>
        <v>172.5</v>
      </c>
    </row>
    <row r="756" spans="1:13" hidden="1">
      <c r="A756" t="s">
        <v>1446</v>
      </c>
      <c r="B756" t="str">
        <f>VLOOKUP(A756,'3月考勤数据'!C:H,6,0)</f>
        <v>正式员工</v>
      </c>
      <c r="C756" s="43">
        <v>44746</v>
      </c>
      <c r="D756" t="s">
        <v>1776</v>
      </c>
      <c r="E756" s="43">
        <v>44986</v>
      </c>
      <c r="F756" s="43">
        <v>45016</v>
      </c>
      <c r="G756" t="s">
        <v>38</v>
      </c>
      <c r="H756">
        <f t="shared" si="61"/>
        <v>23</v>
      </c>
      <c r="I756">
        <f t="shared" si="57"/>
        <v>172.5</v>
      </c>
      <c r="J756">
        <f t="shared" si="58"/>
        <v>172.5</v>
      </c>
      <c r="K756" s="47">
        <v>0</v>
      </c>
      <c r="L756">
        <f t="shared" si="59"/>
        <v>0</v>
      </c>
      <c r="M756">
        <f t="shared" si="60"/>
        <v>172.5</v>
      </c>
    </row>
    <row r="757" spans="1:13" hidden="1">
      <c r="A757" t="s">
        <v>1635</v>
      </c>
      <c r="B757" t="str">
        <f>VLOOKUP(A757,'3月考勤数据'!C:H,6,0)</f>
        <v>正式员工</v>
      </c>
      <c r="C757" s="43">
        <v>44746</v>
      </c>
      <c r="D757" t="s">
        <v>1776</v>
      </c>
      <c r="E757" s="43">
        <v>44986</v>
      </c>
      <c r="F757" s="43">
        <v>45016</v>
      </c>
      <c r="G757" t="s">
        <v>38</v>
      </c>
      <c r="H757">
        <f t="shared" si="61"/>
        <v>23</v>
      </c>
      <c r="I757">
        <f t="shared" si="57"/>
        <v>172.5</v>
      </c>
      <c r="J757">
        <f t="shared" si="58"/>
        <v>172.5</v>
      </c>
      <c r="K757" s="47">
        <v>0</v>
      </c>
      <c r="L757">
        <f t="shared" si="59"/>
        <v>0</v>
      </c>
      <c r="M757">
        <f t="shared" si="60"/>
        <v>172.5</v>
      </c>
    </row>
    <row r="758" spans="1:13" hidden="1">
      <c r="A758" t="s">
        <v>1366</v>
      </c>
      <c r="B758" t="str">
        <f>VLOOKUP(A758,'3月考勤数据'!C:H,6,0)</f>
        <v>正式员工</v>
      </c>
      <c r="C758" s="43">
        <v>44806</v>
      </c>
      <c r="D758" t="s">
        <v>1776</v>
      </c>
      <c r="E758" s="43">
        <v>44986</v>
      </c>
      <c r="F758" s="43">
        <v>45016</v>
      </c>
      <c r="G758" t="s">
        <v>38</v>
      </c>
      <c r="H758">
        <f t="shared" si="61"/>
        <v>23</v>
      </c>
      <c r="I758">
        <f t="shared" si="57"/>
        <v>172.5</v>
      </c>
      <c r="J758">
        <f t="shared" si="58"/>
        <v>172.5</v>
      </c>
      <c r="K758" s="47">
        <v>0</v>
      </c>
      <c r="L758">
        <f t="shared" si="59"/>
        <v>0</v>
      </c>
      <c r="M758">
        <f t="shared" si="60"/>
        <v>172.5</v>
      </c>
    </row>
    <row r="759" spans="1:13" hidden="1">
      <c r="A759" t="s">
        <v>1578</v>
      </c>
      <c r="B759" t="str">
        <f>VLOOKUP(A759,'3月考勤数据'!C:H,6,0)</f>
        <v>正式员工</v>
      </c>
      <c r="C759" s="43">
        <v>44746</v>
      </c>
      <c r="D759" t="s">
        <v>1776</v>
      </c>
      <c r="E759" s="43">
        <v>44986</v>
      </c>
      <c r="F759" s="43">
        <v>45016</v>
      </c>
      <c r="G759" t="s">
        <v>38</v>
      </c>
      <c r="H759">
        <f t="shared" si="61"/>
        <v>23</v>
      </c>
      <c r="I759">
        <f t="shared" si="57"/>
        <v>172.5</v>
      </c>
      <c r="J759">
        <f t="shared" si="58"/>
        <v>172.5</v>
      </c>
      <c r="K759" s="47">
        <v>0</v>
      </c>
      <c r="L759">
        <f t="shared" si="59"/>
        <v>0</v>
      </c>
      <c r="M759">
        <f t="shared" si="60"/>
        <v>172.5</v>
      </c>
    </row>
    <row r="760" spans="1:13" hidden="1">
      <c r="A760" t="s">
        <v>1579</v>
      </c>
      <c r="B760" t="str">
        <f>VLOOKUP(A760,'3月考勤数据'!C:H,6,0)</f>
        <v>正式员工</v>
      </c>
      <c r="C760" s="43">
        <v>44746</v>
      </c>
      <c r="D760" t="s">
        <v>1776</v>
      </c>
      <c r="E760" s="43">
        <v>44986</v>
      </c>
      <c r="F760" s="43">
        <v>45016</v>
      </c>
      <c r="G760" t="s">
        <v>38</v>
      </c>
      <c r="H760">
        <f t="shared" si="61"/>
        <v>23</v>
      </c>
      <c r="I760">
        <f t="shared" si="57"/>
        <v>172.5</v>
      </c>
      <c r="J760">
        <f t="shared" si="58"/>
        <v>172.5</v>
      </c>
      <c r="K760" s="47">
        <v>0</v>
      </c>
      <c r="L760">
        <f t="shared" si="59"/>
        <v>0</v>
      </c>
      <c r="M760">
        <f t="shared" si="60"/>
        <v>172.5</v>
      </c>
    </row>
    <row r="761" spans="1:13" hidden="1">
      <c r="A761" t="s">
        <v>1179</v>
      </c>
      <c r="B761" t="str">
        <f>VLOOKUP(A761,'3月考勤数据'!C:H,6,0)</f>
        <v>正式员工</v>
      </c>
      <c r="C761" s="43">
        <v>44746</v>
      </c>
      <c r="D761" t="s">
        <v>1776</v>
      </c>
      <c r="E761" s="43">
        <v>44986</v>
      </c>
      <c r="F761" s="43">
        <v>45016</v>
      </c>
      <c r="G761" t="s">
        <v>38</v>
      </c>
      <c r="H761">
        <f t="shared" si="61"/>
        <v>23</v>
      </c>
      <c r="I761">
        <f t="shared" si="57"/>
        <v>172.5</v>
      </c>
      <c r="J761">
        <f t="shared" si="58"/>
        <v>172.5</v>
      </c>
      <c r="K761" s="47">
        <v>0</v>
      </c>
      <c r="L761">
        <f t="shared" si="59"/>
        <v>0</v>
      </c>
      <c r="M761">
        <f t="shared" si="60"/>
        <v>172.5</v>
      </c>
    </row>
    <row r="762" spans="1:13" hidden="1">
      <c r="A762" t="s">
        <v>1180</v>
      </c>
      <c r="B762" t="str">
        <f>VLOOKUP(A762,'3月考勤数据'!C:H,6,0)</f>
        <v>正式员工</v>
      </c>
      <c r="C762" s="43">
        <v>44746</v>
      </c>
      <c r="D762" t="s">
        <v>1776</v>
      </c>
      <c r="E762" s="43">
        <v>44986</v>
      </c>
      <c r="F762" s="43">
        <v>45016</v>
      </c>
      <c r="G762" t="s">
        <v>38</v>
      </c>
      <c r="H762">
        <f t="shared" si="61"/>
        <v>23</v>
      </c>
      <c r="I762">
        <f t="shared" si="57"/>
        <v>172.5</v>
      </c>
      <c r="J762">
        <f t="shared" si="58"/>
        <v>172.5</v>
      </c>
      <c r="K762" s="47">
        <v>0</v>
      </c>
      <c r="L762">
        <f t="shared" si="59"/>
        <v>0</v>
      </c>
      <c r="M762">
        <f t="shared" si="60"/>
        <v>172.5</v>
      </c>
    </row>
    <row r="763" spans="1:13" hidden="1">
      <c r="A763" t="s">
        <v>1580</v>
      </c>
      <c r="B763" t="str">
        <f>VLOOKUP(A763,'3月考勤数据'!C:H,6,0)</f>
        <v>正式员工</v>
      </c>
      <c r="C763" s="43">
        <v>44746</v>
      </c>
      <c r="D763" t="s">
        <v>1776</v>
      </c>
      <c r="E763" s="43">
        <v>44986</v>
      </c>
      <c r="F763" s="43">
        <v>45016</v>
      </c>
      <c r="G763" t="s">
        <v>38</v>
      </c>
      <c r="H763">
        <f t="shared" si="61"/>
        <v>23</v>
      </c>
      <c r="I763">
        <f t="shared" si="57"/>
        <v>172.5</v>
      </c>
      <c r="J763">
        <f t="shared" si="58"/>
        <v>172.5</v>
      </c>
      <c r="K763" s="47">
        <v>0</v>
      </c>
      <c r="L763">
        <f t="shared" si="59"/>
        <v>0</v>
      </c>
      <c r="M763">
        <f t="shared" si="60"/>
        <v>172.5</v>
      </c>
    </row>
    <row r="764" spans="1:13" hidden="1">
      <c r="A764" t="s">
        <v>1637</v>
      </c>
      <c r="B764" t="str">
        <f>VLOOKUP(A764,'3月考勤数据'!C:H,6,0)</f>
        <v>正式员工</v>
      </c>
      <c r="C764" s="43">
        <v>44746</v>
      </c>
      <c r="D764" t="s">
        <v>1776</v>
      </c>
      <c r="E764" s="43">
        <v>44986</v>
      </c>
      <c r="F764" s="43">
        <v>45016</v>
      </c>
      <c r="G764" t="s">
        <v>38</v>
      </c>
      <c r="H764">
        <f t="shared" si="61"/>
        <v>23</v>
      </c>
      <c r="I764">
        <f t="shared" si="57"/>
        <v>172.5</v>
      </c>
      <c r="J764">
        <f t="shared" si="58"/>
        <v>172.5</v>
      </c>
      <c r="K764" s="47">
        <v>0</v>
      </c>
      <c r="L764">
        <f t="shared" si="59"/>
        <v>0</v>
      </c>
      <c r="M764">
        <f t="shared" si="60"/>
        <v>172.5</v>
      </c>
    </row>
    <row r="765" spans="1:13" hidden="1">
      <c r="A765" t="s">
        <v>1447</v>
      </c>
      <c r="B765" t="str">
        <f>VLOOKUP(A765,'3月考勤数据'!C:H,6,0)</f>
        <v>正式员工</v>
      </c>
      <c r="C765" s="43">
        <v>44746</v>
      </c>
      <c r="D765" t="s">
        <v>1776</v>
      </c>
      <c r="E765" s="43">
        <v>44986</v>
      </c>
      <c r="F765" s="43">
        <v>45016</v>
      </c>
      <c r="G765" t="s">
        <v>38</v>
      </c>
      <c r="H765">
        <f t="shared" si="61"/>
        <v>23</v>
      </c>
      <c r="I765">
        <f t="shared" si="57"/>
        <v>172.5</v>
      </c>
      <c r="J765">
        <f t="shared" si="58"/>
        <v>172.5</v>
      </c>
      <c r="K765" s="47">
        <v>0</v>
      </c>
      <c r="L765">
        <f t="shared" si="59"/>
        <v>0</v>
      </c>
      <c r="M765">
        <f t="shared" si="60"/>
        <v>172.5</v>
      </c>
    </row>
    <row r="766" spans="1:13" hidden="1">
      <c r="A766" t="s">
        <v>1638</v>
      </c>
      <c r="B766" t="str">
        <f>VLOOKUP(A766,'3月考勤数据'!C:H,6,0)</f>
        <v>正式员工</v>
      </c>
      <c r="C766" s="43">
        <v>44746</v>
      </c>
      <c r="D766" t="s">
        <v>1776</v>
      </c>
      <c r="E766" s="43">
        <v>44986</v>
      </c>
      <c r="F766" s="43">
        <v>45016</v>
      </c>
      <c r="G766" t="s">
        <v>38</v>
      </c>
      <c r="H766">
        <f t="shared" si="61"/>
        <v>23</v>
      </c>
      <c r="I766">
        <f t="shared" si="57"/>
        <v>172.5</v>
      </c>
      <c r="J766">
        <f t="shared" si="58"/>
        <v>172.5</v>
      </c>
      <c r="K766" s="47">
        <v>0</v>
      </c>
      <c r="L766">
        <f t="shared" si="59"/>
        <v>0</v>
      </c>
      <c r="M766">
        <f t="shared" si="60"/>
        <v>172.5</v>
      </c>
    </row>
    <row r="767" spans="1:13" hidden="1">
      <c r="A767" t="s">
        <v>1181</v>
      </c>
      <c r="B767" t="str">
        <f>VLOOKUP(A767,'3月考勤数据'!C:H,6,0)</f>
        <v>正式员工</v>
      </c>
      <c r="C767" s="43">
        <v>44746</v>
      </c>
      <c r="D767" t="s">
        <v>1776</v>
      </c>
      <c r="E767" s="43">
        <v>44986</v>
      </c>
      <c r="F767" s="43">
        <v>45016</v>
      </c>
      <c r="G767" t="s">
        <v>38</v>
      </c>
      <c r="H767">
        <f t="shared" si="61"/>
        <v>23</v>
      </c>
      <c r="I767">
        <f t="shared" si="57"/>
        <v>172.5</v>
      </c>
      <c r="J767">
        <f t="shared" si="58"/>
        <v>172.5</v>
      </c>
      <c r="K767" s="47">
        <v>0</v>
      </c>
      <c r="L767">
        <f t="shared" si="59"/>
        <v>0</v>
      </c>
      <c r="M767">
        <f t="shared" si="60"/>
        <v>172.5</v>
      </c>
    </row>
    <row r="768" spans="1:13" hidden="1">
      <c r="A768" t="s">
        <v>1205</v>
      </c>
      <c r="B768" t="str">
        <f>VLOOKUP(A768,'3月考勤数据'!C:H,6,0)</f>
        <v>正式员工</v>
      </c>
      <c r="C768" s="43">
        <v>44746</v>
      </c>
      <c r="D768" t="s">
        <v>1776</v>
      </c>
      <c r="E768" s="43">
        <v>44986</v>
      </c>
      <c r="F768" s="43">
        <v>45016</v>
      </c>
      <c r="G768" t="s">
        <v>38</v>
      </c>
      <c r="H768">
        <f t="shared" si="61"/>
        <v>23</v>
      </c>
      <c r="I768">
        <f t="shared" si="57"/>
        <v>172.5</v>
      </c>
      <c r="J768">
        <f t="shared" si="58"/>
        <v>172.5</v>
      </c>
      <c r="K768" s="47">
        <v>0</v>
      </c>
      <c r="L768">
        <f t="shared" si="59"/>
        <v>0</v>
      </c>
      <c r="M768">
        <f t="shared" si="60"/>
        <v>172.5</v>
      </c>
    </row>
    <row r="769" spans="1:13" hidden="1">
      <c r="A769" t="s">
        <v>1604</v>
      </c>
      <c r="B769" t="str">
        <f>VLOOKUP(A769,'3月考勤数据'!C:H,6,0)</f>
        <v>正式员工</v>
      </c>
      <c r="C769" s="43">
        <v>44883</v>
      </c>
      <c r="D769" t="s">
        <v>1776</v>
      </c>
      <c r="E769" s="43">
        <v>44986</v>
      </c>
      <c r="F769" s="43">
        <v>45016</v>
      </c>
      <c r="G769" t="s">
        <v>133</v>
      </c>
      <c r="H769">
        <f t="shared" si="61"/>
        <v>23</v>
      </c>
      <c r="I769">
        <f t="shared" si="57"/>
        <v>184</v>
      </c>
      <c r="J769">
        <f t="shared" si="58"/>
        <v>184</v>
      </c>
      <c r="K769" s="47">
        <v>0</v>
      </c>
      <c r="L769">
        <f t="shared" si="59"/>
        <v>0</v>
      </c>
      <c r="M769">
        <f t="shared" si="60"/>
        <v>184</v>
      </c>
    </row>
    <row r="770" spans="1:13" hidden="1">
      <c r="A770" t="s">
        <v>1207</v>
      </c>
      <c r="B770" t="str">
        <f>VLOOKUP(A770,'3月考勤数据'!C:H,6,0)</f>
        <v>正式员工</v>
      </c>
      <c r="C770" s="43">
        <v>44746</v>
      </c>
      <c r="D770" t="s">
        <v>1776</v>
      </c>
      <c r="E770" s="43">
        <v>44986</v>
      </c>
      <c r="F770" s="43">
        <v>45016</v>
      </c>
      <c r="G770" t="s">
        <v>38</v>
      </c>
      <c r="H770">
        <f t="shared" si="61"/>
        <v>23</v>
      </c>
      <c r="I770">
        <f t="shared" ref="I770:I833" si="62">IF(G770="研发",172.5,184)</f>
        <v>172.5</v>
      </c>
      <c r="J770">
        <f t="shared" ref="J770:J833" si="63">IF(G770="研发",7.5,8)*H770</f>
        <v>172.5</v>
      </c>
      <c r="K770" s="47">
        <v>0</v>
      </c>
      <c r="L770">
        <f t="shared" ref="L770:L833" si="64">IF(G770="研发",7.5,8)*K770</f>
        <v>0</v>
      </c>
      <c r="M770">
        <f t="shared" ref="M770:M833" si="65">J770-L770</f>
        <v>172.5</v>
      </c>
    </row>
    <row r="771" spans="1:13" hidden="1">
      <c r="A771" t="s">
        <v>1581</v>
      </c>
      <c r="B771" t="str">
        <f>VLOOKUP(A771,'3月考勤数据'!C:H,6,0)</f>
        <v>正式员工</v>
      </c>
      <c r="C771" s="43">
        <v>44748</v>
      </c>
      <c r="D771" t="s">
        <v>1776</v>
      </c>
      <c r="E771" s="43">
        <v>44986</v>
      </c>
      <c r="F771" s="43">
        <v>45016</v>
      </c>
      <c r="G771" t="s">
        <v>38</v>
      </c>
      <c r="H771">
        <f t="shared" si="61"/>
        <v>23</v>
      </c>
      <c r="I771">
        <f t="shared" si="62"/>
        <v>172.5</v>
      </c>
      <c r="J771">
        <f t="shared" si="63"/>
        <v>172.5</v>
      </c>
      <c r="K771" s="47">
        <v>0</v>
      </c>
      <c r="L771">
        <f t="shared" si="64"/>
        <v>0</v>
      </c>
      <c r="M771">
        <f t="shared" si="65"/>
        <v>172.5</v>
      </c>
    </row>
    <row r="772" spans="1:13" hidden="1">
      <c r="A772" t="s">
        <v>1582</v>
      </c>
      <c r="B772" t="str">
        <f>VLOOKUP(A772,'3月考勤数据'!C:H,6,0)</f>
        <v>正式员工</v>
      </c>
      <c r="C772" s="43">
        <v>44748</v>
      </c>
      <c r="D772" t="s">
        <v>1776</v>
      </c>
      <c r="E772" s="43">
        <v>44986</v>
      </c>
      <c r="F772" s="43">
        <v>45016</v>
      </c>
      <c r="G772" t="s">
        <v>38</v>
      </c>
      <c r="H772">
        <f t="shared" si="61"/>
        <v>23</v>
      </c>
      <c r="I772">
        <f t="shared" si="62"/>
        <v>172.5</v>
      </c>
      <c r="J772">
        <f t="shared" si="63"/>
        <v>172.5</v>
      </c>
      <c r="K772" s="47">
        <v>0</v>
      </c>
      <c r="L772">
        <f t="shared" si="64"/>
        <v>0</v>
      </c>
      <c r="M772">
        <f t="shared" si="65"/>
        <v>172.5</v>
      </c>
    </row>
    <row r="773" spans="1:13" hidden="1">
      <c r="A773" t="s">
        <v>1448</v>
      </c>
      <c r="B773" t="str">
        <f>VLOOKUP(A773,'3月考勤数据'!C:H,6,0)</f>
        <v>正式员工</v>
      </c>
      <c r="C773" s="43">
        <v>44748</v>
      </c>
      <c r="D773" t="s">
        <v>1776</v>
      </c>
      <c r="E773" s="43">
        <v>44986</v>
      </c>
      <c r="F773" s="43">
        <v>45016</v>
      </c>
      <c r="G773" t="s">
        <v>38</v>
      </c>
      <c r="H773">
        <f t="shared" si="61"/>
        <v>23</v>
      </c>
      <c r="I773">
        <f t="shared" si="62"/>
        <v>172.5</v>
      </c>
      <c r="J773">
        <f t="shared" si="63"/>
        <v>172.5</v>
      </c>
      <c r="K773" s="47">
        <v>0</v>
      </c>
      <c r="L773">
        <f t="shared" si="64"/>
        <v>0</v>
      </c>
      <c r="M773">
        <f t="shared" si="65"/>
        <v>172.5</v>
      </c>
    </row>
    <row r="774" spans="1:13" hidden="1">
      <c r="A774" t="s">
        <v>1449</v>
      </c>
      <c r="B774" t="str">
        <f>VLOOKUP(A774,'3月考勤数据'!C:H,6,0)</f>
        <v>正式员工</v>
      </c>
      <c r="C774" s="43">
        <v>44748</v>
      </c>
      <c r="D774" t="s">
        <v>1776</v>
      </c>
      <c r="E774" s="43">
        <v>44986</v>
      </c>
      <c r="F774" s="43">
        <v>45016</v>
      </c>
      <c r="G774" t="s">
        <v>133</v>
      </c>
      <c r="H774">
        <f t="shared" si="61"/>
        <v>23</v>
      </c>
      <c r="I774">
        <f t="shared" si="62"/>
        <v>184</v>
      </c>
      <c r="J774">
        <f t="shared" si="63"/>
        <v>184</v>
      </c>
      <c r="K774" s="47">
        <v>0</v>
      </c>
      <c r="L774">
        <f t="shared" si="64"/>
        <v>0</v>
      </c>
      <c r="M774">
        <f t="shared" si="65"/>
        <v>184</v>
      </c>
    </row>
    <row r="775" spans="1:13" hidden="1">
      <c r="A775" t="s">
        <v>1299</v>
      </c>
      <c r="B775" t="str">
        <f>VLOOKUP(A775,'3月考勤数据'!C:H,6,0)</f>
        <v>正式员工</v>
      </c>
      <c r="C775" s="43">
        <v>44748</v>
      </c>
      <c r="D775" t="s">
        <v>1776</v>
      </c>
      <c r="E775" s="43">
        <v>44986</v>
      </c>
      <c r="F775" s="43">
        <v>45016</v>
      </c>
      <c r="G775" t="s">
        <v>38</v>
      </c>
      <c r="H775">
        <f t="shared" si="61"/>
        <v>23</v>
      </c>
      <c r="I775">
        <f t="shared" si="62"/>
        <v>172.5</v>
      </c>
      <c r="J775">
        <f t="shared" si="63"/>
        <v>172.5</v>
      </c>
      <c r="K775" s="47">
        <v>0</v>
      </c>
      <c r="L775">
        <f t="shared" si="64"/>
        <v>0</v>
      </c>
      <c r="M775">
        <f t="shared" si="65"/>
        <v>172.5</v>
      </c>
    </row>
    <row r="776" spans="1:13" hidden="1">
      <c r="A776" t="s">
        <v>1182</v>
      </c>
      <c r="B776" t="str">
        <f>VLOOKUP(A776,'3月考勤数据'!C:H,6,0)</f>
        <v>正式员工</v>
      </c>
      <c r="C776" s="43">
        <v>44748</v>
      </c>
      <c r="D776" t="s">
        <v>1776</v>
      </c>
      <c r="E776" s="43">
        <v>44986</v>
      </c>
      <c r="F776" s="43">
        <v>45016</v>
      </c>
      <c r="G776" t="s">
        <v>38</v>
      </c>
      <c r="H776">
        <f t="shared" si="61"/>
        <v>23</v>
      </c>
      <c r="I776">
        <f t="shared" si="62"/>
        <v>172.5</v>
      </c>
      <c r="J776">
        <f t="shared" si="63"/>
        <v>172.5</v>
      </c>
      <c r="K776" s="47">
        <v>0</v>
      </c>
      <c r="L776">
        <f t="shared" si="64"/>
        <v>0</v>
      </c>
      <c r="M776">
        <f t="shared" si="65"/>
        <v>172.5</v>
      </c>
    </row>
    <row r="777" spans="1:13" hidden="1">
      <c r="A777" t="s">
        <v>1022</v>
      </c>
      <c r="B777" t="str">
        <f>VLOOKUP(A777,'3月考勤数据'!C:H,6,0)</f>
        <v>正式员工</v>
      </c>
      <c r="C777" s="43">
        <v>44046</v>
      </c>
      <c r="D777" t="s">
        <v>1776</v>
      </c>
      <c r="E777" s="43">
        <v>44986</v>
      </c>
      <c r="F777" s="43">
        <v>45016</v>
      </c>
      <c r="G777" t="s">
        <v>38</v>
      </c>
      <c r="H777">
        <f t="shared" si="61"/>
        <v>23</v>
      </c>
      <c r="I777">
        <f t="shared" si="62"/>
        <v>172.5</v>
      </c>
      <c r="J777">
        <f t="shared" si="63"/>
        <v>172.5</v>
      </c>
      <c r="K777" s="47">
        <v>0</v>
      </c>
      <c r="L777">
        <f t="shared" si="64"/>
        <v>0</v>
      </c>
      <c r="M777">
        <f t="shared" si="65"/>
        <v>172.5</v>
      </c>
    </row>
    <row r="778" spans="1:13" hidden="1">
      <c r="A778" t="s">
        <v>1208</v>
      </c>
      <c r="B778" t="str">
        <f>VLOOKUP(A778,'3月考勤数据'!C:H,6,0)</f>
        <v>正式员工</v>
      </c>
      <c r="C778" s="43">
        <v>44748</v>
      </c>
      <c r="D778" t="s">
        <v>1776</v>
      </c>
      <c r="E778" s="43">
        <v>44986</v>
      </c>
      <c r="F778" s="43">
        <v>45016</v>
      </c>
      <c r="G778" t="s">
        <v>38</v>
      </c>
      <c r="H778">
        <f t="shared" si="61"/>
        <v>23</v>
      </c>
      <c r="I778">
        <f t="shared" si="62"/>
        <v>172.5</v>
      </c>
      <c r="J778">
        <f t="shared" si="63"/>
        <v>172.5</v>
      </c>
      <c r="K778" s="47">
        <v>0</v>
      </c>
      <c r="L778">
        <f t="shared" si="64"/>
        <v>0</v>
      </c>
      <c r="M778">
        <f t="shared" si="65"/>
        <v>172.5</v>
      </c>
    </row>
    <row r="779" spans="1:13" hidden="1">
      <c r="A779" t="s">
        <v>1583</v>
      </c>
      <c r="B779" t="str">
        <f>VLOOKUP(A779,'3月考勤数据'!C:H,6,0)</f>
        <v>正式员工</v>
      </c>
      <c r="C779" s="43">
        <v>44753</v>
      </c>
      <c r="D779" t="s">
        <v>1776</v>
      </c>
      <c r="E779" s="43">
        <v>44986</v>
      </c>
      <c r="F779" s="43">
        <v>45016</v>
      </c>
      <c r="G779" t="s">
        <v>38</v>
      </c>
      <c r="H779">
        <f t="shared" si="61"/>
        <v>23</v>
      </c>
      <c r="I779">
        <f t="shared" si="62"/>
        <v>172.5</v>
      </c>
      <c r="J779">
        <f t="shared" si="63"/>
        <v>172.5</v>
      </c>
      <c r="K779" s="47">
        <v>0</v>
      </c>
      <c r="L779">
        <f t="shared" si="64"/>
        <v>0</v>
      </c>
      <c r="M779">
        <f t="shared" si="65"/>
        <v>172.5</v>
      </c>
    </row>
    <row r="780" spans="1:13" hidden="1">
      <c r="A780" t="s">
        <v>1639</v>
      </c>
      <c r="B780" t="str">
        <f>VLOOKUP(A780,'3月考勤数据'!C:H,6,0)</f>
        <v>正式员工</v>
      </c>
      <c r="C780" s="43">
        <v>44753</v>
      </c>
      <c r="D780" t="s">
        <v>1776</v>
      </c>
      <c r="E780" s="43">
        <v>44986</v>
      </c>
      <c r="F780" s="43">
        <v>45016</v>
      </c>
      <c r="G780" t="s">
        <v>38</v>
      </c>
      <c r="H780">
        <f t="shared" si="61"/>
        <v>23</v>
      </c>
      <c r="I780">
        <f t="shared" si="62"/>
        <v>172.5</v>
      </c>
      <c r="J780">
        <f t="shared" si="63"/>
        <v>172.5</v>
      </c>
      <c r="K780" s="47">
        <v>0</v>
      </c>
      <c r="L780">
        <f t="shared" si="64"/>
        <v>0</v>
      </c>
      <c r="M780">
        <f t="shared" si="65"/>
        <v>172.5</v>
      </c>
    </row>
    <row r="781" spans="1:13" hidden="1">
      <c r="A781" t="s">
        <v>1300</v>
      </c>
      <c r="B781" t="str">
        <f>VLOOKUP(A781,'3月考勤数据'!C:H,6,0)</f>
        <v>正式员工</v>
      </c>
      <c r="C781" s="43">
        <v>44753</v>
      </c>
      <c r="D781" t="s">
        <v>1776</v>
      </c>
      <c r="E781" s="43">
        <v>44986</v>
      </c>
      <c r="F781" s="43">
        <v>45016</v>
      </c>
      <c r="G781" t="s">
        <v>38</v>
      </c>
      <c r="H781">
        <f t="shared" si="61"/>
        <v>23</v>
      </c>
      <c r="I781">
        <f t="shared" si="62"/>
        <v>172.5</v>
      </c>
      <c r="J781">
        <f t="shared" si="63"/>
        <v>172.5</v>
      </c>
      <c r="K781" s="47">
        <v>0</v>
      </c>
      <c r="L781">
        <f t="shared" si="64"/>
        <v>0</v>
      </c>
      <c r="M781">
        <f t="shared" si="65"/>
        <v>172.5</v>
      </c>
    </row>
    <row r="782" spans="1:13" hidden="1">
      <c r="A782" t="s">
        <v>1301</v>
      </c>
      <c r="B782" t="str">
        <f>VLOOKUP(A782,'3月考勤数据'!C:H,6,0)</f>
        <v>正式员工</v>
      </c>
      <c r="C782" s="43">
        <v>44753</v>
      </c>
      <c r="D782" t="s">
        <v>1776</v>
      </c>
      <c r="E782" s="43">
        <v>44986</v>
      </c>
      <c r="F782" s="43">
        <v>45016</v>
      </c>
      <c r="G782" t="s">
        <v>38</v>
      </c>
      <c r="H782">
        <f t="shared" si="61"/>
        <v>23</v>
      </c>
      <c r="I782">
        <f t="shared" si="62"/>
        <v>172.5</v>
      </c>
      <c r="J782">
        <f t="shared" si="63"/>
        <v>172.5</v>
      </c>
      <c r="K782" s="47">
        <v>0</v>
      </c>
      <c r="L782">
        <f t="shared" si="64"/>
        <v>0</v>
      </c>
      <c r="M782">
        <f t="shared" si="65"/>
        <v>172.5</v>
      </c>
    </row>
    <row r="783" spans="1:13" hidden="1">
      <c r="A783" t="s">
        <v>1451</v>
      </c>
      <c r="B783" t="str">
        <f>VLOOKUP(A783,'3月考勤数据'!C:H,6,0)</f>
        <v>正式员工</v>
      </c>
      <c r="C783" s="43">
        <v>44753</v>
      </c>
      <c r="D783" t="s">
        <v>1776</v>
      </c>
      <c r="E783" s="43">
        <v>44986</v>
      </c>
      <c r="F783" s="43">
        <v>45016</v>
      </c>
      <c r="G783" t="s">
        <v>38</v>
      </c>
      <c r="H783">
        <f t="shared" si="61"/>
        <v>23</v>
      </c>
      <c r="I783">
        <f t="shared" si="62"/>
        <v>172.5</v>
      </c>
      <c r="J783">
        <f t="shared" si="63"/>
        <v>172.5</v>
      </c>
      <c r="K783" s="47">
        <v>0</v>
      </c>
      <c r="L783">
        <f t="shared" si="64"/>
        <v>0</v>
      </c>
      <c r="M783">
        <f t="shared" si="65"/>
        <v>172.5</v>
      </c>
    </row>
    <row r="784" spans="1:13" hidden="1">
      <c r="A784" t="s">
        <v>1437</v>
      </c>
      <c r="B784" t="str">
        <f>VLOOKUP(A784,'3月考勤数据'!C:H,6,0)</f>
        <v>正式员工</v>
      </c>
      <c r="C784" s="43">
        <v>44734</v>
      </c>
      <c r="D784" t="s">
        <v>1776</v>
      </c>
      <c r="E784" s="43">
        <v>44986</v>
      </c>
      <c r="F784" s="43">
        <v>45016</v>
      </c>
      <c r="G784" t="s">
        <v>38</v>
      </c>
      <c r="H784">
        <f t="shared" si="61"/>
        <v>23</v>
      </c>
      <c r="I784">
        <f t="shared" si="62"/>
        <v>172.5</v>
      </c>
      <c r="J784">
        <f t="shared" si="63"/>
        <v>172.5</v>
      </c>
      <c r="K784" s="47">
        <v>0</v>
      </c>
      <c r="L784">
        <f t="shared" si="64"/>
        <v>0</v>
      </c>
      <c r="M784">
        <f t="shared" si="65"/>
        <v>172.5</v>
      </c>
    </row>
    <row r="785" spans="1:13" hidden="1">
      <c r="A785" t="s">
        <v>1584</v>
      </c>
      <c r="B785" t="str">
        <f>VLOOKUP(A785,'3月考勤数据'!C:H,6,0)</f>
        <v>正式员工</v>
      </c>
      <c r="C785" s="43">
        <v>44753</v>
      </c>
      <c r="D785" t="s">
        <v>1776</v>
      </c>
      <c r="E785" s="43">
        <v>44986</v>
      </c>
      <c r="F785" s="43">
        <v>45016</v>
      </c>
      <c r="G785" t="s">
        <v>38</v>
      </c>
      <c r="H785">
        <f t="shared" si="61"/>
        <v>23</v>
      </c>
      <c r="I785">
        <f t="shared" si="62"/>
        <v>172.5</v>
      </c>
      <c r="J785">
        <f t="shared" si="63"/>
        <v>172.5</v>
      </c>
      <c r="K785" s="47">
        <v>0</v>
      </c>
      <c r="L785">
        <f t="shared" si="64"/>
        <v>0</v>
      </c>
      <c r="M785">
        <f t="shared" si="65"/>
        <v>172.5</v>
      </c>
    </row>
    <row r="786" spans="1:13" hidden="1">
      <c r="A786" t="s">
        <v>1452</v>
      </c>
      <c r="B786" t="str">
        <f>VLOOKUP(A786,'3月考勤数据'!C:H,6,0)</f>
        <v>正式员工</v>
      </c>
      <c r="C786" s="43">
        <v>44753</v>
      </c>
      <c r="D786" t="s">
        <v>1776</v>
      </c>
      <c r="E786" s="43">
        <v>44986</v>
      </c>
      <c r="F786" s="43">
        <v>45016</v>
      </c>
      <c r="G786" t="s">
        <v>38</v>
      </c>
      <c r="H786">
        <f t="shared" si="61"/>
        <v>23</v>
      </c>
      <c r="I786">
        <f t="shared" si="62"/>
        <v>172.5</v>
      </c>
      <c r="J786">
        <f t="shared" si="63"/>
        <v>172.5</v>
      </c>
      <c r="K786" s="47">
        <v>0</v>
      </c>
      <c r="L786">
        <f t="shared" si="64"/>
        <v>0</v>
      </c>
      <c r="M786">
        <f t="shared" si="65"/>
        <v>172.5</v>
      </c>
    </row>
    <row r="787" spans="1:13" hidden="1">
      <c r="A787" t="s">
        <v>1184</v>
      </c>
      <c r="B787" t="str">
        <f>VLOOKUP(A787,'3月考勤数据'!C:H,6,0)</f>
        <v>正式员工</v>
      </c>
      <c r="C787" s="43">
        <v>44753</v>
      </c>
      <c r="D787" t="s">
        <v>1776</v>
      </c>
      <c r="E787" s="43">
        <v>44986</v>
      </c>
      <c r="F787" s="43">
        <v>45016</v>
      </c>
      <c r="G787" t="s">
        <v>38</v>
      </c>
      <c r="H787">
        <f t="shared" si="61"/>
        <v>23</v>
      </c>
      <c r="I787">
        <f t="shared" si="62"/>
        <v>172.5</v>
      </c>
      <c r="J787">
        <f t="shared" si="63"/>
        <v>172.5</v>
      </c>
      <c r="K787" s="47">
        <v>0</v>
      </c>
      <c r="L787">
        <f t="shared" si="64"/>
        <v>0</v>
      </c>
      <c r="M787">
        <f t="shared" si="65"/>
        <v>172.5</v>
      </c>
    </row>
    <row r="788" spans="1:13" hidden="1">
      <c r="A788" t="s">
        <v>1453</v>
      </c>
      <c r="B788" t="str">
        <f>VLOOKUP(A788,'3月考勤数据'!C:H,6,0)</f>
        <v>正式员工</v>
      </c>
      <c r="C788" s="43">
        <v>44753</v>
      </c>
      <c r="D788" t="s">
        <v>1776</v>
      </c>
      <c r="E788" s="43">
        <v>44986</v>
      </c>
      <c r="F788" s="43">
        <v>45016</v>
      </c>
      <c r="G788" t="s">
        <v>38</v>
      </c>
      <c r="H788">
        <f t="shared" si="61"/>
        <v>23</v>
      </c>
      <c r="I788">
        <f t="shared" si="62"/>
        <v>172.5</v>
      </c>
      <c r="J788">
        <f t="shared" si="63"/>
        <v>172.5</v>
      </c>
      <c r="K788" s="47">
        <v>0</v>
      </c>
      <c r="L788">
        <f t="shared" si="64"/>
        <v>0</v>
      </c>
      <c r="M788">
        <f t="shared" si="65"/>
        <v>172.5</v>
      </c>
    </row>
    <row r="789" spans="1:13" hidden="1">
      <c r="A789" t="s">
        <v>1454</v>
      </c>
      <c r="B789" t="str">
        <f>VLOOKUP(A789,'3月考勤数据'!C:H,6,0)</f>
        <v>正式员工</v>
      </c>
      <c r="C789" s="43">
        <v>44753</v>
      </c>
      <c r="D789" t="s">
        <v>1776</v>
      </c>
      <c r="E789" s="43">
        <v>44986</v>
      </c>
      <c r="F789" s="43">
        <v>45016</v>
      </c>
      <c r="G789" t="s">
        <v>38</v>
      </c>
      <c r="H789">
        <f t="shared" si="61"/>
        <v>23</v>
      </c>
      <c r="I789">
        <f t="shared" si="62"/>
        <v>172.5</v>
      </c>
      <c r="J789">
        <f t="shared" si="63"/>
        <v>172.5</v>
      </c>
      <c r="K789" s="47">
        <v>0</v>
      </c>
      <c r="L789">
        <f t="shared" si="64"/>
        <v>0</v>
      </c>
      <c r="M789">
        <f t="shared" si="65"/>
        <v>172.5</v>
      </c>
    </row>
    <row r="790" spans="1:13" hidden="1">
      <c r="A790" t="s">
        <v>1455</v>
      </c>
      <c r="B790" t="str">
        <f>VLOOKUP(A790,'3月考勤数据'!C:H,6,0)</f>
        <v>正式员工</v>
      </c>
      <c r="C790" s="43">
        <v>44753</v>
      </c>
      <c r="D790" t="s">
        <v>1776</v>
      </c>
      <c r="E790" s="43">
        <v>44986</v>
      </c>
      <c r="F790" s="43">
        <v>45016</v>
      </c>
      <c r="G790" t="s">
        <v>38</v>
      </c>
      <c r="H790">
        <f t="shared" si="61"/>
        <v>23</v>
      </c>
      <c r="I790">
        <f t="shared" si="62"/>
        <v>172.5</v>
      </c>
      <c r="J790">
        <f t="shared" si="63"/>
        <v>172.5</v>
      </c>
      <c r="K790" s="47">
        <v>0</v>
      </c>
      <c r="L790">
        <f t="shared" si="64"/>
        <v>0</v>
      </c>
      <c r="M790">
        <f t="shared" si="65"/>
        <v>172.5</v>
      </c>
    </row>
    <row r="791" spans="1:13" hidden="1">
      <c r="A791" t="s">
        <v>1585</v>
      </c>
      <c r="B791" t="str">
        <f>VLOOKUP(A791,'3月考勤数据'!C:H,6,0)</f>
        <v>正式员工</v>
      </c>
      <c r="C791" s="43">
        <v>44753</v>
      </c>
      <c r="D791" t="s">
        <v>1776</v>
      </c>
      <c r="E791" s="43">
        <v>44986</v>
      </c>
      <c r="F791" s="43">
        <v>45016</v>
      </c>
      <c r="G791" t="s">
        <v>38</v>
      </c>
      <c r="H791">
        <f t="shared" si="61"/>
        <v>23</v>
      </c>
      <c r="I791">
        <f t="shared" si="62"/>
        <v>172.5</v>
      </c>
      <c r="J791">
        <f t="shared" si="63"/>
        <v>172.5</v>
      </c>
      <c r="K791" s="47">
        <v>0</v>
      </c>
      <c r="L791">
        <f t="shared" si="64"/>
        <v>0</v>
      </c>
      <c r="M791">
        <f t="shared" si="65"/>
        <v>172.5</v>
      </c>
    </row>
    <row r="792" spans="1:13" hidden="1">
      <c r="A792" t="s">
        <v>1186</v>
      </c>
      <c r="B792" t="str">
        <f>VLOOKUP(A792,'3月考勤数据'!C:H,6,0)</f>
        <v>正式员工</v>
      </c>
      <c r="C792" s="43">
        <v>44753</v>
      </c>
      <c r="D792" t="s">
        <v>1776</v>
      </c>
      <c r="E792" s="43">
        <v>44986</v>
      </c>
      <c r="F792" s="43">
        <v>45016</v>
      </c>
      <c r="G792" t="s">
        <v>38</v>
      </c>
      <c r="H792">
        <f t="shared" si="61"/>
        <v>23</v>
      </c>
      <c r="I792">
        <f t="shared" si="62"/>
        <v>172.5</v>
      </c>
      <c r="J792">
        <f t="shared" si="63"/>
        <v>172.5</v>
      </c>
      <c r="K792" s="47">
        <v>0</v>
      </c>
      <c r="L792">
        <f t="shared" si="64"/>
        <v>0</v>
      </c>
      <c r="M792">
        <f t="shared" si="65"/>
        <v>172.5</v>
      </c>
    </row>
    <row r="793" spans="1:13" hidden="1">
      <c r="A793" t="s">
        <v>1640</v>
      </c>
      <c r="B793" t="str">
        <f>VLOOKUP(A793,'3月考勤数据'!C:H,6,0)</f>
        <v>正式员工</v>
      </c>
      <c r="C793" s="43">
        <v>44753</v>
      </c>
      <c r="D793" t="s">
        <v>1776</v>
      </c>
      <c r="E793" s="43">
        <v>44986</v>
      </c>
      <c r="F793" s="43">
        <v>45016</v>
      </c>
      <c r="G793" t="s">
        <v>38</v>
      </c>
      <c r="H793">
        <f t="shared" si="61"/>
        <v>23</v>
      </c>
      <c r="I793">
        <f t="shared" si="62"/>
        <v>172.5</v>
      </c>
      <c r="J793">
        <f t="shared" si="63"/>
        <v>172.5</v>
      </c>
      <c r="K793" s="47">
        <v>0</v>
      </c>
      <c r="L793">
        <f t="shared" si="64"/>
        <v>0</v>
      </c>
      <c r="M793">
        <f t="shared" si="65"/>
        <v>172.5</v>
      </c>
    </row>
    <row r="794" spans="1:13" hidden="1">
      <c r="A794" t="s">
        <v>1187</v>
      </c>
      <c r="B794" t="str">
        <f>VLOOKUP(A794,'3月考勤数据'!C:H,6,0)</f>
        <v>正式员工</v>
      </c>
      <c r="C794" s="43">
        <v>44753</v>
      </c>
      <c r="D794" t="s">
        <v>1776</v>
      </c>
      <c r="E794" s="43">
        <v>44986</v>
      </c>
      <c r="F794" s="43">
        <v>45016</v>
      </c>
      <c r="G794" t="s">
        <v>38</v>
      </c>
      <c r="H794">
        <f t="shared" si="61"/>
        <v>23</v>
      </c>
      <c r="I794">
        <f t="shared" si="62"/>
        <v>172.5</v>
      </c>
      <c r="J794">
        <f t="shared" si="63"/>
        <v>172.5</v>
      </c>
      <c r="K794" s="47">
        <v>0</v>
      </c>
      <c r="L794">
        <f t="shared" si="64"/>
        <v>0</v>
      </c>
      <c r="M794">
        <f t="shared" si="65"/>
        <v>172.5</v>
      </c>
    </row>
    <row r="795" spans="1:13" hidden="1">
      <c r="A795" t="s">
        <v>1302</v>
      </c>
      <c r="B795" t="str">
        <f>VLOOKUP(A795,'3月考勤数据'!C:H,6,0)</f>
        <v>正式员工</v>
      </c>
      <c r="C795" s="43">
        <v>44753</v>
      </c>
      <c r="D795" t="s">
        <v>1776</v>
      </c>
      <c r="E795" s="43">
        <v>44986</v>
      </c>
      <c r="F795" s="43">
        <v>45016</v>
      </c>
      <c r="G795" t="s">
        <v>38</v>
      </c>
      <c r="H795">
        <f t="shared" si="61"/>
        <v>23</v>
      </c>
      <c r="I795">
        <f t="shared" si="62"/>
        <v>172.5</v>
      </c>
      <c r="J795">
        <f t="shared" si="63"/>
        <v>172.5</v>
      </c>
      <c r="K795" s="47">
        <v>0</v>
      </c>
      <c r="L795">
        <f t="shared" si="64"/>
        <v>0</v>
      </c>
      <c r="M795">
        <f t="shared" si="65"/>
        <v>172.5</v>
      </c>
    </row>
    <row r="796" spans="1:13" hidden="1">
      <c r="A796" t="s">
        <v>1456</v>
      </c>
      <c r="B796" t="str">
        <f>VLOOKUP(A796,'3月考勤数据'!C:H,6,0)</f>
        <v>正式员工</v>
      </c>
      <c r="C796" s="43">
        <v>44753</v>
      </c>
      <c r="D796" t="s">
        <v>1776</v>
      </c>
      <c r="E796" s="43">
        <v>44986</v>
      </c>
      <c r="F796" s="43">
        <v>45016</v>
      </c>
      <c r="G796" t="s">
        <v>38</v>
      </c>
      <c r="H796">
        <f t="shared" si="61"/>
        <v>23</v>
      </c>
      <c r="I796">
        <f t="shared" si="62"/>
        <v>172.5</v>
      </c>
      <c r="J796">
        <f t="shared" si="63"/>
        <v>172.5</v>
      </c>
      <c r="K796" s="47">
        <v>0</v>
      </c>
      <c r="L796">
        <f t="shared" si="64"/>
        <v>0</v>
      </c>
      <c r="M796">
        <f t="shared" si="65"/>
        <v>172.5</v>
      </c>
    </row>
    <row r="797" spans="1:13" hidden="1">
      <c r="A797" t="s">
        <v>1641</v>
      </c>
      <c r="B797" t="str">
        <f>VLOOKUP(A797,'3月考勤数据'!C:H,6,0)</f>
        <v>正式员工</v>
      </c>
      <c r="C797" s="43">
        <v>44753</v>
      </c>
      <c r="D797" t="s">
        <v>1776</v>
      </c>
      <c r="E797" s="43">
        <v>44986</v>
      </c>
      <c r="F797" s="43">
        <v>45016</v>
      </c>
      <c r="G797" t="s">
        <v>38</v>
      </c>
      <c r="H797">
        <f t="shared" si="61"/>
        <v>23</v>
      </c>
      <c r="I797">
        <f t="shared" si="62"/>
        <v>172.5</v>
      </c>
      <c r="J797">
        <f t="shared" si="63"/>
        <v>172.5</v>
      </c>
      <c r="K797" s="47">
        <v>0</v>
      </c>
      <c r="L797">
        <f t="shared" si="64"/>
        <v>0</v>
      </c>
      <c r="M797">
        <f t="shared" si="65"/>
        <v>172.5</v>
      </c>
    </row>
    <row r="798" spans="1:13" hidden="1">
      <c r="A798" t="s">
        <v>1210</v>
      </c>
      <c r="B798" t="str">
        <f>VLOOKUP(A798,'3月考勤数据'!C:H,6,0)</f>
        <v>正式员工</v>
      </c>
      <c r="C798" s="43">
        <v>44753</v>
      </c>
      <c r="D798" t="s">
        <v>1776</v>
      </c>
      <c r="E798" s="43">
        <v>44986</v>
      </c>
      <c r="F798" s="43">
        <v>45016</v>
      </c>
      <c r="G798" t="s">
        <v>38</v>
      </c>
      <c r="H798">
        <f t="shared" si="61"/>
        <v>23</v>
      </c>
      <c r="I798">
        <f t="shared" si="62"/>
        <v>172.5</v>
      </c>
      <c r="J798">
        <f t="shared" si="63"/>
        <v>172.5</v>
      </c>
      <c r="K798" s="47">
        <v>0</v>
      </c>
      <c r="L798">
        <f t="shared" si="64"/>
        <v>0</v>
      </c>
      <c r="M798">
        <f t="shared" si="65"/>
        <v>172.5</v>
      </c>
    </row>
    <row r="799" spans="1:13" hidden="1">
      <c r="A799" t="s">
        <v>1212</v>
      </c>
      <c r="B799" t="str">
        <f>VLOOKUP(A799,'3月考勤数据'!C:H,6,0)</f>
        <v>正式员工</v>
      </c>
      <c r="C799" s="43">
        <v>44753</v>
      </c>
      <c r="D799" t="s">
        <v>1776</v>
      </c>
      <c r="E799" s="43">
        <v>44986</v>
      </c>
      <c r="F799" s="43">
        <v>45016</v>
      </c>
      <c r="G799" t="s">
        <v>38</v>
      </c>
      <c r="H799">
        <f t="shared" si="61"/>
        <v>23</v>
      </c>
      <c r="I799">
        <f t="shared" si="62"/>
        <v>172.5</v>
      </c>
      <c r="J799">
        <f t="shared" si="63"/>
        <v>172.5</v>
      </c>
      <c r="K799" s="47">
        <v>0</v>
      </c>
      <c r="L799">
        <f t="shared" si="64"/>
        <v>0</v>
      </c>
      <c r="M799">
        <f t="shared" si="65"/>
        <v>172.5</v>
      </c>
    </row>
    <row r="800" spans="1:13" hidden="1">
      <c r="A800" t="s">
        <v>1586</v>
      </c>
      <c r="B800" t="str">
        <f>VLOOKUP(A800,'3月考勤数据'!C:H,6,0)</f>
        <v>正式员工</v>
      </c>
      <c r="C800" s="43">
        <v>44753</v>
      </c>
      <c r="D800" t="s">
        <v>1776</v>
      </c>
      <c r="E800" s="43">
        <v>44986</v>
      </c>
      <c r="F800" s="43">
        <v>45016</v>
      </c>
      <c r="G800" t="s">
        <v>38</v>
      </c>
      <c r="H800">
        <f t="shared" si="61"/>
        <v>23</v>
      </c>
      <c r="I800">
        <f t="shared" si="62"/>
        <v>172.5</v>
      </c>
      <c r="J800">
        <f t="shared" si="63"/>
        <v>172.5</v>
      </c>
      <c r="K800" s="47">
        <v>0</v>
      </c>
      <c r="L800">
        <f t="shared" si="64"/>
        <v>0</v>
      </c>
      <c r="M800">
        <f t="shared" si="65"/>
        <v>172.5</v>
      </c>
    </row>
    <row r="801" spans="1:13" hidden="1">
      <c r="A801" t="s">
        <v>1642</v>
      </c>
      <c r="B801" t="str">
        <f>VLOOKUP(A801,'3月考勤数据'!C:H,6,0)</f>
        <v>正式员工</v>
      </c>
      <c r="C801" s="43">
        <v>44753</v>
      </c>
      <c r="D801" t="s">
        <v>1776</v>
      </c>
      <c r="E801" s="43">
        <v>44986</v>
      </c>
      <c r="F801" s="43">
        <v>45016</v>
      </c>
      <c r="G801" t="s">
        <v>38</v>
      </c>
      <c r="H801">
        <f t="shared" si="61"/>
        <v>23</v>
      </c>
      <c r="I801">
        <f t="shared" si="62"/>
        <v>172.5</v>
      </c>
      <c r="J801">
        <f t="shared" si="63"/>
        <v>172.5</v>
      </c>
      <c r="K801" s="47">
        <v>0</v>
      </c>
      <c r="L801">
        <f t="shared" si="64"/>
        <v>0</v>
      </c>
      <c r="M801">
        <f t="shared" si="65"/>
        <v>172.5</v>
      </c>
    </row>
    <row r="802" spans="1:13" hidden="1">
      <c r="A802" t="s">
        <v>1304</v>
      </c>
      <c r="B802" t="str">
        <f>VLOOKUP(A802,'3月考勤数据'!C:H,6,0)</f>
        <v>正式员工</v>
      </c>
      <c r="C802" s="43">
        <v>44753</v>
      </c>
      <c r="D802" t="s">
        <v>1776</v>
      </c>
      <c r="E802" s="43">
        <v>44986</v>
      </c>
      <c r="F802" s="43">
        <v>45016</v>
      </c>
      <c r="G802" t="s">
        <v>38</v>
      </c>
      <c r="H802">
        <f t="shared" si="61"/>
        <v>23</v>
      </c>
      <c r="I802">
        <f t="shared" si="62"/>
        <v>172.5</v>
      </c>
      <c r="J802">
        <f t="shared" si="63"/>
        <v>172.5</v>
      </c>
      <c r="K802" s="47">
        <v>0</v>
      </c>
      <c r="L802">
        <f t="shared" si="64"/>
        <v>0</v>
      </c>
      <c r="M802">
        <f t="shared" si="65"/>
        <v>172.5</v>
      </c>
    </row>
    <row r="803" spans="1:13" hidden="1">
      <c r="A803" t="s">
        <v>1305</v>
      </c>
      <c r="B803" t="str">
        <f>VLOOKUP(A803,'3月考勤数据'!C:H,6,0)</f>
        <v>正式员工</v>
      </c>
      <c r="C803" s="43">
        <v>44753</v>
      </c>
      <c r="D803" t="s">
        <v>1776</v>
      </c>
      <c r="E803" s="43">
        <v>44986</v>
      </c>
      <c r="F803" s="43">
        <v>45016</v>
      </c>
      <c r="G803" t="s">
        <v>38</v>
      </c>
      <c r="H803">
        <f t="shared" si="61"/>
        <v>23</v>
      </c>
      <c r="I803">
        <f t="shared" si="62"/>
        <v>172.5</v>
      </c>
      <c r="J803">
        <f t="shared" si="63"/>
        <v>172.5</v>
      </c>
      <c r="K803" s="47">
        <v>0</v>
      </c>
      <c r="L803">
        <f t="shared" si="64"/>
        <v>0</v>
      </c>
      <c r="M803">
        <f t="shared" si="65"/>
        <v>172.5</v>
      </c>
    </row>
    <row r="804" spans="1:13" hidden="1">
      <c r="A804" t="s">
        <v>1306</v>
      </c>
      <c r="B804" t="str">
        <f>VLOOKUP(A804,'3月考勤数据'!C:H,6,0)</f>
        <v>正式员工</v>
      </c>
      <c r="C804" s="43">
        <v>44753</v>
      </c>
      <c r="D804" t="s">
        <v>1776</v>
      </c>
      <c r="E804" s="43">
        <v>44986</v>
      </c>
      <c r="F804" s="43">
        <v>45016</v>
      </c>
      <c r="G804" t="s">
        <v>38</v>
      </c>
      <c r="H804">
        <f t="shared" si="61"/>
        <v>23</v>
      </c>
      <c r="I804">
        <f t="shared" si="62"/>
        <v>172.5</v>
      </c>
      <c r="J804">
        <f t="shared" si="63"/>
        <v>172.5</v>
      </c>
      <c r="K804" s="47">
        <v>0</v>
      </c>
      <c r="L804">
        <f t="shared" si="64"/>
        <v>0</v>
      </c>
      <c r="M804">
        <f t="shared" si="65"/>
        <v>172.5</v>
      </c>
    </row>
    <row r="805" spans="1:13" hidden="1">
      <c r="A805" t="s">
        <v>1215</v>
      </c>
      <c r="B805" t="str">
        <f>VLOOKUP(A805,'3月考勤数据'!C:H,6,0)</f>
        <v>正式员工</v>
      </c>
      <c r="C805" s="43">
        <v>44753</v>
      </c>
      <c r="D805" t="s">
        <v>1776</v>
      </c>
      <c r="E805" s="43">
        <v>44986</v>
      </c>
      <c r="F805" s="43">
        <v>45016</v>
      </c>
      <c r="G805" t="s">
        <v>38</v>
      </c>
      <c r="H805">
        <f t="shared" si="61"/>
        <v>23</v>
      </c>
      <c r="I805">
        <f t="shared" si="62"/>
        <v>172.5</v>
      </c>
      <c r="J805">
        <f t="shared" si="63"/>
        <v>172.5</v>
      </c>
      <c r="K805" s="47">
        <v>0</v>
      </c>
      <c r="L805">
        <f t="shared" si="64"/>
        <v>0</v>
      </c>
      <c r="M805">
        <f t="shared" si="65"/>
        <v>172.5</v>
      </c>
    </row>
    <row r="806" spans="1:13" hidden="1">
      <c r="A806" t="s">
        <v>1188</v>
      </c>
      <c r="B806" t="str">
        <f>VLOOKUP(A806,'3月考勤数据'!C:H,6,0)</f>
        <v>正式员工</v>
      </c>
      <c r="C806" s="43">
        <v>44753</v>
      </c>
      <c r="D806" t="s">
        <v>1776</v>
      </c>
      <c r="E806" s="43">
        <v>44986</v>
      </c>
      <c r="F806" s="43">
        <v>45016</v>
      </c>
      <c r="G806" t="s">
        <v>38</v>
      </c>
      <c r="H806">
        <f t="shared" si="61"/>
        <v>23</v>
      </c>
      <c r="I806">
        <f t="shared" si="62"/>
        <v>172.5</v>
      </c>
      <c r="J806">
        <f t="shared" si="63"/>
        <v>172.5</v>
      </c>
      <c r="K806" s="47">
        <v>0</v>
      </c>
      <c r="L806">
        <f t="shared" si="64"/>
        <v>0</v>
      </c>
      <c r="M806">
        <f t="shared" si="65"/>
        <v>172.5</v>
      </c>
    </row>
    <row r="807" spans="1:13" hidden="1">
      <c r="A807" t="s">
        <v>1216</v>
      </c>
      <c r="B807" t="str">
        <f>VLOOKUP(A807,'3月考勤数据'!C:H,6,0)</f>
        <v>正式员工</v>
      </c>
      <c r="C807" s="43">
        <v>44753</v>
      </c>
      <c r="D807" t="s">
        <v>1776</v>
      </c>
      <c r="E807" s="43">
        <v>44986</v>
      </c>
      <c r="F807" s="43">
        <v>45016</v>
      </c>
      <c r="G807" t="s">
        <v>38</v>
      </c>
      <c r="H807">
        <f t="shared" si="61"/>
        <v>23</v>
      </c>
      <c r="I807">
        <f t="shared" si="62"/>
        <v>172.5</v>
      </c>
      <c r="J807">
        <f t="shared" si="63"/>
        <v>172.5</v>
      </c>
      <c r="K807" s="47">
        <v>0</v>
      </c>
      <c r="L807">
        <f t="shared" si="64"/>
        <v>0</v>
      </c>
      <c r="M807">
        <f t="shared" si="65"/>
        <v>172.5</v>
      </c>
    </row>
    <row r="808" spans="1:13" hidden="1">
      <c r="A808" t="s">
        <v>1307</v>
      </c>
      <c r="B808" t="str">
        <f>VLOOKUP(A808,'3月考勤数据'!C:H,6,0)</f>
        <v>正式员工</v>
      </c>
      <c r="C808" s="43">
        <v>44753</v>
      </c>
      <c r="D808" t="s">
        <v>1776</v>
      </c>
      <c r="E808" s="43">
        <v>44986</v>
      </c>
      <c r="F808" s="43">
        <v>45016</v>
      </c>
      <c r="G808" t="s">
        <v>38</v>
      </c>
      <c r="H808">
        <f t="shared" ref="H808:H871" si="66">NETWORKDAYS(IF(C808&lt;E808,E808,C808),F808)</f>
        <v>23</v>
      </c>
      <c r="I808">
        <f t="shared" si="62"/>
        <v>172.5</v>
      </c>
      <c r="J808">
        <f t="shared" si="63"/>
        <v>172.5</v>
      </c>
      <c r="K808" s="47">
        <v>0</v>
      </c>
      <c r="L808">
        <f t="shared" si="64"/>
        <v>0</v>
      </c>
      <c r="M808">
        <f t="shared" si="65"/>
        <v>172.5</v>
      </c>
    </row>
    <row r="809" spans="1:13" hidden="1">
      <c r="A809" t="s">
        <v>1457</v>
      </c>
      <c r="B809" t="str">
        <f>VLOOKUP(A809,'3月考勤数据'!C:H,6,0)</f>
        <v>正式员工</v>
      </c>
      <c r="C809" s="43">
        <v>44753</v>
      </c>
      <c r="D809" t="s">
        <v>1776</v>
      </c>
      <c r="E809" s="43">
        <v>44986</v>
      </c>
      <c r="F809" s="43">
        <v>45016</v>
      </c>
      <c r="G809" t="s">
        <v>38</v>
      </c>
      <c r="H809">
        <f t="shared" si="66"/>
        <v>23</v>
      </c>
      <c r="I809">
        <f t="shared" si="62"/>
        <v>172.5</v>
      </c>
      <c r="J809">
        <f t="shared" si="63"/>
        <v>172.5</v>
      </c>
      <c r="K809" s="47">
        <v>0</v>
      </c>
      <c r="L809">
        <f t="shared" si="64"/>
        <v>0</v>
      </c>
      <c r="M809">
        <f t="shared" si="65"/>
        <v>172.5</v>
      </c>
    </row>
    <row r="810" spans="1:13" hidden="1">
      <c r="A810" t="s">
        <v>1643</v>
      </c>
      <c r="B810" t="str">
        <f>VLOOKUP(A810,'3月考勤数据'!C:H,6,0)</f>
        <v>正式员工</v>
      </c>
      <c r="C810" s="43">
        <v>44753</v>
      </c>
      <c r="D810" t="s">
        <v>1776</v>
      </c>
      <c r="E810" s="43">
        <v>44986</v>
      </c>
      <c r="F810" s="43">
        <v>45016</v>
      </c>
      <c r="G810" t="s">
        <v>38</v>
      </c>
      <c r="H810">
        <f t="shared" si="66"/>
        <v>23</v>
      </c>
      <c r="I810">
        <f t="shared" si="62"/>
        <v>172.5</v>
      </c>
      <c r="J810">
        <f t="shared" si="63"/>
        <v>172.5</v>
      </c>
      <c r="K810" s="47">
        <v>0</v>
      </c>
      <c r="L810">
        <f t="shared" si="64"/>
        <v>0</v>
      </c>
      <c r="M810">
        <f t="shared" si="65"/>
        <v>172.5</v>
      </c>
    </row>
    <row r="811" spans="1:13" hidden="1">
      <c r="A811" t="s">
        <v>1308</v>
      </c>
      <c r="B811" t="str">
        <f>VLOOKUP(A811,'3月考勤数据'!C:H,6,0)</f>
        <v>正式员工</v>
      </c>
      <c r="C811" s="43">
        <v>44753</v>
      </c>
      <c r="D811" t="s">
        <v>1776</v>
      </c>
      <c r="E811" s="43">
        <v>44986</v>
      </c>
      <c r="F811" s="43">
        <v>45016</v>
      </c>
      <c r="G811" t="s">
        <v>133</v>
      </c>
      <c r="H811">
        <f t="shared" si="66"/>
        <v>23</v>
      </c>
      <c r="I811">
        <f t="shared" si="62"/>
        <v>184</v>
      </c>
      <c r="J811">
        <f t="shared" si="63"/>
        <v>184</v>
      </c>
      <c r="K811" s="47">
        <v>0</v>
      </c>
      <c r="L811">
        <f t="shared" si="64"/>
        <v>0</v>
      </c>
      <c r="M811">
        <f t="shared" si="65"/>
        <v>184</v>
      </c>
    </row>
    <row r="812" spans="1:13" hidden="1">
      <c r="A812" t="s">
        <v>1587</v>
      </c>
      <c r="B812" t="str">
        <f>VLOOKUP(A812,'3月考勤数据'!C:H,6,0)</f>
        <v>正式员工</v>
      </c>
      <c r="C812" s="43">
        <v>44753</v>
      </c>
      <c r="D812" t="s">
        <v>1776</v>
      </c>
      <c r="E812" s="43">
        <v>44986</v>
      </c>
      <c r="F812" s="43">
        <v>45016</v>
      </c>
      <c r="G812" t="s">
        <v>38</v>
      </c>
      <c r="H812">
        <f t="shared" si="66"/>
        <v>23</v>
      </c>
      <c r="I812">
        <f t="shared" si="62"/>
        <v>172.5</v>
      </c>
      <c r="J812">
        <f t="shared" si="63"/>
        <v>172.5</v>
      </c>
      <c r="K812" s="47">
        <v>0</v>
      </c>
      <c r="L812">
        <f t="shared" si="64"/>
        <v>0</v>
      </c>
      <c r="M812">
        <f t="shared" si="65"/>
        <v>172.5</v>
      </c>
    </row>
    <row r="813" spans="1:13" hidden="1">
      <c r="A813" t="s">
        <v>1189</v>
      </c>
      <c r="B813" t="str">
        <f>VLOOKUP(A813,'3月考勤数据'!C:H,6,0)</f>
        <v>正式员工</v>
      </c>
      <c r="C813" s="43">
        <v>44753</v>
      </c>
      <c r="D813" t="s">
        <v>1776</v>
      </c>
      <c r="E813" s="43">
        <v>44986</v>
      </c>
      <c r="F813" s="43">
        <v>45016</v>
      </c>
      <c r="G813" t="s">
        <v>38</v>
      </c>
      <c r="H813">
        <f t="shared" si="66"/>
        <v>23</v>
      </c>
      <c r="I813">
        <f t="shared" si="62"/>
        <v>172.5</v>
      </c>
      <c r="J813">
        <f t="shared" si="63"/>
        <v>172.5</v>
      </c>
      <c r="K813" s="47">
        <v>0</v>
      </c>
      <c r="L813">
        <f t="shared" si="64"/>
        <v>0</v>
      </c>
      <c r="M813">
        <f t="shared" si="65"/>
        <v>172.5</v>
      </c>
    </row>
    <row r="814" spans="1:13" hidden="1">
      <c r="A814" t="s">
        <v>1588</v>
      </c>
      <c r="B814" t="str">
        <f>VLOOKUP(A814,'3月考勤数据'!C:H,6,0)</f>
        <v>正式员工</v>
      </c>
      <c r="C814" s="43">
        <v>44753</v>
      </c>
      <c r="D814" t="s">
        <v>1776</v>
      </c>
      <c r="E814" s="43">
        <v>44986</v>
      </c>
      <c r="F814" s="43">
        <v>45016</v>
      </c>
      <c r="G814" t="s">
        <v>133</v>
      </c>
      <c r="H814">
        <f t="shared" si="66"/>
        <v>23</v>
      </c>
      <c r="I814">
        <f t="shared" si="62"/>
        <v>184</v>
      </c>
      <c r="J814">
        <f t="shared" si="63"/>
        <v>184</v>
      </c>
      <c r="K814" s="47">
        <v>0</v>
      </c>
      <c r="L814">
        <f t="shared" si="64"/>
        <v>0</v>
      </c>
      <c r="M814">
        <f t="shared" si="65"/>
        <v>184</v>
      </c>
    </row>
    <row r="815" spans="1:13" hidden="1">
      <c r="A815" t="s">
        <v>1645</v>
      </c>
      <c r="B815" t="str">
        <f>VLOOKUP(A815,'3月考勤数据'!C:H,6,0)</f>
        <v>正式员工</v>
      </c>
      <c r="C815" s="43">
        <v>44755</v>
      </c>
      <c r="D815" t="s">
        <v>1776</v>
      </c>
      <c r="E815" s="43">
        <v>44986</v>
      </c>
      <c r="F815" s="43">
        <v>45016</v>
      </c>
      <c r="G815" t="s">
        <v>38</v>
      </c>
      <c r="H815">
        <f t="shared" si="66"/>
        <v>23</v>
      </c>
      <c r="I815">
        <f t="shared" si="62"/>
        <v>172.5</v>
      </c>
      <c r="J815">
        <f t="shared" si="63"/>
        <v>172.5</v>
      </c>
      <c r="K815" s="47">
        <v>0</v>
      </c>
      <c r="L815">
        <f t="shared" si="64"/>
        <v>0</v>
      </c>
      <c r="M815">
        <f t="shared" si="65"/>
        <v>172.5</v>
      </c>
    </row>
    <row r="816" spans="1:13" hidden="1">
      <c r="A816" t="s">
        <v>1190</v>
      </c>
      <c r="B816" t="str">
        <f>VLOOKUP(A816,'3月考勤数据'!C:H,6,0)</f>
        <v>正式员工</v>
      </c>
      <c r="C816" s="43">
        <v>44755</v>
      </c>
      <c r="D816" t="s">
        <v>1776</v>
      </c>
      <c r="E816" s="43">
        <v>44986</v>
      </c>
      <c r="F816" s="43">
        <v>45016</v>
      </c>
      <c r="G816" t="s">
        <v>38</v>
      </c>
      <c r="H816">
        <f t="shared" si="66"/>
        <v>23</v>
      </c>
      <c r="I816">
        <f t="shared" si="62"/>
        <v>172.5</v>
      </c>
      <c r="J816">
        <f t="shared" si="63"/>
        <v>172.5</v>
      </c>
      <c r="K816" s="47">
        <v>0</v>
      </c>
      <c r="L816">
        <f t="shared" si="64"/>
        <v>0</v>
      </c>
      <c r="M816">
        <f t="shared" si="65"/>
        <v>172.5</v>
      </c>
    </row>
    <row r="817" spans="1:13" hidden="1">
      <c r="A817" t="s">
        <v>1192</v>
      </c>
      <c r="B817" t="str">
        <f>VLOOKUP(A817,'3月考勤数据'!C:H,6,0)</f>
        <v>正式员工</v>
      </c>
      <c r="C817" s="43">
        <v>44755</v>
      </c>
      <c r="D817" t="s">
        <v>1776</v>
      </c>
      <c r="E817" s="43">
        <v>44986</v>
      </c>
      <c r="F817" s="43">
        <v>45016</v>
      </c>
      <c r="G817" t="s">
        <v>38</v>
      </c>
      <c r="H817">
        <f t="shared" si="66"/>
        <v>23</v>
      </c>
      <c r="I817">
        <f t="shared" si="62"/>
        <v>172.5</v>
      </c>
      <c r="J817">
        <f t="shared" si="63"/>
        <v>172.5</v>
      </c>
      <c r="K817" s="47">
        <v>0</v>
      </c>
      <c r="L817">
        <f t="shared" si="64"/>
        <v>0</v>
      </c>
      <c r="M817">
        <f t="shared" si="65"/>
        <v>172.5</v>
      </c>
    </row>
    <row r="818" spans="1:13" hidden="1">
      <c r="A818" t="s">
        <v>1646</v>
      </c>
      <c r="B818" t="str">
        <f>VLOOKUP(A818,'3月考勤数据'!C:H,6,0)</f>
        <v>正式员工</v>
      </c>
      <c r="C818" s="43">
        <v>44757</v>
      </c>
      <c r="D818" t="s">
        <v>1776</v>
      </c>
      <c r="E818" s="43">
        <v>44986</v>
      </c>
      <c r="F818" s="43">
        <v>45016</v>
      </c>
      <c r="G818" t="s">
        <v>38</v>
      </c>
      <c r="H818">
        <f t="shared" si="66"/>
        <v>23</v>
      </c>
      <c r="I818">
        <f t="shared" si="62"/>
        <v>172.5</v>
      </c>
      <c r="J818">
        <f t="shared" si="63"/>
        <v>172.5</v>
      </c>
      <c r="K818" s="47">
        <v>0</v>
      </c>
      <c r="L818">
        <f t="shared" si="64"/>
        <v>0</v>
      </c>
      <c r="M818">
        <f t="shared" si="65"/>
        <v>172.5</v>
      </c>
    </row>
    <row r="819" spans="1:13" hidden="1">
      <c r="A819" t="s">
        <v>1459</v>
      </c>
      <c r="B819" t="str">
        <f>VLOOKUP(A819,'3月考勤数据'!C:H,6,0)</f>
        <v>正式员工</v>
      </c>
      <c r="C819" s="43">
        <v>44760</v>
      </c>
      <c r="D819" t="s">
        <v>1776</v>
      </c>
      <c r="E819" s="43">
        <v>44986</v>
      </c>
      <c r="F819" s="43">
        <v>45016</v>
      </c>
      <c r="G819" t="s">
        <v>38</v>
      </c>
      <c r="H819">
        <f t="shared" si="66"/>
        <v>23</v>
      </c>
      <c r="I819">
        <f t="shared" si="62"/>
        <v>172.5</v>
      </c>
      <c r="J819">
        <f t="shared" si="63"/>
        <v>172.5</v>
      </c>
      <c r="K819" s="47">
        <v>0</v>
      </c>
      <c r="L819">
        <f t="shared" si="64"/>
        <v>0</v>
      </c>
      <c r="M819">
        <f t="shared" si="65"/>
        <v>172.5</v>
      </c>
    </row>
    <row r="820" spans="1:13" hidden="1">
      <c r="A820" t="s">
        <v>1217</v>
      </c>
      <c r="B820" t="str">
        <f>VLOOKUP(A820,'3月考勤数据'!C:H,6,0)</f>
        <v>正式员工</v>
      </c>
      <c r="C820" s="43">
        <v>44762</v>
      </c>
      <c r="D820" t="s">
        <v>1776</v>
      </c>
      <c r="E820" s="43">
        <v>44986</v>
      </c>
      <c r="F820" s="43">
        <v>45016</v>
      </c>
      <c r="G820" t="s">
        <v>38</v>
      </c>
      <c r="H820">
        <f t="shared" si="66"/>
        <v>23</v>
      </c>
      <c r="I820">
        <f t="shared" si="62"/>
        <v>172.5</v>
      </c>
      <c r="J820">
        <f t="shared" si="63"/>
        <v>172.5</v>
      </c>
      <c r="K820" s="47">
        <v>0</v>
      </c>
      <c r="L820">
        <f t="shared" si="64"/>
        <v>0</v>
      </c>
      <c r="M820">
        <f t="shared" si="65"/>
        <v>172.5</v>
      </c>
    </row>
    <row r="821" spans="1:13" hidden="1">
      <c r="A821" t="s">
        <v>1310</v>
      </c>
      <c r="B821" t="str">
        <f>VLOOKUP(A821,'3月考勤数据'!C:H,6,0)</f>
        <v>正式员工</v>
      </c>
      <c r="C821" s="43">
        <v>44762</v>
      </c>
      <c r="D821" t="s">
        <v>1776</v>
      </c>
      <c r="E821" s="43">
        <v>44986</v>
      </c>
      <c r="F821" s="43">
        <v>45016</v>
      </c>
      <c r="G821" t="s">
        <v>38</v>
      </c>
      <c r="H821">
        <f t="shared" si="66"/>
        <v>23</v>
      </c>
      <c r="I821">
        <f t="shared" si="62"/>
        <v>172.5</v>
      </c>
      <c r="J821">
        <f t="shared" si="63"/>
        <v>172.5</v>
      </c>
      <c r="K821" s="47">
        <v>0</v>
      </c>
      <c r="L821">
        <f t="shared" si="64"/>
        <v>0</v>
      </c>
      <c r="M821">
        <f t="shared" si="65"/>
        <v>172.5</v>
      </c>
    </row>
    <row r="822" spans="1:13" hidden="1">
      <c r="A822" t="s">
        <v>1461</v>
      </c>
      <c r="B822" t="str">
        <f>VLOOKUP(A822,'3月考勤数据'!C:H,6,0)</f>
        <v>正式员工</v>
      </c>
      <c r="C822" s="43">
        <v>44762</v>
      </c>
      <c r="D822" t="s">
        <v>1776</v>
      </c>
      <c r="E822" s="43">
        <v>44986</v>
      </c>
      <c r="F822" s="43">
        <v>45016</v>
      </c>
      <c r="G822" t="s">
        <v>133</v>
      </c>
      <c r="H822">
        <f t="shared" si="66"/>
        <v>23</v>
      </c>
      <c r="I822">
        <f t="shared" si="62"/>
        <v>184</v>
      </c>
      <c r="J822">
        <f t="shared" si="63"/>
        <v>184</v>
      </c>
      <c r="K822" s="47">
        <v>0</v>
      </c>
      <c r="L822">
        <f t="shared" si="64"/>
        <v>0</v>
      </c>
      <c r="M822">
        <f t="shared" si="65"/>
        <v>184</v>
      </c>
    </row>
    <row r="823" spans="1:13" hidden="1">
      <c r="A823" t="s">
        <v>1219</v>
      </c>
      <c r="B823" t="str">
        <f>VLOOKUP(A823,'3月考勤数据'!C:H,6,0)</f>
        <v>正式员工</v>
      </c>
      <c r="C823" s="43">
        <v>44767</v>
      </c>
      <c r="D823" t="s">
        <v>1776</v>
      </c>
      <c r="E823" s="43">
        <v>44986</v>
      </c>
      <c r="F823" s="43">
        <v>45016</v>
      </c>
      <c r="G823" t="s">
        <v>38</v>
      </c>
      <c r="H823">
        <f t="shared" si="66"/>
        <v>23</v>
      </c>
      <c r="I823">
        <f t="shared" si="62"/>
        <v>172.5</v>
      </c>
      <c r="J823">
        <f t="shared" si="63"/>
        <v>172.5</v>
      </c>
      <c r="K823" s="47">
        <v>0</v>
      </c>
      <c r="L823">
        <f t="shared" si="64"/>
        <v>0</v>
      </c>
      <c r="M823">
        <f t="shared" si="65"/>
        <v>172.5</v>
      </c>
    </row>
    <row r="824" spans="1:13" hidden="1">
      <c r="A824" t="s">
        <v>1519</v>
      </c>
      <c r="B824" t="str">
        <f>VLOOKUP(A824,'3月考勤数据'!C:H,6,0)</f>
        <v>正式员工</v>
      </c>
      <c r="C824" s="43">
        <v>44690</v>
      </c>
      <c r="D824" t="s">
        <v>1776</v>
      </c>
      <c r="E824" s="43">
        <v>44986</v>
      </c>
      <c r="F824" s="43">
        <v>45016</v>
      </c>
      <c r="G824" t="s">
        <v>38</v>
      </c>
      <c r="H824">
        <f t="shared" si="66"/>
        <v>23</v>
      </c>
      <c r="I824">
        <f t="shared" si="62"/>
        <v>172.5</v>
      </c>
      <c r="J824">
        <f t="shared" si="63"/>
        <v>172.5</v>
      </c>
      <c r="K824" s="47">
        <v>0</v>
      </c>
      <c r="L824">
        <f t="shared" si="64"/>
        <v>0</v>
      </c>
      <c r="M824">
        <f t="shared" si="65"/>
        <v>172.5</v>
      </c>
    </row>
    <row r="825" spans="1:13" hidden="1">
      <c r="A825" t="s">
        <v>1648</v>
      </c>
      <c r="B825" t="str">
        <f>VLOOKUP(A825,'3月考勤数据'!C:H,6,0)</f>
        <v>正式员工</v>
      </c>
      <c r="C825" s="43">
        <v>44767</v>
      </c>
      <c r="D825" t="s">
        <v>1776</v>
      </c>
      <c r="E825" s="43">
        <v>44986</v>
      </c>
      <c r="F825" s="43">
        <v>45016</v>
      </c>
      <c r="G825" t="s">
        <v>38</v>
      </c>
      <c r="H825">
        <f t="shared" si="66"/>
        <v>23</v>
      </c>
      <c r="I825">
        <f t="shared" si="62"/>
        <v>172.5</v>
      </c>
      <c r="J825">
        <f t="shared" si="63"/>
        <v>172.5</v>
      </c>
      <c r="K825" s="47">
        <v>0</v>
      </c>
      <c r="L825">
        <f t="shared" si="64"/>
        <v>0</v>
      </c>
      <c r="M825">
        <f t="shared" si="65"/>
        <v>172.5</v>
      </c>
    </row>
    <row r="826" spans="1:13" hidden="1">
      <c r="A826" t="s">
        <v>1590</v>
      </c>
      <c r="B826" t="str">
        <f>VLOOKUP(A826,'3月考勤数据'!C:H,6,0)</f>
        <v>正式员工</v>
      </c>
      <c r="C826" s="43">
        <v>44767</v>
      </c>
      <c r="D826" t="s">
        <v>1776</v>
      </c>
      <c r="E826" s="43">
        <v>44986</v>
      </c>
      <c r="F826" s="43">
        <v>45016</v>
      </c>
      <c r="G826" t="s">
        <v>38</v>
      </c>
      <c r="H826">
        <f t="shared" si="66"/>
        <v>23</v>
      </c>
      <c r="I826">
        <f t="shared" si="62"/>
        <v>172.5</v>
      </c>
      <c r="J826">
        <f t="shared" si="63"/>
        <v>172.5</v>
      </c>
      <c r="K826" s="47">
        <v>0</v>
      </c>
      <c r="L826">
        <f t="shared" si="64"/>
        <v>0</v>
      </c>
      <c r="M826">
        <f t="shared" si="65"/>
        <v>172.5</v>
      </c>
    </row>
    <row r="827" spans="1:13" hidden="1">
      <c r="A827" t="s">
        <v>1498</v>
      </c>
      <c r="B827" t="str">
        <f>VLOOKUP(A827,'3月考勤数据'!C:H,6,0)</f>
        <v>正式员工</v>
      </c>
      <c r="C827" s="43">
        <v>44613</v>
      </c>
      <c r="D827" t="s">
        <v>1776</v>
      </c>
      <c r="E827" s="43">
        <v>44986</v>
      </c>
      <c r="F827" s="43">
        <v>45016</v>
      </c>
      <c r="G827" t="s">
        <v>38</v>
      </c>
      <c r="H827">
        <f t="shared" si="66"/>
        <v>23</v>
      </c>
      <c r="I827">
        <f t="shared" si="62"/>
        <v>172.5</v>
      </c>
      <c r="J827">
        <f t="shared" si="63"/>
        <v>172.5</v>
      </c>
      <c r="K827" s="47">
        <v>0</v>
      </c>
      <c r="L827">
        <f t="shared" si="64"/>
        <v>0</v>
      </c>
      <c r="M827">
        <f t="shared" si="65"/>
        <v>172.5</v>
      </c>
    </row>
    <row r="828" spans="1:13" hidden="1">
      <c r="A828" t="s">
        <v>1462</v>
      </c>
      <c r="B828" t="str">
        <f>VLOOKUP(A828,'3月考勤数据'!C:H,6,0)</f>
        <v>正式员工</v>
      </c>
      <c r="C828" s="43">
        <v>44769</v>
      </c>
      <c r="D828" t="s">
        <v>1776</v>
      </c>
      <c r="E828" s="43">
        <v>44986</v>
      </c>
      <c r="F828" s="43">
        <v>45016</v>
      </c>
      <c r="G828" t="s">
        <v>38</v>
      </c>
      <c r="H828">
        <f t="shared" si="66"/>
        <v>23</v>
      </c>
      <c r="I828">
        <f t="shared" si="62"/>
        <v>172.5</v>
      </c>
      <c r="J828">
        <f t="shared" si="63"/>
        <v>172.5</v>
      </c>
      <c r="K828" s="47">
        <v>0</v>
      </c>
      <c r="L828">
        <f t="shared" si="64"/>
        <v>0</v>
      </c>
      <c r="M828">
        <f t="shared" si="65"/>
        <v>172.5</v>
      </c>
    </row>
    <row r="829" spans="1:13" hidden="1">
      <c r="A829" t="s">
        <v>1463</v>
      </c>
      <c r="B829" t="str">
        <f>VLOOKUP(A829,'3月考勤数据'!C:H,6,0)</f>
        <v>正式员工</v>
      </c>
      <c r="C829" s="43">
        <v>44774</v>
      </c>
      <c r="D829" t="s">
        <v>1776</v>
      </c>
      <c r="E829" s="43">
        <v>44986</v>
      </c>
      <c r="F829" s="43">
        <v>45016</v>
      </c>
      <c r="G829" t="s">
        <v>38</v>
      </c>
      <c r="H829">
        <f t="shared" si="66"/>
        <v>23</v>
      </c>
      <c r="I829">
        <f t="shared" si="62"/>
        <v>172.5</v>
      </c>
      <c r="J829">
        <f t="shared" si="63"/>
        <v>172.5</v>
      </c>
      <c r="K829" s="47">
        <v>0</v>
      </c>
      <c r="L829">
        <f t="shared" si="64"/>
        <v>0</v>
      </c>
      <c r="M829">
        <f t="shared" si="65"/>
        <v>172.5</v>
      </c>
    </row>
    <row r="830" spans="1:13" hidden="1">
      <c r="A830" t="s">
        <v>1195</v>
      </c>
      <c r="B830" t="str">
        <f>VLOOKUP(A830,'3月考勤数据'!C:H,6,0)</f>
        <v>正式员工</v>
      </c>
      <c r="C830" s="43">
        <v>44774</v>
      </c>
      <c r="D830" t="s">
        <v>1776</v>
      </c>
      <c r="E830" s="43">
        <v>44986</v>
      </c>
      <c r="F830" s="43">
        <v>45016</v>
      </c>
      <c r="G830" t="s">
        <v>38</v>
      </c>
      <c r="H830">
        <f t="shared" si="66"/>
        <v>23</v>
      </c>
      <c r="I830">
        <f t="shared" si="62"/>
        <v>172.5</v>
      </c>
      <c r="J830">
        <f t="shared" si="63"/>
        <v>172.5</v>
      </c>
      <c r="K830" s="47">
        <v>0</v>
      </c>
      <c r="L830">
        <f t="shared" si="64"/>
        <v>0</v>
      </c>
      <c r="M830">
        <f t="shared" si="65"/>
        <v>172.5</v>
      </c>
    </row>
    <row r="831" spans="1:13" hidden="1">
      <c r="A831" t="s">
        <v>1649</v>
      </c>
      <c r="B831" t="str">
        <f>VLOOKUP(A831,'3月考勤数据'!C:H,6,0)</f>
        <v>正式员工</v>
      </c>
      <c r="C831" s="43">
        <v>44774</v>
      </c>
      <c r="D831" t="s">
        <v>1776</v>
      </c>
      <c r="E831" s="43">
        <v>44986</v>
      </c>
      <c r="F831" s="43">
        <v>45016</v>
      </c>
      <c r="G831" t="s">
        <v>38</v>
      </c>
      <c r="H831">
        <f t="shared" si="66"/>
        <v>23</v>
      </c>
      <c r="I831">
        <f t="shared" si="62"/>
        <v>172.5</v>
      </c>
      <c r="J831">
        <f t="shared" si="63"/>
        <v>172.5</v>
      </c>
      <c r="K831" s="47">
        <v>0</v>
      </c>
      <c r="L831">
        <f t="shared" si="64"/>
        <v>0</v>
      </c>
      <c r="M831">
        <f t="shared" si="65"/>
        <v>172.5</v>
      </c>
    </row>
    <row r="832" spans="1:13" hidden="1">
      <c r="A832" t="s">
        <v>1464</v>
      </c>
      <c r="B832" t="str">
        <f>VLOOKUP(A832,'3月考勤数据'!C:H,6,0)</f>
        <v>正式员工</v>
      </c>
      <c r="C832" s="43">
        <v>44774</v>
      </c>
      <c r="D832" t="s">
        <v>1776</v>
      </c>
      <c r="E832" s="43">
        <v>44986</v>
      </c>
      <c r="F832" s="43">
        <v>45016</v>
      </c>
      <c r="G832" t="s">
        <v>38</v>
      </c>
      <c r="H832">
        <f t="shared" si="66"/>
        <v>23</v>
      </c>
      <c r="I832">
        <f t="shared" si="62"/>
        <v>172.5</v>
      </c>
      <c r="J832">
        <f t="shared" si="63"/>
        <v>172.5</v>
      </c>
      <c r="K832" s="47">
        <v>0</v>
      </c>
      <c r="L832">
        <f t="shared" si="64"/>
        <v>0</v>
      </c>
      <c r="M832">
        <f t="shared" si="65"/>
        <v>172.5</v>
      </c>
    </row>
    <row r="833" spans="1:13" hidden="1">
      <c r="A833" t="s">
        <v>1650</v>
      </c>
      <c r="B833" t="str">
        <f>VLOOKUP(A833,'3月考勤数据'!C:H,6,0)</f>
        <v>正式员工</v>
      </c>
      <c r="C833" s="43">
        <v>44774</v>
      </c>
      <c r="D833" t="s">
        <v>1776</v>
      </c>
      <c r="E833" s="43">
        <v>44986</v>
      </c>
      <c r="F833" s="43">
        <v>45016</v>
      </c>
      <c r="G833" t="s">
        <v>38</v>
      </c>
      <c r="H833">
        <f t="shared" si="66"/>
        <v>23</v>
      </c>
      <c r="I833">
        <f t="shared" si="62"/>
        <v>172.5</v>
      </c>
      <c r="J833">
        <f t="shared" si="63"/>
        <v>172.5</v>
      </c>
      <c r="K833" s="47">
        <v>0</v>
      </c>
      <c r="L833">
        <f t="shared" si="64"/>
        <v>0</v>
      </c>
      <c r="M833">
        <f t="shared" si="65"/>
        <v>172.5</v>
      </c>
    </row>
    <row r="834" spans="1:13" hidden="1">
      <c r="A834" t="s">
        <v>1651</v>
      </c>
      <c r="B834" t="str">
        <f>VLOOKUP(A834,'3月考勤数据'!C:H,6,0)</f>
        <v>正式员工</v>
      </c>
      <c r="C834" s="43">
        <v>44774</v>
      </c>
      <c r="D834" t="s">
        <v>1776</v>
      </c>
      <c r="E834" s="43">
        <v>44986</v>
      </c>
      <c r="F834" s="43">
        <v>45016</v>
      </c>
      <c r="G834" t="s">
        <v>133</v>
      </c>
      <c r="H834">
        <f t="shared" si="66"/>
        <v>23</v>
      </c>
      <c r="I834">
        <f t="shared" ref="I834:I897" si="67">IF(G834="研发",172.5,184)</f>
        <v>184</v>
      </c>
      <c r="J834">
        <f t="shared" ref="J834:J897" si="68">IF(G834="研发",7.5,8)*H834</f>
        <v>184</v>
      </c>
      <c r="K834" s="47">
        <v>0</v>
      </c>
      <c r="L834">
        <f t="shared" ref="L834:L897" si="69">IF(G834="研发",7.5,8)*K834</f>
        <v>0</v>
      </c>
      <c r="M834">
        <f t="shared" ref="M834:M897" si="70">J834-L834</f>
        <v>184</v>
      </c>
    </row>
    <row r="835" spans="1:13" hidden="1">
      <c r="A835" t="s">
        <v>1197</v>
      </c>
      <c r="B835" t="str">
        <f>VLOOKUP(A835,'3月考勤数据'!C:H,6,0)</f>
        <v>正式员工</v>
      </c>
      <c r="C835" s="43">
        <v>44774</v>
      </c>
      <c r="D835" t="s">
        <v>1776</v>
      </c>
      <c r="E835" s="43">
        <v>44986</v>
      </c>
      <c r="F835" s="43">
        <v>45016</v>
      </c>
      <c r="G835" t="s">
        <v>38</v>
      </c>
      <c r="H835">
        <f t="shared" si="66"/>
        <v>23</v>
      </c>
      <c r="I835">
        <f t="shared" si="67"/>
        <v>172.5</v>
      </c>
      <c r="J835">
        <f t="shared" si="68"/>
        <v>172.5</v>
      </c>
      <c r="K835" s="47">
        <v>0</v>
      </c>
      <c r="L835">
        <f t="shared" si="69"/>
        <v>0</v>
      </c>
      <c r="M835">
        <f t="shared" si="70"/>
        <v>172.5</v>
      </c>
    </row>
    <row r="836" spans="1:13" hidden="1">
      <c r="A836" t="s">
        <v>1652</v>
      </c>
      <c r="B836" t="str">
        <f>VLOOKUP(A836,'3月考勤数据'!C:H,6,0)</f>
        <v>正式员工</v>
      </c>
      <c r="C836" s="43">
        <v>44774</v>
      </c>
      <c r="D836" t="s">
        <v>1776</v>
      </c>
      <c r="E836" s="43">
        <v>44986</v>
      </c>
      <c r="F836" s="43">
        <v>45016</v>
      </c>
      <c r="G836" t="s">
        <v>38</v>
      </c>
      <c r="H836">
        <f t="shared" si="66"/>
        <v>23</v>
      </c>
      <c r="I836">
        <f t="shared" si="67"/>
        <v>172.5</v>
      </c>
      <c r="J836">
        <f t="shared" si="68"/>
        <v>172.5</v>
      </c>
      <c r="K836" s="47">
        <v>0</v>
      </c>
      <c r="L836">
        <f t="shared" si="69"/>
        <v>0</v>
      </c>
      <c r="M836">
        <f t="shared" si="70"/>
        <v>172.5</v>
      </c>
    </row>
    <row r="837" spans="1:13" hidden="1">
      <c r="A837" t="s">
        <v>1647</v>
      </c>
      <c r="B837" t="str">
        <f>VLOOKUP(A837,'3月考勤数据'!C:H,6,0)</f>
        <v>正式员工</v>
      </c>
      <c r="C837" s="43">
        <v>44767</v>
      </c>
      <c r="D837" t="s">
        <v>1776</v>
      </c>
      <c r="E837" s="43">
        <v>44986</v>
      </c>
      <c r="F837" s="43">
        <v>45016</v>
      </c>
      <c r="G837" t="s">
        <v>38</v>
      </c>
      <c r="H837">
        <f t="shared" si="66"/>
        <v>23</v>
      </c>
      <c r="I837">
        <f t="shared" si="67"/>
        <v>172.5</v>
      </c>
      <c r="J837">
        <f t="shared" si="68"/>
        <v>172.5</v>
      </c>
      <c r="K837" s="47">
        <v>0</v>
      </c>
      <c r="L837">
        <f t="shared" si="69"/>
        <v>0</v>
      </c>
      <c r="M837">
        <f t="shared" si="70"/>
        <v>172.5</v>
      </c>
    </row>
    <row r="838" spans="1:13" hidden="1">
      <c r="A838" t="s">
        <v>1311</v>
      </c>
      <c r="B838" t="str">
        <f>VLOOKUP(A838,'3月考勤数据'!C:H,6,0)</f>
        <v>正式员工</v>
      </c>
      <c r="C838" s="43">
        <v>44774</v>
      </c>
      <c r="D838" t="s">
        <v>1776</v>
      </c>
      <c r="E838" s="43">
        <v>44986</v>
      </c>
      <c r="F838" s="43">
        <v>45016</v>
      </c>
      <c r="G838" t="s">
        <v>133</v>
      </c>
      <c r="H838">
        <f t="shared" si="66"/>
        <v>23</v>
      </c>
      <c r="I838">
        <f t="shared" si="67"/>
        <v>184</v>
      </c>
      <c r="J838">
        <f t="shared" si="68"/>
        <v>184</v>
      </c>
      <c r="K838" s="47">
        <v>0</v>
      </c>
      <c r="L838">
        <f t="shared" si="69"/>
        <v>0</v>
      </c>
      <c r="M838">
        <f t="shared" si="70"/>
        <v>184</v>
      </c>
    </row>
    <row r="839" spans="1:13" hidden="1">
      <c r="A839" t="s">
        <v>1313</v>
      </c>
      <c r="B839" t="str">
        <f>VLOOKUP(A839,'3月考勤数据'!C:H,6,0)</f>
        <v>正式员工</v>
      </c>
      <c r="C839" s="43">
        <v>44776</v>
      </c>
      <c r="D839" t="s">
        <v>1776</v>
      </c>
      <c r="E839" s="43">
        <v>44986</v>
      </c>
      <c r="F839" s="43">
        <v>45016</v>
      </c>
      <c r="G839" t="s">
        <v>38</v>
      </c>
      <c r="H839">
        <f t="shared" si="66"/>
        <v>23</v>
      </c>
      <c r="I839">
        <f t="shared" si="67"/>
        <v>172.5</v>
      </c>
      <c r="J839">
        <f t="shared" si="68"/>
        <v>172.5</v>
      </c>
      <c r="K839" s="47">
        <v>0</v>
      </c>
      <c r="L839">
        <f t="shared" si="69"/>
        <v>0</v>
      </c>
      <c r="M839">
        <f t="shared" si="70"/>
        <v>172.5</v>
      </c>
    </row>
    <row r="840" spans="1:13" hidden="1">
      <c r="A840" t="s">
        <v>1594</v>
      </c>
      <c r="B840" t="str">
        <f>VLOOKUP(A840,'3月考勤数据'!C:H,6,0)</f>
        <v>正式员工</v>
      </c>
      <c r="C840" s="43">
        <v>44781</v>
      </c>
      <c r="D840" t="s">
        <v>1776</v>
      </c>
      <c r="E840" s="43">
        <v>44986</v>
      </c>
      <c r="F840" s="43">
        <v>45016</v>
      </c>
      <c r="G840" t="s">
        <v>38</v>
      </c>
      <c r="H840">
        <f t="shared" si="66"/>
        <v>23</v>
      </c>
      <c r="I840">
        <f t="shared" si="67"/>
        <v>172.5</v>
      </c>
      <c r="J840">
        <f t="shared" si="68"/>
        <v>172.5</v>
      </c>
      <c r="K840" s="47">
        <v>0</v>
      </c>
      <c r="L840">
        <f t="shared" si="69"/>
        <v>0</v>
      </c>
      <c r="M840">
        <f t="shared" si="70"/>
        <v>172.5</v>
      </c>
    </row>
    <row r="841" spans="1:13" hidden="1">
      <c r="A841" t="s">
        <v>1225</v>
      </c>
      <c r="B841" t="str">
        <f>VLOOKUP(A841,'3月考勤数据'!C:H,6,0)</f>
        <v>正式员工</v>
      </c>
      <c r="C841" s="43">
        <v>44783</v>
      </c>
      <c r="D841" t="s">
        <v>1776</v>
      </c>
      <c r="E841" s="43">
        <v>44986</v>
      </c>
      <c r="F841" s="43">
        <v>45016</v>
      </c>
      <c r="G841" t="s">
        <v>133</v>
      </c>
      <c r="H841">
        <f t="shared" si="66"/>
        <v>23</v>
      </c>
      <c r="I841">
        <f t="shared" si="67"/>
        <v>184</v>
      </c>
      <c r="J841">
        <f t="shared" si="68"/>
        <v>184</v>
      </c>
      <c r="K841" s="47">
        <v>0</v>
      </c>
      <c r="L841">
        <f t="shared" si="69"/>
        <v>0</v>
      </c>
      <c r="M841">
        <f t="shared" si="70"/>
        <v>184</v>
      </c>
    </row>
    <row r="842" spans="1:13" hidden="1">
      <c r="A842" t="s">
        <v>1591</v>
      </c>
      <c r="B842" t="str">
        <f>VLOOKUP(A842,'3月考勤数据'!C:H,6,0)</f>
        <v>正式员工</v>
      </c>
      <c r="C842" s="43">
        <v>44785</v>
      </c>
      <c r="D842" t="s">
        <v>1776</v>
      </c>
      <c r="E842" s="43">
        <v>44986</v>
      </c>
      <c r="F842" s="43">
        <v>45016</v>
      </c>
      <c r="G842" t="s">
        <v>38</v>
      </c>
      <c r="H842">
        <f t="shared" si="66"/>
        <v>23</v>
      </c>
      <c r="I842">
        <f t="shared" si="67"/>
        <v>172.5</v>
      </c>
      <c r="J842">
        <f t="shared" si="68"/>
        <v>172.5</v>
      </c>
      <c r="K842" s="47">
        <v>0</v>
      </c>
      <c r="L842">
        <f t="shared" si="69"/>
        <v>0</v>
      </c>
      <c r="M842">
        <f t="shared" si="70"/>
        <v>172.5</v>
      </c>
    </row>
    <row r="843" spans="1:13" hidden="1">
      <c r="A843" t="s">
        <v>1316</v>
      </c>
      <c r="B843" t="str">
        <f>VLOOKUP(A843,'3月考勤数据'!C:H,6,0)</f>
        <v>正式员工</v>
      </c>
      <c r="C843" s="43">
        <v>44788</v>
      </c>
      <c r="D843" t="s">
        <v>1776</v>
      </c>
      <c r="E843" s="43">
        <v>44986</v>
      </c>
      <c r="F843" s="43">
        <v>45016</v>
      </c>
      <c r="G843" t="s">
        <v>133</v>
      </c>
      <c r="H843">
        <f t="shared" si="66"/>
        <v>23</v>
      </c>
      <c r="I843">
        <f t="shared" si="67"/>
        <v>184</v>
      </c>
      <c r="J843">
        <f t="shared" si="68"/>
        <v>184</v>
      </c>
      <c r="K843" s="47">
        <v>0</v>
      </c>
      <c r="L843">
        <f t="shared" si="69"/>
        <v>0</v>
      </c>
      <c r="M843">
        <f t="shared" si="70"/>
        <v>184</v>
      </c>
    </row>
    <row r="844" spans="1:13" hidden="1">
      <c r="A844" t="s">
        <v>1226</v>
      </c>
      <c r="B844" t="str">
        <f>VLOOKUP(A844,'3月考勤数据'!C:H,6,0)</f>
        <v>正式员工</v>
      </c>
      <c r="C844" s="43">
        <v>44788</v>
      </c>
      <c r="D844" t="s">
        <v>1776</v>
      </c>
      <c r="E844" s="43">
        <v>44986</v>
      </c>
      <c r="F844" s="43">
        <v>45016</v>
      </c>
      <c r="G844" t="s">
        <v>38</v>
      </c>
      <c r="H844">
        <f t="shared" si="66"/>
        <v>23</v>
      </c>
      <c r="I844">
        <f t="shared" si="67"/>
        <v>172.5</v>
      </c>
      <c r="J844">
        <f t="shared" si="68"/>
        <v>172.5</v>
      </c>
      <c r="K844" s="47">
        <v>0</v>
      </c>
      <c r="L844">
        <f t="shared" si="69"/>
        <v>0</v>
      </c>
      <c r="M844">
        <f t="shared" si="70"/>
        <v>172.5</v>
      </c>
    </row>
    <row r="845" spans="1:13" hidden="1">
      <c r="A845" t="s">
        <v>1698</v>
      </c>
      <c r="B845" t="str">
        <f>VLOOKUP(A845,'3月考勤数据'!C:H,6,0)</f>
        <v>正式员工</v>
      </c>
      <c r="C845" s="43">
        <v>44788</v>
      </c>
      <c r="D845" t="s">
        <v>1776</v>
      </c>
      <c r="E845" s="43">
        <v>44986</v>
      </c>
      <c r="F845" s="43">
        <v>45016</v>
      </c>
      <c r="G845" t="s">
        <v>133</v>
      </c>
      <c r="H845">
        <f t="shared" si="66"/>
        <v>23</v>
      </c>
      <c r="I845">
        <f t="shared" si="67"/>
        <v>184</v>
      </c>
      <c r="J845">
        <f t="shared" si="68"/>
        <v>184</v>
      </c>
      <c r="K845" s="47">
        <v>0</v>
      </c>
      <c r="L845">
        <f t="shared" si="69"/>
        <v>0</v>
      </c>
      <c r="M845">
        <f t="shared" si="70"/>
        <v>184</v>
      </c>
    </row>
    <row r="846" spans="1:13" hidden="1">
      <c r="A846" t="s">
        <v>1201</v>
      </c>
      <c r="B846" t="str">
        <f>VLOOKUP(A846,'3月考勤数据'!C:H,6,0)</f>
        <v>正式员工</v>
      </c>
      <c r="C846" s="43">
        <v>44792</v>
      </c>
      <c r="D846" t="s">
        <v>1776</v>
      </c>
      <c r="E846" s="43">
        <v>44986</v>
      </c>
      <c r="F846" s="43">
        <v>45016</v>
      </c>
      <c r="G846" t="s">
        <v>38</v>
      </c>
      <c r="H846">
        <f t="shared" si="66"/>
        <v>23</v>
      </c>
      <c r="I846">
        <f t="shared" si="67"/>
        <v>172.5</v>
      </c>
      <c r="J846">
        <f t="shared" si="68"/>
        <v>172.5</v>
      </c>
      <c r="K846" s="47">
        <v>0</v>
      </c>
      <c r="L846">
        <f t="shared" si="69"/>
        <v>0</v>
      </c>
      <c r="M846">
        <f t="shared" si="70"/>
        <v>172.5</v>
      </c>
    </row>
    <row r="847" spans="1:13" hidden="1">
      <c r="A847" t="s">
        <v>1318</v>
      </c>
      <c r="B847" t="str">
        <f>VLOOKUP(A847,'3月考勤数据'!C:H,6,0)</f>
        <v>正式员工</v>
      </c>
      <c r="C847" s="43">
        <v>44795</v>
      </c>
      <c r="D847" t="s">
        <v>1776</v>
      </c>
      <c r="E847" s="43">
        <v>44986</v>
      </c>
      <c r="F847" s="43">
        <v>45016</v>
      </c>
      <c r="G847" t="s">
        <v>38</v>
      </c>
      <c r="H847">
        <f t="shared" si="66"/>
        <v>23</v>
      </c>
      <c r="I847">
        <f t="shared" si="67"/>
        <v>172.5</v>
      </c>
      <c r="J847">
        <f t="shared" si="68"/>
        <v>172.5</v>
      </c>
      <c r="K847" s="47">
        <v>0</v>
      </c>
      <c r="L847">
        <f t="shared" si="69"/>
        <v>0</v>
      </c>
      <c r="M847">
        <f t="shared" si="70"/>
        <v>172.5</v>
      </c>
    </row>
    <row r="848" spans="1:13" hidden="1">
      <c r="A848" t="s">
        <v>994</v>
      </c>
      <c r="B848" t="str">
        <f>VLOOKUP(A848,'3月考勤数据'!C:H,6,0)</f>
        <v>正式员工</v>
      </c>
      <c r="C848" s="43">
        <v>44148</v>
      </c>
      <c r="D848" t="s">
        <v>1776</v>
      </c>
      <c r="E848" s="43">
        <v>44986</v>
      </c>
      <c r="F848" s="43">
        <v>45016</v>
      </c>
      <c r="G848" t="s">
        <v>38</v>
      </c>
      <c r="H848">
        <f t="shared" si="66"/>
        <v>23</v>
      </c>
      <c r="I848">
        <f t="shared" si="67"/>
        <v>172.5</v>
      </c>
      <c r="J848">
        <f t="shared" si="68"/>
        <v>172.5</v>
      </c>
      <c r="K848" s="47">
        <v>0</v>
      </c>
      <c r="L848">
        <f t="shared" si="69"/>
        <v>0</v>
      </c>
      <c r="M848">
        <f t="shared" si="70"/>
        <v>172.5</v>
      </c>
    </row>
    <row r="849" spans="1:13" hidden="1">
      <c r="A849" t="s">
        <v>1319</v>
      </c>
      <c r="B849" t="str">
        <f>VLOOKUP(A849,'3月考勤数据'!C:H,6,0)</f>
        <v>正式员工</v>
      </c>
      <c r="C849" s="43">
        <v>44795</v>
      </c>
      <c r="D849" t="s">
        <v>1776</v>
      </c>
      <c r="E849" s="43">
        <v>44986</v>
      </c>
      <c r="F849" s="43">
        <v>45016</v>
      </c>
      <c r="G849" t="s">
        <v>38</v>
      </c>
      <c r="H849">
        <f t="shared" si="66"/>
        <v>23</v>
      </c>
      <c r="I849">
        <f t="shared" si="67"/>
        <v>172.5</v>
      </c>
      <c r="J849">
        <f t="shared" si="68"/>
        <v>172.5</v>
      </c>
      <c r="K849" s="47">
        <v>0</v>
      </c>
      <c r="L849">
        <f t="shared" si="69"/>
        <v>0</v>
      </c>
      <c r="M849">
        <f t="shared" si="70"/>
        <v>172.5</v>
      </c>
    </row>
    <row r="850" spans="1:13" hidden="1">
      <c r="A850" t="s">
        <v>1597</v>
      </c>
      <c r="B850" t="str">
        <f>VLOOKUP(A850,'3月考勤数据'!C:H,6,0)</f>
        <v>正式员工</v>
      </c>
      <c r="C850" s="43">
        <v>44795</v>
      </c>
      <c r="D850" t="s">
        <v>1776</v>
      </c>
      <c r="E850" s="43">
        <v>44986</v>
      </c>
      <c r="F850" s="43">
        <v>45016</v>
      </c>
      <c r="G850" t="s">
        <v>38</v>
      </c>
      <c r="H850">
        <f t="shared" si="66"/>
        <v>23</v>
      </c>
      <c r="I850">
        <f t="shared" si="67"/>
        <v>172.5</v>
      </c>
      <c r="J850">
        <f t="shared" si="68"/>
        <v>172.5</v>
      </c>
      <c r="K850" s="47">
        <v>0</v>
      </c>
      <c r="L850">
        <f t="shared" si="69"/>
        <v>0</v>
      </c>
      <c r="M850">
        <f t="shared" si="70"/>
        <v>172.5</v>
      </c>
    </row>
    <row r="851" spans="1:13" hidden="1">
      <c r="A851" t="s">
        <v>1671</v>
      </c>
      <c r="B851" t="str">
        <f>VLOOKUP(A851,'3月考勤数据'!C:H,6,0)</f>
        <v>正式员工</v>
      </c>
      <c r="C851" s="43">
        <v>44795</v>
      </c>
      <c r="D851" t="s">
        <v>1776</v>
      </c>
      <c r="E851" s="43">
        <v>44986</v>
      </c>
      <c r="F851" s="43">
        <v>45016</v>
      </c>
      <c r="G851" t="s">
        <v>38</v>
      </c>
      <c r="H851">
        <f t="shared" si="66"/>
        <v>23</v>
      </c>
      <c r="I851">
        <f t="shared" si="67"/>
        <v>172.5</v>
      </c>
      <c r="J851">
        <f t="shared" si="68"/>
        <v>172.5</v>
      </c>
      <c r="K851" s="47">
        <v>0</v>
      </c>
      <c r="L851">
        <f t="shared" si="69"/>
        <v>0</v>
      </c>
      <c r="M851">
        <f t="shared" si="70"/>
        <v>172.5</v>
      </c>
    </row>
    <row r="852" spans="1:13" hidden="1">
      <c r="A852" t="s">
        <v>1320</v>
      </c>
      <c r="B852" t="str">
        <f>VLOOKUP(A852,'3月考勤数据'!C:H,6,0)</f>
        <v>正式员工</v>
      </c>
      <c r="C852" s="43">
        <v>44795</v>
      </c>
      <c r="D852" t="s">
        <v>1776</v>
      </c>
      <c r="E852" s="43">
        <v>44986</v>
      </c>
      <c r="F852" s="43">
        <v>45016</v>
      </c>
      <c r="G852" t="s">
        <v>38</v>
      </c>
      <c r="H852">
        <f t="shared" si="66"/>
        <v>23</v>
      </c>
      <c r="I852">
        <f t="shared" si="67"/>
        <v>172.5</v>
      </c>
      <c r="J852">
        <f t="shared" si="68"/>
        <v>172.5</v>
      </c>
      <c r="K852" s="47">
        <v>0</v>
      </c>
      <c r="L852">
        <f t="shared" si="69"/>
        <v>0</v>
      </c>
      <c r="M852">
        <f t="shared" si="70"/>
        <v>172.5</v>
      </c>
    </row>
    <row r="853" spans="1:13" hidden="1">
      <c r="A853" t="s">
        <v>1228</v>
      </c>
      <c r="B853" t="str">
        <f>VLOOKUP(A853,'3月考勤数据'!C:H,6,0)</f>
        <v>正式员工</v>
      </c>
      <c r="C853" s="43">
        <v>44795</v>
      </c>
      <c r="D853" t="s">
        <v>1776</v>
      </c>
      <c r="E853" s="43">
        <v>44986</v>
      </c>
      <c r="F853" s="43">
        <v>45016</v>
      </c>
      <c r="G853" t="s">
        <v>38</v>
      </c>
      <c r="H853">
        <f t="shared" si="66"/>
        <v>23</v>
      </c>
      <c r="I853">
        <f t="shared" si="67"/>
        <v>172.5</v>
      </c>
      <c r="J853">
        <f t="shared" si="68"/>
        <v>172.5</v>
      </c>
      <c r="K853" s="47">
        <v>0</v>
      </c>
      <c r="L853">
        <f t="shared" si="69"/>
        <v>0</v>
      </c>
      <c r="M853">
        <f t="shared" si="70"/>
        <v>172.5</v>
      </c>
    </row>
    <row r="854" spans="1:13" hidden="1">
      <c r="A854" t="s">
        <v>1230</v>
      </c>
      <c r="B854" t="str">
        <f>VLOOKUP(A854,'3月考勤数据'!C:H,6,0)</f>
        <v>正式员工</v>
      </c>
      <c r="C854" s="43">
        <v>44799</v>
      </c>
      <c r="D854" t="s">
        <v>1776</v>
      </c>
      <c r="E854" s="43">
        <v>44986</v>
      </c>
      <c r="F854" s="43">
        <v>45016</v>
      </c>
      <c r="G854" t="s">
        <v>38</v>
      </c>
      <c r="H854">
        <f t="shared" si="66"/>
        <v>23</v>
      </c>
      <c r="I854">
        <f t="shared" si="67"/>
        <v>172.5</v>
      </c>
      <c r="J854">
        <f t="shared" si="68"/>
        <v>172.5</v>
      </c>
      <c r="K854" s="47">
        <v>0</v>
      </c>
      <c r="L854">
        <f t="shared" si="69"/>
        <v>0</v>
      </c>
      <c r="M854">
        <f t="shared" si="70"/>
        <v>172.5</v>
      </c>
    </row>
    <row r="855" spans="1:13" hidden="1">
      <c r="A855" t="s">
        <v>1701</v>
      </c>
      <c r="B855" t="str">
        <f>VLOOKUP(A855,'3月考勤数据'!C:H,6,0)</f>
        <v>正式员工</v>
      </c>
      <c r="C855" s="43">
        <v>44799</v>
      </c>
      <c r="D855" t="s">
        <v>1776</v>
      </c>
      <c r="E855" s="43">
        <v>44986</v>
      </c>
      <c r="F855" s="43">
        <v>45016</v>
      </c>
      <c r="G855" t="s">
        <v>38</v>
      </c>
      <c r="H855">
        <f t="shared" si="66"/>
        <v>23</v>
      </c>
      <c r="I855">
        <f t="shared" si="67"/>
        <v>172.5</v>
      </c>
      <c r="J855">
        <f t="shared" si="68"/>
        <v>172.5</v>
      </c>
      <c r="K855" s="47">
        <v>0</v>
      </c>
      <c r="L855">
        <f t="shared" si="69"/>
        <v>0</v>
      </c>
      <c r="M855">
        <f t="shared" si="70"/>
        <v>172.5</v>
      </c>
    </row>
    <row r="856" spans="1:13" hidden="1">
      <c r="A856" t="s">
        <v>1233</v>
      </c>
      <c r="B856" t="str">
        <f>VLOOKUP(A856,'3月考勤数据'!C:H,6,0)</f>
        <v>正式员工</v>
      </c>
      <c r="C856" s="43">
        <v>44802</v>
      </c>
      <c r="D856" t="s">
        <v>1776</v>
      </c>
      <c r="E856" s="43">
        <v>44986</v>
      </c>
      <c r="F856" s="43">
        <v>45016</v>
      </c>
      <c r="G856" t="s">
        <v>133</v>
      </c>
      <c r="H856">
        <f t="shared" si="66"/>
        <v>23</v>
      </c>
      <c r="I856">
        <f t="shared" si="67"/>
        <v>184</v>
      </c>
      <c r="J856">
        <f t="shared" si="68"/>
        <v>184</v>
      </c>
      <c r="K856" s="47">
        <v>0</v>
      </c>
      <c r="L856">
        <f t="shared" si="69"/>
        <v>0</v>
      </c>
      <c r="M856">
        <f t="shared" si="70"/>
        <v>184</v>
      </c>
    </row>
    <row r="857" spans="1:13" hidden="1">
      <c r="A857" t="s">
        <v>1672</v>
      </c>
      <c r="B857" t="str">
        <f>VLOOKUP(A857,'3月考勤数据'!C:H,6,0)</f>
        <v>正式员工</v>
      </c>
      <c r="C857" s="43">
        <v>44802</v>
      </c>
      <c r="D857" t="s">
        <v>1776</v>
      </c>
      <c r="E857" s="43">
        <v>44986</v>
      </c>
      <c r="F857" s="43">
        <v>45016</v>
      </c>
      <c r="G857" t="s">
        <v>38</v>
      </c>
      <c r="H857">
        <f t="shared" si="66"/>
        <v>23</v>
      </c>
      <c r="I857">
        <f t="shared" si="67"/>
        <v>172.5</v>
      </c>
      <c r="J857">
        <f t="shared" si="68"/>
        <v>172.5</v>
      </c>
      <c r="K857" s="47">
        <v>0</v>
      </c>
      <c r="L857">
        <f t="shared" si="69"/>
        <v>0</v>
      </c>
      <c r="M857">
        <f t="shared" si="70"/>
        <v>172.5</v>
      </c>
    </row>
    <row r="858" spans="1:13" hidden="1">
      <c r="A858" t="s">
        <v>1673</v>
      </c>
      <c r="B858" t="str">
        <f>VLOOKUP(A858,'3月考勤数据'!C:H,6,0)</f>
        <v>正式员工</v>
      </c>
      <c r="C858" s="43">
        <v>44802</v>
      </c>
      <c r="D858" t="s">
        <v>1776</v>
      </c>
      <c r="E858" s="43">
        <v>44986</v>
      </c>
      <c r="F858" s="43">
        <v>45016</v>
      </c>
      <c r="G858" t="s">
        <v>38</v>
      </c>
      <c r="H858">
        <f t="shared" si="66"/>
        <v>23</v>
      </c>
      <c r="I858">
        <f t="shared" si="67"/>
        <v>172.5</v>
      </c>
      <c r="J858">
        <f t="shared" si="68"/>
        <v>172.5</v>
      </c>
      <c r="K858" s="47">
        <v>0</v>
      </c>
      <c r="L858">
        <f t="shared" si="69"/>
        <v>0</v>
      </c>
      <c r="M858">
        <f t="shared" si="70"/>
        <v>172.5</v>
      </c>
    </row>
    <row r="859" spans="1:13" hidden="1">
      <c r="A859" t="s">
        <v>1636</v>
      </c>
      <c r="B859" t="str">
        <f>VLOOKUP(A859,'3月考勤数据'!C:H,6,0)</f>
        <v>正式员工</v>
      </c>
      <c r="C859" s="43">
        <v>44746</v>
      </c>
      <c r="D859" t="s">
        <v>1776</v>
      </c>
      <c r="E859" s="43">
        <v>44986</v>
      </c>
      <c r="F859" s="43">
        <v>45016</v>
      </c>
      <c r="G859" t="s">
        <v>38</v>
      </c>
      <c r="H859">
        <f t="shared" si="66"/>
        <v>23</v>
      </c>
      <c r="I859">
        <f t="shared" si="67"/>
        <v>172.5</v>
      </c>
      <c r="J859">
        <f t="shared" si="68"/>
        <v>172.5</v>
      </c>
      <c r="K859" s="47">
        <v>0</v>
      </c>
      <c r="L859">
        <f t="shared" si="69"/>
        <v>0</v>
      </c>
      <c r="M859">
        <f t="shared" si="70"/>
        <v>172.5</v>
      </c>
    </row>
    <row r="860" spans="1:13" hidden="1">
      <c r="A860" t="s">
        <v>1234</v>
      </c>
      <c r="B860" t="str">
        <f>VLOOKUP(A860,'3月考勤数据'!C:H,6,0)</f>
        <v>正式员工</v>
      </c>
      <c r="C860" s="43">
        <v>44806</v>
      </c>
      <c r="D860" t="s">
        <v>1776</v>
      </c>
      <c r="E860" s="43">
        <v>44986</v>
      </c>
      <c r="F860" s="43">
        <v>45016</v>
      </c>
      <c r="G860" t="s">
        <v>38</v>
      </c>
      <c r="H860">
        <f t="shared" si="66"/>
        <v>23</v>
      </c>
      <c r="I860">
        <f t="shared" si="67"/>
        <v>172.5</v>
      </c>
      <c r="J860">
        <f t="shared" si="68"/>
        <v>172.5</v>
      </c>
      <c r="K860" s="47">
        <v>0</v>
      </c>
      <c r="L860">
        <f t="shared" si="69"/>
        <v>0</v>
      </c>
      <c r="M860">
        <f t="shared" si="70"/>
        <v>172.5</v>
      </c>
    </row>
    <row r="861" spans="1:13" hidden="1">
      <c r="A861" t="s">
        <v>1598</v>
      </c>
      <c r="B861" t="str">
        <f>VLOOKUP(A861,'3月考勤数据'!C:H,6,0)</f>
        <v>正式员工</v>
      </c>
      <c r="C861" s="43">
        <v>44809</v>
      </c>
      <c r="D861" t="s">
        <v>1776</v>
      </c>
      <c r="E861" s="43">
        <v>44986</v>
      </c>
      <c r="F861" s="43">
        <v>45016</v>
      </c>
      <c r="G861" t="s">
        <v>38</v>
      </c>
      <c r="H861">
        <f t="shared" si="66"/>
        <v>23</v>
      </c>
      <c r="I861">
        <f t="shared" si="67"/>
        <v>172.5</v>
      </c>
      <c r="J861">
        <f t="shared" si="68"/>
        <v>172.5</v>
      </c>
      <c r="K861" s="47">
        <v>0</v>
      </c>
      <c r="L861">
        <f t="shared" si="69"/>
        <v>0</v>
      </c>
      <c r="M861">
        <f t="shared" si="70"/>
        <v>172.5</v>
      </c>
    </row>
    <row r="862" spans="1:13" hidden="1">
      <c r="A862" t="s">
        <v>1321</v>
      </c>
      <c r="B862" t="str">
        <f>VLOOKUP(A862,'3月考勤数据'!C:H,6,0)</f>
        <v>正式员工</v>
      </c>
      <c r="C862" s="43">
        <v>44809</v>
      </c>
      <c r="D862" t="s">
        <v>1776</v>
      </c>
      <c r="E862" s="43">
        <v>44986</v>
      </c>
      <c r="F862" s="43">
        <v>45016</v>
      </c>
      <c r="G862" t="s">
        <v>38</v>
      </c>
      <c r="H862">
        <f t="shared" si="66"/>
        <v>23</v>
      </c>
      <c r="I862">
        <f t="shared" si="67"/>
        <v>172.5</v>
      </c>
      <c r="J862">
        <f t="shared" si="68"/>
        <v>172.5</v>
      </c>
      <c r="K862" s="47">
        <v>0</v>
      </c>
      <c r="L862">
        <f t="shared" si="69"/>
        <v>0</v>
      </c>
      <c r="M862">
        <f t="shared" si="70"/>
        <v>172.5</v>
      </c>
    </row>
    <row r="863" spans="1:13" hidden="1">
      <c r="A863" t="s">
        <v>1367</v>
      </c>
      <c r="B863" t="str">
        <f>VLOOKUP(A863,'3月考勤数据'!C:H,6,0)</f>
        <v>正式员工</v>
      </c>
      <c r="C863" s="43">
        <v>44813</v>
      </c>
      <c r="D863" t="s">
        <v>1776</v>
      </c>
      <c r="E863" s="43">
        <v>44986</v>
      </c>
      <c r="F863" s="43">
        <v>45016</v>
      </c>
      <c r="G863" t="s">
        <v>38</v>
      </c>
      <c r="H863">
        <f t="shared" si="66"/>
        <v>23</v>
      </c>
      <c r="I863">
        <f t="shared" si="67"/>
        <v>172.5</v>
      </c>
      <c r="J863">
        <f t="shared" si="68"/>
        <v>172.5</v>
      </c>
      <c r="K863" s="47">
        <v>0</v>
      </c>
      <c r="L863">
        <f t="shared" si="69"/>
        <v>0</v>
      </c>
      <c r="M863">
        <f t="shared" si="70"/>
        <v>172.5</v>
      </c>
    </row>
    <row r="864" spans="1:13" hidden="1">
      <c r="A864" t="s">
        <v>1323</v>
      </c>
      <c r="B864" t="str">
        <f>VLOOKUP(A864,'3月考勤数据'!C:H,6,0)</f>
        <v>正式员工</v>
      </c>
      <c r="C864" s="43">
        <v>44813</v>
      </c>
      <c r="D864" t="s">
        <v>1776</v>
      </c>
      <c r="E864" s="43">
        <v>44986</v>
      </c>
      <c r="F864" s="43">
        <v>45016</v>
      </c>
      <c r="G864" t="s">
        <v>133</v>
      </c>
      <c r="H864">
        <f t="shared" si="66"/>
        <v>23</v>
      </c>
      <c r="I864">
        <f t="shared" si="67"/>
        <v>184</v>
      </c>
      <c r="J864">
        <f t="shared" si="68"/>
        <v>184</v>
      </c>
      <c r="K864" s="47">
        <v>0</v>
      </c>
      <c r="L864">
        <f t="shared" si="69"/>
        <v>0</v>
      </c>
      <c r="M864">
        <f t="shared" si="70"/>
        <v>184</v>
      </c>
    </row>
    <row r="865" spans="1:13" hidden="1">
      <c r="A865" t="s">
        <v>1325</v>
      </c>
      <c r="B865" t="str">
        <f>VLOOKUP(A865,'3月考勤数据'!C:H,6,0)</f>
        <v>正式员工</v>
      </c>
      <c r="C865" s="43">
        <v>44818</v>
      </c>
      <c r="D865" t="s">
        <v>1776</v>
      </c>
      <c r="E865" s="43">
        <v>44986</v>
      </c>
      <c r="F865" s="43">
        <v>45016</v>
      </c>
      <c r="G865" t="s">
        <v>38</v>
      </c>
      <c r="H865">
        <f t="shared" si="66"/>
        <v>23</v>
      </c>
      <c r="I865">
        <f t="shared" si="67"/>
        <v>172.5</v>
      </c>
      <c r="J865">
        <f t="shared" si="68"/>
        <v>172.5</v>
      </c>
      <c r="K865" s="47">
        <v>0</v>
      </c>
      <c r="L865">
        <f t="shared" si="69"/>
        <v>0</v>
      </c>
      <c r="M865">
        <f t="shared" si="70"/>
        <v>172.5</v>
      </c>
    </row>
    <row r="866" spans="1:13" hidden="1">
      <c r="A866" t="s">
        <v>1370</v>
      </c>
      <c r="B866" t="str">
        <f>VLOOKUP(A866,'3月考勤数据'!C:H,6,0)</f>
        <v>正式员工</v>
      </c>
      <c r="C866" s="43">
        <v>44818</v>
      </c>
      <c r="D866" t="s">
        <v>1776</v>
      </c>
      <c r="E866" s="43">
        <v>44986</v>
      </c>
      <c r="F866" s="43">
        <v>45016</v>
      </c>
      <c r="G866" t="s">
        <v>38</v>
      </c>
      <c r="H866">
        <f t="shared" si="66"/>
        <v>23</v>
      </c>
      <c r="I866">
        <f t="shared" si="67"/>
        <v>172.5</v>
      </c>
      <c r="J866">
        <f t="shared" si="68"/>
        <v>172.5</v>
      </c>
      <c r="K866" s="47">
        <v>0</v>
      </c>
      <c r="L866">
        <f t="shared" si="69"/>
        <v>0</v>
      </c>
      <c r="M866">
        <f t="shared" si="70"/>
        <v>172.5</v>
      </c>
    </row>
    <row r="867" spans="1:13" hidden="1">
      <c r="A867" t="s">
        <v>1264</v>
      </c>
      <c r="B867" t="str">
        <f>VLOOKUP(A867,'3月考勤数据'!C:H,6,0)</f>
        <v>正式员工</v>
      </c>
      <c r="C867" s="43">
        <v>44410</v>
      </c>
      <c r="D867" t="s">
        <v>1776</v>
      </c>
      <c r="E867" s="43">
        <v>44986</v>
      </c>
      <c r="F867" s="43">
        <v>45016</v>
      </c>
      <c r="G867" t="s">
        <v>133</v>
      </c>
      <c r="H867">
        <f t="shared" si="66"/>
        <v>23</v>
      </c>
      <c r="I867">
        <f t="shared" si="67"/>
        <v>184</v>
      </c>
      <c r="J867">
        <f t="shared" si="68"/>
        <v>184</v>
      </c>
      <c r="K867" s="47">
        <v>0</v>
      </c>
      <c r="L867">
        <f t="shared" si="69"/>
        <v>0</v>
      </c>
      <c r="M867">
        <f t="shared" si="70"/>
        <v>184</v>
      </c>
    </row>
    <row r="868" spans="1:13" hidden="1">
      <c r="A868" t="s">
        <v>1674</v>
      </c>
      <c r="B868" t="str">
        <f>VLOOKUP(A868,'3月考勤数据'!C:H,6,0)</f>
        <v>正式员工</v>
      </c>
      <c r="C868" s="43">
        <v>44818</v>
      </c>
      <c r="D868" t="s">
        <v>1776</v>
      </c>
      <c r="E868" s="43">
        <v>44986</v>
      </c>
      <c r="F868" s="43">
        <v>45016</v>
      </c>
      <c r="G868" t="s">
        <v>38</v>
      </c>
      <c r="H868">
        <f t="shared" si="66"/>
        <v>23</v>
      </c>
      <c r="I868">
        <f t="shared" si="67"/>
        <v>172.5</v>
      </c>
      <c r="J868">
        <f t="shared" si="68"/>
        <v>172.5</v>
      </c>
      <c r="K868" s="47">
        <v>0</v>
      </c>
      <c r="L868">
        <f t="shared" si="69"/>
        <v>0</v>
      </c>
      <c r="M868">
        <f t="shared" si="70"/>
        <v>172.5</v>
      </c>
    </row>
    <row r="869" spans="1:13" hidden="1">
      <c r="A869" t="s">
        <v>1599</v>
      </c>
      <c r="B869" t="str">
        <f>VLOOKUP(A869,'3月考勤数据'!C:H,6,0)</f>
        <v>正式员工</v>
      </c>
      <c r="C869" s="43">
        <v>44818</v>
      </c>
      <c r="D869" t="s">
        <v>1776</v>
      </c>
      <c r="E869" s="43">
        <v>44986</v>
      </c>
      <c r="F869" s="43">
        <v>45016</v>
      </c>
      <c r="G869" t="s">
        <v>38</v>
      </c>
      <c r="H869">
        <f t="shared" si="66"/>
        <v>23</v>
      </c>
      <c r="I869">
        <f t="shared" si="67"/>
        <v>172.5</v>
      </c>
      <c r="J869">
        <f t="shared" si="68"/>
        <v>172.5</v>
      </c>
      <c r="K869" s="47">
        <v>0</v>
      </c>
      <c r="L869">
        <f t="shared" si="69"/>
        <v>0</v>
      </c>
      <c r="M869">
        <f t="shared" si="70"/>
        <v>172.5</v>
      </c>
    </row>
    <row r="870" spans="1:13" hidden="1">
      <c r="A870" t="s">
        <v>1371</v>
      </c>
      <c r="B870" t="str">
        <f>VLOOKUP(A870,'3月考勤数据'!C:H,6,0)</f>
        <v>正式员工</v>
      </c>
      <c r="C870" s="43">
        <v>44818</v>
      </c>
      <c r="D870" t="s">
        <v>1776</v>
      </c>
      <c r="E870" s="43">
        <v>44986</v>
      </c>
      <c r="F870" s="43">
        <v>45016</v>
      </c>
      <c r="G870" t="s">
        <v>38</v>
      </c>
      <c r="H870">
        <f t="shared" si="66"/>
        <v>23</v>
      </c>
      <c r="I870">
        <f t="shared" si="67"/>
        <v>172.5</v>
      </c>
      <c r="J870">
        <f t="shared" si="68"/>
        <v>172.5</v>
      </c>
      <c r="K870" s="47">
        <v>0</v>
      </c>
      <c r="L870">
        <f t="shared" si="69"/>
        <v>0</v>
      </c>
      <c r="M870">
        <f t="shared" si="70"/>
        <v>172.5</v>
      </c>
    </row>
    <row r="871" spans="1:13" hidden="1">
      <c r="A871" t="s">
        <v>1702</v>
      </c>
      <c r="B871" t="str">
        <f>VLOOKUP(A871,'3月考勤数据'!C:H,6,0)</f>
        <v>正式员工</v>
      </c>
      <c r="C871" s="43">
        <v>44820</v>
      </c>
      <c r="D871" t="s">
        <v>1776</v>
      </c>
      <c r="E871" s="43">
        <v>44986</v>
      </c>
      <c r="F871" s="43">
        <v>45016</v>
      </c>
      <c r="G871" t="s">
        <v>38</v>
      </c>
      <c r="H871">
        <f t="shared" si="66"/>
        <v>23</v>
      </c>
      <c r="I871">
        <f t="shared" si="67"/>
        <v>172.5</v>
      </c>
      <c r="J871">
        <f t="shared" si="68"/>
        <v>172.5</v>
      </c>
      <c r="K871" s="47">
        <v>0</v>
      </c>
      <c r="L871">
        <f t="shared" si="69"/>
        <v>0</v>
      </c>
      <c r="M871">
        <f t="shared" si="70"/>
        <v>172.5</v>
      </c>
    </row>
    <row r="872" spans="1:13" hidden="1">
      <c r="A872" t="s">
        <v>1326</v>
      </c>
      <c r="B872" t="str">
        <f>VLOOKUP(A872,'3月考勤数据'!C:H,6,0)</f>
        <v>正式员工</v>
      </c>
      <c r="C872" s="43">
        <v>44820</v>
      </c>
      <c r="D872" t="s">
        <v>1776</v>
      </c>
      <c r="E872" s="43">
        <v>44986</v>
      </c>
      <c r="F872" s="43">
        <v>45016</v>
      </c>
      <c r="G872" t="s">
        <v>133</v>
      </c>
      <c r="H872">
        <f t="shared" ref="H872:H935" si="71">NETWORKDAYS(IF(C872&lt;E872,E872,C872),F872)</f>
        <v>23</v>
      </c>
      <c r="I872">
        <f t="shared" si="67"/>
        <v>184</v>
      </c>
      <c r="J872">
        <f t="shared" si="68"/>
        <v>184</v>
      </c>
      <c r="K872" s="47">
        <v>0</v>
      </c>
      <c r="L872">
        <f t="shared" si="69"/>
        <v>0</v>
      </c>
      <c r="M872">
        <f t="shared" si="70"/>
        <v>184</v>
      </c>
    </row>
    <row r="873" spans="1:13" hidden="1">
      <c r="A873" t="s">
        <v>1521</v>
      </c>
      <c r="B873" t="str">
        <f>VLOOKUP(A873,'3月考勤数据'!C:H,6,0)</f>
        <v>正式员工</v>
      </c>
      <c r="C873" s="43">
        <v>44823</v>
      </c>
      <c r="D873" t="s">
        <v>1776</v>
      </c>
      <c r="E873" s="43">
        <v>44986</v>
      </c>
      <c r="F873" s="43">
        <v>45016</v>
      </c>
      <c r="G873" t="s">
        <v>38</v>
      </c>
      <c r="H873">
        <f t="shared" si="71"/>
        <v>23</v>
      </c>
      <c r="I873">
        <f t="shared" si="67"/>
        <v>172.5</v>
      </c>
      <c r="J873">
        <f t="shared" si="68"/>
        <v>172.5</v>
      </c>
      <c r="K873" s="47">
        <v>0</v>
      </c>
      <c r="L873">
        <f t="shared" si="69"/>
        <v>0</v>
      </c>
      <c r="M873">
        <f t="shared" si="70"/>
        <v>172.5</v>
      </c>
    </row>
    <row r="874" spans="1:13" hidden="1">
      <c r="A874" t="s">
        <v>1524</v>
      </c>
      <c r="B874" t="str">
        <f>VLOOKUP(A874,'3月考勤数据'!C:H,6,0)</f>
        <v>正式员工</v>
      </c>
      <c r="C874" s="43">
        <v>44823</v>
      </c>
      <c r="D874" t="s">
        <v>1776</v>
      </c>
      <c r="E874" s="43">
        <v>44986</v>
      </c>
      <c r="F874" s="43">
        <v>45016</v>
      </c>
      <c r="G874" t="s">
        <v>38</v>
      </c>
      <c r="H874">
        <f t="shared" si="71"/>
        <v>23</v>
      </c>
      <c r="I874">
        <f t="shared" si="67"/>
        <v>172.5</v>
      </c>
      <c r="J874">
        <f t="shared" si="68"/>
        <v>172.5</v>
      </c>
      <c r="K874" s="47">
        <v>0</v>
      </c>
      <c r="L874">
        <f t="shared" si="69"/>
        <v>0</v>
      </c>
      <c r="M874">
        <f t="shared" si="70"/>
        <v>172.5</v>
      </c>
    </row>
    <row r="875" spans="1:13" hidden="1">
      <c r="A875" t="s">
        <v>1703</v>
      </c>
      <c r="B875" t="str">
        <f>VLOOKUP(A875,'3月考勤数据'!C:H,6,0)</f>
        <v>正式员工</v>
      </c>
      <c r="C875" s="43">
        <v>44823</v>
      </c>
      <c r="D875" t="s">
        <v>1776</v>
      </c>
      <c r="E875" s="43">
        <v>44986</v>
      </c>
      <c r="F875" s="43">
        <v>45016</v>
      </c>
      <c r="G875" t="s">
        <v>38</v>
      </c>
      <c r="H875">
        <f t="shared" si="71"/>
        <v>23</v>
      </c>
      <c r="I875">
        <f t="shared" si="67"/>
        <v>172.5</v>
      </c>
      <c r="J875">
        <f t="shared" si="68"/>
        <v>172.5</v>
      </c>
      <c r="K875" s="47">
        <v>0</v>
      </c>
      <c r="L875">
        <f t="shared" si="69"/>
        <v>0</v>
      </c>
      <c r="M875">
        <f t="shared" si="70"/>
        <v>172.5</v>
      </c>
    </row>
    <row r="876" spans="1:13" hidden="1">
      <c r="A876" t="s">
        <v>1676</v>
      </c>
      <c r="B876" t="str">
        <f>VLOOKUP(A876,'3月考勤数据'!C:H,6,0)</f>
        <v>正式员工</v>
      </c>
      <c r="C876" s="43">
        <v>44823</v>
      </c>
      <c r="D876" t="s">
        <v>1776</v>
      </c>
      <c r="E876" s="43">
        <v>44986</v>
      </c>
      <c r="F876" s="43">
        <v>45016</v>
      </c>
      <c r="G876" t="s">
        <v>38</v>
      </c>
      <c r="H876">
        <f t="shared" si="71"/>
        <v>23</v>
      </c>
      <c r="I876">
        <f t="shared" si="67"/>
        <v>172.5</v>
      </c>
      <c r="J876">
        <f t="shared" si="68"/>
        <v>172.5</v>
      </c>
      <c r="K876" s="47">
        <v>0</v>
      </c>
      <c r="L876">
        <f t="shared" si="69"/>
        <v>0</v>
      </c>
      <c r="M876">
        <f t="shared" si="70"/>
        <v>172.5</v>
      </c>
    </row>
    <row r="877" spans="1:13" hidden="1">
      <c r="A877" t="s">
        <v>1600</v>
      </c>
      <c r="B877" t="str">
        <f>VLOOKUP(A877,'3月考勤数据'!C:H,6,0)</f>
        <v>正式员工</v>
      </c>
      <c r="C877" s="43">
        <v>44823</v>
      </c>
      <c r="D877" t="s">
        <v>1776</v>
      </c>
      <c r="E877" s="43">
        <v>44986</v>
      </c>
      <c r="F877" s="43">
        <v>45016</v>
      </c>
      <c r="G877" t="s">
        <v>38</v>
      </c>
      <c r="H877">
        <f t="shared" si="71"/>
        <v>23</v>
      </c>
      <c r="I877">
        <f t="shared" si="67"/>
        <v>172.5</v>
      </c>
      <c r="J877">
        <f t="shared" si="68"/>
        <v>172.5</v>
      </c>
      <c r="K877" s="47">
        <v>0</v>
      </c>
      <c r="L877">
        <f t="shared" si="69"/>
        <v>0</v>
      </c>
      <c r="M877">
        <f t="shared" si="70"/>
        <v>172.5</v>
      </c>
    </row>
    <row r="878" spans="1:13" hidden="1">
      <c r="A878" t="s">
        <v>1677</v>
      </c>
      <c r="B878" t="str">
        <f>VLOOKUP(A878,'3月考勤数据'!C:H,6,0)</f>
        <v>正式员工</v>
      </c>
      <c r="C878" s="43">
        <v>44825</v>
      </c>
      <c r="D878" t="s">
        <v>1776</v>
      </c>
      <c r="E878" s="43">
        <v>44986</v>
      </c>
      <c r="F878" s="43">
        <v>45016</v>
      </c>
      <c r="G878" t="s">
        <v>133</v>
      </c>
      <c r="H878">
        <f t="shared" si="71"/>
        <v>23</v>
      </c>
      <c r="I878">
        <f t="shared" si="67"/>
        <v>184</v>
      </c>
      <c r="J878">
        <f t="shared" si="68"/>
        <v>184</v>
      </c>
      <c r="K878" s="47">
        <v>0</v>
      </c>
      <c r="L878">
        <f t="shared" si="69"/>
        <v>0</v>
      </c>
      <c r="M878">
        <f t="shared" si="70"/>
        <v>184</v>
      </c>
    </row>
    <row r="879" spans="1:13" hidden="1">
      <c r="A879" t="s">
        <v>1374</v>
      </c>
      <c r="B879" t="str">
        <f>VLOOKUP(A879,'3月考勤数据'!C:H,6,0)</f>
        <v>正式员工</v>
      </c>
      <c r="C879" s="43">
        <v>44827</v>
      </c>
      <c r="D879" t="s">
        <v>1776</v>
      </c>
      <c r="E879" s="43">
        <v>44986</v>
      </c>
      <c r="F879" s="43">
        <v>45016</v>
      </c>
      <c r="G879" t="s">
        <v>38</v>
      </c>
      <c r="H879">
        <f t="shared" si="71"/>
        <v>23</v>
      </c>
      <c r="I879">
        <f t="shared" si="67"/>
        <v>172.5</v>
      </c>
      <c r="J879">
        <f t="shared" si="68"/>
        <v>172.5</v>
      </c>
      <c r="K879" s="47">
        <v>0</v>
      </c>
      <c r="L879">
        <f t="shared" si="69"/>
        <v>0</v>
      </c>
      <c r="M879">
        <f t="shared" si="70"/>
        <v>172.5</v>
      </c>
    </row>
    <row r="880" spans="1:13" hidden="1">
      <c r="A880" t="s">
        <v>1601</v>
      </c>
      <c r="B880" t="str">
        <f>VLOOKUP(A880,'3月考勤数据'!C:H,6,0)</f>
        <v>正式员工</v>
      </c>
      <c r="C880" s="43">
        <v>44830</v>
      </c>
      <c r="D880" t="s">
        <v>1776</v>
      </c>
      <c r="E880" s="43">
        <v>44986</v>
      </c>
      <c r="F880" s="43">
        <v>45016</v>
      </c>
      <c r="G880" t="s">
        <v>38</v>
      </c>
      <c r="H880">
        <f t="shared" si="71"/>
        <v>23</v>
      </c>
      <c r="I880">
        <f t="shared" si="67"/>
        <v>172.5</v>
      </c>
      <c r="J880">
        <f t="shared" si="68"/>
        <v>172.5</v>
      </c>
      <c r="K880" s="47">
        <v>0</v>
      </c>
      <c r="L880">
        <f t="shared" si="69"/>
        <v>0</v>
      </c>
      <c r="M880">
        <f t="shared" si="70"/>
        <v>172.5</v>
      </c>
    </row>
    <row r="881" spans="1:13" hidden="1">
      <c r="A881" t="s">
        <v>1679</v>
      </c>
      <c r="B881" t="str">
        <f>VLOOKUP(A881,'3月考勤数据'!C:H,6,0)</f>
        <v>正式员工</v>
      </c>
      <c r="C881" s="43">
        <v>44843</v>
      </c>
      <c r="D881" t="s">
        <v>1776</v>
      </c>
      <c r="E881" s="43">
        <v>44986</v>
      </c>
      <c r="F881" s="43">
        <v>45016</v>
      </c>
      <c r="G881" t="s">
        <v>38</v>
      </c>
      <c r="H881">
        <f t="shared" si="71"/>
        <v>23</v>
      </c>
      <c r="I881">
        <f t="shared" si="67"/>
        <v>172.5</v>
      </c>
      <c r="J881">
        <f t="shared" si="68"/>
        <v>172.5</v>
      </c>
      <c r="K881" s="47">
        <v>0</v>
      </c>
      <c r="L881">
        <f t="shared" si="69"/>
        <v>0</v>
      </c>
      <c r="M881">
        <f t="shared" si="70"/>
        <v>172.5</v>
      </c>
    </row>
    <row r="882" spans="1:13" hidden="1">
      <c r="A882" t="s">
        <v>1602</v>
      </c>
      <c r="B882" t="str">
        <f>VLOOKUP(A882,'3月考勤数据'!C:H,6,0)</f>
        <v>正式员工</v>
      </c>
      <c r="C882" s="43">
        <v>44843</v>
      </c>
      <c r="D882" t="s">
        <v>1776</v>
      </c>
      <c r="E882" s="43">
        <v>44986</v>
      </c>
      <c r="F882" s="43">
        <v>45016</v>
      </c>
      <c r="G882" t="s">
        <v>38</v>
      </c>
      <c r="H882">
        <f t="shared" si="71"/>
        <v>23</v>
      </c>
      <c r="I882">
        <f t="shared" si="67"/>
        <v>172.5</v>
      </c>
      <c r="J882">
        <f t="shared" si="68"/>
        <v>172.5</v>
      </c>
      <c r="K882" s="47">
        <v>0</v>
      </c>
      <c r="L882">
        <f t="shared" si="69"/>
        <v>0</v>
      </c>
      <c r="M882">
        <f t="shared" si="70"/>
        <v>172.5</v>
      </c>
    </row>
    <row r="883" spans="1:13" hidden="1">
      <c r="A883" t="s">
        <v>1603</v>
      </c>
      <c r="B883" t="str">
        <f>VLOOKUP(A883,'3月考勤数据'!C:H,6,0)</f>
        <v>正式员工</v>
      </c>
      <c r="C883" s="43">
        <v>44843</v>
      </c>
      <c r="D883" t="s">
        <v>1776</v>
      </c>
      <c r="E883" s="43">
        <v>44986</v>
      </c>
      <c r="F883" s="43">
        <v>45016</v>
      </c>
      <c r="G883" t="s">
        <v>38</v>
      </c>
      <c r="H883">
        <f t="shared" si="71"/>
        <v>23</v>
      </c>
      <c r="I883">
        <f t="shared" si="67"/>
        <v>172.5</v>
      </c>
      <c r="J883">
        <f t="shared" si="68"/>
        <v>172.5</v>
      </c>
      <c r="K883" s="47">
        <v>0</v>
      </c>
      <c r="L883">
        <f t="shared" si="69"/>
        <v>0</v>
      </c>
      <c r="M883">
        <f t="shared" si="70"/>
        <v>172.5</v>
      </c>
    </row>
    <row r="884" spans="1:13" hidden="1">
      <c r="A884" t="s">
        <v>1527</v>
      </c>
      <c r="B884" t="str">
        <f>VLOOKUP(A884,'3月考勤数据'!C:H,6,0)</f>
        <v>正式员工</v>
      </c>
      <c r="C884" s="43">
        <v>44843</v>
      </c>
      <c r="D884" t="s">
        <v>1776</v>
      </c>
      <c r="E884" s="43">
        <v>44986</v>
      </c>
      <c r="F884" s="43">
        <v>45016</v>
      </c>
      <c r="G884" t="s">
        <v>38</v>
      </c>
      <c r="H884">
        <f t="shared" si="71"/>
        <v>23</v>
      </c>
      <c r="I884">
        <f t="shared" si="67"/>
        <v>172.5</v>
      </c>
      <c r="J884">
        <f t="shared" si="68"/>
        <v>172.5</v>
      </c>
      <c r="K884" s="47">
        <v>0</v>
      </c>
      <c r="L884">
        <f t="shared" si="69"/>
        <v>0</v>
      </c>
      <c r="M884">
        <f t="shared" si="70"/>
        <v>172.5</v>
      </c>
    </row>
    <row r="885" spans="1:13" hidden="1">
      <c r="A885" t="s">
        <v>1680</v>
      </c>
      <c r="B885" t="str">
        <f>VLOOKUP(A885,'3月考勤数据'!C:H,6,0)</f>
        <v>正式员工</v>
      </c>
      <c r="C885" s="43">
        <v>44844</v>
      </c>
      <c r="D885" t="s">
        <v>1776</v>
      </c>
      <c r="E885" s="43">
        <v>44986</v>
      </c>
      <c r="F885" s="43">
        <v>45016</v>
      </c>
      <c r="G885" t="s">
        <v>38</v>
      </c>
      <c r="H885">
        <f t="shared" si="71"/>
        <v>23</v>
      </c>
      <c r="I885">
        <f t="shared" si="67"/>
        <v>172.5</v>
      </c>
      <c r="J885">
        <f t="shared" si="68"/>
        <v>172.5</v>
      </c>
      <c r="K885" s="47">
        <v>0</v>
      </c>
      <c r="L885">
        <f t="shared" si="69"/>
        <v>0</v>
      </c>
      <c r="M885">
        <f t="shared" si="70"/>
        <v>172.5</v>
      </c>
    </row>
    <row r="886" spans="1:13" hidden="1">
      <c r="A886" t="s">
        <v>1245</v>
      </c>
      <c r="B886" t="str">
        <f>VLOOKUP(A886,'3月考勤数据'!C:H,6,0)</f>
        <v>正式员工</v>
      </c>
      <c r="C886" s="43">
        <v>44844</v>
      </c>
      <c r="D886" t="s">
        <v>1776</v>
      </c>
      <c r="E886" s="43">
        <v>44986</v>
      </c>
      <c r="F886" s="43">
        <v>45016</v>
      </c>
      <c r="G886" t="s">
        <v>38</v>
      </c>
      <c r="H886">
        <f t="shared" si="71"/>
        <v>23</v>
      </c>
      <c r="I886">
        <f t="shared" si="67"/>
        <v>172.5</v>
      </c>
      <c r="J886">
        <f t="shared" si="68"/>
        <v>172.5</v>
      </c>
      <c r="K886" s="47">
        <v>0</v>
      </c>
      <c r="L886">
        <f t="shared" si="69"/>
        <v>0</v>
      </c>
      <c r="M886">
        <f t="shared" si="70"/>
        <v>172.5</v>
      </c>
    </row>
    <row r="887" spans="1:13" hidden="1">
      <c r="A887" t="s">
        <v>1528</v>
      </c>
      <c r="B887" t="str">
        <f>VLOOKUP(A887,'3月考勤数据'!C:H,6,0)</f>
        <v>正式员工</v>
      </c>
      <c r="C887" s="43">
        <v>44844</v>
      </c>
      <c r="D887" t="s">
        <v>1776</v>
      </c>
      <c r="E887" s="43">
        <v>44986</v>
      </c>
      <c r="F887" s="43">
        <v>45016</v>
      </c>
      <c r="G887" t="s">
        <v>38</v>
      </c>
      <c r="H887">
        <f t="shared" si="71"/>
        <v>23</v>
      </c>
      <c r="I887">
        <f t="shared" si="67"/>
        <v>172.5</v>
      </c>
      <c r="J887">
        <f t="shared" si="68"/>
        <v>172.5</v>
      </c>
      <c r="K887" s="47">
        <v>0</v>
      </c>
      <c r="L887">
        <f t="shared" si="69"/>
        <v>0</v>
      </c>
      <c r="M887">
        <f t="shared" si="70"/>
        <v>172.5</v>
      </c>
    </row>
    <row r="888" spans="1:13" hidden="1">
      <c r="A888" t="s">
        <v>1378</v>
      </c>
      <c r="B888" t="str">
        <f>VLOOKUP(A888,'3月考勤数据'!C:H,6,0)</f>
        <v>正式员工</v>
      </c>
      <c r="C888" s="43">
        <v>44845</v>
      </c>
      <c r="D888" t="s">
        <v>1776</v>
      </c>
      <c r="E888" s="43">
        <v>44986</v>
      </c>
      <c r="F888" s="43">
        <v>45016</v>
      </c>
      <c r="G888" t="s">
        <v>38</v>
      </c>
      <c r="H888">
        <f t="shared" si="71"/>
        <v>23</v>
      </c>
      <c r="I888">
        <f t="shared" si="67"/>
        <v>172.5</v>
      </c>
      <c r="J888">
        <f t="shared" si="68"/>
        <v>172.5</v>
      </c>
      <c r="K888" s="47">
        <v>0</v>
      </c>
      <c r="L888">
        <f t="shared" si="69"/>
        <v>0</v>
      </c>
      <c r="M888">
        <f t="shared" si="70"/>
        <v>172.5</v>
      </c>
    </row>
    <row r="889" spans="1:13" hidden="1">
      <c r="A889" t="s">
        <v>1529</v>
      </c>
      <c r="B889" t="str">
        <f>VLOOKUP(A889,'3月考勤数据'!C:H,6,0)</f>
        <v>正式员工</v>
      </c>
      <c r="C889" s="43">
        <v>44848</v>
      </c>
      <c r="D889" t="s">
        <v>1776</v>
      </c>
      <c r="E889" s="43">
        <v>44986</v>
      </c>
      <c r="F889" s="43">
        <v>45016</v>
      </c>
      <c r="G889" t="s">
        <v>38</v>
      </c>
      <c r="H889">
        <f t="shared" si="71"/>
        <v>23</v>
      </c>
      <c r="I889">
        <f t="shared" si="67"/>
        <v>172.5</v>
      </c>
      <c r="J889">
        <f t="shared" si="68"/>
        <v>172.5</v>
      </c>
      <c r="K889" s="47">
        <v>0</v>
      </c>
      <c r="L889">
        <f t="shared" si="69"/>
        <v>0</v>
      </c>
      <c r="M889">
        <f t="shared" si="70"/>
        <v>172.5</v>
      </c>
    </row>
    <row r="890" spans="1:13" hidden="1">
      <c r="A890" t="s">
        <v>1531</v>
      </c>
      <c r="B890" t="str">
        <f>VLOOKUP(A890,'3月考勤数据'!C:H,6,0)</f>
        <v>正式员工</v>
      </c>
      <c r="C890" s="43">
        <v>44848</v>
      </c>
      <c r="D890" t="s">
        <v>1776</v>
      </c>
      <c r="E890" s="43">
        <v>44986</v>
      </c>
      <c r="F890" s="43">
        <v>45016</v>
      </c>
      <c r="G890" t="s">
        <v>38</v>
      </c>
      <c r="H890">
        <f t="shared" si="71"/>
        <v>23</v>
      </c>
      <c r="I890">
        <f t="shared" si="67"/>
        <v>172.5</v>
      </c>
      <c r="J890">
        <f t="shared" si="68"/>
        <v>172.5</v>
      </c>
      <c r="K890" s="47">
        <v>0</v>
      </c>
      <c r="L890">
        <f t="shared" si="69"/>
        <v>0</v>
      </c>
      <c r="M890">
        <f t="shared" si="70"/>
        <v>172.5</v>
      </c>
    </row>
    <row r="891" spans="1:13" hidden="1">
      <c r="A891" t="s">
        <v>1380</v>
      </c>
      <c r="B891" t="str">
        <f>VLOOKUP(A891,'3月考勤数据'!C:H,6,0)</f>
        <v>正式员工</v>
      </c>
      <c r="C891" s="43">
        <v>44851</v>
      </c>
      <c r="D891" t="s">
        <v>1776</v>
      </c>
      <c r="E891" s="43">
        <v>44986</v>
      </c>
      <c r="F891" s="43">
        <v>45016</v>
      </c>
      <c r="G891" t="s">
        <v>38</v>
      </c>
      <c r="H891">
        <f t="shared" si="71"/>
        <v>23</v>
      </c>
      <c r="I891">
        <f t="shared" si="67"/>
        <v>172.5</v>
      </c>
      <c r="J891">
        <f t="shared" si="68"/>
        <v>172.5</v>
      </c>
      <c r="K891" s="47">
        <v>0</v>
      </c>
      <c r="L891">
        <f t="shared" si="69"/>
        <v>0</v>
      </c>
      <c r="M891">
        <f t="shared" si="70"/>
        <v>172.5</v>
      </c>
    </row>
    <row r="892" spans="1:13" hidden="1">
      <c r="A892" t="s">
        <v>1381</v>
      </c>
      <c r="B892" t="str">
        <f>VLOOKUP(A892,'3月考勤数据'!C:H,6,0)</f>
        <v>正式员工</v>
      </c>
      <c r="C892" s="43">
        <v>44851</v>
      </c>
      <c r="D892" t="s">
        <v>1776</v>
      </c>
      <c r="E892" s="43">
        <v>44986</v>
      </c>
      <c r="F892" s="43">
        <v>45016</v>
      </c>
      <c r="G892" t="s">
        <v>38</v>
      </c>
      <c r="H892">
        <f t="shared" si="71"/>
        <v>23</v>
      </c>
      <c r="I892">
        <f t="shared" si="67"/>
        <v>172.5</v>
      </c>
      <c r="J892">
        <f t="shared" si="68"/>
        <v>172.5</v>
      </c>
      <c r="K892" s="47">
        <v>0</v>
      </c>
      <c r="L892">
        <f t="shared" si="69"/>
        <v>0</v>
      </c>
      <c r="M892">
        <f t="shared" si="70"/>
        <v>172.5</v>
      </c>
    </row>
    <row r="893" spans="1:13" hidden="1">
      <c r="A893" t="s">
        <v>1249</v>
      </c>
      <c r="B893" t="str">
        <f>VLOOKUP(A893,'3月考勤数据'!C:H,6,0)</f>
        <v>正式员工</v>
      </c>
      <c r="C893" s="43">
        <v>44855</v>
      </c>
      <c r="D893" t="s">
        <v>1776</v>
      </c>
      <c r="E893" s="43">
        <v>44986</v>
      </c>
      <c r="F893" s="43">
        <v>45016</v>
      </c>
      <c r="G893" t="s">
        <v>38</v>
      </c>
      <c r="H893">
        <f t="shared" si="71"/>
        <v>23</v>
      </c>
      <c r="I893">
        <f t="shared" si="67"/>
        <v>172.5</v>
      </c>
      <c r="J893">
        <f t="shared" si="68"/>
        <v>172.5</v>
      </c>
      <c r="K893" s="47">
        <v>0</v>
      </c>
      <c r="L893">
        <f t="shared" si="69"/>
        <v>0</v>
      </c>
      <c r="M893">
        <f t="shared" si="70"/>
        <v>172.5</v>
      </c>
    </row>
    <row r="894" spans="1:13" hidden="1">
      <c r="A894" t="s">
        <v>1382</v>
      </c>
      <c r="B894" t="str">
        <f>VLOOKUP(A894,'3月考勤数据'!C:H,6,0)</f>
        <v>正式员工</v>
      </c>
      <c r="C894" s="43">
        <v>44855</v>
      </c>
      <c r="D894" t="s">
        <v>1776</v>
      </c>
      <c r="E894" s="43">
        <v>44986</v>
      </c>
      <c r="F894" s="43">
        <v>45016</v>
      </c>
      <c r="G894" t="s">
        <v>38</v>
      </c>
      <c r="H894">
        <f t="shared" si="71"/>
        <v>23</v>
      </c>
      <c r="I894">
        <f t="shared" si="67"/>
        <v>172.5</v>
      </c>
      <c r="J894">
        <f t="shared" si="68"/>
        <v>172.5</v>
      </c>
      <c r="K894" s="47">
        <v>0</v>
      </c>
      <c r="L894">
        <f t="shared" si="69"/>
        <v>0</v>
      </c>
      <c r="M894">
        <f t="shared" si="70"/>
        <v>172.5</v>
      </c>
    </row>
    <row r="895" spans="1:13" hidden="1">
      <c r="A895" t="s">
        <v>1682</v>
      </c>
      <c r="B895" t="str">
        <f>VLOOKUP(A895,'3月考勤数据'!C:H,6,0)</f>
        <v>正式员工</v>
      </c>
      <c r="C895" s="43">
        <v>44855</v>
      </c>
      <c r="D895" t="s">
        <v>1776</v>
      </c>
      <c r="E895" s="43">
        <v>44986</v>
      </c>
      <c r="F895" s="43">
        <v>45016</v>
      </c>
      <c r="G895" t="s">
        <v>38</v>
      </c>
      <c r="H895">
        <f t="shared" si="71"/>
        <v>23</v>
      </c>
      <c r="I895">
        <f t="shared" si="67"/>
        <v>172.5</v>
      </c>
      <c r="J895">
        <f t="shared" si="68"/>
        <v>172.5</v>
      </c>
      <c r="K895" s="47">
        <v>0</v>
      </c>
      <c r="L895">
        <f t="shared" si="69"/>
        <v>0</v>
      </c>
      <c r="M895">
        <f t="shared" si="70"/>
        <v>172.5</v>
      </c>
    </row>
    <row r="896" spans="1:13" hidden="1">
      <c r="A896" t="s">
        <v>1704</v>
      </c>
      <c r="B896" t="str">
        <f>VLOOKUP(A896,'3月考勤数据'!C:H,6,0)</f>
        <v>正式员工</v>
      </c>
      <c r="C896" s="43">
        <v>44858</v>
      </c>
      <c r="D896" t="s">
        <v>1776</v>
      </c>
      <c r="E896" s="43">
        <v>44986</v>
      </c>
      <c r="F896" s="43">
        <v>45016</v>
      </c>
      <c r="G896" t="s">
        <v>133</v>
      </c>
      <c r="H896">
        <f t="shared" si="71"/>
        <v>23</v>
      </c>
      <c r="I896">
        <f t="shared" si="67"/>
        <v>184</v>
      </c>
      <c r="J896">
        <f t="shared" si="68"/>
        <v>184</v>
      </c>
      <c r="K896" s="47">
        <v>0</v>
      </c>
      <c r="L896">
        <f t="shared" si="69"/>
        <v>0</v>
      </c>
      <c r="M896">
        <f t="shared" si="70"/>
        <v>184</v>
      </c>
    </row>
    <row r="897" spans="1:13" hidden="1">
      <c r="A897" t="s">
        <v>1383</v>
      </c>
      <c r="B897" t="str">
        <f>VLOOKUP(A897,'3月考勤数据'!C:H,6,0)</f>
        <v>正式员工</v>
      </c>
      <c r="C897" s="43">
        <v>44860</v>
      </c>
      <c r="D897" t="s">
        <v>1776</v>
      </c>
      <c r="E897" s="43">
        <v>44986</v>
      </c>
      <c r="F897" s="43">
        <v>45016</v>
      </c>
      <c r="G897" t="s">
        <v>133</v>
      </c>
      <c r="H897">
        <f t="shared" si="71"/>
        <v>23</v>
      </c>
      <c r="I897">
        <f t="shared" si="67"/>
        <v>184</v>
      </c>
      <c r="J897">
        <f t="shared" si="68"/>
        <v>184</v>
      </c>
      <c r="K897" s="47">
        <v>0</v>
      </c>
      <c r="L897">
        <f t="shared" si="69"/>
        <v>0</v>
      </c>
      <c r="M897">
        <f t="shared" si="70"/>
        <v>184</v>
      </c>
    </row>
    <row r="898" spans="1:13" hidden="1">
      <c r="A898" t="s">
        <v>1532</v>
      </c>
      <c r="B898" t="str">
        <f>VLOOKUP(A898,'3月考勤数据'!C:H,6,0)</f>
        <v>正式员工</v>
      </c>
      <c r="C898" s="43">
        <v>44867</v>
      </c>
      <c r="D898" t="s">
        <v>1776</v>
      </c>
      <c r="E898" s="43">
        <v>44986</v>
      </c>
      <c r="F898" s="43">
        <v>45016</v>
      </c>
      <c r="G898" t="s">
        <v>38</v>
      </c>
      <c r="H898">
        <f t="shared" si="71"/>
        <v>23</v>
      </c>
      <c r="I898">
        <f t="shared" ref="I898:I961" si="72">IF(G898="研发",172.5,184)</f>
        <v>172.5</v>
      </c>
      <c r="J898">
        <f t="shared" ref="J898:J961" si="73">IF(G898="研发",7.5,8)*H898</f>
        <v>172.5</v>
      </c>
      <c r="K898" s="47">
        <v>0</v>
      </c>
      <c r="L898">
        <f t="shared" ref="L898:L961" si="74">IF(G898="研发",7.5,8)*K898</f>
        <v>0</v>
      </c>
      <c r="M898">
        <f t="shared" ref="M898:M961" si="75">J898-L898</f>
        <v>172.5</v>
      </c>
    </row>
    <row r="899" spans="1:13" hidden="1">
      <c r="A899" t="s">
        <v>1683</v>
      </c>
      <c r="B899" t="str">
        <f>VLOOKUP(A899,'3月考勤数据'!C:H,6,0)</f>
        <v>正式员工</v>
      </c>
      <c r="C899" s="43">
        <v>44872</v>
      </c>
      <c r="D899" t="s">
        <v>1776</v>
      </c>
      <c r="E899" s="43">
        <v>44986</v>
      </c>
      <c r="F899" s="43">
        <v>45016</v>
      </c>
      <c r="G899" t="s">
        <v>38</v>
      </c>
      <c r="H899">
        <f t="shared" si="71"/>
        <v>23</v>
      </c>
      <c r="I899">
        <f t="shared" si="72"/>
        <v>172.5</v>
      </c>
      <c r="J899">
        <f t="shared" si="73"/>
        <v>172.5</v>
      </c>
      <c r="K899" s="47">
        <v>0</v>
      </c>
      <c r="L899">
        <f t="shared" si="74"/>
        <v>0</v>
      </c>
      <c r="M899">
        <f t="shared" si="75"/>
        <v>172.5</v>
      </c>
    </row>
    <row r="900" spans="1:13" hidden="1">
      <c r="A900" t="s">
        <v>704</v>
      </c>
      <c r="B900" t="str">
        <f>VLOOKUP(A900,'3月考勤数据'!C:H,6,0)</f>
        <v>正式员工</v>
      </c>
      <c r="C900" s="43">
        <v>44746</v>
      </c>
      <c r="D900" t="s">
        <v>1776</v>
      </c>
      <c r="E900" s="43">
        <v>44986</v>
      </c>
      <c r="F900" s="43">
        <v>45016</v>
      </c>
      <c r="G900" t="s">
        <v>38</v>
      </c>
      <c r="H900">
        <f t="shared" si="71"/>
        <v>23</v>
      </c>
      <c r="I900">
        <f t="shared" si="72"/>
        <v>172.5</v>
      </c>
      <c r="J900">
        <f t="shared" si="73"/>
        <v>172.5</v>
      </c>
      <c r="K900" s="47">
        <v>0</v>
      </c>
      <c r="L900">
        <f t="shared" si="74"/>
        <v>0</v>
      </c>
      <c r="M900">
        <f t="shared" si="75"/>
        <v>172.5</v>
      </c>
    </row>
    <row r="901" spans="1:13" hidden="1">
      <c r="A901" t="s">
        <v>1705</v>
      </c>
      <c r="B901" t="str">
        <f>VLOOKUP(A901,'3月考勤数据'!C:H,6,0)</f>
        <v>正式员工</v>
      </c>
      <c r="C901" s="43">
        <v>44886</v>
      </c>
      <c r="D901" t="s">
        <v>1776</v>
      </c>
      <c r="E901" s="43">
        <v>44986</v>
      </c>
      <c r="F901" s="43">
        <v>45016</v>
      </c>
      <c r="G901" t="s">
        <v>38</v>
      </c>
      <c r="H901">
        <f t="shared" si="71"/>
        <v>23</v>
      </c>
      <c r="I901">
        <f t="shared" si="72"/>
        <v>172.5</v>
      </c>
      <c r="J901">
        <f t="shared" si="73"/>
        <v>172.5</v>
      </c>
      <c r="K901" s="47">
        <v>0</v>
      </c>
      <c r="L901">
        <f t="shared" si="74"/>
        <v>0</v>
      </c>
      <c r="M901">
        <f t="shared" si="75"/>
        <v>172.5</v>
      </c>
    </row>
    <row r="902" spans="1:13" hidden="1">
      <c r="A902" t="s">
        <v>1684</v>
      </c>
      <c r="B902" t="str">
        <f>VLOOKUP(A902,'3月考勤数据'!C:H,6,0)</f>
        <v>正式员工</v>
      </c>
      <c r="C902" s="43">
        <v>44888</v>
      </c>
      <c r="D902" t="s">
        <v>1776</v>
      </c>
      <c r="E902" s="43">
        <v>44986</v>
      </c>
      <c r="F902" s="43">
        <v>45016</v>
      </c>
      <c r="G902" t="s">
        <v>38</v>
      </c>
      <c r="H902">
        <f t="shared" si="71"/>
        <v>23</v>
      </c>
      <c r="I902">
        <f t="shared" si="72"/>
        <v>172.5</v>
      </c>
      <c r="J902">
        <f t="shared" si="73"/>
        <v>172.5</v>
      </c>
      <c r="K902" s="47">
        <v>0</v>
      </c>
      <c r="L902">
        <f t="shared" si="74"/>
        <v>0</v>
      </c>
      <c r="M902">
        <f t="shared" si="75"/>
        <v>172.5</v>
      </c>
    </row>
    <row r="903" spans="1:13" hidden="1">
      <c r="A903" t="s">
        <v>1537</v>
      </c>
      <c r="B903" t="str">
        <f>VLOOKUP(A903,'3月考勤数据'!C:H,6,0)</f>
        <v>正式员工</v>
      </c>
      <c r="C903" s="43">
        <v>44893</v>
      </c>
      <c r="D903" t="s">
        <v>1776</v>
      </c>
      <c r="E903" s="43">
        <v>44986</v>
      </c>
      <c r="F903" s="43">
        <v>45016</v>
      </c>
      <c r="G903" t="s">
        <v>133</v>
      </c>
      <c r="H903">
        <f t="shared" si="71"/>
        <v>23</v>
      </c>
      <c r="I903">
        <f t="shared" si="72"/>
        <v>184</v>
      </c>
      <c r="J903">
        <f t="shared" si="73"/>
        <v>184</v>
      </c>
      <c r="K903" s="47">
        <v>0</v>
      </c>
      <c r="L903">
        <f t="shared" si="74"/>
        <v>0</v>
      </c>
      <c r="M903">
        <f t="shared" si="75"/>
        <v>184</v>
      </c>
    </row>
    <row r="904" spans="1:13" hidden="1">
      <c r="A904" t="s">
        <v>1606</v>
      </c>
      <c r="B904" t="str">
        <f>VLOOKUP(A904,'3月考勤数据'!C:H,6,0)</f>
        <v>正式员工</v>
      </c>
      <c r="C904" s="43">
        <v>44893</v>
      </c>
      <c r="D904" t="s">
        <v>1776</v>
      </c>
      <c r="E904" s="43">
        <v>44986</v>
      </c>
      <c r="F904" s="43">
        <v>45016</v>
      </c>
      <c r="G904" t="s">
        <v>38</v>
      </c>
      <c r="H904">
        <f t="shared" si="71"/>
        <v>23</v>
      </c>
      <c r="I904">
        <f t="shared" si="72"/>
        <v>172.5</v>
      </c>
      <c r="J904">
        <f t="shared" si="73"/>
        <v>172.5</v>
      </c>
      <c r="K904" s="47">
        <v>0</v>
      </c>
      <c r="L904">
        <f t="shared" si="74"/>
        <v>0</v>
      </c>
      <c r="M904">
        <f t="shared" si="75"/>
        <v>172.5</v>
      </c>
    </row>
    <row r="905" spans="1:13" hidden="1">
      <c r="A905" t="s">
        <v>1686</v>
      </c>
      <c r="B905" t="str">
        <f>VLOOKUP(A905,'3月考勤数据'!C:H,6,0)</f>
        <v>正式员工</v>
      </c>
      <c r="C905" s="43">
        <v>44893</v>
      </c>
      <c r="D905" t="s">
        <v>1776</v>
      </c>
      <c r="E905" s="43">
        <v>44986</v>
      </c>
      <c r="F905" s="43">
        <v>45016</v>
      </c>
      <c r="G905" t="s">
        <v>38</v>
      </c>
      <c r="H905">
        <f t="shared" si="71"/>
        <v>23</v>
      </c>
      <c r="I905">
        <f t="shared" si="72"/>
        <v>172.5</v>
      </c>
      <c r="J905">
        <f t="shared" si="73"/>
        <v>172.5</v>
      </c>
      <c r="K905" s="47">
        <v>0</v>
      </c>
      <c r="L905">
        <f t="shared" si="74"/>
        <v>0</v>
      </c>
      <c r="M905">
        <f t="shared" si="75"/>
        <v>172.5</v>
      </c>
    </row>
    <row r="906" spans="1:13" hidden="1">
      <c r="A906" t="s">
        <v>1706</v>
      </c>
      <c r="B906" t="str">
        <f>VLOOKUP(A906,'3月考勤数据'!C:H,6,0)</f>
        <v>正式员工</v>
      </c>
      <c r="C906" s="43">
        <v>44917</v>
      </c>
      <c r="D906" t="s">
        <v>1776</v>
      </c>
      <c r="E906" s="43">
        <v>44986</v>
      </c>
      <c r="F906" s="43">
        <v>45016</v>
      </c>
      <c r="G906" t="s">
        <v>133</v>
      </c>
      <c r="H906">
        <f t="shared" si="71"/>
        <v>23</v>
      </c>
      <c r="I906">
        <f t="shared" si="72"/>
        <v>184</v>
      </c>
      <c r="J906">
        <f t="shared" si="73"/>
        <v>184</v>
      </c>
      <c r="K906" s="47">
        <v>0</v>
      </c>
      <c r="L906">
        <f t="shared" si="74"/>
        <v>0</v>
      </c>
      <c r="M906">
        <f t="shared" si="75"/>
        <v>184</v>
      </c>
    </row>
    <row r="907" spans="1:13" hidden="1">
      <c r="A907" t="s">
        <v>1340</v>
      </c>
      <c r="B907" t="str">
        <f>VLOOKUP(A907,'3月考勤数据'!C:H,6,0)</f>
        <v>正式员工</v>
      </c>
      <c r="C907" s="43">
        <v>44930</v>
      </c>
      <c r="D907" t="s">
        <v>1776</v>
      </c>
      <c r="E907" s="43">
        <v>44986</v>
      </c>
      <c r="F907" s="43">
        <v>45016</v>
      </c>
      <c r="G907" t="s">
        <v>38</v>
      </c>
      <c r="H907">
        <f t="shared" si="71"/>
        <v>23</v>
      </c>
      <c r="I907">
        <f t="shared" si="72"/>
        <v>172.5</v>
      </c>
      <c r="J907">
        <f t="shared" si="73"/>
        <v>172.5</v>
      </c>
      <c r="K907" s="47">
        <v>0</v>
      </c>
      <c r="L907">
        <f t="shared" si="74"/>
        <v>0</v>
      </c>
      <c r="M907">
        <f t="shared" si="75"/>
        <v>172.5</v>
      </c>
    </row>
    <row r="908" spans="1:13" hidden="1">
      <c r="A908" t="s">
        <v>1221</v>
      </c>
      <c r="B908" t="str">
        <f>VLOOKUP(A908,'3月考勤数据'!C:H,6,0)</f>
        <v>正式员工</v>
      </c>
      <c r="C908" s="43">
        <v>44769</v>
      </c>
      <c r="D908" t="s">
        <v>1776</v>
      </c>
      <c r="E908" s="43">
        <v>44986</v>
      </c>
      <c r="F908" s="43">
        <v>45016</v>
      </c>
      <c r="G908" t="s">
        <v>38</v>
      </c>
      <c r="H908">
        <f t="shared" si="71"/>
        <v>23</v>
      </c>
      <c r="I908">
        <f t="shared" si="72"/>
        <v>172.5</v>
      </c>
      <c r="J908">
        <f t="shared" si="73"/>
        <v>172.5</v>
      </c>
      <c r="K908" s="47">
        <v>0</v>
      </c>
      <c r="L908">
        <f t="shared" si="74"/>
        <v>0</v>
      </c>
      <c r="M908">
        <f t="shared" si="75"/>
        <v>172.5</v>
      </c>
    </row>
    <row r="909" spans="1:13" hidden="1">
      <c r="A909" t="s">
        <v>1064</v>
      </c>
      <c r="B909" t="str">
        <f>VLOOKUP(A909,'3月考勤数据'!C:H,6,0)</f>
        <v>正式员工</v>
      </c>
      <c r="C909" s="43">
        <v>44042</v>
      </c>
      <c r="D909" t="s">
        <v>1776</v>
      </c>
      <c r="E909" s="43">
        <v>44986</v>
      </c>
      <c r="F909" s="43">
        <v>45016</v>
      </c>
      <c r="G909" t="s">
        <v>38</v>
      </c>
      <c r="H909">
        <f t="shared" si="71"/>
        <v>23</v>
      </c>
      <c r="I909">
        <f t="shared" si="72"/>
        <v>172.5</v>
      </c>
      <c r="J909">
        <f t="shared" si="73"/>
        <v>172.5</v>
      </c>
      <c r="K909" s="47">
        <v>0</v>
      </c>
      <c r="L909">
        <f t="shared" si="74"/>
        <v>0</v>
      </c>
      <c r="M909">
        <f t="shared" si="75"/>
        <v>172.5</v>
      </c>
    </row>
    <row r="910" spans="1:13" hidden="1">
      <c r="A910" t="s">
        <v>864</v>
      </c>
      <c r="B910" t="str">
        <f>VLOOKUP(A910,'3月考勤数据'!C:H,6,0)</f>
        <v>正式员工</v>
      </c>
      <c r="C910" s="43">
        <v>44496</v>
      </c>
      <c r="D910" t="s">
        <v>1776</v>
      </c>
      <c r="E910" s="43">
        <v>44986</v>
      </c>
      <c r="F910" s="43">
        <v>45016</v>
      </c>
      <c r="G910" t="s">
        <v>133</v>
      </c>
      <c r="H910">
        <f t="shared" si="71"/>
        <v>23</v>
      </c>
      <c r="I910">
        <f t="shared" si="72"/>
        <v>184</v>
      </c>
      <c r="J910">
        <f t="shared" si="73"/>
        <v>184</v>
      </c>
      <c r="K910" s="47">
        <v>0</v>
      </c>
      <c r="L910">
        <f t="shared" si="74"/>
        <v>0</v>
      </c>
      <c r="M910">
        <f t="shared" si="75"/>
        <v>184</v>
      </c>
    </row>
    <row r="911" spans="1:13" hidden="1">
      <c r="A911" t="s">
        <v>1298</v>
      </c>
      <c r="B911" t="str">
        <f>VLOOKUP(A911,'3月考勤数据'!C:H,6,0)</f>
        <v>正式员工</v>
      </c>
      <c r="C911" s="43">
        <v>44746</v>
      </c>
      <c r="D911" t="s">
        <v>1776</v>
      </c>
      <c r="E911" s="43">
        <v>44986</v>
      </c>
      <c r="F911" s="43">
        <v>45016</v>
      </c>
      <c r="G911" t="s">
        <v>38</v>
      </c>
      <c r="H911">
        <f t="shared" si="71"/>
        <v>23</v>
      </c>
      <c r="I911">
        <f t="shared" si="72"/>
        <v>172.5</v>
      </c>
      <c r="J911">
        <f t="shared" si="73"/>
        <v>172.5</v>
      </c>
      <c r="K911" s="47">
        <v>0</v>
      </c>
      <c r="L911">
        <f t="shared" si="74"/>
        <v>0</v>
      </c>
      <c r="M911">
        <f t="shared" si="75"/>
        <v>172.5</v>
      </c>
    </row>
    <row r="912" spans="1:13" hidden="1">
      <c r="A912" t="s">
        <v>217</v>
      </c>
      <c r="B912" t="str">
        <f>VLOOKUP(A912,'3月考勤数据'!C:H,6,0)</f>
        <v>正式员工</v>
      </c>
      <c r="C912" s="43">
        <v>43616</v>
      </c>
      <c r="D912" t="s">
        <v>1776</v>
      </c>
      <c r="E912" s="43">
        <v>44986</v>
      </c>
      <c r="F912" s="43">
        <v>45016</v>
      </c>
      <c r="G912" t="s">
        <v>38</v>
      </c>
      <c r="H912">
        <f t="shared" si="71"/>
        <v>23</v>
      </c>
      <c r="I912">
        <f t="shared" si="72"/>
        <v>172.5</v>
      </c>
      <c r="J912">
        <f t="shared" si="73"/>
        <v>172.5</v>
      </c>
      <c r="K912" s="47">
        <v>0</v>
      </c>
      <c r="L912">
        <f t="shared" si="74"/>
        <v>0</v>
      </c>
      <c r="M912">
        <f t="shared" si="75"/>
        <v>172.5</v>
      </c>
    </row>
    <row r="913" spans="1:13" hidden="1">
      <c r="A913" t="s">
        <v>718</v>
      </c>
      <c r="B913" t="str">
        <f>VLOOKUP(A913,'3月考勤数据'!C:H,6,0)</f>
        <v>正式员工</v>
      </c>
      <c r="C913" s="43">
        <v>41456</v>
      </c>
      <c r="D913" t="s">
        <v>1776</v>
      </c>
      <c r="E913" s="43">
        <v>44986</v>
      </c>
      <c r="F913" s="43">
        <v>45016</v>
      </c>
      <c r="G913" t="s">
        <v>38</v>
      </c>
      <c r="H913">
        <f t="shared" si="71"/>
        <v>23</v>
      </c>
      <c r="I913">
        <f t="shared" si="72"/>
        <v>172.5</v>
      </c>
      <c r="J913">
        <f t="shared" si="73"/>
        <v>172.5</v>
      </c>
      <c r="K913" s="47">
        <v>0</v>
      </c>
      <c r="L913">
        <f t="shared" si="74"/>
        <v>0</v>
      </c>
      <c r="M913">
        <f t="shared" si="75"/>
        <v>172.5</v>
      </c>
    </row>
    <row r="914" spans="1:13" hidden="1">
      <c r="A914" t="s">
        <v>1239</v>
      </c>
      <c r="B914" t="str">
        <f>VLOOKUP(A914,'3月考勤数据'!C:H,6,0)</f>
        <v>正式员工</v>
      </c>
      <c r="C914" s="43">
        <v>44818</v>
      </c>
      <c r="D914" t="s">
        <v>1776</v>
      </c>
      <c r="E914" s="43">
        <v>44986</v>
      </c>
      <c r="F914" s="43">
        <v>45016</v>
      </c>
      <c r="G914" t="s">
        <v>38</v>
      </c>
      <c r="H914">
        <f t="shared" si="71"/>
        <v>23</v>
      </c>
      <c r="I914">
        <f t="shared" si="72"/>
        <v>172.5</v>
      </c>
      <c r="J914">
        <f t="shared" si="73"/>
        <v>172.5</v>
      </c>
      <c r="K914" s="47">
        <v>0</v>
      </c>
      <c r="L914">
        <f t="shared" si="74"/>
        <v>0</v>
      </c>
      <c r="M914">
        <f t="shared" si="75"/>
        <v>172.5</v>
      </c>
    </row>
    <row r="915" spans="1:13" hidden="1">
      <c r="A915" t="s">
        <v>444</v>
      </c>
      <c r="B915" t="str">
        <f>VLOOKUP(A915,'3月考勤数据'!C:H,6,0)</f>
        <v>正式员工</v>
      </c>
      <c r="C915" s="43">
        <v>43892</v>
      </c>
      <c r="D915" t="s">
        <v>1776</v>
      </c>
      <c r="E915" s="43">
        <v>44986</v>
      </c>
      <c r="F915" s="43">
        <v>45016</v>
      </c>
      <c r="G915" t="s">
        <v>38</v>
      </c>
      <c r="H915">
        <f t="shared" si="71"/>
        <v>23</v>
      </c>
      <c r="I915">
        <f t="shared" si="72"/>
        <v>172.5</v>
      </c>
      <c r="J915">
        <f t="shared" si="73"/>
        <v>172.5</v>
      </c>
      <c r="K915" s="47">
        <v>0</v>
      </c>
      <c r="L915">
        <f t="shared" si="74"/>
        <v>0</v>
      </c>
      <c r="M915">
        <f t="shared" si="75"/>
        <v>172.5</v>
      </c>
    </row>
    <row r="916" spans="1:13" hidden="1">
      <c r="A916" t="s">
        <v>105</v>
      </c>
      <c r="B916" t="str">
        <f>VLOOKUP(A916,'3月考勤数据'!C:H,6,0)</f>
        <v>正式员工</v>
      </c>
      <c r="C916" s="43">
        <v>43922</v>
      </c>
      <c r="D916" t="s">
        <v>1776</v>
      </c>
      <c r="E916" s="43">
        <v>44986</v>
      </c>
      <c r="F916" s="43">
        <v>45016</v>
      </c>
      <c r="G916" t="s">
        <v>38</v>
      </c>
      <c r="H916">
        <f t="shared" si="71"/>
        <v>23</v>
      </c>
      <c r="I916">
        <f t="shared" si="72"/>
        <v>172.5</v>
      </c>
      <c r="J916">
        <f t="shared" si="73"/>
        <v>172.5</v>
      </c>
      <c r="K916" s="47">
        <v>0</v>
      </c>
      <c r="L916">
        <f t="shared" si="74"/>
        <v>0</v>
      </c>
      <c r="M916">
        <f t="shared" si="75"/>
        <v>172.5</v>
      </c>
    </row>
    <row r="917" spans="1:13" hidden="1">
      <c r="A917" t="s">
        <v>788</v>
      </c>
      <c r="B917" t="str">
        <f>VLOOKUP(A917,'3月考勤数据'!C:H,6,0)</f>
        <v>正式员工</v>
      </c>
      <c r="C917" s="43">
        <v>42789</v>
      </c>
      <c r="D917" t="s">
        <v>1776</v>
      </c>
      <c r="E917" s="43">
        <v>44986</v>
      </c>
      <c r="F917" s="43">
        <v>45016</v>
      </c>
      <c r="G917" t="s">
        <v>38</v>
      </c>
      <c r="H917">
        <f t="shared" si="71"/>
        <v>23</v>
      </c>
      <c r="I917">
        <f t="shared" si="72"/>
        <v>172.5</v>
      </c>
      <c r="J917">
        <f t="shared" si="73"/>
        <v>172.5</v>
      </c>
      <c r="K917" s="47">
        <v>0</v>
      </c>
      <c r="L917">
        <f t="shared" si="74"/>
        <v>0</v>
      </c>
      <c r="M917">
        <f t="shared" si="75"/>
        <v>172.5</v>
      </c>
    </row>
    <row r="918" spans="1:13">
      <c r="A918" t="s">
        <v>1458</v>
      </c>
      <c r="B918" t="str">
        <f>VLOOKUP(A918,'3月考勤数据'!C:H,6,0)</f>
        <v>正式员工</v>
      </c>
      <c r="C918" s="43">
        <v>44755</v>
      </c>
      <c r="D918" t="s">
        <v>1776</v>
      </c>
      <c r="E918" s="43">
        <v>44986</v>
      </c>
      <c r="F918" s="43">
        <v>45016</v>
      </c>
      <c r="G918" t="s">
        <v>38</v>
      </c>
      <c r="H918">
        <f t="shared" si="71"/>
        <v>23</v>
      </c>
      <c r="I918">
        <f t="shared" si="72"/>
        <v>172.5</v>
      </c>
      <c r="J918">
        <f t="shared" si="73"/>
        <v>172.5</v>
      </c>
      <c r="K918" s="47">
        <v>0</v>
      </c>
      <c r="L918">
        <f t="shared" si="74"/>
        <v>0</v>
      </c>
      <c r="M918">
        <f t="shared" si="75"/>
        <v>172.5</v>
      </c>
    </row>
    <row r="919" spans="1:13">
      <c r="A919" t="s">
        <v>1193</v>
      </c>
      <c r="B919" t="str">
        <f>VLOOKUP(A919,'3月考勤数据'!C:H,6,0)</f>
        <v>正式员工</v>
      </c>
      <c r="C919" s="43">
        <v>44755</v>
      </c>
      <c r="D919" t="s">
        <v>1776</v>
      </c>
      <c r="E919" s="43">
        <v>44986</v>
      </c>
      <c r="F919" s="43">
        <v>45016</v>
      </c>
      <c r="G919" t="s">
        <v>38</v>
      </c>
      <c r="H919">
        <f t="shared" si="71"/>
        <v>23</v>
      </c>
      <c r="I919">
        <f t="shared" si="72"/>
        <v>172.5</v>
      </c>
      <c r="J919">
        <f t="shared" si="73"/>
        <v>172.5</v>
      </c>
      <c r="K919" s="47">
        <v>0</v>
      </c>
      <c r="L919">
        <f t="shared" si="74"/>
        <v>0</v>
      </c>
      <c r="M919">
        <f t="shared" si="75"/>
        <v>172.5</v>
      </c>
    </row>
    <row r="920" spans="1:13">
      <c r="A920" t="s">
        <v>1199</v>
      </c>
      <c r="B920" t="str">
        <f>VLOOKUP(A920,'3月考勤数据'!C:H,6,0)</f>
        <v>正式员工</v>
      </c>
      <c r="C920" s="43">
        <v>44783</v>
      </c>
      <c r="D920" t="s">
        <v>1776</v>
      </c>
      <c r="E920" s="43">
        <v>44986</v>
      </c>
      <c r="F920" s="43">
        <v>45016</v>
      </c>
      <c r="G920" t="s">
        <v>38</v>
      </c>
      <c r="H920">
        <f t="shared" si="71"/>
        <v>23</v>
      </c>
      <c r="I920">
        <f t="shared" si="72"/>
        <v>172.5</v>
      </c>
      <c r="J920">
        <f t="shared" si="73"/>
        <v>172.5</v>
      </c>
      <c r="K920" s="47">
        <v>0</v>
      </c>
      <c r="L920">
        <f t="shared" si="74"/>
        <v>0</v>
      </c>
      <c r="M920">
        <f t="shared" si="75"/>
        <v>172.5</v>
      </c>
    </row>
    <row r="921" spans="1:13">
      <c r="A921" t="s">
        <v>1198</v>
      </c>
      <c r="B921" t="str">
        <f>VLOOKUP(A921,'3月考勤数据'!C:H,6,0)</f>
        <v>正式员工</v>
      </c>
      <c r="C921" s="43">
        <v>44774</v>
      </c>
      <c r="D921" t="s">
        <v>1776</v>
      </c>
      <c r="E921" s="43">
        <v>44986</v>
      </c>
      <c r="F921" s="43">
        <v>45016</v>
      </c>
      <c r="G921" t="s">
        <v>38</v>
      </c>
      <c r="H921">
        <f t="shared" si="71"/>
        <v>23</v>
      </c>
      <c r="I921">
        <f t="shared" si="72"/>
        <v>172.5</v>
      </c>
      <c r="J921">
        <f t="shared" si="73"/>
        <v>172.5</v>
      </c>
      <c r="K921" s="47">
        <v>0</v>
      </c>
      <c r="L921">
        <f t="shared" si="74"/>
        <v>0</v>
      </c>
      <c r="M921">
        <f t="shared" si="75"/>
        <v>172.5</v>
      </c>
    </row>
    <row r="922" spans="1:13" hidden="1">
      <c r="A922" t="s">
        <v>290</v>
      </c>
      <c r="B922" t="str">
        <f>VLOOKUP(A922,'3月考勤数据'!C:H,6,0)</f>
        <v>正式员工</v>
      </c>
      <c r="C922" s="43">
        <v>43964</v>
      </c>
      <c r="D922" t="s">
        <v>1776</v>
      </c>
      <c r="E922" s="43">
        <v>44986</v>
      </c>
      <c r="F922" s="43">
        <v>44988</v>
      </c>
      <c r="G922" t="s">
        <v>38</v>
      </c>
      <c r="H922">
        <f t="shared" si="71"/>
        <v>3</v>
      </c>
      <c r="I922">
        <f t="shared" si="72"/>
        <v>172.5</v>
      </c>
      <c r="J922">
        <f t="shared" si="73"/>
        <v>22.5</v>
      </c>
      <c r="K922" s="47">
        <v>0</v>
      </c>
      <c r="L922">
        <f t="shared" si="74"/>
        <v>0</v>
      </c>
      <c r="M922">
        <f t="shared" si="75"/>
        <v>22.5</v>
      </c>
    </row>
    <row r="923" spans="1:13" hidden="1">
      <c r="A923" t="s">
        <v>1136</v>
      </c>
      <c r="B923" t="str">
        <f>VLOOKUP(A923,'3月考勤数据'!C:H,6,0)</f>
        <v>正式员工</v>
      </c>
      <c r="C923" s="43">
        <v>44634</v>
      </c>
      <c r="D923" t="s">
        <v>1776</v>
      </c>
      <c r="E923" s="43">
        <v>44986</v>
      </c>
      <c r="F923" s="43">
        <v>44988</v>
      </c>
      <c r="G923" t="s">
        <v>38</v>
      </c>
      <c r="H923">
        <f t="shared" si="71"/>
        <v>3</v>
      </c>
      <c r="I923">
        <f t="shared" si="72"/>
        <v>172.5</v>
      </c>
      <c r="J923">
        <f t="shared" si="73"/>
        <v>22.5</v>
      </c>
      <c r="K923" s="47">
        <v>0</v>
      </c>
      <c r="L923">
        <f t="shared" si="74"/>
        <v>0</v>
      </c>
      <c r="M923">
        <f t="shared" si="75"/>
        <v>22.5</v>
      </c>
    </row>
    <row r="924" spans="1:13" hidden="1">
      <c r="A924" t="s">
        <v>460</v>
      </c>
      <c r="B924" t="str">
        <f>VLOOKUP(A924,'3月考勤数据'!C:H,6,0)</f>
        <v>正式员工</v>
      </c>
      <c r="C924" s="43">
        <v>43339</v>
      </c>
      <c r="D924" t="s">
        <v>1776</v>
      </c>
      <c r="E924" s="43">
        <v>44986</v>
      </c>
      <c r="F924" s="43">
        <v>44992</v>
      </c>
      <c r="G924" t="s">
        <v>133</v>
      </c>
      <c r="H924">
        <f t="shared" si="71"/>
        <v>5</v>
      </c>
      <c r="I924">
        <f t="shared" si="72"/>
        <v>184</v>
      </c>
      <c r="J924">
        <f t="shared" si="73"/>
        <v>40</v>
      </c>
      <c r="K924" s="47">
        <v>0</v>
      </c>
      <c r="L924">
        <f t="shared" si="74"/>
        <v>0</v>
      </c>
      <c r="M924">
        <f t="shared" si="75"/>
        <v>40</v>
      </c>
    </row>
    <row r="925" spans="1:13" hidden="1">
      <c r="A925" t="s">
        <v>838</v>
      </c>
      <c r="B925" t="str">
        <f>VLOOKUP(A925,'3月考勤数据'!C:H,6,0)</f>
        <v>正式员工</v>
      </c>
      <c r="C925" s="43">
        <v>44389</v>
      </c>
      <c r="D925" t="s">
        <v>1776</v>
      </c>
      <c r="E925" s="43">
        <v>44986</v>
      </c>
      <c r="F925" s="43">
        <v>44992</v>
      </c>
      <c r="G925" t="s">
        <v>133</v>
      </c>
      <c r="H925">
        <f t="shared" si="71"/>
        <v>5</v>
      </c>
      <c r="I925">
        <f t="shared" si="72"/>
        <v>184</v>
      </c>
      <c r="J925">
        <f t="shared" si="73"/>
        <v>40</v>
      </c>
      <c r="K925" s="47">
        <v>0</v>
      </c>
      <c r="L925">
        <f t="shared" si="74"/>
        <v>0</v>
      </c>
      <c r="M925">
        <f t="shared" si="75"/>
        <v>40</v>
      </c>
    </row>
    <row r="926" spans="1:13" hidden="1">
      <c r="A926" t="s">
        <v>1041</v>
      </c>
      <c r="B926" t="str">
        <f>VLOOKUP(A926,'3月考勤数据'!C:H,6,0)</f>
        <v>正式员工</v>
      </c>
      <c r="C926" s="43">
        <v>44382</v>
      </c>
      <c r="D926" t="s">
        <v>1776</v>
      </c>
      <c r="E926" s="43">
        <v>44986</v>
      </c>
      <c r="F926" s="43">
        <v>44994</v>
      </c>
      <c r="G926" t="s">
        <v>38</v>
      </c>
      <c r="H926">
        <f t="shared" si="71"/>
        <v>7</v>
      </c>
      <c r="I926">
        <f t="shared" si="72"/>
        <v>172.5</v>
      </c>
      <c r="J926">
        <f t="shared" si="73"/>
        <v>52.5</v>
      </c>
      <c r="K926" s="47">
        <v>0</v>
      </c>
      <c r="L926">
        <f t="shared" si="74"/>
        <v>0</v>
      </c>
      <c r="M926">
        <f t="shared" si="75"/>
        <v>52.5</v>
      </c>
    </row>
    <row r="927" spans="1:13" hidden="1">
      <c r="A927" t="s">
        <v>86</v>
      </c>
      <c r="B927" t="str">
        <f>VLOOKUP(A927,'3月考勤数据'!C:H,6,0)</f>
        <v>正式员工</v>
      </c>
      <c r="C927" s="43">
        <v>43514</v>
      </c>
      <c r="D927" t="s">
        <v>1776</v>
      </c>
      <c r="E927" s="43">
        <v>44986</v>
      </c>
      <c r="F927" s="43">
        <v>44995</v>
      </c>
      <c r="G927" t="s">
        <v>38</v>
      </c>
      <c r="H927">
        <f t="shared" si="71"/>
        <v>8</v>
      </c>
      <c r="I927">
        <f t="shared" si="72"/>
        <v>172.5</v>
      </c>
      <c r="J927">
        <f t="shared" si="73"/>
        <v>60</v>
      </c>
      <c r="K927" s="47">
        <v>0</v>
      </c>
      <c r="L927">
        <f t="shared" si="74"/>
        <v>0</v>
      </c>
      <c r="M927">
        <f t="shared" si="75"/>
        <v>60</v>
      </c>
    </row>
    <row r="928" spans="1:13" hidden="1">
      <c r="A928" t="s">
        <v>846</v>
      </c>
      <c r="B928" t="str">
        <f>VLOOKUP(A928,'3月考勤数据'!C:H,6,0)</f>
        <v>正式员工</v>
      </c>
      <c r="C928" s="43">
        <v>44382</v>
      </c>
      <c r="D928" t="s">
        <v>1776</v>
      </c>
      <c r="E928" s="43">
        <v>44986</v>
      </c>
      <c r="F928" s="43">
        <v>44995</v>
      </c>
      <c r="G928" t="s">
        <v>38</v>
      </c>
      <c r="H928">
        <f t="shared" si="71"/>
        <v>8</v>
      </c>
      <c r="I928">
        <f t="shared" si="72"/>
        <v>172.5</v>
      </c>
      <c r="J928">
        <f t="shared" si="73"/>
        <v>60</v>
      </c>
      <c r="K928" s="47">
        <v>0</v>
      </c>
      <c r="L928">
        <f t="shared" si="74"/>
        <v>0</v>
      </c>
      <c r="M928">
        <f t="shared" si="75"/>
        <v>60</v>
      </c>
    </row>
    <row r="929" spans="1:13" hidden="1">
      <c r="A929" t="s">
        <v>1096</v>
      </c>
      <c r="B929" t="str">
        <f>VLOOKUP(A929,'3月考勤数据'!C:H,6,0)</f>
        <v>正式员工</v>
      </c>
      <c r="C929" s="43">
        <v>44382</v>
      </c>
      <c r="D929" t="s">
        <v>1776</v>
      </c>
      <c r="E929" s="43">
        <v>44986</v>
      </c>
      <c r="F929" s="43">
        <v>44995</v>
      </c>
      <c r="G929" t="s">
        <v>38</v>
      </c>
      <c r="H929">
        <f t="shared" si="71"/>
        <v>8</v>
      </c>
      <c r="I929">
        <f t="shared" si="72"/>
        <v>172.5</v>
      </c>
      <c r="J929">
        <f t="shared" si="73"/>
        <v>60</v>
      </c>
      <c r="K929" s="47">
        <v>0</v>
      </c>
      <c r="L929">
        <f t="shared" si="74"/>
        <v>0</v>
      </c>
      <c r="M929">
        <f t="shared" si="75"/>
        <v>60</v>
      </c>
    </row>
    <row r="930" spans="1:13" hidden="1">
      <c r="A930" t="s">
        <v>848</v>
      </c>
      <c r="B930" t="str">
        <f>VLOOKUP(A930,'3月考勤数据'!C:H,6,0)</f>
        <v>正式员工</v>
      </c>
      <c r="C930" s="43">
        <v>44410</v>
      </c>
      <c r="D930" t="s">
        <v>1776</v>
      </c>
      <c r="E930" s="43">
        <v>44986</v>
      </c>
      <c r="F930" s="43">
        <v>44995</v>
      </c>
      <c r="G930" t="s">
        <v>38</v>
      </c>
      <c r="H930">
        <f t="shared" si="71"/>
        <v>8</v>
      </c>
      <c r="I930">
        <f t="shared" si="72"/>
        <v>172.5</v>
      </c>
      <c r="J930">
        <f t="shared" si="73"/>
        <v>60</v>
      </c>
      <c r="K930" s="47">
        <v>0</v>
      </c>
      <c r="L930">
        <f t="shared" si="74"/>
        <v>0</v>
      </c>
      <c r="M930">
        <f t="shared" si="75"/>
        <v>60</v>
      </c>
    </row>
    <row r="931" spans="1:13" hidden="1">
      <c r="A931" t="s">
        <v>880</v>
      </c>
      <c r="B931" t="str">
        <f>VLOOKUP(A931,'3月考勤数据'!C:H,6,0)</f>
        <v>正式员工</v>
      </c>
      <c r="C931" s="43">
        <v>44545</v>
      </c>
      <c r="D931" t="s">
        <v>1776</v>
      </c>
      <c r="E931" s="43">
        <v>44986</v>
      </c>
      <c r="F931" s="43">
        <v>44995</v>
      </c>
      <c r="G931" t="s">
        <v>38</v>
      </c>
      <c r="H931">
        <f t="shared" si="71"/>
        <v>8</v>
      </c>
      <c r="I931">
        <f t="shared" si="72"/>
        <v>172.5</v>
      </c>
      <c r="J931">
        <f t="shared" si="73"/>
        <v>60</v>
      </c>
      <c r="K931" s="47">
        <v>0</v>
      </c>
      <c r="L931">
        <f t="shared" si="74"/>
        <v>0</v>
      </c>
      <c r="M931">
        <f t="shared" si="75"/>
        <v>60</v>
      </c>
    </row>
    <row r="932" spans="1:13" hidden="1">
      <c r="A932" t="s">
        <v>1158</v>
      </c>
      <c r="B932" t="str">
        <f>VLOOKUP(A932,'3月考勤数据'!C:H,6,0)</f>
        <v>正式员工</v>
      </c>
      <c r="C932" s="43">
        <v>44722</v>
      </c>
      <c r="D932" t="s">
        <v>1776</v>
      </c>
      <c r="E932" s="43">
        <v>44986</v>
      </c>
      <c r="F932" s="43">
        <v>44998</v>
      </c>
      <c r="G932" t="s">
        <v>38</v>
      </c>
      <c r="H932">
        <f t="shared" si="71"/>
        <v>9</v>
      </c>
      <c r="I932">
        <f t="shared" si="72"/>
        <v>172.5</v>
      </c>
      <c r="J932">
        <f t="shared" si="73"/>
        <v>67.5</v>
      </c>
      <c r="K932" s="47">
        <v>0</v>
      </c>
      <c r="L932">
        <f t="shared" si="74"/>
        <v>0</v>
      </c>
      <c r="M932">
        <f t="shared" si="75"/>
        <v>67.5</v>
      </c>
    </row>
    <row r="933" spans="1:13" hidden="1">
      <c r="A933" t="s">
        <v>378</v>
      </c>
      <c r="B933" t="str">
        <f>VLOOKUP(A933,'3月考勤数据'!C:H,6,0)</f>
        <v>正式员工</v>
      </c>
      <c r="C933" s="43">
        <v>43780</v>
      </c>
      <c r="D933" t="s">
        <v>1776</v>
      </c>
      <c r="E933" s="43">
        <v>44986</v>
      </c>
      <c r="F933" s="43">
        <v>44999</v>
      </c>
      <c r="G933" t="s">
        <v>38</v>
      </c>
      <c r="H933">
        <f t="shared" si="71"/>
        <v>10</v>
      </c>
      <c r="I933">
        <f t="shared" si="72"/>
        <v>172.5</v>
      </c>
      <c r="J933">
        <f t="shared" si="73"/>
        <v>75</v>
      </c>
      <c r="K933" s="47">
        <v>0</v>
      </c>
      <c r="L933">
        <f t="shared" si="74"/>
        <v>0</v>
      </c>
      <c r="M933">
        <f t="shared" si="75"/>
        <v>75</v>
      </c>
    </row>
    <row r="934" spans="1:13" hidden="1">
      <c r="A934" t="s">
        <v>1024</v>
      </c>
      <c r="B934" t="str">
        <f>VLOOKUP(A934,'3月考勤数据'!C:H,6,0)</f>
        <v>正式员工</v>
      </c>
      <c r="C934" s="43">
        <v>44057</v>
      </c>
      <c r="D934" t="s">
        <v>1776</v>
      </c>
      <c r="E934" s="43">
        <v>44986</v>
      </c>
      <c r="F934" s="43">
        <v>44999</v>
      </c>
      <c r="G934" t="s">
        <v>38</v>
      </c>
      <c r="H934">
        <f t="shared" si="71"/>
        <v>10</v>
      </c>
      <c r="I934">
        <f t="shared" si="72"/>
        <v>172.5</v>
      </c>
      <c r="J934">
        <f t="shared" si="73"/>
        <v>75</v>
      </c>
      <c r="K934" s="47">
        <v>0</v>
      </c>
      <c r="L934">
        <f t="shared" si="74"/>
        <v>0</v>
      </c>
      <c r="M934">
        <f t="shared" si="75"/>
        <v>75</v>
      </c>
    </row>
    <row r="935" spans="1:13" hidden="1">
      <c r="A935" t="s">
        <v>1033</v>
      </c>
      <c r="B935" t="str">
        <f>VLOOKUP(A935,'3月考勤数据'!C:H,6,0)</f>
        <v>正式员工</v>
      </c>
      <c r="C935" s="43">
        <v>44288</v>
      </c>
      <c r="D935" t="s">
        <v>1776</v>
      </c>
      <c r="E935" s="43">
        <v>44986</v>
      </c>
      <c r="F935" s="43">
        <v>44999</v>
      </c>
      <c r="G935" t="s">
        <v>38</v>
      </c>
      <c r="H935">
        <f t="shared" si="71"/>
        <v>10</v>
      </c>
      <c r="I935">
        <f t="shared" si="72"/>
        <v>172.5</v>
      </c>
      <c r="J935">
        <f t="shared" si="73"/>
        <v>75</v>
      </c>
      <c r="K935" s="47">
        <v>0</v>
      </c>
      <c r="L935">
        <f t="shared" si="74"/>
        <v>0</v>
      </c>
      <c r="M935">
        <f t="shared" si="75"/>
        <v>75</v>
      </c>
    </row>
    <row r="936" spans="1:13" hidden="1">
      <c r="A936" t="s">
        <v>1510</v>
      </c>
      <c r="B936" t="str">
        <f>VLOOKUP(A936,'3月考勤数据'!C:H,6,0)</f>
        <v>正式员工</v>
      </c>
      <c r="C936" s="43">
        <v>44648</v>
      </c>
      <c r="D936" t="s">
        <v>1776</v>
      </c>
      <c r="E936" s="43">
        <v>44986</v>
      </c>
      <c r="F936" s="43">
        <v>44999</v>
      </c>
      <c r="G936" t="s">
        <v>38</v>
      </c>
      <c r="H936">
        <f t="shared" ref="H936:H980" si="76">NETWORKDAYS(IF(C936&lt;E936,E936,C936),F936)</f>
        <v>10</v>
      </c>
      <c r="I936">
        <f t="shared" si="72"/>
        <v>172.5</v>
      </c>
      <c r="J936">
        <f t="shared" si="73"/>
        <v>75</v>
      </c>
      <c r="K936" s="47">
        <v>0</v>
      </c>
      <c r="L936">
        <f t="shared" si="74"/>
        <v>0</v>
      </c>
      <c r="M936">
        <f t="shared" si="75"/>
        <v>75</v>
      </c>
    </row>
    <row r="937" spans="1:13" hidden="1">
      <c r="A937" t="s">
        <v>519</v>
      </c>
      <c r="B937" t="str">
        <f>VLOOKUP(A937,'3月考勤数据'!C:H,6,0)</f>
        <v>正式员工</v>
      </c>
      <c r="C937" s="43">
        <v>44081</v>
      </c>
      <c r="D937" t="s">
        <v>1776</v>
      </c>
      <c r="E937" s="43">
        <v>44986</v>
      </c>
      <c r="F937" s="43">
        <v>45001</v>
      </c>
      <c r="G937" t="s">
        <v>133</v>
      </c>
      <c r="H937">
        <f t="shared" si="76"/>
        <v>12</v>
      </c>
      <c r="I937">
        <f t="shared" si="72"/>
        <v>184</v>
      </c>
      <c r="J937">
        <f t="shared" si="73"/>
        <v>96</v>
      </c>
      <c r="K937" s="47">
        <v>0</v>
      </c>
      <c r="L937">
        <f t="shared" si="74"/>
        <v>0</v>
      </c>
      <c r="M937">
        <f t="shared" si="75"/>
        <v>96</v>
      </c>
    </row>
    <row r="938" spans="1:13" hidden="1">
      <c r="A938" t="s">
        <v>373</v>
      </c>
      <c r="B938" t="str">
        <f>VLOOKUP(A938,'3月考勤数据'!C:H,6,0)</f>
        <v>正式员工</v>
      </c>
      <c r="C938" s="43">
        <v>43630</v>
      </c>
      <c r="D938" t="s">
        <v>1776</v>
      </c>
      <c r="E938" s="43">
        <v>44986</v>
      </c>
      <c r="F938" s="43">
        <v>45002</v>
      </c>
      <c r="G938" t="s">
        <v>38</v>
      </c>
      <c r="H938">
        <f t="shared" si="76"/>
        <v>13</v>
      </c>
      <c r="I938">
        <f t="shared" si="72"/>
        <v>172.5</v>
      </c>
      <c r="J938">
        <f t="shared" si="73"/>
        <v>97.5</v>
      </c>
      <c r="K938" s="47">
        <v>0</v>
      </c>
      <c r="L938">
        <f t="shared" si="74"/>
        <v>0</v>
      </c>
      <c r="M938">
        <f t="shared" si="75"/>
        <v>97.5</v>
      </c>
    </row>
    <row r="939" spans="1:13" hidden="1">
      <c r="A939" t="s">
        <v>516</v>
      </c>
      <c r="B939" t="str">
        <f>VLOOKUP(A939,'3月考勤数据'!C:H,6,0)</f>
        <v>正式员工</v>
      </c>
      <c r="C939" s="43">
        <v>44036</v>
      </c>
      <c r="D939" t="s">
        <v>1776</v>
      </c>
      <c r="E939" s="43">
        <v>44986</v>
      </c>
      <c r="F939" s="43">
        <v>45002</v>
      </c>
      <c r="G939" t="s">
        <v>38</v>
      </c>
      <c r="H939">
        <f t="shared" si="76"/>
        <v>13</v>
      </c>
      <c r="I939">
        <f t="shared" si="72"/>
        <v>172.5</v>
      </c>
      <c r="J939">
        <f t="shared" si="73"/>
        <v>97.5</v>
      </c>
      <c r="K939" s="47">
        <v>0</v>
      </c>
      <c r="L939">
        <f t="shared" si="74"/>
        <v>0</v>
      </c>
      <c r="M939">
        <f t="shared" si="75"/>
        <v>97.5</v>
      </c>
    </row>
    <row r="940" spans="1:13" hidden="1">
      <c r="A940" t="s">
        <v>1010</v>
      </c>
      <c r="B940" t="str">
        <f>VLOOKUP(A940,'3月考勤数据'!C:H,6,0)</f>
        <v>正式员工</v>
      </c>
      <c r="C940" s="43">
        <v>44382</v>
      </c>
      <c r="D940" t="s">
        <v>1776</v>
      </c>
      <c r="E940" s="43">
        <v>44986</v>
      </c>
      <c r="F940" s="43">
        <v>45002</v>
      </c>
      <c r="G940" t="s">
        <v>38</v>
      </c>
      <c r="H940">
        <f t="shared" si="76"/>
        <v>13</v>
      </c>
      <c r="I940">
        <f t="shared" si="72"/>
        <v>172.5</v>
      </c>
      <c r="J940">
        <f t="shared" si="73"/>
        <v>97.5</v>
      </c>
      <c r="K940" s="47">
        <v>0</v>
      </c>
      <c r="L940">
        <f t="shared" si="74"/>
        <v>0</v>
      </c>
      <c r="M940">
        <f t="shared" si="75"/>
        <v>97.5</v>
      </c>
    </row>
    <row r="941" spans="1:13" hidden="1">
      <c r="A941" t="s">
        <v>851</v>
      </c>
      <c r="B941" t="str">
        <f>VLOOKUP(A941,'3月考勤数据'!C:H,6,0)</f>
        <v>正式员工</v>
      </c>
      <c r="C941" s="43">
        <v>44421</v>
      </c>
      <c r="D941" t="s">
        <v>1776</v>
      </c>
      <c r="E941" s="43">
        <v>44986</v>
      </c>
      <c r="F941" s="43">
        <v>45002</v>
      </c>
      <c r="G941" t="s">
        <v>38</v>
      </c>
      <c r="H941">
        <f t="shared" si="76"/>
        <v>13</v>
      </c>
      <c r="I941">
        <f t="shared" si="72"/>
        <v>172.5</v>
      </c>
      <c r="J941">
        <f t="shared" si="73"/>
        <v>97.5</v>
      </c>
      <c r="K941" s="47">
        <v>0</v>
      </c>
      <c r="L941">
        <f t="shared" si="74"/>
        <v>0</v>
      </c>
      <c r="M941">
        <f t="shared" si="75"/>
        <v>97.5</v>
      </c>
    </row>
    <row r="942" spans="1:13" hidden="1">
      <c r="A942" t="s">
        <v>862</v>
      </c>
      <c r="B942" t="str">
        <f>VLOOKUP(A942,'3月考勤数据'!C:H,6,0)</f>
        <v>正式员工</v>
      </c>
      <c r="C942" s="43">
        <v>44463</v>
      </c>
      <c r="D942" t="s">
        <v>1776</v>
      </c>
      <c r="E942" s="43">
        <v>44986</v>
      </c>
      <c r="F942" s="43">
        <v>45002</v>
      </c>
      <c r="G942" t="s">
        <v>38</v>
      </c>
      <c r="H942">
        <f t="shared" si="76"/>
        <v>13</v>
      </c>
      <c r="I942">
        <f t="shared" si="72"/>
        <v>172.5</v>
      </c>
      <c r="J942">
        <f t="shared" si="73"/>
        <v>97.5</v>
      </c>
      <c r="K942" s="47">
        <v>0</v>
      </c>
      <c r="L942">
        <f t="shared" si="74"/>
        <v>0</v>
      </c>
      <c r="M942">
        <f t="shared" si="75"/>
        <v>97.5</v>
      </c>
    </row>
    <row r="943" spans="1:13" hidden="1">
      <c r="A943" t="s">
        <v>1105</v>
      </c>
      <c r="B943" t="str">
        <f>VLOOKUP(A943,'3月考勤数据'!C:H,6,0)</f>
        <v>正式员工</v>
      </c>
      <c r="C943" s="43">
        <v>44468</v>
      </c>
      <c r="D943" t="s">
        <v>1776</v>
      </c>
      <c r="E943" s="43">
        <v>44986</v>
      </c>
      <c r="F943" s="43">
        <v>45002</v>
      </c>
      <c r="G943" t="s">
        <v>133</v>
      </c>
      <c r="H943">
        <f t="shared" si="76"/>
        <v>13</v>
      </c>
      <c r="I943">
        <f t="shared" si="72"/>
        <v>184</v>
      </c>
      <c r="J943">
        <f t="shared" si="73"/>
        <v>104</v>
      </c>
      <c r="K943" s="47">
        <v>0</v>
      </c>
      <c r="L943">
        <f t="shared" si="74"/>
        <v>0</v>
      </c>
      <c r="M943">
        <f t="shared" si="75"/>
        <v>104</v>
      </c>
    </row>
    <row r="944" spans="1:13" hidden="1">
      <c r="A944" t="s">
        <v>1596</v>
      </c>
      <c r="B944" t="str">
        <f>VLOOKUP(A944,'3月考勤数据'!C:H,6,0)</f>
        <v>正式员工</v>
      </c>
      <c r="C944" s="43">
        <v>44781</v>
      </c>
      <c r="D944" t="s">
        <v>1776</v>
      </c>
      <c r="E944" s="43">
        <v>44986</v>
      </c>
      <c r="F944" s="43">
        <v>45002</v>
      </c>
      <c r="G944" t="s">
        <v>38</v>
      </c>
      <c r="H944">
        <f t="shared" si="76"/>
        <v>13</v>
      </c>
      <c r="I944">
        <f t="shared" si="72"/>
        <v>172.5</v>
      </c>
      <c r="J944">
        <f t="shared" si="73"/>
        <v>97.5</v>
      </c>
      <c r="K944" s="47">
        <v>0</v>
      </c>
      <c r="L944">
        <f t="shared" si="74"/>
        <v>0</v>
      </c>
      <c r="M944">
        <f t="shared" si="75"/>
        <v>97.5</v>
      </c>
    </row>
    <row r="945" spans="1:13" hidden="1">
      <c r="A945" t="s">
        <v>1525</v>
      </c>
      <c r="B945" t="str">
        <f>VLOOKUP(A945,'3月考勤数据'!C:H,6,0)</f>
        <v>正式员工</v>
      </c>
      <c r="C945" s="43">
        <v>44843</v>
      </c>
      <c r="D945" t="s">
        <v>1776</v>
      </c>
      <c r="E945" s="43">
        <v>44986</v>
      </c>
      <c r="F945" s="43">
        <v>45002</v>
      </c>
      <c r="G945" t="s">
        <v>133</v>
      </c>
      <c r="H945">
        <f t="shared" si="76"/>
        <v>13</v>
      </c>
      <c r="I945">
        <f t="shared" si="72"/>
        <v>184</v>
      </c>
      <c r="J945">
        <f t="shared" si="73"/>
        <v>104</v>
      </c>
      <c r="K945" s="47">
        <v>0</v>
      </c>
      <c r="L945">
        <f t="shared" si="74"/>
        <v>0</v>
      </c>
      <c r="M945">
        <f t="shared" si="75"/>
        <v>104</v>
      </c>
    </row>
    <row r="946" spans="1:13" hidden="1">
      <c r="A946" t="s">
        <v>1082</v>
      </c>
      <c r="B946" t="str">
        <f>VLOOKUP(A946,'3月考勤数据'!C:H,6,0)</f>
        <v>正式员工</v>
      </c>
      <c r="C946" s="43">
        <v>44251</v>
      </c>
      <c r="D946" t="s">
        <v>1776</v>
      </c>
      <c r="E946" s="43">
        <v>44986</v>
      </c>
      <c r="F946" s="43">
        <v>45002</v>
      </c>
      <c r="G946" t="s">
        <v>38</v>
      </c>
      <c r="H946">
        <f t="shared" si="76"/>
        <v>13</v>
      </c>
      <c r="I946">
        <f t="shared" si="72"/>
        <v>172.5</v>
      </c>
      <c r="J946">
        <f t="shared" si="73"/>
        <v>97.5</v>
      </c>
      <c r="K946" s="47">
        <v>0</v>
      </c>
      <c r="L946">
        <f t="shared" si="74"/>
        <v>0</v>
      </c>
      <c r="M946">
        <f t="shared" si="75"/>
        <v>97.5</v>
      </c>
    </row>
    <row r="947" spans="1:13" hidden="1">
      <c r="A947" t="s">
        <v>1120</v>
      </c>
      <c r="B947" t="str">
        <f>VLOOKUP(A947,'3月考勤数据'!C:H,6,0)</f>
        <v>正式员工</v>
      </c>
      <c r="C947" s="43">
        <v>44573</v>
      </c>
      <c r="D947" t="s">
        <v>1776</v>
      </c>
      <c r="E947" s="43">
        <v>44986</v>
      </c>
      <c r="F947" s="43">
        <v>45005</v>
      </c>
      <c r="G947" t="s">
        <v>38</v>
      </c>
      <c r="H947">
        <f t="shared" si="76"/>
        <v>14</v>
      </c>
      <c r="I947">
        <f t="shared" si="72"/>
        <v>172.5</v>
      </c>
      <c r="J947">
        <f t="shared" si="73"/>
        <v>105</v>
      </c>
      <c r="K947" s="47">
        <v>0</v>
      </c>
      <c r="L947">
        <f t="shared" si="74"/>
        <v>0</v>
      </c>
      <c r="M947">
        <f t="shared" si="75"/>
        <v>105</v>
      </c>
    </row>
    <row r="948" spans="1:13" hidden="1">
      <c r="A948" t="s">
        <v>1285</v>
      </c>
      <c r="B948" t="str">
        <f>VLOOKUP(A948,'3月考勤数据'!C:H,6,0)</f>
        <v>正式员工</v>
      </c>
      <c r="C948" s="43">
        <v>44676</v>
      </c>
      <c r="D948" t="s">
        <v>1776</v>
      </c>
      <c r="E948" s="43">
        <v>44986</v>
      </c>
      <c r="F948" s="43">
        <v>45005</v>
      </c>
      <c r="G948" t="s">
        <v>38</v>
      </c>
      <c r="H948">
        <f t="shared" si="76"/>
        <v>14</v>
      </c>
      <c r="I948">
        <f t="shared" si="72"/>
        <v>172.5</v>
      </c>
      <c r="J948">
        <f t="shared" si="73"/>
        <v>105</v>
      </c>
      <c r="K948" s="47">
        <v>0</v>
      </c>
      <c r="L948">
        <f t="shared" si="74"/>
        <v>0</v>
      </c>
      <c r="M948">
        <f t="shared" si="75"/>
        <v>105</v>
      </c>
    </row>
    <row r="949" spans="1:13" hidden="1">
      <c r="A949" t="s">
        <v>922</v>
      </c>
      <c r="B949" t="str">
        <f>VLOOKUP(A949,'3月考勤数据'!C:H,6,0)</f>
        <v>正式员工</v>
      </c>
      <c r="C949" s="43">
        <v>44571</v>
      </c>
      <c r="D949" t="s">
        <v>1776</v>
      </c>
      <c r="E949" s="43">
        <v>44986</v>
      </c>
      <c r="F949" s="43">
        <v>45006</v>
      </c>
      <c r="G949" t="s">
        <v>38</v>
      </c>
      <c r="H949">
        <f t="shared" si="76"/>
        <v>15</v>
      </c>
      <c r="I949">
        <f t="shared" si="72"/>
        <v>172.5</v>
      </c>
      <c r="J949">
        <f t="shared" si="73"/>
        <v>112.5</v>
      </c>
      <c r="K949" s="47">
        <v>0</v>
      </c>
      <c r="L949">
        <f t="shared" si="74"/>
        <v>0</v>
      </c>
      <c r="M949">
        <f t="shared" si="75"/>
        <v>112.5</v>
      </c>
    </row>
    <row r="950" spans="1:13" hidden="1">
      <c r="A950" t="s">
        <v>1571</v>
      </c>
      <c r="B950" t="str">
        <f>VLOOKUP(A950,'3月考勤数据'!C:H,6,0)</f>
        <v>正式员工</v>
      </c>
      <c r="C950" s="43">
        <v>44736</v>
      </c>
      <c r="D950" t="s">
        <v>1776</v>
      </c>
      <c r="E950" s="43">
        <v>44986</v>
      </c>
      <c r="F950" s="43">
        <v>45006</v>
      </c>
      <c r="G950" t="s">
        <v>38</v>
      </c>
      <c r="H950">
        <f t="shared" si="76"/>
        <v>15</v>
      </c>
      <c r="I950">
        <f t="shared" si="72"/>
        <v>172.5</v>
      </c>
      <c r="J950">
        <f t="shared" si="73"/>
        <v>112.5</v>
      </c>
      <c r="K950" s="47">
        <v>0</v>
      </c>
      <c r="L950">
        <f t="shared" si="74"/>
        <v>0</v>
      </c>
      <c r="M950">
        <f t="shared" si="75"/>
        <v>112.5</v>
      </c>
    </row>
    <row r="951" spans="1:13" hidden="1">
      <c r="A951" t="s">
        <v>321</v>
      </c>
      <c r="B951" t="str">
        <f>VLOOKUP(A951,'3月考勤数据'!C:H,6,0)</f>
        <v>正式员工</v>
      </c>
      <c r="C951" s="43">
        <v>44067</v>
      </c>
      <c r="D951" t="s">
        <v>1776</v>
      </c>
      <c r="E951" s="43">
        <v>44986</v>
      </c>
      <c r="F951" s="43">
        <v>45007</v>
      </c>
      <c r="G951" t="s">
        <v>38</v>
      </c>
      <c r="H951">
        <f t="shared" si="76"/>
        <v>16</v>
      </c>
      <c r="I951">
        <f t="shared" si="72"/>
        <v>172.5</v>
      </c>
      <c r="J951">
        <f t="shared" si="73"/>
        <v>120</v>
      </c>
      <c r="K951" s="47">
        <v>0</v>
      </c>
      <c r="L951">
        <f t="shared" si="74"/>
        <v>0</v>
      </c>
      <c r="M951">
        <f t="shared" si="75"/>
        <v>120</v>
      </c>
    </row>
    <row r="952" spans="1:13" hidden="1">
      <c r="A952" t="s">
        <v>663</v>
      </c>
      <c r="B952" t="str">
        <f>VLOOKUP(A952,'3月考勤数据'!C:H,6,0)</f>
        <v>正式员工</v>
      </c>
      <c r="C952" s="43">
        <v>44260</v>
      </c>
      <c r="D952" t="s">
        <v>1776</v>
      </c>
      <c r="E952" s="43">
        <v>44986</v>
      </c>
      <c r="F952" s="43">
        <v>45007</v>
      </c>
      <c r="G952" t="s">
        <v>38</v>
      </c>
      <c r="H952">
        <f t="shared" si="76"/>
        <v>16</v>
      </c>
      <c r="I952">
        <f t="shared" si="72"/>
        <v>172.5</v>
      </c>
      <c r="J952">
        <f t="shared" si="73"/>
        <v>120</v>
      </c>
      <c r="K952" s="47">
        <v>0</v>
      </c>
      <c r="L952">
        <f t="shared" si="74"/>
        <v>0</v>
      </c>
      <c r="M952">
        <f t="shared" si="75"/>
        <v>120</v>
      </c>
    </row>
    <row r="953" spans="1:13" hidden="1">
      <c r="A953" t="s">
        <v>332</v>
      </c>
      <c r="B953" t="str">
        <f>VLOOKUP(A953,'3月考勤数据'!C:H,6,0)</f>
        <v>正式员工</v>
      </c>
      <c r="C953" s="43">
        <v>43647</v>
      </c>
      <c r="D953" t="s">
        <v>1776</v>
      </c>
      <c r="E953" s="43">
        <v>44986</v>
      </c>
      <c r="F953" s="43">
        <v>45008</v>
      </c>
      <c r="G953" t="s">
        <v>38</v>
      </c>
      <c r="H953">
        <f t="shared" si="76"/>
        <v>17</v>
      </c>
      <c r="I953">
        <f t="shared" si="72"/>
        <v>172.5</v>
      </c>
      <c r="J953">
        <f t="shared" si="73"/>
        <v>127.5</v>
      </c>
      <c r="K953" s="47">
        <v>0</v>
      </c>
      <c r="L953">
        <f t="shared" si="74"/>
        <v>0</v>
      </c>
      <c r="M953">
        <f t="shared" si="75"/>
        <v>127.5</v>
      </c>
    </row>
    <row r="954" spans="1:13" hidden="1">
      <c r="A954" t="s">
        <v>1261</v>
      </c>
      <c r="B954" t="str">
        <f>VLOOKUP(A954,'3月考勤数据'!C:H,6,0)</f>
        <v>正式员工</v>
      </c>
      <c r="C954" s="43">
        <v>44389</v>
      </c>
      <c r="D954" t="s">
        <v>1776</v>
      </c>
      <c r="E954" s="43">
        <v>44986</v>
      </c>
      <c r="F954" s="43">
        <v>45008</v>
      </c>
      <c r="G954" t="s">
        <v>133</v>
      </c>
      <c r="H954">
        <f t="shared" si="76"/>
        <v>17</v>
      </c>
      <c r="I954">
        <f t="shared" si="72"/>
        <v>184</v>
      </c>
      <c r="J954">
        <f t="shared" si="73"/>
        <v>136</v>
      </c>
      <c r="K954" s="47">
        <v>0</v>
      </c>
      <c r="L954">
        <f t="shared" si="74"/>
        <v>0</v>
      </c>
      <c r="M954">
        <f t="shared" si="75"/>
        <v>136</v>
      </c>
    </row>
    <row r="955" spans="1:13" hidden="1">
      <c r="A955" t="s">
        <v>1509</v>
      </c>
      <c r="B955" t="str">
        <f>VLOOKUP(A955,'3月考勤数据'!C:H,6,0)</f>
        <v>正式员工</v>
      </c>
      <c r="C955" s="43">
        <v>44641</v>
      </c>
      <c r="D955" t="s">
        <v>1776</v>
      </c>
      <c r="E955" s="43">
        <v>44986</v>
      </c>
      <c r="F955" s="43">
        <v>45009</v>
      </c>
      <c r="G955" t="s">
        <v>133</v>
      </c>
      <c r="H955">
        <f t="shared" si="76"/>
        <v>18</v>
      </c>
      <c r="I955">
        <f t="shared" si="72"/>
        <v>184</v>
      </c>
      <c r="J955">
        <f t="shared" si="73"/>
        <v>144</v>
      </c>
      <c r="K955" s="47">
        <v>0</v>
      </c>
      <c r="L955">
        <f t="shared" si="74"/>
        <v>0</v>
      </c>
      <c r="M955">
        <f t="shared" si="75"/>
        <v>144</v>
      </c>
    </row>
    <row r="956" spans="1:13" hidden="1">
      <c r="A956" t="s">
        <v>1407</v>
      </c>
      <c r="B956" t="str">
        <f>VLOOKUP(A956,'3月考勤数据'!C:H,6,0)</f>
        <v>正式员工</v>
      </c>
      <c r="C956" s="43">
        <v>44531</v>
      </c>
      <c r="D956" t="s">
        <v>1776</v>
      </c>
      <c r="E956" s="43">
        <v>44986</v>
      </c>
      <c r="F956" s="43">
        <v>45009</v>
      </c>
      <c r="G956" t="s">
        <v>38</v>
      </c>
      <c r="H956">
        <f t="shared" si="76"/>
        <v>18</v>
      </c>
      <c r="I956">
        <f t="shared" si="72"/>
        <v>172.5</v>
      </c>
      <c r="J956">
        <f t="shared" si="73"/>
        <v>135</v>
      </c>
      <c r="K956" s="47">
        <v>0</v>
      </c>
      <c r="L956">
        <f t="shared" si="74"/>
        <v>0</v>
      </c>
      <c r="M956">
        <f t="shared" si="75"/>
        <v>135</v>
      </c>
    </row>
    <row r="957" spans="1:13" hidden="1">
      <c r="A957" t="s">
        <v>1430</v>
      </c>
      <c r="B957" t="str">
        <f>VLOOKUP(A957,'3月考勤数据'!C:H,6,0)</f>
        <v>正式员工</v>
      </c>
      <c r="C957" s="43">
        <v>44650</v>
      </c>
      <c r="D957" t="s">
        <v>1776</v>
      </c>
      <c r="E957" s="43">
        <v>44986</v>
      </c>
      <c r="F957" s="43">
        <v>45009</v>
      </c>
      <c r="G957" t="s">
        <v>133</v>
      </c>
      <c r="H957">
        <f t="shared" si="76"/>
        <v>18</v>
      </c>
      <c r="I957">
        <f t="shared" si="72"/>
        <v>184</v>
      </c>
      <c r="J957">
        <f t="shared" si="73"/>
        <v>144</v>
      </c>
      <c r="K957" s="47">
        <v>0</v>
      </c>
      <c r="L957">
        <f t="shared" si="74"/>
        <v>0</v>
      </c>
      <c r="M957">
        <f t="shared" si="75"/>
        <v>144</v>
      </c>
    </row>
    <row r="958" spans="1:13" hidden="1">
      <c r="A958" t="s">
        <v>1564</v>
      </c>
      <c r="B958" t="str">
        <f>VLOOKUP(A958,'3月考勤数据'!C:H,6,0)</f>
        <v>正式员工</v>
      </c>
      <c r="C958" s="43">
        <v>44694</v>
      </c>
      <c r="D958" t="s">
        <v>1776</v>
      </c>
      <c r="E958" s="43">
        <v>44986</v>
      </c>
      <c r="F958" s="43">
        <v>45009</v>
      </c>
      <c r="G958" t="s">
        <v>38</v>
      </c>
      <c r="H958">
        <f t="shared" si="76"/>
        <v>18</v>
      </c>
      <c r="I958">
        <f t="shared" si="72"/>
        <v>172.5</v>
      </c>
      <c r="J958">
        <f t="shared" si="73"/>
        <v>135</v>
      </c>
      <c r="K958" s="47">
        <v>0</v>
      </c>
      <c r="L958">
        <f t="shared" si="74"/>
        <v>0</v>
      </c>
      <c r="M958">
        <f t="shared" si="75"/>
        <v>135</v>
      </c>
    </row>
    <row r="959" spans="1:13" hidden="1">
      <c r="A959" t="s">
        <v>1173</v>
      </c>
      <c r="B959" t="str">
        <f>VLOOKUP(A959,'3月考勤数据'!C:H,6,0)</f>
        <v>正式员工</v>
      </c>
      <c r="C959" s="43">
        <v>44746</v>
      </c>
      <c r="D959" t="s">
        <v>1776</v>
      </c>
      <c r="E959" s="43">
        <v>44986</v>
      </c>
      <c r="F959" s="43">
        <v>45009</v>
      </c>
      <c r="G959" t="s">
        <v>38</v>
      </c>
      <c r="H959">
        <f t="shared" si="76"/>
        <v>18</v>
      </c>
      <c r="I959">
        <f t="shared" si="72"/>
        <v>172.5</v>
      </c>
      <c r="J959">
        <f t="shared" si="73"/>
        <v>135</v>
      </c>
      <c r="K959" s="47">
        <v>0</v>
      </c>
      <c r="L959">
        <f t="shared" si="74"/>
        <v>0</v>
      </c>
      <c r="M959">
        <f t="shared" si="75"/>
        <v>135</v>
      </c>
    </row>
    <row r="960" spans="1:13" hidden="1">
      <c r="A960" t="s">
        <v>1303</v>
      </c>
      <c r="B960" t="str">
        <f>VLOOKUP(A960,'3月考勤数据'!C:H,6,0)</f>
        <v>正式员工</v>
      </c>
      <c r="C960" s="43">
        <v>44753</v>
      </c>
      <c r="D960" t="s">
        <v>1776</v>
      </c>
      <c r="E960" s="43">
        <v>44986</v>
      </c>
      <c r="F960" s="43">
        <v>45009</v>
      </c>
      <c r="G960" t="s">
        <v>38</v>
      </c>
      <c r="H960">
        <f t="shared" si="76"/>
        <v>18</v>
      </c>
      <c r="I960">
        <f t="shared" si="72"/>
        <v>172.5</v>
      </c>
      <c r="J960">
        <f t="shared" si="73"/>
        <v>135</v>
      </c>
      <c r="K960" s="47">
        <v>0</v>
      </c>
      <c r="L960">
        <f t="shared" si="74"/>
        <v>0</v>
      </c>
      <c r="M960">
        <f t="shared" si="75"/>
        <v>135</v>
      </c>
    </row>
    <row r="961" spans="1:13" hidden="1">
      <c r="A961" t="s">
        <v>1697</v>
      </c>
      <c r="B961" t="str">
        <f>VLOOKUP(A961,'3月考勤数据'!C:H,6,0)</f>
        <v>正式员工</v>
      </c>
      <c r="C961" s="43">
        <v>44776</v>
      </c>
      <c r="D961" t="s">
        <v>1776</v>
      </c>
      <c r="E961" s="43">
        <v>44986</v>
      </c>
      <c r="F961" s="43">
        <v>45009</v>
      </c>
      <c r="G961" t="s">
        <v>38</v>
      </c>
      <c r="H961">
        <f t="shared" si="76"/>
        <v>18</v>
      </c>
      <c r="I961">
        <f t="shared" si="72"/>
        <v>172.5</v>
      </c>
      <c r="J961">
        <f t="shared" si="73"/>
        <v>135</v>
      </c>
      <c r="K961" s="47">
        <v>0</v>
      </c>
      <c r="L961">
        <f t="shared" si="74"/>
        <v>0</v>
      </c>
      <c r="M961">
        <f t="shared" si="75"/>
        <v>135</v>
      </c>
    </row>
    <row r="962" spans="1:13" hidden="1">
      <c r="A962" t="s">
        <v>522</v>
      </c>
      <c r="B962" t="str">
        <f>VLOOKUP(A962,'3月考勤数据'!C:H,6,0)</f>
        <v>正式员工</v>
      </c>
      <c r="C962" s="43">
        <v>44113</v>
      </c>
      <c r="D962" t="s">
        <v>1776</v>
      </c>
      <c r="E962" s="43">
        <v>44986</v>
      </c>
      <c r="F962" s="43">
        <v>45009</v>
      </c>
      <c r="G962" t="s">
        <v>38</v>
      </c>
      <c r="H962">
        <f t="shared" si="76"/>
        <v>18</v>
      </c>
      <c r="I962">
        <f t="shared" ref="I962:I980" si="77">IF(G962="研发",172.5,184)</f>
        <v>172.5</v>
      </c>
      <c r="J962">
        <f t="shared" ref="J962:J980" si="78">IF(G962="研发",7.5,8)*H962</f>
        <v>135</v>
      </c>
      <c r="K962" s="47">
        <v>0</v>
      </c>
      <c r="L962">
        <f t="shared" ref="L962:L980" si="79">IF(G962="研发",7.5,8)*K962</f>
        <v>0</v>
      </c>
      <c r="M962">
        <f t="shared" ref="M962:M980" si="80">J962-L962</f>
        <v>135</v>
      </c>
    </row>
    <row r="963" spans="1:13" hidden="1">
      <c r="A963" t="s">
        <v>1281</v>
      </c>
      <c r="B963" t="str">
        <f>VLOOKUP(A963,'3月考勤数据'!C:H,6,0)</f>
        <v>正式员工</v>
      </c>
      <c r="C963" s="43">
        <v>44657</v>
      </c>
      <c r="D963" t="s">
        <v>1776</v>
      </c>
      <c r="E963" s="43">
        <v>44986</v>
      </c>
      <c r="F963" s="43">
        <v>45012</v>
      </c>
      <c r="G963" t="s">
        <v>38</v>
      </c>
      <c r="H963">
        <f t="shared" si="76"/>
        <v>19</v>
      </c>
      <c r="I963">
        <f t="shared" si="77"/>
        <v>172.5</v>
      </c>
      <c r="J963">
        <f t="shared" si="78"/>
        <v>142.5</v>
      </c>
      <c r="K963" s="47">
        <v>0</v>
      </c>
      <c r="L963">
        <f t="shared" si="79"/>
        <v>0</v>
      </c>
      <c r="M963">
        <f t="shared" si="80"/>
        <v>142.5</v>
      </c>
    </row>
    <row r="964" spans="1:13" hidden="1">
      <c r="A964" t="s">
        <v>1175</v>
      </c>
      <c r="B964" t="str">
        <f>VLOOKUP(A964,'3月考勤数据'!C:H,6,0)</f>
        <v>正式员工</v>
      </c>
      <c r="C964" s="43">
        <v>44746</v>
      </c>
      <c r="D964" t="s">
        <v>1776</v>
      </c>
      <c r="E964" s="43">
        <v>44986</v>
      </c>
      <c r="F964" s="43">
        <v>45013</v>
      </c>
      <c r="G964" t="s">
        <v>38</v>
      </c>
      <c r="H964">
        <f t="shared" si="76"/>
        <v>20</v>
      </c>
      <c r="I964">
        <f t="shared" si="77"/>
        <v>172.5</v>
      </c>
      <c r="J964">
        <f t="shared" si="78"/>
        <v>150</v>
      </c>
      <c r="K964" s="47">
        <v>0</v>
      </c>
      <c r="L964">
        <f t="shared" si="79"/>
        <v>0</v>
      </c>
      <c r="M964">
        <f t="shared" si="80"/>
        <v>150</v>
      </c>
    </row>
    <row r="965" spans="1:13" hidden="1">
      <c r="A965" t="s">
        <v>1309</v>
      </c>
      <c r="B965" t="str">
        <f>VLOOKUP(A965,'3月考勤数据'!C:H,6,0)</f>
        <v>正式员工</v>
      </c>
      <c r="C965" s="43">
        <v>44760</v>
      </c>
      <c r="D965" t="s">
        <v>1776</v>
      </c>
      <c r="E965" s="43">
        <v>44986</v>
      </c>
      <c r="F965" s="43">
        <v>45014</v>
      </c>
      <c r="G965" t="s">
        <v>38</v>
      </c>
      <c r="H965">
        <f t="shared" si="76"/>
        <v>21</v>
      </c>
      <c r="I965">
        <f t="shared" si="77"/>
        <v>172.5</v>
      </c>
      <c r="J965">
        <f t="shared" si="78"/>
        <v>157.5</v>
      </c>
      <c r="K965" s="47">
        <v>0</v>
      </c>
      <c r="L965">
        <f t="shared" si="79"/>
        <v>0</v>
      </c>
      <c r="M965">
        <f t="shared" si="80"/>
        <v>157.5</v>
      </c>
    </row>
    <row r="966" spans="1:13" hidden="1">
      <c r="A966" t="s">
        <v>1019</v>
      </c>
      <c r="B966" t="str">
        <f>VLOOKUP(A966,'3月考勤数据'!C:H,6,0)</f>
        <v>正式员工</v>
      </c>
      <c r="C966" s="43">
        <v>44461</v>
      </c>
      <c r="D966" t="s">
        <v>1776</v>
      </c>
      <c r="E966" s="43">
        <v>44986</v>
      </c>
      <c r="F966" s="43">
        <v>45014</v>
      </c>
      <c r="G966" t="s">
        <v>38</v>
      </c>
      <c r="H966">
        <f t="shared" si="76"/>
        <v>21</v>
      </c>
      <c r="I966">
        <f t="shared" si="77"/>
        <v>172.5</v>
      </c>
      <c r="J966">
        <f t="shared" si="78"/>
        <v>157.5</v>
      </c>
      <c r="K966" s="47">
        <v>0</v>
      </c>
      <c r="L966">
        <f t="shared" si="79"/>
        <v>0</v>
      </c>
      <c r="M966">
        <f t="shared" si="80"/>
        <v>157.5</v>
      </c>
    </row>
    <row r="967" spans="1:13" hidden="1">
      <c r="A967" t="s">
        <v>1501</v>
      </c>
      <c r="B967" t="str">
        <f>VLOOKUP(A967,'3月考勤数据'!C:H,6,0)</f>
        <v>正式员工</v>
      </c>
      <c r="C967" s="43">
        <v>44629</v>
      </c>
      <c r="D967" t="s">
        <v>1776</v>
      </c>
      <c r="E967" s="43">
        <v>44986</v>
      </c>
      <c r="F967" s="43">
        <v>45015</v>
      </c>
      <c r="G967" t="s">
        <v>133</v>
      </c>
      <c r="H967">
        <f t="shared" si="76"/>
        <v>22</v>
      </c>
      <c r="I967">
        <f t="shared" si="77"/>
        <v>184</v>
      </c>
      <c r="J967">
        <f t="shared" si="78"/>
        <v>176</v>
      </c>
      <c r="K967" s="47">
        <v>0</v>
      </c>
      <c r="L967">
        <f t="shared" si="79"/>
        <v>0</v>
      </c>
      <c r="M967">
        <f t="shared" si="80"/>
        <v>176</v>
      </c>
    </row>
    <row r="968" spans="1:13" hidden="1">
      <c r="A968" t="s">
        <v>587</v>
      </c>
      <c r="B968" t="str">
        <f>VLOOKUP(A968,'3月考勤数据'!C:H,6,0)</f>
        <v>正式员工</v>
      </c>
      <c r="C968" s="43">
        <v>43913</v>
      </c>
      <c r="D968" t="s">
        <v>1776</v>
      </c>
      <c r="E968" s="43">
        <v>44986</v>
      </c>
      <c r="F968" s="43">
        <v>45016</v>
      </c>
      <c r="G968" t="s">
        <v>38</v>
      </c>
      <c r="H968">
        <f t="shared" si="76"/>
        <v>23</v>
      </c>
      <c r="I968">
        <f t="shared" si="77"/>
        <v>172.5</v>
      </c>
      <c r="J968">
        <f t="shared" si="78"/>
        <v>172.5</v>
      </c>
      <c r="K968" s="47">
        <v>0</v>
      </c>
      <c r="L968">
        <f t="shared" si="79"/>
        <v>0</v>
      </c>
      <c r="M968">
        <f t="shared" si="80"/>
        <v>172.5</v>
      </c>
    </row>
    <row r="969" spans="1:13" hidden="1">
      <c r="A969" t="s">
        <v>336</v>
      </c>
      <c r="B969" t="str">
        <f>VLOOKUP(A969,'3月考勤数据'!C:H,6,0)</f>
        <v>正式员工</v>
      </c>
      <c r="C969" s="43">
        <v>43908</v>
      </c>
      <c r="D969" t="s">
        <v>1776</v>
      </c>
      <c r="E969" s="43">
        <v>44986</v>
      </c>
      <c r="F969" s="43">
        <v>45016</v>
      </c>
      <c r="G969" t="s">
        <v>133</v>
      </c>
      <c r="H969">
        <f t="shared" si="76"/>
        <v>23</v>
      </c>
      <c r="I969">
        <f t="shared" si="77"/>
        <v>184</v>
      </c>
      <c r="J969">
        <f t="shared" si="78"/>
        <v>184</v>
      </c>
      <c r="K969" s="47">
        <v>0</v>
      </c>
      <c r="L969">
        <f t="shared" si="79"/>
        <v>0</v>
      </c>
      <c r="M969">
        <f t="shared" si="80"/>
        <v>184</v>
      </c>
    </row>
    <row r="970" spans="1:13" hidden="1">
      <c r="A970" t="s">
        <v>1416</v>
      </c>
      <c r="B970" t="str">
        <f>VLOOKUP(A970,'3月考勤数据'!C:H,6,0)</f>
        <v>正式员工</v>
      </c>
      <c r="C970" s="43">
        <v>44601</v>
      </c>
      <c r="D970" t="s">
        <v>1776</v>
      </c>
      <c r="E970" s="43">
        <v>44986</v>
      </c>
      <c r="F970" s="43">
        <v>45016</v>
      </c>
      <c r="G970" t="s">
        <v>38</v>
      </c>
      <c r="H970">
        <f t="shared" si="76"/>
        <v>23</v>
      </c>
      <c r="I970">
        <f t="shared" si="77"/>
        <v>172.5</v>
      </c>
      <c r="J970">
        <f t="shared" si="78"/>
        <v>172.5</v>
      </c>
      <c r="K970" s="47">
        <v>0</v>
      </c>
      <c r="L970">
        <f t="shared" si="79"/>
        <v>0</v>
      </c>
      <c r="M970">
        <f t="shared" si="80"/>
        <v>172.5</v>
      </c>
    </row>
    <row r="971" spans="1:13" hidden="1">
      <c r="A971" t="s">
        <v>1493</v>
      </c>
      <c r="B971" t="str">
        <f>VLOOKUP(A971,'3月考勤数据'!C:H,6,0)</f>
        <v>正式员工</v>
      </c>
      <c r="C971" s="43">
        <v>44526</v>
      </c>
      <c r="D971" t="s">
        <v>1776</v>
      </c>
      <c r="E971" s="43">
        <v>44986</v>
      </c>
      <c r="F971" s="43">
        <v>45016</v>
      </c>
      <c r="G971" t="s">
        <v>38</v>
      </c>
      <c r="H971">
        <f t="shared" si="76"/>
        <v>23</v>
      </c>
      <c r="I971">
        <f t="shared" si="77"/>
        <v>172.5</v>
      </c>
      <c r="J971">
        <f t="shared" si="78"/>
        <v>172.5</v>
      </c>
      <c r="K971" s="47">
        <v>0</v>
      </c>
      <c r="L971">
        <f t="shared" si="79"/>
        <v>0</v>
      </c>
      <c r="M971">
        <f t="shared" si="80"/>
        <v>172.5</v>
      </c>
    </row>
    <row r="972" spans="1:13" hidden="1">
      <c r="A972" t="s">
        <v>837</v>
      </c>
      <c r="B972" t="str">
        <f>VLOOKUP(A972,'3月考勤数据'!C:H,6,0)</f>
        <v>正式员工</v>
      </c>
      <c r="C972" s="43">
        <v>44382</v>
      </c>
      <c r="D972" t="s">
        <v>1776</v>
      </c>
      <c r="E972" s="43">
        <v>44986</v>
      </c>
      <c r="F972" s="43">
        <v>45016</v>
      </c>
      <c r="G972" t="s">
        <v>38</v>
      </c>
      <c r="H972">
        <f t="shared" si="76"/>
        <v>23</v>
      </c>
      <c r="I972">
        <f t="shared" si="77"/>
        <v>172.5</v>
      </c>
      <c r="J972">
        <f t="shared" si="78"/>
        <v>172.5</v>
      </c>
      <c r="K972" s="47">
        <v>0</v>
      </c>
      <c r="L972">
        <f t="shared" si="79"/>
        <v>0</v>
      </c>
      <c r="M972">
        <f t="shared" si="80"/>
        <v>172.5</v>
      </c>
    </row>
    <row r="973" spans="1:13" hidden="1">
      <c r="A973" t="s">
        <v>1066</v>
      </c>
      <c r="B973" t="str">
        <f>VLOOKUP(A973,'3月考勤数据'!C:H,6,0)</f>
        <v>正式员工</v>
      </c>
      <c r="C973" s="43">
        <v>44033</v>
      </c>
      <c r="D973" t="s">
        <v>1776</v>
      </c>
      <c r="E973" s="43">
        <v>44986</v>
      </c>
      <c r="F973" s="43">
        <v>45016</v>
      </c>
      <c r="G973" t="s">
        <v>38</v>
      </c>
      <c r="H973">
        <f t="shared" si="76"/>
        <v>23</v>
      </c>
      <c r="I973">
        <f t="shared" si="77"/>
        <v>172.5</v>
      </c>
      <c r="J973">
        <f t="shared" si="78"/>
        <v>172.5</v>
      </c>
      <c r="K973" s="47">
        <v>0</v>
      </c>
      <c r="L973">
        <f t="shared" si="79"/>
        <v>0</v>
      </c>
      <c r="M973">
        <f t="shared" si="80"/>
        <v>172.5</v>
      </c>
    </row>
    <row r="974" spans="1:13" hidden="1">
      <c r="A974" t="s">
        <v>260</v>
      </c>
      <c r="B974" t="str">
        <f>VLOOKUP(A974,'3月考勤数据'!C:H,6,0)</f>
        <v>正式员工</v>
      </c>
      <c r="C974" s="43">
        <v>43767</v>
      </c>
      <c r="D974" t="s">
        <v>1776</v>
      </c>
      <c r="E974" s="43">
        <v>44986</v>
      </c>
      <c r="F974" s="43">
        <v>45016</v>
      </c>
      <c r="G974" t="s">
        <v>38</v>
      </c>
      <c r="H974">
        <f t="shared" si="76"/>
        <v>23</v>
      </c>
      <c r="I974">
        <f t="shared" si="77"/>
        <v>172.5</v>
      </c>
      <c r="J974">
        <f t="shared" si="78"/>
        <v>172.5</v>
      </c>
      <c r="K974" s="47">
        <v>0</v>
      </c>
      <c r="L974">
        <f t="shared" si="79"/>
        <v>0</v>
      </c>
      <c r="M974">
        <f t="shared" si="80"/>
        <v>172.5</v>
      </c>
    </row>
    <row r="975" spans="1:13" hidden="1">
      <c r="A975" t="s">
        <v>341</v>
      </c>
      <c r="B975" t="str">
        <f>VLOOKUP(A975,'3月考勤数据'!C:H,6,0)</f>
        <v>正式员工</v>
      </c>
      <c r="C975" s="43">
        <v>43277</v>
      </c>
      <c r="D975" t="s">
        <v>1776</v>
      </c>
      <c r="E975" s="43">
        <v>44986</v>
      </c>
      <c r="F975" s="43">
        <v>45016</v>
      </c>
      <c r="G975" t="s">
        <v>38</v>
      </c>
      <c r="H975">
        <f t="shared" si="76"/>
        <v>23</v>
      </c>
      <c r="I975">
        <f t="shared" si="77"/>
        <v>172.5</v>
      </c>
      <c r="J975">
        <f t="shared" si="78"/>
        <v>172.5</v>
      </c>
      <c r="K975" s="47">
        <v>0</v>
      </c>
      <c r="L975">
        <f t="shared" si="79"/>
        <v>0</v>
      </c>
      <c r="M975">
        <f t="shared" si="80"/>
        <v>172.5</v>
      </c>
    </row>
    <row r="976" spans="1:13" hidden="1">
      <c r="A976" t="s">
        <v>571</v>
      </c>
      <c r="B976" t="str">
        <f>VLOOKUP(A976,'3月考勤数据'!C:H,6,0)</f>
        <v>正式员工</v>
      </c>
      <c r="C976" s="43">
        <v>43542</v>
      </c>
      <c r="D976" t="s">
        <v>1776</v>
      </c>
      <c r="E976" s="43">
        <v>44986</v>
      </c>
      <c r="F976" s="43">
        <v>45016</v>
      </c>
      <c r="G976" t="s">
        <v>38</v>
      </c>
      <c r="H976">
        <f t="shared" si="76"/>
        <v>23</v>
      </c>
      <c r="I976">
        <f t="shared" si="77"/>
        <v>172.5</v>
      </c>
      <c r="J976">
        <f t="shared" si="78"/>
        <v>172.5</v>
      </c>
      <c r="K976" s="47">
        <v>0</v>
      </c>
      <c r="L976">
        <f t="shared" si="79"/>
        <v>0</v>
      </c>
      <c r="M976">
        <f t="shared" si="80"/>
        <v>172.5</v>
      </c>
    </row>
    <row r="977" spans="1:13" hidden="1">
      <c r="A977" t="s">
        <v>190</v>
      </c>
      <c r="B977" t="str">
        <f>VLOOKUP(A977,'3月考勤数据'!C:H,6,0)</f>
        <v>正式员工</v>
      </c>
      <c r="C977" s="43">
        <v>43050</v>
      </c>
      <c r="D977" t="s">
        <v>1776</v>
      </c>
      <c r="E977" s="43">
        <v>44986</v>
      </c>
      <c r="F977" s="43">
        <v>45016</v>
      </c>
      <c r="G977" t="s">
        <v>38</v>
      </c>
      <c r="H977">
        <f t="shared" si="76"/>
        <v>23</v>
      </c>
      <c r="I977">
        <f t="shared" si="77"/>
        <v>172.5</v>
      </c>
      <c r="J977">
        <f t="shared" si="78"/>
        <v>172.5</v>
      </c>
      <c r="K977" s="47">
        <v>0</v>
      </c>
      <c r="L977">
        <f t="shared" si="79"/>
        <v>0</v>
      </c>
      <c r="M977">
        <f t="shared" si="80"/>
        <v>172.5</v>
      </c>
    </row>
    <row r="978" spans="1:13" hidden="1">
      <c r="A978" t="s">
        <v>192</v>
      </c>
      <c r="B978" t="str">
        <f>VLOOKUP(A978,'3月考勤数据'!C:H,6,0)</f>
        <v>正式员工</v>
      </c>
      <c r="C978" s="43">
        <v>43903</v>
      </c>
      <c r="D978" t="s">
        <v>1776</v>
      </c>
      <c r="E978" s="43">
        <v>44986</v>
      </c>
      <c r="F978" s="43">
        <v>45016</v>
      </c>
      <c r="G978" t="s">
        <v>38</v>
      </c>
      <c r="H978">
        <f t="shared" si="76"/>
        <v>23</v>
      </c>
      <c r="I978">
        <f t="shared" si="77"/>
        <v>172.5</v>
      </c>
      <c r="J978">
        <f t="shared" si="78"/>
        <v>172.5</v>
      </c>
      <c r="K978" s="47">
        <v>0</v>
      </c>
      <c r="L978">
        <f t="shared" si="79"/>
        <v>0</v>
      </c>
      <c r="M978">
        <f t="shared" si="80"/>
        <v>172.5</v>
      </c>
    </row>
    <row r="979" spans="1:13" hidden="1">
      <c r="A979" t="s">
        <v>3739</v>
      </c>
      <c r="B979" t="str">
        <f>VLOOKUP(A979,'3月考勤数据'!C:H,6,0)</f>
        <v>正式员工</v>
      </c>
      <c r="C979" s="43">
        <v>44986</v>
      </c>
      <c r="D979" t="s">
        <v>1776</v>
      </c>
      <c r="E979" s="43">
        <v>44986</v>
      </c>
      <c r="F979" s="43">
        <v>45016</v>
      </c>
      <c r="G979" t="s">
        <v>133</v>
      </c>
      <c r="H979">
        <f t="shared" si="76"/>
        <v>23</v>
      </c>
      <c r="I979">
        <f t="shared" si="77"/>
        <v>184</v>
      </c>
      <c r="J979">
        <f t="shared" si="78"/>
        <v>184</v>
      </c>
      <c r="K979" s="47">
        <v>0</v>
      </c>
      <c r="L979">
        <f t="shared" si="79"/>
        <v>0</v>
      </c>
      <c r="M979">
        <f t="shared" si="80"/>
        <v>184</v>
      </c>
    </row>
    <row r="980" spans="1:13" hidden="1">
      <c r="A980" t="s">
        <v>3740</v>
      </c>
      <c r="B980" t="str">
        <f>VLOOKUP(A980,'3月考勤数据'!C:H,6,0)</f>
        <v>正式员工</v>
      </c>
      <c r="C980" s="43">
        <v>44986</v>
      </c>
      <c r="D980" t="s">
        <v>1776</v>
      </c>
      <c r="E980" s="43">
        <v>44986</v>
      </c>
      <c r="F980" s="43">
        <v>45016</v>
      </c>
      <c r="G980" t="s">
        <v>38</v>
      </c>
      <c r="H980">
        <f t="shared" si="76"/>
        <v>23</v>
      </c>
      <c r="I980">
        <f t="shared" si="77"/>
        <v>172.5</v>
      </c>
      <c r="J980">
        <f t="shared" si="78"/>
        <v>172.5</v>
      </c>
      <c r="K980" s="47">
        <v>0</v>
      </c>
      <c r="L980">
        <f t="shared" si="79"/>
        <v>0</v>
      </c>
      <c r="M980">
        <f t="shared" si="80"/>
        <v>172.5</v>
      </c>
    </row>
  </sheetData>
  <autoFilter ref="A1:M980" xr:uid="{3FF42E5E-16C2-4C34-8730-E9EF0AC83FC8}">
    <filterColumn colId="12">
      <filters>
        <filter val="-660"/>
        <filter val="-15"/>
      </filters>
    </filterColumn>
    <sortState ref="A2:M980">
      <sortCondition ref="D1"/>
    </sortState>
  </autoFilter>
  <phoneticPr fontId="4" type="noConversion"/>
  <conditionalFormatting sqref="A1:A1048576">
    <cfRule type="duplicateValues" dxfId="5" priority="66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580C-0231-4D6A-994A-6BA3EBB40AA5}">
  <dimension ref="A1:H24"/>
  <sheetViews>
    <sheetView workbookViewId="0">
      <selection activeCell="G7" sqref="G7:G9"/>
    </sheetView>
  </sheetViews>
  <sheetFormatPr defaultRowHeight="13.8"/>
  <cols>
    <col min="5" max="6" width="12.21875" customWidth="1"/>
    <col min="7" max="7" width="17.33203125" customWidth="1"/>
    <col min="8" max="8" width="10.109375" bestFit="1" customWidth="1"/>
  </cols>
  <sheetData>
    <row r="1" spans="1:8">
      <c r="A1" t="s">
        <v>2</v>
      </c>
      <c r="B1" t="s">
        <v>1</v>
      </c>
      <c r="C1" t="s">
        <v>4</v>
      </c>
      <c r="D1" t="s">
        <v>1766</v>
      </c>
      <c r="E1" t="s">
        <v>1767</v>
      </c>
      <c r="F1" t="s">
        <v>1770</v>
      </c>
      <c r="G1" s="44" t="s">
        <v>3753</v>
      </c>
    </row>
    <row r="2" spans="1:8">
      <c r="A2" t="s">
        <v>1567</v>
      </c>
      <c r="B2" t="s">
        <v>1775</v>
      </c>
      <c r="C2" t="s">
        <v>1242</v>
      </c>
      <c r="D2" t="s">
        <v>1783</v>
      </c>
      <c r="E2" s="43">
        <v>44713</v>
      </c>
      <c r="F2" s="43">
        <v>45016</v>
      </c>
      <c r="G2" t="str">
        <f>TEXT(SUM(DATEDIF(E2,F2,{"y","ym","md"})*10^{4,2,0}),"0年00月00天")</f>
        <v>0年09月30天</v>
      </c>
    </row>
    <row r="3" spans="1:8">
      <c r="A3" t="s">
        <v>1700</v>
      </c>
      <c r="B3" t="s">
        <v>1775</v>
      </c>
      <c r="C3" t="s">
        <v>1242</v>
      </c>
      <c r="D3" t="s">
        <v>1801</v>
      </c>
      <c r="E3" s="43">
        <v>44788</v>
      </c>
      <c r="F3" s="43">
        <v>45016</v>
      </c>
      <c r="G3" t="str">
        <f>TEXT(SUM(DATEDIF(E3,F3,{"y","ym","md"})*10^{4,2,0}),"0年00月00天")</f>
        <v>0年07月16天</v>
      </c>
    </row>
    <row r="4" spans="1:8">
      <c r="A4" t="s">
        <v>1369</v>
      </c>
      <c r="B4" t="s">
        <v>1775</v>
      </c>
      <c r="C4" t="s">
        <v>1242</v>
      </c>
      <c r="D4" t="s">
        <v>1783</v>
      </c>
      <c r="E4" s="43">
        <v>44818</v>
      </c>
      <c r="F4" s="43">
        <v>45016</v>
      </c>
      <c r="G4" t="str">
        <f>TEXT(SUM(DATEDIF(E4,F4,{"y","ym","md"})*10^{4,2,0}),"0年00月00天")</f>
        <v>0年06月17天</v>
      </c>
    </row>
    <row r="5" spans="1:8">
      <c r="A5" t="s">
        <v>1675</v>
      </c>
      <c r="B5" t="s">
        <v>1775</v>
      </c>
      <c r="C5" t="s">
        <v>1242</v>
      </c>
      <c r="D5" t="s">
        <v>1801</v>
      </c>
      <c r="E5" s="43">
        <v>44823</v>
      </c>
      <c r="F5" s="43">
        <v>45016</v>
      </c>
      <c r="G5" t="str">
        <f>TEXT(SUM(DATEDIF(E5,F5,{"y","ym","md"})*10^{4,2,0}),"0年00月00天")</f>
        <v>0年06月12天</v>
      </c>
    </row>
    <row r="6" spans="1:8">
      <c r="A6" t="s">
        <v>1241</v>
      </c>
      <c r="B6" t="s">
        <v>1775</v>
      </c>
      <c r="C6" t="s">
        <v>1242</v>
      </c>
      <c r="D6" t="s">
        <v>1801</v>
      </c>
      <c r="E6" s="43">
        <v>44827</v>
      </c>
      <c r="F6" s="43">
        <v>45016</v>
      </c>
      <c r="G6" t="str">
        <f>TEXT(SUM(DATEDIF(E6,F6,{"y","ym","md"})*10^{4,2,0}),"0年00月00天")</f>
        <v>0年06月08天</v>
      </c>
    </row>
    <row r="7" spans="1:8">
      <c r="A7" s="45" t="s">
        <v>7820</v>
      </c>
      <c r="B7" s="45" t="s">
        <v>1775</v>
      </c>
      <c r="C7" s="45" t="s">
        <v>1242</v>
      </c>
      <c r="D7" s="45" t="s">
        <v>1783</v>
      </c>
      <c r="E7" s="46">
        <v>44923</v>
      </c>
      <c r="F7" s="46">
        <v>45016</v>
      </c>
      <c r="G7" s="45" t="str">
        <f>TEXT(SUM(DATEDIF(E7,F7,{"y","ym","md"})*10^{4,2,0}),"0年00月00天")</f>
        <v>0年03月03天</v>
      </c>
      <c r="H7" s="43">
        <v>45013</v>
      </c>
    </row>
    <row r="8" spans="1:8">
      <c r="A8" s="45" t="s">
        <v>1336</v>
      </c>
      <c r="B8" s="45" t="s">
        <v>1775</v>
      </c>
      <c r="C8" s="45" t="s">
        <v>1242</v>
      </c>
      <c r="D8" s="45" t="s">
        <v>1783</v>
      </c>
      <c r="E8" s="46">
        <v>44930</v>
      </c>
      <c r="F8" s="46">
        <v>45016</v>
      </c>
      <c r="G8" s="45" t="str">
        <f>TEXT(SUM(DATEDIF(E8,F8,{"y","ym","md"})*10^{4,2,0}),"0年00月00天")</f>
        <v>0年02月27天</v>
      </c>
      <c r="H8" s="43">
        <v>44989</v>
      </c>
    </row>
    <row r="9" spans="1:8">
      <c r="A9" s="45" t="s">
        <v>7821</v>
      </c>
      <c r="B9" s="45" t="s">
        <v>1775</v>
      </c>
      <c r="C9" s="45" t="s">
        <v>1242</v>
      </c>
      <c r="D9" s="45" t="s">
        <v>1783</v>
      </c>
      <c r="E9" s="46">
        <v>44930</v>
      </c>
      <c r="F9" s="46">
        <v>45016</v>
      </c>
      <c r="G9" s="45" t="str">
        <f>TEXT(SUM(DATEDIF(E9,F9,{"y","ym","md"})*10^{4,2,0}),"0年00月00天")</f>
        <v>0年02月27天</v>
      </c>
      <c r="H9" s="43">
        <v>44989</v>
      </c>
    </row>
    <row r="10" spans="1:8">
      <c r="A10" t="s">
        <v>1711</v>
      </c>
      <c r="B10" t="s">
        <v>1775</v>
      </c>
      <c r="C10" t="s">
        <v>1242</v>
      </c>
      <c r="D10" t="s">
        <v>1778</v>
      </c>
      <c r="E10" s="43">
        <v>44958</v>
      </c>
      <c r="F10" s="43">
        <v>45016</v>
      </c>
      <c r="G10" t="str">
        <f>TEXT(SUM(DATEDIF(E10,F10,{"y","ym","md"})*10^{4,2,0}),"0年00月00天")</f>
        <v>0年01月30天</v>
      </c>
    </row>
    <row r="11" spans="1:8">
      <c r="A11" t="s">
        <v>1613</v>
      </c>
      <c r="B11" t="s">
        <v>1775</v>
      </c>
      <c r="C11" t="s">
        <v>1242</v>
      </c>
      <c r="D11" t="s">
        <v>1783</v>
      </c>
      <c r="E11" s="43">
        <v>44958</v>
      </c>
      <c r="F11" s="43">
        <v>45016</v>
      </c>
      <c r="G11" t="str">
        <f>TEXT(SUM(DATEDIF(E11,F11,{"y","ym","md"})*10^{4,2,0}),"0年00月00天")</f>
        <v>0年01月30天</v>
      </c>
    </row>
    <row r="12" spans="1:8">
      <c r="A12" t="s">
        <v>1691</v>
      </c>
      <c r="B12" t="s">
        <v>1775</v>
      </c>
      <c r="C12" t="s">
        <v>1242</v>
      </c>
      <c r="D12" t="s">
        <v>1783</v>
      </c>
      <c r="E12" s="43">
        <v>44958</v>
      </c>
      <c r="F12" s="43">
        <v>45016</v>
      </c>
      <c r="G12" t="str">
        <f>TEXT(SUM(DATEDIF(E12,F12,{"y","ym","md"})*10^{4,2,0}),"0年00月00天")</f>
        <v>0年01月30天</v>
      </c>
    </row>
    <row r="13" spans="1:8">
      <c r="A13" t="s">
        <v>1693</v>
      </c>
      <c r="B13" t="s">
        <v>1775</v>
      </c>
      <c r="C13" t="s">
        <v>1242</v>
      </c>
      <c r="D13" t="s">
        <v>1783</v>
      </c>
      <c r="E13" s="43">
        <v>44958</v>
      </c>
      <c r="F13" s="43">
        <v>45016</v>
      </c>
      <c r="G13" t="str">
        <f>TEXT(SUM(DATEDIF(E13,F13,{"y","ym","md"})*10^{4,2,0}),"0年00月00天")</f>
        <v>0年01月30天</v>
      </c>
    </row>
    <row r="14" spans="1:8">
      <c r="A14" t="s">
        <v>1547</v>
      </c>
      <c r="B14" t="s">
        <v>1775</v>
      </c>
      <c r="C14" t="s">
        <v>1242</v>
      </c>
      <c r="D14" t="s">
        <v>1783</v>
      </c>
      <c r="E14" s="43">
        <v>44963</v>
      </c>
      <c r="F14" s="43">
        <v>45016</v>
      </c>
      <c r="G14" t="str">
        <f>TEXT(SUM(DATEDIF(E14,F14,{"y","ym","md"})*10^{4,2,0}),"0年00月00天")</f>
        <v>0年01月25天</v>
      </c>
    </row>
    <row r="15" spans="1:8">
      <c r="A15" t="s">
        <v>1550</v>
      </c>
      <c r="B15" t="s">
        <v>1775</v>
      </c>
      <c r="C15" t="s">
        <v>1242</v>
      </c>
      <c r="D15" t="s">
        <v>1783</v>
      </c>
      <c r="E15" s="43">
        <v>44970</v>
      </c>
      <c r="F15" s="43">
        <v>45016</v>
      </c>
      <c r="G15" t="str">
        <f>TEXT(SUM(DATEDIF(E15,F15,{"y","ym","md"})*10^{4,2,0}),"0年00月00天")</f>
        <v>0年01月18天</v>
      </c>
    </row>
    <row r="16" spans="1:8">
      <c r="A16" t="s">
        <v>1343</v>
      </c>
      <c r="B16" t="s">
        <v>1775</v>
      </c>
      <c r="C16" t="s">
        <v>1242</v>
      </c>
      <c r="D16" t="s">
        <v>1783</v>
      </c>
      <c r="E16" s="43">
        <v>44972</v>
      </c>
      <c r="F16" s="43">
        <v>45016</v>
      </c>
      <c r="G16" t="str">
        <f>TEXT(SUM(DATEDIF(E16,F16,{"y","ym","md"})*10^{4,2,0}),"0年00月00天")</f>
        <v>0年01月16天</v>
      </c>
    </row>
    <row r="17" spans="1:7">
      <c r="A17" t="s">
        <v>1715</v>
      </c>
      <c r="B17" t="s">
        <v>1775</v>
      </c>
      <c r="C17" t="s">
        <v>1242</v>
      </c>
      <c r="D17" t="s">
        <v>1783</v>
      </c>
      <c r="E17" s="43">
        <v>44972</v>
      </c>
      <c r="F17" s="43">
        <v>45016</v>
      </c>
      <c r="G17" t="str">
        <f>TEXT(SUM(DATEDIF(E17,F17,{"y","ym","md"})*10^{4,2,0}),"0年00月00天")</f>
        <v>0年01月16天</v>
      </c>
    </row>
    <row r="18" spans="1:7">
      <c r="A18" t="s">
        <v>1393</v>
      </c>
      <c r="B18" t="s">
        <v>1775</v>
      </c>
      <c r="C18" t="s">
        <v>1242</v>
      </c>
      <c r="D18" t="s">
        <v>1801</v>
      </c>
      <c r="E18" s="43">
        <v>44974</v>
      </c>
      <c r="F18" s="43">
        <v>45016</v>
      </c>
      <c r="G18" t="str">
        <f>TEXT(SUM(DATEDIF(E18,F18,{"y","ym","md"})*10^{4,2,0}),"0年00月00天")</f>
        <v>0年01月14天</v>
      </c>
    </row>
    <row r="19" spans="1:7">
      <c r="A19" t="s">
        <v>1668</v>
      </c>
      <c r="B19" t="s">
        <v>1775</v>
      </c>
      <c r="C19" t="s">
        <v>1242</v>
      </c>
      <c r="D19" t="s">
        <v>1783</v>
      </c>
      <c r="E19" s="43">
        <v>45012</v>
      </c>
      <c r="F19" s="43">
        <v>45016</v>
      </c>
      <c r="G19" t="str">
        <f>TEXT(SUM(DATEDIF(E19,F19,{"y","ym","md"})*10^{4,2,0}),"0年00月00天")</f>
        <v>0年00月04天</v>
      </c>
    </row>
    <row r="20" spans="1:7">
      <c r="A20" t="s">
        <v>1661</v>
      </c>
      <c r="B20" t="s">
        <v>1775</v>
      </c>
      <c r="C20" t="s">
        <v>1242</v>
      </c>
      <c r="D20" t="s">
        <v>1783</v>
      </c>
      <c r="E20" s="43">
        <v>44995</v>
      </c>
      <c r="F20" s="43">
        <v>45016</v>
      </c>
      <c r="G20" t="str">
        <f>TEXT(SUM(DATEDIF(E20,F20,{"y","ym","md"})*10^{4,2,0}),"0年00月00天")</f>
        <v>0年00月21天</v>
      </c>
    </row>
    <row r="21" spans="1:7">
      <c r="A21" t="s">
        <v>1545</v>
      </c>
      <c r="B21" t="s">
        <v>85</v>
      </c>
      <c r="C21" t="s">
        <v>1242</v>
      </c>
      <c r="D21" t="s">
        <v>1783</v>
      </c>
      <c r="E21" s="43">
        <v>44963</v>
      </c>
      <c r="F21" s="43">
        <v>44987</v>
      </c>
      <c r="G21" t="str">
        <f>TEXT(SUM(DATEDIF(E21,F21,{"y","ym","md"})*10^{4,2,0}),"0年00月00天")</f>
        <v>0年00月24天</v>
      </c>
    </row>
    <row r="22" spans="1:7">
      <c r="A22" t="s">
        <v>1681</v>
      </c>
      <c r="B22" t="s">
        <v>85</v>
      </c>
      <c r="C22" t="s">
        <v>1242</v>
      </c>
      <c r="D22" t="s">
        <v>1783</v>
      </c>
      <c r="E22" s="43">
        <v>44851</v>
      </c>
      <c r="F22" s="43">
        <v>44995</v>
      </c>
      <c r="G22" t="str">
        <f>TEXT(SUM(DATEDIF(E22,F22,{"y","ym","md"})*10^{4,2,0}),"0年00月00天")</f>
        <v>0年04月21天</v>
      </c>
    </row>
    <row r="23" spans="1:7">
      <c r="A23" t="s">
        <v>1253</v>
      </c>
      <c r="B23" t="s">
        <v>85</v>
      </c>
      <c r="C23" t="s">
        <v>1242</v>
      </c>
      <c r="D23" t="s">
        <v>1778</v>
      </c>
      <c r="E23" s="43">
        <v>44867</v>
      </c>
      <c r="F23" s="43">
        <v>44995</v>
      </c>
      <c r="G23" t="str">
        <f>TEXT(SUM(DATEDIF(E23,F23,{"y","ym","md"})*10^{4,2,0}),"0年00月00天")</f>
        <v>0年04月08天</v>
      </c>
    </row>
    <row r="24" spans="1:7">
      <c r="A24" t="s">
        <v>1712</v>
      </c>
      <c r="B24" t="s">
        <v>85</v>
      </c>
      <c r="C24" t="s">
        <v>1242</v>
      </c>
      <c r="D24" t="s">
        <v>1783</v>
      </c>
      <c r="E24" s="43">
        <v>44958</v>
      </c>
      <c r="F24" s="43">
        <v>45005</v>
      </c>
      <c r="G24" t="str">
        <f>TEXT(SUM(DATEDIF(E24,F24,{"y","ym","md"})*10^{4,2,0}),"0年00月00天")</f>
        <v>0年01月19天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AC97-337A-492E-8F56-2FA95B02EEA8}">
  <dimension ref="A1:XER980"/>
  <sheetViews>
    <sheetView topLeftCell="A182" workbookViewId="0">
      <selection activeCell="K316" sqref="K316"/>
    </sheetView>
  </sheetViews>
  <sheetFormatPr defaultRowHeight="13.8"/>
  <cols>
    <col min="3" max="3" width="16.33203125" style="43" customWidth="1"/>
    <col min="4" max="4" width="12.109375" style="43" bestFit="1" customWidth="1"/>
    <col min="5" max="6" width="16" customWidth="1"/>
  </cols>
  <sheetData>
    <row r="1" spans="1:8 16371:16372" s="48" customFormat="1" ht="32.4">
      <c r="A1" s="48" t="s">
        <v>0</v>
      </c>
      <c r="B1" s="13" t="s">
        <v>2</v>
      </c>
      <c r="C1" s="15" t="s">
        <v>8</v>
      </c>
      <c r="D1" s="54" t="s">
        <v>10</v>
      </c>
      <c r="E1" s="49" t="s">
        <v>3756</v>
      </c>
      <c r="F1" s="49" t="s">
        <v>3759</v>
      </c>
      <c r="G1" s="50" t="s">
        <v>3757</v>
      </c>
      <c r="H1" s="50" t="s">
        <v>3758</v>
      </c>
      <c r="XEQ1"/>
      <c r="XER1"/>
    </row>
    <row r="2" spans="1:8 16371:16372" s="48" customFormat="1" ht="15.6">
      <c r="A2" s="48">
        <v>1</v>
      </c>
      <c r="B2" t="s">
        <v>1687</v>
      </c>
      <c r="C2" s="43">
        <v>44897</v>
      </c>
      <c r="D2" s="51">
        <v>45016</v>
      </c>
      <c r="E2" s="48">
        <f>ROUNDDOWN((D2-C2)/365,0)</f>
        <v>0</v>
      </c>
      <c r="F2" s="48">
        <f>VLOOKUP(E2,G:H,2,0)</f>
        <v>0</v>
      </c>
      <c r="G2" s="52">
        <v>15</v>
      </c>
      <c r="H2" s="52">
        <v>1500</v>
      </c>
      <c r="XEQ2"/>
      <c r="XER2"/>
    </row>
    <row r="3" spans="1:8 16371:16372" s="48" customFormat="1" ht="15.6">
      <c r="A3" s="48">
        <v>2</v>
      </c>
      <c r="B3" t="s">
        <v>1336</v>
      </c>
      <c r="C3" s="43">
        <v>44930</v>
      </c>
      <c r="D3" s="51">
        <v>45016</v>
      </c>
      <c r="E3" s="48">
        <f t="shared" ref="E3:E66" si="0">ROUNDDOWN((D3-C3)/365,0)</f>
        <v>0</v>
      </c>
      <c r="F3" s="48">
        <f t="shared" ref="F3:F66" si="1">VLOOKUP(E3,G:H,2,0)</f>
        <v>0</v>
      </c>
      <c r="G3" s="53">
        <v>14</v>
      </c>
      <c r="H3" s="53">
        <v>1350</v>
      </c>
      <c r="XEQ3"/>
      <c r="XER3"/>
    </row>
    <row r="4" spans="1:8 16371:16372" s="48" customFormat="1" ht="15.6">
      <c r="A4" s="48">
        <v>3</v>
      </c>
      <c r="B4" t="s">
        <v>1710</v>
      </c>
      <c r="C4" s="43">
        <v>44930</v>
      </c>
      <c r="D4" s="51">
        <v>45016</v>
      </c>
      <c r="E4" s="48">
        <f t="shared" si="0"/>
        <v>0</v>
      </c>
      <c r="F4" s="48">
        <f t="shared" si="1"/>
        <v>0</v>
      </c>
      <c r="G4" s="53">
        <v>13</v>
      </c>
      <c r="H4" s="53">
        <v>1200</v>
      </c>
      <c r="XEQ4"/>
      <c r="XER4"/>
    </row>
    <row r="5" spans="1:8 16371:16372" s="48" customFormat="1" ht="15.6">
      <c r="A5" s="48">
        <v>4</v>
      </c>
      <c r="B5" t="s">
        <v>1329</v>
      </c>
      <c r="C5" s="43">
        <v>44900</v>
      </c>
      <c r="D5" s="51">
        <v>45016</v>
      </c>
      <c r="E5" s="48">
        <f t="shared" si="0"/>
        <v>0</v>
      </c>
      <c r="F5" s="48">
        <f t="shared" si="1"/>
        <v>0</v>
      </c>
      <c r="G5" s="53">
        <v>12</v>
      </c>
      <c r="H5" s="53">
        <v>1050</v>
      </c>
      <c r="XEQ5"/>
      <c r="XER5"/>
    </row>
    <row r="6" spans="1:8 16371:16372" s="48" customFormat="1" ht="15.6">
      <c r="A6" s="48">
        <v>5</v>
      </c>
      <c r="B6" t="s">
        <v>1533</v>
      </c>
      <c r="C6" s="43">
        <v>44876</v>
      </c>
      <c r="D6" s="51">
        <v>45016</v>
      </c>
      <c r="E6" s="48">
        <f t="shared" si="0"/>
        <v>0</v>
      </c>
      <c r="F6" s="48">
        <f t="shared" si="1"/>
        <v>0</v>
      </c>
      <c r="G6" s="53">
        <v>11</v>
      </c>
      <c r="H6" s="53">
        <v>900</v>
      </c>
      <c r="XEQ6"/>
      <c r="XER6"/>
    </row>
    <row r="7" spans="1:8 16371:16372" s="48" customFormat="1" ht="15.6">
      <c r="A7" s="48">
        <v>6</v>
      </c>
      <c r="B7" t="s">
        <v>1688</v>
      </c>
      <c r="C7" s="43">
        <v>44907</v>
      </c>
      <c r="D7" s="51">
        <v>45016</v>
      </c>
      <c r="E7" s="48">
        <f t="shared" si="0"/>
        <v>0</v>
      </c>
      <c r="F7" s="48">
        <f t="shared" si="1"/>
        <v>0</v>
      </c>
      <c r="G7" s="53">
        <v>10</v>
      </c>
      <c r="H7" s="53">
        <v>750</v>
      </c>
      <c r="XEQ7"/>
      <c r="XER7"/>
    </row>
    <row r="8" spans="1:8 16371:16372" s="48" customFormat="1" ht="15.6">
      <c r="A8" s="48">
        <v>7</v>
      </c>
      <c r="B8" t="s">
        <v>1610</v>
      </c>
      <c r="C8" s="43">
        <v>44914</v>
      </c>
      <c r="D8" s="51">
        <v>45016</v>
      </c>
      <c r="E8" s="48">
        <f t="shared" si="0"/>
        <v>0</v>
      </c>
      <c r="F8" s="48">
        <f t="shared" si="1"/>
        <v>0</v>
      </c>
      <c r="G8" s="53">
        <v>9</v>
      </c>
      <c r="H8" s="53">
        <v>650</v>
      </c>
      <c r="XEQ8"/>
      <c r="XER8"/>
    </row>
    <row r="9" spans="1:8 16371:16372" s="48" customFormat="1" ht="15.6">
      <c r="A9" s="48">
        <v>8</v>
      </c>
      <c r="B9" t="s">
        <v>1375</v>
      </c>
      <c r="C9" s="43">
        <v>44830</v>
      </c>
      <c r="D9" s="51">
        <v>45016</v>
      </c>
      <c r="E9" s="48">
        <f t="shared" si="0"/>
        <v>0</v>
      </c>
      <c r="F9" s="48">
        <f t="shared" si="1"/>
        <v>0</v>
      </c>
      <c r="G9" s="53">
        <v>8</v>
      </c>
      <c r="H9" s="53">
        <v>550</v>
      </c>
      <c r="XEQ9"/>
      <c r="XER9"/>
    </row>
    <row r="10" spans="1:8 16371:16372" s="48" customFormat="1" ht="15.6">
      <c r="A10" s="48">
        <v>9</v>
      </c>
      <c r="B10" t="s">
        <v>1708</v>
      </c>
      <c r="C10" s="43">
        <v>44922</v>
      </c>
      <c r="D10" s="51">
        <v>45016</v>
      </c>
      <c r="E10" s="48">
        <f t="shared" si="0"/>
        <v>0</v>
      </c>
      <c r="F10" s="48">
        <f t="shared" si="1"/>
        <v>0</v>
      </c>
      <c r="G10" s="53">
        <v>7</v>
      </c>
      <c r="H10" s="53">
        <v>450</v>
      </c>
      <c r="XEQ10"/>
      <c r="XER10"/>
    </row>
    <row r="11" spans="1:8 16371:16372" s="48" customFormat="1" ht="15.6">
      <c r="A11" s="48">
        <v>10</v>
      </c>
      <c r="B11" t="s">
        <v>1385</v>
      </c>
      <c r="C11" s="43">
        <v>44923</v>
      </c>
      <c r="D11" s="51">
        <v>45016</v>
      </c>
      <c r="E11" s="48">
        <f t="shared" si="0"/>
        <v>0</v>
      </c>
      <c r="F11" s="48">
        <f t="shared" si="1"/>
        <v>0</v>
      </c>
      <c r="G11" s="53">
        <v>6</v>
      </c>
      <c r="H11" s="53">
        <v>350</v>
      </c>
      <c r="XEQ11"/>
      <c r="XER11"/>
    </row>
    <row r="12" spans="1:8 16371:16372" s="48" customFormat="1" ht="15.6">
      <c r="A12" s="48">
        <v>11</v>
      </c>
      <c r="B12" t="s">
        <v>1387</v>
      </c>
      <c r="C12" s="43">
        <v>44923</v>
      </c>
      <c r="D12" s="51">
        <v>45016</v>
      </c>
      <c r="E12" s="48">
        <f t="shared" si="0"/>
        <v>0</v>
      </c>
      <c r="F12" s="48">
        <f t="shared" si="1"/>
        <v>0</v>
      </c>
      <c r="G12" s="53">
        <v>5</v>
      </c>
      <c r="H12" s="53">
        <f t="shared" ref="H12:H15" si="2">H13+50</f>
        <v>250</v>
      </c>
      <c r="XEQ12"/>
      <c r="XER12"/>
    </row>
    <row r="13" spans="1:8 16371:16372" s="48" customFormat="1" ht="15.6">
      <c r="A13" s="48">
        <v>12</v>
      </c>
      <c r="B13" t="s">
        <v>37</v>
      </c>
      <c r="C13" s="43">
        <v>42112</v>
      </c>
      <c r="D13" s="51">
        <v>45016</v>
      </c>
      <c r="E13" s="48">
        <f t="shared" si="0"/>
        <v>7</v>
      </c>
      <c r="F13" s="48">
        <f t="shared" si="1"/>
        <v>450</v>
      </c>
      <c r="G13" s="53">
        <v>4</v>
      </c>
      <c r="H13" s="53">
        <f t="shared" si="2"/>
        <v>200</v>
      </c>
      <c r="XEQ13"/>
      <c r="XER13"/>
    </row>
    <row r="14" spans="1:8 16371:16372" s="48" customFormat="1" ht="15.6">
      <c r="A14" s="48">
        <v>13</v>
      </c>
      <c r="B14" t="s">
        <v>712</v>
      </c>
      <c r="C14" s="43">
        <v>40722</v>
      </c>
      <c r="D14" s="51">
        <v>45016</v>
      </c>
      <c r="E14" s="48">
        <f t="shared" si="0"/>
        <v>11</v>
      </c>
      <c r="F14" s="48">
        <f t="shared" si="1"/>
        <v>900</v>
      </c>
      <c r="G14" s="53">
        <v>3</v>
      </c>
      <c r="H14" s="53">
        <f t="shared" si="2"/>
        <v>150</v>
      </c>
      <c r="XEQ14"/>
      <c r="XER14"/>
    </row>
    <row r="15" spans="1:8 16371:16372" s="48" customFormat="1" ht="15.6">
      <c r="A15" s="48">
        <v>14</v>
      </c>
      <c r="B15" t="s">
        <v>416</v>
      </c>
      <c r="C15" s="43">
        <v>43102</v>
      </c>
      <c r="D15" s="51">
        <v>45016</v>
      </c>
      <c r="E15" s="48">
        <f t="shared" si="0"/>
        <v>5</v>
      </c>
      <c r="F15" s="48">
        <f t="shared" si="1"/>
        <v>250</v>
      </c>
      <c r="G15" s="53">
        <v>2</v>
      </c>
      <c r="H15" s="53">
        <f t="shared" si="2"/>
        <v>100</v>
      </c>
      <c r="XEQ15"/>
      <c r="XER15"/>
    </row>
    <row r="16" spans="1:8 16371:16372" s="48" customFormat="1" ht="15.6">
      <c r="A16" s="48">
        <v>15</v>
      </c>
      <c r="B16" t="s">
        <v>46</v>
      </c>
      <c r="C16" s="43">
        <v>43409</v>
      </c>
      <c r="D16" s="51">
        <v>45016</v>
      </c>
      <c r="E16" s="48">
        <f t="shared" si="0"/>
        <v>4</v>
      </c>
      <c r="F16" s="48">
        <f t="shared" si="1"/>
        <v>200</v>
      </c>
      <c r="G16" s="53">
        <v>1</v>
      </c>
      <c r="H16" s="53">
        <v>50</v>
      </c>
      <c r="XEQ16"/>
      <c r="XER16"/>
    </row>
    <row r="17" spans="1:8 16371:16372" s="48" customFormat="1" ht="15.6">
      <c r="A17" s="48">
        <v>16</v>
      </c>
      <c r="B17" t="s">
        <v>51</v>
      </c>
      <c r="C17" s="43">
        <v>43906</v>
      </c>
      <c r="D17" s="51">
        <v>45016</v>
      </c>
      <c r="E17" s="48">
        <f t="shared" si="0"/>
        <v>3</v>
      </c>
      <c r="F17" s="48">
        <f t="shared" si="1"/>
        <v>150</v>
      </c>
      <c r="G17" s="53">
        <v>0</v>
      </c>
      <c r="H17" s="53">
        <v>0</v>
      </c>
      <c r="XEQ17"/>
      <c r="XER17"/>
    </row>
    <row r="18" spans="1:8 16371:16372" ht="15.6">
      <c r="B18" t="s">
        <v>55</v>
      </c>
      <c r="C18" s="43">
        <v>42651</v>
      </c>
      <c r="D18" s="43">
        <v>45016</v>
      </c>
      <c r="E18" s="48">
        <f t="shared" si="0"/>
        <v>6</v>
      </c>
      <c r="F18" s="48">
        <f t="shared" si="1"/>
        <v>350</v>
      </c>
    </row>
    <row r="19" spans="1:8 16371:16372" ht="15.6">
      <c r="B19" t="s">
        <v>213</v>
      </c>
      <c r="C19" s="43">
        <v>42184</v>
      </c>
      <c r="D19" s="43">
        <v>45016</v>
      </c>
      <c r="E19" s="48">
        <f t="shared" si="0"/>
        <v>7</v>
      </c>
      <c r="F19" s="48">
        <f t="shared" si="1"/>
        <v>450</v>
      </c>
    </row>
    <row r="20" spans="1:8 16371:16372" ht="15.6">
      <c r="B20" t="s">
        <v>716</v>
      </c>
      <c r="C20" s="43">
        <v>41821</v>
      </c>
      <c r="D20" s="43">
        <v>45016</v>
      </c>
      <c r="E20" s="48">
        <f t="shared" si="0"/>
        <v>8</v>
      </c>
      <c r="F20" s="48">
        <f t="shared" si="1"/>
        <v>550</v>
      </c>
    </row>
    <row r="21" spans="1:8 16371:16372" ht="15.6">
      <c r="B21" t="s">
        <v>547</v>
      </c>
      <c r="C21" s="43">
        <v>44292</v>
      </c>
      <c r="D21" s="43">
        <v>45016</v>
      </c>
      <c r="E21" s="48">
        <f t="shared" si="0"/>
        <v>1</v>
      </c>
      <c r="F21" s="48">
        <f t="shared" si="1"/>
        <v>50</v>
      </c>
    </row>
    <row r="22" spans="1:8 16371:16372" ht="15.6">
      <c r="B22" t="s">
        <v>1497</v>
      </c>
      <c r="C22" s="43">
        <v>44613</v>
      </c>
      <c r="D22" s="43">
        <v>45016</v>
      </c>
      <c r="E22" s="48">
        <f t="shared" si="0"/>
        <v>1</v>
      </c>
      <c r="F22" s="48">
        <f t="shared" si="1"/>
        <v>50</v>
      </c>
    </row>
    <row r="23" spans="1:8 16371:16372" ht="15.6">
      <c r="B23" t="s">
        <v>566</v>
      </c>
      <c r="C23" s="43">
        <v>42624</v>
      </c>
      <c r="D23" s="43">
        <v>45016</v>
      </c>
      <c r="E23" s="48">
        <f t="shared" si="0"/>
        <v>6</v>
      </c>
      <c r="F23" s="48">
        <f t="shared" si="1"/>
        <v>350</v>
      </c>
    </row>
    <row r="24" spans="1:8 16371:16372" ht="15.6">
      <c r="B24" t="s">
        <v>779</v>
      </c>
      <c r="C24" s="43">
        <v>43255</v>
      </c>
      <c r="D24" s="43">
        <v>45016</v>
      </c>
      <c r="E24" s="48">
        <f t="shared" si="0"/>
        <v>4</v>
      </c>
      <c r="F24" s="48">
        <f t="shared" si="1"/>
        <v>200</v>
      </c>
    </row>
    <row r="25" spans="1:8 16371:16372" ht="15.6">
      <c r="B25" t="s">
        <v>568</v>
      </c>
      <c r="C25" s="43">
        <v>43052</v>
      </c>
      <c r="D25" s="43">
        <v>45016</v>
      </c>
      <c r="E25" s="48">
        <f t="shared" si="0"/>
        <v>5</v>
      </c>
      <c r="F25" s="48">
        <f t="shared" si="1"/>
        <v>250</v>
      </c>
    </row>
    <row r="26" spans="1:8 16371:16372" ht="15.6">
      <c r="B26" t="s">
        <v>324</v>
      </c>
      <c r="C26" s="43">
        <v>43616</v>
      </c>
      <c r="D26" s="43">
        <v>45016</v>
      </c>
      <c r="E26" s="48">
        <f t="shared" si="0"/>
        <v>3</v>
      </c>
      <c r="F26" s="48">
        <f t="shared" si="1"/>
        <v>150</v>
      </c>
    </row>
    <row r="27" spans="1:8 16371:16372" ht="15.6">
      <c r="B27" t="s">
        <v>420</v>
      </c>
      <c r="C27" s="43">
        <v>43213</v>
      </c>
      <c r="D27" s="43">
        <v>45016</v>
      </c>
      <c r="E27" s="48">
        <f t="shared" si="0"/>
        <v>4</v>
      </c>
      <c r="F27" s="48">
        <f t="shared" si="1"/>
        <v>200</v>
      </c>
    </row>
    <row r="28" spans="1:8 16371:16372" ht="15.6">
      <c r="B28" t="s">
        <v>61</v>
      </c>
      <c r="C28" s="43">
        <v>43193</v>
      </c>
      <c r="D28" s="43">
        <v>45016</v>
      </c>
      <c r="E28" s="48">
        <f t="shared" si="0"/>
        <v>4</v>
      </c>
      <c r="F28" s="48">
        <f t="shared" si="1"/>
        <v>200</v>
      </c>
    </row>
    <row r="29" spans="1:8 16371:16372" ht="15.6">
      <c r="B29" t="s">
        <v>422</v>
      </c>
      <c r="C29" s="43">
        <v>42461</v>
      </c>
      <c r="D29" s="43">
        <v>45016</v>
      </c>
      <c r="E29" s="48">
        <f t="shared" si="0"/>
        <v>7</v>
      </c>
      <c r="F29" s="48">
        <f t="shared" si="1"/>
        <v>450</v>
      </c>
    </row>
    <row r="30" spans="1:8 16371:16372" ht="15.6">
      <c r="B30" t="s">
        <v>721</v>
      </c>
      <c r="C30" s="43">
        <v>43052</v>
      </c>
      <c r="D30" s="43">
        <v>45016</v>
      </c>
      <c r="E30" s="48">
        <f t="shared" si="0"/>
        <v>5</v>
      </c>
      <c r="F30" s="48">
        <f t="shared" si="1"/>
        <v>250</v>
      </c>
    </row>
    <row r="31" spans="1:8 16371:16372" ht="15.6">
      <c r="B31" t="s">
        <v>221</v>
      </c>
      <c r="C31" s="43">
        <v>43566</v>
      </c>
      <c r="D31" s="43">
        <v>45016</v>
      </c>
      <c r="E31" s="48">
        <f t="shared" si="0"/>
        <v>3</v>
      </c>
      <c r="F31" s="48">
        <f t="shared" si="1"/>
        <v>150</v>
      </c>
    </row>
    <row r="32" spans="1:8 16371:16372" ht="15.6">
      <c r="B32" t="s">
        <v>325</v>
      </c>
      <c r="C32" s="43">
        <v>42660</v>
      </c>
      <c r="D32" s="43">
        <v>45016</v>
      </c>
      <c r="E32" s="48">
        <f t="shared" si="0"/>
        <v>6</v>
      </c>
      <c r="F32" s="48">
        <f t="shared" si="1"/>
        <v>350</v>
      </c>
    </row>
    <row r="33" spans="2:6" ht="15.6">
      <c r="B33" t="s">
        <v>424</v>
      </c>
      <c r="C33" s="43">
        <v>41565</v>
      </c>
      <c r="D33" s="43">
        <v>45016</v>
      </c>
      <c r="E33" s="48">
        <f t="shared" si="0"/>
        <v>9</v>
      </c>
      <c r="F33" s="48">
        <f t="shared" si="1"/>
        <v>650</v>
      </c>
    </row>
    <row r="34" spans="2:6" ht="15.6">
      <c r="B34" t="s">
        <v>222</v>
      </c>
      <c r="C34" s="43">
        <v>42009</v>
      </c>
      <c r="D34" s="43">
        <v>45016</v>
      </c>
      <c r="E34" s="48">
        <f t="shared" si="0"/>
        <v>8</v>
      </c>
      <c r="F34" s="48">
        <f t="shared" si="1"/>
        <v>550</v>
      </c>
    </row>
    <row r="35" spans="2:6" ht="15.6">
      <c r="B35" t="s">
        <v>66</v>
      </c>
      <c r="C35" s="43">
        <v>43255</v>
      </c>
      <c r="D35" s="43">
        <v>45016</v>
      </c>
      <c r="E35" s="48">
        <f t="shared" si="0"/>
        <v>4</v>
      </c>
      <c r="F35" s="48">
        <f t="shared" si="1"/>
        <v>200</v>
      </c>
    </row>
    <row r="36" spans="2:6" ht="15.6">
      <c r="B36" t="s">
        <v>71</v>
      </c>
      <c r="C36" s="43">
        <v>42919</v>
      </c>
      <c r="D36" s="43">
        <v>45016</v>
      </c>
      <c r="E36" s="48">
        <f t="shared" si="0"/>
        <v>5</v>
      </c>
      <c r="F36" s="48">
        <f t="shared" si="1"/>
        <v>250</v>
      </c>
    </row>
    <row r="37" spans="2:6" ht="15.6">
      <c r="B37" t="s">
        <v>76</v>
      </c>
      <c r="C37" s="43">
        <v>43108</v>
      </c>
      <c r="D37" s="43">
        <v>45016</v>
      </c>
      <c r="E37" s="48">
        <f t="shared" si="0"/>
        <v>5</v>
      </c>
      <c r="F37" s="48">
        <f t="shared" si="1"/>
        <v>250</v>
      </c>
    </row>
    <row r="38" spans="2:6" ht="15.6">
      <c r="B38" t="s">
        <v>722</v>
      </c>
      <c r="C38" s="43">
        <v>43675</v>
      </c>
      <c r="D38" s="43">
        <v>45016</v>
      </c>
      <c r="E38" s="48">
        <f t="shared" si="0"/>
        <v>3</v>
      </c>
      <c r="F38" s="48">
        <f t="shared" si="1"/>
        <v>150</v>
      </c>
    </row>
    <row r="39" spans="2:6" ht="15.6">
      <c r="B39" t="s">
        <v>723</v>
      </c>
      <c r="C39" s="43">
        <v>41091</v>
      </c>
      <c r="D39" s="43">
        <v>45016</v>
      </c>
      <c r="E39" s="48">
        <f t="shared" si="0"/>
        <v>10</v>
      </c>
      <c r="F39" s="48">
        <f t="shared" si="1"/>
        <v>750</v>
      </c>
    </row>
    <row r="40" spans="2:6" ht="15.6">
      <c r="B40" t="s">
        <v>79</v>
      </c>
      <c r="C40" s="43">
        <v>42906</v>
      </c>
      <c r="D40" s="43">
        <v>45016</v>
      </c>
      <c r="E40" s="48">
        <f t="shared" si="0"/>
        <v>5</v>
      </c>
      <c r="F40" s="48">
        <f t="shared" si="1"/>
        <v>250</v>
      </c>
    </row>
    <row r="41" spans="2:6" ht="15.6">
      <c r="B41" t="s">
        <v>427</v>
      </c>
      <c r="C41" s="43">
        <v>43556</v>
      </c>
      <c r="D41" s="43">
        <v>45016</v>
      </c>
      <c r="E41" s="48">
        <f t="shared" si="0"/>
        <v>4</v>
      </c>
      <c r="F41" s="48">
        <f t="shared" si="1"/>
        <v>200</v>
      </c>
    </row>
    <row r="42" spans="2:6" ht="15.6">
      <c r="B42" t="s">
        <v>224</v>
      </c>
      <c r="C42" s="43">
        <v>42186</v>
      </c>
      <c r="D42" s="43">
        <v>45016</v>
      </c>
      <c r="E42" s="48">
        <f t="shared" si="0"/>
        <v>7</v>
      </c>
      <c r="F42" s="48">
        <f t="shared" si="1"/>
        <v>450</v>
      </c>
    </row>
    <row r="43" spans="2:6" ht="15.6">
      <c r="B43" t="s">
        <v>570</v>
      </c>
      <c r="C43" s="43">
        <v>43581</v>
      </c>
      <c r="D43" s="43">
        <v>45016</v>
      </c>
      <c r="E43" s="48">
        <f t="shared" si="0"/>
        <v>3</v>
      </c>
      <c r="F43" s="48">
        <f t="shared" si="1"/>
        <v>150</v>
      </c>
    </row>
    <row r="44" spans="2:6" ht="15.6">
      <c r="B44" t="s">
        <v>428</v>
      </c>
      <c r="C44" s="43">
        <v>43223</v>
      </c>
      <c r="D44" s="43">
        <v>45016</v>
      </c>
      <c r="E44" s="48">
        <f t="shared" si="0"/>
        <v>4</v>
      </c>
      <c r="F44" s="48">
        <f t="shared" si="1"/>
        <v>200</v>
      </c>
    </row>
    <row r="45" spans="2:6" ht="15.6">
      <c r="B45" t="s">
        <v>82</v>
      </c>
      <c r="C45" s="43">
        <v>41774</v>
      </c>
      <c r="D45" s="43">
        <v>45016</v>
      </c>
      <c r="E45" s="48">
        <f t="shared" si="0"/>
        <v>8</v>
      </c>
      <c r="F45" s="48">
        <f t="shared" si="1"/>
        <v>550</v>
      </c>
    </row>
    <row r="46" spans="2:6" ht="15.6">
      <c r="B46" t="s">
        <v>327</v>
      </c>
      <c r="C46" s="43">
        <v>42503</v>
      </c>
      <c r="D46" s="43">
        <v>45016</v>
      </c>
      <c r="E46" s="48">
        <f t="shared" si="0"/>
        <v>6</v>
      </c>
      <c r="F46" s="48">
        <f t="shared" si="1"/>
        <v>350</v>
      </c>
    </row>
    <row r="47" spans="2:6" ht="15.6">
      <c r="B47" t="s">
        <v>573</v>
      </c>
      <c r="C47" s="43">
        <v>43255</v>
      </c>
      <c r="D47" s="43">
        <v>45016</v>
      </c>
      <c r="E47" s="48">
        <f t="shared" si="0"/>
        <v>4</v>
      </c>
      <c r="F47" s="48">
        <f t="shared" si="1"/>
        <v>200</v>
      </c>
    </row>
    <row r="48" spans="2:6" ht="15.6">
      <c r="B48" t="s">
        <v>724</v>
      </c>
      <c r="C48" s="43">
        <v>43776</v>
      </c>
      <c r="D48" s="43">
        <v>45016</v>
      </c>
      <c r="E48" s="48">
        <f t="shared" si="0"/>
        <v>3</v>
      </c>
      <c r="F48" s="48">
        <f t="shared" si="1"/>
        <v>150</v>
      </c>
    </row>
    <row r="49" spans="2:6" ht="15.6">
      <c r="B49" t="s">
        <v>726</v>
      </c>
      <c r="C49" s="43">
        <v>42905</v>
      </c>
      <c r="D49" s="43">
        <v>45016</v>
      </c>
      <c r="E49" s="48">
        <f t="shared" si="0"/>
        <v>5</v>
      </c>
      <c r="F49" s="48">
        <f t="shared" si="1"/>
        <v>250</v>
      </c>
    </row>
    <row r="50" spans="2:6" ht="15.6">
      <c r="B50" t="s">
        <v>226</v>
      </c>
      <c r="C50" s="43">
        <v>43590</v>
      </c>
      <c r="D50" s="43">
        <v>45016</v>
      </c>
      <c r="E50" s="48">
        <f t="shared" si="0"/>
        <v>3</v>
      </c>
      <c r="F50" s="48">
        <f t="shared" si="1"/>
        <v>150</v>
      </c>
    </row>
    <row r="51" spans="2:6" ht="15.6">
      <c r="B51" t="s">
        <v>574</v>
      </c>
      <c r="C51" s="43">
        <v>43530</v>
      </c>
      <c r="D51" s="43">
        <v>45016</v>
      </c>
      <c r="E51" s="48">
        <f t="shared" si="0"/>
        <v>4</v>
      </c>
      <c r="F51" s="48">
        <f t="shared" si="1"/>
        <v>200</v>
      </c>
    </row>
    <row r="52" spans="2:6" ht="15.6">
      <c r="B52" t="s">
        <v>728</v>
      </c>
      <c r="C52" s="43">
        <v>41724</v>
      </c>
      <c r="D52" s="43">
        <v>45016</v>
      </c>
      <c r="E52" s="48">
        <f t="shared" si="0"/>
        <v>9</v>
      </c>
      <c r="F52" s="48">
        <f t="shared" si="1"/>
        <v>650</v>
      </c>
    </row>
    <row r="53" spans="2:6" ht="15.6">
      <c r="B53" t="s">
        <v>329</v>
      </c>
      <c r="C53" s="43">
        <v>43647</v>
      </c>
      <c r="D53" s="43">
        <v>45016</v>
      </c>
      <c r="E53" s="48">
        <f t="shared" si="0"/>
        <v>3</v>
      </c>
      <c r="F53" s="48">
        <f t="shared" si="1"/>
        <v>150</v>
      </c>
    </row>
    <row r="54" spans="2:6" ht="15.6">
      <c r="B54" t="s">
        <v>430</v>
      </c>
      <c r="C54" s="43">
        <v>43185</v>
      </c>
      <c r="D54" s="43">
        <v>45016</v>
      </c>
      <c r="E54" s="48">
        <f t="shared" si="0"/>
        <v>5</v>
      </c>
      <c r="F54" s="48">
        <f t="shared" si="1"/>
        <v>250</v>
      </c>
    </row>
    <row r="55" spans="2:6" ht="15.6">
      <c r="B55" t="s">
        <v>1872</v>
      </c>
      <c r="C55" s="43">
        <v>44501</v>
      </c>
      <c r="D55" s="43">
        <v>45016</v>
      </c>
      <c r="E55" s="48">
        <f t="shared" si="0"/>
        <v>1</v>
      </c>
      <c r="F55" s="48">
        <f t="shared" si="1"/>
        <v>50</v>
      </c>
    </row>
    <row r="56" spans="2:6" ht="15.6">
      <c r="B56" t="s">
        <v>1876</v>
      </c>
      <c r="C56" s="43">
        <v>42401</v>
      </c>
      <c r="D56" s="43">
        <v>45016</v>
      </c>
      <c r="E56" s="48">
        <f t="shared" si="0"/>
        <v>7</v>
      </c>
      <c r="F56" s="48">
        <f t="shared" si="1"/>
        <v>450</v>
      </c>
    </row>
    <row r="57" spans="2:6" ht="15.6">
      <c r="B57" t="s">
        <v>432</v>
      </c>
      <c r="C57" s="43">
        <v>43605</v>
      </c>
      <c r="D57" s="43">
        <v>45016</v>
      </c>
      <c r="E57" s="48">
        <f t="shared" si="0"/>
        <v>3</v>
      </c>
      <c r="F57" s="48">
        <f t="shared" si="1"/>
        <v>150</v>
      </c>
    </row>
    <row r="58" spans="2:6" ht="15.6">
      <c r="B58" t="s">
        <v>731</v>
      </c>
      <c r="C58" s="43">
        <v>43600</v>
      </c>
      <c r="D58" s="43">
        <v>45016</v>
      </c>
      <c r="E58" s="48">
        <f t="shared" si="0"/>
        <v>3</v>
      </c>
      <c r="F58" s="48">
        <f t="shared" si="1"/>
        <v>150</v>
      </c>
    </row>
    <row r="59" spans="2:6" ht="15.6">
      <c r="B59" t="s">
        <v>692</v>
      </c>
      <c r="C59" s="43">
        <v>44398</v>
      </c>
      <c r="D59" s="43">
        <v>45016</v>
      </c>
      <c r="E59" s="48">
        <f t="shared" si="0"/>
        <v>1</v>
      </c>
      <c r="F59" s="48">
        <f t="shared" si="1"/>
        <v>50</v>
      </c>
    </row>
    <row r="60" spans="2:6" ht="15.6">
      <c r="B60" t="s">
        <v>227</v>
      </c>
      <c r="C60" s="43">
        <v>42542</v>
      </c>
      <c r="D60" s="43">
        <v>45016</v>
      </c>
      <c r="E60" s="48">
        <f t="shared" si="0"/>
        <v>6</v>
      </c>
      <c r="F60" s="48">
        <f t="shared" si="1"/>
        <v>350</v>
      </c>
    </row>
    <row r="61" spans="2:6" ht="15.6">
      <c r="B61" t="s">
        <v>576</v>
      </c>
      <c r="C61" s="43">
        <v>43563</v>
      </c>
      <c r="D61" s="43">
        <v>45016</v>
      </c>
      <c r="E61" s="48">
        <f t="shared" si="0"/>
        <v>3</v>
      </c>
      <c r="F61" s="48">
        <f t="shared" si="1"/>
        <v>150</v>
      </c>
    </row>
    <row r="62" spans="2:6" ht="15.6">
      <c r="B62" t="s">
        <v>736</v>
      </c>
      <c r="C62" s="43">
        <v>43641</v>
      </c>
      <c r="D62" s="43">
        <v>45016</v>
      </c>
      <c r="E62" s="48">
        <f t="shared" si="0"/>
        <v>3</v>
      </c>
      <c r="F62" s="48">
        <f t="shared" si="1"/>
        <v>150</v>
      </c>
    </row>
    <row r="63" spans="2:6" ht="15.6">
      <c r="B63" t="s">
        <v>330</v>
      </c>
      <c r="C63" s="43">
        <v>43017</v>
      </c>
      <c r="D63" s="43">
        <v>45016</v>
      </c>
      <c r="E63" s="48">
        <f t="shared" si="0"/>
        <v>5</v>
      </c>
      <c r="F63" s="48">
        <f t="shared" si="1"/>
        <v>250</v>
      </c>
    </row>
    <row r="64" spans="2:6" ht="15.6">
      <c r="B64" t="s">
        <v>738</v>
      </c>
      <c r="C64" s="43">
        <v>42916</v>
      </c>
      <c r="D64" s="43">
        <v>45016</v>
      </c>
      <c r="E64" s="48">
        <f t="shared" si="0"/>
        <v>5</v>
      </c>
      <c r="F64" s="48">
        <f t="shared" si="1"/>
        <v>250</v>
      </c>
    </row>
    <row r="65" spans="2:6" ht="15.6">
      <c r="B65" t="s">
        <v>90</v>
      </c>
      <c r="C65" s="43">
        <v>43482</v>
      </c>
      <c r="D65" s="43">
        <v>45016</v>
      </c>
      <c r="E65" s="48">
        <f t="shared" si="0"/>
        <v>4</v>
      </c>
      <c r="F65" s="48">
        <f t="shared" si="1"/>
        <v>200</v>
      </c>
    </row>
    <row r="66" spans="2:6" ht="15.6">
      <c r="B66" t="s">
        <v>434</v>
      </c>
      <c r="C66" s="43">
        <v>43255</v>
      </c>
      <c r="D66" s="43">
        <v>45016</v>
      </c>
      <c r="E66" s="48">
        <f t="shared" si="0"/>
        <v>4</v>
      </c>
      <c r="F66" s="48">
        <f t="shared" si="1"/>
        <v>200</v>
      </c>
    </row>
    <row r="67" spans="2:6" ht="15.6">
      <c r="B67" t="s">
        <v>230</v>
      </c>
      <c r="C67" s="43">
        <v>43648</v>
      </c>
      <c r="D67" s="43">
        <v>45016</v>
      </c>
      <c r="E67" s="48">
        <f t="shared" ref="E67:E130" si="3">ROUNDDOWN((D67-C67)/365,0)</f>
        <v>3</v>
      </c>
      <c r="F67" s="48">
        <f t="shared" ref="F67:F130" si="4">VLOOKUP(E67,G:H,2,0)</f>
        <v>150</v>
      </c>
    </row>
    <row r="68" spans="2:6" ht="15.6">
      <c r="B68" t="s">
        <v>580</v>
      </c>
      <c r="C68" s="43">
        <v>43767</v>
      </c>
      <c r="D68" s="43">
        <v>45016</v>
      </c>
      <c r="E68" s="48">
        <f t="shared" si="3"/>
        <v>3</v>
      </c>
      <c r="F68" s="48">
        <f t="shared" si="4"/>
        <v>150</v>
      </c>
    </row>
    <row r="69" spans="2:6" ht="15.6">
      <c r="B69" t="s">
        <v>581</v>
      </c>
      <c r="C69" s="43">
        <v>43762</v>
      </c>
      <c r="D69" s="43">
        <v>45016</v>
      </c>
      <c r="E69" s="48">
        <f t="shared" si="3"/>
        <v>3</v>
      </c>
      <c r="F69" s="48">
        <f t="shared" si="4"/>
        <v>150</v>
      </c>
    </row>
    <row r="70" spans="2:6" ht="15.6">
      <c r="B70" t="s">
        <v>741</v>
      </c>
      <c r="C70" s="43">
        <v>43770</v>
      </c>
      <c r="D70" s="43">
        <v>45016</v>
      </c>
      <c r="E70" s="48">
        <f t="shared" si="3"/>
        <v>3</v>
      </c>
      <c r="F70" s="48">
        <f t="shared" si="4"/>
        <v>150</v>
      </c>
    </row>
    <row r="71" spans="2:6" ht="15.6">
      <c r="B71" t="s">
        <v>435</v>
      </c>
      <c r="C71" s="43">
        <v>43381</v>
      </c>
      <c r="D71" s="43">
        <v>45016</v>
      </c>
      <c r="E71" s="48">
        <f t="shared" si="3"/>
        <v>4</v>
      </c>
      <c r="F71" s="48">
        <f t="shared" si="4"/>
        <v>200</v>
      </c>
    </row>
    <row r="72" spans="2:6" ht="15.6">
      <c r="B72" t="s">
        <v>232</v>
      </c>
      <c r="C72" s="43">
        <v>42552</v>
      </c>
      <c r="D72" s="43">
        <v>45016</v>
      </c>
      <c r="E72" s="48">
        <f t="shared" si="3"/>
        <v>6</v>
      </c>
      <c r="F72" s="48">
        <f t="shared" si="4"/>
        <v>350</v>
      </c>
    </row>
    <row r="73" spans="2:6" ht="15.6">
      <c r="B73" t="s">
        <v>583</v>
      </c>
      <c r="C73" s="43">
        <v>43550</v>
      </c>
      <c r="D73" s="43">
        <v>45016</v>
      </c>
      <c r="E73" s="48">
        <f t="shared" si="3"/>
        <v>4</v>
      </c>
      <c r="F73" s="48">
        <f t="shared" si="4"/>
        <v>200</v>
      </c>
    </row>
    <row r="74" spans="2:6" ht="15.6">
      <c r="B74" t="s">
        <v>743</v>
      </c>
      <c r="C74" s="43">
        <v>43528</v>
      </c>
      <c r="D74" s="43">
        <v>45016</v>
      </c>
      <c r="E74" s="48">
        <f t="shared" si="3"/>
        <v>4</v>
      </c>
      <c r="F74" s="48">
        <f t="shared" si="4"/>
        <v>200</v>
      </c>
    </row>
    <row r="75" spans="2:6" ht="15.6">
      <c r="B75" t="s">
        <v>334</v>
      </c>
      <c r="C75" s="43">
        <v>43591</v>
      </c>
      <c r="D75" s="43">
        <v>45016</v>
      </c>
      <c r="E75" s="48">
        <f t="shared" si="3"/>
        <v>3</v>
      </c>
      <c r="F75" s="48">
        <f t="shared" si="4"/>
        <v>150</v>
      </c>
    </row>
    <row r="76" spans="2:6" ht="15.6">
      <c r="B76" t="s">
        <v>585</v>
      </c>
      <c r="C76" s="43">
        <v>43558</v>
      </c>
      <c r="D76" s="43">
        <v>45016</v>
      </c>
      <c r="E76" s="48">
        <f t="shared" si="3"/>
        <v>3</v>
      </c>
      <c r="F76" s="48">
        <f t="shared" si="4"/>
        <v>150</v>
      </c>
    </row>
    <row r="77" spans="2:6" ht="15.6">
      <c r="B77" t="s">
        <v>236</v>
      </c>
      <c r="C77" s="43">
        <v>42857</v>
      </c>
      <c r="D77" s="43">
        <v>45016</v>
      </c>
      <c r="E77" s="48">
        <f t="shared" si="3"/>
        <v>5</v>
      </c>
      <c r="F77" s="48">
        <f t="shared" si="4"/>
        <v>250</v>
      </c>
    </row>
    <row r="78" spans="2:6" ht="15.6">
      <c r="B78" t="s">
        <v>239</v>
      </c>
      <c r="C78" s="43">
        <v>43088</v>
      </c>
      <c r="D78" s="43">
        <v>45016</v>
      </c>
      <c r="E78" s="48">
        <f t="shared" si="3"/>
        <v>5</v>
      </c>
      <c r="F78" s="48">
        <f t="shared" si="4"/>
        <v>250</v>
      </c>
    </row>
    <row r="79" spans="2:6" ht="15.6">
      <c r="B79" t="s">
        <v>745</v>
      </c>
      <c r="C79" s="43">
        <v>42606</v>
      </c>
      <c r="D79" s="43">
        <v>45016</v>
      </c>
      <c r="E79" s="48">
        <f t="shared" si="3"/>
        <v>6</v>
      </c>
      <c r="F79" s="48">
        <f t="shared" si="4"/>
        <v>350</v>
      </c>
    </row>
    <row r="80" spans="2:6" ht="15.6">
      <c r="B80" t="s">
        <v>747</v>
      </c>
      <c r="C80" s="43">
        <v>43556</v>
      </c>
      <c r="D80" s="43">
        <v>45016</v>
      </c>
      <c r="E80" s="48">
        <f t="shared" si="3"/>
        <v>4</v>
      </c>
      <c r="F80" s="48">
        <f t="shared" si="4"/>
        <v>200</v>
      </c>
    </row>
    <row r="81" spans="2:6" ht="15.6">
      <c r="B81" t="s">
        <v>335</v>
      </c>
      <c r="C81" s="43">
        <v>43566</v>
      </c>
      <c r="D81" s="43">
        <v>45016</v>
      </c>
      <c r="E81" s="48">
        <f t="shared" si="3"/>
        <v>3</v>
      </c>
      <c r="F81" s="48">
        <f t="shared" si="4"/>
        <v>150</v>
      </c>
    </row>
    <row r="82" spans="2:6" ht="15.6">
      <c r="B82" t="s">
        <v>437</v>
      </c>
      <c r="C82" s="43">
        <v>41456</v>
      </c>
      <c r="D82" s="43">
        <v>45016</v>
      </c>
      <c r="E82" s="48">
        <f t="shared" si="3"/>
        <v>9</v>
      </c>
      <c r="F82" s="48">
        <f t="shared" si="4"/>
        <v>650</v>
      </c>
    </row>
    <row r="83" spans="2:6" ht="15.6">
      <c r="B83" t="s">
        <v>340</v>
      </c>
      <c r="C83" s="43">
        <v>43510</v>
      </c>
      <c r="D83" s="43">
        <v>45016</v>
      </c>
      <c r="E83" s="48">
        <f t="shared" si="3"/>
        <v>4</v>
      </c>
      <c r="F83" s="48">
        <f t="shared" si="4"/>
        <v>200</v>
      </c>
    </row>
    <row r="84" spans="2:6" ht="15.6">
      <c r="B84" t="s">
        <v>241</v>
      </c>
      <c r="C84" s="43">
        <v>43636</v>
      </c>
      <c r="D84" s="43">
        <v>45016</v>
      </c>
      <c r="E84" s="48">
        <f t="shared" si="3"/>
        <v>3</v>
      </c>
      <c r="F84" s="48">
        <f t="shared" si="4"/>
        <v>150</v>
      </c>
    </row>
    <row r="85" spans="2:6" ht="15.6">
      <c r="B85" t="s">
        <v>748</v>
      </c>
      <c r="C85" s="43">
        <v>43647</v>
      </c>
      <c r="D85" s="43">
        <v>45016</v>
      </c>
      <c r="E85" s="48">
        <f t="shared" si="3"/>
        <v>3</v>
      </c>
      <c r="F85" s="48">
        <f t="shared" si="4"/>
        <v>150</v>
      </c>
    </row>
    <row r="86" spans="2:6" ht="15.6">
      <c r="B86" t="s">
        <v>1436</v>
      </c>
      <c r="C86" s="43">
        <v>44732</v>
      </c>
      <c r="D86" s="43">
        <v>45016</v>
      </c>
      <c r="E86" s="48">
        <f t="shared" si="3"/>
        <v>0</v>
      </c>
      <c r="F86" s="48">
        <f t="shared" si="4"/>
        <v>0</v>
      </c>
    </row>
    <row r="87" spans="2:6" ht="15.6">
      <c r="B87" t="s">
        <v>95</v>
      </c>
      <c r="C87" s="43">
        <v>43556</v>
      </c>
      <c r="D87" s="43">
        <v>45016</v>
      </c>
      <c r="E87" s="48">
        <f t="shared" si="3"/>
        <v>4</v>
      </c>
      <c r="F87" s="48">
        <f t="shared" si="4"/>
        <v>200</v>
      </c>
    </row>
    <row r="88" spans="2:6" ht="15.6">
      <c r="B88" t="s">
        <v>99</v>
      </c>
      <c r="C88" s="43">
        <v>43619</v>
      </c>
      <c r="D88" s="43">
        <v>45016</v>
      </c>
      <c r="E88" s="48">
        <f t="shared" si="3"/>
        <v>3</v>
      </c>
      <c r="F88" s="48">
        <f t="shared" si="4"/>
        <v>150</v>
      </c>
    </row>
    <row r="89" spans="2:6" ht="15.6">
      <c r="B89" t="s">
        <v>243</v>
      </c>
      <c r="C89" s="43">
        <v>43929</v>
      </c>
      <c r="D89" s="43">
        <v>45016</v>
      </c>
      <c r="E89" s="48">
        <f t="shared" si="3"/>
        <v>2</v>
      </c>
      <c r="F89" s="48">
        <f t="shared" si="4"/>
        <v>100</v>
      </c>
    </row>
    <row r="90" spans="2:6" ht="15.6">
      <c r="B90" t="s">
        <v>749</v>
      </c>
      <c r="C90" s="43">
        <v>43287</v>
      </c>
      <c r="D90" s="43">
        <v>45016</v>
      </c>
      <c r="E90" s="48">
        <f t="shared" si="3"/>
        <v>4</v>
      </c>
      <c r="F90" s="48">
        <f t="shared" si="4"/>
        <v>200</v>
      </c>
    </row>
    <row r="91" spans="2:6" ht="15.6">
      <c r="B91" t="s">
        <v>589</v>
      </c>
      <c r="C91" s="43">
        <v>43936</v>
      </c>
      <c r="D91" s="43">
        <v>45016</v>
      </c>
      <c r="E91" s="48">
        <f t="shared" si="3"/>
        <v>2</v>
      </c>
      <c r="F91" s="48">
        <f t="shared" si="4"/>
        <v>100</v>
      </c>
    </row>
    <row r="92" spans="2:6" ht="15.6">
      <c r="B92" t="s">
        <v>439</v>
      </c>
      <c r="C92" s="43">
        <v>43945</v>
      </c>
      <c r="D92" s="43">
        <v>45016</v>
      </c>
      <c r="E92" s="48">
        <f t="shared" si="3"/>
        <v>2</v>
      </c>
      <c r="F92" s="48">
        <f t="shared" si="4"/>
        <v>100</v>
      </c>
    </row>
    <row r="93" spans="2:6" ht="15.6">
      <c r="B93" t="s">
        <v>751</v>
      </c>
      <c r="C93" s="43">
        <v>43616</v>
      </c>
      <c r="D93" s="43">
        <v>45016</v>
      </c>
      <c r="E93" s="48">
        <f t="shared" si="3"/>
        <v>3</v>
      </c>
      <c r="F93" s="48">
        <f t="shared" si="4"/>
        <v>150</v>
      </c>
    </row>
    <row r="94" spans="2:6" ht="15.6">
      <c r="B94" t="s">
        <v>591</v>
      </c>
      <c r="C94" s="43">
        <v>43192</v>
      </c>
      <c r="D94" s="43">
        <v>45016</v>
      </c>
      <c r="E94" s="48">
        <f t="shared" si="3"/>
        <v>4</v>
      </c>
      <c r="F94" s="48">
        <f t="shared" si="4"/>
        <v>200</v>
      </c>
    </row>
    <row r="95" spans="2:6" ht="15.6">
      <c r="B95" t="s">
        <v>1644</v>
      </c>
      <c r="C95" s="43">
        <v>44753</v>
      </c>
      <c r="D95" s="43">
        <v>45016</v>
      </c>
      <c r="E95" s="48">
        <f t="shared" si="3"/>
        <v>0</v>
      </c>
      <c r="F95" s="48">
        <f t="shared" si="4"/>
        <v>0</v>
      </c>
    </row>
    <row r="96" spans="2:6" ht="15.6">
      <c r="B96" t="s">
        <v>441</v>
      </c>
      <c r="C96" s="43">
        <v>43654</v>
      </c>
      <c r="D96" s="43">
        <v>45016</v>
      </c>
      <c r="E96" s="48">
        <f t="shared" si="3"/>
        <v>3</v>
      </c>
      <c r="F96" s="48">
        <f t="shared" si="4"/>
        <v>150</v>
      </c>
    </row>
    <row r="97" spans="2:6" ht="15.6">
      <c r="B97" t="s">
        <v>1223</v>
      </c>
      <c r="C97" s="43">
        <v>44774</v>
      </c>
      <c r="D97" s="43">
        <v>45016</v>
      </c>
      <c r="E97" s="48">
        <f t="shared" si="3"/>
        <v>0</v>
      </c>
      <c r="F97" s="48">
        <f t="shared" si="4"/>
        <v>0</v>
      </c>
    </row>
    <row r="98" spans="2:6" ht="15.6">
      <c r="B98" t="s">
        <v>443</v>
      </c>
      <c r="C98" s="43">
        <v>43654</v>
      </c>
      <c r="D98" s="43">
        <v>45016</v>
      </c>
      <c r="E98" s="48">
        <f t="shared" si="3"/>
        <v>3</v>
      </c>
      <c r="F98" s="48">
        <f t="shared" si="4"/>
        <v>150</v>
      </c>
    </row>
    <row r="99" spans="2:6" ht="15.6">
      <c r="B99" t="s">
        <v>593</v>
      </c>
      <c r="C99" s="43">
        <v>43227</v>
      </c>
      <c r="D99" s="43">
        <v>45016</v>
      </c>
      <c r="E99" s="48">
        <f t="shared" si="3"/>
        <v>4</v>
      </c>
      <c r="F99" s="48">
        <f t="shared" si="4"/>
        <v>200</v>
      </c>
    </row>
    <row r="100" spans="2:6" ht="15.6">
      <c r="B100" t="s">
        <v>595</v>
      </c>
      <c r="C100" s="43">
        <v>43060</v>
      </c>
      <c r="D100" s="43">
        <v>45016</v>
      </c>
      <c r="E100" s="48">
        <f t="shared" si="3"/>
        <v>5</v>
      </c>
      <c r="F100" s="48">
        <f t="shared" si="4"/>
        <v>250</v>
      </c>
    </row>
    <row r="101" spans="2:6" ht="15.6">
      <c r="B101" t="s">
        <v>345</v>
      </c>
      <c r="C101" s="43">
        <v>42583</v>
      </c>
      <c r="D101" s="43">
        <v>45016</v>
      </c>
      <c r="E101" s="48">
        <f t="shared" si="3"/>
        <v>6</v>
      </c>
      <c r="F101" s="48">
        <f t="shared" si="4"/>
        <v>350</v>
      </c>
    </row>
    <row r="102" spans="2:6" ht="15.6">
      <c r="B102" t="s">
        <v>248</v>
      </c>
      <c r="C102" s="43">
        <v>42149</v>
      </c>
      <c r="D102" s="43">
        <v>45016</v>
      </c>
      <c r="E102" s="48">
        <f t="shared" si="3"/>
        <v>7</v>
      </c>
      <c r="F102" s="48">
        <f t="shared" si="4"/>
        <v>450</v>
      </c>
    </row>
    <row r="103" spans="2:6" ht="15.6">
      <c r="B103" t="s">
        <v>599</v>
      </c>
      <c r="C103" s="43">
        <v>42807</v>
      </c>
      <c r="D103" s="43">
        <v>45016</v>
      </c>
      <c r="E103" s="48">
        <f t="shared" si="3"/>
        <v>6</v>
      </c>
      <c r="F103" s="48">
        <f t="shared" si="4"/>
        <v>350</v>
      </c>
    </row>
    <row r="104" spans="2:6" ht="15.6">
      <c r="B104" t="s">
        <v>601</v>
      </c>
      <c r="C104" s="43">
        <v>43192</v>
      </c>
      <c r="D104" s="43">
        <v>45016</v>
      </c>
      <c r="E104" s="48">
        <f t="shared" si="3"/>
        <v>4</v>
      </c>
      <c r="F104" s="48">
        <f t="shared" si="4"/>
        <v>200</v>
      </c>
    </row>
    <row r="105" spans="2:6" ht="15.6">
      <c r="B105" t="s">
        <v>604</v>
      </c>
      <c r="C105" s="43">
        <v>42473</v>
      </c>
      <c r="D105" s="43">
        <v>45016</v>
      </c>
      <c r="E105" s="48">
        <f t="shared" si="3"/>
        <v>6</v>
      </c>
      <c r="F105" s="48">
        <f t="shared" si="4"/>
        <v>350</v>
      </c>
    </row>
    <row r="106" spans="2:6" ht="15.6">
      <c r="B106" t="s">
        <v>446</v>
      </c>
      <c r="C106" s="43">
        <v>43353</v>
      </c>
      <c r="D106" s="43">
        <v>45016</v>
      </c>
      <c r="E106" s="48">
        <f t="shared" si="3"/>
        <v>4</v>
      </c>
      <c r="F106" s="48">
        <f t="shared" si="4"/>
        <v>200</v>
      </c>
    </row>
    <row r="107" spans="2:6" ht="15.6">
      <c r="B107" t="s">
        <v>752</v>
      </c>
      <c r="C107" s="43">
        <v>43510</v>
      </c>
      <c r="D107" s="43">
        <v>45016</v>
      </c>
      <c r="E107" s="48">
        <f t="shared" si="3"/>
        <v>4</v>
      </c>
      <c r="F107" s="48">
        <f t="shared" si="4"/>
        <v>200</v>
      </c>
    </row>
    <row r="108" spans="2:6" ht="15.6">
      <c r="B108" t="s">
        <v>349</v>
      </c>
      <c r="C108" s="43">
        <v>43549</v>
      </c>
      <c r="D108" s="43">
        <v>45016</v>
      </c>
      <c r="E108" s="48">
        <f t="shared" si="3"/>
        <v>4</v>
      </c>
      <c r="F108" s="48">
        <f t="shared" si="4"/>
        <v>200</v>
      </c>
    </row>
    <row r="109" spans="2:6" ht="15.6">
      <c r="B109" t="s">
        <v>101</v>
      </c>
      <c r="C109" s="43">
        <v>43566</v>
      </c>
      <c r="D109" s="43">
        <v>45016</v>
      </c>
      <c r="E109" s="48">
        <f t="shared" si="3"/>
        <v>3</v>
      </c>
      <c r="F109" s="48">
        <f t="shared" si="4"/>
        <v>150</v>
      </c>
    </row>
    <row r="110" spans="2:6" ht="15.6">
      <c r="B110" t="s">
        <v>252</v>
      </c>
      <c r="C110" s="43">
        <v>43583</v>
      </c>
      <c r="D110" s="43">
        <v>45016</v>
      </c>
      <c r="E110" s="48">
        <f t="shared" si="3"/>
        <v>3</v>
      </c>
      <c r="F110" s="48">
        <f t="shared" si="4"/>
        <v>150</v>
      </c>
    </row>
    <row r="111" spans="2:6" ht="15.6">
      <c r="B111" t="s">
        <v>753</v>
      </c>
      <c r="C111" s="43">
        <v>43770</v>
      </c>
      <c r="D111" s="43">
        <v>45016</v>
      </c>
      <c r="E111" s="48">
        <f t="shared" si="3"/>
        <v>3</v>
      </c>
      <c r="F111" s="48">
        <f t="shared" si="4"/>
        <v>150</v>
      </c>
    </row>
    <row r="112" spans="2:6" ht="15.6">
      <c r="B112" t="s">
        <v>351</v>
      </c>
      <c r="C112" s="43">
        <v>43788</v>
      </c>
      <c r="D112" s="43">
        <v>45016</v>
      </c>
      <c r="E112" s="48">
        <f t="shared" si="3"/>
        <v>3</v>
      </c>
      <c r="F112" s="48">
        <f t="shared" si="4"/>
        <v>150</v>
      </c>
    </row>
    <row r="113" spans="2:6" ht="15.6">
      <c r="B113" t="s">
        <v>256</v>
      </c>
      <c r="C113" s="43">
        <v>43917</v>
      </c>
      <c r="D113" s="43">
        <v>45016</v>
      </c>
      <c r="E113" s="48">
        <f t="shared" si="3"/>
        <v>3</v>
      </c>
      <c r="F113" s="48">
        <f t="shared" si="4"/>
        <v>150</v>
      </c>
    </row>
    <row r="114" spans="2:6" ht="15.6">
      <c r="B114" t="s">
        <v>754</v>
      </c>
      <c r="C114" s="43">
        <v>41214</v>
      </c>
      <c r="D114" s="43">
        <v>45016</v>
      </c>
      <c r="E114" s="48">
        <f t="shared" si="3"/>
        <v>10</v>
      </c>
      <c r="F114" s="48">
        <f t="shared" si="4"/>
        <v>750</v>
      </c>
    </row>
    <row r="115" spans="2:6" ht="15.6">
      <c r="B115" t="s">
        <v>719</v>
      </c>
      <c r="C115" s="43">
        <v>42808</v>
      </c>
      <c r="D115" s="43">
        <v>45016</v>
      </c>
      <c r="E115" s="48">
        <f t="shared" si="3"/>
        <v>6</v>
      </c>
      <c r="F115" s="48">
        <f t="shared" si="4"/>
        <v>350</v>
      </c>
    </row>
    <row r="116" spans="2:6" ht="15.6">
      <c r="B116" t="s">
        <v>108</v>
      </c>
      <c r="C116" s="43">
        <v>42023</v>
      </c>
      <c r="D116" s="43">
        <v>45016</v>
      </c>
      <c r="E116" s="48">
        <f t="shared" si="3"/>
        <v>8</v>
      </c>
      <c r="F116" s="48">
        <f t="shared" si="4"/>
        <v>550</v>
      </c>
    </row>
    <row r="117" spans="2:6" ht="15.6">
      <c r="B117" t="s">
        <v>113</v>
      </c>
      <c r="C117" s="43">
        <v>43467</v>
      </c>
      <c r="D117" s="43">
        <v>45016</v>
      </c>
      <c r="E117" s="48">
        <f t="shared" si="3"/>
        <v>4</v>
      </c>
      <c r="F117" s="48">
        <f t="shared" si="4"/>
        <v>200</v>
      </c>
    </row>
    <row r="118" spans="2:6" ht="15.6">
      <c r="B118" t="s">
        <v>449</v>
      </c>
      <c r="C118" s="43">
        <v>41091</v>
      </c>
      <c r="D118" s="43">
        <v>45016</v>
      </c>
      <c r="E118" s="48">
        <f t="shared" si="3"/>
        <v>10</v>
      </c>
      <c r="F118" s="48">
        <f t="shared" si="4"/>
        <v>750</v>
      </c>
    </row>
    <row r="119" spans="2:6" ht="15.6">
      <c r="B119" t="s">
        <v>93</v>
      </c>
      <c r="C119" s="43">
        <v>43510</v>
      </c>
      <c r="D119" s="43">
        <v>45016</v>
      </c>
      <c r="E119" s="48">
        <f t="shared" si="3"/>
        <v>4</v>
      </c>
      <c r="F119" s="48">
        <f t="shared" si="4"/>
        <v>200</v>
      </c>
    </row>
    <row r="120" spans="2:6" ht="15.6">
      <c r="B120" t="s">
        <v>759</v>
      </c>
      <c r="C120" s="43">
        <v>43654</v>
      </c>
      <c r="D120" s="43">
        <v>45016</v>
      </c>
      <c r="E120" s="48">
        <f t="shared" si="3"/>
        <v>3</v>
      </c>
      <c r="F120" s="48">
        <f t="shared" si="4"/>
        <v>150</v>
      </c>
    </row>
    <row r="121" spans="2:6" ht="15.6">
      <c r="B121" t="s">
        <v>118</v>
      </c>
      <c r="C121" s="43">
        <v>42933</v>
      </c>
      <c r="D121" s="43">
        <v>45016</v>
      </c>
      <c r="E121" s="48">
        <f t="shared" si="3"/>
        <v>5</v>
      </c>
      <c r="F121" s="48">
        <f t="shared" si="4"/>
        <v>250</v>
      </c>
    </row>
    <row r="122" spans="2:6" ht="15.6">
      <c r="B122" t="s">
        <v>607</v>
      </c>
      <c r="C122" s="43">
        <v>43187</v>
      </c>
      <c r="D122" s="43">
        <v>45016</v>
      </c>
      <c r="E122" s="48">
        <f t="shared" si="3"/>
        <v>5</v>
      </c>
      <c r="F122" s="48">
        <f t="shared" si="4"/>
        <v>250</v>
      </c>
    </row>
    <row r="123" spans="2:6" ht="15.6">
      <c r="B123" t="s">
        <v>452</v>
      </c>
      <c r="C123" s="43">
        <v>43017</v>
      </c>
      <c r="D123" s="43">
        <v>45016</v>
      </c>
      <c r="E123" s="48">
        <f t="shared" si="3"/>
        <v>5</v>
      </c>
      <c r="F123" s="48">
        <f t="shared" si="4"/>
        <v>250</v>
      </c>
    </row>
    <row r="124" spans="2:6" ht="15.6">
      <c r="B124" t="s">
        <v>122</v>
      </c>
      <c r="C124" s="43">
        <v>43418</v>
      </c>
      <c r="D124" s="43">
        <v>45016</v>
      </c>
      <c r="E124" s="48">
        <f t="shared" si="3"/>
        <v>4</v>
      </c>
      <c r="F124" s="48">
        <f t="shared" si="4"/>
        <v>200</v>
      </c>
    </row>
    <row r="125" spans="2:6" ht="15.6">
      <c r="B125" t="s">
        <v>126</v>
      </c>
      <c r="C125" s="43">
        <v>42779</v>
      </c>
      <c r="D125" s="43">
        <v>45016</v>
      </c>
      <c r="E125" s="48">
        <f t="shared" si="3"/>
        <v>6</v>
      </c>
      <c r="F125" s="48">
        <f t="shared" si="4"/>
        <v>350</v>
      </c>
    </row>
    <row r="126" spans="2:6" ht="15.6">
      <c r="B126" t="s">
        <v>132</v>
      </c>
      <c r="C126" s="43">
        <v>42064</v>
      </c>
      <c r="D126" s="43">
        <v>45016</v>
      </c>
      <c r="E126" s="48">
        <f t="shared" si="3"/>
        <v>8</v>
      </c>
      <c r="F126" s="48">
        <f t="shared" si="4"/>
        <v>550</v>
      </c>
    </row>
    <row r="127" spans="2:6" ht="15.6">
      <c r="B127" t="s">
        <v>453</v>
      </c>
      <c r="C127" s="43">
        <v>43556</v>
      </c>
      <c r="D127" s="43">
        <v>45016</v>
      </c>
      <c r="E127" s="48">
        <f t="shared" si="3"/>
        <v>4</v>
      </c>
      <c r="F127" s="48">
        <f t="shared" si="4"/>
        <v>200</v>
      </c>
    </row>
    <row r="128" spans="2:6" ht="15.6">
      <c r="B128" t="s">
        <v>264</v>
      </c>
      <c r="C128" s="43">
        <v>43675</v>
      </c>
      <c r="D128" s="43">
        <v>45016</v>
      </c>
      <c r="E128" s="48">
        <f t="shared" si="3"/>
        <v>3</v>
      </c>
      <c r="F128" s="48">
        <f t="shared" si="4"/>
        <v>150</v>
      </c>
    </row>
    <row r="129" spans="2:6" ht="15.6">
      <c r="B129" t="s">
        <v>609</v>
      </c>
      <c r="C129" s="43">
        <v>43678</v>
      </c>
      <c r="D129" s="43">
        <v>45016</v>
      </c>
      <c r="E129" s="48">
        <f t="shared" si="3"/>
        <v>3</v>
      </c>
      <c r="F129" s="48">
        <f t="shared" si="4"/>
        <v>150</v>
      </c>
    </row>
    <row r="130" spans="2:6" ht="15.6">
      <c r="B130" t="s">
        <v>138</v>
      </c>
      <c r="C130" s="43">
        <v>43892</v>
      </c>
      <c r="D130" s="43">
        <v>45016</v>
      </c>
      <c r="E130" s="48">
        <f t="shared" si="3"/>
        <v>3</v>
      </c>
      <c r="F130" s="48">
        <f t="shared" si="4"/>
        <v>150</v>
      </c>
    </row>
    <row r="131" spans="2:6" ht="15.6">
      <c r="B131" t="s">
        <v>142</v>
      </c>
      <c r="C131" s="43">
        <v>43206</v>
      </c>
      <c r="D131" s="43">
        <v>45016</v>
      </c>
      <c r="E131" s="48">
        <f t="shared" ref="E131:E194" si="5">ROUNDDOWN((D131-C131)/365,0)</f>
        <v>4</v>
      </c>
      <c r="F131" s="48">
        <f t="shared" ref="F131:F194" si="6">VLOOKUP(E131,G:H,2,0)</f>
        <v>200</v>
      </c>
    </row>
    <row r="132" spans="2:6" ht="15.6">
      <c r="B132" t="s">
        <v>762</v>
      </c>
      <c r="C132" s="43">
        <v>43052</v>
      </c>
      <c r="D132" s="43">
        <v>45016</v>
      </c>
      <c r="E132" s="48">
        <f t="shared" si="5"/>
        <v>5</v>
      </c>
      <c r="F132" s="48">
        <f t="shared" si="6"/>
        <v>250</v>
      </c>
    </row>
    <row r="133" spans="2:6" ht="15.6">
      <c r="B133" t="s">
        <v>611</v>
      </c>
      <c r="C133" s="43">
        <v>43405</v>
      </c>
      <c r="D133" s="43">
        <v>45016</v>
      </c>
      <c r="E133" s="48">
        <f t="shared" si="5"/>
        <v>4</v>
      </c>
      <c r="F133" s="48">
        <f t="shared" si="6"/>
        <v>200</v>
      </c>
    </row>
    <row r="134" spans="2:6" ht="15.6">
      <c r="B134" t="s">
        <v>614</v>
      </c>
      <c r="C134" s="43">
        <v>44566</v>
      </c>
      <c r="D134" s="43">
        <v>45016</v>
      </c>
      <c r="E134" s="48">
        <f t="shared" si="5"/>
        <v>1</v>
      </c>
      <c r="F134" s="48">
        <f t="shared" si="6"/>
        <v>50</v>
      </c>
    </row>
    <row r="135" spans="2:6" ht="15.6">
      <c r="B135" t="s">
        <v>353</v>
      </c>
      <c r="C135" s="43">
        <v>43938</v>
      </c>
      <c r="D135" s="43">
        <v>45016</v>
      </c>
      <c r="E135" s="48">
        <f t="shared" si="5"/>
        <v>2</v>
      </c>
      <c r="F135" s="48">
        <f t="shared" si="6"/>
        <v>100</v>
      </c>
    </row>
    <row r="136" spans="2:6" ht="15.6">
      <c r="B136" t="s">
        <v>618</v>
      </c>
      <c r="C136" s="43">
        <v>43773</v>
      </c>
      <c r="D136" s="43">
        <v>45016</v>
      </c>
      <c r="E136" s="48">
        <f t="shared" si="5"/>
        <v>3</v>
      </c>
      <c r="F136" s="48">
        <f t="shared" si="6"/>
        <v>150</v>
      </c>
    </row>
    <row r="137" spans="2:6" ht="15.6">
      <c r="B137" t="s">
        <v>267</v>
      </c>
      <c r="C137" s="43">
        <v>41010</v>
      </c>
      <c r="D137" s="43">
        <v>45016</v>
      </c>
      <c r="E137" s="48">
        <f t="shared" si="5"/>
        <v>10</v>
      </c>
      <c r="F137" s="48">
        <f t="shared" si="6"/>
        <v>750</v>
      </c>
    </row>
    <row r="138" spans="2:6" ht="15.6">
      <c r="B138" t="s">
        <v>621</v>
      </c>
      <c r="C138" s="43">
        <v>43640</v>
      </c>
      <c r="D138" s="43">
        <v>45016</v>
      </c>
      <c r="E138" s="48">
        <f t="shared" si="5"/>
        <v>3</v>
      </c>
      <c r="F138" s="48">
        <f t="shared" si="6"/>
        <v>150</v>
      </c>
    </row>
    <row r="139" spans="2:6" ht="15.6">
      <c r="B139" t="s">
        <v>764</v>
      </c>
      <c r="C139" s="43">
        <v>43801</v>
      </c>
      <c r="D139" s="43">
        <v>45016</v>
      </c>
      <c r="E139" s="48">
        <f t="shared" si="5"/>
        <v>3</v>
      </c>
      <c r="F139" s="48">
        <f t="shared" si="6"/>
        <v>150</v>
      </c>
    </row>
    <row r="140" spans="2:6" ht="15.6">
      <c r="B140" t="s">
        <v>624</v>
      </c>
      <c r="C140" s="43">
        <v>43640</v>
      </c>
      <c r="D140" s="43">
        <v>45016</v>
      </c>
      <c r="E140" s="48">
        <f t="shared" si="5"/>
        <v>3</v>
      </c>
      <c r="F140" s="48">
        <f t="shared" si="6"/>
        <v>150</v>
      </c>
    </row>
    <row r="141" spans="2:6" ht="15.6">
      <c r="B141" t="s">
        <v>146</v>
      </c>
      <c r="C141" s="43">
        <v>42565</v>
      </c>
      <c r="D141" s="43">
        <v>45016</v>
      </c>
      <c r="E141" s="48">
        <f t="shared" si="5"/>
        <v>6</v>
      </c>
      <c r="F141" s="48">
        <f t="shared" si="6"/>
        <v>350</v>
      </c>
    </row>
    <row r="142" spans="2:6" ht="15.6">
      <c r="B142" t="s">
        <v>151</v>
      </c>
      <c r="C142" s="43">
        <v>43754</v>
      </c>
      <c r="D142" s="43">
        <v>45016</v>
      </c>
      <c r="E142" s="48">
        <f t="shared" si="5"/>
        <v>3</v>
      </c>
      <c r="F142" s="48">
        <f t="shared" si="6"/>
        <v>150</v>
      </c>
    </row>
    <row r="143" spans="2:6" ht="15.6">
      <c r="B143" t="s">
        <v>176</v>
      </c>
      <c r="C143" s="43">
        <v>42935</v>
      </c>
      <c r="D143" s="43">
        <v>45016</v>
      </c>
      <c r="E143" s="48">
        <f t="shared" si="5"/>
        <v>5</v>
      </c>
      <c r="F143" s="48">
        <f t="shared" si="6"/>
        <v>250</v>
      </c>
    </row>
    <row r="144" spans="2:6" ht="15.6">
      <c r="B144" t="s">
        <v>154</v>
      </c>
      <c r="C144" s="43">
        <v>42300</v>
      </c>
      <c r="D144" s="43">
        <v>45016</v>
      </c>
      <c r="E144" s="48">
        <f t="shared" si="5"/>
        <v>7</v>
      </c>
      <c r="F144" s="48">
        <f t="shared" si="6"/>
        <v>450</v>
      </c>
    </row>
    <row r="145" spans="2:6" ht="15.6">
      <c r="B145" t="s">
        <v>626</v>
      </c>
      <c r="C145" s="43">
        <v>43725</v>
      </c>
      <c r="D145" s="43">
        <v>45016</v>
      </c>
      <c r="E145" s="48">
        <f t="shared" si="5"/>
        <v>3</v>
      </c>
      <c r="F145" s="48">
        <f t="shared" si="6"/>
        <v>150</v>
      </c>
    </row>
    <row r="146" spans="2:6" ht="15.6">
      <c r="B146" t="s">
        <v>159</v>
      </c>
      <c r="C146" s="43">
        <v>42901</v>
      </c>
      <c r="D146" s="43">
        <v>45016</v>
      </c>
      <c r="E146" s="48">
        <f t="shared" si="5"/>
        <v>5</v>
      </c>
      <c r="F146" s="48">
        <f t="shared" si="6"/>
        <v>250</v>
      </c>
    </row>
    <row r="147" spans="2:6" ht="15.6">
      <c r="B147" t="s">
        <v>629</v>
      </c>
      <c r="C147" s="43">
        <v>43178</v>
      </c>
      <c r="D147" s="43">
        <v>45016</v>
      </c>
      <c r="E147" s="48">
        <f t="shared" si="5"/>
        <v>5</v>
      </c>
      <c r="F147" s="48">
        <f t="shared" si="6"/>
        <v>250</v>
      </c>
    </row>
    <row r="148" spans="2:6" ht="15.6">
      <c r="B148" t="s">
        <v>464</v>
      </c>
      <c r="C148" s="43">
        <v>43381</v>
      </c>
      <c r="D148" s="43">
        <v>45016</v>
      </c>
      <c r="E148" s="48">
        <f t="shared" si="5"/>
        <v>4</v>
      </c>
      <c r="F148" s="48">
        <f t="shared" si="6"/>
        <v>200</v>
      </c>
    </row>
    <row r="149" spans="2:6" ht="15.6">
      <c r="B149" t="s">
        <v>766</v>
      </c>
      <c r="C149" s="43">
        <v>42096</v>
      </c>
      <c r="D149" s="43">
        <v>45016</v>
      </c>
      <c r="E149" s="48">
        <f t="shared" si="5"/>
        <v>8</v>
      </c>
      <c r="F149" s="48">
        <f t="shared" si="6"/>
        <v>550</v>
      </c>
    </row>
    <row r="150" spans="2:6" ht="15.6">
      <c r="B150" t="s">
        <v>768</v>
      </c>
      <c r="C150" s="43">
        <v>43426</v>
      </c>
      <c r="D150" s="43">
        <v>45016</v>
      </c>
      <c r="E150" s="48">
        <f t="shared" si="5"/>
        <v>4</v>
      </c>
      <c r="F150" s="48">
        <f t="shared" si="6"/>
        <v>200</v>
      </c>
    </row>
    <row r="151" spans="2:6" ht="15.6">
      <c r="B151" t="s">
        <v>631</v>
      </c>
      <c r="C151" s="43">
        <v>42919</v>
      </c>
      <c r="D151" s="43">
        <v>45016</v>
      </c>
      <c r="E151" s="48">
        <f t="shared" si="5"/>
        <v>5</v>
      </c>
      <c r="F151" s="48">
        <f t="shared" si="6"/>
        <v>250</v>
      </c>
    </row>
    <row r="152" spans="2:6" ht="15.6">
      <c r="B152" t="s">
        <v>164</v>
      </c>
      <c r="C152" s="43">
        <v>43112</v>
      </c>
      <c r="D152" s="43">
        <v>45016</v>
      </c>
      <c r="E152" s="48">
        <f t="shared" si="5"/>
        <v>5</v>
      </c>
      <c r="F152" s="48">
        <f t="shared" si="6"/>
        <v>250</v>
      </c>
    </row>
    <row r="153" spans="2:6" ht="15.6">
      <c r="B153" t="s">
        <v>632</v>
      </c>
      <c r="C153" s="43">
        <v>43241</v>
      </c>
      <c r="D153" s="43">
        <v>45016</v>
      </c>
      <c r="E153" s="48">
        <f t="shared" si="5"/>
        <v>4</v>
      </c>
      <c r="F153" s="48">
        <f t="shared" si="6"/>
        <v>200</v>
      </c>
    </row>
    <row r="154" spans="2:6" ht="15.6">
      <c r="B154" t="s">
        <v>169</v>
      </c>
      <c r="C154" s="43">
        <v>43350</v>
      </c>
      <c r="D154" s="43">
        <v>45016</v>
      </c>
      <c r="E154" s="48">
        <f t="shared" si="5"/>
        <v>4</v>
      </c>
      <c r="F154" s="48">
        <f t="shared" si="6"/>
        <v>200</v>
      </c>
    </row>
    <row r="155" spans="2:6" ht="15.6">
      <c r="B155" t="s">
        <v>771</v>
      </c>
      <c r="C155" s="43">
        <v>43467</v>
      </c>
      <c r="D155" s="43">
        <v>45016</v>
      </c>
      <c r="E155" s="48">
        <f t="shared" si="5"/>
        <v>4</v>
      </c>
      <c r="F155" s="48">
        <f t="shared" si="6"/>
        <v>200</v>
      </c>
    </row>
    <row r="156" spans="2:6" ht="15.6">
      <c r="B156" t="s">
        <v>172</v>
      </c>
      <c r="C156" s="43">
        <v>43556</v>
      </c>
      <c r="D156" s="43">
        <v>45016</v>
      </c>
      <c r="E156" s="48">
        <f t="shared" si="5"/>
        <v>4</v>
      </c>
      <c r="F156" s="48">
        <f t="shared" si="6"/>
        <v>200</v>
      </c>
    </row>
    <row r="157" spans="2:6" ht="15.6">
      <c r="B157" t="s">
        <v>173</v>
      </c>
      <c r="C157" s="43">
        <v>43590</v>
      </c>
      <c r="D157" s="43">
        <v>45016</v>
      </c>
      <c r="E157" s="48">
        <f t="shared" si="5"/>
        <v>3</v>
      </c>
      <c r="F157" s="48">
        <f t="shared" si="6"/>
        <v>150</v>
      </c>
    </row>
    <row r="158" spans="2:6" ht="15.6">
      <c r="B158" t="s">
        <v>357</v>
      </c>
      <c r="C158" s="43">
        <v>43647</v>
      </c>
      <c r="D158" s="43">
        <v>45016</v>
      </c>
      <c r="E158" s="48">
        <f t="shared" si="5"/>
        <v>3</v>
      </c>
      <c r="F158" s="48">
        <f t="shared" si="6"/>
        <v>150</v>
      </c>
    </row>
    <row r="159" spans="2:6" ht="15.6">
      <c r="B159" t="s">
        <v>1273</v>
      </c>
      <c r="C159" s="43">
        <v>44571</v>
      </c>
      <c r="D159" s="43">
        <v>45016</v>
      </c>
      <c r="E159" s="48">
        <f t="shared" si="5"/>
        <v>1</v>
      </c>
      <c r="F159" s="48">
        <f t="shared" si="6"/>
        <v>50</v>
      </c>
    </row>
    <row r="160" spans="2:6" ht="15.6">
      <c r="B160" t="s">
        <v>180</v>
      </c>
      <c r="C160" s="43">
        <v>43647</v>
      </c>
      <c r="D160" s="43">
        <v>45016</v>
      </c>
      <c r="E160" s="48">
        <f t="shared" si="5"/>
        <v>3</v>
      </c>
      <c r="F160" s="48">
        <f t="shared" si="6"/>
        <v>150</v>
      </c>
    </row>
    <row r="161" spans="2:6" ht="15.6">
      <c r="B161" t="s">
        <v>271</v>
      </c>
      <c r="C161" s="43">
        <v>42919</v>
      </c>
      <c r="D161" s="43">
        <v>45016</v>
      </c>
      <c r="E161" s="48">
        <f t="shared" si="5"/>
        <v>5</v>
      </c>
      <c r="F161" s="48">
        <f t="shared" si="6"/>
        <v>250</v>
      </c>
    </row>
    <row r="162" spans="2:6" ht="15.6">
      <c r="B162" t="s">
        <v>182</v>
      </c>
      <c r="C162" s="43">
        <v>43347</v>
      </c>
      <c r="D162" s="43">
        <v>45016</v>
      </c>
      <c r="E162" s="48">
        <f t="shared" si="5"/>
        <v>4</v>
      </c>
      <c r="F162" s="48">
        <f t="shared" si="6"/>
        <v>200</v>
      </c>
    </row>
    <row r="163" spans="2:6" ht="15.6">
      <c r="B163" t="s">
        <v>358</v>
      </c>
      <c r="C163" s="43">
        <v>43222</v>
      </c>
      <c r="D163" s="43">
        <v>45016</v>
      </c>
      <c r="E163" s="48">
        <f t="shared" si="5"/>
        <v>4</v>
      </c>
      <c r="F163" s="48">
        <f t="shared" si="6"/>
        <v>200</v>
      </c>
    </row>
    <row r="164" spans="2:6" ht="15.6">
      <c r="B164" t="s">
        <v>465</v>
      </c>
      <c r="C164" s="43">
        <v>43559</v>
      </c>
      <c r="D164" s="43">
        <v>45016</v>
      </c>
      <c r="E164" s="48">
        <f t="shared" si="5"/>
        <v>3</v>
      </c>
      <c r="F164" s="48">
        <f t="shared" si="6"/>
        <v>150</v>
      </c>
    </row>
    <row r="165" spans="2:6" ht="15.6">
      <c r="B165" t="s">
        <v>634</v>
      </c>
      <c r="C165" s="43">
        <v>43381</v>
      </c>
      <c r="D165" s="43">
        <v>45016</v>
      </c>
      <c r="E165" s="48">
        <f t="shared" si="5"/>
        <v>4</v>
      </c>
      <c r="F165" s="48">
        <f t="shared" si="6"/>
        <v>200</v>
      </c>
    </row>
    <row r="166" spans="2:6" ht="15.6">
      <c r="B166" t="s">
        <v>772</v>
      </c>
      <c r="C166" s="43">
        <v>42921</v>
      </c>
      <c r="D166" s="43">
        <v>45016</v>
      </c>
      <c r="E166" s="48">
        <f t="shared" si="5"/>
        <v>5</v>
      </c>
      <c r="F166" s="48">
        <f t="shared" si="6"/>
        <v>250</v>
      </c>
    </row>
    <row r="167" spans="2:6" ht="15.6">
      <c r="B167" t="s">
        <v>775</v>
      </c>
      <c r="C167" s="43">
        <v>42552</v>
      </c>
      <c r="D167" s="43">
        <v>45016</v>
      </c>
      <c r="E167" s="48">
        <f t="shared" si="5"/>
        <v>6</v>
      </c>
      <c r="F167" s="48">
        <f t="shared" si="6"/>
        <v>350</v>
      </c>
    </row>
    <row r="168" spans="2:6" ht="15.6">
      <c r="B168" t="s">
        <v>273</v>
      </c>
      <c r="C168" s="43">
        <v>43543</v>
      </c>
      <c r="D168" s="43">
        <v>45016</v>
      </c>
      <c r="E168" s="48">
        <f t="shared" si="5"/>
        <v>4</v>
      </c>
      <c r="F168" s="48">
        <f t="shared" si="6"/>
        <v>200</v>
      </c>
    </row>
    <row r="169" spans="2:6" ht="15.6">
      <c r="B169" t="s">
        <v>635</v>
      </c>
      <c r="C169" s="43">
        <v>43284</v>
      </c>
      <c r="D169" s="43">
        <v>45016</v>
      </c>
      <c r="E169" s="48">
        <f t="shared" si="5"/>
        <v>4</v>
      </c>
      <c r="F169" s="48">
        <f t="shared" si="6"/>
        <v>200</v>
      </c>
    </row>
    <row r="170" spans="2:6" ht="15.6">
      <c r="B170" t="s">
        <v>362</v>
      </c>
      <c r="C170" s="43">
        <v>43284</v>
      </c>
      <c r="D170" s="43">
        <v>45016</v>
      </c>
      <c r="E170" s="48">
        <f t="shared" si="5"/>
        <v>4</v>
      </c>
      <c r="F170" s="48">
        <f t="shared" si="6"/>
        <v>200</v>
      </c>
    </row>
    <row r="171" spans="2:6" ht="15.6">
      <c r="B171" t="s">
        <v>636</v>
      </c>
      <c r="C171" s="43">
        <v>43292</v>
      </c>
      <c r="D171" s="43">
        <v>45016</v>
      </c>
      <c r="E171" s="48">
        <f t="shared" si="5"/>
        <v>4</v>
      </c>
      <c r="F171" s="48">
        <f t="shared" si="6"/>
        <v>200</v>
      </c>
    </row>
    <row r="172" spans="2:6" ht="15.6">
      <c r="B172" t="s">
        <v>364</v>
      </c>
      <c r="C172" s="43">
        <v>43467</v>
      </c>
      <c r="D172" s="43">
        <v>45016</v>
      </c>
      <c r="E172" s="48">
        <f t="shared" si="5"/>
        <v>4</v>
      </c>
      <c r="F172" s="48">
        <f t="shared" si="6"/>
        <v>200</v>
      </c>
    </row>
    <row r="173" spans="2:6" ht="15.6">
      <c r="B173" t="s">
        <v>219</v>
      </c>
      <c r="C173" s="43">
        <v>43627</v>
      </c>
      <c r="D173" s="43">
        <v>45016</v>
      </c>
      <c r="E173" s="48">
        <f t="shared" si="5"/>
        <v>3</v>
      </c>
      <c r="F173" s="48">
        <f t="shared" si="6"/>
        <v>150</v>
      </c>
    </row>
    <row r="174" spans="2:6" ht="15.6">
      <c r="B174" t="s">
        <v>2121</v>
      </c>
      <c r="C174" s="43">
        <v>43678</v>
      </c>
      <c r="D174" s="43">
        <v>45016</v>
      </c>
      <c r="E174" s="48">
        <f t="shared" si="5"/>
        <v>3</v>
      </c>
      <c r="F174" s="48">
        <f t="shared" si="6"/>
        <v>150</v>
      </c>
    </row>
    <row r="175" spans="2:6" ht="15.6">
      <c r="B175" t="s">
        <v>638</v>
      </c>
      <c r="C175" s="43">
        <v>43350</v>
      </c>
      <c r="D175" s="43">
        <v>45016</v>
      </c>
      <c r="E175" s="48">
        <f t="shared" si="5"/>
        <v>4</v>
      </c>
      <c r="F175" s="48">
        <f t="shared" si="6"/>
        <v>200</v>
      </c>
    </row>
    <row r="176" spans="2:6" ht="15.6">
      <c r="B176" t="s">
        <v>366</v>
      </c>
      <c r="C176" s="43">
        <v>43236</v>
      </c>
      <c r="D176" s="43">
        <v>45016</v>
      </c>
      <c r="E176" s="48">
        <f t="shared" si="5"/>
        <v>4</v>
      </c>
      <c r="F176" s="48">
        <f t="shared" si="6"/>
        <v>200</v>
      </c>
    </row>
    <row r="177" spans="2:6" ht="15.6">
      <c r="B177" t="s">
        <v>370</v>
      </c>
      <c r="C177" s="43">
        <v>43833</v>
      </c>
      <c r="D177" s="43">
        <v>45016</v>
      </c>
      <c r="E177" s="48">
        <f t="shared" si="5"/>
        <v>3</v>
      </c>
      <c r="F177" s="48">
        <f t="shared" si="6"/>
        <v>150</v>
      </c>
    </row>
    <row r="178" spans="2:6" ht="15.6">
      <c r="B178" t="s">
        <v>467</v>
      </c>
      <c r="C178" s="43">
        <v>44265</v>
      </c>
      <c r="D178" s="43">
        <v>45016</v>
      </c>
      <c r="E178" s="48">
        <f t="shared" si="5"/>
        <v>2</v>
      </c>
      <c r="F178" s="48">
        <f t="shared" si="6"/>
        <v>100</v>
      </c>
    </row>
    <row r="179" spans="2:6" ht="15.6">
      <c r="B179" t="s">
        <v>372</v>
      </c>
      <c r="C179" s="43">
        <v>43591</v>
      </c>
      <c r="D179" s="43">
        <v>45016</v>
      </c>
      <c r="E179" s="48">
        <f t="shared" si="5"/>
        <v>3</v>
      </c>
      <c r="F179" s="48">
        <f t="shared" si="6"/>
        <v>150</v>
      </c>
    </row>
    <row r="180" spans="2:6" ht="15.6">
      <c r="B180" t="s">
        <v>276</v>
      </c>
      <c r="C180" s="43">
        <v>43283</v>
      </c>
      <c r="D180" s="43">
        <v>45016</v>
      </c>
      <c r="E180" s="48">
        <f t="shared" si="5"/>
        <v>4</v>
      </c>
      <c r="F180" s="48">
        <f t="shared" si="6"/>
        <v>200</v>
      </c>
    </row>
    <row r="181" spans="2:6" ht="15.6">
      <c r="B181" t="s">
        <v>279</v>
      </c>
      <c r="C181" s="43">
        <v>43654</v>
      </c>
      <c r="D181" s="43">
        <v>45016</v>
      </c>
      <c r="E181" s="48">
        <f t="shared" si="5"/>
        <v>3</v>
      </c>
      <c r="F181" s="48">
        <f t="shared" si="6"/>
        <v>150</v>
      </c>
    </row>
    <row r="182" spans="2:6" ht="15.6">
      <c r="B182" t="s">
        <v>196</v>
      </c>
      <c r="C182" s="43">
        <v>43615</v>
      </c>
      <c r="D182" s="43">
        <v>45016</v>
      </c>
      <c r="E182" s="48">
        <f t="shared" si="5"/>
        <v>3</v>
      </c>
      <c r="F182" s="48">
        <f t="shared" si="6"/>
        <v>150</v>
      </c>
    </row>
    <row r="183" spans="2:6" ht="15.6">
      <c r="B183" t="s">
        <v>777</v>
      </c>
      <c r="C183" s="43">
        <v>43941</v>
      </c>
      <c r="D183" s="43">
        <v>45016</v>
      </c>
      <c r="E183" s="48">
        <f t="shared" si="5"/>
        <v>2</v>
      </c>
      <c r="F183" s="48">
        <f t="shared" si="6"/>
        <v>100</v>
      </c>
    </row>
    <row r="184" spans="2:6" ht="15.6">
      <c r="B184" t="s">
        <v>281</v>
      </c>
      <c r="C184" s="43">
        <v>42795</v>
      </c>
      <c r="D184" s="43">
        <v>45016</v>
      </c>
      <c r="E184" s="48">
        <f t="shared" si="5"/>
        <v>6</v>
      </c>
      <c r="F184" s="48">
        <f t="shared" si="6"/>
        <v>350</v>
      </c>
    </row>
    <row r="185" spans="2:6" ht="15.6">
      <c r="B185" t="s">
        <v>376</v>
      </c>
      <c r="C185" s="43">
        <v>43747</v>
      </c>
      <c r="D185" s="43">
        <v>45016</v>
      </c>
      <c r="E185" s="48">
        <f t="shared" si="5"/>
        <v>3</v>
      </c>
      <c r="F185" s="48">
        <f t="shared" si="6"/>
        <v>150</v>
      </c>
    </row>
    <row r="186" spans="2:6" ht="15.6">
      <c r="B186" t="s">
        <v>1514</v>
      </c>
      <c r="C186" s="43">
        <v>44666</v>
      </c>
      <c r="D186" s="43">
        <v>45016</v>
      </c>
      <c r="E186" s="48">
        <f t="shared" si="5"/>
        <v>0</v>
      </c>
      <c r="F186" s="48">
        <f t="shared" si="6"/>
        <v>0</v>
      </c>
    </row>
    <row r="187" spans="2:6" ht="15.6">
      <c r="B187" t="s">
        <v>780</v>
      </c>
      <c r="C187" s="43">
        <v>43675</v>
      </c>
      <c r="D187" s="43">
        <v>45016</v>
      </c>
      <c r="E187" s="48">
        <f t="shared" si="5"/>
        <v>3</v>
      </c>
      <c r="F187" s="48">
        <f t="shared" si="6"/>
        <v>150</v>
      </c>
    </row>
    <row r="188" spans="2:6" ht="15.6">
      <c r="B188" t="s">
        <v>469</v>
      </c>
      <c r="C188" s="43">
        <v>43581</v>
      </c>
      <c r="D188" s="43">
        <v>45016</v>
      </c>
      <c r="E188" s="48">
        <f t="shared" si="5"/>
        <v>3</v>
      </c>
      <c r="F188" s="48">
        <f t="shared" si="6"/>
        <v>150</v>
      </c>
    </row>
    <row r="189" spans="2:6" ht="15.6">
      <c r="B189" t="s">
        <v>471</v>
      </c>
      <c r="C189" s="43">
        <v>43556</v>
      </c>
      <c r="D189" s="43">
        <v>45016</v>
      </c>
      <c r="E189" s="48">
        <f t="shared" si="5"/>
        <v>4</v>
      </c>
      <c r="F189" s="48">
        <f t="shared" si="6"/>
        <v>200</v>
      </c>
    </row>
    <row r="190" spans="2:6" ht="15.6">
      <c r="B190" t="s">
        <v>284</v>
      </c>
      <c r="C190" s="43">
        <v>42786</v>
      </c>
      <c r="D190" s="43">
        <v>45016</v>
      </c>
      <c r="E190" s="48">
        <f t="shared" si="5"/>
        <v>6</v>
      </c>
      <c r="F190" s="48">
        <f t="shared" si="6"/>
        <v>350</v>
      </c>
    </row>
    <row r="191" spans="2:6" ht="15.6">
      <c r="B191" t="s">
        <v>639</v>
      </c>
      <c r="C191" s="43">
        <v>42936</v>
      </c>
      <c r="D191" s="43">
        <v>45016</v>
      </c>
      <c r="E191" s="48">
        <f t="shared" si="5"/>
        <v>5</v>
      </c>
      <c r="F191" s="48">
        <f t="shared" si="6"/>
        <v>250</v>
      </c>
    </row>
    <row r="192" spans="2:6" ht="15.6">
      <c r="B192" t="s">
        <v>642</v>
      </c>
      <c r="C192" s="43">
        <v>43614</v>
      </c>
      <c r="D192" s="43">
        <v>45016</v>
      </c>
      <c r="E192" s="48">
        <f t="shared" si="5"/>
        <v>3</v>
      </c>
      <c r="F192" s="48">
        <f t="shared" si="6"/>
        <v>150</v>
      </c>
    </row>
    <row r="193" spans="2:6" ht="15.6">
      <c r="B193" t="s">
        <v>201</v>
      </c>
      <c r="C193" s="43">
        <v>43626</v>
      </c>
      <c r="D193" s="43">
        <v>45016</v>
      </c>
      <c r="E193" s="48">
        <f t="shared" si="5"/>
        <v>3</v>
      </c>
      <c r="F193" s="48">
        <f t="shared" si="6"/>
        <v>150</v>
      </c>
    </row>
    <row r="194" spans="2:6" ht="15.6">
      <c r="B194" t="s">
        <v>781</v>
      </c>
      <c r="C194" s="43">
        <v>43780</v>
      </c>
      <c r="D194" s="43">
        <v>45016</v>
      </c>
      <c r="E194" s="48">
        <f t="shared" si="5"/>
        <v>3</v>
      </c>
      <c r="F194" s="48">
        <f t="shared" si="6"/>
        <v>150</v>
      </c>
    </row>
    <row r="195" spans="2:6" ht="15.6">
      <c r="B195" t="s">
        <v>782</v>
      </c>
      <c r="C195" s="43">
        <v>43899</v>
      </c>
      <c r="D195" s="43">
        <v>45016</v>
      </c>
      <c r="E195" s="48">
        <f t="shared" ref="E195:E258" si="7">ROUNDDOWN((D195-C195)/365,0)</f>
        <v>3</v>
      </c>
      <c r="F195" s="48">
        <f t="shared" ref="F195:F258" si="8">VLOOKUP(E195,G:H,2,0)</f>
        <v>150</v>
      </c>
    </row>
    <row r="196" spans="2:6" ht="15.6">
      <c r="B196" t="s">
        <v>473</v>
      </c>
      <c r="C196" s="43">
        <v>43115</v>
      </c>
      <c r="D196" s="43">
        <v>45016</v>
      </c>
      <c r="E196" s="48">
        <f t="shared" si="7"/>
        <v>5</v>
      </c>
      <c r="F196" s="48">
        <f t="shared" si="8"/>
        <v>250</v>
      </c>
    </row>
    <row r="197" spans="2:6" ht="15.6">
      <c r="B197" t="s">
        <v>381</v>
      </c>
      <c r="C197" s="43">
        <v>43577</v>
      </c>
      <c r="D197" s="43">
        <v>45016</v>
      </c>
      <c r="E197" s="48">
        <f t="shared" si="7"/>
        <v>3</v>
      </c>
      <c r="F197" s="48">
        <f t="shared" si="8"/>
        <v>150</v>
      </c>
    </row>
    <row r="198" spans="2:6" ht="15.6">
      <c r="B198" t="s">
        <v>476</v>
      </c>
      <c r="C198" s="43">
        <v>43941</v>
      </c>
      <c r="D198" s="43">
        <v>45016</v>
      </c>
      <c r="E198" s="48">
        <f t="shared" si="7"/>
        <v>2</v>
      </c>
      <c r="F198" s="48">
        <f t="shared" si="8"/>
        <v>100</v>
      </c>
    </row>
    <row r="199" spans="2:6" ht="15.6">
      <c r="B199" t="s">
        <v>385</v>
      </c>
      <c r="C199" s="43">
        <v>42906</v>
      </c>
      <c r="D199" s="43">
        <v>45016</v>
      </c>
      <c r="E199" s="48">
        <f t="shared" si="7"/>
        <v>5</v>
      </c>
      <c r="F199" s="48">
        <f t="shared" si="8"/>
        <v>250</v>
      </c>
    </row>
    <row r="200" spans="2:6" ht="15.6">
      <c r="B200" t="s">
        <v>205</v>
      </c>
      <c r="C200" s="43">
        <v>42771</v>
      </c>
      <c r="D200" s="43">
        <v>45016</v>
      </c>
      <c r="E200" s="48">
        <f t="shared" si="7"/>
        <v>6</v>
      </c>
      <c r="F200" s="48">
        <f t="shared" si="8"/>
        <v>350</v>
      </c>
    </row>
    <row r="201" spans="2:6" ht="15.6">
      <c r="B201" t="s">
        <v>478</v>
      </c>
      <c r="C201" s="43">
        <v>43467</v>
      </c>
      <c r="D201" s="43">
        <v>45016</v>
      </c>
      <c r="E201" s="48">
        <f t="shared" si="7"/>
        <v>4</v>
      </c>
      <c r="F201" s="48">
        <f t="shared" si="8"/>
        <v>200</v>
      </c>
    </row>
    <row r="202" spans="2:6" ht="15.6">
      <c r="B202" t="s">
        <v>387</v>
      </c>
      <c r="C202" s="43">
        <v>43567</v>
      </c>
      <c r="D202" s="43">
        <v>45016</v>
      </c>
      <c r="E202" s="48">
        <f t="shared" si="7"/>
        <v>3</v>
      </c>
      <c r="F202" s="48">
        <f t="shared" si="8"/>
        <v>150</v>
      </c>
    </row>
    <row r="203" spans="2:6" ht="15.6">
      <c r="B203" t="s">
        <v>784</v>
      </c>
      <c r="C203" s="43">
        <v>43577</v>
      </c>
      <c r="D203" s="43">
        <v>45016</v>
      </c>
      <c r="E203" s="48">
        <f t="shared" si="7"/>
        <v>3</v>
      </c>
      <c r="F203" s="48">
        <f t="shared" si="8"/>
        <v>150</v>
      </c>
    </row>
    <row r="204" spans="2:6" ht="15.6">
      <c r="B204" t="s">
        <v>389</v>
      </c>
      <c r="C204" s="43">
        <v>43355</v>
      </c>
      <c r="D204" s="43">
        <v>45016</v>
      </c>
      <c r="E204" s="48">
        <f t="shared" si="7"/>
        <v>4</v>
      </c>
      <c r="F204" s="48">
        <f t="shared" si="8"/>
        <v>200</v>
      </c>
    </row>
    <row r="205" spans="2:6" ht="15.6">
      <c r="B205" t="s">
        <v>786</v>
      </c>
      <c r="C205" s="43">
        <v>42401</v>
      </c>
      <c r="D205" s="43">
        <v>45016</v>
      </c>
      <c r="E205" s="48">
        <f t="shared" si="7"/>
        <v>7</v>
      </c>
      <c r="F205" s="48">
        <f t="shared" si="8"/>
        <v>450</v>
      </c>
    </row>
    <row r="206" spans="2:6" ht="15.6">
      <c r="B206" t="s">
        <v>392</v>
      </c>
      <c r="C206" s="43">
        <v>42702</v>
      </c>
      <c r="D206" s="43">
        <v>45016</v>
      </c>
      <c r="E206" s="48">
        <f t="shared" si="7"/>
        <v>6</v>
      </c>
      <c r="F206" s="48">
        <f t="shared" si="8"/>
        <v>350</v>
      </c>
    </row>
    <row r="207" spans="2:6" ht="15.6">
      <c r="B207" t="s">
        <v>210</v>
      </c>
      <c r="C207" s="43">
        <v>43654</v>
      </c>
      <c r="D207" s="43">
        <v>45016</v>
      </c>
      <c r="E207" s="48">
        <f t="shared" si="7"/>
        <v>3</v>
      </c>
      <c r="F207" s="48">
        <f t="shared" si="8"/>
        <v>150</v>
      </c>
    </row>
    <row r="208" spans="2:6" ht="15.6">
      <c r="B208" t="s">
        <v>501</v>
      </c>
      <c r="C208" s="43">
        <v>43731</v>
      </c>
      <c r="D208" s="43">
        <v>45016</v>
      </c>
      <c r="E208" s="48">
        <f t="shared" si="7"/>
        <v>3</v>
      </c>
      <c r="F208" s="48">
        <f t="shared" si="8"/>
        <v>150</v>
      </c>
    </row>
    <row r="209" spans="2:6" ht="15.6">
      <c r="B209" t="s">
        <v>479</v>
      </c>
      <c r="C209" s="43">
        <v>43648</v>
      </c>
      <c r="D209" s="43">
        <v>45016</v>
      </c>
      <c r="E209" s="48">
        <f t="shared" si="7"/>
        <v>3</v>
      </c>
      <c r="F209" s="48">
        <f t="shared" si="8"/>
        <v>150</v>
      </c>
    </row>
    <row r="210" spans="2:6" ht="15.6">
      <c r="B210" t="s">
        <v>482</v>
      </c>
      <c r="C210" s="43">
        <v>43661</v>
      </c>
      <c r="D210" s="43">
        <v>45016</v>
      </c>
      <c r="E210" s="48">
        <f t="shared" si="7"/>
        <v>3</v>
      </c>
      <c r="F210" s="48">
        <f t="shared" si="8"/>
        <v>150</v>
      </c>
    </row>
    <row r="211" spans="2:6" ht="15.6">
      <c r="B211" t="s">
        <v>644</v>
      </c>
      <c r="C211" s="43">
        <v>43556</v>
      </c>
      <c r="D211" s="43">
        <v>45016</v>
      </c>
      <c r="E211" s="48">
        <f t="shared" si="7"/>
        <v>4</v>
      </c>
      <c r="F211" s="48">
        <f t="shared" si="8"/>
        <v>200</v>
      </c>
    </row>
    <row r="212" spans="2:6" ht="15.6">
      <c r="B212" t="s">
        <v>395</v>
      </c>
      <c r="C212" s="43">
        <v>43929</v>
      </c>
      <c r="D212" s="43">
        <v>45016</v>
      </c>
      <c r="E212" s="48">
        <f t="shared" si="7"/>
        <v>2</v>
      </c>
      <c r="F212" s="48">
        <f t="shared" si="8"/>
        <v>100</v>
      </c>
    </row>
    <row r="213" spans="2:6" ht="15.6">
      <c r="B213" t="s">
        <v>648</v>
      </c>
      <c r="C213" s="43">
        <v>43563</v>
      </c>
      <c r="D213" s="43">
        <v>45016</v>
      </c>
      <c r="E213" s="48">
        <f t="shared" si="7"/>
        <v>3</v>
      </c>
      <c r="F213" s="48">
        <f t="shared" si="8"/>
        <v>150</v>
      </c>
    </row>
    <row r="214" spans="2:6" ht="15.6">
      <c r="B214" t="s">
        <v>286</v>
      </c>
      <c r="C214" s="43">
        <v>43591</v>
      </c>
      <c r="D214" s="43">
        <v>45016</v>
      </c>
      <c r="E214" s="48">
        <f t="shared" si="7"/>
        <v>3</v>
      </c>
      <c r="F214" s="48">
        <f t="shared" si="8"/>
        <v>150</v>
      </c>
    </row>
    <row r="215" spans="2:6" ht="15.6">
      <c r="B215" t="s">
        <v>578</v>
      </c>
      <c r="C215" s="43">
        <v>42807</v>
      </c>
      <c r="D215" s="43">
        <v>45016</v>
      </c>
      <c r="E215" s="48">
        <f t="shared" si="7"/>
        <v>6</v>
      </c>
      <c r="F215" s="48">
        <f t="shared" si="8"/>
        <v>350</v>
      </c>
    </row>
    <row r="216" spans="2:6" ht="15.6">
      <c r="B216" t="s">
        <v>485</v>
      </c>
      <c r="C216" s="43">
        <v>43276</v>
      </c>
      <c r="D216" s="43">
        <v>45016</v>
      </c>
      <c r="E216" s="48">
        <f t="shared" si="7"/>
        <v>4</v>
      </c>
      <c r="F216" s="48">
        <f t="shared" si="8"/>
        <v>200</v>
      </c>
    </row>
    <row r="217" spans="2:6" ht="15.6">
      <c r="B217" t="s">
        <v>503</v>
      </c>
      <c r="C217" s="43">
        <v>42170</v>
      </c>
      <c r="D217" s="43">
        <v>45016</v>
      </c>
      <c r="E217" s="48">
        <f t="shared" si="7"/>
        <v>7</v>
      </c>
      <c r="F217" s="48">
        <f t="shared" si="8"/>
        <v>450</v>
      </c>
    </row>
    <row r="218" spans="2:6" ht="15.6">
      <c r="B218" t="s">
        <v>505</v>
      </c>
      <c r="C218" s="43">
        <v>42552</v>
      </c>
      <c r="D218" s="43">
        <v>45016</v>
      </c>
      <c r="E218" s="48">
        <f t="shared" si="7"/>
        <v>6</v>
      </c>
      <c r="F218" s="48">
        <f t="shared" si="8"/>
        <v>350</v>
      </c>
    </row>
    <row r="219" spans="2:6" ht="15.6">
      <c r="B219" t="s">
        <v>968</v>
      </c>
      <c r="C219" s="43">
        <v>44721</v>
      </c>
      <c r="D219" s="43">
        <v>45016</v>
      </c>
      <c r="E219" s="48">
        <f t="shared" si="7"/>
        <v>0</v>
      </c>
      <c r="F219" s="48">
        <f t="shared" si="8"/>
        <v>0</v>
      </c>
    </row>
    <row r="220" spans="2:6" ht="15.6">
      <c r="B220" t="s">
        <v>488</v>
      </c>
      <c r="C220" s="43">
        <v>43941</v>
      </c>
      <c r="D220" s="43">
        <v>45016</v>
      </c>
      <c r="E220" s="48">
        <f t="shared" si="7"/>
        <v>2</v>
      </c>
      <c r="F220" s="48">
        <f t="shared" si="8"/>
        <v>100</v>
      </c>
    </row>
    <row r="221" spans="2:6" ht="15.6">
      <c r="B221" t="s">
        <v>1057</v>
      </c>
      <c r="C221" s="43">
        <v>44004</v>
      </c>
      <c r="D221" s="43">
        <v>45016</v>
      </c>
      <c r="E221" s="48">
        <f t="shared" si="7"/>
        <v>2</v>
      </c>
      <c r="F221" s="48">
        <f t="shared" si="8"/>
        <v>100</v>
      </c>
    </row>
    <row r="222" spans="2:6" ht="15.6">
      <c r="B222" t="s">
        <v>1209</v>
      </c>
      <c r="C222" s="43">
        <v>44753</v>
      </c>
      <c r="D222" s="43">
        <v>45016</v>
      </c>
      <c r="E222" s="48">
        <f t="shared" si="7"/>
        <v>0</v>
      </c>
      <c r="F222" s="48">
        <f t="shared" si="8"/>
        <v>0</v>
      </c>
    </row>
    <row r="223" spans="2:6" ht="15.6">
      <c r="B223" t="s">
        <v>507</v>
      </c>
      <c r="C223" s="43">
        <v>43983</v>
      </c>
      <c r="D223" s="43">
        <v>45016</v>
      </c>
      <c r="E223" s="48">
        <f t="shared" si="7"/>
        <v>2</v>
      </c>
      <c r="F223" s="48">
        <f t="shared" si="8"/>
        <v>100</v>
      </c>
    </row>
    <row r="224" spans="2:6" ht="15.6">
      <c r="B224" t="s">
        <v>508</v>
      </c>
      <c r="C224" s="43">
        <v>43998</v>
      </c>
      <c r="D224" s="43">
        <v>45016</v>
      </c>
      <c r="E224" s="48">
        <f t="shared" si="7"/>
        <v>2</v>
      </c>
      <c r="F224" s="48">
        <f t="shared" si="8"/>
        <v>100</v>
      </c>
    </row>
    <row r="225" spans="2:6" ht="15.6">
      <c r="B225" t="s">
        <v>294</v>
      </c>
      <c r="C225" s="43">
        <v>43966</v>
      </c>
      <c r="D225" s="43">
        <v>45016</v>
      </c>
      <c r="E225" s="48">
        <f t="shared" si="7"/>
        <v>2</v>
      </c>
      <c r="F225" s="48">
        <f t="shared" si="8"/>
        <v>100</v>
      </c>
    </row>
    <row r="226" spans="2:6" ht="15.6">
      <c r="B226" t="s">
        <v>1058</v>
      </c>
      <c r="C226" s="43">
        <v>43971</v>
      </c>
      <c r="D226" s="43">
        <v>45016</v>
      </c>
      <c r="E226" s="48">
        <f t="shared" si="7"/>
        <v>2</v>
      </c>
      <c r="F226" s="48">
        <f t="shared" si="8"/>
        <v>100</v>
      </c>
    </row>
    <row r="227" spans="2:6" ht="15.6">
      <c r="B227" t="s">
        <v>399</v>
      </c>
      <c r="C227" s="43">
        <v>43948</v>
      </c>
      <c r="D227" s="43">
        <v>45016</v>
      </c>
      <c r="E227" s="48">
        <f t="shared" si="7"/>
        <v>2</v>
      </c>
      <c r="F227" s="48">
        <f t="shared" si="8"/>
        <v>100</v>
      </c>
    </row>
    <row r="228" spans="2:6" ht="15.6">
      <c r="B228" t="s">
        <v>650</v>
      </c>
      <c r="C228" s="43">
        <v>43980</v>
      </c>
      <c r="D228" s="43">
        <v>45016</v>
      </c>
      <c r="E228" s="48">
        <f t="shared" si="7"/>
        <v>2</v>
      </c>
      <c r="F228" s="48">
        <f t="shared" si="8"/>
        <v>100</v>
      </c>
    </row>
    <row r="229" spans="2:6" ht="15.6">
      <c r="B229" t="s">
        <v>490</v>
      </c>
      <c r="C229" s="43">
        <v>43957</v>
      </c>
      <c r="D229" s="43">
        <v>45016</v>
      </c>
      <c r="E229" s="48">
        <f t="shared" si="7"/>
        <v>2</v>
      </c>
      <c r="F229" s="48">
        <f t="shared" si="8"/>
        <v>100</v>
      </c>
    </row>
    <row r="230" spans="2:6" ht="15.6">
      <c r="B230" t="s">
        <v>510</v>
      </c>
      <c r="C230" s="43">
        <v>43957</v>
      </c>
      <c r="D230" s="43">
        <v>45016</v>
      </c>
      <c r="E230" s="48">
        <f t="shared" si="7"/>
        <v>2</v>
      </c>
      <c r="F230" s="48">
        <f t="shared" si="8"/>
        <v>100</v>
      </c>
    </row>
    <row r="231" spans="2:6" ht="15.6">
      <c r="B231" t="s">
        <v>401</v>
      </c>
      <c r="C231" s="43">
        <v>43959</v>
      </c>
      <c r="D231" s="43">
        <v>45016</v>
      </c>
      <c r="E231" s="48">
        <f t="shared" si="7"/>
        <v>2</v>
      </c>
      <c r="F231" s="48">
        <f t="shared" si="8"/>
        <v>100</v>
      </c>
    </row>
    <row r="232" spans="2:6" ht="15.6">
      <c r="B232" t="s">
        <v>652</v>
      </c>
      <c r="C232" s="43">
        <v>43971</v>
      </c>
      <c r="D232" s="43">
        <v>45016</v>
      </c>
      <c r="E232" s="48">
        <f t="shared" si="7"/>
        <v>2</v>
      </c>
      <c r="F232" s="48">
        <f t="shared" si="8"/>
        <v>100</v>
      </c>
    </row>
    <row r="233" spans="2:6" ht="15.6">
      <c r="B233" t="s">
        <v>403</v>
      </c>
      <c r="C233" s="43">
        <v>43957</v>
      </c>
      <c r="D233" s="43">
        <v>45016</v>
      </c>
      <c r="E233" s="48">
        <f t="shared" si="7"/>
        <v>2</v>
      </c>
      <c r="F233" s="48">
        <f t="shared" si="8"/>
        <v>100</v>
      </c>
    </row>
    <row r="234" spans="2:6" ht="15.6">
      <c r="B234" t="s">
        <v>1059</v>
      </c>
      <c r="C234" s="43">
        <v>43964</v>
      </c>
      <c r="D234" s="43">
        <v>45016</v>
      </c>
      <c r="E234" s="48">
        <f t="shared" si="7"/>
        <v>2</v>
      </c>
      <c r="F234" s="48">
        <f t="shared" si="8"/>
        <v>100</v>
      </c>
    </row>
    <row r="235" spans="2:6" ht="15.6">
      <c r="B235" t="s">
        <v>511</v>
      </c>
      <c r="C235" s="43">
        <v>43985</v>
      </c>
      <c r="D235" s="43">
        <v>45016</v>
      </c>
      <c r="E235" s="48">
        <f t="shared" si="7"/>
        <v>2</v>
      </c>
      <c r="F235" s="48">
        <f t="shared" si="8"/>
        <v>100</v>
      </c>
    </row>
    <row r="236" spans="2:6" ht="15.6">
      <c r="B236" t="s">
        <v>514</v>
      </c>
      <c r="C236" s="43">
        <v>43983</v>
      </c>
      <c r="D236" s="43">
        <v>45016</v>
      </c>
      <c r="E236" s="48">
        <f t="shared" si="7"/>
        <v>2</v>
      </c>
      <c r="F236" s="48">
        <f t="shared" si="8"/>
        <v>100</v>
      </c>
    </row>
    <row r="237" spans="2:6" ht="15.6">
      <c r="B237" t="s">
        <v>1061</v>
      </c>
      <c r="C237" s="43">
        <v>43983</v>
      </c>
      <c r="D237" s="43">
        <v>45016</v>
      </c>
      <c r="E237" s="48">
        <f t="shared" si="7"/>
        <v>2</v>
      </c>
      <c r="F237" s="48">
        <f t="shared" si="8"/>
        <v>100</v>
      </c>
    </row>
    <row r="238" spans="2:6" ht="15.6">
      <c r="B238" t="s">
        <v>296</v>
      </c>
      <c r="C238" s="43">
        <v>43973</v>
      </c>
      <c r="D238" s="43">
        <v>45016</v>
      </c>
      <c r="E238" s="48">
        <f t="shared" si="7"/>
        <v>2</v>
      </c>
      <c r="F238" s="48">
        <f t="shared" si="8"/>
        <v>100</v>
      </c>
    </row>
    <row r="239" spans="2:6" ht="15.6">
      <c r="B239" t="s">
        <v>654</v>
      </c>
      <c r="C239" s="43">
        <v>44013</v>
      </c>
      <c r="D239" s="43">
        <v>45016</v>
      </c>
      <c r="E239" s="48">
        <f t="shared" si="7"/>
        <v>2</v>
      </c>
      <c r="F239" s="48">
        <f t="shared" si="8"/>
        <v>100</v>
      </c>
    </row>
    <row r="240" spans="2:6" ht="15.6">
      <c r="B240" t="s">
        <v>299</v>
      </c>
      <c r="C240" s="43">
        <v>44013</v>
      </c>
      <c r="D240" s="43">
        <v>45016</v>
      </c>
      <c r="E240" s="48">
        <f t="shared" si="7"/>
        <v>2</v>
      </c>
      <c r="F240" s="48">
        <f t="shared" si="8"/>
        <v>100</v>
      </c>
    </row>
    <row r="241" spans="2:6" ht="15.6">
      <c r="B241" t="s">
        <v>1062</v>
      </c>
      <c r="C241" s="43">
        <v>44022</v>
      </c>
      <c r="D241" s="43">
        <v>45016</v>
      </c>
      <c r="E241" s="48">
        <f t="shared" si="7"/>
        <v>2</v>
      </c>
      <c r="F241" s="48">
        <f t="shared" si="8"/>
        <v>100</v>
      </c>
    </row>
    <row r="242" spans="2:6" ht="15.6">
      <c r="B242" t="s">
        <v>1063</v>
      </c>
      <c r="C242" s="43">
        <v>44042</v>
      </c>
      <c r="D242" s="43">
        <v>45016</v>
      </c>
      <c r="E242" s="48">
        <f t="shared" si="7"/>
        <v>2</v>
      </c>
      <c r="F242" s="48">
        <f t="shared" si="8"/>
        <v>100</v>
      </c>
    </row>
    <row r="243" spans="2:6" ht="15.6">
      <c r="B243" t="s">
        <v>1091</v>
      </c>
      <c r="C243" s="43">
        <v>44326</v>
      </c>
      <c r="D243" s="43">
        <v>45016</v>
      </c>
      <c r="E243" s="48">
        <f t="shared" si="7"/>
        <v>1</v>
      </c>
      <c r="F243" s="48">
        <f t="shared" si="8"/>
        <v>50</v>
      </c>
    </row>
    <row r="244" spans="2:6" ht="15.6">
      <c r="B244" t="s">
        <v>408</v>
      </c>
      <c r="C244" s="43">
        <v>43997</v>
      </c>
      <c r="D244" s="43">
        <v>45016</v>
      </c>
      <c r="E244" s="48">
        <f t="shared" si="7"/>
        <v>2</v>
      </c>
      <c r="F244" s="48">
        <f t="shared" si="8"/>
        <v>100</v>
      </c>
    </row>
    <row r="245" spans="2:6" ht="15.6">
      <c r="B245" t="s">
        <v>515</v>
      </c>
      <c r="C245" s="43">
        <v>43997</v>
      </c>
      <c r="D245" s="43">
        <v>45016</v>
      </c>
      <c r="E245" s="48">
        <f t="shared" si="7"/>
        <v>2</v>
      </c>
      <c r="F245" s="48">
        <f t="shared" si="8"/>
        <v>100</v>
      </c>
    </row>
    <row r="246" spans="2:6" ht="15.6">
      <c r="B246" t="s">
        <v>302</v>
      </c>
      <c r="C246" s="43">
        <v>43998</v>
      </c>
      <c r="D246" s="43">
        <v>45016</v>
      </c>
      <c r="E246" s="48">
        <f t="shared" si="7"/>
        <v>2</v>
      </c>
      <c r="F246" s="48">
        <f t="shared" si="8"/>
        <v>100</v>
      </c>
    </row>
    <row r="247" spans="2:6" ht="15.6">
      <c r="B247" t="s">
        <v>410</v>
      </c>
      <c r="C247" s="43">
        <v>44042</v>
      </c>
      <c r="D247" s="43">
        <v>45016</v>
      </c>
      <c r="E247" s="48">
        <f t="shared" si="7"/>
        <v>2</v>
      </c>
      <c r="F247" s="48">
        <f t="shared" si="8"/>
        <v>100</v>
      </c>
    </row>
    <row r="248" spans="2:6" ht="15.6">
      <c r="B248" t="s">
        <v>305</v>
      </c>
      <c r="C248" s="43">
        <v>44042</v>
      </c>
      <c r="D248" s="43">
        <v>45016</v>
      </c>
      <c r="E248" s="48">
        <f t="shared" si="7"/>
        <v>2</v>
      </c>
      <c r="F248" s="48">
        <f t="shared" si="8"/>
        <v>100</v>
      </c>
    </row>
    <row r="249" spans="2:6" ht="15.6">
      <c r="B249" t="s">
        <v>655</v>
      </c>
      <c r="C249" s="43">
        <v>44042</v>
      </c>
      <c r="D249" s="43">
        <v>45016</v>
      </c>
      <c r="E249" s="48">
        <f t="shared" si="7"/>
        <v>2</v>
      </c>
      <c r="F249" s="48">
        <f t="shared" si="8"/>
        <v>100</v>
      </c>
    </row>
    <row r="250" spans="2:6" ht="15.6">
      <c r="B250" t="s">
        <v>412</v>
      </c>
      <c r="C250" s="43">
        <v>44004</v>
      </c>
      <c r="D250" s="43">
        <v>45016</v>
      </c>
      <c r="E250" s="48">
        <f t="shared" si="7"/>
        <v>2</v>
      </c>
      <c r="F250" s="48">
        <f t="shared" si="8"/>
        <v>100</v>
      </c>
    </row>
    <row r="251" spans="2:6" ht="15.6">
      <c r="B251" t="s">
        <v>414</v>
      </c>
      <c r="C251" s="43">
        <v>44011</v>
      </c>
      <c r="D251" s="43">
        <v>45016</v>
      </c>
      <c r="E251" s="48">
        <f t="shared" si="7"/>
        <v>2</v>
      </c>
      <c r="F251" s="48">
        <f t="shared" si="8"/>
        <v>100</v>
      </c>
    </row>
    <row r="252" spans="2:6" ht="15.6">
      <c r="B252" t="s">
        <v>491</v>
      </c>
      <c r="C252" s="43">
        <v>44011</v>
      </c>
      <c r="D252" s="43">
        <v>45016</v>
      </c>
      <c r="E252" s="48">
        <f t="shared" si="7"/>
        <v>2</v>
      </c>
      <c r="F252" s="48">
        <f t="shared" si="8"/>
        <v>100</v>
      </c>
    </row>
    <row r="253" spans="2:6" ht="15.6">
      <c r="B253" t="s">
        <v>978</v>
      </c>
      <c r="C253" s="43">
        <v>44014</v>
      </c>
      <c r="D253" s="43">
        <v>45016</v>
      </c>
      <c r="E253" s="48">
        <f t="shared" si="7"/>
        <v>2</v>
      </c>
      <c r="F253" s="48">
        <f t="shared" si="8"/>
        <v>100</v>
      </c>
    </row>
    <row r="254" spans="2:6" ht="15.6">
      <c r="B254" t="s">
        <v>494</v>
      </c>
      <c r="C254" s="43">
        <v>44011</v>
      </c>
      <c r="D254" s="43">
        <v>45016</v>
      </c>
      <c r="E254" s="48">
        <f t="shared" si="7"/>
        <v>2</v>
      </c>
      <c r="F254" s="48">
        <f t="shared" si="8"/>
        <v>100</v>
      </c>
    </row>
    <row r="255" spans="2:6" ht="15.6">
      <c r="B255" t="s">
        <v>791</v>
      </c>
      <c r="C255" s="43">
        <v>44011</v>
      </c>
      <c r="D255" s="43">
        <v>45016</v>
      </c>
      <c r="E255" s="48">
        <f t="shared" si="7"/>
        <v>2</v>
      </c>
      <c r="F255" s="48">
        <f t="shared" si="8"/>
        <v>100</v>
      </c>
    </row>
    <row r="256" spans="2:6" ht="15.6">
      <c r="B256" t="s">
        <v>979</v>
      </c>
      <c r="C256" s="43">
        <v>44039</v>
      </c>
      <c r="D256" s="43">
        <v>45016</v>
      </c>
      <c r="E256" s="48">
        <f t="shared" si="7"/>
        <v>2</v>
      </c>
      <c r="F256" s="48">
        <f t="shared" si="8"/>
        <v>100</v>
      </c>
    </row>
    <row r="257" spans="2:6" ht="15.6">
      <c r="B257" t="s">
        <v>1065</v>
      </c>
      <c r="C257" s="43">
        <v>44036</v>
      </c>
      <c r="D257" s="43">
        <v>45016</v>
      </c>
      <c r="E257" s="48">
        <f t="shared" si="7"/>
        <v>2</v>
      </c>
      <c r="F257" s="48">
        <f t="shared" si="8"/>
        <v>100</v>
      </c>
    </row>
    <row r="258" spans="2:6" ht="15.6">
      <c r="B258" t="s">
        <v>981</v>
      </c>
      <c r="C258" s="43">
        <v>44018</v>
      </c>
      <c r="D258" s="43">
        <v>45016</v>
      </c>
      <c r="E258" s="48">
        <f t="shared" si="7"/>
        <v>2</v>
      </c>
      <c r="F258" s="48">
        <f t="shared" si="8"/>
        <v>100</v>
      </c>
    </row>
    <row r="259" spans="2:6" ht="15.6">
      <c r="B259" t="s">
        <v>307</v>
      </c>
      <c r="C259" s="43">
        <v>44020</v>
      </c>
      <c r="D259" s="43">
        <v>45016</v>
      </c>
      <c r="E259" s="48">
        <f t="shared" ref="E259:E322" si="9">ROUNDDOWN((D259-C259)/365,0)</f>
        <v>2</v>
      </c>
      <c r="F259" s="48">
        <f t="shared" ref="F259:F322" si="10">VLOOKUP(E259,G:H,2,0)</f>
        <v>100</v>
      </c>
    </row>
    <row r="260" spans="2:6" ht="15.6">
      <c r="B260" t="s">
        <v>983</v>
      </c>
      <c r="C260" s="43">
        <v>44022</v>
      </c>
      <c r="D260" s="43">
        <v>45016</v>
      </c>
      <c r="E260" s="48">
        <f t="shared" si="9"/>
        <v>2</v>
      </c>
      <c r="F260" s="48">
        <f t="shared" si="10"/>
        <v>100</v>
      </c>
    </row>
    <row r="261" spans="2:6" ht="15.6">
      <c r="B261" t="s">
        <v>985</v>
      </c>
      <c r="C261" s="43">
        <v>44025</v>
      </c>
      <c r="D261" s="43">
        <v>45016</v>
      </c>
      <c r="E261" s="48">
        <f t="shared" si="9"/>
        <v>2</v>
      </c>
      <c r="F261" s="48">
        <f t="shared" si="10"/>
        <v>100</v>
      </c>
    </row>
    <row r="262" spans="2:6" ht="15.6">
      <c r="B262" t="s">
        <v>792</v>
      </c>
      <c r="C262" s="43">
        <v>44027</v>
      </c>
      <c r="D262" s="43">
        <v>45016</v>
      </c>
      <c r="E262" s="48">
        <f t="shared" si="9"/>
        <v>2</v>
      </c>
      <c r="F262" s="48">
        <f t="shared" si="10"/>
        <v>100</v>
      </c>
    </row>
    <row r="263" spans="2:6" ht="15.6">
      <c r="B263" t="s">
        <v>496</v>
      </c>
      <c r="C263" s="43">
        <v>44027</v>
      </c>
      <c r="D263" s="43">
        <v>45016</v>
      </c>
      <c r="E263" s="48">
        <f t="shared" si="9"/>
        <v>2</v>
      </c>
      <c r="F263" s="48">
        <f t="shared" si="10"/>
        <v>100</v>
      </c>
    </row>
    <row r="264" spans="2:6" ht="15.6">
      <c r="B264" t="s">
        <v>987</v>
      </c>
      <c r="C264" s="43">
        <v>44032</v>
      </c>
      <c r="D264" s="43">
        <v>45016</v>
      </c>
      <c r="E264" s="48">
        <f t="shared" si="9"/>
        <v>2</v>
      </c>
      <c r="F264" s="48">
        <f t="shared" si="10"/>
        <v>100</v>
      </c>
    </row>
    <row r="265" spans="2:6" ht="15.6">
      <c r="B265" t="s">
        <v>989</v>
      </c>
      <c r="C265" s="43">
        <v>44029</v>
      </c>
      <c r="D265" s="43">
        <v>45016</v>
      </c>
      <c r="E265" s="48">
        <f t="shared" si="9"/>
        <v>2</v>
      </c>
      <c r="F265" s="48">
        <f t="shared" si="10"/>
        <v>100</v>
      </c>
    </row>
    <row r="266" spans="2:6" ht="15.6">
      <c r="B266" t="s">
        <v>991</v>
      </c>
      <c r="C266" s="43">
        <v>44028</v>
      </c>
      <c r="D266" s="43">
        <v>45016</v>
      </c>
      <c r="E266" s="48">
        <f t="shared" si="9"/>
        <v>2</v>
      </c>
      <c r="F266" s="48">
        <f t="shared" si="10"/>
        <v>100</v>
      </c>
    </row>
    <row r="267" spans="2:6" ht="15.6">
      <c r="B267" t="s">
        <v>517</v>
      </c>
      <c r="C267" s="43">
        <v>44027</v>
      </c>
      <c r="D267" s="43">
        <v>45016</v>
      </c>
      <c r="E267" s="48">
        <f t="shared" si="9"/>
        <v>2</v>
      </c>
      <c r="F267" s="48">
        <f t="shared" si="10"/>
        <v>100</v>
      </c>
    </row>
    <row r="268" spans="2:6" ht="15.6">
      <c r="B268" t="s">
        <v>498</v>
      </c>
      <c r="C268" s="43">
        <v>44027</v>
      </c>
      <c r="D268" s="43">
        <v>45016</v>
      </c>
      <c r="E268" s="48">
        <f t="shared" si="9"/>
        <v>2</v>
      </c>
      <c r="F268" s="48">
        <f t="shared" si="10"/>
        <v>100</v>
      </c>
    </row>
    <row r="269" spans="2:6" ht="15.6">
      <c r="B269" t="s">
        <v>310</v>
      </c>
      <c r="C269" s="43">
        <v>44036</v>
      </c>
      <c r="D269" s="43">
        <v>45016</v>
      </c>
      <c r="E269" s="48">
        <f t="shared" si="9"/>
        <v>2</v>
      </c>
      <c r="F269" s="48">
        <f t="shared" si="10"/>
        <v>100</v>
      </c>
    </row>
    <row r="270" spans="2:6" ht="15.6">
      <c r="B270" t="s">
        <v>793</v>
      </c>
      <c r="C270" s="43">
        <v>44027</v>
      </c>
      <c r="D270" s="43">
        <v>45016</v>
      </c>
      <c r="E270" s="48">
        <f t="shared" si="9"/>
        <v>2</v>
      </c>
      <c r="F270" s="48">
        <f t="shared" si="10"/>
        <v>100</v>
      </c>
    </row>
    <row r="271" spans="2:6" ht="15.6">
      <c r="B271" t="s">
        <v>313</v>
      </c>
      <c r="C271" s="43">
        <v>44046</v>
      </c>
      <c r="D271" s="43">
        <v>45016</v>
      </c>
      <c r="E271" s="48">
        <f t="shared" si="9"/>
        <v>2</v>
      </c>
      <c r="F271" s="48">
        <f t="shared" si="10"/>
        <v>100</v>
      </c>
    </row>
    <row r="272" spans="2:6" ht="15.6">
      <c r="B272" t="s">
        <v>499</v>
      </c>
      <c r="C272" s="43">
        <v>44014</v>
      </c>
      <c r="D272" s="43">
        <v>45016</v>
      </c>
      <c r="E272" s="48">
        <f t="shared" si="9"/>
        <v>2</v>
      </c>
      <c r="F272" s="48">
        <f t="shared" si="10"/>
        <v>100</v>
      </c>
    </row>
    <row r="273" spans="2:6" ht="15.6">
      <c r="B273" t="s">
        <v>316</v>
      </c>
      <c r="C273" s="43">
        <v>44046</v>
      </c>
      <c r="D273" s="43">
        <v>45016</v>
      </c>
      <c r="E273" s="48">
        <f t="shared" si="9"/>
        <v>2</v>
      </c>
      <c r="F273" s="48">
        <f t="shared" si="10"/>
        <v>100</v>
      </c>
    </row>
    <row r="274" spans="2:6" ht="15.6">
      <c r="B274" t="s">
        <v>1141</v>
      </c>
      <c r="C274" s="43">
        <v>44662</v>
      </c>
      <c r="D274" s="43">
        <v>45016</v>
      </c>
      <c r="E274" s="48">
        <f t="shared" si="9"/>
        <v>0</v>
      </c>
      <c r="F274" s="48">
        <f t="shared" si="10"/>
        <v>0</v>
      </c>
    </row>
    <row r="275" spans="2:6" ht="15.6">
      <c r="B275" t="s">
        <v>317</v>
      </c>
      <c r="C275" s="43">
        <v>44053</v>
      </c>
      <c r="D275" s="43">
        <v>45016</v>
      </c>
      <c r="E275" s="48">
        <f t="shared" si="9"/>
        <v>2</v>
      </c>
      <c r="F275" s="48">
        <f t="shared" si="10"/>
        <v>100</v>
      </c>
    </row>
    <row r="276" spans="2:6" ht="15.6">
      <c r="B276" t="s">
        <v>1068</v>
      </c>
      <c r="C276" s="43">
        <v>44048</v>
      </c>
      <c r="D276" s="43">
        <v>45016</v>
      </c>
      <c r="E276" s="48">
        <f t="shared" si="9"/>
        <v>2</v>
      </c>
      <c r="F276" s="48">
        <f t="shared" si="10"/>
        <v>100</v>
      </c>
    </row>
    <row r="277" spans="2:6" ht="15.6">
      <c r="B277" t="s">
        <v>1072</v>
      </c>
      <c r="C277" s="43">
        <v>44046</v>
      </c>
      <c r="D277" s="43">
        <v>45016</v>
      </c>
      <c r="E277" s="48">
        <f t="shared" si="9"/>
        <v>2</v>
      </c>
      <c r="F277" s="48">
        <f t="shared" si="10"/>
        <v>100</v>
      </c>
    </row>
    <row r="278" spans="2:6" ht="15.6">
      <c r="B278" t="s">
        <v>1023</v>
      </c>
      <c r="C278" s="43">
        <v>44013</v>
      </c>
      <c r="D278" s="43">
        <v>45016</v>
      </c>
      <c r="E278" s="48">
        <f t="shared" si="9"/>
        <v>2</v>
      </c>
      <c r="F278" s="48">
        <f t="shared" si="10"/>
        <v>100</v>
      </c>
    </row>
    <row r="279" spans="2:6" ht="15.6">
      <c r="B279" t="s">
        <v>518</v>
      </c>
      <c r="C279" s="43">
        <v>44036</v>
      </c>
      <c r="D279" s="43">
        <v>45016</v>
      </c>
      <c r="E279" s="48">
        <f t="shared" si="9"/>
        <v>2</v>
      </c>
      <c r="F279" s="48">
        <f t="shared" si="10"/>
        <v>100</v>
      </c>
    </row>
    <row r="280" spans="2:6" ht="15.6">
      <c r="B280" t="s">
        <v>794</v>
      </c>
      <c r="C280" s="43">
        <v>44057</v>
      </c>
      <c r="D280" s="43">
        <v>45016</v>
      </c>
      <c r="E280" s="48">
        <f t="shared" si="9"/>
        <v>2</v>
      </c>
      <c r="F280" s="48">
        <f t="shared" si="10"/>
        <v>100</v>
      </c>
    </row>
    <row r="281" spans="2:6" ht="15.6">
      <c r="B281" t="s">
        <v>1073</v>
      </c>
      <c r="C281" s="43">
        <v>44060</v>
      </c>
      <c r="D281" s="43">
        <v>45016</v>
      </c>
      <c r="E281" s="48">
        <f t="shared" si="9"/>
        <v>2</v>
      </c>
      <c r="F281" s="48">
        <f t="shared" si="10"/>
        <v>100</v>
      </c>
    </row>
    <row r="282" spans="2:6" ht="15.6">
      <c r="B282" t="s">
        <v>1025</v>
      </c>
      <c r="C282" s="43">
        <v>44074</v>
      </c>
      <c r="D282" s="43">
        <v>45016</v>
      </c>
      <c r="E282" s="48">
        <f t="shared" si="9"/>
        <v>2</v>
      </c>
      <c r="F282" s="48">
        <f t="shared" si="10"/>
        <v>100</v>
      </c>
    </row>
    <row r="283" spans="2:6" ht="15.6">
      <c r="B283" t="s">
        <v>656</v>
      </c>
      <c r="C283" s="43">
        <v>44074</v>
      </c>
      <c r="D283" s="43">
        <v>45016</v>
      </c>
      <c r="E283" s="48">
        <f t="shared" si="9"/>
        <v>2</v>
      </c>
      <c r="F283" s="48">
        <f t="shared" si="10"/>
        <v>100</v>
      </c>
    </row>
    <row r="284" spans="2:6" ht="15.6">
      <c r="B284" t="s">
        <v>658</v>
      </c>
      <c r="C284" s="43">
        <v>44076</v>
      </c>
      <c r="D284" s="43">
        <v>45016</v>
      </c>
      <c r="E284" s="48">
        <f t="shared" si="9"/>
        <v>2</v>
      </c>
      <c r="F284" s="48">
        <f t="shared" si="10"/>
        <v>100</v>
      </c>
    </row>
    <row r="285" spans="2:6" ht="15.6">
      <c r="B285" t="s">
        <v>796</v>
      </c>
      <c r="C285" s="43">
        <v>44076</v>
      </c>
      <c r="D285" s="43">
        <v>45016</v>
      </c>
      <c r="E285" s="48">
        <f t="shared" si="9"/>
        <v>2</v>
      </c>
      <c r="F285" s="48">
        <f t="shared" si="10"/>
        <v>100</v>
      </c>
    </row>
    <row r="286" spans="2:6" ht="15.6">
      <c r="B286" t="s">
        <v>1450</v>
      </c>
      <c r="C286" s="43">
        <v>44748</v>
      </c>
      <c r="D286" s="43">
        <v>45016</v>
      </c>
      <c r="E286" s="48">
        <f t="shared" si="9"/>
        <v>0</v>
      </c>
      <c r="F286" s="48">
        <f t="shared" si="10"/>
        <v>0</v>
      </c>
    </row>
    <row r="287" spans="2:6" ht="15.6">
      <c r="B287" t="s">
        <v>1026</v>
      </c>
      <c r="C287" s="43">
        <v>44095</v>
      </c>
      <c r="D287" s="43">
        <v>45016</v>
      </c>
      <c r="E287" s="48">
        <f t="shared" si="9"/>
        <v>2</v>
      </c>
      <c r="F287" s="48">
        <f t="shared" si="10"/>
        <v>100</v>
      </c>
    </row>
    <row r="288" spans="2:6" ht="15.6">
      <c r="B288" t="s">
        <v>660</v>
      </c>
      <c r="C288" s="43">
        <v>44099</v>
      </c>
      <c r="D288" s="43">
        <v>45016</v>
      </c>
      <c r="E288" s="48">
        <f t="shared" si="9"/>
        <v>2</v>
      </c>
      <c r="F288" s="48">
        <f t="shared" si="10"/>
        <v>100</v>
      </c>
    </row>
    <row r="289" spans="2:6" ht="15.6">
      <c r="B289" t="s">
        <v>1078</v>
      </c>
      <c r="C289" s="43">
        <v>44099</v>
      </c>
      <c r="D289" s="43">
        <v>45016</v>
      </c>
      <c r="E289" s="48">
        <f t="shared" si="9"/>
        <v>2</v>
      </c>
      <c r="F289" s="48">
        <f t="shared" si="10"/>
        <v>100</v>
      </c>
    </row>
    <row r="290" spans="2:6" ht="15.6">
      <c r="B290" t="s">
        <v>798</v>
      </c>
      <c r="C290" s="43">
        <v>44113</v>
      </c>
      <c r="D290" s="43">
        <v>45016</v>
      </c>
      <c r="E290" s="48">
        <f t="shared" si="9"/>
        <v>2</v>
      </c>
      <c r="F290" s="48">
        <f t="shared" si="10"/>
        <v>100</v>
      </c>
    </row>
    <row r="291" spans="2:6" ht="15.6">
      <c r="B291" t="s">
        <v>1028</v>
      </c>
      <c r="C291" s="43">
        <v>44113</v>
      </c>
      <c r="D291" s="43">
        <v>45016</v>
      </c>
      <c r="E291" s="48">
        <f t="shared" si="9"/>
        <v>2</v>
      </c>
      <c r="F291" s="48">
        <f t="shared" si="10"/>
        <v>100</v>
      </c>
    </row>
    <row r="292" spans="2:6" ht="15.6">
      <c r="B292" t="s">
        <v>526</v>
      </c>
      <c r="C292" s="43">
        <v>44130</v>
      </c>
      <c r="D292" s="43">
        <v>45016</v>
      </c>
      <c r="E292" s="48">
        <f t="shared" si="9"/>
        <v>2</v>
      </c>
      <c r="F292" s="48">
        <f t="shared" si="10"/>
        <v>100</v>
      </c>
    </row>
    <row r="293" spans="2:6" ht="15.6">
      <c r="B293" t="s">
        <v>799</v>
      </c>
      <c r="C293" s="43">
        <v>44139</v>
      </c>
      <c r="D293" s="43">
        <v>45016</v>
      </c>
      <c r="E293" s="48">
        <f t="shared" si="9"/>
        <v>2</v>
      </c>
      <c r="F293" s="48">
        <f t="shared" si="10"/>
        <v>100</v>
      </c>
    </row>
    <row r="294" spans="2:6" ht="15.6">
      <c r="B294" t="s">
        <v>895</v>
      </c>
      <c r="C294" s="43">
        <v>44603</v>
      </c>
      <c r="D294" s="43">
        <v>45016</v>
      </c>
      <c r="E294" s="48">
        <f t="shared" si="9"/>
        <v>1</v>
      </c>
      <c r="F294" s="48">
        <f t="shared" si="10"/>
        <v>50</v>
      </c>
    </row>
    <row r="295" spans="2:6" ht="15.6">
      <c r="B295" t="s">
        <v>801</v>
      </c>
      <c r="C295" s="43">
        <v>44148</v>
      </c>
      <c r="D295" s="43">
        <v>45016</v>
      </c>
      <c r="E295" s="48">
        <f t="shared" si="9"/>
        <v>2</v>
      </c>
      <c r="F295" s="48">
        <f t="shared" si="10"/>
        <v>100</v>
      </c>
    </row>
    <row r="296" spans="2:6" ht="15.6">
      <c r="B296" t="s">
        <v>662</v>
      </c>
      <c r="C296" s="43">
        <v>44188</v>
      </c>
      <c r="D296" s="43">
        <v>45016</v>
      </c>
      <c r="E296" s="48">
        <f t="shared" si="9"/>
        <v>2</v>
      </c>
      <c r="F296" s="48">
        <f t="shared" si="10"/>
        <v>100</v>
      </c>
    </row>
    <row r="297" spans="2:6" ht="15.6">
      <c r="B297" t="s">
        <v>805</v>
      </c>
      <c r="C297" s="43">
        <v>44186</v>
      </c>
      <c r="D297" s="43">
        <v>45016</v>
      </c>
      <c r="E297" s="48">
        <f t="shared" si="9"/>
        <v>2</v>
      </c>
      <c r="F297" s="48">
        <f t="shared" si="10"/>
        <v>100</v>
      </c>
    </row>
    <row r="298" spans="2:6" ht="15.6">
      <c r="B298" t="s">
        <v>528</v>
      </c>
      <c r="C298" s="43">
        <v>44188</v>
      </c>
      <c r="D298" s="43">
        <v>45016</v>
      </c>
      <c r="E298" s="48">
        <f t="shared" si="9"/>
        <v>2</v>
      </c>
      <c r="F298" s="48">
        <f t="shared" si="10"/>
        <v>100</v>
      </c>
    </row>
    <row r="299" spans="2:6" ht="15.6">
      <c r="B299" t="s">
        <v>530</v>
      </c>
      <c r="C299" s="43">
        <v>44207</v>
      </c>
      <c r="D299" s="43">
        <v>45016</v>
      </c>
      <c r="E299" s="48">
        <f t="shared" si="9"/>
        <v>2</v>
      </c>
      <c r="F299" s="48">
        <f t="shared" si="10"/>
        <v>100</v>
      </c>
    </row>
    <row r="300" spans="2:6" ht="15.6">
      <c r="B300" t="s">
        <v>1079</v>
      </c>
      <c r="C300" s="43">
        <v>44207</v>
      </c>
      <c r="D300" s="43">
        <v>45016</v>
      </c>
      <c r="E300" s="48">
        <f t="shared" si="9"/>
        <v>2</v>
      </c>
      <c r="F300" s="48">
        <f t="shared" si="10"/>
        <v>100</v>
      </c>
    </row>
    <row r="301" spans="2:6" ht="15.6">
      <c r="B301" t="s">
        <v>806</v>
      </c>
      <c r="C301" s="43">
        <v>44209</v>
      </c>
      <c r="D301" s="43">
        <v>45016</v>
      </c>
      <c r="E301" s="48">
        <f t="shared" si="9"/>
        <v>2</v>
      </c>
      <c r="F301" s="48">
        <f t="shared" si="10"/>
        <v>100</v>
      </c>
    </row>
    <row r="302" spans="2:6" ht="15.6">
      <c r="B302" t="s">
        <v>532</v>
      </c>
      <c r="C302" s="43">
        <v>44223</v>
      </c>
      <c r="D302" s="43">
        <v>45016</v>
      </c>
      <c r="E302" s="48">
        <f t="shared" si="9"/>
        <v>2</v>
      </c>
      <c r="F302" s="48">
        <f t="shared" si="10"/>
        <v>100</v>
      </c>
    </row>
    <row r="303" spans="2:6" ht="15.6">
      <c r="B303" t="s">
        <v>1080</v>
      </c>
      <c r="C303" s="43">
        <v>44249</v>
      </c>
      <c r="D303" s="43">
        <v>45016</v>
      </c>
      <c r="E303" s="48">
        <f t="shared" si="9"/>
        <v>2</v>
      </c>
      <c r="F303" s="48">
        <f t="shared" si="10"/>
        <v>100</v>
      </c>
    </row>
    <row r="304" spans="2:6" ht="15.6">
      <c r="B304" t="s">
        <v>1031</v>
      </c>
      <c r="C304" s="43">
        <v>44263</v>
      </c>
      <c r="D304" s="43">
        <v>45016</v>
      </c>
      <c r="E304" s="48">
        <f t="shared" si="9"/>
        <v>2</v>
      </c>
      <c r="F304" s="48">
        <f t="shared" si="10"/>
        <v>100</v>
      </c>
    </row>
    <row r="305" spans="2:6" ht="15.6">
      <c r="B305" t="s">
        <v>810</v>
      </c>
      <c r="C305" s="43">
        <v>44251</v>
      </c>
      <c r="D305" s="43">
        <v>45016</v>
      </c>
      <c r="E305" s="48">
        <f t="shared" si="9"/>
        <v>2</v>
      </c>
      <c r="F305" s="48">
        <f t="shared" si="10"/>
        <v>100</v>
      </c>
    </row>
    <row r="306" spans="2:6" ht="15.6">
      <c r="B306" t="s">
        <v>534</v>
      </c>
      <c r="C306" s="43">
        <v>44251</v>
      </c>
      <c r="D306" s="43">
        <v>45016</v>
      </c>
      <c r="E306" s="48">
        <f t="shared" si="9"/>
        <v>2</v>
      </c>
      <c r="F306" s="48">
        <f t="shared" si="10"/>
        <v>100</v>
      </c>
    </row>
    <row r="307" spans="2:6" ht="15.6">
      <c r="B307" t="s">
        <v>811</v>
      </c>
      <c r="C307" s="43">
        <v>44256</v>
      </c>
      <c r="D307" s="43">
        <v>45016</v>
      </c>
      <c r="E307" s="48">
        <f t="shared" si="9"/>
        <v>2</v>
      </c>
      <c r="F307" s="48">
        <f t="shared" si="10"/>
        <v>100</v>
      </c>
    </row>
    <row r="308" spans="2:6" ht="15.6">
      <c r="B308" t="s">
        <v>813</v>
      </c>
      <c r="C308" s="43">
        <v>44256</v>
      </c>
      <c r="D308" s="43">
        <v>45016</v>
      </c>
      <c r="E308" s="48">
        <f t="shared" si="9"/>
        <v>2</v>
      </c>
      <c r="F308" s="48">
        <f t="shared" si="10"/>
        <v>100</v>
      </c>
    </row>
    <row r="309" spans="2:6" ht="15.6">
      <c r="B309" t="s">
        <v>817</v>
      </c>
      <c r="C309" s="43">
        <v>44258</v>
      </c>
      <c r="D309" s="43">
        <v>45016</v>
      </c>
      <c r="E309" s="48">
        <f t="shared" si="9"/>
        <v>2</v>
      </c>
      <c r="F309" s="48">
        <f t="shared" si="10"/>
        <v>100</v>
      </c>
    </row>
    <row r="310" spans="2:6" ht="15.6">
      <c r="B310" t="s">
        <v>665</v>
      </c>
      <c r="C310" s="43">
        <v>44260</v>
      </c>
      <c r="D310" s="43">
        <v>45016</v>
      </c>
      <c r="E310" s="48">
        <f t="shared" si="9"/>
        <v>2</v>
      </c>
      <c r="F310" s="48">
        <f t="shared" si="10"/>
        <v>100</v>
      </c>
    </row>
    <row r="311" spans="2:6" ht="15.6">
      <c r="B311" t="s">
        <v>537</v>
      </c>
      <c r="C311" s="43">
        <v>44270</v>
      </c>
      <c r="D311" s="43">
        <v>45016</v>
      </c>
      <c r="E311" s="48">
        <f t="shared" si="9"/>
        <v>2</v>
      </c>
      <c r="F311" s="48">
        <f t="shared" si="10"/>
        <v>100</v>
      </c>
    </row>
    <row r="312" spans="2:6" ht="15.6">
      <c r="B312" t="s">
        <v>995</v>
      </c>
      <c r="C312" s="43">
        <v>44272</v>
      </c>
      <c r="D312" s="43">
        <v>45016</v>
      </c>
      <c r="E312" s="48">
        <f t="shared" si="9"/>
        <v>2</v>
      </c>
      <c r="F312" s="48">
        <f t="shared" si="10"/>
        <v>100</v>
      </c>
    </row>
    <row r="313" spans="2:6" ht="15.6">
      <c r="B313" t="s">
        <v>540</v>
      </c>
      <c r="C313" s="43">
        <v>44277</v>
      </c>
      <c r="D313" s="43">
        <v>45016</v>
      </c>
      <c r="E313" s="48">
        <f t="shared" si="9"/>
        <v>2</v>
      </c>
      <c r="F313" s="48">
        <f t="shared" si="10"/>
        <v>100</v>
      </c>
    </row>
    <row r="314" spans="2:6" ht="15.6">
      <c r="B314" t="s">
        <v>542</v>
      </c>
      <c r="C314" s="43">
        <v>44284</v>
      </c>
      <c r="D314" s="43">
        <v>45016</v>
      </c>
      <c r="E314" s="48">
        <f t="shared" si="9"/>
        <v>2</v>
      </c>
      <c r="F314" s="48">
        <f t="shared" si="10"/>
        <v>100</v>
      </c>
    </row>
    <row r="315" spans="2:6" ht="15.6">
      <c r="B315" t="s">
        <v>1083</v>
      </c>
      <c r="C315" s="43">
        <v>44281</v>
      </c>
      <c r="D315" s="43">
        <v>45016</v>
      </c>
      <c r="E315" s="48">
        <f t="shared" si="9"/>
        <v>2</v>
      </c>
      <c r="F315" s="48">
        <f t="shared" si="10"/>
        <v>100</v>
      </c>
    </row>
    <row r="316" spans="2:6" ht="15.6">
      <c r="B316" t="s">
        <v>997</v>
      </c>
      <c r="C316" s="43">
        <v>44288</v>
      </c>
      <c r="D316" s="43">
        <v>45016</v>
      </c>
      <c r="E316" s="48">
        <f t="shared" si="9"/>
        <v>1</v>
      </c>
      <c r="F316" s="48">
        <f t="shared" si="10"/>
        <v>50</v>
      </c>
    </row>
    <row r="317" spans="2:6" ht="15.6">
      <c r="B317" t="s">
        <v>397</v>
      </c>
      <c r="C317" s="43">
        <v>43983</v>
      </c>
      <c r="D317" s="43">
        <v>45016</v>
      </c>
      <c r="E317" s="48">
        <f t="shared" si="9"/>
        <v>2</v>
      </c>
      <c r="F317" s="48">
        <f t="shared" si="10"/>
        <v>100</v>
      </c>
    </row>
    <row r="318" spans="2:6" ht="15.6">
      <c r="B318" t="s">
        <v>1085</v>
      </c>
      <c r="C318" s="43">
        <v>44288</v>
      </c>
      <c r="D318" s="43">
        <v>45016</v>
      </c>
      <c r="E318" s="48">
        <f t="shared" si="9"/>
        <v>1</v>
      </c>
      <c r="F318" s="48">
        <f t="shared" si="10"/>
        <v>50</v>
      </c>
    </row>
    <row r="319" spans="2:6" ht="15.6">
      <c r="B319" t="s">
        <v>1087</v>
      </c>
      <c r="C319" s="43">
        <v>44295</v>
      </c>
      <c r="D319" s="43">
        <v>45016</v>
      </c>
      <c r="E319" s="48">
        <f t="shared" si="9"/>
        <v>1</v>
      </c>
      <c r="F319" s="48">
        <f t="shared" si="10"/>
        <v>50</v>
      </c>
    </row>
    <row r="320" spans="2:6" ht="15.6">
      <c r="B320" t="s">
        <v>1090</v>
      </c>
      <c r="C320" s="43">
        <v>44298</v>
      </c>
      <c r="D320" s="43">
        <v>45016</v>
      </c>
      <c r="E320" s="48">
        <f t="shared" si="9"/>
        <v>1</v>
      </c>
      <c r="F320" s="48">
        <f t="shared" si="10"/>
        <v>50</v>
      </c>
    </row>
    <row r="321" spans="2:6" ht="15.6">
      <c r="B321" t="s">
        <v>549</v>
      </c>
      <c r="C321" s="43">
        <v>44298</v>
      </c>
      <c r="D321" s="43">
        <v>45016</v>
      </c>
      <c r="E321" s="48">
        <f t="shared" si="9"/>
        <v>1</v>
      </c>
      <c r="F321" s="48">
        <f t="shared" si="10"/>
        <v>50</v>
      </c>
    </row>
    <row r="322" spans="2:6" ht="15.6">
      <c r="B322" t="s">
        <v>999</v>
      </c>
      <c r="C322" s="43">
        <v>44295</v>
      </c>
      <c r="D322" s="43">
        <v>45016</v>
      </c>
      <c r="E322" s="48">
        <f t="shared" si="9"/>
        <v>1</v>
      </c>
      <c r="F322" s="48">
        <f t="shared" si="10"/>
        <v>50</v>
      </c>
    </row>
    <row r="323" spans="2:6" ht="15.6">
      <c r="B323" t="s">
        <v>669</v>
      </c>
      <c r="C323" s="43">
        <v>44300</v>
      </c>
      <c r="D323" s="43">
        <v>45016</v>
      </c>
      <c r="E323" s="48">
        <f t="shared" ref="E323:E386" si="11">ROUNDDOWN((D323-C323)/365,0)</f>
        <v>1</v>
      </c>
      <c r="F323" s="48">
        <f t="shared" ref="F323:F386" si="12">VLOOKUP(E323,G:H,2,0)</f>
        <v>50</v>
      </c>
    </row>
    <row r="324" spans="2:6" ht="15.6">
      <c r="B324" t="s">
        <v>671</v>
      </c>
      <c r="C324" s="43">
        <v>44307</v>
      </c>
      <c r="D324" s="43">
        <v>45016</v>
      </c>
      <c r="E324" s="48">
        <f t="shared" si="11"/>
        <v>1</v>
      </c>
      <c r="F324" s="48">
        <f t="shared" si="12"/>
        <v>50</v>
      </c>
    </row>
    <row r="325" spans="2:6" ht="15.6">
      <c r="B325" t="s">
        <v>551</v>
      </c>
      <c r="C325" s="43">
        <v>44307</v>
      </c>
      <c r="D325" s="43">
        <v>45016</v>
      </c>
      <c r="E325" s="48">
        <f t="shared" si="11"/>
        <v>1</v>
      </c>
      <c r="F325" s="48">
        <f t="shared" si="12"/>
        <v>50</v>
      </c>
    </row>
    <row r="326" spans="2:6" ht="15.6">
      <c r="B326" t="s">
        <v>673</v>
      </c>
      <c r="C326" s="43">
        <v>44312</v>
      </c>
      <c r="D326" s="43">
        <v>45016</v>
      </c>
      <c r="E326" s="48">
        <f t="shared" si="11"/>
        <v>1</v>
      </c>
      <c r="F326" s="48">
        <f t="shared" si="12"/>
        <v>50</v>
      </c>
    </row>
    <row r="327" spans="2:6" ht="15.6">
      <c r="B327" t="s">
        <v>553</v>
      </c>
      <c r="C327" s="43">
        <v>44314</v>
      </c>
      <c r="D327" s="43">
        <v>45016</v>
      </c>
      <c r="E327" s="48">
        <f t="shared" si="11"/>
        <v>1</v>
      </c>
      <c r="F327" s="48">
        <f t="shared" si="12"/>
        <v>50</v>
      </c>
    </row>
    <row r="328" spans="2:6" ht="15.6">
      <c r="B328" t="s">
        <v>821</v>
      </c>
      <c r="C328" s="43">
        <v>44314</v>
      </c>
      <c r="D328" s="43">
        <v>45016</v>
      </c>
      <c r="E328" s="48">
        <f t="shared" si="11"/>
        <v>1</v>
      </c>
      <c r="F328" s="48">
        <f t="shared" si="12"/>
        <v>50</v>
      </c>
    </row>
    <row r="329" spans="2:6" ht="15.6">
      <c r="B329" t="s">
        <v>1034</v>
      </c>
      <c r="C329" s="43">
        <v>44323</v>
      </c>
      <c r="D329" s="43">
        <v>45016</v>
      </c>
      <c r="E329" s="48">
        <f t="shared" si="11"/>
        <v>1</v>
      </c>
      <c r="F329" s="48">
        <f t="shared" si="12"/>
        <v>50</v>
      </c>
    </row>
    <row r="330" spans="2:6" ht="15.6">
      <c r="B330" t="s">
        <v>1001</v>
      </c>
      <c r="C330" s="43">
        <v>44323</v>
      </c>
      <c r="D330" s="43">
        <v>45016</v>
      </c>
      <c r="E330" s="48">
        <f t="shared" si="11"/>
        <v>1</v>
      </c>
      <c r="F330" s="48">
        <f t="shared" si="12"/>
        <v>50</v>
      </c>
    </row>
    <row r="331" spans="2:6" ht="15.6">
      <c r="B331" t="s">
        <v>1258</v>
      </c>
      <c r="C331" s="43">
        <v>44382</v>
      </c>
      <c r="D331" s="43">
        <v>45016</v>
      </c>
      <c r="E331" s="48">
        <f t="shared" si="11"/>
        <v>1</v>
      </c>
      <c r="F331" s="48">
        <f t="shared" si="12"/>
        <v>50</v>
      </c>
    </row>
    <row r="332" spans="2:6" ht="15.6">
      <c r="B332" t="s">
        <v>822</v>
      </c>
      <c r="C332" s="43">
        <v>44326</v>
      </c>
      <c r="D332" s="43">
        <v>45016</v>
      </c>
      <c r="E332" s="48">
        <f t="shared" si="11"/>
        <v>1</v>
      </c>
      <c r="F332" s="48">
        <f t="shared" si="12"/>
        <v>50</v>
      </c>
    </row>
    <row r="333" spans="2:6" ht="15.6">
      <c r="B333" t="s">
        <v>1035</v>
      </c>
      <c r="C333" s="43">
        <v>44326</v>
      </c>
      <c r="D333" s="43">
        <v>45016</v>
      </c>
      <c r="E333" s="48">
        <f t="shared" si="11"/>
        <v>1</v>
      </c>
      <c r="F333" s="48">
        <f t="shared" si="12"/>
        <v>50</v>
      </c>
    </row>
    <row r="334" spans="2:6" ht="15.6">
      <c r="B334" t="s">
        <v>1003</v>
      </c>
      <c r="C334" s="43">
        <v>44328</v>
      </c>
      <c r="D334" s="43">
        <v>45016</v>
      </c>
      <c r="E334" s="48">
        <f t="shared" si="11"/>
        <v>1</v>
      </c>
      <c r="F334" s="48">
        <f t="shared" si="12"/>
        <v>50</v>
      </c>
    </row>
    <row r="335" spans="2:6" ht="15.6">
      <c r="B335" t="s">
        <v>675</v>
      </c>
      <c r="C335" s="43">
        <v>44330</v>
      </c>
      <c r="D335" s="43">
        <v>45016</v>
      </c>
      <c r="E335" s="48">
        <f t="shared" si="11"/>
        <v>1</v>
      </c>
      <c r="F335" s="48">
        <f t="shared" si="12"/>
        <v>50</v>
      </c>
    </row>
    <row r="336" spans="2:6" ht="15.6">
      <c r="B336" t="s">
        <v>1093</v>
      </c>
      <c r="C336" s="43">
        <v>44330</v>
      </c>
      <c r="D336" s="43">
        <v>45016</v>
      </c>
      <c r="E336" s="48">
        <f t="shared" si="11"/>
        <v>1</v>
      </c>
      <c r="F336" s="48">
        <f t="shared" si="12"/>
        <v>50</v>
      </c>
    </row>
    <row r="337" spans="2:6" ht="15.6">
      <c r="B337" t="s">
        <v>677</v>
      </c>
      <c r="C337" s="43">
        <v>44330</v>
      </c>
      <c r="D337" s="43">
        <v>45016</v>
      </c>
      <c r="E337" s="48">
        <f t="shared" si="11"/>
        <v>1</v>
      </c>
      <c r="F337" s="48">
        <f t="shared" si="12"/>
        <v>50</v>
      </c>
    </row>
    <row r="338" spans="2:6" ht="15.6">
      <c r="B338" t="s">
        <v>556</v>
      </c>
      <c r="C338" s="43">
        <v>44333</v>
      </c>
      <c r="D338" s="43">
        <v>45016</v>
      </c>
      <c r="E338" s="48">
        <f t="shared" si="11"/>
        <v>1</v>
      </c>
      <c r="F338" s="48">
        <f t="shared" si="12"/>
        <v>50</v>
      </c>
    </row>
    <row r="339" spans="2:6" ht="15.6">
      <c r="B339" t="s">
        <v>558</v>
      </c>
      <c r="C339" s="43">
        <v>44337</v>
      </c>
      <c r="D339" s="43">
        <v>45016</v>
      </c>
      <c r="E339" s="48">
        <f t="shared" si="11"/>
        <v>1</v>
      </c>
      <c r="F339" s="48">
        <f t="shared" si="12"/>
        <v>50</v>
      </c>
    </row>
    <row r="340" spans="2:6" ht="15.6">
      <c r="B340" t="s">
        <v>824</v>
      </c>
      <c r="C340" s="43">
        <v>44340</v>
      </c>
      <c r="D340" s="43">
        <v>45016</v>
      </c>
      <c r="E340" s="48">
        <f t="shared" si="11"/>
        <v>1</v>
      </c>
      <c r="F340" s="48">
        <f t="shared" si="12"/>
        <v>50</v>
      </c>
    </row>
    <row r="341" spans="2:6" ht="15.6">
      <c r="B341" t="s">
        <v>678</v>
      </c>
      <c r="C341" s="43">
        <v>44342</v>
      </c>
      <c r="D341" s="43">
        <v>45016</v>
      </c>
      <c r="E341" s="48">
        <f t="shared" si="11"/>
        <v>1</v>
      </c>
      <c r="F341" s="48">
        <f t="shared" si="12"/>
        <v>50</v>
      </c>
    </row>
    <row r="342" spans="2:6" ht="15.6">
      <c r="B342" t="s">
        <v>1036</v>
      </c>
      <c r="C342" s="43">
        <v>44347</v>
      </c>
      <c r="D342" s="43">
        <v>45016</v>
      </c>
      <c r="E342" s="48">
        <f t="shared" si="11"/>
        <v>1</v>
      </c>
      <c r="F342" s="48">
        <f t="shared" si="12"/>
        <v>50</v>
      </c>
    </row>
    <row r="343" spans="2:6" ht="15.6">
      <c r="B343" t="s">
        <v>1005</v>
      </c>
      <c r="C343" s="43">
        <v>44347</v>
      </c>
      <c r="D343" s="43">
        <v>45016</v>
      </c>
      <c r="E343" s="48">
        <f t="shared" si="11"/>
        <v>1</v>
      </c>
      <c r="F343" s="48">
        <f t="shared" si="12"/>
        <v>50</v>
      </c>
    </row>
    <row r="344" spans="2:6" ht="15.6">
      <c r="B344" t="s">
        <v>1037</v>
      </c>
      <c r="C344" s="43">
        <v>44354</v>
      </c>
      <c r="D344" s="43">
        <v>45016</v>
      </c>
      <c r="E344" s="48">
        <f t="shared" si="11"/>
        <v>1</v>
      </c>
      <c r="F344" s="48">
        <f t="shared" si="12"/>
        <v>50</v>
      </c>
    </row>
    <row r="345" spans="2:6" ht="15.6">
      <c r="B345" t="s">
        <v>561</v>
      </c>
      <c r="C345" s="43">
        <v>44356</v>
      </c>
      <c r="D345" s="43">
        <v>45016</v>
      </c>
      <c r="E345" s="48">
        <f t="shared" si="11"/>
        <v>1</v>
      </c>
      <c r="F345" s="48">
        <f t="shared" si="12"/>
        <v>50</v>
      </c>
    </row>
    <row r="346" spans="2:6" ht="15.6">
      <c r="B346" t="s">
        <v>1007</v>
      </c>
      <c r="C346" s="43">
        <v>44358</v>
      </c>
      <c r="D346" s="43">
        <v>45016</v>
      </c>
      <c r="E346" s="48">
        <f t="shared" si="11"/>
        <v>1</v>
      </c>
      <c r="F346" s="48">
        <f t="shared" si="12"/>
        <v>50</v>
      </c>
    </row>
    <row r="347" spans="2:6" ht="15.6">
      <c r="B347" t="s">
        <v>826</v>
      </c>
      <c r="C347" s="43">
        <v>44362</v>
      </c>
      <c r="D347" s="43">
        <v>45016</v>
      </c>
      <c r="E347" s="48">
        <f t="shared" si="11"/>
        <v>1</v>
      </c>
      <c r="F347" s="48">
        <f t="shared" si="12"/>
        <v>50</v>
      </c>
    </row>
    <row r="348" spans="2:6" ht="15.6">
      <c r="B348" t="s">
        <v>827</v>
      </c>
      <c r="C348" s="43">
        <v>44363</v>
      </c>
      <c r="D348" s="43">
        <v>45016</v>
      </c>
      <c r="E348" s="48">
        <f t="shared" si="11"/>
        <v>1</v>
      </c>
      <c r="F348" s="48">
        <f t="shared" si="12"/>
        <v>50</v>
      </c>
    </row>
    <row r="349" spans="2:6" ht="15.6">
      <c r="B349" t="s">
        <v>681</v>
      </c>
      <c r="C349" s="43">
        <v>44365</v>
      </c>
      <c r="D349" s="43">
        <v>45016</v>
      </c>
      <c r="E349" s="48">
        <f t="shared" si="11"/>
        <v>1</v>
      </c>
      <c r="F349" s="48">
        <f t="shared" si="12"/>
        <v>50</v>
      </c>
    </row>
    <row r="350" spans="2:6" ht="15.6">
      <c r="B350" t="s">
        <v>1038</v>
      </c>
      <c r="C350" s="43">
        <v>44370</v>
      </c>
      <c r="D350" s="43">
        <v>45016</v>
      </c>
      <c r="E350" s="48">
        <f t="shared" si="11"/>
        <v>1</v>
      </c>
      <c r="F350" s="48">
        <f t="shared" si="12"/>
        <v>50</v>
      </c>
    </row>
    <row r="351" spans="2:6" ht="15.6">
      <c r="B351" t="s">
        <v>829</v>
      </c>
      <c r="C351" s="43">
        <v>44372</v>
      </c>
      <c r="D351" s="43">
        <v>45016</v>
      </c>
      <c r="E351" s="48">
        <f t="shared" si="11"/>
        <v>1</v>
      </c>
      <c r="F351" s="48">
        <f t="shared" si="12"/>
        <v>50</v>
      </c>
    </row>
    <row r="352" spans="2:6" ht="15.6">
      <c r="B352" t="s">
        <v>1009</v>
      </c>
      <c r="C352" s="43">
        <v>44375</v>
      </c>
      <c r="D352" s="43">
        <v>45016</v>
      </c>
      <c r="E352" s="48">
        <f t="shared" si="11"/>
        <v>1</v>
      </c>
      <c r="F352" s="48">
        <f t="shared" si="12"/>
        <v>50</v>
      </c>
    </row>
    <row r="353" spans="2:6" ht="15.6">
      <c r="B353" t="s">
        <v>832</v>
      </c>
      <c r="C353" s="43">
        <v>44375</v>
      </c>
      <c r="D353" s="43">
        <v>45016</v>
      </c>
      <c r="E353" s="48">
        <f t="shared" si="11"/>
        <v>1</v>
      </c>
      <c r="F353" s="48">
        <f t="shared" si="12"/>
        <v>50</v>
      </c>
    </row>
    <row r="354" spans="2:6" ht="15.6">
      <c r="B354" t="s">
        <v>684</v>
      </c>
      <c r="C354" s="43">
        <v>44382</v>
      </c>
      <c r="D354" s="43">
        <v>45016</v>
      </c>
      <c r="E354" s="48">
        <f t="shared" si="11"/>
        <v>1</v>
      </c>
      <c r="F354" s="48">
        <f t="shared" si="12"/>
        <v>50</v>
      </c>
    </row>
    <row r="355" spans="2:6" ht="15.6">
      <c r="B355" t="s">
        <v>1040</v>
      </c>
      <c r="C355" s="43">
        <v>44382</v>
      </c>
      <c r="D355" s="43">
        <v>45016</v>
      </c>
      <c r="E355" s="48">
        <f t="shared" si="11"/>
        <v>1</v>
      </c>
      <c r="F355" s="48">
        <f t="shared" si="12"/>
        <v>50</v>
      </c>
    </row>
    <row r="356" spans="2:6" ht="15.6">
      <c r="B356" t="s">
        <v>834</v>
      </c>
      <c r="C356" s="43">
        <v>44382</v>
      </c>
      <c r="D356" s="43">
        <v>45016</v>
      </c>
      <c r="E356" s="48">
        <f t="shared" si="11"/>
        <v>1</v>
      </c>
      <c r="F356" s="48">
        <f t="shared" si="12"/>
        <v>50</v>
      </c>
    </row>
    <row r="357" spans="2:6" ht="15.6">
      <c r="B357" t="s">
        <v>960</v>
      </c>
      <c r="C357" s="43">
        <v>44708</v>
      </c>
      <c r="D357" s="43">
        <v>45016</v>
      </c>
      <c r="E357" s="48">
        <f t="shared" si="11"/>
        <v>0</v>
      </c>
      <c r="F357" s="48">
        <f t="shared" si="12"/>
        <v>0</v>
      </c>
    </row>
    <row r="358" spans="2:6" ht="15.6">
      <c r="B358" t="s">
        <v>1206</v>
      </c>
      <c r="C358" s="43">
        <v>44746</v>
      </c>
      <c r="D358" s="43">
        <v>45016</v>
      </c>
      <c r="E358" s="48">
        <f t="shared" si="11"/>
        <v>0</v>
      </c>
      <c r="F358" s="48">
        <f t="shared" si="12"/>
        <v>0</v>
      </c>
    </row>
    <row r="359" spans="2:6" ht="15.6">
      <c r="B359" t="s">
        <v>1043</v>
      </c>
      <c r="C359" s="43">
        <v>44382</v>
      </c>
      <c r="D359" s="43">
        <v>45016</v>
      </c>
      <c r="E359" s="48">
        <f t="shared" si="11"/>
        <v>1</v>
      </c>
      <c r="F359" s="48">
        <f t="shared" si="12"/>
        <v>50</v>
      </c>
    </row>
    <row r="360" spans="2:6" ht="15.6">
      <c r="B360" t="s">
        <v>564</v>
      </c>
      <c r="C360" s="43">
        <v>44382</v>
      </c>
      <c r="D360" s="43">
        <v>45016</v>
      </c>
      <c r="E360" s="48">
        <f t="shared" si="11"/>
        <v>1</v>
      </c>
      <c r="F360" s="48">
        <f t="shared" si="12"/>
        <v>50</v>
      </c>
    </row>
    <row r="361" spans="2:6" ht="15.6">
      <c r="B361" t="s">
        <v>686</v>
      </c>
      <c r="C361" s="43">
        <v>44382</v>
      </c>
      <c r="D361" s="43">
        <v>45016</v>
      </c>
      <c r="E361" s="48">
        <f t="shared" si="11"/>
        <v>1</v>
      </c>
      <c r="F361" s="48">
        <f t="shared" si="12"/>
        <v>50</v>
      </c>
    </row>
    <row r="362" spans="2:6" ht="15.6">
      <c r="B362" t="s">
        <v>1044</v>
      </c>
      <c r="C362" s="43">
        <v>44382</v>
      </c>
      <c r="D362" s="43">
        <v>45016</v>
      </c>
      <c r="E362" s="48">
        <f t="shared" si="11"/>
        <v>1</v>
      </c>
      <c r="F362" s="48">
        <f t="shared" si="12"/>
        <v>50</v>
      </c>
    </row>
    <row r="363" spans="2:6" ht="15.6">
      <c r="B363" t="s">
        <v>687</v>
      </c>
      <c r="C363" s="43">
        <v>44382</v>
      </c>
      <c r="D363" s="43">
        <v>45016</v>
      </c>
      <c r="E363" s="48">
        <f t="shared" si="11"/>
        <v>1</v>
      </c>
      <c r="F363" s="48">
        <f t="shared" si="12"/>
        <v>50</v>
      </c>
    </row>
    <row r="364" spans="2:6" ht="15.6">
      <c r="B364" t="s">
        <v>1046</v>
      </c>
      <c r="C364" s="43">
        <v>44382</v>
      </c>
      <c r="D364" s="43">
        <v>45016</v>
      </c>
      <c r="E364" s="48">
        <f t="shared" si="11"/>
        <v>1</v>
      </c>
      <c r="F364" s="48">
        <f t="shared" si="12"/>
        <v>50</v>
      </c>
    </row>
    <row r="365" spans="2:6" ht="15.6">
      <c r="B365" t="s">
        <v>1094</v>
      </c>
      <c r="C365" s="43">
        <v>44382</v>
      </c>
      <c r="D365" s="43">
        <v>45016</v>
      </c>
      <c r="E365" s="48">
        <f t="shared" si="11"/>
        <v>1</v>
      </c>
      <c r="F365" s="48">
        <f t="shared" si="12"/>
        <v>50</v>
      </c>
    </row>
    <row r="366" spans="2:6" ht="15.6">
      <c r="B366" t="s">
        <v>845</v>
      </c>
      <c r="C366" s="43">
        <v>44382</v>
      </c>
      <c r="D366" s="43">
        <v>45016</v>
      </c>
      <c r="E366" s="48">
        <f t="shared" si="11"/>
        <v>1</v>
      </c>
      <c r="F366" s="48">
        <f t="shared" si="12"/>
        <v>50</v>
      </c>
    </row>
    <row r="367" spans="2:6" ht="15.6">
      <c r="B367" t="s">
        <v>688</v>
      </c>
      <c r="C367" s="43">
        <v>44382</v>
      </c>
      <c r="D367" s="43">
        <v>45016</v>
      </c>
      <c r="E367" s="48">
        <f t="shared" si="11"/>
        <v>1</v>
      </c>
      <c r="F367" s="48">
        <f t="shared" si="12"/>
        <v>50</v>
      </c>
    </row>
    <row r="368" spans="2:6" ht="15.6">
      <c r="B368" t="s">
        <v>1047</v>
      </c>
      <c r="C368" s="43">
        <v>44382</v>
      </c>
      <c r="D368" s="43">
        <v>45016</v>
      </c>
      <c r="E368" s="48">
        <f t="shared" si="11"/>
        <v>1</v>
      </c>
      <c r="F368" s="48">
        <f t="shared" si="12"/>
        <v>50</v>
      </c>
    </row>
    <row r="369" spans="2:6" ht="15.6">
      <c r="B369" t="s">
        <v>1095</v>
      </c>
      <c r="C369" s="43">
        <v>44382</v>
      </c>
      <c r="D369" s="43">
        <v>45016</v>
      </c>
      <c r="E369" s="48">
        <f t="shared" si="11"/>
        <v>1</v>
      </c>
      <c r="F369" s="48">
        <f t="shared" si="12"/>
        <v>50</v>
      </c>
    </row>
    <row r="370" spans="2:6" ht="15.6">
      <c r="B370" t="s">
        <v>1011</v>
      </c>
      <c r="C370" s="43">
        <v>44382</v>
      </c>
      <c r="D370" s="43">
        <v>45016</v>
      </c>
      <c r="E370" s="48">
        <f t="shared" si="11"/>
        <v>1</v>
      </c>
      <c r="F370" s="48">
        <f t="shared" si="12"/>
        <v>50</v>
      </c>
    </row>
    <row r="371" spans="2:6" ht="15.6">
      <c r="B371" t="s">
        <v>1256</v>
      </c>
      <c r="C371" s="43">
        <v>44382</v>
      </c>
      <c r="D371" s="43">
        <v>45016</v>
      </c>
      <c r="E371" s="48">
        <f t="shared" si="11"/>
        <v>1</v>
      </c>
      <c r="F371" s="48">
        <f t="shared" si="12"/>
        <v>50</v>
      </c>
    </row>
    <row r="372" spans="2:6" ht="15.6">
      <c r="B372" t="s">
        <v>689</v>
      </c>
      <c r="C372" s="43">
        <v>44382</v>
      </c>
      <c r="D372" s="43">
        <v>45016</v>
      </c>
      <c r="E372" s="48">
        <f t="shared" si="11"/>
        <v>1</v>
      </c>
      <c r="F372" s="48">
        <f t="shared" si="12"/>
        <v>50</v>
      </c>
    </row>
    <row r="373" spans="2:6" ht="15.6">
      <c r="B373" t="s">
        <v>847</v>
      </c>
      <c r="C373" s="43">
        <v>44382</v>
      </c>
      <c r="D373" s="43">
        <v>45016</v>
      </c>
      <c r="E373" s="48">
        <f t="shared" si="11"/>
        <v>1</v>
      </c>
      <c r="F373" s="48">
        <f t="shared" si="12"/>
        <v>50</v>
      </c>
    </row>
    <row r="374" spans="2:6" ht="15.6">
      <c r="B374" t="s">
        <v>1048</v>
      </c>
      <c r="C374" s="43">
        <v>44382</v>
      </c>
      <c r="D374" s="43">
        <v>45016</v>
      </c>
      <c r="E374" s="48">
        <f t="shared" si="11"/>
        <v>1</v>
      </c>
      <c r="F374" s="48">
        <f t="shared" si="12"/>
        <v>50</v>
      </c>
    </row>
    <row r="375" spans="2:6" ht="15.6">
      <c r="B375" t="s">
        <v>1012</v>
      </c>
      <c r="C375" s="43">
        <v>44382</v>
      </c>
      <c r="D375" s="43">
        <v>45016</v>
      </c>
      <c r="E375" s="48">
        <f t="shared" si="11"/>
        <v>1</v>
      </c>
      <c r="F375" s="48">
        <f t="shared" si="12"/>
        <v>50</v>
      </c>
    </row>
    <row r="376" spans="2:6" ht="15.6">
      <c r="B376" t="s">
        <v>1049</v>
      </c>
      <c r="C376" s="43">
        <v>44382</v>
      </c>
      <c r="D376" s="43">
        <v>45016</v>
      </c>
      <c r="E376" s="48">
        <f t="shared" si="11"/>
        <v>1</v>
      </c>
      <c r="F376" s="48">
        <f t="shared" si="12"/>
        <v>50</v>
      </c>
    </row>
    <row r="377" spans="2:6" ht="15.6">
      <c r="B377" t="s">
        <v>1050</v>
      </c>
      <c r="C377" s="43">
        <v>44382</v>
      </c>
      <c r="D377" s="43">
        <v>45016</v>
      </c>
      <c r="E377" s="48">
        <f t="shared" si="11"/>
        <v>1</v>
      </c>
      <c r="F377" s="48">
        <f t="shared" si="12"/>
        <v>50</v>
      </c>
    </row>
    <row r="378" spans="2:6" ht="15.6">
      <c r="B378" t="s">
        <v>690</v>
      </c>
      <c r="C378" s="43">
        <v>44382</v>
      </c>
      <c r="D378" s="43">
        <v>45016</v>
      </c>
      <c r="E378" s="48">
        <f t="shared" si="11"/>
        <v>1</v>
      </c>
      <c r="F378" s="48">
        <f t="shared" si="12"/>
        <v>50</v>
      </c>
    </row>
    <row r="379" spans="2:6" ht="15.6">
      <c r="B379" t="s">
        <v>1257</v>
      </c>
      <c r="C379" s="43">
        <v>44382</v>
      </c>
      <c r="D379" s="43">
        <v>45016</v>
      </c>
      <c r="E379" s="48">
        <f t="shared" si="11"/>
        <v>1</v>
      </c>
      <c r="F379" s="48">
        <f t="shared" si="12"/>
        <v>50</v>
      </c>
    </row>
    <row r="380" spans="2:6" ht="15.6">
      <c r="B380" t="s">
        <v>1051</v>
      </c>
      <c r="C380" s="43">
        <v>44389</v>
      </c>
      <c r="D380" s="43">
        <v>45016</v>
      </c>
      <c r="E380" s="48">
        <f t="shared" si="11"/>
        <v>1</v>
      </c>
      <c r="F380" s="48">
        <f t="shared" si="12"/>
        <v>50</v>
      </c>
    </row>
    <row r="381" spans="2:6" ht="15.6">
      <c r="B381" t="s">
        <v>1391</v>
      </c>
      <c r="C381" s="43">
        <v>44967</v>
      </c>
      <c r="D381" s="43">
        <v>45016</v>
      </c>
      <c r="E381" s="48">
        <f t="shared" si="11"/>
        <v>0</v>
      </c>
      <c r="F381" s="48">
        <f t="shared" si="12"/>
        <v>0</v>
      </c>
    </row>
    <row r="382" spans="2:6" ht="15.6">
      <c r="B382" t="s">
        <v>1259</v>
      </c>
      <c r="C382" s="43">
        <v>44384</v>
      </c>
      <c r="D382" s="43">
        <v>45016</v>
      </c>
      <c r="E382" s="48">
        <f t="shared" si="11"/>
        <v>1</v>
      </c>
      <c r="F382" s="48">
        <f t="shared" si="12"/>
        <v>50</v>
      </c>
    </row>
    <row r="383" spans="2:6" ht="15.6">
      <c r="B383" t="s">
        <v>1052</v>
      </c>
      <c r="C383" s="43">
        <v>44393</v>
      </c>
      <c r="D383" s="43">
        <v>45016</v>
      </c>
      <c r="E383" s="48">
        <f t="shared" si="11"/>
        <v>1</v>
      </c>
      <c r="F383" s="48">
        <f t="shared" si="12"/>
        <v>50</v>
      </c>
    </row>
    <row r="384" spans="2:6" ht="15.6">
      <c r="B384" t="s">
        <v>246</v>
      </c>
      <c r="C384" s="43">
        <v>42101</v>
      </c>
      <c r="D384" s="43">
        <v>45016</v>
      </c>
      <c r="E384" s="48">
        <f t="shared" si="11"/>
        <v>7</v>
      </c>
      <c r="F384" s="48">
        <f t="shared" si="12"/>
        <v>450</v>
      </c>
    </row>
    <row r="385" spans="2:6" ht="15.6">
      <c r="B385" t="s">
        <v>1262</v>
      </c>
      <c r="C385" s="43">
        <v>44398</v>
      </c>
      <c r="D385" s="43">
        <v>45016</v>
      </c>
      <c r="E385" s="48">
        <f t="shared" si="11"/>
        <v>1</v>
      </c>
      <c r="F385" s="48">
        <f t="shared" si="12"/>
        <v>50</v>
      </c>
    </row>
    <row r="386" spans="2:6" ht="15.6">
      <c r="B386" t="s">
        <v>840</v>
      </c>
      <c r="C386" s="43">
        <v>44405</v>
      </c>
      <c r="D386" s="43">
        <v>45016</v>
      </c>
      <c r="E386" s="48">
        <f t="shared" si="11"/>
        <v>1</v>
      </c>
      <c r="F386" s="48">
        <f t="shared" si="12"/>
        <v>50</v>
      </c>
    </row>
    <row r="387" spans="2:6" ht="15.6">
      <c r="B387" t="s">
        <v>1263</v>
      </c>
      <c r="C387" s="43">
        <v>44405</v>
      </c>
      <c r="D387" s="43">
        <v>45016</v>
      </c>
      <c r="E387" s="48">
        <f t="shared" ref="E387:E450" si="13">ROUNDDOWN((D387-C387)/365,0)</f>
        <v>1</v>
      </c>
      <c r="F387" s="48">
        <f t="shared" ref="F387:F450" si="14">VLOOKUP(E387,G:H,2,0)</f>
        <v>50</v>
      </c>
    </row>
    <row r="388" spans="2:6" ht="15.6">
      <c r="B388" t="s">
        <v>456</v>
      </c>
      <c r="C388" s="43">
        <v>43662</v>
      </c>
      <c r="D388" s="43">
        <v>45016</v>
      </c>
      <c r="E388" s="48">
        <f t="shared" si="13"/>
        <v>3</v>
      </c>
      <c r="F388" s="48">
        <f t="shared" si="14"/>
        <v>150</v>
      </c>
    </row>
    <row r="389" spans="2:6" ht="15.6">
      <c r="B389" t="s">
        <v>842</v>
      </c>
      <c r="C389" s="43">
        <v>44410</v>
      </c>
      <c r="D389" s="43">
        <v>45016</v>
      </c>
      <c r="E389" s="48">
        <f t="shared" si="13"/>
        <v>1</v>
      </c>
      <c r="F389" s="48">
        <f t="shared" si="14"/>
        <v>50</v>
      </c>
    </row>
    <row r="390" spans="2:6" ht="15.6">
      <c r="B390" t="s">
        <v>849</v>
      </c>
      <c r="C390" s="43">
        <v>44417</v>
      </c>
      <c r="D390" s="43">
        <v>45016</v>
      </c>
      <c r="E390" s="48">
        <f t="shared" si="13"/>
        <v>1</v>
      </c>
      <c r="F390" s="48">
        <f t="shared" si="14"/>
        <v>50</v>
      </c>
    </row>
    <row r="391" spans="2:6" ht="15.6">
      <c r="B391" t="s">
        <v>1013</v>
      </c>
      <c r="C391" s="43">
        <v>44419</v>
      </c>
      <c r="D391" s="43">
        <v>45016</v>
      </c>
      <c r="E391" s="48">
        <f t="shared" si="13"/>
        <v>1</v>
      </c>
      <c r="F391" s="48">
        <f t="shared" si="14"/>
        <v>50</v>
      </c>
    </row>
    <row r="392" spans="2:6" ht="15.6">
      <c r="B392" t="s">
        <v>1054</v>
      </c>
      <c r="C392" s="43">
        <v>44421</v>
      </c>
      <c r="D392" s="43">
        <v>45016</v>
      </c>
      <c r="E392" s="48">
        <f t="shared" si="13"/>
        <v>1</v>
      </c>
      <c r="F392" s="48">
        <f t="shared" si="14"/>
        <v>50</v>
      </c>
    </row>
    <row r="393" spans="2:6" ht="15.6">
      <c r="B393" t="s">
        <v>1479</v>
      </c>
      <c r="C393" s="43">
        <v>44424</v>
      </c>
      <c r="D393" s="43">
        <v>45016</v>
      </c>
      <c r="E393" s="48">
        <f t="shared" si="13"/>
        <v>1</v>
      </c>
      <c r="F393" s="48">
        <f t="shared" si="14"/>
        <v>50</v>
      </c>
    </row>
    <row r="394" spans="2:6" ht="15.6">
      <c r="B394" t="s">
        <v>1265</v>
      </c>
      <c r="C394" s="43">
        <v>44431</v>
      </c>
      <c r="D394" s="43">
        <v>45016</v>
      </c>
      <c r="E394" s="48">
        <f t="shared" si="13"/>
        <v>1</v>
      </c>
      <c r="F394" s="48">
        <f t="shared" si="14"/>
        <v>50</v>
      </c>
    </row>
    <row r="395" spans="2:6" ht="15.6">
      <c r="B395" t="s">
        <v>1481</v>
      </c>
      <c r="C395" s="43">
        <v>44431</v>
      </c>
      <c r="D395" s="43">
        <v>45016</v>
      </c>
      <c r="E395" s="48">
        <f t="shared" si="13"/>
        <v>1</v>
      </c>
      <c r="F395" s="48">
        <f t="shared" si="14"/>
        <v>50</v>
      </c>
    </row>
    <row r="396" spans="2:6" ht="15.6">
      <c r="B396" t="s">
        <v>854</v>
      </c>
      <c r="C396" s="43">
        <v>44433</v>
      </c>
      <c r="D396" s="43">
        <v>45016</v>
      </c>
      <c r="E396" s="48">
        <f t="shared" si="13"/>
        <v>1</v>
      </c>
      <c r="F396" s="48">
        <f t="shared" si="14"/>
        <v>50</v>
      </c>
    </row>
    <row r="397" spans="2:6" ht="15.6">
      <c r="B397" t="s">
        <v>694</v>
      </c>
      <c r="C397" s="43">
        <v>44435</v>
      </c>
      <c r="D397" s="43">
        <v>45016</v>
      </c>
      <c r="E397" s="48">
        <f t="shared" si="13"/>
        <v>1</v>
      </c>
      <c r="F397" s="48">
        <f t="shared" si="14"/>
        <v>50</v>
      </c>
    </row>
    <row r="398" spans="2:6" ht="15.6">
      <c r="B398" t="s">
        <v>1482</v>
      </c>
      <c r="C398" s="43">
        <v>44435</v>
      </c>
      <c r="D398" s="43">
        <v>45016</v>
      </c>
      <c r="E398" s="48">
        <f t="shared" si="13"/>
        <v>1</v>
      </c>
      <c r="F398" s="48">
        <f t="shared" si="14"/>
        <v>50</v>
      </c>
    </row>
    <row r="399" spans="2:6" ht="15.6">
      <c r="B399" t="s">
        <v>1097</v>
      </c>
      <c r="C399" s="43">
        <v>44438</v>
      </c>
      <c r="D399" s="43">
        <v>45016</v>
      </c>
      <c r="E399" s="48">
        <f t="shared" si="13"/>
        <v>1</v>
      </c>
      <c r="F399" s="48">
        <f t="shared" si="14"/>
        <v>50</v>
      </c>
    </row>
    <row r="400" spans="2:6" ht="15.6">
      <c r="B400" t="s">
        <v>696</v>
      </c>
      <c r="C400" s="43">
        <v>44440</v>
      </c>
      <c r="D400" s="43">
        <v>45016</v>
      </c>
      <c r="E400" s="48">
        <f t="shared" si="13"/>
        <v>1</v>
      </c>
      <c r="F400" s="48">
        <f t="shared" si="14"/>
        <v>50</v>
      </c>
    </row>
    <row r="401" spans="2:6" ht="15.6">
      <c r="B401" t="s">
        <v>1483</v>
      </c>
      <c r="C401" s="43">
        <v>44440</v>
      </c>
      <c r="D401" s="43">
        <v>45016</v>
      </c>
      <c r="E401" s="48">
        <f t="shared" si="13"/>
        <v>1</v>
      </c>
      <c r="F401" s="48">
        <f t="shared" si="14"/>
        <v>50</v>
      </c>
    </row>
    <row r="402" spans="2:6" ht="15.6">
      <c r="B402" t="s">
        <v>1484</v>
      </c>
      <c r="C402" s="43">
        <v>44440</v>
      </c>
      <c r="D402" s="43">
        <v>45016</v>
      </c>
      <c r="E402" s="48">
        <f t="shared" si="13"/>
        <v>1</v>
      </c>
      <c r="F402" s="48">
        <f t="shared" si="14"/>
        <v>50</v>
      </c>
    </row>
    <row r="403" spans="2:6" ht="15.6">
      <c r="B403" t="s">
        <v>1099</v>
      </c>
      <c r="C403" s="43">
        <v>44440</v>
      </c>
      <c r="D403" s="43">
        <v>45016</v>
      </c>
      <c r="E403" s="48">
        <f t="shared" si="13"/>
        <v>1</v>
      </c>
      <c r="F403" s="48">
        <f t="shared" si="14"/>
        <v>50</v>
      </c>
    </row>
    <row r="404" spans="2:6" ht="15.6">
      <c r="B404" t="s">
        <v>856</v>
      </c>
      <c r="C404" s="43">
        <v>44440</v>
      </c>
      <c r="D404" s="43">
        <v>45016</v>
      </c>
      <c r="E404" s="48">
        <f t="shared" si="13"/>
        <v>1</v>
      </c>
      <c r="F404" s="48">
        <f t="shared" si="14"/>
        <v>50</v>
      </c>
    </row>
    <row r="405" spans="2:6" ht="15.6">
      <c r="B405" t="s">
        <v>857</v>
      </c>
      <c r="C405" s="43">
        <v>44440</v>
      </c>
      <c r="D405" s="43">
        <v>45016</v>
      </c>
      <c r="E405" s="48">
        <f t="shared" si="13"/>
        <v>1</v>
      </c>
      <c r="F405" s="48">
        <f t="shared" si="14"/>
        <v>50</v>
      </c>
    </row>
    <row r="406" spans="2:6" ht="15.6">
      <c r="B406" t="s">
        <v>1101</v>
      </c>
      <c r="C406" s="43">
        <v>44442</v>
      </c>
      <c r="D406" s="43">
        <v>45016</v>
      </c>
      <c r="E406" s="48">
        <f t="shared" si="13"/>
        <v>1</v>
      </c>
      <c r="F406" s="48">
        <f t="shared" si="14"/>
        <v>50</v>
      </c>
    </row>
    <row r="407" spans="2:6" ht="15.6">
      <c r="B407" t="s">
        <v>1485</v>
      </c>
      <c r="C407" s="43">
        <v>44442</v>
      </c>
      <c r="D407" s="43">
        <v>45016</v>
      </c>
      <c r="E407" s="48">
        <f t="shared" si="13"/>
        <v>1</v>
      </c>
      <c r="F407" s="48">
        <f t="shared" si="14"/>
        <v>50</v>
      </c>
    </row>
    <row r="408" spans="2:6" ht="15.6">
      <c r="B408" t="s">
        <v>1486</v>
      </c>
      <c r="C408" s="43">
        <v>44445</v>
      </c>
      <c r="D408" s="43">
        <v>45016</v>
      </c>
      <c r="E408" s="48">
        <f t="shared" si="13"/>
        <v>1</v>
      </c>
      <c r="F408" s="48">
        <f t="shared" si="14"/>
        <v>50</v>
      </c>
    </row>
    <row r="409" spans="2:6" ht="15.6">
      <c r="B409" t="s">
        <v>860</v>
      </c>
      <c r="C409" s="43">
        <v>44445</v>
      </c>
      <c r="D409" s="43">
        <v>45016</v>
      </c>
      <c r="E409" s="48">
        <f t="shared" si="13"/>
        <v>1</v>
      </c>
      <c r="F409" s="48">
        <f t="shared" si="14"/>
        <v>50</v>
      </c>
    </row>
    <row r="410" spans="2:6" ht="15.6">
      <c r="B410" t="s">
        <v>1266</v>
      </c>
      <c r="C410" s="43">
        <v>44447</v>
      </c>
      <c r="D410" s="43">
        <v>45016</v>
      </c>
      <c r="E410" s="48">
        <f t="shared" si="13"/>
        <v>1</v>
      </c>
      <c r="F410" s="48">
        <f t="shared" si="14"/>
        <v>50</v>
      </c>
    </row>
    <row r="411" spans="2:6" ht="15.6">
      <c r="B411" t="s">
        <v>1103</v>
      </c>
      <c r="C411" s="43">
        <v>44447</v>
      </c>
      <c r="D411" s="43">
        <v>45016</v>
      </c>
      <c r="E411" s="48">
        <f t="shared" si="13"/>
        <v>1</v>
      </c>
      <c r="F411" s="48">
        <f t="shared" si="14"/>
        <v>50</v>
      </c>
    </row>
    <row r="412" spans="2:6" ht="15.6">
      <c r="B412" t="s">
        <v>1015</v>
      </c>
      <c r="C412" s="43">
        <v>44448</v>
      </c>
      <c r="D412" s="43">
        <v>45016</v>
      </c>
      <c r="E412" s="48">
        <f t="shared" si="13"/>
        <v>1</v>
      </c>
      <c r="F412" s="48">
        <f t="shared" si="14"/>
        <v>50</v>
      </c>
    </row>
    <row r="413" spans="2:6" ht="15.6">
      <c r="B413" t="s">
        <v>1267</v>
      </c>
      <c r="C413" s="43">
        <v>44454</v>
      </c>
      <c r="D413" s="43">
        <v>45016</v>
      </c>
      <c r="E413" s="48">
        <f t="shared" si="13"/>
        <v>1</v>
      </c>
      <c r="F413" s="48">
        <f t="shared" si="14"/>
        <v>50</v>
      </c>
    </row>
    <row r="414" spans="2:6" ht="15.6">
      <c r="B414" t="s">
        <v>1017</v>
      </c>
      <c r="C414" s="43">
        <v>44454</v>
      </c>
      <c r="D414" s="43">
        <v>45016</v>
      </c>
      <c r="E414" s="48">
        <f t="shared" si="13"/>
        <v>1</v>
      </c>
      <c r="F414" s="48">
        <f t="shared" si="14"/>
        <v>50</v>
      </c>
    </row>
    <row r="415" spans="2:6" ht="15.6">
      <c r="B415" t="s">
        <v>1398</v>
      </c>
      <c r="C415" s="43">
        <v>44463</v>
      </c>
      <c r="D415" s="43">
        <v>45016</v>
      </c>
      <c r="E415" s="48">
        <f t="shared" si="13"/>
        <v>1</v>
      </c>
      <c r="F415" s="48">
        <f t="shared" si="14"/>
        <v>50</v>
      </c>
    </row>
    <row r="416" spans="2:6" ht="15.6">
      <c r="B416" t="s">
        <v>734</v>
      </c>
      <c r="C416" s="43">
        <v>43557</v>
      </c>
      <c r="D416" s="43">
        <v>45016</v>
      </c>
      <c r="E416" s="48">
        <f t="shared" si="13"/>
        <v>3</v>
      </c>
      <c r="F416" s="48">
        <f t="shared" si="14"/>
        <v>150</v>
      </c>
    </row>
    <row r="417" spans="2:6" ht="15.6">
      <c r="B417" t="s">
        <v>698</v>
      </c>
      <c r="C417" s="43">
        <v>44466</v>
      </c>
      <c r="D417" s="43">
        <v>45016</v>
      </c>
      <c r="E417" s="48">
        <f t="shared" si="13"/>
        <v>1</v>
      </c>
      <c r="F417" s="48">
        <f t="shared" si="14"/>
        <v>50</v>
      </c>
    </row>
    <row r="418" spans="2:6" ht="15.6">
      <c r="B418" t="s">
        <v>1402</v>
      </c>
      <c r="C418" s="43">
        <v>44477</v>
      </c>
      <c r="D418" s="43">
        <v>45016</v>
      </c>
      <c r="E418" s="48">
        <f t="shared" si="13"/>
        <v>1</v>
      </c>
      <c r="F418" s="48">
        <f t="shared" si="14"/>
        <v>50</v>
      </c>
    </row>
    <row r="419" spans="2:6" ht="15.6">
      <c r="B419" t="s">
        <v>700</v>
      </c>
      <c r="C419" s="43">
        <v>44487</v>
      </c>
      <c r="D419" s="43">
        <v>45016</v>
      </c>
      <c r="E419" s="48">
        <f t="shared" si="13"/>
        <v>1</v>
      </c>
      <c r="F419" s="48">
        <f t="shared" si="14"/>
        <v>50</v>
      </c>
    </row>
    <row r="420" spans="2:6" ht="15.6">
      <c r="B420" t="s">
        <v>1487</v>
      </c>
      <c r="C420" s="43">
        <v>44487</v>
      </c>
      <c r="D420" s="43">
        <v>45016</v>
      </c>
      <c r="E420" s="48">
        <f t="shared" si="13"/>
        <v>1</v>
      </c>
      <c r="F420" s="48">
        <f t="shared" si="14"/>
        <v>50</v>
      </c>
    </row>
    <row r="421" spans="2:6" ht="15.6">
      <c r="B421" t="s">
        <v>1488</v>
      </c>
      <c r="C421" s="43">
        <v>44487</v>
      </c>
      <c r="D421" s="43">
        <v>45016</v>
      </c>
      <c r="E421" s="48">
        <f t="shared" si="13"/>
        <v>1</v>
      </c>
      <c r="F421" s="48">
        <f t="shared" si="14"/>
        <v>50</v>
      </c>
    </row>
    <row r="422" spans="2:6" ht="15.6">
      <c r="B422" t="s">
        <v>1403</v>
      </c>
      <c r="C422" s="43">
        <v>44531</v>
      </c>
      <c r="D422" s="43">
        <v>45016</v>
      </c>
      <c r="E422" s="48">
        <f t="shared" si="13"/>
        <v>1</v>
      </c>
      <c r="F422" s="48">
        <f t="shared" si="14"/>
        <v>50</v>
      </c>
    </row>
    <row r="423" spans="2:6" ht="15.6">
      <c r="B423" t="s">
        <v>1108</v>
      </c>
      <c r="C423" s="43">
        <v>44494</v>
      </c>
      <c r="D423" s="43">
        <v>45016</v>
      </c>
      <c r="E423" s="48">
        <f t="shared" si="13"/>
        <v>1</v>
      </c>
      <c r="F423" s="48">
        <f t="shared" si="14"/>
        <v>50</v>
      </c>
    </row>
    <row r="424" spans="2:6" ht="15.6">
      <c r="B424" t="s">
        <v>186</v>
      </c>
      <c r="C424" s="43">
        <v>43698</v>
      </c>
      <c r="D424" s="43">
        <v>45016</v>
      </c>
      <c r="E424" s="48">
        <f t="shared" si="13"/>
        <v>3</v>
      </c>
      <c r="F424" s="48">
        <f t="shared" si="14"/>
        <v>150</v>
      </c>
    </row>
    <row r="425" spans="2:6" ht="15.6">
      <c r="B425" t="s">
        <v>1268</v>
      </c>
      <c r="C425" s="43">
        <v>44501</v>
      </c>
      <c r="D425" s="43">
        <v>45016</v>
      </c>
      <c r="E425" s="48">
        <f t="shared" si="13"/>
        <v>1</v>
      </c>
      <c r="F425" s="48">
        <f t="shared" si="14"/>
        <v>50</v>
      </c>
    </row>
    <row r="426" spans="2:6" ht="15.6">
      <c r="B426" t="s">
        <v>1489</v>
      </c>
      <c r="C426" s="43">
        <v>44501</v>
      </c>
      <c r="D426" s="43">
        <v>45016</v>
      </c>
      <c r="E426" s="48">
        <f t="shared" si="13"/>
        <v>1</v>
      </c>
      <c r="F426" s="48">
        <f t="shared" si="14"/>
        <v>50</v>
      </c>
    </row>
    <row r="427" spans="2:6" ht="15.6">
      <c r="B427" t="s">
        <v>1404</v>
      </c>
      <c r="C427" s="43">
        <v>44501</v>
      </c>
      <c r="D427" s="43">
        <v>45016</v>
      </c>
      <c r="E427" s="48">
        <f t="shared" si="13"/>
        <v>1</v>
      </c>
      <c r="F427" s="48">
        <f t="shared" si="14"/>
        <v>50</v>
      </c>
    </row>
    <row r="428" spans="2:6" ht="15.6">
      <c r="B428" t="s">
        <v>867</v>
      </c>
      <c r="C428" s="43">
        <v>44502</v>
      </c>
      <c r="D428" s="43">
        <v>45016</v>
      </c>
      <c r="E428" s="48">
        <f t="shared" si="13"/>
        <v>1</v>
      </c>
      <c r="F428" s="48">
        <f t="shared" si="14"/>
        <v>50</v>
      </c>
    </row>
    <row r="429" spans="2:6" ht="15.6">
      <c r="B429" t="s">
        <v>869</v>
      </c>
      <c r="C429" s="43">
        <v>44503</v>
      </c>
      <c r="D429" s="43">
        <v>45016</v>
      </c>
      <c r="E429" s="48">
        <f t="shared" si="13"/>
        <v>1</v>
      </c>
      <c r="F429" s="48">
        <f t="shared" si="14"/>
        <v>50</v>
      </c>
    </row>
    <row r="430" spans="2:6" ht="15.6">
      <c r="B430" t="s">
        <v>1405</v>
      </c>
      <c r="C430" s="43">
        <v>44508</v>
      </c>
      <c r="D430" s="43">
        <v>45016</v>
      </c>
      <c r="E430" s="48">
        <f t="shared" si="13"/>
        <v>1</v>
      </c>
      <c r="F430" s="48">
        <f t="shared" si="14"/>
        <v>50</v>
      </c>
    </row>
    <row r="431" spans="2:6" ht="15.6">
      <c r="B431" t="s">
        <v>1111</v>
      </c>
      <c r="C431" s="43">
        <v>44746</v>
      </c>
      <c r="D431" s="43">
        <v>45016</v>
      </c>
      <c r="E431" s="48">
        <f t="shared" si="13"/>
        <v>0</v>
      </c>
      <c r="F431" s="48">
        <f t="shared" si="14"/>
        <v>0</v>
      </c>
    </row>
    <row r="432" spans="2:6" ht="15.6">
      <c r="B432" t="s">
        <v>1112</v>
      </c>
      <c r="C432" s="43">
        <v>44515</v>
      </c>
      <c r="D432" s="43">
        <v>45016</v>
      </c>
      <c r="E432" s="48">
        <f t="shared" si="13"/>
        <v>1</v>
      </c>
      <c r="F432" s="48">
        <f t="shared" si="14"/>
        <v>50</v>
      </c>
    </row>
    <row r="433" spans="2:6" ht="15.6">
      <c r="B433" t="s">
        <v>1490</v>
      </c>
      <c r="C433" s="43">
        <v>44515</v>
      </c>
      <c r="D433" s="43">
        <v>45016</v>
      </c>
      <c r="E433" s="48">
        <f t="shared" si="13"/>
        <v>1</v>
      </c>
      <c r="F433" s="48">
        <f t="shared" si="14"/>
        <v>50</v>
      </c>
    </row>
    <row r="434" spans="2:6" ht="15.6">
      <c r="B434" t="s">
        <v>1075</v>
      </c>
      <c r="C434" s="43">
        <v>44088</v>
      </c>
      <c r="D434" s="43">
        <v>45016</v>
      </c>
      <c r="E434" s="48">
        <f t="shared" si="13"/>
        <v>2</v>
      </c>
      <c r="F434" s="48">
        <f t="shared" si="14"/>
        <v>100</v>
      </c>
    </row>
    <row r="435" spans="2:6" ht="15.6">
      <c r="B435" t="s">
        <v>1492</v>
      </c>
      <c r="C435" s="43">
        <v>44746</v>
      </c>
      <c r="D435" s="43">
        <v>45016</v>
      </c>
      <c r="E435" s="48">
        <f t="shared" si="13"/>
        <v>0</v>
      </c>
      <c r="F435" s="48">
        <f t="shared" si="14"/>
        <v>0</v>
      </c>
    </row>
    <row r="436" spans="2:6" ht="15.6">
      <c r="B436" t="s">
        <v>871</v>
      </c>
      <c r="C436" s="43">
        <v>44524</v>
      </c>
      <c r="D436" s="43">
        <v>45016</v>
      </c>
      <c r="E436" s="48">
        <f t="shared" si="13"/>
        <v>1</v>
      </c>
      <c r="F436" s="48">
        <f t="shared" si="14"/>
        <v>50</v>
      </c>
    </row>
    <row r="437" spans="2:6" ht="15.6">
      <c r="B437" t="s">
        <v>873</v>
      </c>
      <c r="C437" s="43">
        <v>44524</v>
      </c>
      <c r="D437" s="43">
        <v>45016</v>
      </c>
      <c r="E437" s="48">
        <f t="shared" si="13"/>
        <v>1</v>
      </c>
      <c r="F437" s="48">
        <f t="shared" si="14"/>
        <v>50</v>
      </c>
    </row>
    <row r="438" spans="2:6" ht="15.6">
      <c r="B438" t="s">
        <v>707</v>
      </c>
      <c r="C438" s="43">
        <v>44526</v>
      </c>
      <c r="D438" s="43">
        <v>45016</v>
      </c>
      <c r="E438" s="48">
        <f t="shared" si="13"/>
        <v>1</v>
      </c>
      <c r="F438" s="48">
        <f t="shared" si="14"/>
        <v>50</v>
      </c>
    </row>
    <row r="439" spans="2:6" ht="15.6">
      <c r="B439" t="s">
        <v>1114</v>
      </c>
      <c r="C439" s="43">
        <v>44529</v>
      </c>
      <c r="D439" s="43">
        <v>45016</v>
      </c>
      <c r="E439" s="48">
        <f t="shared" si="13"/>
        <v>1</v>
      </c>
      <c r="F439" s="48">
        <f t="shared" si="14"/>
        <v>50</v>
      </c>
    </row>
    <row r="440" spans="2:6" ht="15.6">
      <c r="B440" t="s">
        <v>710</v>
      </c>
      <c r="C440" s="43">
        <v>44529</v>
      </c>
      <c r="D440" s="43">
        <v>45016</v>
      </c>
      <c r="E440" s="48">
        <f t="shared" si="13"/>
        <v>1</v>
      </c>
      <c r="F440" s="48">
        <f t="shared" si="14"/>
        <v>50</v>
      </c>
    </row>
    <row r="441" spans="2:6" ht="15.6">
      <c r="B441" t="s">
        <v>874</v>
      </c>
      <c r="C441" s="43">
        <v>44531</v>
      </c>
      <c r="D441" s="43">
        <v>45016</v>
      </c>
      <c r="E441" s="48">
        <f t="shared" si="13"/>
        <v>1</v>
      </c>
      <c r="F441" s="48">
        <f t="shared" si="14"/>
        <v>50</v>
      </c>
    </row>
    <row r="442" spans="2:6" ht="15.6">
      <c r="B442" t="s">
        <v>1116</v>
      </c>
      <c r="C442" s="43">
        <v>44538</v>
      </c>
      <c r="D442" s="43">
        <v>45016</v>
      </c>
      <c r="E442" s="48">
        <f t="shared" si="13"/>
        <v>1</v>
      </c>
      <c r="F442" s="48">
        <f t="shared" si="14"/>
        <v>50</v>
      </c>
    </row>
    <row r="443" spans="2:6" ht="15.6">
      <c r="B443" t="s">
        <v>1408</v>
      </c>
      <c r="C443" s="43">
        <v>44538</v>
      </c>
      <c r="D443" s="43">
        <v>45016</v>
      </c>
      <c r="E443" s="48">
        <f t="shared" si="13"/>
        <v>1</v>
      </c>
      <c r="F443" s="48">
        <f t="shared" si="14"/>
        <v>50</v>
      </c>
    </row>
    <row r="444" spans="2:6" ht="15.6">
      <c r="B444" t="s">
        <v>1399</v>
      </c>
      <c r="C444" s="43">
        <v>44463</v>
      </c>
      <c r="D444" s="43">
        <v>45016</v>
      </c>
      <c r="E444" s="48">
        <f t="shared" si="13"/>
        <v>1</v>
      </c>
      <c r="F444" s="48">
        <f t="shared" si="14"/>
        <v>50</v>
      </c>
    </row>
    <row r="445" spans="2:6" ht="15.6">
      <c r="B445" t="s">
        <v>878</v>
      </c>
      <c r="C445" s="43">
        <v>44545</v>
      </c>
      <c r="D445" s="43">
        <v>45016</v>
      </c>
      <c r="E445" s="48">
        <f t="shared" si="13"/>
        <v>1</v>
      </c>
      <c r="F445" s="48">
        <f t="shared" si="14"/>
        <v>50</v>
      </c>
    </row>
    <row r="446" spans="2:6" ht="15.6">
      <c r="B446" t="s">
        <v>881</v>
      </c>
      <c r="C446" s="43">
        <v>44550</v>
      </c>
      <c r="D446" s="43">
        <v>45016</v>
      </c>
      <c r="E446" s="48">
        <f t="shared" si="13"/>
        <v>1</v>
      </c>
      <c r="F446" s="48">
        <f t="shared" si="14"/>
        <v>50</v>
      </c>
    </row>
    <row r="447" spans="2:6" ht="15.6">
      <c r="B447" t="s">
        <v>918</v>
      </c>
      <c r="C447" s="43">
        <v>44557</v>
      </c>
      <c r="D447" s="43">
        <v>45016</v>
      </c>
      <c r="E447" s="48">
        <f t="shared" si="13"/>
        <v>1</v>
      </c>
      <c r="F447" s="48">
        <f t="shared" si="14"/>
        <v>50</v>
      </c>
    </row>
    <row r="448" spans="2:6" ht="15.6">
      <c r="B448" t="s">
        <v>920</v>
      </c>
      <c r="C448" s="43">
        <v>44557</v>
      </c>
      <c r="D448" s="43">
        <v>45016</v>
      </c>
      <c r="E448" s="48">
        <f t="shared" si="13"/>
        <v>1</v>
      </c>
      <c r="F448" s="48">
        <f t="shared" si="14"/>
        <v>50</v>
      </c>
    </row>
    <row r="449" spans="2:6" ht="15.6">
      <c r="B449" t="s">
        <v>1409</v>
      </c>
      <c r="C449" s="43">
        <v>44557</v>
      </c>
      <c r="D449" s="43">
        <v>45016</v>
      </c>
      <c r="E449" s="48">
        <f t="shared" si="13"/>
        <v>1</v>
      </c>
      <c r="F449" s="48">
        <f t="shared" si="14"/>
        <v>50</v>
      </c>
    </row>
    <row r="450" spans="2:6" ht="15.6">
      <c r="B450" t="s">
        <v>1494</v>
      </c>
      <c r="C450" s="43">
        <v>44557</v>
      </c>
      <c r="D450" s="43">
        <v>45016</v>
      </c>
      <c r="E450" s="48">
        <f t="shared" si="13"/>
        <v>1</v>
      </c>
      <c r="F450" s="48">
        <f t="shared" si="14"/>
        <v>50</v>
      </c>
    </row>
    <row r="451" spans="2:6" ht="15.6">
      <c r="B451" t="s">
        <v>1410</v>
      </c>
      <c r="C451" s="43">
        <v>44753</v>
      </c>
      <c r="D451" s="43">
        <v>45016</v>
      </c>
      <c r="E451" s="48">
        <f t="shared" ref="E451:E514" si="15">ROUNDDOWN((D451-C451)/365,0)</f>
        <v>0</v>
      </c>
      <c r="F451" s="48">
        <f t="shared" ref="F451:F514" si="16">VLOOKUP(E451,G:H,2,0)</f>
        <v>0</v>
      </c>
    </row>
    <row r="452" spans="2:6" ht="15.6">
      <c r="B452" t="s">
        <v>1411</v>
      </c>
      <c r="C452" s="43">
        <v>44746</v>
      </c>
      <c r="D452" s="43">
        <v>45016</v>
      </c>
      <c r="E452" s="48">
        <f t="shared" si="15"/>
        <v>0</v>
      </c>
      <c r="F452" s="48">
        <f t="shared" si="16"/>
        <v>0</v>
      </c>
    </row>
    <row r="453" spans="2:6" ht="15.6">
      <c r="B453" t="s">
        <v>883</v>
      </c>
      <c r="C453" s="43">
        <v>44746</v>
      </c>
      <c r="D453" s="43">
        <v>45016</v>
      </c>
      <c r="E453" s="48">
        <f t="shared" si="15"/>
        <v>0</v>
      </c>
      <c r="F453" s="48">
        <f t="shared" si="16"/>
        <v>0</v>
      </c>
    </row>
    <row r="454" spans="2:6" ht="15.6">
      <c r="B454" t="s">
        <v>1270</v>
      </c>
      <c r="C454" s="43">
        <v>44561</v>
      </c>
      <c r="D454" s="43">
        <v>45016</v>
      </c>
      <c r="E454" s="48">
        <f t="shared" si="15"/>
        <v>1</v>
      </c>
      <c r="F454" s="48">
        <f t="shared" si="16"/>
        <v>50</v>
      </c>
    </row>
    <row r="455" spans="2:6" ht="15.6">
      <c r="B455" t="s">
        <v>1118</v>
      </c>
      <c r="C455" s="43">
        <v>44566</v>
      </c>
      <c r="D455" s="43">
        <v>45016</v>
      </c>
      <c r="E455" s="48">
        <f t="shared" si="15"/>
        <v>1</v>
      </c>
      <c r="F455" s="48">
        <f t="shared" si="16"/>
        <v>50</v>
      </c>
    </row>
    <row r="456" spans="2:6" ht="15.6">
      <c r="B456" t="s">
        <v>921</v>
      </c>
      <c r="C456" s="43">
        <v>44566</v>
      </c>
      <c r="D456" s="43">
        <v>45016</v>
      </c>
      <c r="E456" s="48">
        <f t="shared" si="15"/>
        <v>1</v>
      </c>
      <c r="F456" s="48">
        <f t="shared" si="16"/>
        <v>50</v>
      </c>
    </row>
    <row r="457" spans="2:6" ht="15.6">
      <c r="B457" t="s">
        <v>1272</v>
      </c>
      <c r="C457" s="43">
        <v>44746</v>
      </c>
      <c r="D457" s="43">
        <v>45016</v>
      </c>
      <c r="E457" s="48">
        <f t="shared" si="15"/>
        <v>0</v>
      </c>
      <c r="F457" s="48">
        <f t="shared" si="16"/>
        <v>0</v>
      </c>
    </row>
    <row r="458" spans="2:6" ht="15.6">
      <c r="B458" t="s">
        <v>884</v>
      </c>
      <c r="C458" s="43">
        <v>44568</v>
      </c>
      <c r="D458" s="43">
        <v>45016</v>
      </c>
      <c r="E458" s="48">
        <f t="shared" si="15"/>
        <v>1</v>
      </c>
      <c r="F458" s="48">
        <f t="shared" si="16"/>
        <v>50</v>
      </c>
    </row>
    <row r="459" spans="2:6" ht="15.6">
      <c r="B459" t="s">
        <v>886</v>
      </c>
      <c r="C459" s="43">
        <v>44568</v>
      </c>
      <c r="D459" s="43">
        <v>45016</v>
      </c>
      <c r="E459" s="48">
        <f t="shared" si="15"/>
        <v>1</v>
      </c>
      <c r="F459" s="48">
        <f t="shared" si="16"/>
        <v>50</v>
      </c>
    </row>
    <row r="460" spans="2:6" ht="15.6">
      <c r="B460" t="s">
        <v>888</v>
      </c>
      <c r="C460" s="43">
        <v>44746</v>
      </c>
      <c r="D460" s="43">
        <v>45016</v>
      </c>
      <c r="E460" s="48">
        <f t="shared" si="15"/>
        <v>0</v>
      </c>
      <c r="F460" s="48">
        <f t="shared" si="16"/>
        <v>0</v>
      </c>
    </row>
    <row r="461" spans="2:6" ht="15.6">
      <c r="B461" t="s">
        <v>1412</v>
      </c>
      <c r="C461" s="43">
        <v>44571</v>
      </c>
      <c r="D461" s="43">
        <v>45016</v>
      </c>
      <c r="E461" s="48">
        <f t="shared" si="15"/>
        <v>1</v>
      </c>
      <c r="F461" s="48">
        <f t="shared" si="16"/>
        <v>50</v>
      </c>
    </row>
    <row r="462" spans="2:6" ht="15.6">
      <c r="B462" t="s">
        <v>925</v>
      </c>
      <c r="C462" s="43">
        <v>44571</v>
      </c>
      <c r="D462" s="43">
        <v>45016</v>
      </c>
      <c r="E462" s="48">
        <f t="shared" si="15"/>
        <v>1</v>
      </c>
      <c r="F462" s="48">
        <f t="shared" si="16"/>
        <v>50</v>
      </c>
    </row>
    <row r="463" spans="2:6" ht="15.6">
      <c r="B463" t="s">
        <v>876</v>
      </c>
      <c r="C463" s="43">
        <v>44545</v>
      </c>
      <c r="D463" s="43">
        <v>45016</v>
      </c>
      <c r="E463" s="48">
        <f t="shared" si="15"/>
        <v>1</v>
      </c>
      <c r="F463" s="48">
        <f t="shared" si="16"/>
        <v>50</v>
      </c>
    </row>
    <row r="464" spans="2:6" ht="15.6">
      <c r="B464" t="s">
        <v>1495</v>
      </c>
      <c r="C464" s="43">
        <v>44571</v>
      </c>
      <c r="D464" s="43">
        <v>45016</v>
      </c>
      <c r="E464" s="48">
        <f t="shared" si="15"/>
        <v>1</v>
      </c>
      <c r="F464" s="48">
        <f t="shared" si="16"/>
        <v>50</v>
      </c>
    </row>
    <row r="465" spans="2:6" ht="15.6">
      <c r="B465" t="s">
        <v>1413</v>
      </c>
      <c r="C465" s="43">
        <v>44571</v>
      </c>
      <c r="D465" s="43">
        <v>45016</v>
      </c>
      <c r="E465" s="48">
        <f t="shared" si="15"/>
        <v>1</v>
      </c>
      <c r="F465" s="48">
        <f t="shared" si="16"/>
        <v>50</v>
      </c>
    </row>
    <row r="466" spans="2:6" ht="15.6">
      <c r="B466" t="s">
        <v>926</v>
      </c>
      <c r="C466" s="43">
        <v>44575</v>
      </c>
      <c r="D466" s="43">
        <v>45016</v>
      </c>
      <c r="E466" s="48">
        <f t="shared" si="15"/>
        <v>1</v>
      </c>
      <c r="F466" s="48">
        <f t="shared" si="16"/>
        <v>50</v>
      </c>
    </row>
    <row r="467" spans="2:6" ht="15.6">
      <c r="B467" t="s">
        <v>928</v>
      </c>
      <c r="C467" s="43">
        <v>44575</v>
      </c>
      <c r="D467" s="43">
        <v>45016</v>
      </c>
      <c r="E467" s="48">
        <f t="shared" si="15"/>
        <v>1</v>
      </c>
      <c r="F467" s="48">
        <f t="shared" si="16"/>
        <v>50</v>
      </c>
    </row>
    <row r="468" spans="2:6" ht="15.6">
      <c r="B468" t="s">
        <v>889</v>
      </c>
      <c r="C468" s="43">
        <v>44578</v>
      </c>
      <c r="D468" s="43">
        <v>45016</v>
      </c>
      <c r="E468" s="48">
        <f t="shared" si="15"/>
        <v>1</v>
      </c>
      <c r="F468" s="48">
        <f t="shared" si="16"/>
        <v>50</v>
      </c>
    </row>
    <row r="469" spans="2:6" ht="15.6">
      <c r="B469" t="s">
        <v>1414</v>
      </c>
      <c r="C469" s="43">
        <v>44580</v>
      </c>
      <c r="D469" s="43">
        <v>45016</v>
      </c>
      <c r="E469" s="48">
        <f t="shared" si="15"/>
        <v>1</v>
      </c>
      <c r="F469" s="48">
        <f t="shared" si="16"/>
        <v>50</v>
      </c>
    </row>
    <row r="470" spans="2:6" ht="15.6">
      <c r="B470" t="s">
        <v>1123</v>
      </c>
      <c r="C470" s="43">
        <v>44582</v>
      </c>
      <c r="D470" s="43">
        <v>45016</v>
      </c>
      <c r="E470" s="48">
        <f t="shared" si="15"/>
        <v>1</v>
      </c>
      <c r="F470" s="48">
        <f t="shared" si="16"/>
        <v>50</v>
      </c>
    </row>
    <row r="471" spans="2:6" ht="15.6">
      <c r="B471" t="s">
        <v>929</v>
      </c>
      <c r="C471" s="43">
        <v>44582</v>
      </c>
      <c r="D471" s="43">
        <v>45016</v>
      </c>
      <c r="E471" s="48">
        <f t="shared" si="15"/>
        <v>1</v>
      </c>
      <c r="F471" s="48">
        <f t="shared" si="16"/>
        <v>50</v>
      </c>
    </row>
    <row r="472" spans="2:6" ht="15.6">
      <c r="B472" t="s">
        <v>1124</v>
      </c>
      <c r="C472" s="43">
        <v>44601</v>
      </c>
      <c r="D472" s="43">
        <v>45016</v>
      </c>
      <c r="E472" s="48">
        <f t="shared" si="15"/>
        <v>1</v>
      </c>
      <c r="F472" s="48">
        <f t="shared" si="16"/>
        <v>50</v>
      </c>
    </row>
    <row r="473" spans="2:6" ht="15.6">
      <c r="B473" t="s">
        <v>891</v>
      </c>
      <c r="C473" s="43">
        <v>44601</v>
      </c>
      <c r="D473" s="43">
        <v>45016</v>
      </c>
      <c r="E473" s="48">
        <f t="shared" si="15"/>
        <v>1</v>
      </c>
      <c r="F473" s="48">
        <f t="shared" si="16"/>
        <v>50</v>
      </c>
    </row>
    <row r="474" spans="2:6" ht="15.6">
      <c r="B474" t="s">
        <v>1274</v>
      </c>
      <c r="C474" s="43">
        <v>44601</v>
      </c>
      <c r="D474" s="43">
        <v>45016</v>
      </c>
      <c r="E474" s="48">
        <f t="shared" si="15"/>
        <v>1</v>
      </c>
      <c r="F474" s="48">
        <f t="shared" si="16"/>
        <v>50</v>
      </c>
    </row>
    <row r="475" spans="2:6" ht="15.6">
      <c r="B475" t="s">
        <v>1417</v>
      </c>
      <c r="C475" s="43">
        <v>44601</v>
      </c>
      <c r="D475" s="43">
        <v>45016</v>
      </c>
      <c r="E475" s="48">
        <f t="shared" si="15"/>
        <v>1</v>
      </c>
      <c r="F475" s="48">
        <f t="shared" si="16"/>
        <v>50</v>
      </c>
    </row>
    <row r="476" spans="2:6" ht="15.6">
      <c r="B476" t="s">
        <v>1275</v>
      </c>
      <c r="C476" s="43">
        <v>44601</v>
      </c>
      <c r="D476" s="43">
        <v>45016</v>
      </c>
      <c r="E476" s="48">
        <f t="shared" si="15"/>
        <v>1</v>
      </c>
      <c r="F476" s="48">
        <f t="shared" si="16"/>
        <v>50</v>
      </c>
    </row>
    <row r="477" spans="2:6" ht="15.6">
      <c r="B477" t="s">
        <v>1496</v>
      </c>
      <c r="C477" s="43">
        <v>44601</v>
      </c>
      <c r="D477" s="43">
        <v>45016</v>
      </c>
      <c r="E477" s="48">
        <f t="shared" si="15"/>
        <v>1</v>
      </c>
      <c r="F477" s="48">
        <f t="shared" si="16"/>
        <v>50</v>
      </c>
    </row>
    <row r="478" spans="2:6" ht="15.6">
      <c r="B478" t="s">
        <v>1418</v>
      </c>
      <c r="C478" s="43">
        <v>44601</v>
      </c>
      <c r="D478" s="43">
        <v>45016</v>
      </c>
      <c r="E478" s="48">
        <f t="shared" si="15"/>
        <v>1</v>
      </c>
      <c r="F478" s="48">
        <f t="shared" si="16"/>
        <v>50</v>
      </c>
    </row>
    <row r="479" spans="2:6" ht="15.6">
      <c r="B479" t="s">
        <v>1419</v>
      </c>
      <c r="C479" s="43">
        <v>44601</v>
      </c>
      <c r="D479" s="43">
        <v>45016</v>
      </c>
      <c r="E479" s="48">
        <f t="shared" si="15"/>
        <v>1</v>
      </c>
      <c r="F479" s="48">
        <f t="shared" si="16"/>
        <v>50</v>
      </c>
    </row>
    <row r="480" spans="2:6" ht="15.6">
      <c r="B480" t="s">
        <v>893</v>
      </c>
      <c r="C480" s="43">
        <v>44601</v>
      </c>
      <c r="D480" s="43">
        <v>45016</v>
      </c>
      <c r="E480" s="48">
        <f t="shared" si="15"/>
        <v>1</v>
      </c>
      <c r="F480" s="48">
        <f t="shared" si="16"/>
        <v>50</v>
      </c>
    </row>
    <row r="481" spans="2:6" ht="15.6">
      <c r="B481" t="s">
        <v>931</v>
      </c>
      <c r="C481" s="43">
        <v>44602</v>
      </c>
      <c r="D481" s="43">
        <v>45016</v>
      </c>
      <c r="E481" s="48">
        <f t="shared" si="15"/>
        <v>1</v>
      </c>
      <c r="F481" s="48">
        <f t="shared" si="16"/>
        <v>50</v>
      </c>
    </row>
    <row r="482" spans="2:6" ht="15.6">
      <c r="B482" t="s">
        <v>245</v>
      </c>
      <c r="C482" s="43">
        <v>43654</v>
      </c>
      <c r="D482" s="43">
        <v>45016</v>
      </c>
      <c r="E482" s="48">
        <f t="shared" si="15"/>
        <v>3</v>
      </c>
      <c r="F482" s="48">
        <f t="shared" si="16"/>
        <v>150</v>
      </c>
    </row>
    <row r="483" spans="2:6" ht="15.6">
      <c r="B483" t="s">
        <v>1276</v>
      </c>
      <c r="C483" s="43">
        <v>44603</v>
      </c>
      <c r="D483" s="43">
        <v>45016</v>
      </c>
      <c r="E483" s="48">
        <f t="shared" si="15"/>
        <v>1</v>
      </c>
      <c r="F483" s="48">
        <f t="shared" si="16"/>
        <v>50</v>
      </c>
    </row>
    <row r="484" spans="2:6" ht="15.6">
      <c r="B484" t="s">
        <v>1125</v>
      </c>
      <c r="C484" s="43">
        <v>44603</v>
      </c>
      <c r="D484" s="43">
        <v>45016</v>
      </c>
      <c r="E484" s="48">
        <f t="shared" si="15"/>
        <v>1</v>
      </c>
      <c r="F484" s="48">
        <f t="shared" si="16"/>
        <v>50</v>
      </c>
    </row>
    <row r="485" spans="2:6" ht="15.6">
      <c r="B485" t="s">
        <v>1126</v>
      </c>
      <c r="C485" s="43">
        <v>44603</v>
      </c>
      <c r="D485" s="43">
        <v>45016</v>
      </c>
      <c r="E485" s="48">
        <f t="shared" si="15"/>
        <v>1</v>
      </c>
      <c r="F485" s="48">
        <f t="shared" si="16"/>
        <v>50</v>
      </c>
    </row>
    <row r="486" spans="2:6" ht="15.6">
      <c r="B486" t="s">
        <v>894</v>
      </c>
      <c r="C486" s="43">
        <v>44746</v>
      </c>
      <c r="D486" s="43">
        <v>45016</v>
      </c>
      <c r="E486" s="48">
        <f t="shared" si="15"/>
        <v>0</v>
      </c>
      <c r="F486" s="48">
        <f t="shared" si="16"/>
        <v>0</v>
      </c>
    </row>
    <row r="487" spans="2:6" ht="15.6">
      <c r="B487" t="s">
        <v>835</v>
      </c>
      <c r="C487" s="43">
        <v>44382</v>
      </c>
      <c r="D487" s="43">
        <v>45016</v>
      </c>
      <c r="E487" s="48">
        <f t="shared" si="15"/>
        <v>1</v>
      </c>
      <c r="F487" s="48">
        <f t="shared" si="16"/>
        <v>50</v>
      </c>
    </row>
    <row r="488" spans="2:6" ht="15.6">
      <c r="B488" t="s">
        <v>1127</v>
      </c>
      <c r="C488" s="43">
        <v>44613</v>
      </c>
      <c r="D488" s="43">
        <v>45016</v>
      </c>
      <c r="E488" s="48">
        <f t="shared" si="15"/>
        <v>1</v>
      </c>
      <c r="F488" s="48">
        <f t="shared" si="16"/>
        <v>50</v>
      </c>
    </row>
    <row r="489" spans="2:6" ht="15.6">
      <c r="B489" t="s">
        <v>933</v>
      </c>
      <c r="C489" s="43">
        <v>44615</v>
      </c>
      <c r="D489" s="43">
        <v>45016</v>
      </c>
      <c r="E489" s="48">
        <f t="shared" si="15"/>
        <v>1</v>
      </c>
      <c r="F489" s="48">
        <f t="shared" si="16"/>
        <v>50</v>
      </c>
    </row>
    <row r="490" spans="2:6" ht="15.6">
      <c r="B490" t="s">
        <v>935</v>
      </c>
      <c r="C490" s="43">
        <v>44620</v>
      </c>
      <c r="D490" s="43">
        <v>45016</v>
      </c>
      <c r="E490" s="48">
        <f t="shared" si="15"/>
        <v>1</v>
      </c>
      <c r="F490" s="48">
        <f t="shared" si="16"/>
        <v>50</v>
      </c>
    </row>
    <row r="491" spans="2:6" ht="15.6">
      <c r="B491" t="s">
        <v>898</v>
      </c>
      <c r="C491" s="43">
        <v>44608</v>
      </c>
      <c r="D491" s="43">
        <v>45016</v>
      </c>
      <c r="E491" s="48">
        <f t="shared" si="15"/>
        <v>1</v>
      </c>
      <c r="F491" s="48">
        <f t="shared" si="16"/>
        <v>50</v>
      </c>
    </row>
    <row r="492" spans="2:6" ht="15.6">
      <c r="B492" t="s">
        <v>1128</v>
      </c>
      <c r="C492" s="43">
        <v>44608</v>
      </c>
      <c r="D492" s="43">
        <v>45016</v>
      </c>
      <c r="E492" s="48">
        <f t="shared" si="15"/>
        <v>1</v>
      </c>
      <c r="F492" s="48">
        <f t="shared" si="16"/>
        <v>50</v>
      </c>
    </row>
    <row r="493" spans="2:6" ht="15.6">
      <c r="B493" t="s">
        <v>1420</v>
      </c>
      <c r="C493" s="43">
        <v>44603</v>
      </c>
      <c r="D493" s="43">
        <v>45016</v>
      </c>
      <c r="E493" s="48">
        <f t="shared" si="15"/>
        <v>1</v>
      </c>
      <c r="F493" s="48">
        <f t="shared" si="16"/>
        <v>50</v>
      </c>
    </row>
    <row r="494" spans="2:6" ht="15.6">
      <c r="B494" t="s">
        <v>756</v>
      </c>
      <c r="C494" s="43">
        <v>43258</v>
      </c>
      <c r="D494" s="43">
        <v>45016</v>
      </c>
      <c r="E494" s="48">
        <f t="shared" si="15"/>
        <v>4</v>
      </c>
      <c r="F494" s="48">
        <f t="shared" si="16"/>
        <v>200</v>
      </c>
    </row>
    <row r="495" spans="2:6" ht="15.6">
      <c r="B495" t="s">
        <v>900</v>
      </c>
      <c r="C495" s="43">
        <v>44613</v>
      </c>
      <c r="D495" s="43">
        <v>45016</v>
      </c>
      <c r="E495" s="48">
        <f t="shared" si="15"/>
        <v>1</v>
      </c>
      <c r="F495" s="48">
        <f t="shared" si="16"/>
        <v>50</v>
      </c>
    </row>
    <row r="496" spans="2:6" ht="15.6">
      <c r="B496" t="s">
        <v>1499</v>
      </c>
      <c r="C496" s="43">
        <v>44613</v>
      </c>
      <c r="D496" s="43">
        <v>45016</v>
      </c>
      <c r="E496" s="48">
        <f t="shared" si="15"/>
        <v>1</v>
      </c>
      <c r="F496" s="48">
        <f t="shared" si="16"/>
        <v>50</v>
      </c>
    </row>
    <row r="497" spans="2:6" ht="15.6">
      <c r="B497" t="s">
        <v>902</v>
      </c>
      <c r="C497" s="43">
        <v>44622</v>
      </c>
      <c r="D497" s="43">
        <v>45016</v>
      </c>
      <c r="E497" s="48">
        <f t="shared" si="15"/>
        <v>1</v>
      </c>
      <c r="F497" s="48">
        <f t="shared" si="16"/>
        <v>50</v>
      </c>
    </row>
    <row r="498" spans="2:6" ht="15.6">
      <c r="B498" t="s">
        <v>936</v>
      </c>
      <c r="C498" s="43">
        <v>44622</v>
      </c>
      <c r="D498" s="43">
        <v>45016</v>
      </c>
      <c r="E498" s="48">
        <f t="shared" si="15"/>
        <v>1</v>
      </c>
      <c r="F498" s="48">
        <f t="shared" si="16"/>
        <v>50</v>
      </c>
    </row>
    <row r="499" spans="2:6" ht="15.6">
      <c r="B499" t="s">
        <v>937</v>
      </c>
      <c r="C499" s="43">
        <v>44622</v>
      </c>
      <c r="D499" s="43">
        <v>45016</v>
      </c>
      <c r="E499" s="48">
        <f t="shared" si="15"/>
        <v>1</v>
      </c>
      <c r="F499" s="48">
        <f t="shared" si="16"/>
        <v>50</v>
      </c>
    </row>
    <row r="500" spans="2:6" ht="15.6">
      <c r="B500" t="s">
        <v>1421</v>
      </c>
      <c r="C500" s="43">
        <v>44622</v>
      </c>
      <c r="D500" s="43">
        <v>45016</v>
      </c>
      <c r="E500" s="48">
        <f t="shared" si="15"/>
        <v>1</v>
      </c>
      <c r="F500" s="48">
        <f t="shared" si="16"/>
        <v>50</v>
      </c>
    </row>
    <row r="501" spans="2:6" ht="15.6">
      <c r="B501" t="s">
        <v>1129</v>
      </c>
      <c r="C501" s="43">
        <v>44622</v>
      </c>
      <c r="D501" s="43">
        <v>45016</v>
      </c>
      <c r="E501" s="48">
        <f t="shared" si="15"/>
        <v>1</v>
      </c>
      <c r="F501" s="48">
        <f t="shared" si="16"/>
        <v>50</v>
      </c>
    </row>
    <row r="502" spans="2:6" ht="15.6">
      <c r="B502" t="s">
        <v>938</v>
      </c>
      <c r="C502" s="43">
        <v>44624</v>
      </c>
      <c r="D502" s="43">
        <v>45016</v>
      </c>
      <c r="E502" s="48">
        <f t="shared" si="15"/>
        <v>1</v>
      </c>
      <c r="F502" s="48">
        <f t="shared" si="16"/>
        <v>50</v>
      </c>
    </row>
    <row r="503" spans="2:6" ht="15.6">
      <c r="B503" t="s">
        <v>940</v>
      </c>
      <c r="C503" s="43">
        <v>44624</v>
      </c>
      <c r="D503" s="43">
        <v>45016</v>
      </c>
      <c r="E503" s="48">
        <f t="shared" si="15"/>
        <v>1</v>
      </c>
      <c r="F503" s="48">
        <f t="shared" si="16"/>
        <v>50</v>
      </c>
    </row>
    <row r="504" spans="2:6" ht="15.6">
      <c r="B504" t="s">
        <v>1130</v>
      </c>
      <c r="C504" s="43">
        <v>44624</v>
      </c>
      <c r="D504" s="43">
        <v>45016</v>
      </c>
      <c r="E504" s="48">
        <f t="shared" si="15"/>
        <v>1</v>
      </c>
      <c r="F504" s="48">
        <f t="shared" si="16"/>
        <v>50</v>
      </c>
    </row>
    <row r="505" spans="2:6" ht="15.6">
      <c r="B505" t="s">
        <v>1131</v>
      </c>
      <c r="C505" s="43">
        <v>44606</v>
      </c>
      <c r="D505" s="43">
        <v>45016</v>
      </c>
      <c r="E505" s="48">
        <f t="shared" si="15"/>
        <v>1</v>
      </c>
      <c r="F505" s="48">
        <f t="shared" si="16"/>
        <v>50</v>
      </c>
    </row>
    <row r="506" spans="2:6" ht="15.6">
      <c r="B506" t="s">
        <v>941</v>
      </c>
      <c r="C506" s="43">
        <v>44606</v>
      </c>
      <c r="D506" s="43">
        <v>45016</v>
      </c>
      <c r="E506" s="48">
        <f t="shared" si="15"/>
        <v>1</v>
      </c>
      <c r="F506" s="48">
        <f t="shared" si="16"/>
        <v>50</v>
      </c>
    </row>
    <row r="507" spans="2:6" ht="15.6">
      <c r="B507" t="s">
        <v>1132</v>
      </c>
      <c r="C507" s="43">
        <v>44606</v>
      </c>
      <c r="D507" s="43">
        <v>45016</v>
      </c>
      <c r="E507" s="48">
        <f t="shared" si="15"/>
        <v>1</v>
      </c>
      <c r="F507" s="48">
        <f t="shared" si="16"/>
        <v>50</v>
      </c>
    </row>
    <row r="508" spans="2:6" ht="15.6">
      <c r="B508" t="s">
        <v>904</v>
      </c>
      <c r="C508" s="43">
        <v>44606</v>
      </c>
      <c r="D508" s="43">
        <v>45016</v>
      </c>
      <c r="E508" s="48">
        <f t="shared" si="15"/>
        <v>1</v>
      </c>
      <c r="F508" s="48">
        <f t="shared" si="16"/>
        <v>50</v>
      </c>
    </row>
    <row r="509" spans="2:6" ht="15.6">
      <c r="B509" t="s">
        <v>1500</v>
      </c>
      <c r="C509" s="43">
        <v>44624</v>
      </c>
      <c r="D509" s="43">
        <v>45016</v>
      </c>
      <c r="E509" s="48">
        <f t="shared" si="15"/>
        <v>1</v>
      </c>
      <c r="F509" s="48">
        <f t="shared" si="16"/>
        <v>50</v>
      </c>
    </row>
    <row r="510" spans="2:6" ht="15.6">
      <c r="B510" t="s">
        <v>1277</v>
      </c>
      <c r="C510" s="43">
        <v>44629</v>
      </c>
      <c r="D510" s="43">
        <v>45016</v>
      </c>
      <c r="E510" s="48">
        <f t="shared" si="15"/>
        <v>1</v>
      </c>
      <c r="F510" s="48">
        <f t="shared" si="16"/>
        <v>50</v>
      </c>
    </row>
    <row r="511" spans="2:6" ht="15.6">
      <c r="B511" t="s">
        <v>1423</v>
      </c>
      <c r="C511" s="43">
        <v>44629</v>
      </c>
      <c r="D511" s="43">
        <v>45016</v>
      </c>
      <c r="E511" s="48">
        <f t="shared" si="15"/>
        <v>1</v>
      </c>
      <c r="F511" s="48">
        <f t="shared" si="16"/>
        <v>50</v>
      </c>
    </row>
    <row r="512" spans="2:6" ht="15.6">
      <c r="B512" t="s">
        <v>1133</v>
      </c>
      <c r="C512" s="43">
        <v>44629</v>
      </c>
      <c r="D512" s="43">
        <v>45016</v>
      </c>
      <c r="E512" s="48">
        <f t="shared" si="15"/>
        <v>1</v>
      </c>
      <c r="F512" s="48">
        <f t="shared" si="16"/>
        <v>50</v>
      </c>
    </row>
    <row r="513" spans="2:6" ht="15.6">
      <c r="B513" t="s">
        <v>1424</v>
      </c>
      <c r="C513" s="43">
        <v>44629</v>
      </c>
      <c r="D513" s="43">
        <v>45016</v>
      </c>
      <c r="E513" s="48">
        <f t="shared" si="15"/>
        <v>1</v>
      </c>
      <c r="F513" s="48">
        <f t="shared" si="16"/>
        <v>50</v>
      </c>
    </row>
    <row r="514" spans="2:6" ht="15.6">
      <c r="B514" t="s">
        <v>1278</v>
      </c>
      <c r="C514" s="43">
        <v>44629</v>
      </c>
      <c r="D514" s="43">
        <v>45016</v>
      </c>
      <c r="E514" s="48">
        <f t="shared" si="15"/>
        <v>1</v>
      </c>
      <c r="F514" s="48">
        <f t="shared" si="16"/>
        <v>50</v>
      </c>
    </row>
    <row r="515" spans="2:6" ht="15.6">
      <c r="B515" t="s">
        <v>1279</v>
      </c>
      <c r="C515" s="43">
        <v>44631</v>
      </c>
      <c r="D515" s="43">
        <v>45016</v>
      </c>
      <c r="E515" s="48">
        <f t="shared" ref="E515:E578" si="17">ROUNDDOWN((D515-C515)/365,0)</f>
        <v>1</v>
      </c>
      <c r="F515" s="48">
        <f t="shared" ref="F515:F578" si="18">VLOOKUP(E515,G:H,2,0)</f>
        <v>50</v>
      </c>
    </row>
    <row r="516" spans="2:6" ht="15.6">
      <c r="B516" t="s">
        <v>907</v>
      </c>
      <c r="C516" s="43">
        <v>44634</v>
      </c>
      <c r="D516" s="43">
        <v>45016</v>
      </c>
      <c r="E516" s="48">
        <f t="shared" si="17"/>
        <v>1</v>
      </c>
      <c r="F516" s="48">
        <f t="shared" si="18"/>
        <v>50</v>
      </c>
    </row>
    <row r="517" spans="2:6" ht="15.6">
      <c r="B517" t="s">
        <v>1503</v>
      </c>
      <c r="C517" s="43">
        <v>44634</v>
      </c>
      <c r="D517" s="43">
        <v>45016</v>
      </c>
      <c r="E517" s="48">
        <f t="shared" si="17"/>
        <v>1</v>
      </c>
      <c r="F517" s="48">
        <f t="shared" si="18"/>
        <v>50</v>
      </c>
    </row>
    <row r="518" spans="2:6" ht="15.6">
      <c r="B518" t="s">
        <v>1504</v>
      </c>
      <c r="C518" s="43">
        <v>44634</v>
      </c>
      <c r="D518" s="43">
        <v>45016</v>
      </c>
      <c r="E518" s="48">
        <f t="shared" si="17"/>
        <v>1</v>
      </c>
      <c r="F518" s="48">
        <f t="shared" si="18"/>
        <v>50</v>
      </c>
    </row>
    <row r="519" spans="2:6" ht="15.6">
      <c r="B519" t="s">
        <v>1505</v>
      </c>
      <c r="C519" s="43">
        <v>44634</v>
      </c>
      <c r="D519" s="43">
        <v>45016</v>
      </c>
      <c r="E519" s="48">
        <f t="shared" si="17"/>
        <v>1</v>
      </c>
      <c r="F519" s="48">
        <f t="shared" si="18"/>
        <v>50</v>
      </c>
    </row>
    <row r="520" spans="2:6" ht="15.6">
      <c r="B520" t="s">
        <v>1425</v>
      </c>
      <c r="C520" s="43">
        <v>44746</v>
      </c>
      <c r="D520" s="43">
        <v>45016</v>
      </c>
      <c r="E520" s="48">
        <f t="shared" si="17"/>
        <v>0</v>
      </c>
      <c r="F520" s="48">
        <f t="shared" si="18"/>
        <v>0</v>
      </c>
    </row>
    <row r="521" spans="2:6" ht="15.6">
      <c r="B521" t="s">
        <v>1506</v>
      </c>
      <c r="C521" s="43">
        <v>44634</v>
      </c>
      <c r="D521" s="43">
        <v>45016</v>
      </c>
      <c r="E521" s="48">
        <f t="shared" si="17"/>
        <v>1</v>
      </c>
      <c r="F521" s="48">
        <f t="shared" si="18"/>
        <v>50</v>
      </c>
    </row>
    <row r="522" spans="2:6" ht="15.6">
      <c r="B522" t="s">
        <v>1507</v>
      </c>
      <c r="C522" s="43">
        <v>44636</v>
      </c>
      <c r="D522" s="43">
        <v>45016</v>
      </c>
      <c r="E522" s="48">
        <f t="shared" si="17"/>
        <v>1</v>
      </c>
      <c r="F522" s="48">
        <f t="shared" si="18"/>
        <v>50</v>
      </c>
    </row>
    <row r="523" spans="2:6" ht="15.6">
      <c r="B523" t="s">
        <v>909</v>
      </c>
      <c r="C523" s="43">
        <v>44641</v>
      </c>
      <c r="D523" s="43">
        <v>45016</v>
      </c>
      <c r="E523" s="48">
        <f t="shared" si="17"/>
        <v>1</v>
      </c>
      <c r="F523" s="48">
        <f t="shared" si="18"/>
        <v>50</v>
      </c>
    </row>
    <row r="524" spans="2:6" ht="15.6">
      <c r="B524" t="s">
        <v>1426</v>
      </c>
      <c r="C524" s="43">
        <v>44641</v>
      </c>
      <c r="D524" s="43">
        <v>45016</v>
      </c>
      <c r="E524" s="48">
        <f t="shared" si="17"/>
        <v>1</v>
      </c>
      <c r="F524" s="48">
        <f t="shared" si="18"/>
        <v>50</v>
      </c>
    </row>
    <row r="525" spans="2:6" ht="15.6">
      <c r="B525" t="s">
        <v>1427</v>
      </c>
      <c r="C525" s="43">
        <v>44645</v>
      </c>
      <c r="D525" s="43">
        <v>45016</v>
      </c>
      <c r="E525" s="48">
        <f t="shared" si="17"/>
        <v>1</v>
      </c>
      <c r="F525" s="48">
        <f t="shared" si="18"/>
        <v>50</v>
      </c>
    </row>
    <row r="526" spans="2:6" ht="15.6">
      <c r="B526" t="s">
        <v>1429</v>
      </c>
      <c r="C526" s="43">
        <v>44648</v>
      </c>
      <c r="D526" s="43">
        <v>45016</v>
      </c>
      <c r="E526" s="48">
        <f t="shared" si="17"/>
        <v>1</v>
      </c>
      <c r="F526" s="48">
        <f t="shared" si="18"/>
        <v>50</v>
      </c>
    </row>
    <row r="527" spans="2:6" ht="15.6">
      <c r="B527" t="s">
        <v>942</v>
      </c>
      <c r="C527" s="43">
        <v>44648</v>
      </c>
      <c r="D527" s="43">
        <v>45016</v>
      </c>
      <c r="E527" s="48">
        <f t="shared" si="17"/>
        <v>1</v>
      </c>
      <c r="F527" s="48">
        <f t="shared" si="18"/>
        <v>50</v>
      </c>
    </row>
    <row r="528" spans="2:6" ht="15.6">
      <c r="B528" t="s">
        <v>1511</v>
      </c>
      <c r="C528" s="43">
        <v>44648</v>
      </c>
      <c r="D528" s="43">
        <v>45016</v>
      </c>
      <c r="E528" s="48">
        <f t="shared" si="17"/>
        <v>1</v>
      </c>
      <c r="F528" s="48">
        <f t="shared" si="18"/>
        <v>50</v>
      </c>
    </row>
    <row r="529" spans="2:6" ht="15.6">
      <c r="B529" t="s">
        <v>912</v>
      </c>
      <c r="C529" s="43">
        <v>44652</v>
      </c>
      <c r="D529" s="43">
        <v>45016</v>
      </c>
      <c r="E529" s="48">
        <f t="shared" si="17"/>
        <v>0</v>
      </c>
      <c r="F529" s="48">
        <f t="shared" si="18"/>
        <v>0</v>
      </c>
    </row>
    <row r="530" spans="2:6" ht="15.6">
      <c r="B530" t="s">
        <v>915</v>
      </c>
      <c r="C530" s="43">
        <v>44652</v>
      </c>
      <c r="D530" s="43">
        <v>45016</v>
      </c>
      <c r="E530" s="48">
        <f t="shared" si="17"/>
        <v>0</v>
      </c>
      <c r="F530" s="48">
        <f t="shared" si="18"/>
        <v>0</v>
      </c>
    </row>
    <row r="531" spans="2:6" ht="15.6">
      <c r="B531" t="s">
        <v>1137</v>
      </c>
      <c r="C531" s="43">
        <v>44652</v>
      </c>
      <c r="D531" s="43">
        <v>45016</v>
      </c>
      <c r="E531" s="48">
        <f t="shared" si="17"/>
        <v>0</v>
      </c>
      <c r="F531" s="48">
        <f t="shared" si="18"/>
        <v>0</v>
      </c>
    </row>
    <row r="532" spans="2:6" ht="15.6">
      <c r="B532" t="s">
        <v>944</v>
      </c>
      <c r="C532" s="43">
        <v>44652</v>
      </c>
      <c r="D532" s="43">
        <v>45016</v>
      </c>
      <c r="E532" s="48">
        <f t="shared" si="17"/>
        <v>0</v>
      </c>
      <c r="F532" s="48">
        <f t="shared" si="18"/>
        <v>0</v>
      </c>
    </row>
    <row r="533" spans="2:6" ht="15.6">
      <c r="B533" t="s">
        <v>945</v>
      </c>
      <c r="C533" s="43">
        <v>44657</v>
      </c>
      <c r="D533" s="43">
        <v>45016</v>
      </c>
      <c r="E533" s="48">
        <f t="shared" si="17"/>
        <v>0</v>
      </c>
      <c r="F533" s="48">
        <f t="shared" si="18"/>
        <v>0</v>
      </c>
    </row>
    <row r="534" spans="2:6" ht="15.6">
      <c r="B534" t="s">
        <v>1138</v>
      </c>
      <c r="C534" s="43">
        <v>44657</v>
      </c>
      <c r="D534" s="43">
        <v>45016</v>
      </c>
      <c r="E534" s="48">
        <f t="shared" si="17"/>
        <v>0</v>
      </c>
      <c r="F534" s="48">
        <f t="shared" si="18"/>
        <v>0</v>
      </c>
    </row>
    <row r="535" spans="2:6" ht="15.6">
      <c r="B535" t="s">
        <v>1432</v>
      </c>
      <c r="C535" s="43">
        <v>44657</v>
      </c>
      <c r="D535" s="43">
        <v>45016</v>
      </c>
      <c r="E535" s="48">
        <f t="shared" si="17"/>
        <v>0</v>
      </c>
      <c r="F535" s="48">
        <f t="shared" si="18"/>
        <v>0</v>
      </c>
    </row>
    <row r="536" spans="2:6" ht="15.6">
      <c r="B536" t="s">
        <v>1512</v>
      </c>
      <c r="C536" s="43">
        <v>44657</v>
      </c>
      <c r="D536" s="43">
        <v>45016</v>
      </c>
      <c r="E536" s="48">
        <f t="shared" si="17"/>
        <v>0</v>
      </c>
      <c r="F536" s="48">
        <f t="shared" si="18"/>
        <v>0</v>
      </c>
    </row>
    <row r="537" spans="2:6" ht="15.6">
      <c r="B537" t="s">
        <v>946</v>
      </c>
      <c r="C537" s="43">
        <v>44657</v>
      </c>
      <c r="D537" s="43">
        <v>45016</v>
      </c>
      <c r="E537" s="48">
        <f t="shared" si="17"/>
        <v>0</v>
      </c>
      <c r="F537" s="48">
        <f t="shared" si="18"/>
        <v>0</v>
      </c>
    </row>
    <row r="538" spans="2:6" ht="15.6">
      <c r="B538" t="s">
        <v>1139</v>
      </c>
      <c r="C538" s="43">
        <v>44659</v>
      </c>
      <c r="D538" s="43">
        <v>45016</v>
      </c>
      <c r="E538" s="48">
        <f t="shared" si="17"/>
        <v>0</v>
      </c>
      <c r="F538" s="48">
        <f t="shared" si="18"/>
        <v>0</v>
      </c>
    </row>
    <row r="539" spans="2:6" ht="15.6">
      <c r="B539" t="s">
        <v>1555</v>
      </c>
      <c r="C539" s="43">
        <v>44659</v>
      </c>
      <c r="D539" s="43">
        <v>45016</v>
      </c>
      <c r="E539" s="48">
        <f t="shared" si="17"/>
        <v>0</v>
      </c>
      <c r="F539" s="48">
        <f t="shared" si="18"/>
        <v>0</v>
      </c>
    </row>
    <row r="540" spans="2:6" ht="15.6">
      <c r="B540" t="s">
        <v>1513</v>
      </c>
      <c r="C540" s="43">
        <v>44662</v>
      </c>
      <c r="D540" s="43">
        <v>45016</v>
      </c>
      <c r="E540" s="48">
        <f t="shared" si="17"/>
        <v>0</v>
      </c>
      <c r="F540" s="48">
        <f t="shared" si="18"/>
        <v>0</v>
      </c>
    </row>
    <row r="541" spans="2:6" ht="15.6">
      <c r="B541" t="s">
        <v>1237</v>
      </c>
      <c r="C541" s="43">
        <v>44811</v>
      </c>
      <c r="D541" s="43">
        <v>45016</v>
      </c>
      <c r="E541" s="48">
        <f t="shared" si="17"/>
        <v>0</v>
      </c>
      <c r="F541" s="48">
        <f t="shared" si="18"/>
        <v>0</v>
      </c>
    </row>
    <row r="542" spans="2:6" ht="15.6">
      <c r="B542" t="s">
        <v>1556</v>
      </c>
      <c r="C542" s="43">
        <v>44664</v>
      </c>
      <c r="D542" s="43">
        <v>45016</v>
      </c>
      <c r="E542" s="48">
        <f t="shared" si="17"/>
        <v>0</v>
      </c>
      <c r="F542" s="48">
        <f t="shared" si="18"/>
        <v>0</v>
      </c>
    </row>
    <row r="543" spans="2:6" ht="15.6">
      <c r="B543" t="s">
        <v>947</v>
      </c>
      <c r="C543" s="43">
        <v>44666</v>
      </c>
      <c r="D543" s="43">
        <v>45016</v>
      </c>
      <c r="E543" s="48">
        <f t="shared" si="17"/>
        <v>0</v>
      </c>
      <c r="F543" s="48">
        <f t="shared" si="18"/>
        <v>0</v>
      </c>
    </row>
    <row r="544" spans="2:6" ht="15.6">
      <c r="B544" t="s">
        <v>1283</v>
      </c>
      <c r="C544" s="43">
        <v>44666</v>
      </c>
      <c r="D544" s="43">
        <v>45016</v>
      </c>
      <c r="E544" s="48">
        <f t="shared" si="17"/>
        <v>0</v>
      </c>
      <c r="F544" s="48">
        <f t="shared" si="18"/>
        <v>0</v>
      </c>
    </row>
    <row r="545" spans="2:6" ht="15.6">
      <c r="B545" t="s">
        <v>1558</v>
      </c>
      <c r="C545" s="43">
        <v>44671</v>
      </c>
      <c r="D545" s="43">
        <v>45016</v>
      </c>
      <c r="E545" s="48">
        <f t="shared" si="17"/>
        <v>0</v>
      </c>
      <c r="F545" s="48">
        <f t="shared" si="18"/>
        <v>0</v>
      </c>
    </row>
    <row r="546" spans="2:6" ht="15.6">
      <c r="B546" t="s">
        <v>949</v>
      </c>
      <c r="C546" s="43">
        <v>44746</v>
      </c>
      <c r="D546" s="43">
        <v>45016</v>
      </c>
      <c r="E546" s="48">
        <f t="shared" si="17"/>
        <v>0</v>
      </c>
      <c r="F546" s="48">
        <f t="shared" si="18"/>
        <v>0</v>
      </c>
    </row>
    <row r="547" spans="2:6" ht="15.6">
      <c r="B547" t="s">
        <v>950</v>
      </c>
      <c r="C547" s="43">
        <v>44676</v>
      </c>
      <c r="D547" s="43">
        <v>45016</v>
      </c>
      <c r="E547" s="48">
        <f t="shared" si="17"/>
        <v>0</v>
      </c>
      <c r="F547" s="48">
        <f t="shared" si="18"/>
        <v>0</v>
      </c>
    </row>
    <row r="548" spans="2:6" ht="15.6">
      <c r="B548" t="s">
        <v>1142</v>
      </c>
      <c r="C548" s="43">
        <v>44676</v>
      </c>
      <c r="D548" s="43">
        <v>45016</v>
      </c>
      <c r="E548" s="48">
        <f t="shared" si="17"/>
        <v>0</v>
      </c>
      <c r="F548" s="48">
        <f t="shared" si="18"/>
        <v>0</v>
      </c>
    </row>
    <row r="549" spans="2:6" ht="15.6">
      <c r="B549" t="s">
        <v>952</v>
      </c>
      <c r="C549" s="43">
        <v>44676</v>
      </c>
      <c r="D549" s="43">
        <v>45016</v>
      </c>
      <c r="E549" s="48">
        <f t="shared" si="17"/>
        <v>0</v>
      </c>
      <c r="F549" s="48">
        <f t="shared" si="18"/>
        <v>0</v>
      </c>
    </row>
    <row r="550" spans="2:6" ht="15.6">
      <c r="B550" t="s">
        <v>1515</v>
      </c>
      <c r="C550" s="43">
        <v>44678</v>
      </c>
      <c r="D550" s="43">
        <v>45016</v>
      </c>
      <c r="E550" s="48">
        <f t="shared" si="17"/>
        <v>0</v>
      </c>
      <c r="F550" s="48">
        <f t="shared" si="18"/>
        <v>0</v>
      </c>
    </row>
    <row r="551" spans="2:6" ht="15.6">
      <c r="B551" t="s">
        <v>1286</v>
      </c>
      <c r="C551" s="43">
        <v>44678</v>
      </c>
      <c r="D551" s="43">
        <v>45016</v>
      </c>
      <c r="E551" s="48">
        <f t="shared" si="17"/>
        <v>0</v>
      </c>
      <c r="F551" s="48">
        <f t="shared" si="18"/>
        <v>0</v>
      </c>
    </row>
    <row r="552" spans="2:6" ht="15.6">
      <c r="B552" t="s">
        <v>1560</v>
      </c>
      <c r="C552" s="43">
        <v>44686</v>
      </c>
      <c r="D552" s="43">
        <v>45016</v>
      </c>
      <c r="E552" s="48">
        <f t="shared" si="17"/>
        <v>0</v>
      </c>
      <c r="F552" s="48">
        <f t="shared" si="18"/>
        <v>0</v>
      </c>
    </row>
    <row r="553" spans="2:6" ht="15.6">
      <c r="B553" t="s">
        <v>1143</v>
      </c>
      <c r="C553" s="43">
        <v>44687</v>
      </c>
      <c r="D553" s="43">
        <v>45016</v>
      </c>
      <c r="E553" s="48">
        <f t="shared" si="17"/>
        <v>0</v>
      </c>
      <c r="F553" s="48">
        <f t="shared" si="18"/>
        <v>0</v>
      </c>
    </row>
    <row r="554" spans="2:6" ht="15.6">
      <c r="B554" t="s">
        <v>1516</v>
      </c>
      <c r="C554" s="43">
        <v>44687</v>
      </c>
      <c r="D554" s="43">
        <v>45016</v>
      </c>
      <c r="E554" s="48">
        <f t="shared" si="17"/>
        <v>0</v>
      </c>
      <c r="F554" s="48">
        <f t="shared" si="18"/>
        <v>0</v>
      </c>
    </row>
    <row r="555" spans="2:6" ht="15.6">
      <c r="B555" t="s">
        <v>1145</v>
      </c>
      <c r="C555" s="43">
        <v>44687</v>
      </c>
      <c r="D555" s="43">
        <v>45016</v>
      </c>
      <c r="E555" s="48">
        <f t="shared" si="17"/>
        <v>0</v>
      </c>
      <c r="F555" s="48">
        <f t="shared" si="18"/>
        <v>0</v>
      </c>
    </row>
    <row r="556" spans="2:6" ht="15.6">
      <c r="B556" t="s">
        <v>1518</v>
      </c>
      <c r="C556" s="43">
        <v>44687</v>
      </c>
      <c r="D556" s="43">
        <v>45016</v>
      </c>
      <c r="E556" s="48">
        <f t="shared" si="17"/>
        <v>0</v>
      </c>
      <c r="F556" s="48">
        <f t="shared" si="18"/>
        <v>0</v>
      </c>
    </row>
    <row r="557" spans="2:6" ht="15.6">
      <c r="B557" t="s">
        <v>343</v>
      </c>
      <c r="C557" s="43">
        <v>43878</v>
      </c>
      <c r="D557" s="43">
        <v>45016</v>
      </c>
      <c r="E557" s="48">
        <f t="shared" si="17"/>
        <v>3</v>
      </c>
      <c r="F557" s="48">
        <f t="shared" si="18"/>
        <v>150</v>
      </c>
    </row>
    <row r="558" spans="2:6" ht="15.6">
      <c r="B558" t="s">
        <v>1288</v>
      </c>
      <c r="C558" s="43">
        <v>44692</v>
      </c>
      <c r="D558" s="43">
        <v>45016</v>
      </c>
      <c r="E558" s="48">
        <f t="shared" si="17"/>
        <v>0</v>
      </c>
      <c r="F558" s="48">
        <f t="shared" si="18"/>
        <v>0</v>
      </c>
    </row>
    <row r="559" spans="2:6" ht="15.6">
      <c r="B559" t="s">
        <v>1520</v>
      </c>
      <c r="C559" s="43">
        <v>44692</v>
      </c>
      <c r="D559" s="43">
        <v>45016</v>
      </c>
      <c r="E559" s="48">
        <f t="shared" si="17"/>
        <v>0</v>
      </c>
      <c r="F559" s="48">
        <f t="shared" si="18"/>
        <v>0</v>
      </c>
    </row>
    <row r="560" spans="2:6" ht="15.6">
      <c r="B560" t="s">
        <v>1150</v>
      </c>
      <c r="C560" s="43">
        <v>44691</v>
      </c>
      <c r="D560" s="43">
        <v>45016</v>
      </c>
      <c r="E560" s="48">
        <f t="shared" si="17"/>
        <v>0</v>
      </c>
      <c r="F560" s="48">
        <f t="shared" si="18"/>
        <v>0</v>
      </c>
    </row>
    <row r="561" spans="2:6" ht="15.6">
      <c r="B561" t="s">
        <v>1562</v>
      </c>
      <c r="C561" s="43">
        <v>44694</v>
      </c>
      <c r="D561" s="43">
        <v>45016</v>
      </c>
      <c r="E561" s="48">
        <f t="shared" si="17"/>
        <v>0</v>
      </c>
      <c r="F561" s="48">
        <f t="shared" si="18"/>
        <v>0</v>
      </c>
    </row>
    <row r="562" spans="2:6" ht="15.6">
      <c r="B562" t="s">
        <v>1566</v>
      </c>
      <c r="C562" s="43">
        <v>44694</v>
      </c>
      <c r="D562" s="43">
        <v>45016</v>
      </c>
      <c r="E562" s="48">
        <f t="shared" si="17"/>
        <v>0</v>
      </c>
      <c r="F562" s="48">
        <f t="shared" si="18"/>
        <v>0</v>
      </c>
    </row>
    <row r="563" spans="2:6" ht="15.6">
      <c r="B563" t="s">
        <v>1147</v>
      </c>
      <c r="C563" s="43">
        <v>44697</v>
      </c>
      <c r="D563" s="43">
        <v>45016</v>
      </c>
      <c r="E563" s="48">
        <f t="shared" si="17"/>
        <v>0</v>
      </c>
      <c r="F563" s="48">
        <f t="shared" si="18"/>
        <v>0</v>
      </c>
    </row>
    <row r="564" spans="2:6" ht="15.6">
      <c r="B564" t="s">
        <v>1433</v>
      </c>
      <c r="C564" s="43">
        <v>44704</v>
      </c>
      <c r="D564" s="43">
        <v>45016</v>
      </c>
      <c r="E564" s="48">
        <f t="shared" si="17"/>
        <v>0</v>
      </c>
      <c r="F564" s="48">
        <f t="shared" si="18"/>
        <v>0</v>
      </c>
    </row>
    <row r="565" spans="2:6" ht="15.6">
      <c r="B565" t="s">
        <v>956</v>
      </c>
      <c r="C565" s="43">
        <v>44704</v>
      </c>
      <c r="D565" s="43">
        <v>45016</v>
      </c>
      <c r="E565" s="48">
        <f t="shared" si="17"/>
        <v>0</v>
      </c>
      <c r="F565" s="48">
        <f t="shared" si="18"/>
        <v>0</v>
      </c>
    </row>
    <row r="566" spans="2:6" ht="15.6">
      <c r="B566" t="s">
        <v>958</v>
      </c>
      <c r="C566" s="43">
        <v>44706</v>
      </c>
      <c r="D566" s="43">
        <v>45016</v>
      </c>
      <c r="E566" s="48">
        <f t="shared" si="17"/>
        <v>0</v>
      </c>
      <c r="F566" s="48">
        <f t="shared" si="18"/>
        <v>0</v>
      </c>
    </row>
    <row r="567" spans="2:6" ht="15.6">
      <c r="B567" t="s">
        <v>1055</v>
      </c>
      <c r="C567" s="43">
        <v>43437</v>
      </c>
      <c r="D567" s="43">
        <v>45016</v>
      </c>
      <c r="E567" s="48">
        <f t="shared" si="17"/>
        <v>4</v>
      </c>
      <c r="F567" s="48">
        <f t="shared" si="18"/>
        <v>200</v>
      </c>
    </row>
    <row r="568" spans="2:6" ht="15.6">
      <c r="B568" t="s">
        <v>1152</v>
      </c>
      <c r="C568" s="43">
        <v>44708</v>
      </c>
      <c r="D568" s="43">
        <v>45016</v>
      </c>
      <c r="E568" s="48">
        <f t="shared" si="17"/>
        <v>0</v>
      </c>
      <c r="F568" s="48">
        <f t="shared" si="18"/>
        <v>0</v>
      </c>
    </row>
    <row r="569" spans="2:6" ht="15.6">
      <c r="B569" t="s">
        <v>1434</v>
      </c>
      <c r="C569" s="43">
        <v>44713</v>
      </c>
      <c r="D569" s="43">
        <v>45016</v>
      </c>
      <c r="E569" s="48">
        <f t="shared" si="17"/>
        <v>0</v>
      </c>
      <c r="F569" s="48">
        <f t="shared" si="18"/>
        <v>0</v>
      </c>
    </row>
    <row r="570" spans="2:6" ht="15.6">
      <c r="B570" t="s">
        <v>1621</v>
      </c>
      <c r="C570" s="43">
        <v>44713</v>
      </c>
      <c r="D570" s="43">
        <v>45016</v>
      </c>
      <c r="E570" s="48">
        <f t="shared" si="17"/>
        <v>0</v>
      </c>
      <c r="F570" s="48">
        <f t="shared" si="18"/>
        <v>0</v>
      </c>
    </row>
    <row r="571" spans="2:6" ht="15.6">
      <c r="B571" t="s">
        <v>963</v>
      </c>
      <c r="C571" s="43">
        <v>44713</v>
      </c>
      <c r="D571" s="43">
        <v>45016</v>
      </c>
      <c r="E571" s="48">
        <f t="shared" si="17"/>
        <v>0</v>
      </c>
      <c r="F571" s="48">
        <f t="shared" si="18"/>
        <v>0</v>
      </c>
    </row>
    <row r="572" spans="2:6" ht="15.6">
      <c r="B572" t="s">
        <v>1153</v>
      </c>
      <c r="C572" s="43">
        <v>44713</v>
      </c>
      <c r="D572" s="43">
        <v>45016</v>
      </c>
      <c r="E572" s="48">
        <f t="shared" si="17"/>
        <v>0</v>
      </c>
      <c r="F572" s="48">
        <f t="shared" si="18"/>
        <v>0</v>
      </c>
    </row>
    <row r="573" spans="2:6" ht="15.6">
      <c r="B573" t="s">
        <v>1567</v>
      </c>
      <c r="C573" s="43">
        <v>44713</v>
      </c>
      <c r="D573" s="43">
        <v>45016</v>
      </c>
      <c r="E573" s="48">
        <f t="shared" si="17"/>
        <v>0</v>
      </c>
      <c r="F573" s="48">
        <f t="shared" si="18"/>
        <v>0</v>
      </c>
    </row>
    <row r="574" spans="2:6" ht="15.6">
      <c r="B574" t="s">
        <v>1568</v>
      </c>
      <c r="C574" s="43">
        <v>44713</v>
      </c>
      <c r="D574" s="43">
        <v>45016</v>
      </c>
      <c r="E574" s="48">
        <f t="shared" si="17"/>
        <v>0</v>
      </c>
      <c r="F574" s="48">
        <f t="shared" si="18"/>
        <v>0</v>
      </c>
    </row>
    <row r="575" spans="2:6" ht="15.6">
      <c r="B575" t="s">
        <v>1622</v>
      </c>
      <c r="C575" s="43">
        <v>44713</v>
      </c>
      <c r="D575" s="43">
        <v>45016</v>
      </c>
      <c r="E575" s="48">
        <f t="shared" si="17"/>
        <v>0</v>
      </c>
      <c r="F575" s="48">
        <f t="shared" si="18"/>
        <v>0</v>
      </c>
    </row>
    <row r="576" spans="2:6" ht="15.6">
      <c r="B576" t="s">
        <v>1623</v>
      </c>
      <c r="C576" s="43">
        <v>44713</v>
      </c>
      <c r="D576" s="43">
        <v>45016</v>
      </c>
      <c r="E576" s="48">
        <f t="shared" si="17"/>
        <v>0</v>
      </c>
      <c r="F576" s="48">
        <f t="shared" si="18"/>
        <v>0</v>
      </c>
    </row>
    <row r="577" spans="2:6" ht="15.6">
      <c r="B577" t="s">
        <v>1155</v>
      </c>
      <c r="C577" s="43">
        <v>44713</v>
      </c>
      <c r="D577" s="43">
        <v>45016</v>
      </c>
      <c r="E577" s="48">
        <f t="shared" si="17"/>
        <v>0</v>
      </c>
      <c r="F577" s="48">
        <f t="shared" si="18"/>
        <v>0</v>
      </c>
    </row>
    <row r="578" spans="2:6" ht="15.6">
      <c r="B578" t="s">
        <v>965</v>
      </c>
      <c r="C578" s="43">
        <v>44718</v>
      </c>
      <c r="D578" s="43">
        <v>45016</v>
      </c>
      <c r="E578" s="48">
        <f t="shared" si="17"/>
        <v>0</v>
      </c>
      <c r="F578" s="48">
        <f t="shared" si="18"/>
        <v>0</v>
      </c>
    </row>
    <row r="579" spans="2:6" ht="15.6">
      <c r="B579" t="s">
        <v>1290</v>
      </c>
      <c r="C579" s="43">
        <v>44718</v>
      </c>
      <c r="D579" s="43">
        <v>45016</v>
      </c>
      <c r="E579" s="48">
        <f t="shared" ref="E579:E642" si="19">ROUNDDOWN((D579-C579)/365,0)</f>
        <v>0</v>
      </c>
      <c r="F579" s="48">
        <f t="shared" ref="F579:F642" si="20">VLOOKUP(E579,G:H,2,0)</f>
        <v>0</v>
      </c>
    </row>
    <row r="580" spans="2:6" ht="15.6">
      <c r="B580" t="s">
        <v>1624</v>
      </c>
      <c r="C580" s="43">
        <v>44719</v>
      </c>
      <c r="D580" s="43">
        <v>45016</v>
      </c>
      <c r="E580" s="48">
        <f t="shared" si="19"/>
        <v>0</v>
      </c>
      <c r="F580" s="48">
        <f t="shared" si="20"/>
        <v>0</v>
      </c>
    </row>
    <row r="581" spans="2:6" ht="15.6">
      <c r="B581" t="s">
        <v>966</v>
      </c>
      <c r="C581" s="43">
        <v>44720</v>
      </c>
      <c r="D581" s="43">
        <v>45016</v>
      </c>
      <c r="E581" s="48">
        <f t="shared" si="19"/>
        <v>0</v>
      </c>
      <c r="F581" s="48">
        <f t="shared" si="20"/>
        <v>0</v>
      </c>
    </row>
    <row r="582" spans="2:6" ht="15.6">
      <c r="B582" t="s">
        <v>836</v>
      </c>
      <c r="C582" s="43">
        <v>44382</v>
      </c>
      <c r="D582" s="43">
        <v>45016</v>
      </c>
      <c r="E582" s="48">
        <f t="shared" si="19"/>
        <v>1</v>
      </c>
      <c r="F582" s="48">
        <f t="shared" si="20"/>
        <v>50</v>
      </c>
    </row>
    <row r="583" spans="2:6" ht="15.6">
      <c r="B583" t="s">
        <v>1291</v>
      </c>
      <c r="C583" s="43">
        <v>44725</v>
      </c>
      <c r="D583" s="43">
        <v>45016</v>
      </c>
      <c r="E583" s="48">
        <f t="shared" si="19"/>
        <v>0</v>
      </c>
      <c r="F583" s="48">
        <f t="shared" si="20"/>
        <v>0</v>
      </c>
    </row>
    <row r="584" spans="2:6" ht="15.6">
      <c r="B584" t="s">
        <v>970</v>
      </c>
      <c r="C584" s="43">
        <v>44725</v>
      </c>
      <c r="D584" s="43">
        <v>45016</v>
      </c>
      <c r="E584" s="48">
        <f t="shared" si="19"/>
        <v>0</v>
      </c>
      <c r="F584" s="48">
        <f t="shared" si="20"/>
        <v>0</v>
      </c>
    </row>
    <row r="585" spans="2:6" ht="15.6">
      <c r="B585" t="s">
        <v>1569</v>
      </c>
      <c r="C585" s="43">
        <v>44727</v>
      </c>
      <c r="D585" s="43">
        <v>45016</v>
      </c>
      <c r="E585" s="48">
        <f t="shared" si="19"/>
        <v>0</v>
      </c>
      <c r="F585" s="48">
        <f t="shared" si="20"/>
        <v>0</v>
      </c>
    </row>
    <row r="586" spans="2:6" ht="15.6">
      <c r="B586" t="s">
        <v>1161</v>
      </c>
      <c r="C586" s="43">
        <v>44727</v>
      </c>
      <c r="D586" s="43">
        <v>45016</v>
      </c>
      <c r="E586" s="48">
        <f t="shared" si="19"/>
        <v>0</v>
      </c>
      <c r="F586" s="48">
        <f t="shared" si="20"/>
        <v>0</v>
      </c>
    </row>
    <row r="587" spans="2:6" ht="15.6">
      <c r="B587" t="s">
        <v>972</v>
      </c>
      <c r="C587" s="43">
        <v>44727</v>
      </c>
      <c r="D587" s="43">
        <v>45016</v>
      </c>
      <c r="E587" s="48">
        <f t="shared" si="19"/>
        <v>0</v>
      </c>
      <c r="F587" s="48">
        <f t="shared" si="20"/>
        <v>0</v>
      </c>
    </row>
    <row r="588" spans="2:6" ht="15.6">
      <c r="B588" t="s">
        <v>1625</v>
      </c>
      <c r="C588" s="43">
        <v>44729</v>
      </c>
      <c r="D588" s="43">
        <v>45016</v>
      </c>
      <c r="E588" s="48">
        <f t="shared" si="19"/>
        <v>0</v>
      </c>
      <c r="F588" s="48">
        <f t="shared" si="20"/>
        <v>0</v>
      </c>
    </row>
    <row r="589" spans="2:6" ht="15.6">
      <c r="B589" t="s">
        <v>974</v>
      </c>
      <c r="C589" s="43">
        <v>44729</v>
      </c>
      <c r="D589" s="43">
        <v>45016</v>
      </c>
      <c r="E589" s="48">
        <f t="shared" si="19"/>
        <v>0</v>
      </c>
      <c r="F589" s="48">
        <f t="shared" si="20"/>
        <v>0</v>
      </c>
    </row>
    <row r="590" spans="2:6" ht="15.6">
      <c r="B590" t="s">
        <v>1626</v>
      </c>
      <c r="C590" s="43">
        <v>44732</v>
      </c>
      <c r="D590" s="43">
        <v>45016</v>
      </c>
      <c r="E590" s="48">
        <f t="shared" si="19"/>
        <v>0</v>
      </c>
      <c r="F590" s="48">
        <f t="shared" si="20"/>
        <v>0</v>
      </c>
    </row>
    <row r="591" spans="2:6" ht="15.6">
      <c r="B591" t="s">
        <v>1435</v>
      </c>
      <c r="C591" s="43">
        <v>44732</v>
      </c>
      <c r="D591" s="43">
        <v>45016</v>
      </c>
      <c r="E591" s="48">
        <f t="shared" si="19"/>
        <v>0</v>
      </c>
      <c r="F591" s="48">
        <f t="shared" si="20"/>
        <v>0</v>
      </c>
    </row>
    <row r="592" spans="2:6" ht="15.6">
      <c r="B592" t="s">
        <v>1669</v>
      </c>
      <c r="C592" s="43">
        <v>44788</v>
      </c>
      <c r="D592" s="43">
        <v>45016</v>
      </c>
      <c r="E592" s="48">
        <f t="shared" si="19"/>
        <v>0</v>
      </c>
      <c r="F592" s="48">
        <f t="shared" si="20"/>
        <v>0</v>
      </c>
    </row>
    <row r="593" spans="2:6" ht="15.6">
      <c r="B593" t="s">
        <v>976</v>
      </c>
      <c r="C593" s="43">
        <v>44732</v>
      </c>
      <c r="D593" s="43">
        <v>45016</v>
      </c>
      <c r="E593" s="48">
        <f t="shared" si="19"/>
        <v>0</v>
      </c>
      <c r="F593" s="48">
        <f t="shared" si="20"/>
        <v>0</v>
      </c>
    </row>
    <row r="594" spans="2:6" ht="15.6">
      <c r="B594" t="s">
        <v>1164</v>
      </c>
      <c r="C594" s="43">
        <v>44732</v>
      </c>
      <c r="D594" s="43">
        <v>45016</v>
      </c>
      <c r="E594" s="48">
        <f t="shared" si="19"/>
        <v>0</v>
      </c>
      <c r="F594" s="48">
        <f t="shared" si="20"/>
        <v>0</v>
      </c>
    </row>
    <row r="595" spans="2:6" ht="15.6">
      <c r="B595" t="s">
        <v>1670</v>
      </c>
      <c r="C595" s="43">
        <v>44795</v>
      </c>
      <c r="D595" s="43">
        <v>45016</v>
      </c>
      <c r="E595" s="48">
        <f t="shared" si="19"/>
        <v>0</v>
      </c>
      <c r="F595" s="48">
        <f t="shared" si="20"/>
        <v>0</v>
      </c>
    </row>
    <row r="596" spans="2:6" ht="15.6">
      <c r="B596" t="s">
        <v>1292</v>
      </c>
      <c r="C596" s="43">
        <v>44734</v>
      </c>
      <c r="D596" s="43">
        <v>45016</v>
      </c>
      <c r="E596" s="48">
        <f t="shared" si="19"/>
        <v>0</v>
      </c>
      <c r="F596" s="48">
        <f t="shared" si="20"/>
        <v>0</v>
      </c>
    </row>
    <row r="597" spans="2:6" ht="15.6">
      <c r="B597" t="s">
        <v>1438</v>
      </c>
      <c r="C597" s="43">
        <v>44736</v>
      </c>
      <c r="D597" s="43">
        <v>45016</v>
      </c>
      <c r="E597" s="48">
        <f t="shared" si="19"/>
        <v>0</v>
      </c>
      <c r="F597" s="48">
        <f t="shared" si="20"/>
        <v>0</v>
      </c>
    </row>
    <row r="598" spans="2:6" ht="15.6">
      <c r="B598" t="s">
        <v>1572</v>
      </c>
      <c r="C598" s="43">
        <v>44739</v>
      </c>
      <c r="D598" s="43">
        <v>45016</v>
      </c>
      <c r="E598" s="48">
        <f t="shared" si="19"/>
        <v>0</v>
      </c>
      <c r="F598" s="48">
        <f t="shared" si="20"/>
        <v>0</v>
      </c>
    </row>
    <row r="599" spans="2:6" ht="15.6">
      <c r="B599" t="s">
        <v>1440</v>
      </c>
      <c r="C599" s="43">
        <v>44739</v>
      </c>
      <c r="D599" s="43">
        <v>45016</v>
      </c>
      <c r="E599" s="48">
        <f t="shared" si="19"/>
        <v>0</v>
      </c>
      <c r="F599" s="48">
        <f t="shared" si="20"/>
        <v>0</v>
      </c>
    </row>
    <row r="600" spans="2:6" ht="15.6">
      <c r="B600" t="s">
        <v>1627</v>
      </c>
      <c r="C600" s="43">
        <v>44741</v>
      </c>
      <c r="D600" s="43">
        <v>45016</v>
      </c>
      <c r="E600" s="48">
        <f t="shared" si="19"/>
        <v>0</v>
      </c>
      <c r="F600" s="48">
        <f t="shared" si="20"/>
        <v>0</v>
      </c>
    </row>
    <row r="601" spans="2:6" ht="15.6">
      <c r="B601" t="s">
        <v>1165</v>
      </c>
      <c r="C601" s="43">
        <v>44741</v>
      </c>
      <c r="D601" s="43">
        <v>45016</v>
      </c>
      <c r="E601" s="48">
        <f t="shared" si="19"/>
        <v>0</v>
      </c>
      <c r="F601" s="48">
        <f t="shared" si="20"/>
        <v>0</v>
      </c>
    </row>
    <row r="602" spans="2:6" ht="15.6">
      <c r="B602" t="s">
        <v>1168</v>
      </c>
      <c r="C602" s="43">
        <v>44740</v>
      </c>
      <c r="D602" s="43">
        <v>45016</v>
      </c>
      <c r="E602" s="48">
        <f t="shared" si="19"/>
        <v>0</v>
      </c>
      <c r="F602" s="48">
        <f t="shared" si="20"/>
        <v>0</v>
      </c>
    </row>
    <row r="603" spans="2:6" ht="15.6">
      <c r="B603" t="s">
        <v>1295</v>
      </c>
      <c r="C603" s="43">
        <v>44742</v>
      </c>
      <c r="D603" s="43">
        <v>45016</v>
      </c>
      <c r="E603" s="48">
        <f t="shared" si="19"/>
        <v>0</v>
      </c>
      <c r="F603" s="48">
        <f t="shared" si="20"/>
        <v>0</v>
      </c>
    </row>
    <row r="604" spans="2:6" ht="15.6">
      <c r="B604" t="s">
        <v>1203</v>
      </c>
      <c r="C604" s="43">
        <v>44746</v>
      </c>
      <c r="D604" s="43">
        <v>45016</v>
      </c>
      <c r="E604" s="48">
        <f t="shared" si="19"/>
        <v>0</v>
      </c>
      <c r="F604" s="48">
        <f t="shared" si="20"/>
        <v>0</v>
      </c>
    </row>
    <row r="605" spans="2:6" ht="15.6">
      <c r="B605" t="s">
        <v>1628</v>
      </c>
      <c r="C605" s="43">
        <v>44746</v>
      </c>
      <c r="D605" s="43">
        <v>45016</v>
      </c>
      <c r="E605" s="48">
        <f t="shared" si="19"/>
        <v>0</v>
      </c>
      <c r="F605" s="48">
        <f t="shared" si="20"/>
        <v>0</v>
      </c>
    </row>
    <row r="606" spans="2:6" ht="15.6">
      <c r="B606" t="s">
        <v>1171</v>
      </c>
      <c r="C606" s="43">
        <v>44746</v>
      </c>
      <c r="D606" s="43">
        <v>45016</v>
      </c>
      <c r="E606" s="48">
        <f t="shared" si="19"/>
        <v>0</v>
      </c>
      <c r="F606" s="48">
        <f t="shared" si="20"/>
        <v>0</v>
      </c>
    </row>
    <row r="607" spans="2:6" ht="15.6">
      <c r="B607" t="s">
        <v>1172</v>
      </c>
      <c r="C607" s="43">
        <v>44746</v>
      </c>
      <c r="D607" s="43">
        <v>45016</v>
      </c>
      <c r="E607" s="48">
        <f t="shared" si="19"/>
        <v>0</v>
      </c>
      <c r="F607" s="48">
        <f t="shared" si="20"/>
        <v>0</v>
      </c>
    </row>
    <row r="608" spans="2:6" ht="15.6">
      <c r="B608" t="s">
        <v>1573</v>
      </c>
      <c r="C608" s="43">
        <v>44753</v>
      </c>
      <c r="D608" s="43">
        <v>45016</v>
      </c>
      <c r="E608" s="48">
        <f t="shared" si="19"/>
        <v>0</v>
      </c>
      <c r="F608" s="48">
        <f t="shared" si="20"/>
        <v>0</v>
      </c>
    </row>
    <row r="609" spans="2:6" ht="15.6">
      <c r="B609" t="s">
        <v>1297</v>
      </c>
      <c r="C609" s="43">
        <v>44746</v>
      </c>
      <c r="D609" s="43">
        <v>45016</v>
      </c>
      <c r="E609" s="48">
        <f t="shared" si="19"/>
        <v>0</v>
      </c>
      <c r="F609" s="48">
        <f t="shared" si="20"/>
        <v>0</v>
      </c>
    </row>
    <row r="610" spans="2:6" ht="15.6">
      <c r="B610" t="s">
        <v>1629</v>
      </c>
      <c r="C610" s="43">
        <v>44746</v>
      </c>
      <c r="D610" s="43">
        <v>45016</v>
      </c>
      <c r="E610" s="48">
        <f t="shared" si="19"/>
        <v>0</v>
      </c>
      <c r="F610" s="48">
        <f t="shared" si="20"/>
        <v>0</v>
      </c>
    </row>
    <row r="611" spans="2:6" ht="15.6">
      <c r="B611" t="s">
        <v>1441</v>
      </c>
      <c r="C611" s="43">
        <v>44746</v>
      </c>
      <c r="D611" s="43">
        <v>45016</v>
      </c>
      <c r="E611" s="48">
        <f t="shared" si="19"/>
        <v>0</v>
      </c>
      <c r="F611" s="48">
        <f t="shared" si="20"/>
        <v>0</v>
      </c>
    </row>
    <row r="612" spans="2:6" ht="15.6">
      <c r="B612" t="s">
        <v>1174</v>
      </c>
      <c r="C612" s="43">
        <v>44746</v>
      </c>
      <c r="D612" s="43">
        <v>45016</v>
      </c>
      <c r="E612" s="48">
        <f t="shared" si="19"/>
        <v>0</v>
      </c>
      <c r="F612" s="48">
        <f t="shared" si="20"/>
        <v>0</v>
      </c>
    </row>
    <row r="613" spans="2:6" ht="15.6">
      <c r="B613" t="s">
        <v>1442</v>
      </c>
      <c r="C613" s="43">
        <v>44746</v>
      </c>
      <c r="D613" s="43">
        <v>45016</v>
      </c>
      <c r="E613" s="48">
        <f t="shared" si="19"/>
        <v>0</v>
      </c>
      <c r="F613" s="48">
        <f t="shared" si="20"/>
        <v>0</v>
      </c>
    </row>
    <row r="614" spans="2:6" ht="15.6">
      <c r="B614" t="s">
        <v>1443</v>
      </c>
      <c r="C614" s="43">
        <v>44746</v>
      </c>
      <c r="D614" s="43">
        <v>45016</v>
      </c>
      <c r="E614" s="48">
        <f t="shared" si="19"/>
        <v>0</v>
      </c>
      <c r="F614" s="48">
        <f t="shared" si="20"/>
        <v>0</v>
      </c>
    </row>
    <row r="615" spans="2:6" ht="15.6">
      <c r="B615" t="s">
        <v>1630</v>
      </c>
      <c r="C615" s="43">
        <v>44746</v>
      </c>
      <c r="D615" s="43">
        <v>45016</v>
      </c>
      <c r="E615" s="48">
        <f t="shared" si="19"/>
        <v>0</v>
      </c>
      <c r="F615" s="48">
        <f t="shared" si="20"/>
        <v>0</v>
      </c>
    </row>
    <row r="616" spans="2:6" ht="15.6">
      <c r="B616" t="s">
        <v>1631</v>
      </c>
      <c r="C616" s="43">
        <v>44746</v>
      </c>
      <c r="D616" s="43">
        <v>45016</v>
      </c>
      <c r="E616" s="48">
        <f t="shared" si="19"/>
        <v>0</v>
      </c>
      <c r="F616" s="48">
        <f t="shared" si="20"/>
        <v>0</v>
      </c>
    </row>
    <row r="617" spans="2:6" ht="15.6">
      <c r="B617" t="s">
        <v>1632</v>
      </c>
      <c r="C617" s="43">
        <v>44746</v>
      </c>
      <c r="D617" s="43">
        <v>45016</v>
      </c>
      <c r="E617" s="48">
        <f t="shared" si="19"/>
        <v>0</v>
      </c>
      <c r="F617" s="48">
        <f t="shared" si="20"/>
        <v>0</v>
      </c>
    </row>
    <row r="618" spans="2:6" ht="15.6">
      <c r="B618" t="s">
        <v>1574</v>
      </c>
      <c r="C618" s="43">
        <v>44746</v>
      </c>
      <c r="D618" s="43">
        <v>45016</v>
      </c>
      <c r="E618" s="48">
        <f t="shared" si="19"/>
        <v>0</v>
      </c>
      <c r="F618" s="48">
        <f t="shared" si="20"/>
        <v>0</v>
      </c>
    </row>
    <row r="619" spans="2:6" ht="15.6">
      <c r="B619" t="s">
        <v>1575</v>
      </c>
      <c r="C619" s="43">
        <v>44746</v>
      </c>
      <c r="D619" s="43">
        <v>45016</v>
      </c>
      <c r="E619" s="48">
        <f t="shared" si="19"/>
        <v>0</v>
      </c>
      <c r="F619" s="48">
        <f t="shared" si="20"/>
        <v>0</v>
      </c>
    </row>
    <row r="620" spans="2:6" ht="15.6">
      <c r="B620" t="s">
        <v>1576</v>
      </c>
      <c r="C620" s="43">
        <v>44746</v>
      </c>
      <c r="D620" s="43">
        <v>45016</v>
      </c>
      <c r="E620" s="48">
        <f t="shared" si="19"/>
        <v>0</v>
      </c>
      <c r="F620" s="48">
        <f t="shared" si="20"/>
        <v>0</v>
      </c>
    </row>
    <row r="621" spans="2:6" ht="15.6">
      <c r="B621" t="s">
        <v>1444</v>
      </c>
      <c r="C621" s="43">
        <v>44746</v>
      </c>
      <c r="D621" s="43">
        <v>45016</v>
      </c>
      <c r="E621" s="48">
        <f t="shared" si="19"/>
        <v>0</v>
      </c>
      <c r="F621" s="48">
        <f t="shared" si="20"/>
        <v>0</v>
      </c>
    </row>
    <row r="622" spans="2:6" ht="15.6">
      <c r="B622" t="s">
        <v>1633</v>
      </c>
      <c r="C622" s="43">
        <v>44746</v>
      </c>
      <c r="D622" s="43">
        <v>45016</v>
      </c>
      <c r="E622" s="48">
        <f t="shared" si="19"/>
        <v>0</v>
      </c>
      <c r="F622" s="48">
        <f t="shared" si="20"/>
        <v>0</v>
      </c>
    </row>
    <row r="623" spans="2:6" ht="15.6">
      <c r="B623" t="s">
        <v>1634</v>
      </c>
      <c r="C623" s="43">
        <v>44746</v>
      </c>
      <c r="D623" s="43">
        <v>45016</v>
      </c>
      <c r="E623" s="48">
        <f t="shared" si="19"/>
        <v>0</v>
      </c>
      <c r="F623" s="48">
        <f t="shared" si="20"/>
        <v>0</v>
      </c>
    </row>
    <row r="624" spans="2:6" ht="15.6">
      <c r="B624" t="s">
        <v>1577</v>
      </c>
      <c r="C624" s="43">
        <v>44746</v>
      </c>
      <c r="D624" s="43">
        <v>45016</v>
      </c>
      <c r="E624" s="48">
        <f t="shared" si="19"/>
        <v>0</v>
      </c>
      <c r="F624" s="48">
        <f t="shared" si="20"/>
        <v>0</v>
      </c>
    </row>
    <row r="625" spans="2:6" ht="15.6">
      <c r="B625" t="s">
        <v>1204</v>
      </c>
      <c r="C625" s="43">
        <v>44746</v>
      </c>
      <c r="D625" s="43">
        <v>45016</v>
      </c>
      <c r="E625" s="48">
        <f t="shared" si="19"/>
        <v>0</v>
      </c>
      <c r="F625" s="48">
        <f t="shared" si="20"/>
        <v>0</v>
      </c>
    </row>
    <row r="626" spans="2:6" ht="15.6">
      <c r="B626" t="s">
        <v>1177</v>
      </c>
      <c r="C626" s="43">
        <v>44746</v>
      </c>
      <c r="D626" s="43">
        <v>45016</v>
      </c>
      <c r="E626" s="48">
        <f t="shared" si="19"/>
        <v>0</v>
      </c>
      <c r="F626" s="48">
        <f t="shared" si="20"/>
        <v>0</v>
      </c>
    </row>
    <row r="627" spans="2:6" ht="15.6">
      <c r="B627" t="s">
        <v>1178</v>
      </c>
      <c r="C627" s="43">
        <v>44746</v>
      </c>
      <c r="D627" s="43">
        <v>45016</v>
      </c>
      <c r="E627" s="48">
        <f t="shared" si="19"/>
        <v>0</v>
      </c>
      <c r="F627" s="48">
        <f t="shared" si="20"/>
        <v>0</v>
      </c>
    </row>
    <row r="628" spans="2:6" ht="15.6">
      <c r="B628" t="s">
        <v>1445</v>
      </c>
      <c r="C628" s="43">
        <v>44746</v>
      </c>
      <c r="D628" s="43">
        <v>45016</v>
      </c>
      <c r="E628" s="48">
        <f t="shared" si="19"/>
        <v>0</v>
      </c>
      <c r="F628" s="48">
        <f t="shared" si="20"/>
        <v>0</v>
      </c>
    </row>
    <row r="629" spans="2:6" ht="15.6">
      <c r="B629" t="s">
        <v>1446</v>
      </c>
      <c r="C629" s="43">
        <v>44746</v>
      </c>
      <c r="D629" s="43">
        <v>45016</v>
      </c>
      <c r="E629" s="48">
        <f t="shared" si="19"/>
        <v>0</v>
      </c>
      <c r="F629" s="48">
        <f t="shared" si="20"/>
        <v>0</v>
      </c>
    </row>
    <row r="630" spans="2:6" ht="15.6">
      <c r="B630" t="s">
        <v>1635</v>
      </c>
      <c r="C630" s="43">
        <v>44746</v>
      </c>
      <c r="D630" s="43">
        <v>45016</v>
      </c>
      <c r="E630" s="48">
        <f t="shared" si="19"/>
        <v>0</v>
      </c>
      <c r="F630" s="48">
        <f t="shared" si="20"/>
        <v>0</v>
      </c>
    </row>
    <row r="631" spans="2:6" ht="15.6">
      <c r="B631" t="s">
        <v>1366</v>
      </c>
      <c r="C631" s="43">
        <v>44806</v>
      </c>
      <c r="D631" s="43">
        <v>45016</v>
      </c>
      <c r="E631" s="48">
        <f t="shared" si="19"/>
        <v>0</v>
      </c>
      <c r="F631" s="48">
        <f t="shared" si="20"/>
        <v>0</v>
      </c>
    </row>
    <row r="632" spans="2:6" ht="15.6">
      <c r="B632" t="s">
        <v>1578</v>
      </c>
      <c r="C632" s="43">
        <v>44746</v>
      </c>
      <c r="D632" s="43">
        <v>45016</v>
      </c>
      <c r="E632" s="48">
        <f t="shared" si="19"/>
        <v>0</v>
      </c>
      <c r="F632" s="48">
        <f t="shared" si="20"/>
        <v>0</v>
      </c>
    </row>
    <row r="633" spans="2:6" ht="15.6">
      <c r="B633" t="s">
        <v>1579</v>
      </c>
      <c r="C633" s="43">
        <v>44746</v>
      </c>
      <c r="D633" s="43">
        <v>45016</v>
      </c>
      <c r="E633" s="48">
        <f t="shared" si="19"/>
        <v>0</v>
      </c>
      <c r="F633" s="48">
        <f t="shared" si="20"/>
        <v>0</v>
      </c>
    </row>
    <row r="634" spans="2:6" ht="15.6">
      <c r="B634" t="s">
        <v>1179</v>
      </c>
      <c r="C634" s="43">
        <v>44746</v>
      </c>
      <c r="D634" s="43">
        <v>45016</v>
      </c>
      <c r="E634" s="48">
        <f t="shared" si="19"/>
        <v>0</v>
      </c>
      <c r="F634" s="48">
        <f t="shared" si="20"/>
        <v>0</v>
      </c>
    </row>
    <row r="635" spans="2:6" ht="15.6">
      <c r="B635" t="s">
        <v>1180</v>
      </c>
      <c r="C635" s="43">
        <v>44746</v>
      </c>
      <c r="D635" s="43">
        <v>45016</v>
      </c>
      <c r="E635" s="48">
        <f t="shared" si="19"/>
        <v>0</v>
      </c>
      <c r="F635" s="48">
        <f t="shared" si="20"/>
        <v>0</v>
      </c>
    </row>
    <row r="636" spans="2:6" ht="15.6">
      <c r="B636" t="s">
        <v>1580</v>
      </c>
      <c r="C636" s="43">
        <v>44746</v>
      </c>
      <c r="D636" s="43">
        <v>45016</v>
      </c>
      <c r="E636" s="48">
        <f t="shared" si="19"/>
        <v>0</v>
      </c>
      <c r="F636" s="48">
        <f t="shared" si="20"/>
        <v>0</v>
      </c>
    </row>
    <row r="637" spans="2:6" ht="15.6">
      <c r="B637" t="s">
        <v>1637</v>
      </c>
      <c r="C637" s="43">
        <v>44746</v>
      </c>
      <c r="D637" s="43">
        <v>45016</v>
      </c>
      <c r="E637" s="48">
        <f t="shared" si="19"/>
        <v>0</v>
      </c>
      <c r="F637" s="48">
        <f t="shared" si="20"/>
        <v>0</v>
      </c>
    </row>
    <row r="638" spans="2:6" ht="15.6">
      <c r="B638" t="s">
        <v>1447</v>
      </c>
      <c r="C638" s="43">
        <v>44746</v>
      </c>
      <c r="D638" s="43">
        <v>45016</v>
      </c>
      <c r="E638" s="48">
        <f t="shared" si="19"/>
        <v>0</v>
      </c>
      <c r="F638" s="48">
        <f t="shared" si="20"/>
        <v>0</v>
      </c>
    </row>
    <row r="639" spans="2:6" ht="15.6">
      <c r="B639" t="s">
        <v>1638</v>
      </c>
      <c r="C639" s="43">
        <v>44746</v>
      </c>
      <c r="D639" s="43">
        <v>45016</v>
      </c>
      <c r="E639" s="48">
        <f t="shared" si="19"/>
        <v>0</v>
      </c>
      <c r="F639" s="48">
        <f t="shared" si="20"/>
        <v>0</v>
      </c>
    </row>
    <row r="640" spans="2:6" ht="15.6">
      <c r="B640" t="s">
        <v>1181</v>
      </c>
      <c r="C640" s="43">
        <v>44746</v>
      </c>
      <c r="D640" s="43">
        <v>45016</v>
      </c>
      <c r="E640" s="48">
        <f t="shared" si="19"/>
        <v>0</v>
      </c>
      <c r="F640" s="48">
        <f t="shared" si="20"/>
        <v>0</v>
      </c>
    </row>
    <row r="641" spans="2:6" ht="15.6">
      <c r="B641" t="s">
        <v>1205</v>
      </c>
      <c r="C641" s="43">
        <v>44746</v>
      </c>
      <c r="D641" s="43">
        <v>45016</v>
      </c>
      <c r="E641" s="48">
        <f t="shared" si="19"/>
        <v>0</v>
      </c>
      <c r="F641" s="48">
        <f t="shared" si="20"/>
        <v>0</v>
      </c>
    </row>
    <row r="642" spans="2:6" ht="15.6">
      <c r="B642" t="s">
        <v>1604</v>
      </c>
      <c r="C642" s="43">
        <v>44883</v>
      </c>
      <c r="D642" s="43">
        <v>45016</v>
      </c>
      <c r="E642" s="48">
        <f t="shared" si="19"/>
        <v>0</v>
      </c>
      <c r="F642" s="48">
        <f t="shared" si="20"/>
        <v>0</v>
      </c>
    </row>
    <row r="643" spans="2:6" ht="15.6">
      <c r="B643" t="s">
        <v>1207</v>
      </c>
      <c r="C643" s="43">
        <v>44746</v>
      </c>
      <c r="D643" s="43">
        <v>45016</v>
      </c>
      <c r="E643" s="48">
        <f t="shared" ref="E643:E706" si="21">ROUNDDOWN((D643-C643)/365,0)</f>
        <v>0</v>
      </c>
      <c r="F643" s="48">
        <f t="shared" ref="F643:F706" si="22">VLOOKUP(E643,G:H,2,0)</f>
        <v>0</v>
      </c>
    </row>
    <row r="644" spans="2:6" ht="15.6">
      <c r="B644" t="s">
        <v>1721</v>
      </c>
      <c r="C644" s="43">
        <v>44998</v>
      </c>
      <c r="D644" s="43">
        <v>45016</v>
      </c>
      <c r="E644" s="48">
        <f t="shared" si="21"/>
        <v>0</v>
      </c>
      <c r="F644" s="48">
        <f t="shared" si="22"/>
        <v>0</v>
      </c>
    </row>
    <row r="645" spans="2:6" ht="15.6">
      <c r="B645" t="s">
        <v>1581</v>
      </c>
      <c r="C645" s="43">
        <v>44748</v>
      </c>
      <c r="D645" s="43">
        <v>45016</v>
      </c>
      <c r="E645" s="48">
        <f t="shared" si="21"/>
        <v>0</v>
      </c>
      <c r="F645" s="48">
        <f t="shared" si="22"/>
        <v>0</v>
      </c>
    </row>
    <row r="646" spans="2:6" ht="15.6">
      <c r="B646" t="s">
        <v>1582</v>
      </c>
      <c r="C646" s="43">
        <v>44748</v>
      </c>
      <c r="D646" s="43">
        <v>45016</v>
      </c>
      <c r="E646" s="48">
        <f t="shared" si="21"/>
        <v>0</v>
      </c>
      <c r="F646" s="48">
        <f t="shared" si="22"/>
        <v>0</v>
      </c>
    </row>
    <row r="647" spans="2:6" ht="15.6">
      <c r="B647" t="s">
        <v>1448</v>
      </c>
      <c r="C647" s="43">
        <v>44748</v>
      </c>
      <c r="D647" s="43">
        <v>45016</v>
      </c>
      <c r="E647" s="48">
        <f t="shared" si="21"/>
        <v>0</v>
      </c>
      <c r="F647" s="48">
        <f t="shared" si="22"/>
        <v>0</v>
      </c>
    </row>
    <row r="648" spans="2:6" ht="15.6">
      <c r="B648" t="s">
        <v>1449</v>
      </c>
      <c r="C648" s="43">
        <v>44748</v>
      </c>
      <c r="D648" s="43">
        <v>45016</v>
      </c>
      <c r="E648" s="48">
        <f t="shared" si="21"/>
        <v>0</v>
      </c>
      <c r="F648" s="48">
        <f t="shared" si="22"/>
        <v>0</v>
      </c>
    </row>
    <row r="649" spans="2:6" ht="15.6">
      <c r="B649" t="s">
        <v>1299</v>
      </c>
      <c r="C649" s="43">
        <v>44748</v>
      </c>
      <c r="D649" s="43">
        <v>45016</v>
      </c>
      <c r="E649" s="48">
        <f t="shared" si="21"/>
        <v>0</v>
      </c>
      <c r="F649" s="48">
        <f t="shared" si="22"/>
        <v>0</v>
      </c>
    </row>
    <row r="650" spans="2:6" ht="15.6">
      <c r="B650" t="s">
        <v>1182</v>
      </c>
      <c r="C650" s="43">
        <v>44748</v>
      </c>
      <c r="D650" s="43">
        <v>45016</v>
      </c>
      <c r="E650" s="48">
        <f t="shared" si="21"/>
        <v>0</v>
      </c>
      <c r="F650" s="48">
        <f t="shared" si="22"/>
        <v>0</v>
      </c>
    </row>
    <row r="651" spans="2:6" ht="15.6">
      <c r="B651" t="s">
        <v>1022</v>
      </c>
      <c r="C651" s="43">
        <v>44046</v>
      </c>
      <c r="D651" s="43">
        <v>45016</v>
      </c>
      <c r="E651" s="48">
        <f t="shared" si="21"/>
        <v>2</v>
      </c>
      <c r="F651" s="48">
        <f t="shared" si="22"/>
        <v>100</v>
      </c>
    </row>
    <row r="652" spans="2:6" ht="15.6">
      <c r="B652" t="s">
        <v>1208</v>
      </c>
      <c r="C652" s="43">
        <v>44748</v>
      </c>
      <c r="D652" s="43">
        <v>45016</v>
      </c>
      <c r="E652" s="48">
        <f t="shared" si="21"/>
        <v>0</v>
      </c>
      <c r="F652" s="48">
        <f t="shared" si="22"/>
        <v>0</v>
      </c>
    </row>
    <row r="653" spans="2:6" ht="15.6">
      <c r="B653" t="s">
        <v>1583</v>
      </c>
      <c r="C653" s="43">
        <v>44753</v>
      </c>
      <c r="D653" s="43">
        <v>45016</v>
      </c>
      <c r="E653" s="48">
        <f t="shared" si="21"/>
        <v>0</v>
      </c>
      <c r="F653" s="48">
        <f t="shared" si="22"/>
        <v>0</v>
      </c>
    </row>
    <row r="654" spans="2:6" ht="15.6">
      <c r="B654" t="s">
        <v>1639</v>
      </c>
      <c r="C654" s="43">
        <v>44753</v>
      </c>
      <c r="D654" s="43">
        <v>45016</v>
      </c>
      <c r="E654" s="48">
        <f t="shared" si="21"/>
        <v>0</v>
      </c>
      <c r="F654" s="48">
        <f t="shared" si="22"/>
        <v>0</v>
      </c>
    </row>
    <row r="655" spans="2:6" ht="15.6">
      <c r="B655" t="s">
        <v>1300</v>
      </c>
      <c r="C655" s="43">
        <v>44753</v>
      </c>
      <c r="D655" s="43">
        <v>45016</v>
      </c>
      <c r="E655" s="48">
        <f t="shared" si="21"/>
        <v>0</v>
      </c>
      <c r="F655" s="48">
        <f t="shared" si="22"/>
        <v>0</v>
      </c>
    </row>
    <row r="656" spans="2:6" ht="15.6">
      <c r="B656" t="s">
        <v>1301</v>
      </c>
      <c r="C656" s="43">
        <v>44753</v>
      </c>
      <c r="D656" s="43">
        <v>45016</v>
      </c>
      <c r="E656" s="48">
        <f t="shared" si="21"/>
        <v>0</v>
      </c>
      <c r="F656" s="48">
        <f t="shared" si="22"/>
        <v>0</v>
      </c>
    </row>
    <row r="657" spans="2:6" ht="15.6">
      <c r="B657" t="s">
        <v>1451</v>
      </c>
      <c r="C657" s="43">
        <v>44753</v>
      </c>
      <c r="D657" s="43">
        <v>45016</v>
      </c>
      <c r="E657" s="48">
        <f t="shared" si="21"/>
        <v>0</v>
      </c>
      <c r="F657" s="48">
        <f t="shared" si="22"/>
        <v>0</v>
      </c>
    </row>
    <row r="658" spans="2:6" ht="15.6">
      <c r="B658" t="s">
        <v>1437</v>
      </c>
      <c r="C658" s="43">
        <v>44734</v>
      </c>
      <c r="D658" s="43">
        <v>45016</v>
      </c>
      <c r="E658" s="48">
        <f t="shared" si="21"/>
        <v>0</v>
      </c>
      <c r="F658" s="48">
        <f t="shared" si="22"/>
        <v>0</v>
      </c>
    </row>
    <row r="659" spans="2:6" ht="15.6">
      <c r="B659" t="s">
        <v>1584</v>
      </c>
      <c r="C659" s="43">
        <v>44753</v>
      </c>
      <c r="D659" s="43">
        <v>45016</v>
      </c>
      <c r="E659" s="48">
        <f t="shared" si="21"/>
        <v>0</v>
      </c>
      <c r="F659" s="48">
        <f t="shared" si="22"/>
        <v>0</v>
      </c>
    </row>
    <row r="660" spans="2:6" ht="15.6">
      <c r="B660" t="s">
        <v>1452</v>
      </c>
      <c r="C660" s="43">
        <v>44753</v>
      </c>
      <c r="D660" s="43">
        <v>45016</v>
      </c>
      <c r="E660" s="48">
        <f t="shared" si="21"/>
        <v>0</v>
      </c>
      <c r="F660" s="48">
        <f t="shared" si="22"/>
        <v>0</v>
      </c>
    </row>
    <row r="661" spans="2:6" ht="15.6">
      <c r="B661" t="s">
        <v>1184</v>
      </c>
      <c r="C661" s="43">
        <v>44753</v>
      </c>
      <c r="D661" s="43">
        <v>45016</v>
      </c>
      <c r="E661" s="48">
        <f t="shared" si="21"/>
        <v>0</v>
      </c>
      <c r="F661" s="48">
        <f t="shared" si="22"/>
        <v>0</v>
      </c>
    </row>
    <row r="662" spans="2:6" ht="15.6">
      <c r="B662" t="s">
        <v>1453</v>
      </c>
      <c r="C662" s="43">
        <v>44753</v>
      </c>
      <c r="D662" s="43">
        <v>45016</v>
      </c>
      <c r="E662" s="48">
        <f t="shared" si="21"/>
        <v>0</v>
      </c>
      <c r="F662" s="48">
        <f t="shared" si="22"/>
        <v>0</v>
      </c>
    </row>
    <row r="663" spans="2:6" ht="15.6">
      <c r="B663" t="s">
        <v>1454</v>
      </c>
      <c r="C663" s="43">
        <v>44753</v>
      </c>
      <c r="D663" s="43">
        <v>45016</v>
      </c>
      <c r="E663" s="48">
        <f t="shared" si="21"/>
        <v>0</v>
      </c>
      <c r="F663" s="48">
        <f t="shared" si="22"/>
        <v>0</v>
      </c>
    </row>
    <row r="664" spans="2:6" ht="15.6">
      <c r="B664" t="s">
        <v>1455</v>
      </c>
      <c r="C664" s="43">
        <v>44753</v>
      </c>
      <c r="D664" s="43">
        <v>45016</v>
      </c>
      <c r="E664" s="48">
        <f t="shared" si="21"/>
        <v>0</v>
      </c>
      <c r="F664" s="48">
        <f t="shared" si="22"/>
        <v>0</v>
      </c>
    </row>
    <row r="665" spans="2:6" ht="15.6">
      <c r="B665" t="s">
        <v>1585</v>
      </c>
      <c r="C665" s="43">
        <v>44753</v>
      </c>
      <c r="D665" s="43">
        <v>45016</v>
      </c>
      <c r="E665" s="48">
        <f t="shared" si="21"/>
        <v>0</v>
      </c>
      <c r="F665" s="48">
        <f t="shared" si="22"/>
        <v>0</v>
      </c>
    </row>
    <row r="666" spans="2:6" ht="15.6">
      <c r="B666" t="s">
        <v>1186</v>
      </c>
      <c r="C666" s="43">
        <v>44753</v>
      </c>
      <c r="D666" s="43">
        <v>45016</v>
      </c>
      <c r="E666" s="48">
        <f t="shared" si="21"/>
        <v>0</v>
      </c>
      <c r="F666" s="48">
        <f t="shared" si="22"/>
        <v>0</v>
      </c>
    </row>
    <row r="667" spans="2:6" ht="15.6">
      <c r="B667" t="s">
        <v>1640</v>
      </c>
      <c r="C667" s="43">
        <v>44753</v>
      </c>
      <c r="D667" s="43">
        <v>45016</v>
      </c>
      <c r="E667" s="48">
        <f t="shared" si="21"/>
        <v>0</v>
      </c>
      <c r="F667" s="48">
        <f t="shared" si="22"/>
        <v>0</v>
      </c>
    </row>
    <row r="668" spans="2:6" ht="15.6">
      <c r="B668" t="s">
        <v>1187</v>
      </c>
      <c r="C668" s="43">
        <v>44753</v>
      </c>
      <c r="D668" s="43">
        <v>45016</v>
      </c>
      <c r="E668" s="48">
        <f t="shared" si="21"/>
        <v>0</v>
      </c>
      <c r="F668" s="48">
        <f t="shared" si="22"/>
        <v>0</v>
      </c>
    </row>
    <row r="669" spans="2:6" ht="15.6">
      <c r="B669" t="s">
        <v>1302</v>
      </c>
      <c r="C669" s="43">
        <v>44753</v>
      </c>
      <c r="D669" s="43">
        <v>45016</v>
      </c>
      <c r="E669" s="48">
        <f t="shared" si="21"/>
        <v>0</v>
      </c>
      <c r="F669" s="48">
        <f t="shared" si="22"/>
        <v>0</v>
      </c>
    </row>
    <row r="670" spans="2:6" ht="15.6">
      <c r="B670" t="s">
        <v>1456</v>
      </c>
      <c r="C670" s="43">
        <v>44753</v>
      </c>
      <c r="D670" s="43">
        <v>45016</v>
      </c>
      <c r="E670" s="48">
        <f t="shared" si="21"/>
        <v>0</v>
      </c>
      <c r="F670" s="48">
        <f t="shared" si="22"/>
        <v>0</v>
      </c>
    </row>
    <row r="671" spans="2:6" ht="15.6">
      <c r="B671" t="s">
        <v>1641</v>
      </c>
      <c r="C671" s="43">
        <v>44753</v>
      </c>
      <c r="D671" s="43">
        <v>45016</v>
      </c>
      <c r="E671" s="48">
        <f t="shared" si="21"/>
        <v>0</v>
      </c>
      <c r="F671" s="48">
        <f t="shared" si="22"/>
        <v>0</v>
      </c>
    </row>
    <row r="672" spans="2:6" ht="15.6">
      <c r="B672" t="s">
        <v>1210</v>
      </c>
      <c r="C672" s="43">
        <v>44753</v>
      </c>
      <c r="D672" s="43">
        <v>45016</v>
      </c>
      <c r="E672" s="48">
        <f t="shared" si="21"/>
        <v>0</v>
      </c>
      <c r="F672" s="48">
        <f t="shared" si="22"/>
        <v>0</v>
      </c>
    </row>
    <row r="673" spans="2:6" ht="15.6">
      <c r="B673" t="s">
        <v>1212</v>
      </c>
      <c r="C673" s="43">
        <v>44753</v>
      </c>
      <c r="D673" s="43">
        <v>45016</v>
      </c>
      <c r="E673" s="48">
        <f t="shared" si="21"/>
        <v>0</v>
      </c>
      <c r="F673" s="48">
        <f t="shared" si="22"/>
        <v>0</v>
      </c>
    </row>
    <row r="674" spans="2:6" ht="15.6">
      <c r="B674" t="s">
        <v>1586</v>
      </c>
      <c r="C674" s="43">
        <v>44753</v>
      </c>
      <c r="D674" s="43">
        <v>45016</v>
      </c>
      <c r="E674" s="48">
        <f t="shared" si="21"/>
        <v>0</v>
      </c>
      <c r="F674" s="48">
        <f t="shared" si="22"/>
        <v>0</v>
      </c>
    </row>
    <row r="675" spans="2:6" ht="15.6">
      <c r="B675" t="s">
        <v>1642</v>
      </c>
      <c r="C675" s="43">
        <v>44753</v>
      </c>
      <c r="D675" s="43">
        <v>45016</v>
      </c>
      <c r="E675" s="48">
        <f t="shared" si="21"/>
        <v>0</v>
      </c>
      <c r="F675" s="48">
        <f t="shared" si="22"/>
        <v>0</v>
      </c>
    </row>
    <row r="676" spans="2:6" ht="15.6">
      <c r="B676" t="s">
        <v>1304</v>
      </c>
      <c r="C676" s="43">
        <v>44753</v>
      </c>
      <c r="D676" s="43">
        <v>45016</v>
      </c>
      <c r="E676" s="48">
        <f t="shared" si="21"/>
        <v>0</v>
      </c>
      <c r="F676" s="48">
        <f t="shared" si="22"/>
        <v>0</v>
      </c>
    </row>
    <row r="677" spans="2:6" ht="15.6">
      <c r="B677" t="s">
        <v>1305</v>
      </c>
      <c r="C677" s="43">
        <v>44753</v>
      </c>
      <c r="D677" s="43">
        <v>45016</v>
      </c>
      <c r="E677" s="48">
        <f t="shared" si="21"/>
        <v>0</v>
      </c>
      <c r="F677" s="48">
        <f t="shared" si="22"/>
        <v>0</v>
      </c>
    </row>
    <row r="678" spans="2:6" ht="15.6">
      <c r="B678" t="s">
        <v>1306</v>
      </c>
      <c r="C678" s="43">
        <v>44753</v>
      </c>
      <c r="D678" s="43">
        <v>45016</v>
      </c>
      <c r="E678" s="48">
        <f t="shared" si="21"/>
        <v>0</v>
      </c>
      <c r="F678" s="48">
        <f t="shared" si="22"/>
        <v>0</v>
      </c>
    </row>
    <row r="679" spans="2:6" ht="15.6">
      <c r="B679" t="s">
        <v>1215</v>
      </c>
      <c r="C679" s="43">
        <v>44753</v>
      </c>
      <c r="D679" s="43">
        <v>45016</v>
      </c>
      <c r="E679" s="48">
        <f t="shared" si="21"/>
        <v>0</v>
      </c>
      <c r="F679" s="48">
        <f t="shared" si="22"/>
        <v>0</v>
      </c>
    </row>
    <row r="680" spans="2:6" ht="15.6">
      <c r="B680" t="s">
        <v>1188</v>
      </c>
      <c r="C680" s="43">
        <v>44753</v>
      </c>
      <c r="D680" s="43">
        <v>45016</v>
      </c>
      <c r="E680" s="48">
        <f t="shared" si="21"/>
        <v>0</v>
      </c>
      <c r="F680" s="48">
        <f t="shared" si="22"/>
        <v>0</v>
      </c>
    </row>
    <row r="681" spans="2:6" ht="15.6">
      <c r="B681" t="s">
        <v>1216</v>
      </c>
      <c r="C681" s="43">
        <v>44753</v>
      </c>
      <c r="D681" s="43">
        <v>45016</v>
      </c>
      <c r="E681" s="48">
        <f t="shared" si="21"/>
        <v>0</v>
      </c>
      <c r="F681" s="48">
        <f t="shared" si="22"/>
        <v>0</v>
      </c>
    </row>
    <row r="682" spans="2:6" ht="15.6">
      <c r="B682" t="s">
        <v>1307</v>
      </c>
      <c r="C682" s="43">
        <v>44753</v>
      </c>
      <c r="D682" s="43">
        <v>45016</v>
      </c>
      <c r="E682" s="48">
        <f t="shared" si="21"/>
        <v>0</v>
      </c>
      <c r="F682" s="48">
        <f t="shared" si="22"/>
        <v>0</v>
      </c>
    </row>
    <row r="683" spans="2:6" ht="15.6">
      <c r="B683" t="s">
        <v>1457</v>
      </c>
      <c r="C683" s="43">
        <v>44753</v>
      </c>
      <c r="D683" s="43">
        <v>45016</v>
      </c>
      <c r="E683" s="48">
        <f t="shared" si="21"/>
        <v>0</v>
      </c>
      <c r="F683" s="48">
        <f t="shared" si="22"/>
        <v>0</v>
      </c>
    </row>
    <row r="684" spans="2:6" ht="15.6">
      <c r="B684" t="s">
        <v>1643</v>
      </c>
      <c r="C684" s="43">
        <v>44753</v>
      </c>
      <c r="D684" s="43">
        <v>45016</v>
      </c>
      <c r="E684" s="48">
        <f t="shared" si="21"/>
        <v>0</v>
      </c>
      <c r="F684" s="48">
        <f t="shared" si="22"/>
        <v>0</v>
      </c>
    </row>
    <row r="685" spans="2:6" ht="15.6">
      <c r="B685" t="s">
        <v>1740</v>
      </c>
      <c r="C685" s="43">
        <v>45001</v>
      </c>
      <c r="D685" s="43">
        <v>45016</v>
      </c>
      <c r="E685" s="48">
        <f t="shared" si="21"/>
        <v>0</v>
      </c>
      <c r="F685" s="48">
        <f t="shared" si="22"/>
        <v>0</v>
      </c>
    </row>
    <row r="686" spans="2:6" ht="15.6">
      <c r="B686" t="s">
        <v>1308</v>
      </c>
      <c r="C686" s="43">
        <v>44753</v>
      </c>
      <c r="D686" s="43">
        <v>45016</v>
      </c>
      <c r="E686" s="48">
        <f t="shared" si="21"/>
        <v>0</v>
      </c>
      <c r="F686" s="48">
        <f t="shared" si="22"/>
        <v>0</v>
      </c>
    </row>
    <row r="687" spans="2:6" ht="15.6">
      <c r="B687" t="s">
        <v>1587</v>
      </c>
      <c r="C687" s="43">
        <v>44753</v>
      </c>
      <c r="D687" s="43">
        <v>45016</v>
      </c>
      <c r="E687" s="48">
        <f t="shared" si="21"/>
        <v>0</v>
      </c>
      <c r="F687" s="48">
        <f t="shared" si="22"/>
        <v>0</v>
      </c>
    </row>
    <row r="688" spans="2:6" ht="15.6">
      <c r="B688" t="s">
        <v>1189</v>
      </c>
      <c r="C688" s="43">
        <v>44753</v>
      </c>
      <c r="D688" s="43">
        <v>45016</v>
      </c>
      <c r="E688" s="48">
        <f t="shared" si="21"/>
        <v>0</v>
      </c>
      <c r="F688" s="48">
        <f t="shared" si="22"/>
        <v>0</v>
      </c>
    </row>
    <row r="689" spans="2:6" ht="15.6">
      <c r="B689" t="s">
        <v>1588</v>
      </c>
      <c r="C689" s="43">
        <v>44753</v>
      </c>
      <c r="D689" s="43">
        <v>45016</v>
      </c>
      <c r="E689" s="48">
        <f t="shared" si="21"/>
        <v>0</v>
      </c>
      <c r="F689" s="48">
        <f t="shared" si="22"/>
        <v>0</v>
      </c>
    </row>
    <row r="690" spans="2:6" ht="15.6">
      <c r="B690" t="s">
        <v>1645</v>
      </c>
      <c r="C690" s="43">
        <v>44755</v>
      </c>
      <c r="D690" s="43">
        <v>45016</v>
      </c>
      <c r="E690" s="48">
        <f t="shared" si="21"/>
        <v>0</v>
      </c>
      <c r="F690" s="48">
        <f t="shared" si="22"/>
        <v>0</v>
      </c>
    </row>
    <row r="691" spans="2:6" ht="15.6">
      <c r="B691" t="s">
        <v>1190</v>
      </c>
      <c r="C691" s="43">
        <v>44755</v>
      </c>
      <c r="D691" s="43">
        <v>45016</v>
      </c>
      <c r="E691" s="48">
        <f t="shared" si="21"/>
        <v>0</v>
      </c>
      <c r="F691" s="48">
        <f t="shared" si="22"/>
        <v>0</v>
      </c>
    </row>
    <row r="692" spans="2:6" ht="15.6">
      <c r="B692" t="s">
        <v>1192</v>
      </c>
      <c r="C692" s="43">
        <v>44755</v>
      </c>
      <c r="D692" s="43">
        <v>45016</v>
      </c>
      <c r="E692" s="48">
        <f t="shared" si="21"/>
        <v>0</v>
      </c>
      <c r="F692" s="48">
        <f t="shared" si="22"/>
        <v>0</v>
      </c>
    </row>
    <row r="693" spans="2:6" ht="15.6">
      <c r="B693" t="s">
        <v>1646</v>
      </c>
      <c r="C693" s="43">
        <v>44757</v>
      </c>
      <c r="D693" s="43">
        <v>45016</v>
      </c>
      <c r="E693" s="48">
        <f t="shared" si="21"/>
        <v>0</v>
      </c>
      <c r="F693" s="48">
        <f t="shared" si="22"/>
        <v>0</v>
      </c>
    </row>
    <row r="694" spans="2:6" ht="15.6">
      <c r="B694" t="s">
        <v>1459</v>
      </c>
      <c r="C694" s="43">
        <v>44760</v>
      </c>
      <c r="D694" s="43">
        <v>45016</v>
      </c>
      <c r="E694" s="48">
        <f t="shared" si="21"/>
        <v>0</v>
      </c>
      <c r="F694" s="48">
        <f t="shared" si="22"/>
        <v>0</v>
      </c>
    </row>
    <row r="695" spans="2:6" ht="15.6">
      <c r="B695" t="s">
        <v>1217</v>
      </c>
      <c r="C695" s="43">
        <v>44762</v>
      </c>
      <c r="D695" s="43">
        <v>45016</v>
      </c>
      <c r="E695" s="48">
        <f t="shared" si="21"/>
        <v>0</v>
      </c>
      <c r="F695" s="48">
        <f t="shared" si="22"/>
        <v>0</v>
      </c>
    </row>
    <row r="696" spans="2:6" ht="15.6">
      <c r="B696" t="s">
        <v>1310</v>
      </c>
      <c r="C696" s="43">
        <v>44762</v>
      </c>
      <c r="D696" s="43">
        <v>45016</v>
      </c>
      <c r="E696" s="48">
        <f t="shared" si="21"/>
        <v>0</v>
      </c>
      <c r="F696" s="48">
        <f t="shared" si="22"/>
        <v>0</v>
      </c>
    </row>
    <row r="697" spans="2:6" ht="15.6">
      <c r="B697" t="s">
        <v>1461</v>
      </c>
      <c r="C697" s="43">
        <v>44762</v>
      </c>
      <c r="D697" s="43">
        <v>45016</v>
      </c>
      <c r="E697" s="48">
        <f t="shared" si="21"/>
        <v>0</v>
      </c>
      <c r="F697" s="48">
        <f t="shared" si="22"/>
        <v>0</v>
      </c>
    </row>
    <row r="698" spans="2:6" ht="15.6">
      <c r="B698" t="s">
        <v>1219</v>
      </c>
      <c r="C698" s="43">
        <v>44767</v>
      </c>
      <c r="D698" s="43">
        <v>45016</v>
      </c>
      <c r="E698" s="48">
        <f t="shared" si="21"/>
        <v>0</v>
      </c>
      <c r="F698" s="48">
        <f t="shared" si="22"/>
        <v>0</v>
      </c>
    </row>
    <row r="699" spans="2:6" ht="15.6">
      <c r="B699" t="s">
        <v>1519</v>
      </c>
      <c r="C699" s="43">
        <v>44690</v>
      </c>
      <c r="D699" s="43">
        <v>45016</v>
      </c>
      <c r="E699" s="48">
        <f t="shared" si="21"/>
        <v>0</v>
      </c>
      <c r="F699" s="48">
        <f t="shared" si="22"/>
        <v>0</v>
      </c>
    </row>
    <row r="700" spans="2:6" ht="15.6">
      <c r="B700" t="s">
        <v>1648</v>
      </c>
      <c r="C700" s="43">
        <v>44767</v>
      </c>
      <c r="D700" s="43">
        <v>45016</v>
      </c>
      <c r="E700" s="48">
        <f t="shared" si="21"/>
        <v>0</v>
      </c>
      <c r="F700" s="48">
        <f t="shared" si="22"/>
        <v>0</v>
      </c>
    </row>
    <row r="701" spans="2:6" ht="15.6">
      <c r="B701" t="s">
        <v>1590</v>
      </c>
      <c r="C701" s="43">
        <v>44767</v>
      </c>
      <c r="D701" s="43">
        <v>45016</v>
      </c>
      <c r="E701" s="48">
        <f t="shared" si="21"/>
        <v>0</v>
      </c>
      <c r="F701" s="48">
        <f t="shared" si="22"/>
        <v>0</v>
      </c>
    </row>
    <row r="702" spans="2:6" ht="15.6">
      <c r="B702" t="s">
        <v>1498</v>
      </c>
      <c r="C702" s="43">
        <v>44613</v>
      </c>
      <c r="D702" s="43">
        <v>45016</v>
      </c>
      <c r="E702" s="48">
        <f t="shared" si="21"/>
        <v>1</v>
      </c>
      <c r="F702" s="48">
        <f t="shared" si="22"/>
        <v>50</v>
      </c>
    </row>
    <row r="703" spans="2:6" ht="15.6">
      <c r="B703" t="s">
        <v>1462</v>
      </c>
      <c r="C703" s="43">
        <v>44769</v>
      </c>
      <c r="D703" s="43">
        <v>45016</v>
      </c>
      <c r="E703" s="48">
        <f t="shared" si="21"/>
        <v>0</v>
      </c>
      <c r="F703" s="48">
        <f t="shared" si="22"/>
        <v>0</v>
      </c>
    </row>
    <row r="704" spans="2:6" ht="15.6">
      <c r="B704" t="s">
        <v>1463</v>
      </c>
      <c r="C704" s="43">
        <v>44774</v>
      </c>
      <c r="D704" s="43">
        <v>45016</v>
      </c>
      <c r="E704" s="48">
        <f t="shared" si="21"/>
        <v>0</v>
      </c>
      <c r="F704" s="48">
        <f t="shared" si="22"/>
        <v>0</v>
      </c>
    </row>
    <row r="705" spans="2:6" ht="15.6">
      <c r="B705" t="s">
        <v>1195</v>
      </c>
      <c r="C705" s="43">
        <v>44774</v>
      </c>
      <c r="D705" s="43">
        <v>45016</v>
      </c>
      <c r="E705" s="48">
        <f t="shared" si="21"/>
        <v>0</v>
      </c>
      <c r="F705" s="48">
        <f t="shared" si="22"/>
        <v>0</v>
      </c>
    </row>
    <row r="706" spans="2:6" ht="15.6">
      <c r="B706" t="s">
        <v>1649</v>
      </c>
      <c r="C706" s="43">
        <v>44774</v>
      </c>
      <c r="D706" s="43">
        <v>45016</v>
      </c>
      <c r="E706" s="48">
        <f t="shared" si="21"/>
        <v>0</v>
      </c>
      <c r="F706" s="48">
        <f t="shared" si="22"/>
        <v>0</v>
      </c>
    </row>
    <row r="707" spans="2:6" ht="15.6">
      <c r="B707" t="s">
        <v>1464</v>
      </c>
      <c r="C707" s="43">
        <v>44774</v>
      </c>
      <c r="D707" s="43">
        <v>45016</v>
      </c>
      <c r="E707" s="48">
        <f t="shared" ref="E707:E770" si="23">ROUNDDOWN((D707-C707)/365,0)</f>
        <v>0</v>
      </c>
      <c r="F707" s="48">
        <f t="shared" ref="F707:F770" si="24">VLOOKUP(E707,G:H,2,0)</f>
        <v>0</v>
      </c>
    </row>
    <row r="708" spans="2:6" ht="15.6">
      <c r="B708" t="s">
        <v>1650</v>
      </c>
      <c r="C708" s="43">
        <v>44774</v>
      </c>
      <c r="D708" s="43">
        <v>45016</v>
      </c>
      <c r="E708" s="48">
        <f t="shared" si="23"/>
        <v>0</v>
      </c>
      <c r="F708" s="48">
        <f t="shared" si="24"/>
        <v>0</v>
      </c>
    </row>
    <row r="709" spans="2:6" ht="15.6">
      <c r="B709" t="s">
        <v>1651</v>
      </c>
      <c r="C709" s="43">
        <v>44774</v>
      </c>
      <c r="D709" s="43">
        <v>45016</v>
      </c>
      <c r="E709" s="48">
        <f t="shared" si="23"/>
        <v>0</v>
      </c>
      <c r="F709" s="48">
        <f t="shared" si="24"/>
        <v>0</v>
      </c>
    </row>
    <row r="710" spans="2:6" ht="15.6">
      <c r="B710" t="s">
        <v>1197</v>
      </c>
      <c r="C710" s="43">
        <v>44774</v>
      </c>
      <c r="D710" s="43">
        <v>45016</v>
      </c>
      <c r="E710" s="48">
        <f t="shared" si="23"/>
        <v>0</v>
      </c>
      <c r="F710" s="48">
        <f t="shared" si="24"/>
        <v>0</v>
      </c>
    </row>
    <row r="711" spans="2:6" ht="15.6">
      <c r="B711" t="s">
        <v>1652</v>
      </c>
      <c r="C711" s="43">
        <v>44774</v>
      </c>
      <c r="D711" s="43">
        <v>45016</v>
      </c>
      <c r="E711" s="48">
        <f t="shared" si="23"/>
        <v>0</v>
      </c>
      <c r="F711" s="48">
        <f t="shared" si="24"/>
        <v>0</v>
      </c>
    </row>
    <row r="712" spans="2:6" ht="15.6">
      <c r="B712" t="s">
        <v>1647</v>
      </c>
      <c r="C712" s="43">
        <v>44767</v>
      </c>
      <c r="D712" s="43">
        <v>45016</v>
      </c>
      <c r="E712" s="48">
        <f t="shared" si="23"/>
        <v>0</v>
      </c>
      <c r="F712" s="48">
        <f t="shared" si="24"/>
        <v>0</v>
      </c>
    </row>
    <row r="713" spans="2:6" ht="15.6">
      <c r="B713" t="s">
        <v>1311</v>
      </c>
      <c r="C713" s="43">
        <v>44774</v>
      </c>
      <c r="D713" s="43">
        <v>45016</v>
      </c>
      <c r="E713" s="48">
        <f t="shared" si="23"/>
        <v>0</v>
      </c>
      <c r="F713" s="48">
        <f t="shared" si="24"/>
        <v>0</v>
      </c>
    </row>
    <row r="714" spans="2:6" ht="15.6">
      <c r="B714" t="s">
        <v>1313</v>
      </c>
      <c r="C714" s="43">
        <v>44776</v>
      </c>
      <c r="D714" s="43">
        <v>45016</v>
      </c>
      <c r="E714" s="48">
        <f t="shared" si="23"/>
        <v>0</v>
      </c>
      <c r="F714" s="48">
        <f t="shared" si="24"/>
        <v>0</v>
      </c>
    </row>
    <row r="715" spans="2:6" ht="15.6">
      <c r="B715" t="s">
        <v>1594</v>
      </c>
      <c r="C715" s="43">
        <v>44781</v>
      </c>
      <c r="D715" s="43">
        <v>45016</v>
      </c>
      <c r="E715" s="48">
        <f t="shared" si="23"/>
        <v>0</v>
      </c>
      <c r="F715" s="48">
        <f t="shared" si="24"/>
        <v>0</v>
      </c>
    </row>
    <row r="716" spans="2:6" ht="15.6">
      <c r="B716" t="s">
        <v>1225</v>
      </c>
      <c r="C716" s="43">
        <v>44783</v>
      </c>
      <c r="D716" s="43">
        <v>45016</v>
      </c>
      <c r="E716" s="48">
        <f t="shared" si="23"/>
        <v>0</v>
      </c>
      <c r="F716" s="48">
        <f t="shared" si="24"/>
        <v>0</v>
      </c>
    </row>
    <row r="717" spans="2:6" ht="15.6">
      <c r="B717" t="s">
        <v>1591</v>
      </c>
      <c r="C717" s="43">
        <v>44785</v>
      </c>
      <c r="D717" s="43">
        <v>45016</v>
      </c>
      <c r="E717" s="48">
        <f t="shared" si="23"/>
        <v>0</v>
      </c>
      <c r="F717" s="48">
        <f t="shared" si="24"/>
        <v>0</v>
      </c>
    </row>
    <row r="718" spans="2:6" ht="15.6">
      <c r="B718" t="s">
        <v>1316</v>
      </c>
      <c r="C718" s="43">
        <v>44788</v>
      </c>
      <c r="D718" s="43">
        <v>45016</v>
      </c>
      <c r="E718" s="48">
        <f t="shared" si="23"/>
        <v>0</v>
      </c>
      <c r="F718" s="48">
        <f t="shared" si="24"/>
        <v>0</v>
      </c>
    </row>
    <row r="719" spans="2:6" ht="15.6">
      <c r="B719" t="s">
        <v>1388</v>
      </c>
      <c r="C719" s="43">
        <v>44932</v>
      </c>
      <c r="D719" s="43">
        <v>45016</v>
      </c>
      <c r="E719" s="48">
        <f t="shared" si="23"/>
        <v>0</v>
      </c>
      <c r="F719" s="48">
        <f t="shared" si="24"/>
        <v>0</v>
      </c>
    </row>
    <row r="720" spans="2:6" ht="15.6">
      <c r="B720" t="s">
        <v>1226</v>
      </c>
      <c r="C720" s="43">
        <v>44788</v>
      </c>
      <c r="D720" s="43">
        <v>45016</v>
      </c>
      <c r="E720" s="48">
        <f t="shared" si="23"/>
        <v>0</v>
      </c>
      <c r="F720" s="48">
        <f t="shared" si="24"/>
        <v>0</v>
      </c>
    </row>
    <row r="721" spans="2:6" ht="15.6">
      <c r="B721" t="s">
        <v>1698</v>
      </c>
      <c r="C721" s="43">
        <v>44788</v>
      </c>
      <c r="D721" s="43">
        <v>45016</v>
      </c>
      <c r="E721" s="48">
        <f t="shared" si="23"/>
        <v>0</v>
      </c>
      <c r="F721" s="48">
        <f t="shared" si="24"/>
        <v>0</v>
      </c>
    </row>
    <row r="722" spans="2:6" ht="15.6">
      <c r="B722" t="s">
        <v>1700</v>
      </c>
      <c r="C722" s="43">
        <v>44788</v>
      </c>
      <c r="D722" s="43">
        <v>45016</v>
      </c>
      <c r="E722" s="48">
        <f t="shared" si="23"/>
        <v>0</v>
      </c>
      <c r="F722" s="48">
        <f t="shared" si="24"/>
        <v>0</v>
      </c>
    </row>
    <row r="723" spans="2:6" ht="15.6">
      <c r="B723" t="s">
        <v>1201</v>
      </c>
      <c r="C723" s="43">
        <v>44792</v>
      </c>
      <c r="D723" s="43">
        <v>45016</v>
      </c>
      <c r="E723" s="48">
        <f t="shared" si="23"/>
        <v>0</v>
      </c>
      <c r="F723" s="48">
        <f t="shared" si="24"/>
        <v>0</v>
      </c>
    </row>
    <row r="724" spans="2:6" ht="15.6">
      <c r="B724" t="s">
        <v>1318</v>
      </c>
      <c r="C724" s="43">
        <v>44795</v>
      </c>
      <c r="D724" s="43">
        <v>45016</v>
      </c>
      <c r="E724" s="48">
        <f t="shared" si="23"/>
        <v>0</v>
      </c>
      <c r="F724" s="48">
        <f t="shared" si="24"/>
        <v>0</v>
      </c>
    </row>
    <row r="725" spans="2:6" ht="15.6">
      <c r="B725" t="s">
        <v>994</v>
      </c>
      <c r="C725" s="43">
        <v>44148</v>
      </c>
      <c r="D725" s="43">
        <v>45016</v>
      </c>
      <c r="E725" s="48">
        <f t="shared" si="23"/>
        <v>2</v>
      </c>
      <c r="F725" s="48">
        <f t="shared" si="24"/>
        <v>100</v>
      </c>
    </row>
    <row r="726" spans="2:6" ht="15.6">
      <c r="B726" t="s">
        <v>1319</v>
      </c>
      <c r="C726" s="43">
        <v>44795</v>
      </c>
      <c r="D726" s="43">
        <v>45016</v>
      </c>
      <c r="E726" s="48">
        <f t="shared" si="23"/>
        <v>0</v>
      </c>
      <c r="F726" s="48">
        <f t="shared" si="24"/>
        <v>0</v>
      </c>
    </row>
    <row r="727" spans="2:6" ht="15.6">
      <c r="B727" t="s">
        <v>1597</v>
      </c>
      <c r="C727" s="43">
        <v>44795</v>
      </c>
      <c r="D727" s="43">
        <v>45016</v>
      </c>
      <c r="E727" s="48">
        <f t="shared" si="23"/>
        <v>0</v>
      </c>
      <c r="F727" s="48">
        <f t="shared" si="24"/>
        <v>0</v>
      </c>
    </row>
    <row r="728" spans="2:6" ht="15.6">
      <c r="B728" t="s">
        <v>1671</v>
      </c>
      <c r="C728" s="43">
        <v>44795</v>
      </c>
      <c r="D728" s="43">
        <v>45016</v>
      </c>
      <c r="E728" s="48">
        <f t="shared" si="23"/>
        <v>0</v>
      </c>
      <c r="F728" s="48">
        <f t="shared" si="24"/>
        <v>0</v>
      </c>
    </row>
    <row r="729" spans="2:6" ht="15.6">
      <c r="B729" t="s">
        <v>1320</v>
      </c>
      <c r="C729" s="43">
        <v>44795</v>
      </c>
      <c r="D729" s="43">
        <v>45016</v>
      </c>
      <c r="E729" s="48">
        <f t="shared" si="23"/>
        <v>0</v>
      </c>
      <c r="F729" s="48">
        <f t="shared" si="24"/>
        <v>0</v>
      </c>
    </row>
    <row r="730" spans="2:6" ht="15.6">
      <c r="B730" t="s">
        <v>1228</v>
      </c>
      <c r="C730" s="43">
        <v>44795</v>
      </c>
      <c r="D730" s="43">
        <v>45016</v>
      </c>
      <c r="E730" s="48">
        <f t="shared" si="23"/>
        <v>0</v>
      </c>
      <c r="F730" s="48">
        <f t="shared" si="24"/>
        <v>0</v>
      </c>
    </row>
    <row r="731" spans="2:6" ht="15.6">
      <c r="B731" t="s">
        <v>1230</v>
      </c>
      <c r="C731" s="43">
        <v>44799</v>
      </c>
      <c r="D731" s="43">
        <v>45016</v>
      </c>
      <c r="E731" s="48">
        <f t="shared" si="23"/>
        <v>0</v>
      </c>
      <c r="F731" s="48">
        <f t="shared" si="24"/>
        <v>0</v>
      </c>
    </row>
    <row r="732" spans="2:6" ht="15.6">
      <c r="B732" t="s">
        <v>1701</v>
      </c>
      <c r="C732" s="43">
        <v>44799</v>
      </c>
      <c r="D732" s="43">
        <v>45016</v>
      </c>
      <c r="E732" s="48">
        <f t="shared" si="23"/>
        <v>0</v>
      </c>
      <c r="F732" s="48">
        <f t="shared" si="24"/>
        <v>0</v>
      </c>
    </row>
    <row r="733" spans="2:6" ht="15.6">
      <c r="B733" t="s">
        <v>1233</v>
      </c>
      <c r="C733" s="43">
        <v>44802</v>
      </c>
      <c r="D733" s="43">
        <v>45016</v>
      </c>
      <c r="E733" s="48">
        <f t="shared" si="23"/>
        <v>0</v>
      </c>
      <c r="F733" s="48">
        <f t="shared" si="24"/>
        <v>0</v>
      </c>
    </row>
    <row r="734" spans="2:6" ht="15.6">
      <c r="B734" t="s">
        <v>1672</v>
      </c>
      <c r="C734" s="43">
        <v>44802</v>
      </c>
      <c r="D734" s="43">
        <v>45016</v>
      </c>
      <c r="E734" s="48">
        <f t="shared" si="23"/>
        <v>0</v>
      </c>
      <c r="F734" s="48">
        <f t="shared" si="24"/>
        <v>0</v>
      </c>
    </row>
    <row r="735" spans="2:6" ht="15.6">
      <c r="B735" t="s">
        <v>1673</v>
      </c>
      <c r="C735" s="43">
        <v>44802</v>
      </c>
      <c r="D735" s="43">
        <v>45016</v>
      </c>
      <c r="E735" s="48">
        <f t="shared" si="23"/>
        <v>0</v>
      </c>
      <c r="F735" s="48">
        <f t="shared" si="24"/>
        <v>0</v>
      </c>
    </row>
    <row r="736" spans="2:6" ht="15.6">
      <c r="B736" t="s">
        <v>1636</v>
      </c>
      <c r="C736" s="43">
        <v>44746</v>
      </c>
      <c r="D736" s="43">
        <v>45016</v>
      </c>
      <c r="E736" s="48">
        <f t="shared" si="23"/>
        <v>0</v>
      </c>
      <c r="F736" s="48">
        <f t="shared" si="24"/>
        <v>0</v>
      </c>
    </row>
    <row r="737" spans="2:6" ht="15.6">
      <c r="B737" t="s">
        <v>1234</v>
      </c>
      <c r="C737" s="43">
        <v>44806</v>
      </c>
      <c r="D737" s="43">
        <v>45016</v>
      </c>
      <c r="E737" s="48">
        <f t="shared" si="23"/>
        <v>0</v>
      </c>
      <c r="F737" s="48">
        <f t="shared" si="24"/>
        <v>0</v>
      </c>
    </row>
    <row r="738" spans="2:6" ht="15.6">
      <c r="B738" t="s">
        <v>1598</v>
      </c>
      <c r="C738" s="43">
        <v>44809</v>
      </c>
      <c r="D738" s="43">
        <v>45016</v>
      </c>
      <c r="E738" s="48">
        <f t="shared" si="23"/>
        <v>0</v>
      </c>
      <c r="F738" s="48">
        <f t="shared" si="24"/>
        <v>0</v>
      </c>
    </row>
    <row r="739" spans="2:6" ht="15.6">
      <c r="B739" t="s">
        <v>1321</v>
      </c>
      <c r="C739" s="43">
        <v>44809</v>
      </c>
      <c r="D739" s="43">
        <v>45016</v>
      </c>
      <c r="E739" s="48">
        <f t="shared" si="23"/>
        <v>0</v>
      </c>
      <c r="F739" s="48">
        <f t="shared" si="24"/>
        <v>0</v>
      </c>
    </row>
    <row r="740" spans="2:6" ht="15.6">
      <c r="B740" t="s">
        <v>1392</v>
      </c>
      <c r="C740" s="43">
        <v>44970</v>
      </c>
      <c r="D740" s="43">
        <v>45016</v>
      </c>
      <c r="E740" s="48">
        <f t="shared" si="23"/>
        <v>0</v>
      </c>
      <c r="F740" s="48">
        <f t="shared" si="24"/>
        <v>0</v>
      </c>
    </row>
    <row r="741" spans="2:6" ht="15.6">
      <c r="B741" t="s">
        <v>1367</v>
      </c>
      <c r="C741" s="43">
        <v>44813</v>
      </c>
      <c r="D741" s="43">
        <v>45016</v>
      </c>
      <c r="E741" s="48">
        <f t="shared" si="23"/>
        <v>0</v>
      </c>
      <c r="F741" s="48">
        <f t="shared" si="24"/>
        <v>0</v>
      </c>
    </row>
    <row r="742" spans="2:6" ht="15.6">
      <c r="B742" t="s">
        <v>1323</v>
      </c>
      <c r="C742" s="43">
        <v>44813</v>
      </c>
      <c r="D742" s="43">
        <v>45016</v>
      </c>
      <c r="E742" s="48">
        <f t="shared" si="23"/>
        <v>0</v>
      </c>
      <c r="F742" s="48">
        <f t="shared" si="24"/>
        <v>0</v>
      </c>
    </row>
    <row r="743" spans="2:6" ht="15.6">
      <c r="B743" t="s">
        <v>1369</v>
      </c>
      <c r="C743" s="43">
        <v>44818</v>
      </c>
      <c r="D743" s="43">
        <v>45016</v>
      </c>
      <c r="E743" s="48">
        <f t="shared" si="23"/>
        <v>0</v>
      </c>
      <c r="F743" s="48">
        <f t="shared" si="24"/>
        <v>0</v>
      </c>
    </row>
    <row r="744" spans="2:6" ht="15.6">
      <c r="B744" t="s">
        <v>1325</v>
      </c>
      <c r="C744" s="43">
        <v>44818</v>
      </c>
      <c r="D744" s="43">
        <v>45016</v>
      </c>
      <c r="E744" s="48">
        <f t="shared" si="23"/>
        <v>0</v>
      </c>
      <c r="F744" s="48">
        <f t="shared" si="24"/>
        <v>0</v>
      </c>
    </row>
    <row r="745" spans="2:6" ht="15.6">
      <c r="B745" t="s">
        <v>1370</v>
      </c>
      <c r="C745" s="43">
        <v>44818</v>
      </c>
      <c r="D745" s="43">
        <v>45016</v>
      </c>
      <c r="E745" s="48">
        <f t="shared" si="23"/>
        <v>0</v>
      </c>
      <c r="F745" s="48">
        <f t="shared" si="24"/>
        <v>0</v>
      </c>
    </row>
    <row r="746" spans="2:6" ht="15.6">
      <c r="B746" t="s">
        <v>1264</v>
      </c>
      <c r="C746" s="43">
        <v>44410</v>
      </c>
      <c r="D746" s="43">
        <v>45016</v>
      </c>
      <c r="E746" s="48">
        <f t="shared" si="23"/>
        <v>1</v>
      </c>
      <c r="F746" s="48">
        <f t="shared" si="24"/>
        <v>50</v>
      </c>
    </row>
    <row r="747" spans="2:6" ht="15.6">
      <c r="B747" t="s">
        <v>1674</v>
      </c>
      <c r="C747" s="43">
        <v>44818</v>
      </c>
      <c r="D747" s="43">
        <v>45016</v>
      </c>
      <c r="E747" s="48">
        <f t="shared" si="23"/>
        <v>0</v>
      </c>
      <c r="F747" s="48">
        <f t="shared" si="24"/>
        <v>0</v>
      </c>
    </row>
    <row r="748" spans="2:6" ht="15.6">
      <c r="B748" t="s">
        <v>1599</v>
      </c>
      <c r="C748" s="43">
        <v>44818</v>
      </c>
      <c r="D748" s="43">
        <v>45016</v>
      </c>
      <c r="E748" s="48">
        <f t="shared" si="23"/>
        <v>0</v>
      </c>
      <c r="F748" s="48">
        <f t="shared" si="24"/>
        <v>0</v>
      </c>
    </row>
    <row r="749" spans="2:6" ht="15.6">
      <c r="B749" t="s">
        <v>1371</v>
      </c>
      <c r="C749" s="43">
        <v>44818</v>
      </c>
      <c r="D749" s="43">
        <v>45016</v>
      </c>
      <c r="E749" s="48">
        <f t="shared" si="23"/>
        <v>0</v>
      </c>
      <c r="F749" s="48">
        <f t="shared" si="24"/>
        <v>0</v>
      </c>
    </row>
    <row r="750" spans="2:6" ht="15.6">
      <c r="B750" t="s">
        <v>1702</v>
      </c>
      <c r="C750" s="43">
        <v>44820</v>
      </c>
      <c r="D750" s="43">
        <v>45016</v>
      </c>
      <c r="E750" s="48">
        <f t="shared" si="23"/>
        <v>0</v>
      </c>
      <c r="F750" s="48">
        <f t="shared" si="24"/>
        <v>0</v>
      </c>
    </row>
    <row r="751" spans="2:6" ht="15.6">
      <c r="B751" t="s">
        <v>1326</v>
      </c>
      <c r="C751" s="43">
        <v>44820</v>
      </c>
      <c r="D751" s="43">
        <v>45016</v>
      </c>
      <c r="E751" s="48">
        <f t="shared" si="23"/>
        <v>0</v>
      </c>
      <c r="F751" s="48">
        <f t="shared" si="24"/>
        <v>0</v>
      </c>
    </row>
    <row r="752" spans="2:6" ht="15.6">
      <c r="B752" t="s">
        <v>1521</v>
      </c>
      <c r="C752" s="43">
        <v>44823</v>
      </c>
      <c r="D752" s="43">
        <v>45016</v>
      </c>
      <c r="E752" s="48">
        <f t="shared" si="23"/>
        <v>0</v>
      </c>
      <c r="F752" s="48">
        <f t="shared" si="24"/>
        <v>0</v>
      </c>
    </row>
    <row r="753" spans="2:6" ht="15.6">
      <c r="B753" t="s">
        <v>1675</v>
      </c>
      <c r="C753" s="43">
        <v>44823</v>
      </c>
      <c r="D753" s="43">
        <v>45016</v>
      </c>
      <c r="E753" s="48">
        <f t="shared" si="23"/>
        <v>0</v>
      </c>
      <c r="F753" s="48">
        <f t="shared" si="24"/>
        <v>0</v>
      </c>
    </row>
    <row r="754" spans="2:6" ht="15.6">
      <c r="B754" t="s">
        <v>1524</v>
      </c>
      <c r="C754" s="43">
        <v>44823</v>
      </c>
      <c r="D754" s="43">
        <v>45016</v>
      </c>
      <c r="E754" s="48">
        <f t="shared" si="23"/>
        <v>0</v>
      </c>
      <c r="F754" s="48">
        <f t="shared" si="24"/>
        <v>0</v>
      </c>
    </row>
    <row r="755" spans="2:6" ht="15.6">
      <c r="B755" t="s">
        <v>1703</v>
      </c>
      <c r="C755" s="43">
        <v>44823</v>
      </c>
      <c r="D755" s="43">
        <v>45016</v>
      </c>
      <c r="E755" s="48">
        <f t="shared" si="23"/>
        <v>0</v>
      </c>
      <c r="F755" s="48">
        <f t="shared" si="24"/>
        <v>0</v>
      </c>
    </row>
    <row r="756" spans="2:6" ht="15.6">
      <c r="B756" t="s">
        <v>1676</v>
      </c>
      <c r="C756" s="43">
        <v>44823</v>
      </c>
      <c r="D756" s="43">
        <v>45016</v>
      </c>
      <c r="E756" s="48">
        <f t="shared" si="23"/>
        <v>0</v>
      </c>
      <c r="F756" s="48">
        <f t="shared" si="24"/>
        <v>0</v>
      </c>
    </row>
    <row r="757" spans="2:6" ht="15.6">
      <c r="B757" t="s">
        <v>1600</v>
      </c>
      <c r="C757" s="43">
        <v>44823</v>
      </c>
      <c r="D757" s="43">
        <v>45016</v>
      </c>
      <c r="E757" s="48">
        <f t="shared" si="23"/>
        <v>0</v>
      </c>
      <c r="F757" s="48">
        <f t="shared" si="24"/>
        <v>0</v>
      </c>
    </row>
    <row r="758" spans="2:6" ht="15.6">
      <c r="B758" t="s">
        <v>1677</v>
      </c>
      <c r="C758" s="43">
        <v>44825</v>
      </c>
      <c r="D758" s="43">
        <v>45016</v>
      </c>
      <c r="E758" s="48">
        <f t="shared" si="23"/>
        <v>0</v>
      </c>
      <c r="F758" s="48">
        <f t="shared" si="24"/>
        <v>0</v>
      </c>
    </row>
    <row r="759" spans="2:6" ht="15.6">
      <c r="B759" t="s">
        <v>1374</v>
      </c>
      <c r="C759" s="43">
        <v>44827</v>
      </c>
      <c r="D759" s="43">
        <v>45016</v>
      </c>
      <c r="E759" s="48">
        <f t="shared" si="23"/>
        <v>0</v>
      </c>
      <c r="F759" s="48">
        <f t="shared" si="24"/>
        <v>0</v>
      </c>
    </row>
    <row r="760" spans="2:6" ht="15.6">
      <c r="B760" t="s">
        <v>1241</v>
      </c>
      <c r="C760" s="43">
        <v>44827</v>
      </c>
      <c r="D760" s="43">
        <v>45016</v>
      </c>
      <c r="E760" s="48">
        <f t="shared" si="23"/>
        <v>0</v>
      </c>
      <c r="F760" s="48">
        <f t="shared" si="24"/>
        <v>0</v>
      </c>
    </row>
    <row r="761" spans="2:6" ht="15.6">
      <c r="B761" t="s">
        <v>1726</v>
      </c>
      <c r="C761" s="43">
        <v>45005</v>
      </c>
      <c r="D761" s="43">
        <v>45016</v>
      </c>
      <c r="E761" s="48">
        <f t="shared" si="23"/>
        <v>0</v>
      </c>
      <c r="F761" s="48">
        <f t="shared" si="24"/>
        <v>0</v>
      </c>
    </row>
    <row r="762" spans="2:6" ht="15.6">
      <c r="B762" t="s">
        <v>1601</v>
      </c>
      <c r="C762" s="43">
        <v>44830</v>
      </c>
      <c r="D762" s="43">
        <v>45016</v>
      </c>
      <c r="E762" s="48">
        <f t="shared" si="23"/>
        <v>0</v>
      </c>
      <c r="F762" s="48">
        <f t="shared" si="24"/>
        <v>0</v>
      </c>
    </row>
    <row r="763" spans="2:6" ht="15.6">
      <c r="B763" t="s">
        <v>1679</v>
      </c>
      <c r="C763" s="43">
        <v>44843</v>
      </c>
      <c r="D763" s="43">
        <v>45016</v>
      </c>
      <c r="E763" s="48">
        <f t="shared" si="23"/>
        <v>0</v>
      </c>
      <c r="F763" s="48">
        <f t="shared" si="24"/>
        <v>0</v>
      </c>
    </row>
    <row r="764" spans="2:6" ht="15.6">
      <c r="B764" t="s">
        <v>1602</v>
      </c>
      <c r="C764" s="43">
        <v>44843</v>
      </c>
      <c r="D764" s="43">
        <v>45016</v>
      </c>
      <c r="E764" s="48">
        <f t="shared" si="23"/>
        <v>0</v>
      </c>
      <c r="F764" s="48">
        <f t="shared" si="24"/>
        <v>0</v>
      </c>
    </row>
    <row r="765" spans="2:6" ht="15.6">
      <c r="B765" t="s">
        <v>1603</v>
      </c>
      <c r="C765" s="43">
        <v>44843</v>
      </c>
      <c r="D765" s="43">
        <v>45016</v>
      </c>
      <c r="E765" s="48">
        <f t="shared" si="23"/>
        <v>0</v>
      </c>
      <c r="F765" s="48">
        <f t="shared" si="24"/>
        <v>0</v>
      </c>
    </row>
    <row r="766" spans="2:6" ht="15.6">
      <c r="B766" t="s">
        <v>1527</v>
      </c>
      <c r="C766" s="43">
        <v>44843</v>
      </c>
      <c r="D766" s="43">
        <v>45016</v>
      </c>
      <c r="E766" s="48">
        <f t="shared" si="23"/>
        <v>0</v>
      </c>
      <c r="F766" s="48">
        <f t="shared" si="24"/>
        <v>0</v>
      </c>
    </row>
    <row r="767" spans="2:6" ht="15.6">
      <c r="B767" t="s">
        <v>1680</v>
      </c>
      <c r="C767" s="43">
        <v>44844</v>
      </c>
      <c r="D767" s="43">
        <v>45016</v>
      </c>
      <c r="E767" s="48">
        <f t="shared" si="23"/>
        <v>0</v>
      </c>
      <c r="F767" s="48">
        <f t="shared" si="24"/>
        <v>0</v>
      </c>
    </row>
    <row r="768" spans="2:6" ht="15.6">
      <c r="B768" t="s">
        <v>1245</v>
      </c>
      <c r="C768" s="43">
        <v>44844</v>
      </c>
      <c r="D768" s="43">
        <v>45016</v>
      </c>
      <c r="E768" s="48">
        <f t="shared" si="23"/>
        <v>0</v>
      </c>
      <c r="F768" s="48">
        <f t="shared" si="24"/>
        <v>0</v>
      </c>
    </row>
    <row r="769" spans="2:6" ht="15.6">
      <c r="B769" t="s">
        <v>1528</v>
      </c>
      <c r="C769" s="43">
        <v>44844</v>
      </c>
      <c r="D769" s="43">
        <v>45016</v>
      </c>
      <c r="E769" s="48">
        <f t="shared" si="23"/>
        <v>0</v>
      </c>
      <c r="F769" s="48">
        <f t="shared" si="24"/>
        <v>0</v>
      </c>
    </row>
    <row r="770" spans="2:6" ht="15.6">
      <c r="B770" t="s">
        <v>1378</v>
      </c>
      <c r="C770" s="43">
        <v>44845</v>
      </c>
      <c r="D770" s="43">
        <v>45016</v>
      </c>
      <c r="E770" s="48">
        <f t="shared" si="23"/>
        <v>0</v>
      </c>
      <c r="F770" s="48">
        <f t="shared" si="24"/>
        <v>0</v>
      </c>
    </row>
    <row r="771" spans="2:6" ht="15.6">
      <c r="B771" t="s">
        <v>1529</v>
      </c>
      <c r="C771" s="43">
        <v>44848</v>
      </c>
      <c r="D771" s="43">
        <v>45016</v>
      </c>
      <c r="E771" s="48">
        <f t="shared" ref="E771:E834" si="25">ROUNDDOWN((D771-C771)/365,0)</f>
        <v>0</v>
      </c>
      <c r="F771" s="48">
        <f t="shared" ref="F771:F834" si="26">VLOOKUP(E771,G:H,2,0)</f>
        <v>0</v>
      </c>
    </row>
    <row r="772" spans="2:6" ht="15.6">
      <c r="B772" t="s">
        <v>1531</v>
      </c>
      <c r="C772" s="43">
        <v>44848</v>
      </c>
      <c r="D772" s="43">
        <v>45016</v>
      </c>
      <c r="E772" s="48">
        <f t="shared" si="25"/>
        <v>0</v>
      </c>
      <c r="F772" s="48">
        <f t="shared" si="26"/>
        <v>0</v>
      </c>
    </row>
    <row r="773" spans="2:6" ht="15.6">
      <c r="B773" t="s">
        <v>1380</v>
      </c>
      <c r="C773" s="43">
        <v>44851</v>
      </c>
      <c r="D773" s="43">
        <v>45016</v>
      </c>
      <c r="E773" s="48">
        <f t="shared" si="25"/>
        <v>0</v>
      </c>
      <c r="F773" s="48">
        <f t="shared" si="26"/>
        <v>0</v>
      </c>
    </row>
    <row r="774" spans="2:6" ht="15.6">
      <c r="B774" t="s">
        <v>1381</v>
      </c>
      <c r="C774" s="43">
        <v>44851</v>
      </c>
      <c r="D774" s="43">
        <v>45016</v>
      </c>
      <c r="E774" s="48">
        <f t="shared" si="25"/>
        <v>0</v>
      </c>
      <c r="F774" s="48">
        <f t="shared" si="26"/>
        <v>0</v>
      </c>
    </row>
    <row r="775" spans="2:6" ht="15.6">
      <c r="B775" t="s">
        <v>1249</v>
      </c>
      <c r="C775" s="43">
        <v>44855</v>
      </c>
      <c r="D775" s="43">
        <v>45016</v>
      </c>
      <c r="E775" s="48">
        <f t="shared" si="25"/>
        <v>0</v>
      </c>
      <c r="F775" s="48">
        <f t="shared" si="26"/>
        <v>0</v>
      </c>
    </row>
    <row r="776" spans="2:6" ht="15.6">
      <c r="B776" t="s">
        <v>1382</v>
      </c>
      <c r="C776" s="43">
        <v>44855</v>
      </c>
      <c r="D776" s="43">
        <v>45016</v>
      </c>
      <c r="E776" s="48">
        <f t="shared" si="25"/>
        <v>0</v>
      </c>
      <c r="F776" s="48">
        <f t="shared" si="26"/>
        <v>0</v>
      </c>
    </row>
    <row r="777" spans="2:6" ht="15.6">
      <c r="B777" t="s">
        <v>1682</v>
      </c>
      <c r="C777" s="43">
        <v>44855</v>
      </c>
      <c r="D777" s="43">
        <v>45016</v>
      </c>
      <c r="E777" s="48">
        <f t="shared" si="25"/>
        <v>0</v>
      </c>
      <c r="F777" s="48">
        <f t="shared" si="26"/>
        <v>0</v>
      </c>
    </row>
    <row r="778" spans="2:6" ht="15.6">
      <c r="B778" t="s">
        <v>1704</v>
      </c>
      <c r="C778" s="43">
        <v>44858</v>
      </c>
      <c r="D778" s="43">
        <v>45016</v>
      </c>
      <c r="E778" s="48">
        <f t="shared" si="25"/>
        <v>0</v>
      </c>
      <c r="F778" s="48">
        <f t="shared" si="26"/>
        <v>0</v>
      </c>
    </row>
    <row r="779" spans="2:6" ht="15.6">
      <c r="B779" t="s">
        <v>1383</v>
      </c>
      <c r="C779" s="43">
        <v>44860</v>
      </c>
      <c r="D779" s="43">
        <v>45016</v>
      </c>
      <c r="E779" s="48">
        <f t="shared" si="25"/>
        <v>0</v>
      </c>
      <c r="F779" s="48">
        <f t="shared" si="26"/>
        <v>0</v>
      </c>
    </row>
    <row r="780" spans="2:6" ht="15.6">
      <c r="B780" t="s">
        <v>1532</v>
      </c>
      <c r="C780" s="43">
        <v>44867</v>
      </c>
      <c r="D780" s="43">
        <v>45016</v>
      </c>
      <c r="E780" s="48">
        <f t="shared" si="25"/>
        <v>0</v>
      </c>
      <c r="F780" s="48">
        <f t="shared" si="26"/>
        <v>0</v>
      </c>
    </row>
    <row r="781" spans="2:6" ht="15.6">
      <c r="B781" t="s">
        <v>1683</v>
      </c>
      <c r="C781" s="43">
        <v>44872</v>
      </c>
      <c r="D781" s="43">
        <v>45016</v>
      </c>
      <c r="E781" s="48">
        <f t="shared" si="25"/>
        <v>0</v>
      </c>
      <c r="F781" s="48">
        <f t="shared" si="26"/>
        <v>0</v>
      </c>
    </row>
    <row r="782" spans="2:6" ht="15.6">
      <c r="B782" t="s">
        <v>704</v>
      </c>
      <c r="C782" s="43">
        <v>44746</v>
      </c>
      <c r="D782" s="43">
        <v>45016</v>
      </c>
      <c r="E782" s="48">
        <f t="shared" si="25"/>
        <v>0</v>
      </c>
      <c r="F782" s="48">
        <f t="shared" si="26"/>
        <v>0</v>
      </c>
    </row>
    <row r="783" spans="2:6" ht="15.6">
      <c r="B783" t="s">
        <v>1705</v>
      </c>
      <c r="C783" s="43">
        <v>44886</v>
      </c>
      <c r="D783" s="43">
        <v>45016</v>
      </c>
      <c r="E783" s="48">
        <f t="shared" si="25"/>
        <v>0</v>
      </c>
      <c r="F783" s="48">
        <f t="shared" si="26"/>
        <v>0</v>
      </c>
    </row>
    <row r="784" spans="2:6" ht="15.6">
      <c r="B784" t="s">
        <v>1684</v>
      </c>
      <c r="C784" s="43">
        <v>44888</v>
      </c>
      <c r="D784" s="43">
        <v>45016</v>
      </c>
      <c r="E784" s="48">
        <f t="shared" si="25"/>
        <v>0</v>
      </c>
      <c r="F784" s="48">
        <f t="shared" si="26"/>
        <v>0</v>
      </c>
    </row>
    <row r="785" spans="2:6" ht="15.6">
      <c r="B785" t="s">
        <v>1537</v>
      </c>
      <c r="C785" s="43">
        <v>44893</v>
      </c>
      <c r="D785" s="43">
        <v>45016</v>
      </c>
      <c r="E785" s="48">
        <f t="shared" si="25"/>
        <v>0</v>
      </c>
      <c r="F785" s="48">
        <f t="shared" si="26"/>
        <v>0</v>
      </c>
    </row>
    <row r="786" spans="2:6" ht="15.6">
      <c r="B786" t="s">
        <v>1606</v>
      </c>
      <c r="C786" s="43">
        <v>44893</v>
      </c>
      <c r="D786" s="43">
        <v>45016</v>
      </c>
      <c r="E786" s="48">
        <f t="shared" si="25"/>
        <v>0</v>
      </c>
      <c r="F786" s="48">
        <f t="shared" si="26"/>
        <v>0</v>
      </c>
    </row>
    <row r="787" spans="2:6" ht="15.6">
      <c r="B787" t="s">
        <v>1686</v>
      </c>
      <c r="C787" s="43">
        <v>44893</v>
      </c>
      <c r="D787" s="43">
        <v>45016</v>
      </c>
      <c r="E787" s="48">
        <f t="shared" si="25"/>
        <v>0</v>
      </c>
      <c r="F787" s="48">
        <f t="shared" si="26"/>
        <v>0</v>
      </c>
    </row>
    <row r="788" spans="2:6" ht="15.6">
      <c r="B788" t="s">
        <v>1706</v>
      </c>
      <c r="C788" s="43">
        <v>44917</v>
      </c>
      <c r="D788" s="43">
        <v>45016</v>
      </c>
      <c r="E788" s="48">
        <f t="shared" si="25"/>
        <v>0</v>
      </c>
      <c r="F788" s="48">
        <f t="shared" si="26"/>
        <v>0</v>
      </c>
    </row>
    <row r="789" spans="2:6" ht="15.6">
      <c r="B789" t="s">
        <v>1612</v>
      </c>
      <c r="C789" s="43">
        <v>44923</v>
      </c>
      <c r="D789" s="43">
        <v>45016</v>
      </c>
      <c r="E789" s="48">
        <f t="shared" si="25"/>
        <v>0</v>
      </c>
      <c r="F789" s="48">
        <f t="shared" si="26"/>
        <v>0</v>
      </c>
    </row>
    <row r="790" spans="2:6" ht="15.6">
      <c r="B790" t="s">
        <v>1338</v>
      </c>
      <c r="C790" s="43">
        <v>44930</v>
      </c>
      <c r="D790" s="43">
        <v>45016</v>
      </c>
      <c r="E790" s="48">
        <f t="shared" si="25"/>
        <v>0</v>
      </c>
      <c r="F790" s="48">
        <f t="shared" si="26"/>
        <v>0</v>
      </c>
    </row>
    <row r="791" spans="2:6" ht="15.6">
      <c r="B791" t="s">
        <v>1538</v>
      </c>
      <c r="C791" s="43">
        <v>44930</v>
      </c>
      <c r="D791" s="43">
        <v>45016</v>
      </c>
      <c r="E791" s="48">
        <f t="shared" si="25"/>
        <v>0</v>
      </c>
      <c r="F791" s="48">
        <f t="shared" si="26"/>
        <v>0</v>
      </c>
    </row>
    <row r="792" spans="2:6" ht="15.6">
      <c r="B792" t="s">
        <v>1539</v>
      </c>
      <c r="C792" s="43">
        <v>44930</v>
      </c>
      <c r="D792" s="43">
        <v>45016</v>
      </c>
      <c r="E792" s="48">
        <f t="shared" si="25"/>
        <v>0</v>
      </c>
      <c r="F792" s="48">
        <f t="shared" si="26"/>
        <v>0</v>
      </c>
    </row>
    <row r="793" spans="2:6" ht="15.6">
      <c r="B793" t="s">
        <v>1340</v>
      </c>
      <c r="C793" s="43">
        <v>44930</v>
      </c>
      <c r="D793" s="43">
        <v>45016</v>
      </c>
      <c r="E793" s="48">
        <f t="shared" si="25"/>
        <v>0</v>
      </c>
      <c r="F793" s="48">
        <f t="shared" si="26"/>
        <v>0</v>
      </c>
    </row>
    <row r="794" spans="2:6" ht="15.6">
      <c r="B794" t="s">
        <v>1221</v>
      </c>
      <c r="C794" s="43">
        <v>44769</v>
      </c>
      <c r="D794" s="43">
        <v>45016</v>
      </c>
      <c r="E794" s="48">
        <f t="shared" si="25"/>
        <v>0</v>
      </c>
      <c r="F794" s="48">
        <f t="shared" si="26"/>
        <v>0</v>
      </c>
    </row>
    <row r="795" spans="2:6" ht="15.6">
      <c r="B795" t="s">
        <v>1689</v>
      </c>
      <c r="C795" s="43">
        <v>44935</v>
      </c>
      <c r="D795" s="43">
        <v>45016</v>
      </c>
      <c r="E795" s="48">
        <f t="shared" si="25"/>
        <v>0</v>
      </c>
      <c r="F795" s="48">
        <f t="shared" si="26"/>
        <v>0</v>
      </c>
    </row>
    <row r="796" spans="2:6" ht="15.6">
      <c r="B796" t="s">
        <v>1711</v>
      </c>
      <c r="C796" s="43">
        <v>44958</v>
      </c>
      <c r="D796" s="43">
        <v>45016</v>
      </c>
      <c r="E796" s="48">
        <f t="shared" si="25"/>
        <v>0</v>
      </c>
      <c r="F796" s="48">
        <f t="shared" si="26"/>
        <v>0</v>
      </c>
    </row>
    <row r="797" spans="2:6" ht="15.6">
      <c r="B797" t="s">
        <v>1613</v>
      </c>
      <c r="C797" s="43">
        <v>44958</v>
      </c>
      <c r="D797" s="43">
        <v>45016</v>
      </c>
      <c r="E797" s="48">
        <f t="shared" si="25"/>
        <v>0</v>
      </c>
      <c r="F797" s="48">
        <f t="shared" si="26"/>
        <v>0</v>
      </c>
    </row>
    <row r="798" spans="2:6" ht="15.6">
      <c r="B798" t="s">
        <v>1691</v>
      </c>
      <c r="C798" s="43">
        <v>44958</v>
      </c>
      <c r="D798" s="43">
        <v>45016</v>
      </c>
      <c r="E798" s="48">
        <f t="shared" si="25"/>
        <v>0</v>
      </c>
      <c r="F798" s="48">
        <f t="shared" si="26"/>
        <v>0</v>
      </c>
    </row>
    <row r="799" spans="2:6" ht="15.6">
      <c r="B799" t="s">
        <v>1540</v>
      </c>
      <c r="C799" s="43">
        <v>44958</v>
      </c>
      <c r="D799" s="43">
        <v>45016</v>
      </c>
      <c r="E799" s="48">
        <f t="shared" si="25"/>
        <v>0</v>
      </c>
      <c r="F799" s="48">
        <f t="shared" si="26"/>
        <v>0</v>
      </c>
    </row>
    <row r="800" spans="2:6" ht="15.6">
      <c r="B800" t="s">
        <v>1541</v>
      </c>
      <c r="C800" s="43">
        <v>44958</v>
      </c>
      <c r="D800" s="43">
        <v>45016</v>
      </c>
      <c r="E800" s="48">
        <f t="shared" si="25"/>
        <v>0</v>
      </c>
      <c r="F800" s="48">
        <f t="shared" si="26"/>
        <v>0</v>
      </c>
    </row>
    <row r="801" spans="2:6" ht="15.6">
      <c r="B801" t="s">
        <v>1692</v>
      </c>
      <c r="C801" s="43">
        <v>44958</v>
      </c>
      <c r="D801" s="43">
        <v>45016</v>
      </c>
      <c r="E801" s="48">
        <f t="shared" si="25"/>
        <v>0</v>
      </c>
      <c r="F801" s="48">
        <f t="shared" si="26"/>
        <v>0</v>
      </c>
    </row>
    <row r="802" spans="2:6" ht="15.6">
      <c r="B802" t="s">
        <v>1542</v>
      </c>
      <c r="C802" s="43">
        <v>44958</v>
      </c>
      <c r="D802" s="43">
        <v>45016</v>
      </c>
      <c r="E802" s="48">
        <f t="shared" si="25"/>
        <v>0</v>
      </c>
      <c r="F802" s="48">
        <f t="shared" si="26"/>
        <v>0</v>
      </c>
    </row>
    <row r="803" spans="2:6" ht="15.6">
      <c r="B803" t="s">
        <v>1544</v>
      </c>
      <c r="C803" s="43">
        <v>44958</v>
      </c>
      <c r="D803" s="43">
        <v>45016</v>
      </c>
      <c r="E803" s="48">
        <f t="shared" si="25"/>
        <v>0</v>
      </c>
      <c r="F803" s="48">
        <f t="shared" si="26"/>
        <v>0</v>
      </c>
    </row>
    <row r="804" spans="2:6" ht="15.6">
      <c r="B804" t="s">
        <v>1693</v>
      </c>
      <c r="C804" s="43">
        <v>44958</v>
      </c>
      <c r="D804" s="43">
        <v>45016</v>
      </c>
      <c r="E804" s="48">
        <f t="shared" si="25"/>
        <v>0</v>
      </c>
      <c r="F804" s="48">
        <f t="shared" si="26"/>
        <v>0</v>
      </c>
    </row>
    <row r="805" spans="2:6" ht="15.6">
      <c r="B805" t="s">
        <v>1614</v>
      </c>
      <c r="C805" s="43">
        <v>44960</v>
      </c>
      <c r="D805" s="43">
        <v>45016</v>
      </c>
      <c r="E805" s="48">
        <f t="shared" si="25"/>
        <v>0</v>
      </c>
      <c r="F805" s="48">
        <f t="shared" si="26"/>
        <v>0</v>
      </c>
    </row>
    <row r="806" spans="2:6" ht="15.6">
      <c r="B806" t="s">
        <v>1694</v>
      </c>
      <c r="C806" s="43">
        <v>44960</v>
      </c>
      <c r="D806" s="43">
        <v>45016</v>
      </c>
      <c r="E806" s="48">
        <f t="shared" si="25"/>
        <v>0</v>
      </c>
      <c r="F806" s="48">
        <f t="shared" si="26"/>
        <v>0</v>
      </c>
    </row>
    <row r="807" spans="2:6" ht="15.6">
      <c r="B807" t="s">
        <v>1617</v>
      </c>
      <c r="C807" s="43">
        <v>44963</v>
      </c>
      <c r="D807" s="43">
        <v>45016</v>
      </c>
      <c r="E807" s="48">
        <f t="shared" si="25"/>
        <v>0</v>
      </c>
      <c r="F807" s="48">
        <f t="shared" si="26"/>
        <v>0</v>
      </c>
    </row>
    <row r="808" spans="2:6" ht="15.6">
      <c r="B808" t="s">
        <v>1695</v>
      </c>
      <c r="C808" s="43">
        <v>44963</v>
      </c>
      <c r="D808" s="43">
        <v>45016</v>
      </c>
      <c r="E808" s="48">
        <f t="shared" si="25"/>
        <v>0</v>
      </c>
      <c r="F808" s="48">
        <f t="shared" si="26"/>
        <v>0</v>
      </c>
    </row>
    <row r="809" spans="2:6" ht="15.6">
      <c r="B809" t="s">
        <v>1547</v>
      </c>
      <c r="C809" s="43">
        <v>44963</v>
      </c>
      <c r="D809" s="43">
        <v>45016</v>
      </c>
      <c r="E809" s="48">
        <f t="shared" si="25"/>
        <v>0</v>
      </c>
      <c r="F809" s="48">
        <f t="shared" si="26"/>
        <v>0</v>
      </c>
    </row>
    <row r="810" spans="2:6" ht="15.6">
      <c r="B810" t="s">
        <v>1548</v>
      </c>
      <c r="C810" s="43">
        <v>44964</v>
      </c>
      <c r="D810" s="43">
        <v>45016</v>
      </c>
      <c r="E810" s="48">
        <f t="shared" si="25"/>
        <v>0</v>
      </c>
      <c r="F810" s="48">
        <f t="shared" si="26"/>
        <v>0</v>
      </c>
    </row>
    <row r="811" spans="2:6" ht="15.6">
      <c r="B811" t="s">
        <v>1713</v>
      </c>
      <c r="C811" s="43">
        <v>44965</v>
      </c>
      <c r="D811" s="43">
        <v>45016</v>
      </c>
      <c r="E811" s="48">
        <f t="shared" si="25"/>
        <v>0</v>
      </c>
      <c r="F811" s="48">
        <f t="shared" si="26"/>
        <v>0</v>
      </c>
    </row>
    <row r="812" spans="2:6" ht="15.6">
      <c r="B812" t="s">
        <v>1618</v>
      </c>
      <c r="C812" s="43">
        <v>44965</v>
      </c>
      <c r="D812" s="43">
        <v>45016</v>
      </c>
      <c r="E812" s="48">
        <f t="shared" si="25"/>
        <v>0</v>
      </c>
      <c r="F812" s="48">
        <f t="shared" si="26"/>
        <v>0</v>
      </c>
    </row>
    <row r="813" spans="2:6" ht="15.6">
      <c r="B813" t="s">
        <v>1064</v>
      </c>
      <c r="C813" s="43">
        <v>44042</v>
      </c>
      <c r="D813" s="43">
        <v>45016</v>
      </c>
      <c r="E813" s="48">
        <f t="shared" si="25"/>
        <v>2</v>
      </c>
      <c r="F813" s="48">
        <f t="shared" si="26"/>
        <v>100</v>
      </c>
    </row>
    <row r="814" spans="2:6" ht="15.6">
      <c r="B814" t="s">
        <v>1696</v>
      </c>
      <c r="C814" s="43">
        <v>44967</v>
      </c>
      <c r="D814" s="43">
        <v>45016</v>
      </c>
      <c r="E814" s="48">
        <f t="shared" si="25"/>
        <v>0</v>
      </c>
      <c r="F814" s="48">
        <f t="shared" si="26"/>
        <v>0</v>
      </c>
    </row>
    <row r="815" spans="2:6" ht="15.6">
      <c r="B815" t="s">
        <v>1550</v>
      </c>
      <c r="C815" s="43">
        <v>44970</v>
      </c>
      <c r="D815" s="43">
        <v>45016</v>
      </c>
      <c r="E815" s="48">
        <f t="shared" si="25"/>
        <v>0</v>
      </c>
      <c r="F815" s="48">
        <f t="shared" si="26"/>
        <v>0</v>
      </c>
    </row>
    <row r="816" spans="2:6" ht="15.6">
      <c r="B816" t="s">
        <v>1714</v>
      </c>
      <c r="C816" s="43">
        <v>44970</v>
      </c>
      <c r="D816" s="43">
        <v>45016</v>
      </c>
      <c r="E816" s="48">
        <f t="shared" si="25"/>
        <v>0</v>
      </c>
      <c r="F816" s="48">
        <f t="shared" si="26"/>
        <v>0</v>
      </c>
    </row>
    <row r="817" spans="2:6" ht="15.6">
      <c r="B817" t="s">
        <v>1551</v>
      </c>
      <c r="C817" s="43">
        <v>44970</v>
      </c>
      <c r="D817" s="43">
        <v>45016</v>
      </c>
      <c r="E817" s="48">
        <f t="shared" si="25"/>
        <v>0</v>
      </c>
      <c r="F817" s="48">
        <f t="shared" si="26"/>
        <v>0</v>
      </c>
    </row>
    <row r="818" spans="2:6" ht="15.6">
      <c r="B818" t="s">
        <v>864</v>
      </c>
      <c r="C818" s="43">
        <v>44496</v>
      </c>
      <c r="D818" s="43">
        <v>45016</v>
      </c>
      <c r="E818" s="48">
        <f t="shared" si="25"/>
        <v>1</v>
      </c>
      <c r="F818" s="48">
        <f t="shared" si="26"/>
        <v>50</v>
      </c>
    </row>
    <row r="819" spans="2:6" ht="15.6">
      <c r="B819" t="s">
        <v>1343</v>
      </c>
      <c r="C819" s="43">
        <v>44972</v>
      </c>
      <c r="D819" s="43">
        <v>45016</v>
      </c>
      <c r="E819" s="48">
        <f t="shared" si="25"/>
        <v>0</v>
      </c>
      <c r="F819" s="48">
        <f t="shared" si="26"/>
        <v>0</v>
      </c>
    </row>
    <row r="820" spans="2:6" ht="15.6">
      <c r="B820" t="s">
        <v>1715</v>
      </c>
      <c r="C820" s="43">
        <v>44972</v>
      </c>
      <c r="D820" s="43">
        <v>45016</v>
      </c>
      <c r="E820" s="48">
        <f t="shared" si="25"/>
        <v>0</v>
      </c>
      <c r="F820" s="48">
        <f t="shared" si="26"/>
        <v>0</v>
      </c>
    </row>
    <row r="821" spans="2:6" ht="15.6">
      <c r="B821" t="s">
        <v>1393</v>
      </c>
      <c r="C821" s="43">
        <v>44974</v>
      </c>
      <c r="D821" s="43">
        <v>45016</v>
      </c>
      <c r="E821" s="48">
        <f t="shared" si="25"/>
        <v>0</v>
      </c>
      <c r="F821" s="48">
        <f t="shared" si="26"/>
        <v>0</v>
      </c>
    </row>
    <row r="822" spans="2:6" ht="15.6">
      <c r="B822" t="s">
        <v>1729</v>
      </c>
      <c r="C822" s="43">
        <v>44979</v>
      </c>
      <c r="D822" s="43">
        <v>45016</v>
      </c>
      <c r="E822" s="48">
        <f t="shared" si="25"/>
        <v>0</v>
      </c>
      <c r="F822" s="48">
        <f t="shared" si="26"/>
        <v>0</v>
      </c>
    </row>
    <row r="823" spans="2:6" ht="15.6">
      <c r="B823" t="s">
        <v>1395</v>
      </c>
      <c r="C823" s="43">
        <v>44979</v>
      </c>
      <c r="D823" s="43">
        <v>45016</v>
      </c>
      <c r="E823" s="48">
        <f t="shared" si="25"/>
        <v>0</v>
      </c>
      <c r="F823" s="48">
        <f t="shared" si="26"/>
        <v>0</v>
      </c>
    </row>
    <row r="824" spans="2:6" ht="15.6">
      <c r="B824" t="s">
        <v>1745</v>
      </c>
      <c r="C824" s="43">
        <v>44981</v>
      </c>
      <c r="D824" s="43">
        <v>45016</v>
      </c>
      <c r="E824" s="48">
        <f t="shared" si="25"/>
        <v>0</v>
      </c>
      <c r="F824" s="48">
        <f t="shared" si="26"/>
        <v>0</v>
      </c>
    </row>
    <row r="825" spans="2:6" ht="15.6">
      <c r="B825" t="s">
        <v>1730</v>
      </c>
      <c r="C825" s="43">
        <v>44981</v>
      </c>
      <c r="D825" s="43">
        <v>45016</v>
      </c>
      <c r="E825" s="48">
        <f t="shared" si="25"/>
        <v>0</v>
      </c>
      <c r="F825" s="48">
        <f t="shared" si="26"/>
        <v>0</v>
      </c>
    </row>
    <row r="826" spans="2:6" ht="15.6">
      <c r="B826" t="s">
        <v>1552</v>
      </c>
      <c r="C826" s="43">
        <v>44984</v>
      </c>
      <c r="D826" s="43">
        <v>45016</v>
      </c>
      <c r="E826" s="48">
        <f t="shared" si="25"/>
        <v>0</v>
      </c>
      <c r="F826" s="48">
        <f t="shared" si="26"/>
        <v>0</v>
      </c>
    </row>
    <row r="827" spans="2:6" ht="15.6">
      <c r="B827" t="s">
        <v>1653</v>
      </c>
      <c r="C827" s="43">
        <v>44984</v>
      </c>
      <c r="D827" s="43">
        <v>45016</v>
      </c>
      <c r="E827" s="48">
        <f t="shared" si="25"/>
        <v>0</v>
      </c>
      <c r="F827" s="48">
        <f t="shared" si="26"/>
        <v>0</v>
      </c>
    </row>
    <row r="828" spans="2:6" ht="15.6">
      <c r="B828" t="s">
        <v>1732</v>
      </c>
      <c r="C828" s="43">
        <v>44986</v>
      </c>
      <c r="D828" s="43">
        <v>45016</v>
      </c>
      <c r="E828" s="48">
        <f t="shared" si="25"/>
        <v>0</v>
      </c>
      <c r="F828" s="48">
        <f t="shared" si="26"/>
        <v>0</v>
      </c>
    </row>
    <row r="829" spans="2:6" ht="15.6">
      <c r="B829" t="s">
        <v>1735</v>
      </c>
      <c r="C829" s="43">
        <v>44986</v>
      </c>
      <c r="D829" s="43">
        <v>45016</v>
      </c>
      <c r="E829" s="48">
        <f t="shared" si="25"/>
        <v>0</v>
      </c>
      <c r="F829" s="48">
        <f t="shared" si="26"/>
        <v>0</v>
      </c>
    </row>
    <row r="830" spans="2:6" ht="15.6">
      <c r="B830" t="s">
        <v>1655</v>
      </c>
      <c r="C830" s="43">
        <v>44991</v>
      </c>
      <c r="D830" s="43">
        <v>45016</v>
      </c>
      <c r="E830" s="48">
        <f t="shared" si="25"/>
        <v>0</v>
      </c>
      <c r="F830" s="48">
        <f t="shared" si="26"/>
        <v>0</v>
      </c>
    </row>
    <row r="831" spans="2:6" ht="15.6">
      <c r="B831" t="s">
        <v>1658</v>
      </c>
      <c r="C831" s="43">
        <v>44993</v>
      </c>
      <c r="D831" s="43">
        <v>45016</v>
      </c>
      <c r="E831" s="48">
        <f t="shared" si="25"/>
        <v>0</v>
      </c>
      <c r="F831" s="48">
        <f t="shared" si="26"/>
        <v>0</v>
      </c>
    </row>
    <row r="832" spans="2:6" ht="15.6">
      <c r="B832" t="s">
        <v>1472</v>
      </c>
      <c r="C832" s="43">
        <v>45002</v>
      </c>
      <c r="D832" s="43">
        <v>45016</v>
      </c>
      <c r="E832" s="48">
        <f t="shared" si="25"/>
        <v>0</v>
      </c>
      <c r="F832" s="48">
        <f t="shared" si="26"/>
        <v>0</v>
      </c>
    </row>
    <row r="833" spans="2:6" ht="15.6">
      <c r="B833" t="s">
        <v>1742</v>
      </c>
      <c r="C833" s="43">
        <v>45009</v>
      </c>
      <c r="D833" s="43">
        <v>45016</v>
      </c>
      <c r="E833" s="48">
        <f t="shared" si="25"/>
        <v>0</v>
      </c>
      <c r="F833" s="48">
        <f t="shared" si="26"/>
        <v>0</v>
      </c>
    </row>
    <row r="834" spans="2:6" ht="15.6">
      <c r="B834" t="s">
        <v>1746</v>
      </c>
      <c r="C834" s="43">
        <v>44986</v>
      </c>
      <c r="D834" s="43">
        <v>45016</v>
      </c>
      <c r="E834" s="48">
        <f t="shared" si="25"/>
        <v>0</v>
      </c>
      <c r="F834" s="48">
        <f t="shared" si="26"/>
        <v>0</v>
      </c>
    </row>
    <row r="835" spans="2:6" ht="15.6">
      <c r="B835" t="s">
        <v>1346</v>
      </c>
      <c r="C835" s="43">
        <v>44988</v>
      </c>
      <c r="D835" s="43">
        <v>45016</v>
      </c>
      <c r="E835" s="48">
        <f t="shared" ref="E835:E898" si="27">ROUNDDOWN((D835-C835)/365,0)</f>
        <v>0</v>
      </c>
      <c r="F835" s="48">
        <f t="shared" ref="F835:F898" si="28">VLOOKUP(E835,G:H,2,0)</f>
        <v>0</v>
      </c>
    </row>
    <row r="836" spans="2:6" ht="15.6">
      <c r="B836" t="s">
        <v>1747</v>
      </c>
      <c r="C836" s="43">
        <v>44988</v>
      </c>
      <c r="D836" s="43">
        <v>45016</v>
      </c>
      <c r="E836" s="48">
        <f t="shared" si="27"/>
        <v>0</v>
      </c>
      <c r="F836" s="48">
        <f t="shared" si="28"/>
        <v>0</v>
      </c>
    </row>
    <row r="837" spans="2:6" ht="15.6">
      <c r="B837" t="s">
        <v>1716</v>
      </c>
      <c r="C837" s="43">
        <v>44988</v>
      </c>
      <c r="D837" s="43">
        <v>45016</v>
      </c>
      <c r="E837" s="48">
        <f t="shared" si="27"/>
        <v>0</v>
      </c>
      <c r="F837" s="48">
        <f t="shared" si="28"/>
        <v>0</v>
      </c>
    </row>
    <row r="838" spans="2:6" ht="15.6">
      <c r="B838" t="s">
        <v>1654</v>
      </c>
      <c r="C838" s="43">
        <v>44988</v>
      </c>
      <c r="D838" s="43">
        <v>45016</v>
      </c>
      <c r="E838" s="48">
        <f t="shared" si="27"/>
        <v>0</v>
      </c>
      <c r="F838" s="48">
        <f t="shared" si="28"/>
        <v>0</v>
      </c>
    </row>
    <row r="839" spans="2:6" ht="15.6">
      <c r="B839" t="s">
        <v>1717</v>
      </c>
      <c r="C839" s="43">
        <v>44988</v>
      </c>
      <c r="D839" s="43">
        <v>45016</v>
      </c>
      <c r="E839" s="48">
        <f t="shared" si="27"/>
        <v>0</v>
      </c>
      <c r="F839" s="48">
        <f t="shared" si="28"/>
        <v>0</v>
      </c>
    </row>
    <row r="840" spans="2:6" ht="15.6">
      <c r="B840" t="s">
        <v>1465</v>
      </c>
      <c r="C840" s="43">
        <v>44988</v>
      </c>
      <c r="D840" s="43">
        <v>45016</v>
      </c>
      <c r="E840" s="48">
        <f t="shared" si="27"/>
        <v>0</v>
      </c>
      <c r="F840" s="48">
        <f t="shared" si="28"/>
        <v>0</v>
      </c>
    </row>
    <row r="841" spans="2:6" ht="15.6">
      <c r="B841" t="s">
        <v>1736</v>
      </c>
      <c r="C841" s="43">
        <v>44988</v>
      </c>
      <c r="D841" s="43">
        <v>45016</v>
      </c>
      <c r="E841" s="48">
        <f t="shared" si="27"/>
        <v>0</v>
      </c>
      <c r="F841" s="48">
        <f t="shared" si="28"/>
        <v>0</v>
      </c>
    </row>
    <row r="842" spans="2:6" ht="15.6">
      <c r="B842" t="s">
        <v>1348</v>
      </c>
      <c r="C842" s="43">
        <v>44988</v>
      </c>
      <c r="D842" s="43">
        <v>45016</v>
      </c>
      <c r="E842" s="48">
        <f t="shared" si="27"/>
        <v>0</v>
      </c>
      <c r="F842" s="48">
        <f t="shared" si="28"/>
        <v>0</v>
      </c>
    </row>
    <row r="843" spans="2:6" ht="15.6">
      <c r="B843" t="s">
        <v>1349</v>
      </c>
      <c r="C843" s="43">
        <v>44991</v>
      </c>
      <c r="D843" s="43">
        <v>45016</v>
      </c>
      <c r="E843" s="48">
        <f t="shared" si="27"/>
        <v>0</v>
      </c>
      <c r="F843" s="48">
        <f t="shared" si="28"/>
        <v>0</v>
      </c>
    </row>
    <row r="844" spans="2:6" ht="15.6">
      <c r="B844" t="s">
        <v>1656</v>
      </c>
      <c r="C844" s="43">
        <v>44991</v>
      </c>
      <c r="D844" s="43">
        <v>45016</v>
      </c>
      <c r="E844" s="48">
        <f t="shared" si="27"/>
        <v>0</v>
      </c>
      <c r="F844" s="48">
        <f t="shared" si="28"/>
        <v>0</v>
      </c>
    </row>
    <row r="845" spans="2:6" ht="15.6">
      <c r="B845" t="s">
        <v>1351</v>
      </c>
      <c r="C845" s="43">
        <v>44993</v>
      </c>
      <c r="D845" s="43">
        <v>45016</v>
      </c>
      <c r="E845" s="48">
        <f t="shared" si="27"/>
        <v>0</v>
      </c>
      <c r="F845" s="48">
        <f t="shared" si="28"/>
        <v>0</v>
      </c>
    </row>
    <row r="846" spans="2:6" ht="15.6">
      <c r="B846" t="s">
        <v>1737</v>
      </c>
      <c r="C846" s="43">
        <v>44993</v>
      </c>
      <c r="D846" s="43">
        <v>45016</v>
      </c>
      <c r="E846" s="48">
        <f t="shared" si="27"/>
        <v>0</v>
      </c>
      <c r="F846" s="48">
        <f t="shared" si="28"/>
        <v>0</v>
      </c>
    </row>
    <row r="847" spans="2:6" ht="15.6">
      <c r="B847" t="s">
        <v>1718</v>
      </c>
      <c r="C847" s="43">
        <v>44993</v>
      </c>
      <c r="D847" s="43">
        <v>45016</v>
      </c>
      <c r="E847" s="48">
        <f t="shared" si="27"/>
        <v>0</v>
      </c>
      <c r="F847" s="48">
        <f t="shared" si="28"/>
        <v>0</v>
      </c>
    </row>
    <row r="848" spans="2:6" ht="15.6">
      <c r="B848" t="s">
        <v>1353</v>
      </c>
      <c r="C848" s="43">
        <v>44993</v>
      </c>
      <c r="D848" s="43">
        <v>45016</v>
      </c>
      <c r="E848" s="48">
        <f t="shared" si="27"/>
        <v>0</v>
      </c>
      <c r="F848" s="48">
        <f t="shared" si="28"/>
        <v>0</v>
      </c>
    </row>
    <row r="849" spans="2:6" ht="15.6">
      <c r="B849" t="s">
        <v>1659</v>
      </c>
      <c r="C849" s="43">
        <v>44993</v>
      </c>
      <c r="D849" s="43">
        <v>45016</v>
      </c>
      <c r="E849" s="48">
        <f t="shared" si="27"/>
        <v>0</v>
      </c>
      <c r="F849" s="48">
        <f t="shared" si="28"/>
        <v>0</v>
      </c>
    </row>
    <row r="850" spans="2:6" ht="15.6">
      <c r="B850" t="s">
        <v>1738</v>
      </c>
      <c r="C850" s="43">
        <v>44993</v>
      </c>
      <c r="D850" s="43">
        <v>45016</v>
      </c>
      <c r="E850" s="48">
        <f t="shared" si="27"/>
        <v>0</v>
      </c>
      <c r="F850" s="48">
        <f t="shared" si="28"/>
        <v>0</v>
      </c>
    </row>
    <row r="851" spans="2:6" ht="15.6">
      <c r="B851" t="s">
        <v>1466</v>
      </c>
      <c r="C851" s="43">
        <v>44995</v>
      </c>
      <c r="D851" s="43">
        <v>45016</v>
      </c>
      <c r="E851" s="48">
        <f t="shared" si="27"/>
        <v>0</v>
      </c>
      <c r="F851" s="48">
        <f t="shared" si="28"/>
        <v>0</v>
      </c>
    </row>
    <row r="852" spans="2:6" ht="15.6">
      <c r="B852" t="s">
        <v>1660</v>
      </c>
      <c r="C852" s="43">
        <v>44995</v>
      </c>
      <c r="D852" s="43">
        <v>45016</v>
      </c>
      <c r="E852" s="48">
        <f t="shared" si="27"/>
        <v>0</v>
      </c>
      <c r="F852" s="48">
        <f t="shared" si="28"/>
        <v>0</v>
      </c>
    </row>
    <row r="853" spans="2:6" ht="15.6">
      <c r="B853" t="s">
        <v>1467</v>
      </c>
      <c r="C853" s="43">
        <v>44995</v>
      </c>
      <c r="D853" s="43">
        <v>45016</v>
      </c>
      <c r="E853" s="48">
        <f t="shared" si="27"/>
        <v>0</v>
      </c>
      <c r="F853" s="48">
        <f t="shared" si="28"/>
        <v>0</v>
      </c>
    </row>
    <row r="854" spans="2:6" ht="15.6">
      <c r="B854" t="s">
        <v>1468</v>
      </c>
      <c r="C854" s="43">
        <v>44995</v>
      </c>
      <c r="D854" s="43">
        <v>45016</v>
      </c>
      <c r="E854" s="48">
        <f t="shared" si="27"/>
        <v>0</v>
      </c>
      <c r="F854" s="48">
        <f t="shared" si="28"/>
        <v>0</v>
      </c>
    </row>
    <row r="855" spans="2:6" ht="15.6">
      <c r="B855" t="s">
        <v>1719</v>
      </c>
      <c r="C855" s="43">
        <v>44995</v>
      </c>
      <c r="D855" s="43">
        <v>45016</v>
      </c>
      <c r="E855" s="48">
        <f t="shared" si="27"/>
        <v>0</v>
      </c>
      <c r="F855" s="48">
        <f t="shared" si="28"/>
        <v>0</v>
      </c>
    </row>
    <row r="856" spans="2:6" ht="15.6">
      <c r="B856" t="s">
        <v>1720</v>
      </c>
      <c r="C856" s="43">
        <v>44995</v>
      </c>
      <c r="D856" s="43">
        <v>45016</v>
      </c>
      <c r="E856" s="48">
        <f t="shared" si="27"/>
        <v>0</v>
      </c>
      <c r="F856" s="48">
        <f t="shared" si="28"/>
        <v>0</v>
      </c>
    </row>
    <row r="857" spans="2:6" ht="15.6">
      <c r="B857" t="s">
        <v>1749</v>
      </c>
      <c r="C857" s="43">
        <v>44998</v>
      </c>
      <c r="D857" s="43">
        <v>45016</v>
      </c>
      <c r="E857" s="48">
        <f t="shared" si="27"/>
        <v>0</v>
      </c>
      <c r="F857" s="48">
        <f t="shared" si="28"/>
        <v>0</v>
      </c>
    </row>
    <row r="858" spans="2:6" ht="15.6">
      <c r="B858" t="s">
        <v>1750</v>
      </c>
      <c r="C858" s="43">
        <v>44998</v>
      </c>
      <c r="D858" s="43">
        <v>45016</v>
      </c>
      <c r="E858" s="48">
        <f t="shared" si="27"/>
        <v>0</v>
      </c>
      <c r="F858" s="48">
        <f t="shared" si="28"/>
        <v>0</v>
      </c>
    </row>
    <row r="859" spans="2:6" ht="15.6">
      <c r="B859" t="s">
        <v>1469</v>
      </c>
      <c r="C859" s="43">
        <v>44998</v>
      </c>
      <c r="D859" s="43">
        <v>45016</v>
      </c>
      <c r="E859" s="48">
        <f t="shared" si="27"/>
        <v>0</v>
      </c>
      <c r="F859" s="48">
        <f t="shared" si="28"/>
        <v>0</v>
      </c>
    </row>
    <row r="860" spans="2:6" ht="15.6">
      <c r="B860" t="s">
        <v>1354</v>
      </c>
      <c r="C860" s="43">
        <v>44998</v>
      </c>
      <c r="D860" s="43">
        <v>45016</v>
      </c>
      <c r="E860" s="48">
        <f t="shared" si="27"/>
        <v>0</v>
      </c>
      <c r="F860" s="48">
        <f t="shared" si="28"/>
        <v>0</v>
      </c>
    </row>
    <row r="861" spans="2:6" ht="15.6">
      <c r="B861" t="s">
        <v>1470</v>
      </c>
      <c r="C861" s="43">
        <v>44998</v>
      </c>
      <c r="D861" s="43">
        <v>45016</v>
      </c>
      <c r="E861" s="48">
        <f t="shared" si="27"/>
        <v>0</v>
      </c>
      <c r="F861" s="48">
        <f t="shared" si="28"/>
        <v>0</v>
      </c>
    </row>
    <row r="862" spans="2:6" ht="15.6">
      <c r="B862" t="s">
        <v>1298</v>
      </c>
      <c r="C862" s="43">
        <v>44746</v>
      </c>
      <c r="D862" s="43">
        <v>45016</v>
      </c>
      <c r="E862" s="48">
        <f t="shared" si="27"/>
        <v>0</v>
      </c>
      <c r="F862" s="48">
        <f t="shared" si="28"/>
        <v>0</v>
      </c>
    </row>
    <row r="863" spans="2:6" ht="15.6">
      <c r="B863" t="s">
        <v>1739</v>
      </c>
      <c r="C863" s="43">
        <v>44998</v>
      </c>
      <c r="D863" s="43">
        <v>45016</v>
      </c>
      <c r="E863" s="48">
        <f t="shared" si="27"/>
        <v>0</v>
      </c>
      <c r="F863" s="48">
        <f t="shared" si="28"/>
        <v>0</v>
      </c>
    </row>
    <row r="864" spans="2:6" ht="15.6">
      <c r="B864" t="s">
        <v>1751</v>
      </c>
      <c r="C864" s="43">
        <v>44998</v>
      </c>
      <c r="D864" s="43">
        <v>45016</v>
      </c>
      <c r="E864" s="48">
        <f t="shared" si="27"/>
        <v>0</v>
      </c>
      <c r="F864" s="48">
        <f t="shared" si="28"/>
        <v>0</v>
      </c>
    </row>
    <row r="865" spans="2:6" ht="15.6">
      <c r="B865" t="s">
        <v>1722</v>
      </c>
      <c r="C865" s="43">
        <v>45000</v>
      </c>
      <c r="D865" s="43">
        <v>45016</v>
      </c>
      <c r="E865" s="48">
        <f t="shared" si="27"/>
        <v>0</v>
      </c>
      <c r="F865" s="48">
        <f t="shared" si="28"/>
        <v>0</v>
      </c>
    </row>
    <row r="866" spans="2:6" ht="15.6">
      <c r="B866" t="s">
        <v>1471</v>
      </c>
      <c r="C866" s="43">
        <v>45000</v>
      </c>
      <c r="D866" s="43">
        <v>45016</v>
      </c>
      <c r="E866" s="48">
        <f t="shared" si="27"/>
        <v>0</v>
      </c>
      <c r="F866" s="48">
        <f t="shared" si="28"/>
        <v>0</v>
      </c>
    </row>
    <row r="867" spans="2:6" ht="15.6">
      <c r="B867" t="s">
        <v>1663</v>
      </c>
      <c r="C867" s="43">
        <v>45000</v>
      </c>
      <c r="D867" s="43">
        <v>45016</v>
      </c>
      <c r="E867" s="48">
        <f t="shared" si="27"/>
        <v>0</v>
      </c>
      <c r="F867" s="48">
        <f t="shared" si="28"/>
        <v>0</v>
      </c>
    </row>
    <row r="868" spans="2:6" ht="15.6">
      <c r="B868" t="s">
        <v>1664</v>
      </c>
      <c r="C868" s="43">
        <v>45000</v>
      </c>
      <c r="D868" s="43">
        <v>45016</v>
      </c>
      <c r="E868" s="48">
        <f t="shared" si="27"/>
        <v>0</v>
      </c>
      <c r="F868" s="48">
        <f t="shared" si="28"/>
        <v>0</v>
      </c>
    </row>
    <row r="869" spans="2:6" ht="15.6">
      <c r="B869" t="s">
        <v>1360</v>
      </c>
      <c r="C869" s="43">
        <v>45005</v>
      </c>
      <c r="D869" s="43">
        <v>45016</v>
      </c>
      <c r="E869" s="48">
        <f t="shared" si="27"/>
        <v>0</v>
      </c>
      <c r="F869" s="48">
        <f t="shared" si="28"/>
        <v>0</v>
      </c>
    </row>
    <row r="870" spans="2:6" ht="15.6">
      <c r="B870" t="s">
        <v>1473</v>
      </c>
      <c r="C870" s="43">
        <v>45005</v>
      </c>
      <c r="D870" s="43">
        <v>45016</v>
      </c>
      <c r="E870" s="48">
        <f t="shared" si="27"/>
        <v>0</v>
      </c>
      <c r="F870" s="48">
        <f t="shared" si="28"/>
        <v>0</v>
      </c>
    </row>
    <row r="871" spans="2:6" ht="15.6">
      <c r="B871" t="s">
        <v>1361</v>
      </c>
      <c r="C871" s="43">
        <v>45005</v>
      </c>
      <c r="D871" s="43">
        <v>45016</v>
      </c>
      <c r="E871" s="48">
        <f t="shared" si="27"/>
        <v>0</v>
      </c>
      <c r="F871" s="48">
        <f t="shared" si="28"/>
        <v>0</v>
      </c>
    </row>
    <row r="872" spans="2:6" ht="15.6">
      <c r="B872" t="s">
        <v>1362</v>
      </c>
      <c r="C872" s="43">
        <v>45005</v>
      </c>
      <c r="D872" s="43">
        <v>45016</v>
      </c>
      <c r="E872" s="48">
        <f t="shared" si="27"/>
        <v>0</v>
      </c>
      <c r="F872" s="48">
        <f t="shared" si="28"/>
        <v>0</v>
      </c>
    </row>
    <row r="873" spans="2:6" ht="15.6">
      <c r="B873" t="s">
        <v>217</v>
      </c>
      <c r="C873" s="43">
        <v>43616</v>
      </c>
      <c r="D873" s="43">
        <v>45016</v>
      </c>
      <c r="E873" s="48">
        <f t="shared" si="27"/>
        <v>3</v>
      </c>
      <c r="F873" s="48">
        <f t="shared" si="28"/>
        <v>150</v>
      </c>
    </row>
    <row r="874" spans="2:6" ht="15.6">
      <c r="B874" t="s">
        <v>1666</v>
      </c>
      <c r="C874" s="43">
        <v>45006</v>
      </c>
      <c r="D874" s="43">
        <v>45016</v>
      </c>
      <c r="E874" s="48">
        <f t="shared" si="27"/>
        <v>0</v>
      </c>
      <c r="F874" s="48">
        <f t="shared" si="28"/>
        <v>0</v>
      </c>
    </row>
    <row r="875" spans="2:6" ht="15.6">
      <c r="B875" t="s">
        <v>1741</v>
      </c>
      <c r="C875" s="43">
        <v>45007</v>
      </c>
      <c r="D875" s="43">
        <v>45016</v>
      </c>
      <c r="E875" s="48">
        <f t="shared" si="27"/>
        <v>0</v>
      </c>
      <c r="F875" s="48">
        <f t="shared" si="28"/>
        <v>0</v>
      </c>
    </row>
    <row r="876" spans="2:6" ht="15.6">
      <c r="B876" t="s">
        <v>1667</v>
      </c>
      <c r="C876" s="43">
        <v>45007</v>
      </c>
      <c r="D876" s="43">
        <v>45016</v>
      </c>
      <c r="E876" s="48">
        <f t="shared" si="27"/>
        <v>0</v>
      </c>
      <c r="F876" s="48">
        <f t="shared" si="28"/>
        <v>0</v>
      </c>
    </row>
    <row r="877" spans="2:6" ht="15.6">
      <c r="B877" t="s">
        <v>1755</v>
      </c>
      <c r="C877" s="43">
        <v>45009</v>
      </c>
      <c r="D877" s="43">
        <v>45016</v>
      </c>
      <c r="E877" s="48">
        <f t="shared" si="27"/>
        <v>0</v>
      </c>
      <c r="F877" s="48">
        <f t="shared" si="28"/>
        <v>0</v>
      </c>
    </row>
    <row r="878" spans="2:6" ht="15.6">
      <c r="B878" t="s">
        <v>1727</v>
      </c>
      <c r="C878" s="43">
        <v>45009</v>
      </c>
      <c r="D878" s="43">
        <v>45016</v>
      </c>
      <c r="E878" s="48">
        <f t="shared" si="27"/>
        <v>0</v>
      </c>
      <c r="F878" s="48">
        <f t="shared" si="28"/>
        <v>0</v>
      </c>
    </row>
    <row r="879" spans="2:6" ht="15.6">
      <c r="B879" t="s">
        <v>1474</v>
      </c>
      <c r="C879" s="43">
        <v>45012</v>
      </c>
      <c r="D879" s="43">
        <v>45016</v>
      </c>
      <c r="E879" s="48">
        <f t="shared" si="27"/>
        <v>0</v>
      </c>
      <c r="F879" s="48">
        <f t="shared" si="28"/>
        <v>0</v>
      </c>
    </row>
    <row r="880" spans="2:6" ht="15.6">
      <c r="B880" t="s">
        <v>1477</v>
      </c>
      <c r="C880" s="43">
        <v>45012</v>
      </c>
      <c r="D880" s="43">
        <v>45016</v>
      </c>
      <c r="E880" s="48">
        <f t="shared" si="27"/>
        <v>0</v>
      </c>
      <c r="F880" s="48">
        <f t="shared" si="28"/>
        <v>0</v>
      </c>
    </row>
    <row r="881" spans="2:6" ht="15.6">
      <c r="B881" t="s">
        <v>1363</v>
      </c>
      <c r="C881" s="43">
        <v>45012</v>
      </c>
      <c r="D881" s="43">
        <v>45016</v>
      </c>
      <c r="E881" s="48">
        <f t="shared" si="27"/>
        <v>0</v>
      </c>
      <c r="F881" s="48">
        <f t="shared" si="28"/>
        <v>0</v>
      </c>
    </row>
    <row r="882" spans="2:6" ht="15.6">
      <c r="B882" t="s">
        <v>1364</v>
      </c>
      <c r="C882" s="43">
        <v>45012</v>
      </c>
      <c r="D882" s="43">
        <v>45016</v>
      </c>
      <c r="E882" s="48">
        <f t="shared" si="27"/>
        <v>0</v>
      </c>
      <c r="F882" s="48">
        <f t="shared" si="28"/>
        <v>0</v>
      </c>
    </row>
    <row r="883" spans="2:6" ht="15.6">
      <c r="B883" t="s">
        <v>1756</v>
      </c>
      <c r="C883" s="43">
        <v>45012</v>
      </c>
      <c r="D883" s="43">
        <v>45016</v>
      </c>
      <c r="E883" s="48">
        <f t="shared" si="27"/>
        <v>0</v>
      </c>
      <c r="F883" s="48">
        <f t="shared" si="28"/>
        <v>0</v>
      </c>
    </row>
    <row r="884" spans="2:6" ht="15.6">
      <c r="B884" t="s">
        <v>1668</v>
      </c>
      <c r="C884" s="43">
        <v>45012</v>
      </c>
      <c r="D884" s="43">
        <v>45016</v>
      </c>
      <c r="E884" s="48">
        <f t="shared" si="27"/>
        <v>0</v>
      </c>
      <c r="F884" s="48">
        <f t="shared" si="28"/>
        <v>0</v>
      </c>
    </row>
    <row r="885" spans="2:6" ht="15.6">
      <c r="B885" t="s">
        <v>1758</v>
      </c>
      <c r="C885" s="43">
        <v>45014</v>
      </c>
      <c r="D885" s="43">
        <v>45016</v>
      </c>
      <c r="E885" s="48">
        <f t="shared" si="27"/>
        <v>0</v>
      </c>
      <c r="F885" s="48">
        <f t="shared" si="28"/>
        <v>0</v>
      </c>
    </row>
    <row r="886" spans="2:6" ht="15.6">
      <c r="B886" t="s">
        <v>1478</v>
      </c>
      <c r="C886" s="43">
        <v>45014</v>
      </c>
      <c r="D886" s="43">
        <v>45016</v>
      </c>
      <c r="E886" s="48">
        <f t="shared" si="27"/>
        <v>0</v>
      </c>
      <c r="F886" s="48">
        <f t="shared" si="28"/>
        <v>0</v>
      </c>
    </row>
    <row r="887" spans="2:6" ht="15.6">
      <c r="B887" t="s">
        <v>1748</v>
      </c>
      <c r="C887" s="43">
        <v>44991</v>
      </c>
      <c r="D887" s="43">
        <v>45016</v>
      </c>
      <c r="E887" s="48">
        <f t="shared" si="27"/>
        <v>0</v>
      </c>
      <c r="F887" s="48">
        <f t="shared" si="28"/>
        <v>0</v>
      </c>
    </row>
    <row r="888" spans="2:6" ht="15.6">
      <c r="B888" t="s">
        <v>1661</v>
      </c>
      <c r="C888" s="43">
        <v>44995</v>
      </c>
      <c r="D888" s="43">
        <v>45016</v>
      </c>
      <c r="E888" s="48">
        <f t="shared" si="27"/>
        <v>0</v>
      </c>
      <c r="F888" s="48">
        <f t="shared" si="28"/>
        <v>0</v>
      </c>
    </row>
    <row r="889" spans="2:6" ht="15.6">
      <c r="B889" t="s">
        <v>1662</v>
      </c>
      <c r="C889" s="43">
        <v>44998</v>
      </c>
      <c r="D889" s="43">
        <v>45016</v>
      </c>
      <c r="E889" s="48">
        <f t="shared" si="27"/>
        <v>0</v>
      </c>
      <c r="F889" s="48">
        <f t="shared" si="28"/>
        <v>0</v>
      </c>
    </row>
    <row r="890" spans="2:6" ht="15.6">
      <c r="B890" t="s">
        <v>1752</v>
      </c>
      <c r="C890" s="43">
        <v>45001</v>
      </c>
      <c r="D890" s="43">
        <v>45016</v>
      </c>
      <c r="E890" s="48">
        <f t="shared" si="27"/>
        <v>0</v>
      </c>
      <c r="F890" s="48">
        <f t="shared" si="28"/>
        <v>0</v>
      </c>
    </row>
    <row r="891" spans="2:6" ht="15.6">
      <c r="B891" t="s">
        <v>1723</v>
      </c>
      <c r="C891" s="43">
        <v>45001</v>
      </c>
      <c r="D891" s="43">
        <v>45016</v>
      </c>
      <c r="E891" s="48">
        <f t="shared" si="27"/>
        <v>0</v>
      </c>
      <c r="F891" s="48">
        <f t="shared" si="28"/>
        <v>0</v>
      </c>
    </row>
    <row r="892" spans="2:6" ht="15.6">
      <c r="B892" t="s">
        <v>1724</v>
      </c>
      <c r="C892" s="43">
        <v>45001</v>
      </c>
      <c r="D892" s="43">
        <v>45016</v>
      </c>
      <c r="E892" s="48">
        <f t="shared" si="27"/>
        <v>0</v>
      </c>
      <c r="F892" s="48">
        <f t="shared" si="28"/>
        <v>0</v>
      </c>
    </row>
    <row r="893" spans="2:6" ht="15.6">
      <c r="B893" t="s">
        <v>1725</v>
      </c>
      <c r="C893" s="43">
        <v>45001</v>
      </c>
      <c r="D893" s="43">
        <v>45016</v>
      </c>
      <c r="E893" s="48">
        <f t="shared" si="27"/>
        <v>0</v>
      </c>
      <c r="F893" s="48">
        <f t="shared" si="28"/>
        <v>0</v>
      </c>
    </row>
    <row r="894" spans="2:6" ht="15.6">
      <c r="B894" t="s">
        <v>1665</v>
      </c>
      <c r="C894" s="43">
        <v>45002</v>
      </c>
      <c r="D894" s="43">
        <v>45016</v>
      </c>
      <c r="E894" s="48">
        <f t="shared" si="27"/>
        <v>0</v>
      </c>
      <c r="F894" s="48">
        <f t="shared" si="28"/>
        <v>0</v>
      </c>
    </row>
    <row r="895" spans="2:6" ht="15.6">
      <c r="B895" t="s">
        <v>718</v>
      </c>
      <c r="C895" s="43">
        <v>41456</v>
      </c>
      <c r="D895" s="43">
        <v>45016</v>
      </c>
      <c r="E895" s="48">
        <f t="shared" si="27"/>
        <v>9</v>
      </c>
      <c r="F895" s="48">
        <f t="shared" si="28"/>
        <v>650</v>
      </c>
    </row>
    <row r="896" spans="2:6" ht="15.6">
      <c r="B896" t="s">
        <v>1358</v>
      </c>
      <c r="C896" s="43">
        <v>45001</v>
      </c>
      <c r="D896" s="43">
        <v>45016</v>
      </c>
      <c r="E896" s="48">
        <f t="shared" si="27"/>
        <v>0</v>
      </c>
      <c r="F896" s="48">
        <f t="shared" si="28"/>
        <v>0</v>
      </c>
    </row>
    <row r="897" spans="2:6" ht="15.6">
      <c r="B897" t="s">
        <v>1753</v>
      </c>
      <c r="C897" s="43">
        <v>45002</v>
      </c>
      <c r="D897" s="43">
        <v>45016</v>
      </c>
      <c r="E897" s="48">
        <f t="shared" si="27"/>
        <v>0</v>
      </c>
      <c r="F897" s="48">
        <f t="shared" si="28"/>
        <v>0</v>
      </c>
    </row>
    <row r="898" spans="2:6" ht="15.6">
      <c r="B898" t="s">
        <v>1754</v>
      </c>
      <c r="C898" s="43">
        <v>45002</v>
      </c>
      <c r="D898" s="43">
        <v>45016</v>
      </c>
      <c r="E898" s="48">
        <f t="shared" si="27"/>
        <v>0</v>
      </c>
      <c r="F898" s="48">
        <f t="shared" si="28"/>
        <v>0</v>
      </c>
    </row>
    <row r="899" spans="2:6" ht="15.6">
      <c r="B899" t="s">
        <v>1743</v>
      </c>
      <c r="C899" s="43">
        <v>45009</v>
      </c>
      <c r="D899" s="43">
        <v>45016</v>
      </c>
      <c r="E899" s="48">
        <f t="shared" ref="E899:E962" si="29">ROUNDDOWN((D899-C899)/365,0)</f>
        <v>0</v>
      </c>
      <c r="F899" s="48">
        <f t="shared" ref="F899:F962" si="30">VLOOKUP(E899,G:H,2,0)</f>
        <v>0</v>
      </c>
    </row>
    <row r="900" spans="2:6" ht="15.6">
      <c r="B900" t="s">
        <v>1475</v>
      </c>
      <c r="C900" s="43">
        <v>45012</v>
      </c>
      <c r="D900" s="43">
        <v>45016</v>
      </c>
      <c r="E900" s="48">
        <f t="shared" si="29"/>
        <v>0</v>
      </c>
      <c r="F900" s="48">
        <f t="shared" si="30"/>
        <v>0</v>
      </c>
    </row>
    <row r="901" spans="2:6" ht="15.6">
      <c r="B901" t="s">
        <v>1365</v>
      </c>
      <c r="C901" s="43">
        <v>45013</v>
      </c>
      <c r="D901" s="43">
        <v>45016</v>
      </c>
      <c r="E901" s="48">
        <f t="shared" si="29"/>
        <v>0</v>
      </c>
      <c r="F901" s="48">
        <f t="shared" si="30"/>
        <v>0</v>
      </c>
    </row>
    <row r="902" spans="2:6" ht="15.6">
      <c r="B902" t="s">
        <v>3606</v>
      </c>
      <c r="C902" s="43">
        <v>44944</v>
      </c>
      <c r="D902" s="43">
        <v>45016</v>
      </c>
      <c r="E902" s="48">
        <f t="shared" si="29"/>
        <v>0</v>
      </c>
      <c r="F902" s="48">
        <f t="shared" si="30"/>
        <v>0</v>
      </c>
    </row>
    <row r="903" spans="2:6" ht="15.6">
      <c r="B903" t="s">
        <v>3609</v>
      </c>
      <c r="C903" s="43">
        <v>44929</v>
      </c>
      <c r="D903" s="43">
        <v>45016</v>
      </c>
      <c r="E903" s="48">
        <f t="shared" si="29"/>
        <v>0</v>
      </c>
      <c r="F903" s="48">
        <f t="shared" si="30"/>
        <v>0</v>
      </c>
    </row>
    <row r="904" spans="2:6" ht="15.6">
      <c r="B904" t="s">
        <v>1239</v>
      </c>
      <c r="C904" s="43">
        <v>44818</v>
      </c>
      <c r="D904" s="43">
        <v>45016</v>
      </c>
      <c r="E904" s="48">
        <f t="shared" si="29"/>
        <v>0</v>
      </c>
      <c r="F904" s="48">
        <f t="shared" si="30"/>
        <v>0</v>
      </c>
    </row>
    <row r="905" spans="2:6" ht="15.6">
      <c r="B905" t="s">
        <v>444</v>
      </c>
      <c r="C905" s="43">
        <v>43892</v>
      </c>
      <c r="D905" s="43">
        <v>45016</v>
      </c>
      <c r="E905" s="48">
        <f t="shared" si="29"/>
        <v>3</v>
      </c>
      <c r="F905" s="48">
        <f t="shared" si="30"/>
        <v>150</v>
      </c>
    </row>
    <row r="906" spans="2:6" ht="15.6">
      <c r="B906" t="s">
        <v>105</v>
      </c>
      <c r="C906" s="43">
        <v>43922</v>
      </c>
      <c r="D906" s="43">
        <v>45016</v>
      </c>
      <c r="E906" s="48">
        <f t="shared" si="29"/>
        <v>2</v>
      </c>
      <c r="F906" s="48">
        <f t="shared" si="30"/>
        <v>100</v>
      </c>
    </row>
    <row r="907" spans="2:6" ht="15.6">
      <c r="B907" t="s">
        <v>788</v>
      </c>
      <c r="C907" s="43">
        <v>42789</v>
      </c>
      <c r="D907" s="43">
        <v>45016</v>
      </c>
      <c r="E907" s="48">
        <f t="shared" si="29"/>
        <v>6</v>
      </c>
      <c r="F907" s="48">
        <f t="shared" si="30"/>
        <v>350</v>
      </c>
    </row>
    <row r="908" spans="2:6" ht="15.6">
      <c r="B908" t="s">
        <v>1728</v>
      </c>
      <c r="C908" s="43">
        <v>45014</v>
      </c>
      <c r="D908" s="43">
        <v>45016</v>
      </c>
      <c r="E908" s="48">
        <f t="shared" si="29"/>
        <v>0</v>
      </c>
      <c r="F908" s="48">
        <f t="shared" si="30"/>
        <v>0</v>
      </c>
    </row>
    <row r="909" spans="2:6" ht="15.6">
      <c r="B909" t="s">
        <v>1458</v>
      </c>
      <c r="C909" s="43">
        <v>44755</v>
      </c>
      <c r="D909" s="43">
        <v>44865</v>
      </c>
      <c r="E909" s="48">
        <f t="shared" si="29"/>
        <v>0</v>
      </c>
      <c r="F909" s="48">
        <f t="shared" si="30"/>
        <v>0</v>
      </c>
    </row>
    <row r="910" spans="2:6" ht="15.6">
      <c r="B910" t="s">
        <v>1193</v>
      </c>
      <c r="C910" s="43">
        <v>44755</v>
      </c>
      <c r="D910" s="43">
        <v>44865</v>
      </c>
      <c r="E910" s="48">
        <f t="shared" si="29"/>
        <v>0</v>
      </c>
      <c r="F910" s="48">
        <f t="shared" si="30"/>
        <v>0</v>
      </c>
    </row>
    <row r="911" spans="2:6" ht="15.6">
      <c r="B911" t="s">
        <v>1199</v>
      </c>
      <c r="C911" s="43">
        <v>44783</v>
      </c>
      <c r="D911" s="43">
        <v>44865</v>
      </c>
      <c r="E911" s="48">
        <f t="shared" si="29"/>
        <v>0</v>
      </c>
      <c r="F911" s="48">
        <f t="shared" si="30"/>
        <v>0</v>
      </c>
    </row>
    <row r="912" spans="2:6" ht="15.6">
      <c r="B912" t="s">
        <v>1198</v>
      </c>
      <c r="C912" s="43">
        <v>44774</v>
      </c>
      <c r="D912" s="43">
        <v>44985</v>
      </c>
      <c r="E912" s="48">
        <f t="shared" si="29"/>
        <v>0</v>
      </c>
      <c r="F912" s="48">
        <f t="shared" si="30"/>
        <v>0</v>
      </c>
    </row>
    <row r="913" spans="2:6" ht="15.6">
      <c r="B913" t="s">
        <v>1545</v>
      </c>
      <c r="C913" s="43">
        <v>44963</v>
      </c>
      <c r="D913" s="43">
        <v>44987</v>
      </c>
      <c r="E913" s="48">
        <f t="shared" si="29"/>
        <v>0</v>
      </c>
      <c r="F913" s="48">
        <f t="shared" si="30"/>
        <v>0</v>
      </c>
    </row>
    <row r="914" spans="2:6" ht="15.6">
      <c r="B914" t="s">
        <v>290</v>
      </c>
      <c r="C914" s="43">
        <v>43964</v>
      </c>
      <c r="D914" s="43">
        <v>44988</v>
      </c>
      <c r="E914" s="48">
        <f t="shared" si="29"/>
        <v>2</v>
      </c>
      <c r="F914" s="48">
        <f t="shared" si="30"/>
        <v>100</v>
      </c>
    </row>
    <row r="915" spans="2:6" ht="15.6">
      <c r="B915" t="s">
        <v>1136</v>
      </c>
      <c r="C915" s="43">
        <v>44634</v>
      </c>
      <c r="D915" s="43">
        <v>44988</v>
      </c>
      <c r="E915" s="48">
        <f t="shared" si="29"/>
        <v>0</v>
      </c>
      <c r="F915" s="48">
        <f t="shared" si="30"/>
        <v>0</v>
      </c>
    </row>
    <row r="916" spans="2:6" ht="15.6">
      <c r="B916" t="s">
        <v>460</v>
      </c>
      <c r="C916" s="43">
        <v>43339</v>
      </c>
      <c r="D916" s="43">
        <v>44992</v>
      </c>
      <c r="E916" s="48">
        <f t="shared" si="29"/>
        <v>4</v>
      </c>
      <c r="F916" s="48">
        <f t="shared" si="30"/>
        <v>200</v>
      </c>
    </row>
    <row r="917" spans="2:6" ht="15.6">
      <c r="B917" t="s">
        <v>838</v>
      </c>
      <c r="C917" s="43">
        <v>44389</v>
      </c>
      <c r="D917" s="43">
        <v>44992</v>
      </c>
      <c r="E917" s="48">
        <f t="shared" si="29"/>
        <v>1</v>
      </c>
      <c r="F917" s="48">
        <f t="shared" si="30"/>
        <v>50</v>
      </c>
    </row>
    <row r="918" spans="2:6" ht="15.6">
      <c r="B918" t="s">
        <v>1609</v>
      </c>
      <c r="C918" s="43">
        <v>44900</v>
      </c>
      <c r="D918" s="43">
        <v>44993</v>
      </c>
      <c r="E918" s="48">
        <f t="shared" si="29"/>
        <v>0</v>
      </c>
      <c r="F918" s="48">
        <f t="shared" si="30"/>
        <v>0</v>
      </c>
    </row>
    <row r="919" spans="2:6" ht="15.6">
      <c r="B919" t="s">
        <v>1041</v>
      </c>
      <c r="C919" s="43">
        <v>44382</v>
      </c>
      <c r="D919" s="43">
        <v>44994</v>
      </c>
      <c r="E919" s="48">
        <f t="shared" si="29"/>
        <v>1</v>
      </c>
      <c r="F919" s="48">
        <f t="shared" si="30"/>
        <v>50</v>
      </c>
    </row>
    <row r="920" spans="2:6" ht="15.6">
      <c r="B920" t="s">
        <v>86</v>
      </c>
      <c r="C920" s="43">
        <v>43514</v>
      </c>
      <c r="D920" s="43">
        <v>44995</v>
      </c>
      <c r="E920" s="48">
        <f t="shared" si="29"/>
        <v>4</v>
      </c>
      <c r="F920" s="48">
        <f t="shared" si="30"/>
        <v>200</v>
      </c>
    </row>
    <row r="921" spans="2:6" ht="15.6">
      <c r="B921" t="s">
        <v>846</v>
      </c>
      <c r="C921" s="43">
        <v>44382</v>
      </c>
      <c r="D921" s="43">
        <v>44995</v>
      </c>
      <c r="E921" s="48">
        <f t="shared" si="29"/>
        <v>1</v>
      </c>
      <c r="F921" s="48">
        <f t="shared" si="30"/>
        <v>50</v>
      </c>
    </row>
    <row r="922" spans="2:6" ht="15.6">
      <c r="B922" t="s">
        <v>1096</v>
      </c>
      <c r="C922" s="43">
        <v>44382</v>
      </c>
      <c r="D922" s="43">
        <v>44995</v>
      </c>
      <c r="E922" s="48">
        <f t="shared" si="29"/>
        <v>1</v>
      </c>
      <c r="F922" s="48">
        <f t="shared" si="30"/>
        <v>50</v>
      </c>
    </row>
    <row r="923" spans="2:6" ht="15.6">
      <c r="B923" t="s">
        <v>848</v>
      </c>
      <c r="C923" s="43">
        <v>44410</v>
      </c>
      <c r="D923" s="43">
        <v>44995</v>
      </c>
      <c r="E923" s="48">
        <f t="shared" si="29"/>
        <v>1</v>
      </c>
      <c r="F923" s="48">
        <f t="shared" si="30"/>
        <v>50</v>
      </c>
    </row>
    <row r="924" spans="2:6" ht="15.6">
      <c r="B924" t="s">
        <v>880</v>
      </c>
      <c r="C924" s="43">
        <v>44545</v>
      </c>
      <c r="D924" s="43">
        <v>44995</v>
      </c>
      <c r="E924" s="48">
        <f t="shared" si="29"/>
        <v>1</v>
      </c>
      <c r="F924" s="48">
        <f t="shared" si="30"/>
        <v>50</v>
      </c>
    </row>
    <row r="925" spans="2:6" ht="15.6">
      <c r="B925" t="s">
        <v>1681</v>
      </c>
      <c r="C925" s="43">
        <v>44851</v>
      </c>
      <c r="D925" s="43">
        <v>44995</v>
      </c>
      <c r="E925" s="48">
        <f t="shared" si="29"/>
        <v>0</v>
      </c>
      <c r="F925" s="48">
        <f t="shared" si="30"/>
        <v>0</v>
      </c>
    </row>
    <row r="926" spans="2:6" ht="15.6">
      <c r="B926" t="s">
        <v>1253</v>
      </c>
      <c r="C926" s="43">
        <v>44867</v>
      </c>
      <c r="D926" s="43">
        <v>44995</v>
      </c>
      <c r="E926" s="48">
        <f t="shared" si="29"/>
        <v>0</v>
      </c>
      <c r="F926" s="48">
        <f t="shared" si="30"/>
        <v>0</v>
      </c>
    </row>
    <row r="927" spans="2:6" ht="15.6">
      <c r="B927" t="s">
        <v>1744</v>
      </c>
      <c r="C927" s="43">
        <v>44979</v>
      </c>
      <c r="D927" s="43">
        <v>44995</v>
      </c>
      <c r="E927" s="48">
        <f t="shared" si="29"/>
        <v>0</v>
      </c>
      <c r="F927" s="48">
        <f t="shared" si="30"/>
        <v>0</v>
      </c>
    </row>
    <row r="928" spans="2:6" ht="15.6">
      <c r="B928" t="s">
        <v>1158</v>
      </c>
      <c r="C928" s="43">
        <v>44722</v>
      </c>
      <c r="D928" s="43">
        <v>44998</v>
      </c>
      <c r="E928" s="48">
        <f t="shared" si="29"/>
        <v>0</v>
      </c>
      <c r="F928" s="48">
        <f t="shared" si="30"/>
        <v>0</v>
      </c>
    </row>
    <row r="929" spans="2:6" ht="15.6">
      <c r="B929" t="s">
        <v>378</v>
      </c>
      <c r="C929" s="43">
        <v>43780</v>
      </c>
      <c r="D929" s="43">
        <v>44999</v>
      </c>
      <c r="E929" s="48">
        <f t="shared" si="29"/>
        <v>3</v>
      </c>
      <c r="F929" s="48">
        <f t="shared" si="30"/>
        <v>150</v>
      </c>
    </row>
    <row r="930" spans="2:6" ht="15.6">
      <c r="B930" t="s">
        <v>1024</v>
      </c>
      <c r="C930" s="43">
        <v>44057</v>
      </c>
      <c r="D930" s="43">
        <v>44999</v>
      </c>
      <c r="E930" s="48">
        <f t="shared" si="29"/>
        <v>2</v>
      </c>
      <c r="F930" s="48">
        <f t="shared" si="30"/>
        <v>100</v>
      </c>
    </row>
    <row r="931" spans="2:6" ht="15.6">
      <c r="B931" t="s">
        <v>1033</v>
      </c>
      <c r="C931" s="43">
        <v>44288</v>
      </c>
      <c r="D931" s="43">
        <v>44999</v>
      </c>
      <c r="E931" s="48">
        <f t="shared" si="29"/>
        <v>1</v>
      </c>
      <c r="F931" s="48">
        <f t="shared" si="30"/>
        <v>50</v>
      </c>
    </row>
    <row r="932" spans="2:6" ht="15.6">
      <c r="B932" t="s">
        <v>1510</v>
      </c>
      <c r="C932" s="43">
        <v>44648</v>
      </c>
      <c r="D932" s="43">
        <v>44999</v>
      </c>
      <c r="E932" s="48">
        <f t="shared" si="29"/>
        <v>0</v>
      </c>
      <c r="F932" s="48">
        <f t="shared" si="30"/>
        <v>0</v>
      </c>
    </row>
    <row r="933" spans="2:6" ht="15.6">
      <c r="B933" t="s">
        <v>519</v>
      </c>
      <c r="C933" s="43">
        <v>44081</v>
      </c>
      <c r="D933" s="43">
        <v>45001</v>
      </c>
      <c r="E933" s="48">
        <f t="shared" si="29"/>
        <v>2</v>
      </c>
      <c r="F933" s="48">
        <f t="shared" si="30"/>
        <v>100</v>
      </c>
    </row>
    <row r="934" spans="2:6" ht="15.6">
      <c r="B934" t="s">
        <v>373</v>
      </c>
      <c r="C934" s="43">
        <v>43630</v>
      </c>
      <c r="D934" s="43">
        <v>45002</v>
      </c>
      <c r="E934" s="48">
        <f t="shared" si="29"/>
        <v>3</v>
      </c>
      <c r="F934" s="48">
        <f t="shared" si="30"/>
        <v>150</v>
      </c>
    </row>
    <row r="935" spans="2:6" ht="15.6">
      <c r="B935" t="s">
        <v>516</v>
      </c>
      <c r="C935" s="43">
        <v>44036</v>
      </c>
      <c r="D935" s="43">
        <v>45002</v>
      </c>
      <c r="E935" s="48">
        <f t="shared" si="29"/>
        <v>2</v>
      </c>
      <c r="F935" s="48">
        <f t="shared" si="30"/>
        <v>100</v>
      </c>
    </row>
    <row r="936" spans="2:6" ht="15.6">
      <c r="B936" t="s">
        <v>1010</v>
      </c>
      <c r="C936" s="43">
        <v>44382</v>
      </c>
      <c r="D936" s="43">
        <v>45002</v>
      </c>
      <c r="E936" s="48">
        <f t="shared" si="29"/>
        <v>1</v>
      </c>
      <c r="F936" s="48">
        <f t="shared" si="30"/>
        <v>50</v>
      </c>
    </row>
    <row r="937" spans="2:6" ht="15.6">
      <c r="B937" t="s">
        <v>851</v>
      </c>
      <c r="C937" s="43">
        <v>44421</v>
      </c>
      <c r="D937" s="43">
        <v>45002</v>
      </c>
      <c r="E937" s="48">
        <f t="shared" si="29"/>
        <v>1</v>
      </c>
      <c r="F937" s="48">
        <f t="shared" si="30"/>
        <v>50</v>
      </c>
    </row>
    <row r="938" spans="2:6" ht="15.6">
      <c r="B938" t="s">
        <v>862</v>
      </c>
      <c r="C938" s="43">
        <v>44463</v>
      </c>
      <c r="D938" s="43">
        <v>45002</v>
      </c>
      <c r="E938" s="48">
        <f t="shared" si="29"/>
        <v>1</v>
      </c>
      <c r="F938" s="48">
        <f t="shared" si="30"/>
        <v>50</v>
      </c>
    </row>
    <row r="939" spans="2:6" ht="15.6">
      <c r="B939" t="s">
        <v>1105</v>
      </c>
      <c r="C939" s="43">
        <v>44468</v>
      </c>
      <c r="D939" s="43">
        <v>45002</v>
      </c>
      <c r="E939" s="48">
        <f t="shared" si="29"/>
        <v>1</v>
      </c>
      <c r="F939" s="48">
        <f t="shared" si="30"/>
        <v>50</v>
      </c>
    </row>
    <row r="940" spans="2:6" ht="15.6">
      <c r="B940" t="s">
        <v>1596</v>
      </c>
      <c r="C940" s="43">
        <v>44781</v>
      </c>
      <c r="D940" s="43">
        <v>45002</v>
      </c>
      <c r="E940" s="48">
        <f t="shared" si="29"/>
        <v>0</v>
      </c>
      <c r="F940" s="48">
        <f t="shared" si="30"/>
        <v>0</v>
      </c>
    </row>
    <row r="941" spans="2:6" ht="15.6">
      <c r="B941" t="s">
        <v>1525</v>
      </c>
      <c r="C941" s="43">
        <v>44843</v>
      </c>
      <c r="D941" s="43">
        <v>45002</v>
      </c>
      <c r="E941" s="48">
        <f t="shared" si="29"/>
        <v>0</v>
      </c>
      <c r="F941" s="48">
        <f t="shared" si="30"/>
        <v>0</v>
      </c>
    </row>
    <row r="942" spans="2:6" ht="15.6">
      <c r="B942" t="s">
        <v>1082</v>
      </c>
      <c r="C942" s="43">
        <v>44251</v>
      </c>
      <c r="D942" s="43">
        <v>45002</v>
      </c>
      <c r="E942" s="48">
        <f t="shared" si="29"/>
        <v>2</v>
      </c>
      <c r="F942" s="48">
        <f t="shared" si="30"/>
        <v>100</v>
      </c>
    </row>
    <row r="943" spans="2:6" ht="15.6">
      <c r="B943" t="s">
        <v>1120</v>
      </c>
      <c r="C943" s="43">
        <v>44573</v>
      </c>
      <c r="D943" s="43">
        <v>45005</v>
      </c>
      <c r="E943" s="48">
        <f t="shared" si="29"/>
        <v>1</v>
      </c>
      <c r="F943" s="48">
        <f t="shared" si="30"/>
        <v>50</v>
      </c>
    </row>
    <row r="944" spans="2:6" ht="15.6">
      <c r="B944" t="s">
        <v>1285</v>
      </c>
      <c r="C944" s="43">
        <v>44676</v>
      </c>
      <c r="D944" s="43">
        <v>45005</v>
      </c>
      <c r="E944" s="48">
        <f t="shared" si="29"/>
        <v>0</v>
      </c>
      <c r="F944" s="48">
        <f t="shared" si="30"/>
        <v>0</v>
      </c>
    </row>
    <row r="945" spans="2:6" ht="15.6">
      <c r="B945" t="s">
        <v>1712</v>
      </c>
      <c r="C945" s="43">
        <v>44958</v>
      </c>
      <c r="D945" s="43">
        <v>45005</v>
      </c>
      <c r="E945" s="48">
        <f t="shared" si="29"/>
        <v>0</v>
      </c>
      <c r="F945" s="48">
        <f t="shared" si="30"/>
        <v>0</v>
      </c>
    </row>
    <row r="946" spans="2:6" ht="15.6">
      <c r="B946" t="s">
        <v>922</v>
      </c>
      <c r="C946" s="43">
        <v>44571</v>
      </c>
      <c r="D946" s="43">
        <v>45006</v>
      </c>
      <c r="E946" s="48">
        <f t="shared" si="29"/>
        <v>1</v>
      </c>
      <c r="F946" s="48">
        <f t="shared" si="30"/>
        <v>50</v>
      </c>
    </row>
    <row r="947" spans="2:6" ht="15.6">
      <c r="B947" t="s">
        <v>1571</v>
      </c>
      <c r="C947" s="43">
        <v>44736</v>
      </c>
      <c r="D947" s="43">
        <v>45006</v>
      </c>
      <c r="E947" s="48">
        <f t="shared" si="29"/>
        <v>0</v>
      </c>
      <c r="F947" s="48">
        <f t="shared" si="30"/>
        <v>0</v>
      </c>
    </row>
    <row r="948" spans="2:6" ht="15.6">
      <c r="B948" t="s">
        <v>321</v>
      </c>
      <c r="C948" s="43">
        <v>44067</v>
      </c>
      <c r="D948" s="43">
        <v>45007</v>
      </c>
      <c r="E948" s="48">
        <f t="shared" si="29"/>
        <v>2</v>
      </c>
      <c r="F948" s="48">
        <f t="shared" si="30"/>
        <v>100</v>
      </c>
    </row>
    <row r="949" spans="2:6" ht="15.6">
      <c r="B949" t="s">
        <v>663</v>
      </c>
      <c r="C949" s="43">
        <v>44260</v>
      </c>
      <c r="D949" s="43">
        <v>45007</v>
      </c>
      <c r="E949" s="48">
        <f t="shared" si="29"/>
        <v>2</v>
      </c>
      <c r="F949" s="48">
        <f t="shared" si="30"/>
        <v>100</v>
      </c>
    </row>
    <row r="950" spans="2:6" ht="15.6">
      <c r="B950" t="s">
        <v>332</v>
      </c>
      <c r="C950" s="43">
        <v>43647</v>
      </c>
      <c r="D950" s="43">
        <v>45008</v>
      </c>
      <c r="E950" s="48">
        <f t="shared" si="29"/>
        <v>3</v>
      </c>
      <c r="F950" s="48">
        <f t="shared" si="30"/>
        <v>150</v>
      </c>
    </row>
    <row r="951" spans="2:6" ht="15.6">
      <c r="B951" t="s">
        <v>1261</v>
      </c>
      <c r="C951" s="43">
        <v>44389</v>
      </c>
      <c r="D951" s="43">
        <v>45008</v>
      </c>
      <c r="E951" s="48">
        <f t="shared" si="29"/>
        <v>1</v>
      </c>
      <c r="F951" s="48">
        <f t="shared" si="30"/>
        <v>50</v>
      </c>
    </row>
    <row r="952" spans="2:6" ht="15.6">
      <c r="B952" t="s">
        <v>1509</v>
      </c>
      <c r="C952" s="43">
        <v>44641</v>
      </c>
      <c r="D952" s="43">
        <v>45009</v>
      </c>
      <c r="E952" s="48">
        <f t="shared" si="29"/>
        <v>1</v>
      </c>
      <c r="F952" s="48">
        <f t="shared" si="30"/>
        <v>50</v>
      </c>
    </row>
    <row r="953" spans="2:6" ht="15.6">
      <c r="B953" t="s">
        <v>1407</v>
      </c>
      <c r="C953" s="43">
        <v>44531</v>
      </c>
      <c r="D953" s="43">
        <v>45009</v>
      </c>
      <c r="E953" s="48">
        <f t="shared" si="29"/>
        <v>1</v>
      </c>
      <c r="F953" s="48">
        <f t="shared" si="30"/>
        <v>50</v>
      </c>
    </row>
    <row r="954" spans="2:6" ht="15.6">
      <c r="B954" t="s">
        <v>1430</v>
      </c>
      <c r="C954" s="43">
        <v>44650</v>
      </c>
      <c r="D954" s="43">
        <v>45009</v>
      </c>
      <c r="E954" s="48">
        <f t="shared" si="29"/>
        <v>0</v>
      </c>
      <c r="F954" s="48">
        <f t="shared" si="30"/>
        <v>0</v>
      </c>
    </row>
    <row r="955" spans="2:6" ht="15.6">
      <c r="B955" t="s">
        <v>1564</v>
      </c>
      <c r="C955" s="43">
        <v>44694</v>
      </c>
      <c r="D955" s="43">
        <v>45009</v>
      </c>
      <c r="E955" s="48">
        <f t="shared" si="29"/>
        <v>0</v>
      </c>
      <c r="F955" s="48">
        <f t="shared" si="30"/>
        <v>0</v>
      </c>
    </row>
    <row r="956" spans="2:6" ht="15.6">
      <c r="B956" t="s">
        <v>1173</v>
      </c>
      <c r="C956" s="43">
        <v>44746</v>
      </c>
      <c r="D956" s="43">
        <v>45009</v>
      </c>
      <c r="E956" s="48">
        <f t="shared" si="29"/>
        <v>0</v>
      </c>
      <c r="F956" s="48">
        <f t="shared" si="30"/>
        <v>0</v>
      </c>
    </row>
    <row r="957" spans="2:6" ht="15.6">
      <c r="B957" t="s">
        <v>1303</v>
      </c>
      <c r="C957" s="43">
        <v>44753</v>
      </c>
      <c r="D957" s="43">
        <v>45009</v>
      </c>
      <c r="E957" s="48">
        <f t="shared" si="29"/>
        <v>0</v>
      </c>
      <c r="F957" s="48">
        <f t="shared" si="30"/>
        <v>0</v>
      </c>
    </row>
    <row r="958" spans="2:6" ht="15.6">
      <c r="B958" t="s">
        <v>1697</v>
      </c>
      <c r="C958" s="43">
        <v>44776</v>
      </c>
      <c r="D958" s="43">
        <v>45009</v>
      </c>
      <c r="E958" s="48">
        <f t="shared" si="29"/>
        <v>0</v>
      </c>
      <c r="F958" s="48">
        <f t="shared" si="30"/>
        <v>0</v>
      </c>
    </row>
    <row r="959" spans="2:6" ht="15.6">
      <c r="B959" t="s">
        <v>522</v>
      </c>
      <c r="C959" s="43">
        <v>44113</v>
      </c>
      <c r="D959" s="43">
        <v>45009</v>
      </c>
      <c r="E959" s="48">
        <f t="shared" si="29"/>
        <v>2</v>
      </c>
      <c r="F959" s="48">
        <f t="shared" si="30"/>
        <v>100</v>
      </c>
    </row>
    <row r="960" spans="2:6" ht="15.6">
      <c r="B960" t="s">
        <v>1281</v>
      </c>
      <c r="C960" s="43">
        <v>44657</v>
      </c>
      <c r="D960" s="43">
        <v>45012</v>
      </c>
      <c r="E960" s="48">
        <f t="shared" si="29"/>
        <v>0</v>
      </c>
      <c r="F960" s="48">
        <f t="shared" si="30"/>
        <v>0</v>
      </c>
    </row>
    <row r="961" spans="2:6" ht="15.6">
      <c r="B961" t="s">
        <v>1175</v>
      </c>
      <c r="C961" s="43">
        <v>44746</v>
      </c>
      <c r="D961" s="43">
        <v>45013</v>
      </c>
      <c r="E961" s="48">
        <f t="shared" si="29"/>
        <v>0</v>
      </c>
      <c r="F961" s="48">
        <f t="shared" si="30"/>
        <v>0</v>
      </c>
    </row>
    <row r="962" spans="2:6" ht="15.6">
      <c r="B962" t="s">
        <v>1309</v>
      </c>
      <c r="C962" s="43">
        <v>44760</v>
      </c>
      <c r="D962" s="43">
        <v>45014</v>
      </c>
      <c r="E962" s="48">
        <f t="shared" si="29"/>
        <v>0</v>
      </c>
      <c r="F962" s="48">
        <f t="shared" si="30"/>
        <v>0</v>
      </c>
    </row>
    <row r="963" spans="2:6" ht="15.6">
      <c r="B963" t="s">
        <v>1019</v>
      </c>
      <c r="C963" s="43">
        <v>44461</v>
      </c>
      <c r="D963" s="43">
        <v>45014</v>
      </c>
      <c r="E963" s="48">
        <f t="shared" ref="E963:E980" si="31">ROUNDDOWN((D963-C963)/365,0)</f>
        <v>1</v>
      </c>
      <c r="F963" s="48">
        <f t="shared" ref="F963:F980" si="32">VLOOKUP(E963,G:H,2,0)</f>
        <v>50</v>
      </c>
    </row>
    <row r="964" spans="2:6" ht="15.6">
      <c r="B964" t="s">
        <v>1501</v>
      </c>
      <c r="C964" s="43">
        <v>44629</v>
      </c>
      <c r="D964" s="43">
        <v>45015</v>
      </c>
      <c r="E964" s="48">
        <f t="shared" si="31"/>
        <v>1</v>
      </c>
      <c r="F964" s="48">
        <f t="shared" si="32"/>
        <v>50</v>
      </c>
    </row>
    <row r="965" spans="2:6" ht="15.6">
      <c r="B965" t="s">
        <v>1356</v>
      </c>
      <c r="C965" s="43">
        <v>45000</v>
      </c>
      <c r="D965" s="43">
        <v>45016</v>
      </c>
      <c r="E965" s="48">
        <f t="shared" si="31"/>
        <v>0</v>
      </c>
      <c r="F965" s="48">
        <f t="shared" si="32"/>
        <v>0</v>
      </c>
    </row>
    <row r="966" spans="2:6" ht="15.6">
      <c r="B966" t="s">
        <v>587</v>
      </c>
      <c r="C966" s="43">
        <v>43913</v>
      </c>
      <c r="D966" s="43">
        <v>45016</v>
      </c>
      <c r="E966" s="48">
        <f t="shared" si="31"/>
        <v>3</v>
      </c>
      <c r="F966" s="48">
        <f t="shared" si="32"/>
        <v>150</v>
      </c>
    </row>
    <row r="967" spans="2:6" ht="15.6">
      <c r="B967" t="s">
        <v>998</v>
      </c>
      <c r="C967" s="43">
        <v>44286</v>
      </c>
      <c r="D967" s="43">
        <v>45016</v>
      </c>
      <c r="E967" s="48">
        <f t="shared" si="31"/>
        <v>2</v>
      </c>
      <c r="F967" s="48">
        <f t="shared" si="32"/>
        <v>100</v>
      </c>
    </row>
    <row r="968" spans="2:6" ht="15.6">
      <c r="B968" t="s">
        <v>336</v>
      </c>
      <c r="C968" s="43">
        <v>43908</v>
      </c>
      <c r="D968" s="43">
        <v>45016</v>
      </c>
      <c r="E968" s="48">
        <f t="shared" si="31"/>
        <v>3</v>
      </c>
      <c r="F968" s="48">
        <f t="shared" si="32"/>
        <v>150</v>
      </c>
    </row>
    <row r="969" spans="2:6" ht="15.6">
      <c r="B969" t="s">
        <v>1607</v>
      </c>
      <c r="C969" s="43">
        <v>44897</v>
      </c>
      <c r="D969" s="43">
        <v>45016</v>
      </c>
      <c r="E969" s="48">
        <f t="shared" si="31"/>
        <v>0</v>
      </c>
      <c r="F969" s="48">
        <f t="shared" si="32"/>
        <v>0</v>
      </c>
    </row>
    <row r="970" spans="2:6" ht="15.6">
      <c r="B970" t="s">
        <v>1416</v>
      </c>
      <c r="C970" s="43">
        <v>44601</v>
      </c>
      <c r="D970" s="43">
        <v>45016</v>
      </c>
      <c r="E970" s="48">
        <f t="shared" si="31"/>
        <v>1</v>
      </c>
      <c r="F970" s="48">
        <f t="shared" si="32"/>
        <v>50</v>
      </c>
    </row>
    <row r="971" spans="2:6" ht="15.6">
      <c r="B971" t="s">
        <v>1493</v>
      </c>
      <c r="C971" s="43">
        <v>44526</v>
      </c>
      <c r="D971" s="43">
        <v>45016</v>
      </c>
      <c r="E971" s="48">
        <f t="shared" si="31"/>
        <v>1</v>
      </c>
      <c r="F971" s="48">
        <f t="shared" si="32"/>
        <v>50</v>
      </c>
    </row>
    <row r="972" spans="2:6" ht="15.6">
      <c r="B972" t="s">
        <v>837</v>
      </c>
      <c r="C972" s="43">
        <v>44382</v>
      </c>
      <c r="D972" s="43">
        <v>45016</v>
      </c>
      <c r="E972" s="48">
        <f t="shared" si="31"/>
        <v>1</v>
      </c>
      <c r="F972" s="48">
        <f t="shared" si="32"/>
        <v>50</v>
      </c>
    </row>
    <row r="973" spans="2:6" ht="15.6">
      <c r="B973" t="s">
        <v>1066</v>
      </c>
      <c r="C973" s="43">
        <v>44033</v>
      </c>
      <c r="D973" s="43">
        <v>45016</v>
      </c>
      <c r="E973" s="48">
        <f t="shared" si="31"/>
        <v>2</v>
      </c>
      <c r="F973" s="48">
        <f t="shared" si="32"/>
        <v>100</v>
      </c>
    </row>
    <row r="974" spans="2:6" ht="15.6">
      <c r="B974" t="s">
        <v>260</v>
      </c>
      <c r="C974" s="43">
        <v>43767</v>
      </c>
      <c r="D974" s="43">
        <v>45016</v>
      </c>
      <c r="E974" s="48">
        <f t="shared" si="31"/>
        <v>3</v>
      </c>
      <c r="F974" s="48">
        <f t="shared" si="32"/>
        <v>150</v>
      </c>
    </row>
    <row r="975" spans="2:6" ht="15.6">
      <c r="B975" t="s">
        <v>341</v>
      </c>
      <c r="C975" s="43">
        <v>43277</v>
      </c>
      <c r="D975" s="43">
        <v>45016</v>
      </c>
      <c r="E975" s="48">
        <f t="shared" si="31"/>
        <v>4</v>
      </c>
      <c r="F975" s="48">
        <f t="shared" si="32"/>
        <v>200</v>
      </c>
    </row>
    <row r="976" spans="2:6" ht="15.6">
      <c r="B976" t="s">
        <v>571</v>
      </c>
      <c r="C976" s="43">
        <v>43542</v>
      </c>
      <c r="D976" s="43">
        <v>45016</v>
      </c>
      <c r="E976" s="48">
        <f t="shared" si="31"/>
        <v>4</v>
      </c>
      <c r="F976" s="48">
        <f t="shared" si="32"/>
        <v>200</v>
      </c>
    </row>
    <row r="977" spans="2:6" ht="15.6">
      <c r="B977" t="s">
        <v>190</v>
      </c>
      <c r="C977" s="43">
        <v>43050</v>
      </c>
      <c r="D977" s="43">
        <v>45016</v>
      </c>
      <c r="E977" s="48">
        <f t="shared" si="31"/>
        <v>5</v>
      </c>
      <c r="F977" s="48">
        <f t="shared" si="32"/>
        <v>250</v>
      </c>
    </row>
    <row r="978" spans="2:6" ht="15.6">
      <c r="B978" t="s">
        <v>192</v>
      </c>
      <c r="C978" s="43">
        <v>43903</v>
      </c>
      <c r="D978" s="43">
        <v>45016</v>
      </c>
      <c r="E978" s="48">
        <f t="shared" si="31"/>
        <v>3</v>
      </c>
      <c r="F978" s="48">
        <f t="shared" si="32"/>
        <v>150</v>
      </c>
    </row>
    <row r="979" spans="2:6" ht="15.6">
      <c r="B979" t="s">
        <v>3739</v>
      </c>
      <c r="C979" s="43">
        <v>44986</v>
      </c>
      <c r="D979" s="43">
        <v>45016</v>
      </c>
      <c r="E979" s="48">
        <f t="shared" si="31"/>
        <v>0</v>
      </c>
      <c r="F979" s="48">
        <f t="shared" si="32"/>
        <v>0</v>
      </c>
    </row>
    <row r="980" spans="2:6" ht="15.6">
      <c r="B980" t="s">
        <v>3740</v>
      </c>
      <c r="C980" s="43">
        <v>44986</v>
      </c>
      <c r="D980" s="43">
        <v>45016</v>
      </c>
      <c r="E980" s="48">
        <f t="shared" si="31"/>
        <v>0</v>
      </c>
      <c r="F980" s="48">
        <f t="shared" si="32"/>
        <v>0</v>
      </c>
    </row>
  </sheetData>
  <phoneticPr fontId="4" type="noConversion"/>
  <conditionalFormatting sqref="A1:A17">
    <cfRule type="duplicateValues" dxfId="4" priority="6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B6EB9-F967-4534-BF4F-0CA2FE41B36F}">
  <dimension ref="A1:J29"/>
  <sheetViews>
    <sheetView topLeftCell="A13" workbookViewId="0">
      <selection activeCell="H20" sqref="H20"/>
    </sheetView>
  </sheetViews>
  <sheetFormatPr defaultRowHeight="13.8"/>
  <cols>
    <col min="3" max="4" width="12" customWidth="1"/>
    <col min="6" max="7" width="17.109375" customWidth="1"/>
    <col min="10" max="10" width="9.109375" bestFit="1" customWidth="1"/>
  </cols>
  <sheetData>
    <row r="1" spans="1:10">
      <c r="A1" t="s">
        <v>3748</v>
      </c>
      <c r="B1" t="s">
        <v>3761</v>
      </c>
      <c r="C1" t="s">
        <v>3762</v>
      </c>
      <c r="D1" t="s">
        <v>3769</v>
      </c>
      <c r="E1" t="s">
        <v>3763</v>
      </c>
      <c r="F1" t="s">
        <v>3764</v>
      </c>
      <c r="G1" t="s">
        <v>3766</v>
      </c>
      <c r="H1" t="s">
        <v>3765</v>
      </c>
      <c r="I1" t="s">
        <v>3768</v>
      </c>
      <c r="J1" t="s">
        <v>3770</v>
      </c>
    </row>
    <row r="2" spans="1:10">
      <c r="A2" t="s">
        <v>775</v>
      </c>
      <c r="B2" t="str">
        <f>VLOOKUP(A2,花名册!C:E,3,0)</f>
        <v>正式员工</v>
      </c>
      <c r="C2" t="str">
        <f>VLOOKUP(A2,花名册!C:I,7,0)</f>
        <v>2016-07-01</v>
      </c>
      <c r="D2" t="str">
        <f>VLOOKUP(A2,花名册!C:K,9,0)</f>
        <v/>
      </c>
      <c r="E2">
        <v>1000</v>
      </c>
      <c r="F2">
        <f>VLOOKUP(A2,出勤日期!A:I,9,0)</f>
        <v>172.5</v>
      </c>
      <c r="G2">
        <f>VLOOKUP(A2,出勤日期!A:J,10,0)</f>
        <v>172.5</v>
      </c>
      <c r="H2">
        <f>VLOOKUP(A2,'考勤原始数据（增加育儿、独生子女陪护假）'!C:AK,35,0)</f>
        <v>0</v>
      </c>
      <c r="I2">
        <f>VLOOKUP(A2,'[1]3月'!$B$4:$F$33,5,0)</f>
        <v>0</v>
      </c>
      <c r="J2">
        <f>ROUND(E2/F2*(G2-H2-I2),2)</f>
        <v>1000</v>
      </c>
    </row>
    <row r="3" spans="1:10">
      <c r="A3" t="s">
        <v>635</v>
      </c>
      <c r="B3" t="str">
        <f>VLOOKUP(A3,花名册!C:E,3,0)</f>
        <v>正式员工</v>
      </c>
      <c r="C3" t="str">
        <f>VLOOKUP(A3,花名册!C:I,7,0)</f>
        <v>2018-07-03</v>
      </c>
      <c r="D3" t="str">
        <f>VLOOKUP(A3,花名册!C:K,9,0)</f>
        <v/>
      </c>
      <c r="E3">
        <v>1000</v>
      </c>
      <c r="F3">
        <f>VLOOKUP(A3,出勤日期!A:I,9,0)</f>
        <v>172.5</v>
      </c>
      <c r="G3">
        <f>VLOOKUP(A3,出勤日期!A:J,10,0)</f>
        <v>172.5</v>
      </c>
      <c r="H3">
        <f>VLOOKUP(A3,'考勤原始数据（增加育儿、独生子女陪护假）'!C:AK,35,0)</f>
        <v>0</v>
      </c>
      <c r="I3">
        <f>VLOOKUP(A3,'[1]3月'!$B$4:$F$33,5,0)</f>
        <v>0</v>
      </c>
      <c r="J3">
        <f t="shared" ref="J3:J29" si="0">ROUND(E3/F3*(G3-H3-I3),2)</f>
        <v>1000</v>
      </c>
    </row>
    <row r="4" spans="1:10">
      <c r="A4" t="s">
        <v>7824</v>
      </c>
      <c r="B4" t="str">
        <f>VLOOKUP(A4,花名册!C:E,3,0)</f>
        <v>正式员工</v>
      </c>
      <c r="C4" t="str">
        <f>VLOOKUP(A4,花名册!C:I,7,0)</f>
        <v>2019-03-19</v>
      </c>
      <c r="D4" t="str">
        <f>VLOOKUP(A4,花名册!C:K,9,0)</f>
        <v/>
      </c>
      <c r="E4">
        <v>1000</v>
      </c>
      <c r="F4">
        <f>VLOOKUP(A4,出勤日期!A:I,9,0)</f>
        <v>172.5</v>
      </c>
      <c r="G4">
        <f>VLOOKUP(A4,出勤日期!A:J,10,0)</f>
        <v>172.5</v>
      </c>
      <c r="H4">
        <f>VLOOKUP(A4,'考勤原始数据（增加育儿、独生子女陪护假）'!C:AK,35,0)</f>
        <v>0</v>
      </c>
      <c r="I4">
        <f>VLOOKUP(A4,'[1]3月'!$B$4:$F$33,5,0)*7.5</f>
        <v>37.5</v>
      </c>
      <c r="J4">
        <f t="shared" si="0"/>
        <v>782.61</v>
      </c>
    </row>
    <row r="5" spans="1:10">
      <c r="A5" t="s">
        <v>7825</v>
      </c>
      <c r="B5" t="str">
        <f>VLOOKUP(A5,花名册!C:E,3,0)</f>
        <v>正式员工</v>
      </c>
      <c r="C5" t="str">
        <f>VLOOKUP(A5,花名册!C:I,7,0)</f>
        <v>2021-09-01</v>
      </c>
      <c r="D5" t="str">
        <f>VLOOKUP(A5,花名册!C:K,9,0)</f>
        <v/>
      </c>
      <c r="E5">
        <v>1000</v>
      </c>
      <c r="F5">
        <f>VLOOKUP(A5,出勤日期!A:I,9,0)</f>
        <v>172.5</v>
      </c>
      <c r="G5">
        <f>VLOOKUP(A5,出勤日期!A:J,10,0)</f>
        <v>172.5</v>
      </c>
      <c r="H5">
        <f>VLOOKUP(A5,'考勤原始数据（增加育儿、独生子女陪护假）'!C:AK,35,0)</f>
        <v>0</v>
      </c>
      <c r="I5">
        <f>VLOOKUP(A5,'[1]3月'!$B$4:$F$33,5,0)*7.5</f>
        <v>37.5</v>
      </c>
      <c r="J5">
        <f t="shared" si="0"/>
        <v>782.61</v>
      </c>
    </row>
    <row r="6" spans="1:10">
      <c r="A6" t="s">
        <v>364</v>
      </c>
      <c r="B6" t="str">
        <f>VLOOKUP(A6,花名册!C:E,3,0)</f>
        <v>正式员工</v>
      </c>
      <c r="C6" t="str">
        <f>VLOOKUP(A6,花名册!C:I,7,0)</f>
        <v>2019-01-02</v>
      </c>
      <c r="D6" t="str">
        <f>VLOOKUP(A6,花名册!C:K,9,0)</f>
        <v/>
      </c>
      <c r="E6">
        <v>1000</v>
      </c>
      <c r="F6">
        <f>VLOOKUP(A6,出勤日期!A:I,9,0)</f>
        <v>172.5</v>
      </c>
      <c r="G6">
        <f>VLOOKUP(A6,出勤日期!A:J,10,0)</f>
        <v>172.5</v>
      </c>
      <c r="H6">
        <f>VLOOKUP(A6,'考勤原始数据（增加育儿、独生子女陪护假）'!C:AK,35,0)</f>
        <v>0</v>
      </c>
      <c r="I6">
        <f>VLOOKUP(A6,'[1]3月'!$B$4:$F$33,5,0)</f>
        <v>0</v>
      </c>
      <c r="J6">
        <f t="shared" si="0"/>
        <v>1000</v>
      </c>
    </row>
    <row r="7" spans="1:10">
      <c r="A7" t="s">
        <v>556</v>
      </c>
      <c r="B7" t="str">
        <f>VLOOKUP(A7,花名册!C:E,3,0)</f>
        <v>正式员工</v>
      </c>
      <c r="C7" t="str">
        <f>VLOOKUP(A7,花名册!C:I,7,0)</f>
        <v>2021-05-17</v>
      </c>
      <c r="D7" t="str">
        <f>VLOOKUP(A7,花名册!C:K,9,0)</f>
        <v/>
      </c>
      <c r="E7">
        <v>1000</v>
      </c>
      <c r="F7">
        <f>VLOOKUP(A7,出勤日期!A:I,9,0)</f>
        <v>172.5</v>
      </c>
      <c r="G7">
        <f>VLOOKUP(A7,出勤日期!A:J,10,0)</f>
        <v>172.5</v>
      </c>
      <c r="H7">
        <f>VLOOKUP(A7,'考勤原始数据（增加育儿、独生子女陪护假）'!C:AK,35,0)</f>
        <v>0</v>
      </c>
      <c r="I7">
        <f>VLOOKUP(A7,'[1]3月'!$B$4:$F$33,5,0)</f>
        <v>0</v>
      </c>
      <c r="J7">
        <f t="shared" si="0"/>
        <v>1000</v>
      </c>
    </row>
    <row r="8" spans="1:10">
      <c r="A8" t="s">
        <v>1013</v>
      </c>
      <c r="B8" t="str">
        <f>VLOOKUP(A8,花名册!C:E,3,0)</f>
        <v>正式员工</v>
      </c>
      <c r="C8" t="str">
        <f>VLOOKUP(A8,花名册!C:I,7,0)</f>
        <v>2021-08-11</v>
      </c>
      <c r="D8" t="str">
        <f>VLOOKUP(A8,花名册!C:K,9,0)</f>
        <v/>
      </c>
      <c r="E8">
        <v>1000</v>
      </c>
      <c r="F8">
        <f>VLOOKUP(A8,出勤日期!A:I,9,0)</f>
        <v>172.5</v>
      </c>
      <c r="G8">
        <f>VLOOKUP(A8,出勤日期!A:J,10,0)</f>
        <v>172.5</v>
      </c>
      <c r="H8">
        <f>VLOOKUP(A8,'考勤原始数据（增加育儿、独生子女陪护假）'!C:AK,35,0)</f>
        <v>0</v>
      </c>
      <c r="I8">
        <f>VLOOKUP(A8,'[1]3月'!$B$4:$F$33,5,0)</f>
        <v>0</v>
      </c>
      <c r="J8">
        <f t="shared" si="0"/>
        <v>1000</v>
      </c>
    </row>
    <row r="9" spans="1:10">
      <c r="A9" t="s">
        <v>821</v>
      </c>
      <c r="B9" t="str">
        <f>VLOOKUP(A9,花名册!C:E,3,0)</f>
        <v>正式员工</v>
      </c>
      <c r="C9" t="str">
        <f>VLOOKUP(A9,花名册!C:I,7,0)</f>
        <v>2021-04-28</v>
      </c>
      <c r="D9" t="str">
        <f>VLOOKUP(A9,花名册!C:K,9,0)</f>
        <v/>
      </c>
      <c r="E9">
        <v>1000</v>
      </c>
      <c r="F9">
        <f>VLOOKUP(A9,出勤日期!A:I,9,0)</f>
        <v>172.5</v>
      </c>
      <c r="G9">
        <f>VLOOKUP(A9,出勤日期!A:J,10,0)</f>
        <v>172.5</v>
      </c>
      <c r="H9">
        <f>VLOOKUP(A9,'考勤原始数据（增加育儿、独生子女陪护假）'!C:AK,35,0)</f>
        <v>0</v>
      </c>
      <c r="I9">
        <f>VLOOKUP(A9,'[1]3月'!$B$4:$F$33,5,0)</f>
        <v>0</v>
      </c>
      <c r="J9">
        <f t="shared" si="0"/>
        <v>1000</v>
      </c>
    </row>
    <row r="10" spans="1:10">
      <c r="A10" t="s">
        <v>3760</v>
      </c>
      <c r="B10" t="str">
        <f>VLOOKUP(A10,花名册!C:E,3,0)</f>
        <v>正式员工</v>
      </c>
      <c r="C10" t="str">
        <f>VLOOKUP(A10,花名册!C:I,7,0)</f>
        <v>2021-04-02</v>
      </c>
      <c r="D10" t="str">
        <f>VLOOKUP(A10,花名册!C:K,9,0)</f>
        <v/>
      </c>
      <c r="E10">
        <v>1000</v>
      </c>
      <c r="F10">
        <f>VLOOKUP(A10,出勤日期!A:I,9,0)</f>
        <v>172.5</v>
      </c>
      <c r="G10">
        <f>VLOOKUP(A10,出勤日期!A:J,10,0)</f>
        <v>172.5</v>
      </c>
      <c r="H10">
        <v>0</v>
      </c>
      <c r="I10">
        <v>52.5</v>
      </c>
      <c r="J10">
        <f t="shared" si="0"/>
        <v>695.65</v>
      </c>
    </row>
    <row r="11" spans="1:10">
      <c r="A11" t="s">
        <v>561</v>
      </c>
      <c r="B11" t="str">
        <f>VLOOKUP(A11,花名册!C:E,3,0)</f>
        <v>正式员工</v>
      </c>
      <c r="C11" t="str">
        <f>VLOOKUP(A11,花名册!C:I,7,0)</f>
        <v>2021-06-09</v>
      </c>
      <c r="D11" t="str">
        <f>VLOOKUP(A11,花名册!C:K,9,0)</f>
        <v/>
      </c>
      <c r="E11">
        <v>1000</v>
      </c>
      <c r="F11">
        <f>VLOOKUP(A11,出勤日期!A:I,9,0)</f>
        <v>172.5</v>
      </c>
      <c r="G11">
        <f>VLOOKUP(A11,出勤日期!A:J,10,0)</f>
        <v>172.5</v>
      </c>
      <c r="H11">
        <f>VLOOKUP(A11,'考勤原始数据（增加育儿、独生子女陪护假）'!C:AK,35,0)</f>
        <v>0</v>
      </c>
      <c r="I11">
        <f>VLOOKUP(A11,'[1]3月'!$B$4:$F$33,5,0)</f>
        <v>0</v>
      </c>
      <c r="J11">
        <f t="shared" si="0"/>
        <v>1000</v>
      </c>
    </row>
    <row r="12" spans="1:10">
      <c r="A12" t="s">
        <v>1481</v>
      </c>
      <c r="B12" t="str">
        <f>VLOOKUP(A12,花名册!C:E,3,0)</f>
        <v>正式员工</v>
      </c>
      <c r="C12" t="str">
        <f>VLOOKUP(A12,花名册!C:I,7,0)</f>
        <v>2021-08-23</v>
      </c>
      <c r="D12" t="str">
        <f>VLOOKUP(A12,花名册!C:K,9,0)</f>
        <v/>
      </c>
      <c r="E12">
        <v>1000</v>
      </c>
      <c r="F12">
        <f>VLOOKUP(A12,出勤日期!A:I,9,0)</f>
        <v>172.5</v>
      </c>
      <c r="G12">
        <f>VLOOKUP(A12,出勤日期!A:J,10,0)</f>
        <v>172.5</v>
      </c>
      <c r="H12">
        <f>VLOOKUP(A12,'考勤原始数据（增加育儿、独生子女陪护假）'!C:AK,35,0)</f>
        <v>7.5</v>
      </c>
      <c r="I12">
        <f>VLOOKUP(A12,'[1]3月'!$B$4:$F$33,5,0)</f>
        <v>0</v>
      </c>
      <c r="J12">
        <f t="shared" si="0"/>
        <v>956.52</v>
      </c>
    </row>
    <row r="13" spans="1:10">
      <c r="A13" t="s">
        <v>7826</v>
      </c>
      <c r="B13" t="str">
        <f>VLOOKUP(A13,花名册!C:E,3,0)</f>
        <v>正式员工</v>
      </c>
      <c r="C13" t="str">
        <f>VLOOKUP(A13,花名册!C:I,7,0)</f>
        <v>2020-07-01</v>
      </c>
      <c r="D13" t="str">
        <f>VLOOKUP(A13,花名册!C:K,9,0)</f>
        <v/>
      </c>
      <c r="E13">
        <v>1000</v>
      </c>
      <c r="F13">
        <f>VLOOKUP(A13,出勤日期!A:I,9,0)</f>
        <v>172.5</v>
      </c>
      <c r="G13">
        <f>VLOOKUP(A13,出勤日期!A:J,10,0)</f>
        <v>172.5</v>
      </c>
      <c r="H13">
        <f>VLOOKUP(A13,'考勤原始数据（增加育儿、独生子女陪护假）'!C:AK,35,0)</f>
        <v>0</v>
      </c>
      <c r="I13">
        <f>VLOOKUP(A13,'[1]3月'!$B$4:$F$33,5,0)*7.5</f>
        <v>37.5</v>
      </c>
      <c r="J13">
        <f t="shared" si="0"/>
        <v>782.61</v>
      </c>
    </row>
    <row r="14" spans="1:10">
      <c r="A14" t="s">
        <v>636</v>
      </c>
      <c r="B14" t="str">
        <f>VLOOKUP(A14,花名册!C:E,3,0)</f>
        <v>正式员工</v>
      </c>
      <c r="C14" t="str">
        <f>VLOOKUP(A14,花名册!C:I,7,0)</f>
        <v>2018-07-11</v>
      </c>
      <c r="D14" t="str">
        <f>VLOOKUP(A14,花名册!C:K,9,0)</f>
        <v/>
      </c>
      <c r="E14">
        <v>1000</v>
      </c>
      <c r="F14">
        <f>VLOOKUP(A14,出勤日期!A:I,9,0)</f>
        <v>172.5</v>
      </c>
      <c r="G14">
        <f>VLOOKUP(A14,出勤日期!A:J,10,0)</f>
        <v>172.5</v>
      </c>
      <c r="H14">
        <f>VLOOKUP(A14,'考勤原始数据（增加育儿、独生子女陪护假）'!C:AK,35,0)</f>
        <v>0</v>
      </c>
      <c r="I14">
        <f>VLOOKUP(A14,'[1]3月'!$B$4:$F$33,5,0)</f>
        <v>0</v>
      </c>
      <c r="J14">
        <f t="shared" si="0"/>
        <v>1000</v>
      </c>
    </row>
    <row r="15" spans="1:10">
      <c r="A15" t="s">
        <v>7827</v>
      </c>
      <c r="B15" t="str">
        <f>VLOOKUP(A15,花名册!C:E,3,0)</f>
        <v>正式员工</v>
      </c>
      <c r="C15" t="str">
        <f>VLOOKUP(A15,花名册!C:I,7,0)</f>
        <v>2021-11-01</v>
      </c>
      <c r="D15" t="str">
        <f>VLOOKUP(A15,花名册!C:K,9,0)</f>
        <v/>
      </c>
      <c r="E15">
        <v>1000</v>
      </c>
      <c r="F15">
        <f>VLOOKUP(A15,出勤日期!A:I,9,0)</f>
        <v>172.5</v>
      </c>
      <c r="G15">
        <f>VLOOKUP(A15,出勤日期!A:J,10,0)</f>
        <v>172.5</v>
      </c>
      <c r="H15">
        <f>VLOOKUP(A15,'考勤原始数据（增加育儿、独生子女陪护假）'!C:AK,35,0)</f>
        <v>22.5</v>
      </c>
      <c r="I15">
        <f>VLOOKUP(A15,'[1]3月'!$B$4:$F$33,5,0)*7.5</f>
        <v>37.5</v>
      </c>
      <c r="J15">
        <f t="shared" si="0"/>
        <v>652.16999999999996</v>
      </c>
    </row>
    <row r="16" spans="1:10">
      <c r="A16" t="s">
        <v>1489</v>
      </c>
      <c r="B16" t="str">
        <f>VLOOKUP(A16,花名册!C:E,3,0)</f>
        <v>正式员工</v>
      </c>
      <c r="C16" t="str">
        <f>VLOOKUP(A16,花名册!C:I,7,0)</f>
        <v>2021-11-01</v>
      </c>
      <c r="D16" t="str">
        <f>VLOOKUP(A16,花名册!C:K,9,0)</f>
        <v/>
      </c>
      <c r="E16">
        <v>1000</v>
      </c>
      <c r="F16">
        <f>VLOOKUP(A16,出勤日期!A:I,9,0)</f>
        <v>172.5</v>
      </c>
      <c r="G16">
        <f>VLOOKUP(A16,出勤日期!A:J,10,0)</f>
        <v>172.5</v>
      </c>
      <c r="H16">
        <f>VLOOKUP(A16,'考勤原始数据（增加育儿、独生子女陪护假）'!C:AK,35,0)</f>
        <v>3</v>
      </c>
      <c r="I16">
        <f>VLOOKUP(A16,'[1]3月'!$B$4:$F$33,5,0)</f>
        <v>0</v>
      </c>
      <c r="J16">
        <f t="shared" si="0"/>
        <v>982.61</v>
      </c>
    </row>
    <row r="17" spans="1:10">
      <c r="A17" t="s">
        <v>1273</v>
      </c>
      <c r="B17" t="str">
        <f>VLOOKUP(A17,花名册!C:E,3,0)</f>
        <v>正式员工</v>
      </c>
      <c r="C17" t="str">
        <f>VLOOKUP(A17,花名册!C:I,7,0)</f>
        <v>2022-01-10</v>
      </c>
      <c r="D17" t="str">
        <f>VLOOKUP(A17,花名册!C:K,9,0)</f>
        <v/>
      </c>
      <c r="E17">
        <v>1000</v>
      </c>
      <c r="F17">
        <f>VLOOKUP(A17,出勤日期!A:I,9,0)</f>
        <v>172.5</v>
      </c>
      <c r="G17">
        <f>VLOOKUP(A17,出勤日期!A:J,10,0)</f>
        <v>172.5</v>
      </c>
      <c r="H17">
        <f>VLOOKUP(A17,'考勤原始数据（增加育儿、独生子女陪护假）'!C:AK,35,0)</f>
        <v>0</v>
      </c>
      <c r="I17">
        <f>VLOOKUP(A17,'[1]3月'!$B$4:$F$33,5,0)</f>
        <v>0</v>
      </c>
      <c r="J17">
        <f t="shared" si="0"/>
        <v>1000</v>
      </c>
    </row>
    <row r="18" spans="1:10">
      <c r="A18" t="s">
        <v>1418</v>
      </c>
      <c r="B18" t="str">
        <f>VLOOKUP(A18,花名册!C:E,3,0)</f>
        <v>正式员工</v>
      </c>
      <c r="C18" t="str">
        <f>VLOOKUP(A18,花名册!C:I,7,0)</f>
        <v>2022-02-09</v>
      </c>
      <c r="D18" t="str">
        <f>VLOOKUP(A18,花名册!C:K,9,0)</f>
        <v/>
      </c>
      <c r="E18">
        <v>1000</v>
      </c>
      <c r="F18">
        <f>VLOOKUP(A18,出勤日期!A:I,9,0)</f>
        <v>172.5</v>
      </c>
      <c r="G18">
        <f>VLOOKUP(A18,出勤日期!A:J,10,0)</f>
        <v>172.5</v>
      </c>
      <c r="H18">
        <f>VLOOKUP(A18,'考勤原始数据（增加育儿、独生子女陪护假）'!C:AK,35,0)</f>
        <v>1.5</v>
      </c>
      <c r="I18">
        <f>VLOOKUP(A18,'[1]3月'!$B$4:$F$33,5,0)</f>
        <v>0</v>
      </c>
      <c r="J18">
        <f t="shared" si="0"/>
        <v>991.3</v>
      </c>
    </row>
    <row r="19" spans="1:10">
      <c r="A19" t="s">
        <v>1419</v>
      </c>
      <c r="B19" t="str">
        <f>VLOOKUP(A19,花名册!C:E,3,0)</f>
        <v>正式员工</v>
      </c>
      <c r="C19" t="str">
        <f>VLOOKUP(A19,花名册!C:I,7,0)</f>
        <v>2022-02-09</v>
      </c>
      <c r="D19" t="str">
        <f>VLOOKUP(A19,花名册!C:K,9,0)</f>
        <v/>
      </c>
      <c r="E19">
        <v>1000</v>
      </c>
      <c r="F19">
        <f>VLOOKUP(A19,出勤日期!A:I,9,0)</f>
        <v>172.5</v>
      </c>
      <c r="G19">
        <f>VLOOKUP(A19,出勤日期!A:J,10,0)</f>
        <v>172.5</v>
      </c>
      <c r="H19">
        <f>VLOOKUP(A19,'考勤原始数据（增加育儿、独生子女陪护假）'!C:AK,35,0)</f>
        <v>3.5</v>
      </c>
      <c r="I19">
        <f>VLOOKUP(A19,'[1]3月'!$B$4:$F$33,5,0)</f>
        <v>0</v>
      </c>
      <c r="J19">
        <f t="shared" si="0"/>
        <v>979.71</v>
      </c>
    </row>
    <row r="20" spans="1:10">
      <c r="A20" t="s">
        <v>1128</v>
      </c>
      <c r="B20" t="str">
        <f>VLOOKUP(A20,花名册!C:E,3,0)</f>
        <v>正式员工</v>
      </c>
      <c r="C20" t="str">
        <f>VLOOKUP(A20,花名册!C:I,7,0)</f>
        <v>2022-02-16</v>
      </c>
      <c r="D20" t="str">
        <f>VLOOKUP(A20,花名册!C:K,9,0)</f>
        <v/>
      </c>
      <c r="E20">
        <v>1000</v>
      </c>
      <c r="F20">
        <f>VLOOKUP(A20,出勤日期!A:I,9,0)</f>
        <v>172.5</v>
      </c>
      <c r="G20">
        <f>VLOOKUP(A20,出勤日期!A:J,10,0)</f>
        <v>172.5</v>
      </c>
      <c r="H20">
        <f>VLOOKUP(A20,'考勤原始数据（增加育儿、独生子女陪护假）'!C:AK,35,0)</f>
        <v>0</v>
      </c>
      <c r="I20">
        <f>VLOOKUP(A20,'[1]3月'!$B$4:$F$33,5,0)</f>
        <v>0</v>
      </c>
      <c r="J20">
        <f t="shared" si="0"/>
        <v>1000</v>
      </c>
    </row>
    <row r="21" spans="1:10">
      <c r="A21" t="s">
        <v>1320</v>
      </c>
      <c r="B21" t="str">
        <f>VLOOKUP(A21,花名册!C:E,3,0)</f>
        <v>正式员工</v>
      </c>
      <c r="C21" t="str">
        <f>VLOOKUP(A21,花名册!C:I,7,0)</f>
        <v>2022-08-22</v>
      </c>
      <c r="D21" t="str">
        <f>VLOOKUP(A21,花名册!C:K,9,0)</f>
        <v/>
      </c>
      <c r="E21">
        <v>1000</v>
      </c>
      <c r="F21">
        <f>VLOOKUP(A21,出勤日期!A:I,9,0)</f>
        <v>172.5</v>
      </c>
      <c r="G21">
        <f>VLOOKUP(A21,出勤日期!A:J,10,0)</f>
        <v>172.5</v>
      </c>
      <c r="H21">
        <f>VLOOKUP(A21,'考勤原始数据（增加育儿、独生子女陪护假）'!C:AK,35,0)</f>
        <v>0</v>
      </c>
      <c r="I21">
        <f>VLOOKUP(A21,'[1]3月'!$B$4:$F$33,5,0)</f>
        <v>0</v>
      </c>
      <c r="J21">
        <f t="shared" si="0"/>
        <v>1000</v>
      </c>
    </row>
    <row r="22" spans="1:10">
      <c r="A22" t="s">
        <v>1237</v>
      </c>
      <c r="B22" t="str">
        <f>VLOOKUP(A22,花名册!C:E,3,0)</f>
        <v>正式员工</v>
      </c>
      <c r="C22" t="str">
        <f>VLOOKUP(A22,花名册!C:I,7,0)</f>
        <v>2022-09-07</v>
      </c>
      <c r="D22" t="str">
        <f>VLOOKUP(A22,花名册!C:K,9,0)</f>
        <v/>
      </c>
      <c r="E22">
        <v>1000</v>
      </c>
      <c r="F22">
        <f>VLOOKUP(A22,出勤日期!A:I,9,0)</f>
        <v>172.5</v>
      </c>
      <c r="G22">
        <f>VLOOKUP(A22,出勤日期!A:J,10,0)</f>
        <v>172.5</v>
      </c>
      <c r="H22">
        <f>VLOOKUP(A22,'考勤原始数据（增加育儿、独生子女陪护假）'!C:AK,35,0)</f>
        <v>59.5</v>
      </c>
      <c r="I22">
        <f>VLOOKUP(A22,'[1]3月'!$B$4:$F$33,5,0)</f>
        <v>0</v>
      </c>
      <c r="J22">
        <f t="shared" si="0"/>
        <v>655.07000000000005</v>
      </c>
    </row>
    <row r="23" spans="1:10">
      <c r="A23" t="s">
        <v>7815</v>
      </c>
      <c r="B23" t="str">
        <f>VLOOKUP(A23,花名册!C:E,3,0)</f>
        <v>正式员工</v>
      </c>
      <c r="C23" t="str">
        <f>VLOOKUP(A23,花名册!C:I,7,0)</f>
        <v>2022-09-26</v>
      </c>
      <c r="D23" t="str">
        <f>VLOOKUP(A23,花名册!C:K,9,0)</f>
        <v/>
      </c>
      <c r="E23">
        <v>1000</v>
      </c>
      <c r="F23">
        <f>VLOOKUP(A23,出勤日期!A:I,9,0)</f>
        <v>172.5</v>
      </c>
      <c r="G23">
        <f>VLOOKUP(A23,出勤日期!A:J,10,0)</f>
        <v>172.5</v>
      </c>
      <c r="H23">
        <f>VLOOKUP(A23,'考勤原始数据（增加育儿、独生子女陪护假）'!C:AK,35,0)</f>
        <v>0</v>
      </c>
      <c r="I23">
        <f>VLOOKUP(A23,'[1]3月'!$B$4:$F$33,5,0)</f>
        <v>0</v>
      </c>
      <c r="J23">
        <f t="shared" si="0"/>
        <v>1000</v>
      </c>
    </row>
    <row r="24" spans="1:10">
      <c r="A24" t="s">
        <v>1756</v>
      </c>
      <c r="B24" t="str">
        <f>VLOOKUP(A24,花名册!C:E,3,0)</f>
        <v>试用员工</v>
      </c>
      <c r="C24" t="str">
        <f>VLOOKUP(A24,花名册!C:I,7,0)</f>
        <v>2023-03-27</v>
      </c>
      <c r="D24" t="str">
        <f>VLOOKUP(A24,花名册!C:K,9,0)</f>
        <v/>
      </c>
      <c r="E24">
        <v>800</v>
      </c>
      <c r="F24">
        <f>VLOOKUP(A24,出勤日期!A:I,9,0)</f>
        <v>172.5</v>
      </c>
      <c r="G24">
        <f>VLOOKUP(A24,出勤日期!A:J,10,0)</f>
        <v>22.5</v>
      </c>
      <c r="H24">
        <f>VLOOKUP(A24,'考勤原始数据（增加育儿、独生子女陪护假）'!C:AK,35,0)</f>
        <v>0</v>
      </c>
      <c r="I24">
        <f>VLOOKUP(A24,'[1]3月'!$B$4:$F$33,5,0)</f>
        <v>0</v>
      </c>
      <c r="J24">
        <f t="shared" si="0"/>
        <v>104.35</v>
      </c>
    </row>
    <row r="25" spans="1:10">
      <c r="A25" t="s">
        <v>362</v>
      </c>
      <c r="B25" t="str">
        <f>VLOOKUP(A25,花名册!C:E,3,0)</f>
        <v>正式员工</v>
      </c>
      <c r="C25" t="str">
        <f>VLOOKUP(A25,花名册!C:I,7,0)</f>
        <v>2018-07-03</v>
      </c>
      <c r="D25" t="str">
        <f>VLOOKUP(A25,花名册!C:K,9,0)</f>
        <v/>
      </c>
      <c r="E25">
        <v>1000</v>
      </c>
      <c r="F25">
        <f>VLOOKUP(A25,出勤日期!A:I,9,0)</f>
        <v>172.5</v>
      </c>
      <c r="G25">
        <f>VLOOKUP(A25,出勤日期!A:J,10,0)</f>
        <v>172.5</v>
      </c>
      <c r="H25">
        <f>VLOOKUP(A25,'考勤原始数据（增加育儿、独生子女陪护假）'!C:AK,35,0)</f>
        <v>0</v>
      </c>
      <c r="I25">
        <f>VLOOKUP(A25,'[1]3月'!$B$4:$F$33,5,0)</f>
        <v>0</v>
      </c>
      <c r="J25">
        <f t="shared" si="0"/>
        <v>1000</v>
      </c>
    </row>
    <row r="26" spans="1:10">
      <c r="A26" t="s">
        <v>122</v>
      </c>
      <c r="B26" t="str">
        <f>VLOOKUP(A26,花名册!C:E,3,0)</f>
        <v>正式员工</v>
      </c>
      <c r="C26" t="str">
        <f>VLOOKUP(A26,花名册!C:I,7,0)</f>
        <v>2018-11-14</v>
      </c>
      <c r="D26" t="str">
        <f>VLOOKUP(A26,花名册!C:K,9,0)</f>
        <v/>
      </c>
      <c r="E26">
        <v>1000</v>
      </c>
      <c r="F26">
        <f>VLOOKUP(A26,出勤日期!A:I,9,0)</f>
        <v>172.5</v>
      </c>
      <c r="G26">
        <f>VLOOKUP(A26,出勤日期!A:J,10,0)</f>
        <v>172.5</v>
      </c>
      <c r="H26">
        <f>VLOOKUP(A26,'考勤原始数据（增加育儿、独生子女陪护假）'!C:AK,35,0)</f>
        <v>0</v>
      </c>
      <c r="I26">
        <f>VLOOKUP(A26,'[1]3月'!$B$4:$F$33,5,0)</f>
        <v>0</v>
      </c>
      <c r="J26">
        <f t="shared" si="0"/>
        <v>1000</v>
      </c>
    </row>
    <row r="27" spans="1:10">
      <c r="A27" t="s">
        <v>1290</v>
      </c>
      <c r="B27" t="str">
        <f>VLOOKUP(A27,花名册!C:E,3,0)</f>
        <v>正式员工</v>
      </c>
      <c r="C27" t="str">
        <f>VLOOKUP(A27,花名册!C:I,7,0)</f>
        <v>2022-06-06</v>
      </c>
      <c r="D27" t="str">
        <f>VLOOKUP(A27,花名册!C:K,9,0)</f>
        <v/>
      </c>
      <c r="E27">
        <v>1000</v>
      </c>
      <c r="F27">
        <f>VLOOKUP(A27,出勤日期!A:I,9,0)</f>
        <v>172.5</v>
      </c>
      <c r="G27">
        <f>VLOOKUP(A27,出勤日期!A:J,10,0)</f>
        <v>172.5</v>
      </c>
      <c r="H27">
        <f>VLOOKUP(A27,'考勤原始数据（增加育儿、独生子女陪护假）'!C:AK,35,0)</f>
        <v>0</v>
      </c>
      <c r="I27">
        <f>VLOOKUP(A27,'[1]3月'!$B$4:$F$33,5,0)</f>
        <v>0</v>
      </c>
      <c r="J27">
        <f t="shared" si="0"/>
        <v>1000</v>
      </c>
    </row>
    <row r="28" spans="1:10">
      <c r="A28" t="s">
        <v>1205</v>
      </c>
      <c r="B28" t="str">
        <f>VLOOKUP(A28,花名册!C:E,3,0)</f>
        <v>正式员工</v>
      </c>
      <c r="C28" t="str">
        <f>VLOOKUP(A28,花名册!C:I,7,0)</f>
        <v>2022-07-04</v>
      </c>
      <c r="D28" t="str">
        <f>VLOOKUP(A28,花名册!C:K,9,0)</f>
        <v/>
      </c>
      <c r="E28">
        <v>1000</v>
      </c>
      <c r="F28">
        <f>VLOOKUP(A28,出勤日期!A:I,9,0)</f>
        <v>172.5</v>
      </c>
      <c r="G28">
        <f>VLOOKUP(A28,出勤日期!A:J,10,0)</f>
        <v>172.5</v>
      </c>
      <c r="H28">
        <f>VLOOKUP(A28,'考勤原始数据（增加育儿、独生子女陪护假）'!C:AK,35,0)</f>
        <v>0</v>
      </c>
      <c r="I28">
        <f>VLOOKUP(A28,'[1]3月'!$B$4:$F$33,5,0)</f>
        <v>0</v>
      </c>
      <c r="J28">
        <f t="shared" si="0"/>
        <v>1000</v>
      </c>
    </row>
    <row r="29" spans="1:10">
      <c r="A29" t="s">
        <v>1702</v>
      </c>
      <c r="B29" t="str">
        <f>VLOOKUP(A29,花名册!C:E,3,0)</f>
        <v>正式员工</v>
      </c>
      <c r="C29" t="str">
        <f>VLOOKUP(A29,花名册!C:I,7,0)</f>
        <v>2022-09-16</v>
      </c>
      <c r="D29" t="str">
        <f>VLOOKUP(A29,花名册!C:K,9,0)</f>
        <v/>
      </c>
      <c r="E29">
        <v>1000</v>
      </c>
      <c r="F29">
        <f>VLOOKUP(A29,出勤日期!A:I,9,0)</f>
        <v>172.5</v>
      </c>
      <c r="G29">
        <f>VLOOKUP(A29,出勤日期!A:J,10,0)</f>
        <v>172.5</v>
      </c>
      <c r="H29">
        <f>VLOOKUP(A29,'考勤原始数据（增加育儿、独生子女陪护假）'!C:AK,35,0)</f>
        <v>0</v>
      </c>
      <c r="I29">
        <f>VLOOKUP(A29,'[1]3月'!$B$4:$F$33,5,0)</f>
        <v>0</v>
      </c>
      <c r="J29">
        <f t="shared" si="0"/>
        <v>1000</v>
      </c>
    </row>
  </sheetData>
  <autoFilter ref="A1:J29" xr:uid="{5BD379E4-5674-443D-A60A-DF3E7D5BFC9E}"/>
  <phoneticPr fontId="4" type="noConversion"/>
  <conditionalFormatting sqref="A1:A1048576">
    <cfRule type="duplicateValues" dxfId="3" priority="67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F70F-6259-4607-BFA9-BD6DF9C33EE1}">
  <dimension ref="A1:B158"/>
  <sheetViews>
    <sheetView topLeftCell="A133" workbookViewId="0">
      <selection activeCell="L12" sqref="L12"/>
    </sheetView>
  </sheetViews>
  <sheetFormatPr defaultRowHeight="13.8"/>
  <cols>
    <col min="2" max="2" width="22.77734375" customWidth="1"/>
  </cols>
  <sheetData>
    <row r="1" spans="1:2">
      <c r="A1" t="s">
        <v>7612</v>
      </c>
      <c r="B1" t="s">
        <v>7613</v>
      </c>
    </row>
    <row r="2" spans="1:2">
      <c r="A2" t="s">
        <v>443</v>
      </c>
      <c r="B2">
        <v>2</v>
      </c>
    </row>
    <row r="3" spans="1:2">
      <c r="A3" t="s">
        <v>810</v>
      </c>
      <c r="B3">
        <v>2</v>
      </c>
    </row>
    <row r="4" spans="1:2">
      <c r="A4" t="s">
        <v>1325</v>
      </c>
      <c r="B4">
        <v>26</v>
      </c>
    </row>
    <row r="5" spans="1:2">
      <c r="A5" t="s">
        <v>232</v>
      </c>
      <c r="B5">
        <v>1</v>
      </c>
    </row>
    <row r="6" spans="1:2">
      <c r="A6" t="s">
        <v>1320</v>
      </c>
      <c r="B6">
        <v>5</v>
      </c>
    </row>
    <row r="7" spans="1:2">
      <c r="A7" t="s">
        <v>1483</v>
      </c>
      <c r="B7">
        <v>29</v>
      </c>
    </row>
    <row r="8" spans="1:2">
      <c r="A8" t="s">
        <v>499</v>
      </c>
      <c r="B8">
        <v>1</v>
      </c>
    </row>
    <row r="9" spans="1:2">
      <c r="A9" t="s">
        <v>1706</v>
      </c>
      <c r="B9">
        <v>13</v>
      </c>
    </row>
    <row r="10" spans="1:2">
      <c r="A10" t="s">
        <v>1237</v>
      </c>
      <c r="B10">
        <v>18</v>
      </c>
    </row>
    <row r="11" spans="1:2">
      <c r="A11" t="s">
        <v>99</v>
      </c>
      <c r="B11">
        <v>1</v>
      </c>
    </row>
    <row r="12" spans="1:2">
      <c r="A12" t="s">
        <v>1326</v>
      </c>
      <c r="B12">
        <v>22</v>
      </c>
    </row>
    <row r="13" spans="1:2">
      <c r="A13" t="s">
        <v>362</v>
      </c>
      <c r="B13">
        <v>3</v>
      </c>
    </row>
    <row r="14" spans="1:2">
      <c r="A14" t="s">
        <v>895</v>
      </c>
      <c r="B14">
        <v>1</v>
      </c>
    </row>
    <row r="15" spans="1:2">
      <c r="A15" t="s">
        <v>1548</v>
      </c>
      <c r="B15">
        <v>23</v>
      </c>
    </row>
    <row r="16" spans="1:2">
      <c r="A16" t="s">
        <v>169</v>
      </c>
      <c r="B16">
        <v>28</v>
      </c>
    </row>
    <row r="17" spans="1:2">
      <c r="A17" t="s">
        <v>1489</v>
      </c>
      <c r="B17">
        <v>30</v>
      </c>
    </row>
    <row r="18" spans="1:2">
      <c r="A18" t="s">
        <v>878</v>
      </c>
      <c r="B18">
        <v>1</v>
      </c>
    </row>
    <row r="19" spans="1:2">
      <c r="A19" t="s">
        <v>358</v>
      </c>
      <c r="B19">
        <v>23</v>
      </c>
    </row>
    <row r="20" spans="1:2">
      <c r="A20" t="s">
        <v>217</v>
      </c>
      <c r="B20">
        <v>2</v>
      </c>
    </row>
    <row r="21" spans="1:2">
      <c r="A21" t="s">
        <v>299</v>
      </c>
      <c r="B21">
        <v>25</v>
      </c>
    </row>
    <row r="22" spans="1:2">
      <c r="A22" t="s">
        <v>1128</v>
      </c>
      <c r="B22">
        <v>33</v>
      </c>
    </row>
    <row r="23" spans="1:2">
      <c r="A23" t="s">
        <v>1116</v>
      </c>
      <c r="B23">
        <v>0</v>
      </c>
    </row>
    <row r="24" spans="1:2">
      <c r="A24" t="s">
        <v>46</v>
      </c>
      <c r="B24">
        <v>5</v>
      </c>
    </row>
    <row r="25" spans="1:2">
      <c r="A25" t="s">
        <v>366</v>
      </c>
      <c r="B25">
        <v>33</v>
      </c>
    </row>
    <row r="26" spans="1:2">
      <c r="A26" t="s">
        <v>1418</v>
      </c>
      <c r="B26">
        <v>27</v>
      </c>
    </row>
    <row r="27" spans="1:2">
      <c r="A27" t="s">
        <v>397</v>
      </c>
      <c r="B27">
        <v>1</v>
      </c>
    </row>
    <row r="28" spans="1:2">
      <c r="A28" t="s">
        <v>1658</v>
      </c>
      <c r="B28">
        <v>17</v>
      </c>
    </row>
    <row r="29" spans="1:2">
      <c r="A29" t="s">
        <v>1226</v>
      </c>
      <c r="B29">
        <v>30</v>
      </c>
    </row>
    <row r="30" spans="1:2">
      <c r="A30" t="s">
        <v>1068</v>
      </c>
    </row>
    <row r="31" spans="1:2">
      <c r="A31" t="s">
        <v>607</v>
      </c>
      <c r="B31">
        <v>29</v>
      </c>
    </row>
    <row r="32" spans="1:2">
      <c r="A32" t="s">
        <v>196</v>
      </c>
      <c r="B32">
        <v>0</v>
      </c>
    </row>
    <row r="33" spans="1:2">
      <c r="A33" t="s">
        <v>556</v>
      </c>
      <c r="B33">
        <v>28</v>
      </c>
    </row>
    <row r="34" spans="1:2">
      <c r="A34" t="s">
        <v>1672</v>
      </c>
      <c r="B34">
        <v>25</v>
      </c>
    </row>
    <row r="35" spans="1:2">
      <c r="A35" t="s">
        <v>534</v>
      </c>
      <c r="B35">
        <v>1</v>
      </c>
    </row>
    <row r="36" spans="1:2">
      <c r="A36" t="s">
        <v>364</v>
      </c>
      <c r="B36">
        <v>31</v>
      </c>
    </row>
    <row r="37" spans="1:2">
      <c r="A37" t="s">
        <v>1011</v>
      </c>
      <c r="B37">
        <v>23</v>
      </c>
    </row>
    <row r="38" spans="1:2">
      <c r="A38" t="s">
        <v>821</v>
      </c>
      <c r="B38">
        <v>27</v>
      </c>
    </row>
    <row r="39" spans="1:2">
      <c r="A39" t="s">
        <v>771</v>
      </c>
      <c r="B39">
        <v>39</v>
      </c>
    </row>
    <row r="40" spans="1:2">
      <c r="A40" t="s">
        <v>1316</v>
      </c>
      <c r="B40">
        <v>16</v>
      </c>
    </row>
    <row r="41" spans="1:2">
      <c r="A41" t="s">
        <v>931</v>
      </c>
      <c r="B41">
        <v>27</v>
      </c>
    </row>
    <row r="42" spans="1:2">
      <c r="A42" t="s">
        <v>1726</v>
      </c>
      <c r="B42">
        <v>10</v>
      </c>
    </row>
    <row r="43" spans="1:2">
      <c r="A43" t="s">
        <v>113</v>
      </c>
      <c r="B43">
        <v>0</v>
      </c>
    </row>
    <row r="44" spans="1:2">
      <c r="A44" t="s">
        <v>51</v>
      </c>
      <c r="B44">
        <v>1</v>
      </c>
    </row>
    <row r="45" spans="1:2">
      <c r="A45" t="s">
        <v>933</v>
      </c>
      <c r="B45">
        <v>1</v>
      </c>
    </row>
    <row r="46" spans="1:2">
      <c r="A46" t="s">
        <v>172</v>
      </c>
      <c r="B46">
        <v>28</v>
      </c>
    </row>
    <row r="47" spans="1:2">
      <c r="A47" t="s">
        <v>1174</v>
      </c>
      <c r="B47">
        <v>1</v>
      </c>
    </row>
    <row r="48" spans="1:2">
      <c r="A48" t="s">
        <v>766</v>
      </c>
      <c r="B48">
        <v>23</v>
      </c>
    </row>
    <row r="49" spans="1:2">
      <c r="A49" t="s">
        <v>1225</v>
      </c>
      <c r="B49">
        <v>0</v>
      </c>
    </row>
    <row r="50" spans="1:2">
      <c r="A50" t="s">
        <v>1290</v>
      </c>
      <c r="B50">
        <v>18</v>
      </c>
    </row>
    <row r="51" spans="1:2">
      <c r="A51" t="s">
        <v>1515</v>
      </c>
      <c r="B51">
        <v>23</v>
      </c>
    </row>
    <row r="52" spans="1:2">
      <c r="A52" t="s">
        <v>1206</v>
      </c>
      <c r="B52">
        <v>5</v>
      </c>
    </row>
    <row r="53" spans="1:2">
      <c r="A53" t="s">
        <v>1001</v>
      </c>
      <c r="B53">
        <v>3</v>
      </c>
    </row>
    <row r="54" spans="1:2">
      <c r="A54" t="s">
        <v>1610</v>
      </c>
      <c r="B54">
        <v>0</v>
      </c>
    </row>
    <row r="55" spans="1:2">
      <c r="A55" t="s">
        <v>1168</v>
      </c>
      <c r="B55">
        <v>21</v>
      </c>
    </row>
    <row r="56" spans="1:2">
      <c r="A56" t="s">
        <v>1278</v>
      </c>
      <c r="B56">
        <v>23</v>
      </c>
    </row>
    <row r="57" spans="1:2">
      <c r="A57" t="s">
        <v>997</v>
      </c>
      <c r="B57">
        <v>28</v>
      </c>
    </row>
    <row r="58" spans="1:2">
      <c r="A58" t="s">
        <v>834</v>
      </c>
      <c r="B58">
        <v>1</v>
      </c>
    </row>
    <row r="59" spans="1:2">
      <c r="A59" t="s">
        <v>794</v>
      </c>
      <c r="B59">
        <v>1</v>
      </c>
    </row>
    <row r="60" spans="1:2">
      <c r="A60" t="s">
        <v>154</v>
      </c>
      <c r="B60">
        <v>1</v>
      </c>
    </row>
    <row r="61" spans="1:2">
      <c r="A61" t="s">
        <v>1221</v>
      </c>
      <c r="B61">
        <v>26</v>
      </c>
    </row>
    <row r="62" spans="1:2">
      <c r="A62" t="s">
        <v>464</v>
      </c>
      <c r="B62">
        <v>23</v>
      </c>
    </row>
    <row r="63" spans="1:2">
      <c r="A63" t="s">
        <v>638</v>
      </c>
      <c r="B63">
        <v>31</v>
      </c>
    </row>
    <row r="64" spans="1:2">
      <c r="A64" t="s">
        <v>164</v>
      </c>
      <c r="B64">
        <v>23</v>
      </c>
    </row>
    <row r="65" spans="1:2">
      <c r="A65" t="s">
        <v>1127</v>
      </c>
      <c r="B65">
        <v>3</v>
      </c>
    </row>
    <row r="66" spans="1:2">
      <c r="A66" t="s">
        <v>1375</v>
      </c>
      <c r="B66">
        <v>2</v>
      </c>
    </row>
    <row r="67" spans="1:2">
      <c r="A67" t="s">
        <v>1603</v>
      </c>
      <c r="B67">
        <v>1</v>
      </c>
    </row>
    <row r="68" spans="1:2">
      <c r="A68" t="s">
        <v>840</v>
      </c>
      <c r="B68">
        <v>9</v>
      </c>
    </row>
    <row r="69" spans="1:2">
      <c r="A69" t="s">
        <v>1295</v>
      </c>
      <c r="B69">
        <v>2</v>
      </c>
    </row>
    <row r="70" spans="1:2">
      <c r="A70" t="s">
        <v>1152</v>
      </c>
      <c r="B70">
        <v>27</v>
      </c>
    </row>
    <row r="71" spans="1:2">
      <c r="A71" t="s">
        <v>561</v>
      </c>
      <c r="B71">
        <v>29</v>
      </c>
    </row>
    <row r="72" spans="1:2">
      <c r="A72" t="s">
        <v>537</v>
      </c>
      <c r="B72">
        <v>0</v>
      </c>
    </row>
    <row r="73" spans="1:2">
      <c r="A73" t="s">
        <v>1015</v>
      </c>
      <c r="B73">
        <v>2</v>
      </c>
    </row>
    <row r="74" spans="1:2">
      <c r="A74" t="s">
        <v>1150</v>
      </c>
      <c r="B74">
        <v>18</v>
      </c>
    </row>
    <row r="75" spans="1:2">
      <c r="A75" t="s">
        <v>1273</v>
      </c>
      <c r="B75">
        <v>32</v>
      </c>
    </row>
    <row r="76" spans="1:2">
      <c r="A76" t="s">
        <v>1378</v>
      </c>
      <c r="B76">
        <v>25</v>
      </c>
    </row>
    <row r="77" spans="1:2">
      <c r="A77" t="s">
        <v>629</v>
      </c>
      <c r="B77">
        <v>33</v>
      </c>
    </row>
    <row r="78" spans="1:2">
      <c r="A78" t="s">
        <v>632</v>
      </c>
      <c r="B78">
        <v>24</v>
      </c>
    </row>
    <row r="79" spans="1:2">
      <c r="A79" t="s">
        <v>1682</v>
      </c>
      <c r="B79">
        <v>25</v>
      </c>
    </row>
    <row r="80" spans="1:2">
      <c r="A80" t="s">
        <v>1741</v>
      </c>
      <c r="B80">
        <v>8</v>
      </c>
    </row>
    <row r="81" spans="1:2">
      <c r="A81" t="s">
        <v>1411</v>
      </c>
      <c r="B81">
        <v>3</v>
      </c>
    </row>
    <row r="82" spans="1:2">
      <c r="A82" t="s">
        <v>357</v>
      </c>
      <c r="B82">
        <v>23</v>
      </c>
    </row>
    <row r="83" spans="1:2">
      <c r="A83" t="s">
        <v>723</v>
      </c>
      <c r="B83">
        <v>23</v>
      </c>
    </row>
    <row r="84" spans="1:2">
      <c r="A84" t="s">
        <v>775</v>
      </c>
      <c r="B84">
        <v>32</v>
      </c>
    </row>
    <row r="85" spans="1:2">
      <c r="A85" t="s">
        <v>138</v>
      </c>
      <c r="B85">
        <v>0</v>
      </c>
    </row>
    <row r="86" spans="1:2">
      <c r="A86" t="s">
        <v>271</v>
      </c>
      <c r="B86">
        <v>26</v>
      </c>
    </row>
    <row r="87" spans="1:2">
      <c r="A87" t="s">
        <v>190</v>
      </c>
      <c r="B87">
        <v>0</v>
      </c>
    </row>
    <row r="88" spans="1:2">
      <c r="A88" t="s">
        <v>118</v>
      </c>
      <c r="B88">
        <v>11</v>
      </c>
    </row>
    <row r="89" spans="1:2">
      <c r="A89" t="s">
        <v>698</v>
      </c>
      <c r="B89">
        <v>4</v>
      </c>
    </row>
    <row r="90" spans="1:2">
      <c r="A90" t="s">
        <v>1080</v>
      </c>
      <c r="B90">
        <v>22</v>
      </c>
    </row>
    <row r="91" spans="1:2">
      <c r="A91" t="s">
        <v>294</v>
      </c>
      <c r="B91">
        <v>7</v>
      </c>
    </row>
    <row r="92" spans="1:2">
      <c r="A92" t="s">
        <v>631</v>
      </c>
      <c r="B92">
        <v>25</v>
      </c>
    </row>
    <row r="93" spans="1:2">
      <c r="A93" t="s">
        <v>465</v>
      </c>
      <c r="B93">
        <v>23</v>
      </c>
    </row>
    <row r="94" spans="1:2">
      <c r="A94" t="s">
        <v>857</v>
      </c>
      <c r="B94">
        <v>0</v>
      </c>
    </row>
    <row r="95" spans="1:2">
      <c r="A95" t="s">
        <v>869</v>
      </c>
    </row>
    <row r="96" spans="1:2">
      <c r="A96" t="s">
        <v>1671</v>
      </c>
      <c r="B96">
        <v>28</v>
      </c>
    </row>
    <row r="97" spans="1:2">
      <c r="A97" t="s">
        <v>1461</v>
      </c>
      <c r="B97">
        <v>1</v>
      </c>
    </row>
    <row r="98" spans="1:2">
      <c r="A98" t="s">
        <v>186</v>
      </c>
      <c r="B98">
        <v>29</v>
      </c>
    </row>
    <row r="99" spans="1:2">
      <c r="A99" t="s">
        <v>1618</v>
      </c>
      <c r="B99">
        <v>21</v>
      </c>
    </row>
    <row r="100" spans="1:2">
      <c r="A100" t="s">
        <v>1655</v>
      </c>
      <c r="B100">
        <v>4</v>
      </c>
    </row>
    <row r="101" spans="1:2">
      <c r="A101" t="s">
        <v>689</v>
      </c>
      <c r="B101">
        <v>0</v>
      </c>
    </row>
    <row r="102" spans="1:2">
      <c r="A102" t="s">
        <v>904</v>
      </c>
      <c r="B102">
        <v>25</v>
      </c>
    </row>
    <row r="103" spans="1:2">
      <c r="A103" t="s">
        <v>806</v>
      </c>
      <c r="B103">
        <v>0</v>
      </c>
    </row>
    <row r="104" spans="1:2">
      <c r="A104" t="s">
        <v>456</v>
      </c>
      <c r="B104">
        <v>1</v>
      </c>
    </row>
    <row r="105" spans="1:2">
      <c r="A105" t="s">
        <v>1679</v>
      </c>
      <c r="B105">
        <v>24</v>
      </c>
    </row>
    <row r="106" spans="1:2">
      <c r="A106" t="s">
        <v>1193</v>
      </c>
      <c r="B106">
        <v>33</v>
      </c>
    </row>
    <row r="107" spans="1:2">
      <c r="A107" t="s">
        <v>182</v>
      </c>
      <c r="B107">
        <v>23</v>
      </c>
    </row>
    <row r="108" spans="1:2">
      <c r="A108" t="s">
        <v>813</v>
      </c>
      <c r="B108">
        <v>22</v>
      </c>
    </row>
    <row r="109" spans="1:2">
      <c r="A109" t="s">
        <v>710</v>
      </c>
      <c r="B109">
        <v>1</v>
      </c>
    </row>
    <row r="110" spans="1:2">
      <c r="A110" t="s">
        <v>1164</v>
      </c>
      <c r="B110">
        <v>2</v>
      </c>
    </row>
    <row r="111" spans="1:2">
      <c r="A111" t="s">
        <v>316</v>
      </c>
      <c r="B111">
        <v>1</v>
      </c>
    </row>
    <row r="112" spans="1:2">
      <c r="A112" t="s">
        <v>1199</v>
      </c>
      <c r="B112">
        <v>29</v>
      </c>
    </row>
    <row r="113" spans="1:2">
      <c r="A113" t="s">
        <v>751</v>
      </c>
      <c r="B113">
        <v>2</v>
      </c>
    </row>
    <row r="114" spans="1:2">
      <c r="A114" t="s">
        <v>1702</v>
      </c>
      <c r="B114">
        <v>25</v>
      </c>
    </row>
    <row r="115" spans="1:2">
      <c r="A115" t="s">
        <v>946</v>
      </c>
      <c r="B115">
        <v>33</v>
      </c>
    </row>
    <row r="116" spans="1:2">
      <c r="A116" t="s">
        <v>1142</v>
      </c>
      <c r="B116">
        <v>24</v>
      </c>
    </row>
    <row r="117" spans="1:2">
      <c r="A117" t="s">
        <v>1419</v>
      </c>
      <c r="B117">
        <v>28</v>
      </c>
    </row>
    <row r="118" spans="1:2">
      <c r="A118" t="s">
        <v>192</v>
      </c>
      <c r="B118">
        <v>23</v>
      </c>
    </row>
    <row r="119" spans="1:2">
      <c r="A119" t="s">
        <v>452</v>
      </c>
      <c r="B119">
        <v>7</v>
      </c>
    </row>
    <row r="120" spans="1:2">
      <c r="A120" t="s">
        <v>1205</v>
      </c>
      <c r="B120">
        <v>23</v>
      </c>
    </row>
    <row r="121" spans="1:2">
      <c r="A121" t="s">
        <v>1198</v>
      </c>
      <c r="B121">
        <v>27</v>
      </c>
    </row>
    <row r="122" spans="1:2">
      <c r="A122" t="s">
        <v>479</v>
      </c>
      <c r="B122">
        <v>0</v>
      </c>
    </row>
    <row r="123" spans="1:2">
      <c r="A123" t="s">
        <v>273</v>
      </c>
      <c r="B123">
        <v>23</v>
      </c>
    </row>
    <row r="124" spans="1:2">
      <c r="A124" t="s">
        <v>1666</v>
      </c>
      <c r="B124">
        <v>11</v>
      </c>
    </row>
    <row r="125" spans="1:2">
      <c r="A125" t="s">
        <v>1133</v>
      </c>
      <c r="B125">
        <v>23</v>
      </c>
    </row>
    <row r="126" spans="1:2">
      <c r="A126" t="s">
        <v>1298</v>
      </c>
      <c r="B126">
        <v>26</v>
      </c>
    </row>
    <row r="127" spans="1:2">
      <c r="A127" t="s">
        <v>1552</v>
      </c>
      <c r="B127">
        <v>17</v>
      </c>
    </row>
    <row r="128" spans="1:2">
      <c r="A128" t="s">
        <v>635</v>
      </c>
      <c r="B128">
        <v>32</v>
      </c>
    </row>
    <row r="129" spans="1:2">
      <c r="A129" t="s">
        <v>1474</v>
      </c>
      <c r="B129">
        <v>5</v>
      </c>
    </row>
    <row r="130" spans="1:2">
      <c r="A130" t="s">
        <v>768</v>
      </c>
      <c r="B130">
        <v>24</v>
      </c>
    </row>
    <row r="131" spans="1:2">
      <c r="A131" t="s">
        <v>925</v>
      </c>
      <c r="B131">
        <v>29</v>
      </c>
    </row>
    <row r="132" spans="1:2">
      <c r="A132" t="s">
        <v>558</v>
      </c>
      <c r="B132">
        <v>1</v>
      </c>
    </row>
    <row r="133" spans="1:2">
      <c r="A133" t="s">
        <v>873</v>
      </c>
      <c r="B133">
        <v>2</v>
      </c>
    </row>
    <row r="134" spans="1:2">
      <c r="A134" t="s">
        <v>1756</v>
      </c>
      <c r="B134">
        <v>3</v>
      </c>
    </row>
    <row r="135" spans="1:2">
      <c r="A135" t="s">
        <v>826</v>
      </c>
      <c r="B135">
        <v>23</v>
      </c>
    </row>
    <row r="136" spans="1:2">
      <c r="A136" t="s">
        <v>1143</v>
      </c>
      <c r="B136">
        <v>0</v>
      </c>
    </row>
    <row r="137" spans="1:2">
      <c r="A137" t="s">
        <v>1652</v>
      </c>
      <c r="B137">
        <v>2</v>
      </c>
    </row>
    <row r="138" spans="1:2">
      <c r="A138" t="s">
        <v>694</v>
      </c>
      <c r="B138">
        <v>1</v>
      </c>
    </row>
    <row r="139" spans="1:2">
      <c r="A139" t="s">
        <v>636</v>
      </c>
      <c r="B139">
        <v>36</v>
      </c>
    </row>
    <row r="140" spans="1:2">
      <c r="A140" t="s">
        <v>1464</v>
      </c>
      <c r="B140">
        <v>23</v>
      </c>
    </row>
    <row r="141" spans="1:2">
      <c r="A141" t="s">
        <v>1354</v>
      </c>
      <c r="B141">
        <v>13</v>
      </c>
    </row>
    <row r="142" spans="1:2">
      <c r="A142" t="s">
        <v>1399</v>
      </c>
      <c r="B142">
        <v>20</v>
      </c>
    </row>
    <row r="143" spans="1:2">
      <c r="A143" t="s">
        <v>122</v>
      </c>
      <c r="B143">
        <v>27</v>
      </c>
    </row>
    <row r="144" spans="1:2">
      <c r="A144" t="s">
        <v>1722</v>
      </c>
      <c r="B144">
        <v>13</v>
      </c>
    </row>
    <row r="145" spans="1:2">
      <c r="A145" t="s">
        <v>1268</v>
      </c>
      <c r="B145">
        <v>22</v>
      </c>
    </row>
    <row r="146" spans="1:2">
      <c r="A146" t="s">
        <v>1458</v>
      </c>
      <c r="B146">
        <v>27</v>
      </c>
    </row>
    <row r="147" spans="1:2">
      <c r="A147" t="s">
        <v>1484</v>
      </c>
      <c r="B147">
        <v>38</v>
      </c>
    </row>
    <row r="148" spans="1:2">
      <c r="A148" t="s">
        <v>1013</v>
      </c>
      <c r="B148">
        <v>22</v>
      </c>
    </row>
    <row r="149" spans="1:2">
      <c r="A149" t="s">
        <v>1481</v>
      </c>
      <c r="B149">
        <v>24</v>
      </c>
    </row>
    <row r="150" spans="1:2">
      <c r="A150" t="s">
        <v>173</v>
      </c>
      <c r="B150">
        <v>25</v>
      </c>
    </row>
    <row r="151" spans="1:2">
      <c r="A151" t="s">
        <v>528</v>
      </c>
      <c r="B151">
        <v>1</v>
      </c>
    </row>
    <row r="152" spans="1:2">
      <c r="A152" t="s">
        <v>1398</v>
      </c>
      <c r="B152">
        <v>24</v>
      </c>
    </row>
    <row r="153" spans="1:2">
      <c r="A153" t="s">
        <v>928</v>
      </c>
      <c r="B153">
        <v>37</v>
      </c>
    </row>
    <row r="154" spans="1:2">
      <c r="A154" t="s">
        <v>1601</v>
      </c>
      <c r="B154">
        <v>27</v>
      </c>
    </row>
    <row r="155" spans="1:2">
      <c r="A155" t="s">
        <v>1649</v>
      </c>
      <c r="B155">
        <v>24</v>
      </c>
    </row>
    <row r="156" spans="1:2">
      <c r="A156" t="s">
        <v>82</v>
      </c>
      <c r="B156">
        <v>0</v>
      </c>
    </row>
    <row r="157" spans="1:2">
      <c r="A157" t="s">
        <v>7614</v>
      </c>
    </row>
    <row r="158" spans="1:2">
      <c r="A158" t="s">
        <v>7615</v>
      </c>
      <c r="B158">
        <v>2439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6A27-E2D0-49E7-B115-6A98D4822C2B}">
  <dimension ref="A1:AN1452"/>
  <sheetViews>
    <sheetView topLeftCell="A7" workbookViewId="0">
      <selection activeCell="E32" sqref="E32"/>
    </sheetView>
  </sheetViews>
  <sheetFormatPr defaultRowHeight="13.8"/>
  <cols>
    <col min="3" max="4" width="21.109375" customWidth="1"/>
    <col min="5" max="5" width="29.6640625" customWidth="1"/>
    <col min="6" max="6" width="13.88671875" customWidth="1"/>
    <col min="7" max="8" width="11.33203125" customWidth="1"/>
    <col min="9" max="9" width="12" customWidth="1"/>
    <col min="10" max="10" width="27.88671875" style="56" customWidth="1"/>
    <col min="22" max="22" width="8.88671875" style="56"/>
    <col min="24" max="24" width="9.109375" style="56" bestFit="1" customWidth="1"/>
  </cols>
  <sheetData>
    <row r="1" spans="1:40" s="60" customFormat="1" ht="20.399999999999999">
      <c r="A1" s="72" t="s">
        <v>7609</v>
      </c>
      <c r="B1" s="72"/>
      <c r="C1" s="72"/>
      <c r="D1" s="72"/>
      <c r="E1" s="72"/>
      <c r="F1" s="72"/>
      <c r="G1" s="72"/>
      <c r="H1" s="72"/>
      <c r="I1" s="72"/>
      <c r="J1" s="72"/>
      <c r="K1" s="72"/>
      <c r="M1" s="72" t="s">
        <v>7610</v>
      </c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AA1" s="72" t="s">
        <v>7611</v>
      </c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</row>
    <row r="2" spans="1:40">
      <c r="A2" s="69" t="s">
        <v>2</v>
      </c>
      <c r="B2" s="69" t="s">
        <v>1762</v>
      </c>
      <c r="C2" s="69" t="s">
        <v>6</v>
      </c>
      <c r="D2" s="69" t="s">
        <v>3771</v>
      </c>
      <c r="E2" s="69" t="s">
        <v>3772</v>
      </c>
      <c r="F2" s="69" t="s">
        <v>3773</v>
      </c>
      <c r="G2" s="69" t="s">
        <v>3774</v>
      </c>
      <c r="H2" s="69" t="s">
        <v>3773</v>
      </c>
      <c r="I2" s="69" t="s">
        <v>3774</v>
      </c>
      <c r="J2" s="70" t="s">
        <v>3775</v>
      </c>
      <c r="K2" s="71" t="s">
        <v>3776</v>
      </c>
      <c r="M2" s="69" t="s">
        <v>2</v>
      </c>
      <c r="N2" s="69" t="s">
        <v>1762</v>
      </c>
      <c r="O2" s="69" t="s">
        <v>6</v>
      </c>
      <c r="P2" s="69" t="s">
        <v>3771</v>
      </c>
      <c r="Q2" s="69" t="s">
        <v>3772</v>
      </c>
      <c r="R2" s="69" t="s">
        <v>3773</v>
      </c>
      <c r="S2" s="69" t="s">
        <v>3774</v>
      </c>
      <c r="T2" s="69" t="s">
        <v>3773</v>
      </c>
      <c r="U2" s="69" t="s">
        <v>3774</v>
      </c>
      <c r="V2" s="71" t="s">
        <v>5658</v>
      </c>
      <c r="W2" s="69" t="s">
        <v>5659</v>
      </c>
      <c r="X2" s="71" t="s">
        <v>5660</v>
      </c>
      <c r="Y2" s="71" t="s">
        <v>3776</v>
      </c>
      <c r="AA2" s="63" t="s">
        <v>7330</v>
      </c>
      <c r="AB2" s="63" t="s">
        <v>7331</v>
      </c>
      <c r="AC2" s="63" t="s">
        <v>7332</v>
      </c>
      <c r="AD2" s="63" t="s">
        <v>3706</v>
      </c>
      <c r="AE2" s="63" t="s">
        <v>3742</v>
      </c>
      <c r="AF2" s="63" t="s">
        <v>3751</v>
      </c>
      <c r="AG2" s="63" t="s">
        <v>7333</v>
      </c>
      <c r="AH2" s="63" t="s">
        <v>7334</v>
      </c>
      <c r="AI2" s="63" t="s">
        <v>7335</v>
      </c>
      <c r="AJ2" s="63" t="s">
        <v>7336</v>
      </c>
      <c r="AK2" s="63" t="s">
        <v>7337</v>
      </c>
      <c r="AL2" s="63" t="s">
        <v>7338</v>
      </c>
      <c r="AM2" s="63" t="s">
        <v>7339</v>
      </c>
      <c r="AN2" s="63" t="s">
        <v>26</v>
      </c>
    </row>
    <row r="3" spans="1:40">
      <c r="A3" s="69"/>
      <c r="B3" s="69" t="s">
        <v>1762</v>
      </c>
      <c r="C3" s="69" t="s">
        <v>6</v>
      </c>
      <c r="D3" s="69" t="s">
        <v>3771</v>
      </c>
      <c r="E3" s="69" t="s">
        <v>3772</v>
      </c>
      <c r="F3" s="69"/>
      <c r="G3" s="69"/>
      <c r="H3" s="69"/>
      <c r="I3" s="69"/>
      <c r="J3" s="70"/>
      <c r="K3" s="71"/>
      <c r="M3" s="69"/>
      <c r="N3" s="69" t="s">
        <v>1762</v>
      </c>
      <c r="O3" s="69" t="s">
        <v>6</v>
      </c>
      <c r="P3" s="69" t="s">
        <v>3771</v>
      </c>
      <c r="Q3" s="69" t="s">
        <v>3772</v>
      </c>
      <c r="R3" s="69"/>
      <c r="S3" s="69"/>
      <c r="T3" s="69"/>
      <c r="U3" s="69"/>
      <c r="V3" s="71"/>
      <c r="W3" s="69"/>
      <c r="X3" s="71"/>
      <c r="Y3" s="71"/>
      <c r="AA3" s="63" t="s">
        <v>46</v>
      </c>
      <c r="AB3" s="63" t="s">
        <v>40</v>
      </c>
      <c r="AC3" s="63" t="s">
        <v>41</v>
      </c>
      <c r="AD3" s="63" t="s">
        <v>1787</v>
      </c>
      <c r="AE3" s="63" t="s">
        <v>375</v>
      </c>
      <c r="AF3" s="63" t="s">
        <v>7340</v>
      </c>
      <c r="AG3" s="63" t="s">
        <v>375</v>
      </c>
      <c r="AH3" s="63" t="s">
        <v>7341</v>
      </c>
      <c r="AI3" s="63" t="s">
        <v>7342</v>
      </c>
      <c r="AJ3" s="63" t="s">
        <v>7343</v>
      </c>
      <c r="AK3" s="63" t="s">
        <v>7344</v>
      </c>
      <c r="AL3" s="63" t="s">
        <v>7344</v>
      </c>
      <c r="AM3" s="63" t="s">
        <v>7345</v>
      </c>
      <c r="AN3" s="64">
        <v>0</v>
      </c>
    </row>
    <row r="4" spans="1:40" ht="14.4">
      <c r="A4" s="61" t="s">
        <v>366</v>
      </c>
      <c r="B4" s="61" t="s">
        <v>187</v>
      </c>
      <c r="C4" s="61" t="s">
        <v>2124</v>
      </c>
      <c r="D4" s="61" t="s">
        <v>3777</v>
      </c>
      <c r="E4" s="61" t="s">
        <v>3778</v>
      </c>
      <c r="F4" s="61" t="s">
        <v>3779</v>
      </c>
      <c r="G4" s="61" t="s">
        <v>3780</v>
      </c>
      <c r="H4" s="61" t="s">
        <v>3781</v>
      </c>
      <c r="I4" s="61" t="s">
        <v>3780</v>
      </c>
      <c r="J4" s="62">
        <f t="shared" ref="J4:J67" si="0">H4-F4</f>
        <v>-0.62085648148148143</v>
      </c>
      <c r="K4" s="63">
        <v>1</v>
      </c>
      <c r="M4" s="61" t="s">
        <v>771</v>
      </c>
      <c r="N4" s="61" t="s">
        <v>165</v>
      </c>
      <c r="O4" s="61" t="s">
        <v>166</v>
      </c>
      <c r="P4" s="61" t="s">
        <v>4069</v>
      </c>
      <c r="Q4" s="61" t="s">
        <v>1776</v>
      </c>
      <c r="R4" s="61" t="s">
        <v>5661</v>
      </c>
      <c r="S4" s="61" t="s">
        <v>1776</v>
      </c>
      <c r="T4" s="61" t="s">
        <v>5662</v>
      </c>
      <c r="U4" s="61" t="s">
        <v>1776</v>
      </c>
      <c r="V4" s="62">
        <f>T4-R4</f>
        <v>1.3912037037037028E-2</v>
      </c>
      <c r="W4" s="61" t="str">
        <f>TEXT(R4,"hh")</f>
        <v>07</v>
      </c>
      <c r="X4" s="62" t="str">
        <f>TEXT(T4,"HH")</f>
        <v>08</v>
      </c>
      <c r="Y4" s="63">
        <v>0</v>
      </c>
      <c r="AA4" s="63" t="s">
        <v>46</v>
      </c>
      <c r="AB4" s="63" t="s">
        <v>40</v>
      </c>
      <c r="AC4" s="63" t="s">
        <v>41</v>
      </c>
      <c r="AD4" s="63" t="s">
        <v>1787</v>
      </c>
      <c r="AE4" s="63" t="s">
        <v>333</v>
      </c>
      <c r="AF4" s="63" t="s">
        <v>7346</v>
      </c>
      <c r="AG4" s="63" t="s">
        <v>524</v>
      </c>
      <c r="AH4" s="63" t="s">
        <v>7341</v>
      </c>
      <c r="AI4" s="63" t="s">
        <v>7347</v>
      </c>
      <c r="AJ4" s="63" t="s">
        <v>7343</v>
      </c>
      <c r="AK4" s="63" t="s">
        <v>7348</v>
      </c>
      <c r="AL4" s="63" t="s">
        <v>1776</v>
      </c>
      <c r="AM4" s="63" t="s">
        <v>7345</v>
      </c>
      <c r="AN4" s="64">
        <v>2</v>
      </c>
    </row>
    <row r="5" spans="1:40" ht="14.4">
      <c r="A5" s="61" t="s">
        <v>928</v>
      </c>
      <c r="B5" s="61" t="s">
        <v>187</v>
      </c>
      <c r="C5" s="61" t="s">
        <v>2124</v>
      </c>
      <c r="D5" s="61" t="s">
        <v>3782</v>
      </c>
      <c r="E5" s="61" t="s">
        <v>3778</v>
      </c>
      <c r="F5" s="61" t="s">
        <v>3783</v>
      </c>
      <c r="G5" s="61" t="s">
        <v>3780</v>
      </c>
      <c r="H5" s="61" t="s">
        <v>3784</v>
      </c>
      <c r="I5" s="61" t="s">
        <v>3780</v>
      </c>
      <c r="J5" s="62">
        <f t="shared" si="0"/>
        <v>-0.62084490740740739</v>
      </c>
      <c r="K5" s="63">
        <v>1</v>
      </c>
      <c r="M5" s="61" t="s">
        <v>629</v>
      </c>
      <c r="N5" s="61" t="s">
        <v>165</v>
      </c>
      <c r="O5" s="61" t="s">
        <v>165</v>
      </c>
      <c r="P5" s="61" t="s">
        <v>3829</v>
      </c>
      <c r="Q5" s="61" t="s">
        <v>1776</v>
      </c>
      <c r="R5" s="61" t="s">
        <v>5663</v>
      </c>
      <c r="S5" s="61" t="s">
        <v>1776</v>
      </c>
      <c r="T5" s="61" t="s">
        <v>5664</v>
      </c>
      <c r="U5" s="61" t="s">
        <v>1776</v>
      </c>
      <c r="V5" s="62">
        <f t="shared" ref="V5:V46" si="1">T5-R5</f>
        <v>0.43401620370370358</v>
      </c>
      <c r="W5" s="61" t="str">
        <f t="shared" ref="W5:W68" si="2">TEXT(R5,"hh")</f>
        <v>07</v>
      </c>
      <c r="X5" s="62" t="str">
        <f t="shared" ref="X5:X68" si="3">TEXT(T5,"HH")</f>
        <v>18</v>
      </c>
      <c r="Y5" s="63">
        <v>1</v>
      </c>
      <c r="AA5" s="63" t="s">
        <v>443</v>
      </c>
      <c r="AB5" s="63" t="s">
        <v>40</v>
      </c>
      <c r="AC5" s="63" t="s">
        <v>7349</v>
      </c>
      <c r="AD5" s="63" t="s">
        <v>1960</v>
      </c>
      <c r="AE5" s="63" t="s">
        <v>323</v>
      </c>
      <c r="AF5" s="63" t="s">
        <v>7346</v>
      </c>
      <c r="AG5" s="63" t="s">
        <v>333</v>
      </c>
      <c r="AH5" s="63" t="s">
        <v>7350</v>
      </c>
      <c r="AI5" s="63" t="s">
        <v>7347</v>
      </c>
      <c r="AJ5" s="63" t="s">
        <v>7351</v>
      </c>
      <c r="AK5" s="63" t="s">
        <v>7348</v>
      </c>
      <c r="AL5" s="63" t="s">
        <v>1776</v>
      </c>
      <c r="AM5" s="63" t="s">
        <v>7352</v>
      </c>
      <c r="AN5" s="64">
        <v>2</v>
      </c>
    </row>
    <row r="6" spans="1:40" ht="14.4">
      <c r="A6" s="61" t="s">
        <v>638</v>
      </c>
      <c r="B6" s="61" t="s">
        <v>187</v>
      </c>
      <c r="C6" s="61" t="s">
        <v>2124</v>
      </c>
      <c r="D6" s="61" t="s">
        <v>3782</v>
      </c>
      <c r="E6" s="61" t="s">
        <v>3778</v>
      </c>
      <c r="F6" s="61" t="s">
        <v>3785</v>
      </c>
      <c r="G6" s="61" t="s">
        <v>3780</v>
      </c>
      <c r="H6" s="61" t="s">
        <v>3786</v>
      </c>
      <c r="I6" s="61" t="s">
        <v>3780</v>
      </c>
      <c r="J6" s="62">
        <f t="shared" si="0"/>
        <v>-0.61927083333333344</v>
      </c>
      <c r="K6" s="63">
        <v>1</v>
      </c>
      <c r="M6" s="61" t="s">
        <v>629</v>
      </c>
      <c r="N6" s="61" t="s">
        <v>165</v>
      </c>
      <c r="O6" s="61" t="s">
        <v>165</v>
      </c>
      <c r="P6" s="61" t="s">
        <v>3950</v>
      </c>
      <c r="Q6" s="61" t="s">
        <v>1776</v>
      </c>
      <c r="R6" s="61" t="s">
        <v>5665</v>
      </c>
      <c r="S6" s="61" t="s">
        <v>1776</v>
      </c>
      <c r="T6" s="61" t="s">
        <v>5666</v>
      </c>
      <c r="U6" s="61" t="s">
        <v>1776</v>
      </c>
      <c r="V6" s="62">
        <f t="shared" si="1"/>
        <v>0.41475694444444433</v>
      </c>
      <c r="W6" s="61" t="str">
        <f t="shared" si="2"/>
        <v>07</v>
      </c>
      <c r="X6" s="62" t="str">
        <f t="shared" si="3"/>
        <v>17</v>
      </c>
      <c r="Y6" s="63">
        <v>1</v>
      </c>
      <c r="AA6" s="63" t="s">
        <v>316</v>
      </c>
      <c r="AB6" s="63" t="s">
        <v>40</v>
      </c>
      <c r="AC6" s="63" t="s">
        <v>41</v>
      </c>
      <c r="AD6" s="63" t="s">
        <v>2319</v>
      </c>
      <c r="AE6" s="63" t="s">
        <v>263</v>
      </c>
      <c r="AF6" s="63" t="s">
        <v>7353</v>
      </c>
      <c r="AG6" s="63" t="s">
        <v>263</v>
      </c>
      <c r="AH6" s="63" t="s">
        <v>7354</v>
      </c>
      <c r="AI6" s="63" t="s">
        <v>7355</v>
      </c>
      <c r="AJ6" s="63" t="s">
        <v>7356</v>
      </c>
      <c r="AK6" s="63" t="s">
        <v>7348</v>
      </c>
      <c r="AL6" s="63" t="s">
        <v>1776</v>
      </c>
      <c r="AM6" s="63" t="s">
        <v>7357</v>
      </c>
      <c r="AN6" s="64">
        <v>1</v>
      </c>
    </row>
    <row r="7" spans="1:40" ht="14.4">
      <c r="A7" s="61" t="s">
        <v>928</v>
      </c>
      <c r="B7" s="61" t="s">
        <v>187</v>
      </c>
      <c r="C7" s="61" t="s">
        <v>2124</v>
      </c>
      <c r="D7" s="61" t="s">
        <v>3777</v>
      </c>
      <c r="E7" s="61" t="s">
        <v>3778</v>
      </c>
      <c r="F7" s="61" t="s">
        <v>3787</v>
      </c>
      <c r="G7" s="61" t="s">
        <v>3780</v>
      </c>
      <c r="H7" s="61" t="s">
        <v>3788</v>
      </c>
      <c r="I7" s="61" t="s">
        <v>3780</v>
      </c>
      <c r="J7" s="62">
        <f t="shared" si="0"/>
        <v>-0.61478009259259259</v>
      </c>
      <c r="K7" s="63">
        <v>1</v>
      </c>
      <c r="M7" s="61" t="s">
        <v>1325</v>
      </c>
      <c r="N7" s="61" t="s">
        <v>165</v>
      </c>
      <c r="O7" s="61" t="s">
        <v>166</v>
      </c>
      <c r="P7" s="61" t="s">
        <v>3950</v>
      </c>
      <c r="Q7" s="61" t="s">
        <v>1776</v>
      </c>
      <c r="R7" s="61" t="s">
        <v>5667</v>
      </c>
      <c r="S7" s="61" t="s">
        <v>1776</v>
      </c>
      <c r="T7" s="61" t="s">
        <v>5668</v>
      </c>
      <c r="U7" s="61" t="s">
        <v>1776</v>
      </c>
      <c r="V7" s="62">
        <f t="shared" si="1"/>
        <v>0.39769675925925924</v>
      </c>
      <c r="W7" s="61" t="str">
        <f t="shared" si="2"/>
        <v>07</v>
      </c>
      <c r="X7" s="62" t="str">
        <f t="shared" si="3"/>
        <v>17</v>
      </c>
      <c r="Y7" s="63">
        <v>1</v>
      </c>
      <c r="AA7" s="63" t="s">
        <v>1375</v>
      </c>
      <c r="AB7" s="63" t="s">
        <v>40</v>
      </c>
      <c r="AC7" s="63" t="s">
        <v>7358</v>
      </c>
      <c r="AD7" s="63" t="s">
        <v>2862</v>
      </c>
      <c r="AE7" s="63" t="s">
        <v>263</v>
      </c>
      <c r="AF7" s="63" t="s">
        <v>7359</v>
      </c>
      <c r="AG7" s="63" t="s">
        <v>263</v>
      </c>
      <c r="AH7" s="63" t="s">
        <v>7360</v>
      </c>
      <c r="AI7" s="63" t="s">
        <v>7361</v>
      </c>
      <c r="AJ7" s="63" t="s">
        <v>1777</v>
      </c>
      <c r="AK7" s="63" t="s">
        <v>7344</v>
      </c>
      <c r="AL7" s="63" t="s">
        <v>7348</v>
      </c>
      <c r="AM7" s="63" t="s">
        <v>7362</v>
      </c>
      <c r="AN7" s="64">
        <v>0</v>
      </c>
    </row>
    <row r="8" spans="1:40" ht="14.4">
      <c r="A8" s="61" t="s">
        <v>946</v>
      </c>
      <c r="B8" s="61" t="s">
        <v>187</v>
      </c>
      <c r="C8" s="61" t="s">
        <v>2124</v>
      </c>
      <c r="D8" s="61" t="s">
        <v>3789</v>
      </c>
      <c r="E8" s="61" t="s">
        <v>3778</v>
      </c>
      <c r="F8" s="61" t="s">
        <v>3790</v>
      </c>
      <c r="G8" s="61" t="s">
        <v>3780</v>
      </c>
      <c r="H8" s="61" t="s">
        <v>3791</v>
      </c>
      <c r="I8" s="61" t="s">
        <v>3780</v>
      </c>
      <c r="J8" s="62">
        <f t="shared" si="0"/>
        <v>-0.61173611111111115</v>
      </c>
      <c r="K8" s="63">
        <v>1</v>
      </c>
      <c r="M8" s="61" t="s">
        <v>826</v>
      </c>
      <c r="N8" s="61" t="s">
        <v>165</v>
      </c>
      <c r="O8" s="61" t="s">
        <v>183</v>
      </c>
      <c r="P8" s="61" t="s">
        <v>3829</v>
      </c>
      <c r="Q8" s="61" t="s">
        <v>1776</v>
      </c>
      <c r="R8" s="61" t="s">
        <v>5669</v>
      </c>
      <c r="S8" s="61" t="s">
        <v>1776</v>
      </c>
      <c r="T8" s="61" t="s">
        <v>5670</v>
      </c>
      <c r="U8" s="61" t="s">
        <v>1776</v>
      </c>
      <c r="V8" s="62">
        <f t="shared" si="1"/>
        <v>0.36893518518518525</v>
      </c>
      <c r="W8" s="61" t="str">
        <f t="shared" si="2"/>
        <v>08</v>
      </c>
      <c r="X8" s="62" t="str">
        <f t="shared" si="3"/>
        <v>17</v>
      </c>
      <c r="Y8" s="63">
        <v>1</v>
      </c>
      <c r="AA8" s="63" t="s">
        <v>689</v>
      </c>
      <c r="AB8" s="63" t="s">
        <v>197</v>
      </c>
      <c r="AC8" s="63" t="s">
        <v>7363</v>
      </c>
      <c r="AD8" s="63" t="s">
        <v>2518</v>
      </c>
      <c r="AE8" s="63" t="s">
        <v>263</v>
      </c>
      <c r="AF8" s="63" t="s">
        <v>7346</v>
      </c>
      <c r="AG8" s="63" t="s">
        <v>263</v>
      </c>
      <c r="AH8" s="63" t="s">
        <v>7364</v>
      </c>
      <c r="AI8" s="63" t="s">
        <v>7365</v>
      </c>
      <c r="AJ8" s="63" t="s">
        <v>1796</v>
      </c>
      <c r="AK8" s="63" t="s">
        <v>7344</v>
      </c>
      <c r="AL8" s="63" t="s">
        <v>7344</v>
      </c>
      <c r="AM8" s="63" t="s">
        <v>7366</v>
      </c>
      <c r="AN8" s="64">
        <v>0</v>
      </c>
    </row>
    <row r="9" spans="1:40" ht="14.4">
      <c r="A9" s="61" t="s">
        <v>1484</v>
      </c>
      <c r="B9" s="61" t="s">
        <v>187</v>
      </c>
      <c r="C9" s="61" t="s">
        <v>2124</v>
      </c>
      <c r="D9" s="61" t="s">
        <v>3789</v>
      </c>
      <c r="E9" s="61" t="s">
        <v>3778</v>
      </c>
      <c r="F9" s="61" t="s">
        <v>3792</v>
      </c>
      <c r="G9" s="61" t="s">
        <v>3780</v>
      </c>
      <c r="H9" s="61" t="s">
        <v>3793</v>
      </c>
      <c r="I9" s="61" t="s">
        <v>3780</v>
      </c>
      <c r="J9" s="62">
        <f t="shared" si="0"/>
        <v>-0.60693287037037036</v>
      </c>
      <c r="K9" s="63">
        <v>1</v>
      </c>
      <c r="M9" s="61" t="s">
        <v>1152</v>
      </c>
      <c r="N9" s="61" t="s">
        <v>165</v>
      </c>
      <c r="O9" s="61" t="s">
        <v>166</v>
      </c>
      <c r="P9" s="61" t="s">
        <v>3829</v>
      </c>
      <c r="Q9" s="61" t="s">
        <v>1776</v>
      </c>
      <c r="R9" s="61" t="s">
        <v>5671</v>
      </c>
      <c r="S9" s="61" t="s">
        <v>1776</v>
      </c>
      <c r="T9" s="61" t="s">
        <v>5672</v>
      </c>
      <c r="U9" s="61" t="s">
        <v>1776</v>
      </c>
      <c r="V9" s="62">
        <f t="shared" si="1"/>
        <v>0.51883101851851843</v>
      </c>
      <c r="W9" s="61" t="str">
        <f t="shared" si="2"/>
        <v>08</v>
      </c>
      <c r="X9" s="62" t="str">
        <f t="shared" si="3"/>
        <v>20</v>
      </c>
      <c r="Y9" s="63">
        <v>2</v>
      </c>
      <c r="AA9" s="63" t="s">
        <v>534</v>
      </c>
      <c r="AB9" s="63" t="s">
        <v>40</v>
      </c>
      <c r="AC9" s="63" t="s">
        <v>109</v>
      </c>
      <c r="AD9" s="63" t="s">
        <v>2386</v>
      </c>
      <c r="AE9" s="63" t="s">
        <v>263</v>
      </c>
      <c r="AF9" s="63" t="s">
        <v>7353</v>
      </c>
      <c r="AG9" s="63" t="s">
        <v>263</v>
      </c>
      <c r="AH9" s="63" t="s">
        <v>7341</v>
      </c>
      <c r="AI9" s="63" t="s">
        <v>7367</v>
      </c>
      <c r="AJ9" s="63" t="s">
        <v>7356</v>
      </c>
      <c r="AK9" s="63" t="s">
        <v>7348</v>
      </c>
      <c r="AL9" s="63" t="s">
        <v>1776</v>
      </c>
      <c r="AM9" s="63" t="s">
        <v>7368</v>
      </c>
      <c r="AN9" s="64">
        <v>1</v>
      </c>
    </row>
    <row r="10" spans="1:40" ht="14.4">
      <c r="A10" s="61" t="s">
        <v>636</v>
      </c>
      <c r="B10" s="61" t="s">
        <v>187</v>
      </c>
      <c r="C10" s="61" t="s">
        <v>2090</v>
      </c>
      <c r="D10" s="61" t="s">
        <v>3794</v>
      </c>
      <c r="E10" s="61" t="s">
        <v>3795</v>
      </c>
      <c r="F10" s="61" t="s">
        <v>3796</v>
      </c>
      <c r="G10" s="61" t="s">
        <v>3780</v>
      </c>
      <c r="H10" s="61" t="s">
        <v>3797</v>
      </c>
      <c r="I10" s="61" t="s">
        <v>3780</v>
      </c>
      <c r="J10" s="62">
        <f t="shared" si="0"/>
        <v>-0.32878472222222221</v>
      </c>
      <c r="K10" s="63">
        <v>1</v>
      </c>
      <c r="M10" s="61" t="s">
        <v>1671</v>
      </c>
      <c r="N10" s="61" t="s">
        <v>165</v>
      </c>
      <c r="O10" s="61" t="s">
        <v>166</v>
      </c>
      <c r="P10" s="61" t="s">
        <v>3829</v>
      </c>
      <c r="Q10" s="61" t="s">
        <v>1776</v>
      </c>
      <c r="R10" s="61" t="s">
        <v>5673</v>
      </c>
      <c r="S10" s="61" t="s">
        <v>1776</v>
      </c>
      <c r="T10" s="61" t="s">
        <v>5674</v>
      </c>
      <c r="U10" s="61" t="s">
        <v>1776</v>
      </c>
      <c r="V10" s="62">
        <f t="shared" si="1"/>
        <v>0.42843750000000014</v>
      </c>
      <c r="W10" s="61" t="str">
        <f t="shared" si="2"/>
        <v>08</v>
      </c>
      <c r="X10" s="62" t="str">
        <f t="shared" si="3"/>
        <v>18</v>
      </c>
      <c r="Y10" s="63">
        <v>1</v>
      </c>
      <c r="AA10" s="63" t="s">
        <v>1603</v>
      </c>
      <c r="AB10" s="63" t="s">
        <v>40</v>
      </c>
      <c r="AC10" s="63" t="s">
        <v>7369</v>
      </c>
      <c r="AD10" s="63" t="s">
        <v>3308</v>
      </c>
      <c r="AE10" s="63" t="s">
        <v>1021</v>
      </c>
      <c r="AF10" s="63" t="s">
        <v>7346</v>
      </c>
      <c r="AG10" s="63" t="s">
        <v>1021</v>
      </c>
      <c r="AH10" s="63" t="s">
        <v>7350</v>
      </c>
      <c r="AI10" s="63" t="s">
        <v>7370</v>
      </c>
      <c r="AJ10" s="63" t="s">
        <v>7371</v>
      </c>
      <c r="AK10" s="63" t="s">
        <v>7344</v>
      </c>
      <c r="AL10" s="63" t="s">
        <v>7348</v>
      </c>
      <c r="AM10" s="63" t="s">
        <v>7372</v>
      </c>
      <c r="AN10" s="64">
        <v>1</v>
      </c>
    </row>
    <row r="11" spans="1:40" ht="14.4">
      <c r="A11" s="61" t="s">
        <v>1489</v>
      </c>
      <c r="B11" s="61" t="s">
        <v>187</v>
      </c>
      <c r="C11" s="61" t="s">
        <v>2090</v>
      </c>
      <c r="D11" s="61" t="s">
        <v>3798</v>
      </c>
      <c r="E11" s="61" t="s">
        <v>3799</v>
      </c>
      <c r="F11" s="61" t="s">
        <v>3800</v>
      </c>
      <c r="G11" s="61" t="s">
        <v>3780</v>
      </c>
      <c r="H11" s="61" t="s">
        <v>3801</v>
      </c>
      <c r="I11" s="61" t="s">
        <v>3780</v>
      </c>
      <c r="J11" s="62">
        <f t="shared" si="0"/>
        <v>-0.31109953703703708</v>
      </c>
      <c r="K11" s="63">
        <v>1</v>
      </c>
      <c r="M11" s="61" t="s">
        <v>1679</v>
      </c>
      <c r="N11" s="61" t="s">
        <v>165</v>
      </c>
      <c r="O11" s="61" t="s">
        <v>166</v>
      </c>
      <c r="P11" s="61" t="s">
        <v>3950</v>
      </c>
      <c r="Q11" s="61" t="s">
        <v>1776</v>
      </c>
      <c r="R11" s="61" t="s">
        <v>5675</v>
      </c>
      <c r="S11" s="61" t="s">
        <v>1776</v>
      </c>
      <c r="T11" s="61" t="s">
        <v>5676</v>
      </c>
      <c r="U11" s="61" t="s">
        <v>1776</v>
      </c>
      <c r="V11" s="62">
        <f t="shared" si="1"/>
        <v>0.38753472222222218</v>
      </c>
      <c r="W11" s="61" t="str">
        <f t="shared" si="2"/>
        <v>08</v>
      </c>
      <c r="X11" s="62" t="str">
        <f t="shared" si="3"/>
        <v>17</v>
      </c>
      <c r="Y11" s="63">
        <v>1</v>
      </c>
      <c r="AA11" s="63" t="s">
        <v>1295</v>
      </c>
      <c r="AB11" s="63" t="s">
        <v>40</v>
      </c>
      <c r="AC11" s="63" t="s">
        <v>7373</v>
      </c>
      <c r="AD11" s="63" t="s">
        <v>2983</v>
      </c>
      <c r="AE11" s="63" t="s">
        <v>263</v>
      </c>
      <c r="AF11" s="63" t="s">
        <v>7353</v>
      </c>
      <c r="AG11" s="63" t="s">
        <v>263</v>
      </c>
      <c r="AH11" s="63" t="s">
        <v>7341</v>
      </c>
      <c r="AI11" s="63" t="s">
        <v>7355</v>
      </c>
      <c r="AJ11" s="63" t="s">
        <v>7374</v>
      </c>
      <c r="AK11" s="63" t="s">
        <v>7344</v>
      </c>
      <c r="AL11" s="63" t="s">
        <v>7348</v>
      </c>
      <c r="AM11" s="63" t="s">
        <v>7375</v>
      </c>
      <c r="AN11" s="64">
        <v>1</v>
      </c>
    </row>
    <row r="12" spans="1:40" ht="14.4">
      <c r="A12" s="61" t="s">
        <v>299</v>
      </c>
      <c r="B12" s="61" t="s">
        <v>187</v>
      </c>
      <c r="C12" s="61" t="s">
        <v>2090</v>
      </c>
      <c r="D12" s="61" t="s">
        <v>3802</v>
      </c>
      <c r="E12" s="61" t="s">
        <v>3799</v>
      </c>
      <c r="F12" s="61" t="s">
        <v>3803</v>
      </c>
      <c r="G12" s="61" t="s">
        <v>3780</v>
      </c>
      <c r="H12" s="61" t="s">
        <v>3804</v>
      </c>
      <c r="I12" s="61" t="s">
        <v>3780</v>
      </c>
      <c r="J12" s="62">
        <f t="shared" si="0"/>
        <v>-0.28953703703703709</v>
      </c>
      <c r="K12" s="63">
        <v>1</v>
      </c>
      <c r="M12" s="61" t="s">
        <v>1671</v>
      </c>
      <c r="N12" s="61" t="s">
        <v>165</v>
      </c>
      <c r="O12" s="61" t="s">
        <v>166</v>
      </c>
      <c r="P12" s="61" t="s">
        <v>3950</v>
      </c>
      <c r="Q12" s="61" t="s">
        <v>1776</v>
      </c>
      <c r="R12" s="61" t="s">
        <v>5677</v>
      </c>
      <c r="S12" s="61" t="s">
        <v>1776</v>
      </c>
      <c r="T12" s="61" t="s">
        <v>5678</v>
      </c>
      <c r="U12" s="61" t="s">
        <v>1776</v>
      </c>
      <c r="V12" s="62">
        <f t="shared" si="1"/>
        <v>0.45340277777777788</v>
      </c>
      <c r="W12" s="61" t="str">
        <f t="shared" si="2"/>
        <v>08</v>
      </c>
      <c r="X12" s="62" t="str">
        <f t="shared" si="3"/>
        <v>19</v>
      </c>
      <c r="Y12" s="63">
        <v>1</v>
      </c>
      <c r="AA12" s="63" t="s">
        <v>113</v>
      </c>
      <c r="AB12" s="63" t="s">
        <v>40</v>
      </c>
      <c r="AC12" s="63" t="s">
        <v>7376</v>
      </c>
      <c r="AD12" s="63" t="s">
        <v>1999</v>
      </c>
      <c r="AE12" s="63" t="s">
        <v>1502</v>
      </c>
      <c r="AF12" s="63" t="s">
        <v>7364</v>
      </c>
      <c r="AG12" s="63" t="s">
        <v>1502</v>
      </c>
      <c r="AH12" s="63" t="s">
        <v>7350</v>
      </c>
      <c r="AI12" s="63" t="s">
        <v>7342</v>
      </c>
      <c r="AJ12" s="63" t="s">
        <v>7377</v>
      </c>
      <c r="AK12" s="63" t="s">
        <v>7348</v>
      </c>
      <c r="AL12" s="63" t="s">
        <v>1776</v>
      </c>
      <c r="AM12" s="63" t="s">
        <v>7378</v>
      </c>
      <c r="AN12" s="64">
        <v>0</v>
      </c>
    </row>
    <row r="13" spans="1:40" ht="14.4">
      <c r="A13" s="61" t="s">
        <v>273</v>
      </c>
      <c r="B13" s="61" t="s">
        <v>187</v>
      </c>
      <c r="C13" s="61" t="s">
        <v>2090</v>
      </c>
      <c r="D13" s="61" t="s">
        <v>3798</v>
      </c>
      <c r="E13" s="61" t="s">
        <v>3799</v>
      </c>
      <c r="F13" s="61" t="s">
        <v>3805</v>
      </c>
      <c r="G13" s="61" t="s">
        <v>3780</v>
      </c>
      <c r="H13" s="61" t="s">
        <v>3806</v>
      </c>
      <c r="I13" s="61" t="s">
        <v>3780</v>
      </c>
      <c r="J13" s="62">
        <f t="shared" si="0"/>
        <v>-0.2490046296296296</v>
      </c>
      <c r="K13" s="63">
        <v>1</v>
      </c>
      <c r="M13" s="61" t="s">
        <v>1325</v>
      </c>
      <c r="N13" s="61" t="s">
        <v>165</v>
      </c>
      <c r="O13" s="61" t="s">
        <v>166</v>
      </c>
      <c r="P13" s="61" t="s">
        <v>3829</v>
      </c>
      <c r="Q13" s="61" t="s">
        <v>1776</v>
      </c>
      <c r="R13" s="61" t="s">
        <v>5679</v>
      </c>
      <c r="S13" s="61" t="s">
        <v>1776</v>
      </c>
      <c r="T13" s="61" t="s">
        <v>5680</v>
      </c>
      <c r="U13" s="61" t="s">
        <v>1776</v>
      </c>
      <c r="V13" s="62">
        <f t="shared" si="1"/>
        <v>0.51546296296296301</v>
      </c>
      <c r="W13" s="61" t="str">
        <f t="shared" si="2"/>
        <v>08</v>
      </c>
      <c r="X13" s="62" t="str">
        <f t="shared" si="3"/>
        <v>20</v>
      </c>
      <c r="Y13" s="63">
        <v>2</v>
      </c>
      <c r="AA13" s="63" t="s">
        <v>118</v>
      </c>
      <c r="AB13" s="63" t="s">
        <v>40</v>
      </c>
      <c r="AC13" s="63" t="s">
        <v>7379</v>
      </c>
      <c r="AD13" s="63" t="s">
        <v>2008</v>
      </c>
      <c r="AE13" s="63" t="s">
        <v>1021</v>
      </c>
      <c r="AF13" s="63" t="s">
        <v>7346</v>
      </c>
      <c r="AG13" s="63" t="s">
        <v>263</v>
      </c>
      <c r="AH13" s="63" t="s">
        <v>7350</v>
      </c>
      <c r="AI13" s="63" t="s">
        <v>7380</v>
      </c>
      <c r="AJ13" s="63" t="s">
        <v>7381</v>
      </c>
      <c r="AK13" s="63" t="s">
        <v>7344</v>
      </c>
      <c r="AL13" s="63" t="s">
        <v>7348</v>
      </c>
      <c r="AM13" s="63" t="s">
        <v>7382</v>
      </c>
      <c r="AN13" s="64">
        <v>3</v>
      </c>
    </row>
    <row r="14" spans="1:40" ht="14.4">
      <c r="A14" s="61" t="s">
        <v>1268</v>
      </c>
      <c r="B14" s="61" t="s">
        <v>187</v>
      </c>
      <c r="C14" s="61" t="s">
        <v>2090</v>
      </c>
      <c r="D14" s="61" t="s">
        <v>3807</v>
      </c>
      <c r="E14" s="61" t="s">
        <v>3808</v>
      </c>
      <c r="F14" s="61" t="s">
        <v>3809</v>
      </c>
      <c r="G14" s="61" t="s">
        <v>3780</v>
      </c>
      <c r="H14" s="61" t="s">
        <v>3810</v>
      </c>
      <c r="I14" s="61" t="s">
        <v>3780</v>
      </c>
      <c r="J14" s="62">
        <f t="shared" si="0"/>
        <v>-0.19722222222222219</v>
      </c>
      <c r="K14" s="63">
        <v>1</v>
      </c>
      <c r="M14" s="61" t="s">
        <v>1226</v>
      </c>
      <c r="N14" s="61" t="s">
        <v>165</v>
      </c>
      <c r="O14" s="61" t="s">
        <v>166</v>
      </c>
      <c r="P14" s="61" t="s">
        <v>3950</v>
      </c>
      <c r="Q14" s="61" t="s">
        <v>1776</v>
      </c>
      <c r="R14" s="61" t="s">
        <v>5681</v>
      </c>
      <c r="S14" s="61" t="s">
        <v>1776</v>
      </c>
      <c r="T14" s="61" t="s">
        <v>5682</v>
      </c>
      <c r="U14" s="61" t="s">
        <v>1776</v>
      </c>
      <c r="V14" s="62">
        <f t="shared" si="1"/>
        <v>0.43435185185185182</v>
      </c>
      <c r="W14" s="61" t="str">
        <f t="shared" si="2"/>
        <v>08</v>
      </c>
      <c r="X14" s="62" t="str">
        <f t="shared" si="3"/>
        <v>18</v>
      </c>
      <c r="Y14" s="63">
        <v>1</v>
      </c>
      <c r="AA14" s="63" t="s">
        <v>118</v>
      </c>
      <c r="AB14" s="63" t="s">
        <v>40</v>
      </c>
      <c r="AC14" s="63" t="s">
        <v>7379</v>
      </c>
      <c r="AD14" s="63" t="s">
        <v>2008</v>
      </c>
      <c r="AE14" s="63" t="s">
        <v>1282</v>
      </c>
      <c r="AF14" s="63" t="s">
        <v>7346</v>
      </c>
      <c r="AG14" s="63" t="s">
        <v>1282</v>
      </c>
      <c r="AH14" s="63" t="s">
        <v>7350</v>
      </c>
      <c r="AI14" s="63" t="s">
        <v>7370</v>
      </c>
      <c r="AJ14" s="63" t="s">
        <v>7383</v>
      </c>
      <c r="AK14" s="63" t="s">
        <v>7344</v>
      </c>
      <c r="AL14" s="63" t="s">
        <v>7348</v>
      </c>
      <c r="AM14" s="63" t="s">
        <v>7384</v>
      </c>
      <c r="AN14" s="64">
        <v>1</v>
      </c>
    </row>
    <row r="15" spans="1:40" ht="14.4">
      <c r="A15" s="61" t="s">
        <v>1418</v>
      </c>
      <c r="B15" s="61" t="s">
        <v>187</v>
      </c>
      <c r="C15" s="61" t="s">
        <v>2090</v>
      </c>
      <c r="D15" s="61" t="s">
        <v>3811</v>
      </c>
      <c r="E15" s="61" t="s">
        <v>3812</v>
      </c>
      <c r="F15" s="61" t="s">
        <v>3813</v>
      </c>
      <c r="G15" s="61" t="s">
        <v>3780</v>
      </c>
      <c r="H15" s="61" t="s">
        <v>3814</v>
      </c>
      <c r="I15" s="61" t="s">
        <v>3780</v>
      </c>
      <c r="J15" s="62">
        <f t="shared" si="0"/>
        <v>-0.11431712962962962</v>
      </c>
      <c r="K15" s="63">
        <v>1</v>
      </c>
      <c r="M15" s="61" t="s">
        <v>1378</v>
      </c>
      <c r="N15" s="61" t="s">
        <v>165</v>
      </c>
      <c r="O15" s="61" t="s">
        <v>166</v>
      </c>
      <c r="P15" s="61" t="s">
        <v>3829</v>
      </c>
      <c r="Q15" s="61" t="s">
        <v>1776</v>
      </c>
      <c r="R15" s="61" t="s">
        <v>5683</v>
      </c>
      <c r="S15" s="61" t="s">
        <v>1776</v>
      </c>
      <c r="T15" s="61" t="s">
        <v>5684</v>
      </c>
      <c r="U15" s="61" t="s">
        <v>1776</v>
      </c>
      <c r="V15" s="62">
        <f t="shared" si="1"/>
        <v>0.51359953703703709</v>
      </c>
      <c r="W15" s="61" t="str">
        <f t="shared" si="2"/>
        <v>08</v>
      </c>
      <c r="X15" s="62" t="str">
        <f t="shared" si="3"/>
        <v>20</v>
      </c>
      <c r="Y15" s="63">
        <v>2</v>
      </c>
      <c r="AA15" s="63" t="s">
        <v>534</v>
      </c>
      <c r="AB15" s="63" t="s">
        <v>40</v>
      </c>
      <c r="AC15" s="63" t="s">
        <v>109</v>
      </c>
      <c r="AD15" s="63" t="s">
        <v>2386</v>
      </c>
      <c r="AE15" s="63" t="s">
        <v>1502</v>
      </c>
      <c r="AF15" s="63" t="s">
        <v>7353</v>
      </c>
      <c r="AG15" s="63" t="s">
        <v>1502</v>
      </c>
      <c r="AH15" s="63" t="s">
        <v>7385</v>
      </c>
      <c r="AI15" s="63" t="s">
        <v>7386</v>
      </c>
      <c r="AJ15" s="63" t="s">
        <v>7387</v>
      </c>
      <c r="AK15" s="63" t="s">
        <v>7344</v>
      </c>
      <c r="AL15" s="63" t="s">
        <v>7344</v>
      </c>
      <c r="AM15" s="63" t="s">
        <v>7388</v>
      </c>
      <c r="AN15" s="64">
        <v>0</v>
      </c>
    </row>
    <row r="16" spans="1:40" ht="14.4">
      <c r="A16" s="61" t="s">
        <v>299</v>
      </c>
      <c r="B16" s="61" t="s">
        <v>187</v>
      </c>
      <c r="C16" s="61" t="s">
        <v>2090</v>
      </c>
      <c r="D16" s="61" t="s">
        <v>3782</v>
      </c>
      <c r="E16" s="61" t="s">
        <v>3812</v>
      </c>
      <c r="F16" s="61" t="s">
        <v>3815</v>
      </c>
      <c r="G16" s="61" t="s">
        <v>3780</v>
      </c>
      <c r="H16" s="61" t="s">
        <v>3816</v>
      </c>
      <c r="I16" s="61" t="s">
        <v>3780</v>
      </c>
      <c r="J16" s="62">
        <f t="shared" si="0"/>
        <v>-0.10505787037037043</v>
      </c>
      <c r="K16" s="63">
        <v>1</v>
      </c>
      <c r="M16" s="61" t="s">
        <v>1133</v>
      </c>
      <c r="N16" s="61" t="s">
        <v>165</v>
      </c>
      <c r="O16" s="61" t="s">
        <v>166</v>
      </c>
      <c r="P16" s="61" t="s">
        <v>3829</v>
      </c>
      <c r="Q16" s="61" t="s">
        <v>1776</v>
      </c>
      <c r="R16" s="61" t="s">
        <v>5685</v>
      </c>
      <c r="S16" s="61" t="s">
        <v>1776</v>
      </c>
      <c r="T16" s="61" t="s">
        <v>5686</v>
      </c>
      <c r="U16" s="61" t="s">
        <v>1776</v>
      </c>
      <c r="V16" s="62">
        <f t="shared" si="1"/>
        <v>0.15297453703703695</v>
      </c>
      <c r="W16" s="61" t="str">
        <f t="shared" si="2"/>
        <v>08</v>
      </c>
      <c r="X16" s="62" t="str">
        <f t="shared" si="3"/>
        <v>12</v>
      </c>
      <c r="Y16" s="63">
        <v>1</v>
      </c>
      <c r="AA16" s="63" t="s">
        <v>122</v>
      </c>
      <c r="AB16" s="63" t="s">
        <v>40</v>
      </c>
      <c r="AC16" s="63" t="s">
        <v>7389</v>
      </c>
      <c r="AD16" s="63" t="s">
        <v>2017</v>
      </c>
      <c r="AE16" s="63" t="s">
        <v>1502</v>
      </c>
      <c r="AF16" s="63" t="s">
        <v>7346</v>
      </c>
      <c r="AG16" s="63" t="s">
        <v>1502</v>
      </c>
      <c r="AH16" s="63" t="s">
        <v>7390</v>
      </c>
      <c r="AI16" s="63" t="s">
        <v>7391</v>
      </c>
      <c r="AJ16" s="63" t="s">
        <v>7392</v>
      </c>
      <c r="AK16" s="63" t="s">
        <v>7348</v>
      </c>
      <c r="AL16" s="63" t="s">
        <v>1776</v>
      </c>
      <c r="AM16" s="63" t="s">
        <v>7393</v>
      </c>
      <c r="AN16" s="64">
        <v>0</v>
      </c>
    </row>
    <row r="17" spans="1:40" ht="14.4">
      <c r="A17" s="61" t="s">
        <v>821</v>
      </c>
      <c r="B17" s="61" t="s">
        <v>187</v>
      </c>
      <c r="C17" s="61" t="s">
        <v>2090</v>
      </c>
      <c r="D17" s="61" t="s">
        <v>3782</v>
      </c>
      <c r="E17" s="61" t="s">
        <v>3812</v>
      </c>
      <c r="F17" s="61" t="s">
        <v>3817</v>
      </c>
      <c r="G17" s="61" t="s">
        <v>3780</v>
      </c>
      <c r="H17" s="61" t="s">
        <v>3818</v>
      </c>
      <c r="I17" s="61" t="s">
        <v>3780</v>
      </c>
      <c r="J17" s="62">
        <f t="shared" si="0"/>
        <v>-0.10474537037037038</v>
      </c>
      <c r="K17" s="63">
        <v>1</v>
      </c>
      <c r="M17" s="61" t="s">
        <v>1226</v>
      </c>
      <c r="N17" s="61" t="s">
        <v>165</v>
      </c>
      <c r="O17" s="61" t="s">
        <v>166</v>
      </c>
      <c r="P17" s="61" t="s">
        <v>3829</v>
      </c>
      <c r="Q17" s="61" t="s">
        <v>1776</v>
      </c>
      <c r="R17" s="61" t="s">
        <v>4646</v>
      </c>
      <c r="S17" s="61" t="s">
        <v>1776</v>
      </c>
      <c r="T17" s="61" t="s">
        <v>5687</v>
      </c>
      <c r="U17" s="61" t="s">
        <v>1776</v>
      </c>
      <c r="V17" s="62">
        <f t="shared" si="1"/>
        <v>0.43224537037037042</v>
      </c>
      <c r="W17" s="61" t="str">
        <f t="shared" si="2"/>
        <v>08</v>
      </c>
      <c r="X17" s="62" t="str">
        <f t="shared" si="3"/>
        <v>18</v>
      </c>
      <c r="Y17" s="63">
        <v>1</v>
      </c>
      <c r="AA17" s="63" t="s">
        <v>1610</v>
      </c>
      <c r="AB17" s="63" t="s">
        <v>40</v>
      </c>
      <c r="AC17" s="63" t="s">
        <v>109</v>
      </c>
      <c r="AD17" s="63" t="s">
        <v>3363</v>
      </c>
      <c r="AE17" s="63" t="s">
        <v>1502</v>
      </c>
      <c r="AF17" s="63" t="s">
        <v>7394</v>
      </c>
      <c r="AG17" s="63" t="s">
        <v>1502</v>
      </c>
      <c r="AH17" s="63" t="s">
        <v>7350</v>
      </c>
      <c r="AI17" s="63" t="s">
        <v>7342</v>
      </c>
      <c r="AJ17" s="63" t="s">
        <v>7395</v>
      </c>
      <c r="AK17" s="63" t="s">
        <v>7344</v>
      </c>
      <c r="AL17" s="63" t="s">
        <v>7344</v>
      </c>
      <c r="AM17" s="63" t="s">
        <v>7396</v>
      </c>
      <c r="AN17" s="64">
        <v>0</v>
      </c>
    </row>
    <row r="18" spans="1:40" ht="14.4">
      <c r="A18" s="61" t="s">
        <v>452</v>
      </c>
      <c r="B18" s="61" t="s">
        <v>40</v>
      </c>
      <c r="C18" s="61" t="s">
        <v>2016</v>
      </c>
      <c r="D18" s="61" t="s">
        <v>3819</v>
      </c>
      <c r="E18" s="61" t="s">
        <v>3820</v>
      </c>
      <c r="F18" s="61" t="s">
        <v>3821</v>
      </c>
      <c r="G18" s="61" t="s">
        <v>3767</v>
      </c>
      <c r="H18" s="61" t="s">
        <v>3822</v>
      </c>
      <c r="I18" s="61" t="s">
        <v>3767</v>
      </c>
      <c r="J18" s="62">
        <f t="shared" si="0"/>
        <v>6.94444444444553E-5</v>
      </c>
      <c r="K18" s="63">
        <v>0</v>
      </c>
      <c r="M18" s="61" t="s">
        <v>1298</v>
      </c>
      <c r="N18" s="61" t="s">
        <v>165</v>
      </c>
      <c r="O18" s="61" t="s">
        <v>166</v>
      </c>
      <c r="P18" s="61" t="s">
        <v>3829</v>
      </c>
      <c r="Q18" s="61" t="s">
        <v>1776</v>
      </c>
      <c r="R18" s="61" t="s">
        <v>5385</v>
      </c>
      <c r="S18" s="61" t="s">
        <v>1776</v>
      </c>
      <c r="T18" s="61" t="s">
        <v>3848</v>
      </c>
      <c r="U18" s="61" t="s">
        <v>1776</v>
      </c>
      <c r="V18" s="62">
        <f t="shared" si="1"/>
        <v>0.31862268518518516</v>
      </c>
      <c r="W18" s="61" t="str">
        <f t="shared" si="2"/>
        <v>08</v>
      </c>
      <c r="X18" s="62" t="str">
        <f t="shared" si="3"/>
        <v>16</v>
      </c>
      <c r="Y18" s="63">
        <v>1</v>
      </c>
      <c r="AA18" s="63" t="s">
        <v>1316</v>
      </c>
      <c r="AB18" s="63" t="s">
        <v>40</v>
      </c>
      <c r="AC18" s="63" t="s">
        <v>7397</v>
      </c>
      <c r="AD18" s="63" t="s">
        <v>3214</v>
      </c>
      <c r="AE18" s="63" t="s">
        <v>1502</v>
      </c>
      <c r="AF18" s="63" t="s">
        <v>7353</v>
      </c>
      <c r="AG18" s="63" t="s">
        <v>263</v>
      </c>
      <c r="AH18" s="63" t="s">
        <v>7341</v>
      </c>
      <c r="AI18" s="63" t="s">
        <v>7398</v>
      </c>
      <c r="AJ18" s="63" t="s">
        <v>7399</v>
      </c>
      <c r="AK18" s="63" t="s">
        <v>7348</v>
      </c>
      <c r="AL18" s="63" t="s">
        <v>1776</v>
      </c>
      <c r="AM18" s="63" t="s">
        <v>7400</v>
      </c>
      <c r="AN18" s="64">
        <v>2</v>
      </c>
    </row>
    <row r="19" spans="1:40" ht="14.4">
      <c r="A19" s="61" t="s">
        <v>1237</v>
      </c>
      <c r="B19" s="61" t="s">
        <v>187</v>
      </c>
      <c r="C19" s="61" t="s">
        <v>2090</v>
      </c>
      <c r="D19" s="61" t="s">
        <v>3823</v>
      </c>
      <c r="E19" s="61" t="s">
        <v>1776</v>
      </c>
      <c r="F19" s="61" t="s">
        <v>3824</v>
      </c>
      <c r="G19" s="61" t="s">
        <v>1776</v>
      </c>
      <c r="H19" s="61" t="s">
        <v>3825</v>
      </c>
      <c r="I19" s="61" t="s">
        <v>1776</v>
      </c>
      <c r="J19" s="62">
        <f t="shared" si="0"/>
        <v>1.5844907407407405E-2</v>
      </c>
      <c r="K19" s="63">
        <v>0</v>
      </c>
      <c r="M19" s="61" t="s">
        <v>1649</v>
      </c>
      <c r="N19" s="61" t="s">
        <v>165</v>
      </c>
      <c r="O19" s="61" t="s">
        <v>166</v>
      </c>
      <c r="P19" s="61" t="s">
        <v>3829</v>
      </c>
      <c r="Q19" s="61" t="s">
        <v>1776</v>
      </c>
      <c r="R19" s="61" t="s">
        <v>5688</v>
      </c>
      <c r="S19" s="61" t="s">
        <v>1776</v>
      </c>
      <c r="T19" s="61" t="s">
        <v>5689</v>
      </c>
      <c r="U19" s="61" t="s">
        <v>1776</v>
      </c>
      <c r="V19" s="62">
        <f t="shared" si="1"/>
        <v>0.3838078703703704</v>
      </c>
      <c r="W19" s="61" t="str">
        <f t="shared" si="2"/>
        <v>08</v>
      </c>
      <c r="X19" s="62" t="str">
        <f t="shared" si="3"/>
        <v>17</v>
      </c>
      <c r="Y19" s="63">
        <v>1</v>
      </c>
      <c r="AA19" s="63" t="s">
        <v>1375</v>
      </c>
      <c r="AB19" s="63" t="s">
        <v>40</v>
      </c>
      <c r="AC19" s="63" t="s">
        <v>7358</v>
      </c>
      <c r="AD19" s="63" t="s">
        <v>2862</v>
      </c>
      <c r="AE19" s="63" t="s">
        <v>1502</v>
      </c>
      <c r="AF19" s="63" t="s">
        <v>7353</v>
      </c>
      <c r="AG19" s="63" t="s">
        <v>1502</v>
      </c>
      <c r="AH19" s="63" t="s">
        <v>7401</v>
      </c>
      <c r="AI19" s="63" t="s">
        <v>7355</v>
      </c>
      <c r="AJ19" s="63" t="s">
        <v>1777</v>
      </c>
      <c r="AK19" s="63" t="s">
        <v>7348</v>
      </c>
      <c r="AL19" s="63" t="s">
        <v>1776</v>
      </c>
      <c r="AM19" s="63" t="s">
        <v>7362</v>
      </c>
      <c r="AN19" s="64">
        <v>1</v>
      </c>
    </row>
    <row r="20" spans="1:40" ht="14.4">
      <c r="A20" s="61" t="s">
        <v>635</v>
      </c>
      <c r="B20" s="61" t="s">
        <v>187</v>
      </c>
      <c r="C20" s="61" t="s">
        <v>2090</v>
      </c>
      <c r="D20" s="61" t="s">
        <v>3826</v>
      </c>
      <c r="E20" s="61" t="s">
        <v>1776</v>
      </c>
      <c r="F20" s="61" t="s">
        <v>3827</v>
      </c>
      <c r="G20" s="61" t="s">
        <v>1776</v>
      </c>
      <c r="H20" s="61" t="s">
        <v>3828</v>
      </c>
      <c r="I20" s="61" t="s">
        <v>1776</v>
      </c>
      <c r="J20" s="62">
        <f t="shared" si="0"/>
        <v>4.0439814814814734E-2</v>
      </c>
      <c r="K20" s="63">
        <v>0</v>
      </c>
      <c r="M20" s="61" t="s">
        <v>1221</v>
      </c>
      <c r="N20" s="61" t="s">
        <v>165</v>
      </c>
      <c r="O20" s="61" t="s">
        <v>166</v>
      </c>
      <c r="P20" s="61" t="s">
        <v>3829</v>
      </c>
      <c r="Q20" s="61" t="s">
        <v>1776</v>
      </c>
      <c r="R20" s="61" t="s">
        <v>5690</v>
      </c>
      <c r="S20" s="61" t="s">
        <v>1776</v>
      </c>
      <c r="T20" s="61" t="s">
        <v>5691</v>
      </c>
      <c r="U20" s="61" t="s">
        <v>1776</v>
      </c>
      <c r="V20" s="62">
        <f t="shared" si="1"/>
        <v>0.43031249999999993</v>
      </c>
      <c r="W20" s="61" t="str">
        <f t="shared" si="2"/>
        <v>08</v>
      </c>
      <c r="X20" s="62" t="str">
        <f t="shared" si="3"/>
        <v>18</v>
      </c>
      <c r="Y20" s="63">
        <v>1</v>
      </c>
      <c r="AA20" s="63" t="s">
        <v>138</v>
      </c>
      <c r="AB20" s="63" t="s">
        <v>40</v>
      </c>
      <c r="AC20" s="63" t="s">
        <v>7402</v>
      </c>
      <c r="AD20" s="63" t="s">
        <v>2029</v>
      </c>
      <c r="AE20" s="63" t="s">
        <v>323</v>
      </c>
      <c r="AF20" s="63" t="s">
        <v>7403</v>
      </c>
      <c r="AG20" s="63" t="s">
        <v>323</v>
      </c>
      <c r="AH20" s="63" t="s">
        <v>7404</v>
      </c>
      <c r="AI20" s="63" t="s">
        <v>7405</v>
      </c>
      <c r="AJ20" s="63" t="s">
        <v>7406</v>
      </c>
      <c r="AK20" s="63" t="s">
        <v>7344</v>
      </c>
      <c r="AL20" s="63" t="s">
        <v>7344</v>
      </c>
      <c r="AM20" s="63" t="s">
        <v>7407</v>
      </c>
      <c r="AN20" s="64">
        <v>0</v>
      </c>
    </row>
    <row r="21" spans="1:40" ht="14.4">
      <c r="A21" s="61" t="s">
        <v>1206</v>
      </c>
      <c r="B21" s="61" t="s">
        <v>40</v>
      </c>
      <c r="C21" s="61" t="s">
        <v>2016</v>
      </c>
      <c r="D21" s="61" t="s">
        <v>3829</v>
      </c>
      <c r="E21" s="61" t="s">
        <v>1776</v>
      </c>
      <c r="F21" s="61" t="s">
        <v>3830</v>
      </c>
      <c r="G21" s="61" t="s">
        <v>1776</v>
      </c>
      <c r="H21" s="61" t="s">
        <v>3831</v>
      </c>
      <c r="I21" s="61" t="s">
        <v>1776</v>
      </c>
      <c r="J21" s="62">
        <f t="shared" si="0"/>
        <v>8.333333333333337E-2</v>
      </c>
      <c r="K21" s="63">
        <v>0</v>
      </c>
      <c r="M21" s="61" t="s">
        <v>723</v>
      </c>
      <c r="N21" s="61" t="s">
        <v>165</v>
      </c>
      <c r="O21" s="61" t="s">
        <v>166</v>
      </c>
      <c r="P21" s="61" t="s">
        <v>3829</v>
      </c>
      <c r="Q21" s="61" t="s">
        <v>1776</v>
      </c>
      <c r="R21" s="61" t="s">
        <v>5692</v>
      </c>
      <c r="S21" s="61" t="s">
        <v>1776</v>
      </c>
      <c r="T21" s="61" t="s">
        <v>5693</v>
      </c>
      <c r="U21" s="61" t="s">
        <v>1776</v>
      </c>
      <c r="V21" s="62">
        <f t="shared" si="1"/>
        <v>0.42706018518518513</v>
      </c>
      <c r="W21" s="61" t="str">
        <f t="shared" si="2"/>
        <v>08</v>
      </c>
      <c r="X21" s="62" t="str">
        <f t="shared" si="3"/>
        <v>18</v>
      </c>
      <c r="Y21" s="63">
        <v>1</v>
      </c>
      <c r="AA21" s="63" t="s">
        <v>499</v>
      </c>
      <c r="AB21" s="63" t="s">
        <v>40</v>
      </c>
      <c r="AC21" s="63" t="s">
        <v>41</v>
      </c>
      <c r="AD21" s="63" t="s">
        <v>2317</v>
      </c>
      <c r="AE21" s="63" t="s">
        <v>1502</v>
      </c>
      <c r="AF21" s="63" t="s">
        <v>7346</v>
      </c>
      <c r="AG21" s="63" t="s">
        <v>1502</v>
      </c>
      <c r="AH21" s="63" t="s">
        <v>7408</v>
      </c>
      <c r="AI21" s="63" t="s">
        <v>7409</v>
      </c>
      <c r="AJ21" s="63" t="s">
        <v>7410</v>
      </c>
      <c r="AK21" s="63" t="s">
        <v>7344</v>
      </c>
      <c r="AL21" s="63" t="s">
        <v>7348</v>
      </c>
      <c r="AM21" s="63" t="s">
        <v>7411</v>
      </c>
      <c r="AN21" s="64">
        <v>1</v>
      </c>
    </row>
    <row r="22" spans="1:40" ht="14.4">
      <c r="A22" s="61" t="s">
        <v>122</v>
      </c>
      <c r="B22" s="61" t="s">
        <v>40</v>
      </c>
      <c r="C22" s="61" t="s">
        <v>2016</v>
      </c>
      <c r="D22" s="61" t="s">
        <v>3826</v>
      </c>
      <c r="E22" s="61" t="s">
        <v>1776</v>
      </c>
      <c r="F22" s="61" t="s">
        <v>3832</v>
      </c>
      <c r="G22" s="61" t="s">
        <v>1776</v>
      </c>
      <c r="H22" s="61" t="s">
        <v>3833</v>
      </c>
      <c r="I22" s="61" t="s">
        <v>1776</v>
      </c>
      <c r="J22" s="62">
        <f t="shared" si="0"/>
        <v>9.5509259259259238E-2</v>
      </c>
      <c r="K22" s="63">
        <v>0</v>
      </c>
      <c r="M22" s="61" t="s">
        <v>172</v>
      </c>
      <c r="N22" s="61" t="s">
        <v>165</v>
      </c>
      <c r="O22" s="61" t="s">
        <v>166</v>
      </c>
      <c r="P22" s="61" t="s">
        <v>3829</v>
      </c>
      <c r="Q22" s="61" t="s">
        <v>1776</v>
      </c>
      <c r="R22" s="61" t="s">
        <v>5694</v>
      </c>
      <c r="S22" s="61" t="s">
        <v>1776</v>
      </c>
      <c r="T22" s="61" t="s">
        <v>5695</v>
      </c>
      <c r="U22" s="61" t="s">
        <v>1776</v>
      </c>
      <c r="V22" s="62">
        <f t="shared" si="1"/>
        <v>0.51098379629629642</v>
      </c>
      <c r="W22" s="61" t="str">
        <f t="shared" si="2"/>
        <v>08</v>
      </c>
      <c r="X22" s="62" t="str">
        <f t="shared" si="3"/>
        <v>20</v>
      </c>
      <c r="Y22" s="63">
        <v>2</v>
      </c>
      <c r="AA22" s="63" t="s">
        <v>1193</v>
      </c>
      <c r="AB22" s="63" t="s">
        <v>187</v>
      </c>
      <c r="AC22" s="63" t="s">
        <v>7412</v>
      </c>
      <c r="AD22" s="63" t="s">
        <v>3623</v>
      </c>
      <c r="AE22" s="63" t="s">
        <v>1021</v>
      </c>
      <c r="AF22" s="63" t="s">
        <v>7413</v>
      </c>
      <c r="AG22" s="63" t="s">
        <v>1021</v>
      </c>
      <c r="AH22" s="63" t="s">
        <v>7350</v>
      </c>
      <c r="AI22" s="63" t="s">
        <v>7414</v>
      </c>
      <c r="AJ22" s="63" t="s">
        <v>7415</v>
      </c>
      <c r="AK22" s="63" t="s">
        <v>7348</v>
      </c>
      <c r="AL22" s="63" t="s">
        <v>1776</v>
      </c>
      <c r="AM22" s="63" t="s">
        <v>7416</v>
      </c>
      <c r="AN22" s="64">
        <v>0</v>
      </c>
    </row>
    <row r="23" spans="1:40" ht="14.4">
      <c r="A23" s="61" t="s">
        <v>122</v>
      </c>
      <c r="B23" s="61" t="s">
        <v>40</v>
      </c>
      <c r="C23" s="61" t="s">
        <v>2016</v>
      </c>
      <c r="D23" s="61" t="s">
        <v>3834</v>
      </c>
      <c r="E23" s="61" t="s">
        <v>1776</v>
      </c>
      <c r="F23" s="61" t="s">
        <v>3835</v>
      </c>
      <c r="G23" s="61" t="s">
        <v>1776</v>
      </c>
      <c r="H23" s="61" t="s">
        <v>3836</v>
      </c>
      <c r="I23" s="61" t="s">
        <v>1776</v>
      </c>
      <c r="J23" s="62">
        <f t="shared" si="0"/>
        <v>0.10048611111111111</v>
      </c>
      <c r="K23" s="63">
        <v>0</v>
      </c>
      <c r="M23" s="61" t="s">
        <v>931</v>
      </c>
      <c r="N23" s="61" t="s">
        <v>165</v>
      </c>
      <c r="O23" s="61" t="s">
        <v>134</v>
      </c>
      <c r="P23" s="61" t="s">
        <v>3950</v>
      </c>
      <c r="Q23" s="61" t="s">
        <v>1776</v>
      </c>
      <c r="R23" s="61" t="s">
        <v>5057</v>
      </c>
      <c r="S23" s="61" t="s">
        <v>1776</v>
      </c>
      <c r="T23" s="61" t="s">
        <v>5696</v>
      </c>
      <c r="U23" s="61" t="s">
        <v>1776</v>
      </c>
      <c r="V23" s="62">
        <f t="shared" si="1"/>
        <v>0.44179398148148147</v>
      </c>
      <c r="W23" s="61" t="str">
        <f t="shared" si="2"/>
        <v>08</v>
      </c>
      <c r="X23" s="62" t="str">
        <f t="shared" si="3"/>
        <v>19</v>
      </c>
      <c r="Y23" s="63">
        <v>1</v>
      </c>
      <c r="AA23" s="63" t="s">
        <v>479</v>
      </c>
      <c r="AB23" s="63" t="s">
        <v>40</v>
      </c>
      <c r="AC23" s="63" t="s">
        <v>155</v>
      </c>
      <c r="AD23" s="63" t="s">
        <v>2191</v>
      </c>
      <c r="AE23" s="63" t="s">
        <v>380</v>
      </c>
      <c r="AF23" s="63" t="s">
        <v>7413</v>
      </c>
      <c r="AG23" s="63" t="s">
        <v>380</v>
      </c>
      <c r="AH23" s="63" t="s">
        <v>7341</v>
      </c>
      <c r="AI23" s="63" t="s">
        <v>7417</v>
      </c>
      <c r="AJ23" s="63" t="s">
        <v>7418</v>
      </c>
      <c r="AK23" s="63" t="s">
        <v>7344</v>
      </c>
      <c r="AL23" s="63" t="s">
        <v>7344</v>
      </c>
      <c r="AM23" s="63" t="s">
        <v>7419</v>
      </c>
      <c r="AN23" s="64">
        <v>0</v>
      </c>
    </row>
    <row r="24" spans="1:40" ht="14.4">
      <c r="A24" s="61" t="s">
        <v>1206</v>
      </c>
      <c r="B24" s="61" t="s">
        <v>40</v>
      </c>
      <c r="C24" s="61" t="s">
        <v>2016</v>
      </c>
      <c r="D24" s="61" t="s">
        <v>3837</v>
      </c>
      <c r="E24" s="61" t="s">
        <v>1776</v>
      </c>
      <c r="F24" s="61" t="s">
        <v>3838</v>
      </c>
      <c r="G24" s="61" t="s">
        <v>1776</v>
      </c>
      <c r="H24" s="61" t="s">
        <v>3839</v>
      </c>
      <c r="I24" s="61" t="s">
        <v>1776</v>
      </c>
      <c r="J24" s="62">
        <f t="shared" si="0"/>
        <v>0.10416666666666663</v>
      </c>
      <c r="K24" s="63">
        <v>0</v>
      </c>
      <c r="M24" s="61" t="s">
        <v>169</v>
      </c>
      <c r="N24" s="61" t="s">
        <v>165</v>
      </c>
      <c r="O24" s="61" t="s">
        <v>166</v>
      </c>
      <c r="P24" s="61" t="s">
        <v>3950</v>
      </c>
      <c r="Q24" s="61" t="s">
        <v>1776</v>
      </c>
      <c r="R24" s="61" t="s">
        <v>5697</v>
      </c>
      <c r="S24" s="61" t="s">
        <v>1776</v>
      </c>
      <c r="T24" s="61" t="s">
        <v>5698</v>
      </c>
      <c r="U24" s="61" t="s">
        <v>1776</v>
      </c>
      <c r="V24" s="62">
        <f t="shared" si="1"/>
        <v>0.40010416666666676</v>
      </c>
      <c r="W24" s="61" t="str">
        <f t="shared" si="2"/>
        <v>08</v>
      </c>
      <c r="X24" s="62" t="str">
        <f t="shared" si="3"/>
        <v>18</v>
      </c>
      <c r="Y24" s="63">
        <v>1</v>
      </c>
      <c r="AA24" s="63" t="s">
        <v>456</v>
      </c>
      <c r="AB24" s="63" t="s">
        <v>40</v>
      </c>
      <c r="AC24" s="63" t="s">
        <v>457</v>
      </c>
      <c r="AD24" s="63" t="s">
        <v>2550</v>
      </c>
      <c r="AE24" s="63" t="s">
        <v>1502</v>
      </c>
      <c r="AF24" s="63" t="s">
        <v>7420</v>
      </c>
      <c r="AG24" s="63" t="s">
        <v>1502</v>
      </c>
      <c r="AH24" s="63" t="s">
        <v>7394</v>
      </c>
      <c r="AI24" s="63" t="s">
        <v>7391</v>
      </c>
      <c r="AJ24" s="63" t="s">
        <v>7421</v>
      </c>
      <c r="AK24" s="63" t="s">
        <v>7344</v>
      </c>
      <c r="AL24" s="63" t="s">
        <v>7348</v>
      </c>
      <c r="AM24" s="63" t="s">
        <v>7422</v>
      </c>
      <c r="AN24" s="64">
        <v>1</v>
      </c>
    </row>
    <row r="25" spans="1:40" ht="14.4">
      <c r="A25" s="61" t="s">
        <v>192</v>
      </c>
      <c r="B25" s="61" t="s">
        <v>187</v>
      </c>
      <c r="C25" s="61" t="s">
        <v>2124</v>
      </c>
      <c r="D25" s="61" t="s">
        <v>3840</v>
      </c>
      <c r="E25" s="61" t="s">
        <v>1776</v>
      </c>
      <c r="F25" s="61" t="s">
        <v>3841</v>
      </c>
      <c r="G25" s="61" t="s">
        <v>1776</v>
      </c>
      <c r="H25" s="61" t="s">
        <v>3842</v>
      </c>
      <c r="I25" s="61" t="s">
        <v>1776</v>
      </c>
      <c r="J25" s="62">
        <f t="shared" si="0"/>
        <v>0.10903935185185187</v>
      </c>
      <c r="K25" s="63">
        <v>0</v>
      </c>
      <c r="M25" s="61" t="s">
        <v>771</v>
      </c>
      <c r="N25" s="61" t="s">
        <v>165</v>
      </c>
      <c r="O25" s="61" t="s">
        <v>166</v>
      </c>
      <c r="P25" s="61" t="s">
        <v>3829</v>
      </c>
      <c r="Q25" s="61" t="s">
        <v>1776</v>
      </c>
      <c r="R25" s="61" t="s">
        <v>5699</v>
      </c>
      <c r="S25" s="61" t="s">
        <v>1776</v>
      </c>
      <c r="T25" s="61" t="s">
        <v>5700</v>
      </c>
      <c r="U25" s="61" t="s">
        <v>1776</v>
      </c>
      <c r="V25" s="62">
        <f t="shared" si="1"/>
        <v>0.44827546296296295</v>
      </c>
      <c r="W25" s="61" t="str">
        <f t="shared" si="2"/>
        <v>08</v>
      </c>
      <c r="X25" s="62" t="str">
        <f t="shared" si="3"/>
        <v>19</v>
      </c>
      <c r="Y25" s="63">
        <v>1</v>
      </c>
      <c r="AA25" s="63" t="s">
        <v>232</v>
      </c>
      <c r="AB25" s="63" t="s">
        <v>40</v>
      </c>
      <c r="AC25" s="63" t="s">
        <v>7369</v>
      </c>
      <c r="AD25" s="63" t="s">
        <v>1907</v>
      </c>
      <c r="AE25" s="63" t="s">
        <v>1021</v>
      </c>
      <c r="AF25" s="63" t="s">
        <v>7346</v>
      </c>
      <c r="AG25" s="63" t="s">
        <v>1021</v>
      </c>
      <c r="AH25" s="63" t="s">
        <v>7350</v>
      </c>
      <c r="AI25" s="63" t="s">
        <v>7370</v>
      </c>
      <c r="AJ25" s="63" t="s">
        <v>7371</v>
      </c>
      <c r="AK25" s="63" t="s">
        <v>7344</v>
      </c>
      <c r="AL25" s="63" t="s">
        <v>7348</v>
      </c>
      <c r="AM25" s="63" t="s">
        <v>7423</v>
      </c>
      <c r="AN25" s="64">
        <v>1</v>
      </c>
    </row>
    <row r="26" spans="1:40" ht="14.4">
      <c r="A26" s="61" t="s">
        <v>299</v>
      </c>
      <c r="B26" s="61" t="s">
        <v>187</v>
      </c>
      <c r="C26" s="61" t="s">
        <v>2090</v>
      </c>
      <c r="D26" s="61" t="s">
        <v>3789</v>
      </c>
      <c r="E26" s="61" t="s">
        <v>1776</v>
      </c>
      <c r="F26" s="61" t="s">
        <v>3843</v>
      </c>
      <c r="G26" s="61" t="s">
        <v>1776</v>
      </c>
      <c r="H26" s="61" t="s">
        <v>3844</v>
      </c>
      <c r="I26" s="61" t="s">
        <v>1776</v>
      </c>
      <c r="J26" s="62">
        <f t="shared" si="0"/>
        <v>0.10923611111111109</v>
      </c>
      <c r="K26" s="63">
        <v>0</v>
      </c>
      <c r="M26" s="61" t="s">
        <v>632</v>
      </c>
      <c r="N26" s="61" t="s">
        <v>165</v>
      </c>
      <c r="O26" s="61" t="s">
        <v>166</v>
      </c>
      <c r="P26" s="61" t="s">
        <v>3829</v>
      </c>
      <c r="Q26" s="61" t="s">
        <v>1776</v>
      </c>
      <c r="R26" s="61" t="s">
        <v>5701</v>
      </c>
      <c r="S26" s="61" t="s">
        <v>1776</v>
      </c>
      <c r="T26" s="61" t="s">
        <v>5702</v>
      </c>
      <c r="U26" s="61" t="s">
        <v>1776</v>
      </c>
      <c r="V26" s="62">
        <f t="shared" si="1"/>
        <v>0.37803240740740746</v>
      </c>
      <c r="W26" s="61" t="str">
        <f t="shared" si="2"/>
        <v>08</v>
      </c>
      <c r="X26" s="62" t="str">
        <f t="shared" si="3"/>
        <v>17</v>
      </c>
      <c r="Y26" s="63">
        <v>1</v>
      </c>
      <c r="AA26" s="63" t="s">
        <v>534</v>
      </c>
      <c r="AB26" s="63" t="s">
        <v>40</v>
      </c>
      <c r="AC26" s="63" t="s">
        <v>109</v>
      </c>
      <c r="AD26" s="63" t="s">
        <v>2386</v>
      </c>
      <c r="AE26" s="63" t="s">
        <v>1176</v>
      </c>
      <c r="AF26" s="63" t="s">
        <v>7424</v>
      </c>
      <c r="AG26" s="63" t="s">
        <v>1021</v>
      </c>
      <c r="AH26" s="63" t="s">
        <v>7390</v>
      </c>
      <c r="AI26" s="63" t="s">
        <v>7425</v>
      </c>
      <c r="AJ26" s="63" t="s">
        <v>7387</v>
      </c>
      <c r="AK26" s="63" t="s">
        <v>7344</v>
      </c>
      <c r="AL26" s="63" t="s">
        <v>7344</v>
      </c>
      <c r="AM26" s="63" t="s">
        <v>7426</v>
      </c>
      <c r="AN26" s="64">
        <v>0</v>
      </c>
    </row>
    <row r="27" spans="1:40" ht="14.4">
      <c r="A27" s="61" t="s">
        <v>366</v>
      </c>
      <c r="B27" s="61" t="s">
        <v>187</v>
      </c>
      <c r="C27" s="61" t="s">
        <v>2124</v>
      </c>
      <c r="D27" s="61" t="s">
        <v>3823</v>
      </c>
      <c r="E27" s="61" t="s">
        <v>3845</v>
      </c>
      <c r="F27" s="61" t="s">
        <v>3846</v>
      </c>
      <c r="G27" s="61" t="s">
        <v>3847</v>
      </c>
      <c r="H27" s="61" t="s">
        <v>3848</v>
      </c>
      <c r="I27" s="61" t="s">
        <v>3847</v>
      </c>
      <c r="J27" s="62">
        <f t="shared" si="0"/>
        <v>0.11023148148148154</v>
      </c>
      <c r="K27" s="63">
        <v>0</v>
      </c>
      <c r="M27" s="61" t="s">
        <v>931</v>
      </c>
      <c r="N27" s="61" t="s">
        <v>165</v>
      </c>
      <c r="O27" s="61" t="s">
        <v>134</v>
      </c>
      <c r="P27" s="61" t="s">
        <v>3829</v>
      </c>
      <c r="Q27" s="61" t="s">
        <v>1776</v>
      </c>
      <c r="R27" s="61" t="s">
        <v>5703</v>
      </c>
      <c r="S27" s="61" t="s">
        <v>1776</v>
      </c>
      <c r="T27" s="61" t="s">
        <v>4236</v>
      </c>
      <c r="U27" s="61" t="s">
        <v>1776</v>
      </c>
      <c r="V27" s="62">
        <f t="shared" si="1"/>
        <v>0.38572916666666673</v>
      </c>
      <c r="W27" s="61" t="str">
        <f t="shared" si="2"/>
        <v>08</v>
      </c>
      <c r="X27" s="62" t="str">
        <f t="shared" si="3"/>
        <v>17</v>
      </c>
      <c r="Y27" s="63">
        <v>1</v>
      </c>
      <c r="AA27" s="63" t="s">
        <v>138</v>
      </c>
      <c r="AB27" s="63" t="s">
        <v>40</v>
      </c>
      <c r="AC27" s="63" t="s">
        <v>7402</v>
      </c>
      <c r="AD27" s="63" t="s">
        <v>2029</v>
      </c>
      <c r="AE27" s="63" t="s">
        <v>1282</v>
      </c>
      <c r="AF27" s="63" t="s">
        <v>7346</v>
      </c>
      <c r="AG27" s="63" t="s">
        <v>1282</v>
      </c>
      <c r="AH27" s="63" t="s">
        <v>7427</v>
      </c>
      <c r="AI27" s="63" t="s">
        <v>7428</v>
      </c>
      <c r="AJ27" s="63" t="s">
        <v>7429</v>
      </c>
      <c r="AK27" s="63" t="s">
        <v>7344</v>
      </c>
      <c r="AL27" s="63" t="s">
        <v>7344</v>
      </c>
      <c r="AM27" s="63" t="s">
        <v>7430</v>
      </c>
      <c r="AN27" s="64">
        <v>0</v>
      </c>
    </row>
    <row r="28" spans="1:40" ht="14.4">
      <c r="A28" s="61" t="s">
        <v>1237</v>
      </c>
      <c r="B28" s="61" t="s">
        <v>187</v>
      </c>
      <c r="C28" s="61" t="s">
        <v>2090</v>
      </c>
      <c r="D28" s="61" t="s">
        <v>3829</v>
      </c>
      <c r="E28" s="61" t="s">
        <v>3849</v>
      </c>
      <c r="F28" s="61" t="s">
        <v>3850</v>
      </c>
      <c r="G28" s="61" t="s">
        <v>35</v>
      </c>
      <c r="H28" s="61" t="s">
        <v>3851</v>
      </c>
      <c r="I28" s="61" t="s">
        <v>35</v>
      </c>
      <c r="J28" s="62">
        <f t="shared" si="0"/>
        <v>0.11834490740740744</v>
      </c>
      <c r="K28" s="63">
        <v>0</v>
      </c>
      <c r="M28" s="61" t="s">
        <v>169</v>
      </c>
      <c r="N28" s="61" t="s">
        <v>165</v>
      </c>
      <c r="O28" s="61" t="s">
        <v>166</v>
      </c>
      <c r="P28" s="61" t="s">
        <v>3829</v>
      </c>
      <c r="Q28" s="61" t="s">
        <v>1776</v>
      </c>
      <c r="R28" s="61" t="s">
        <v>5704</v>
      </c>
      <c r="S28" s="61" t="s">
        <v>1776</v>
      </c>
      <c r="T28" s="61" t="s">
        <v>5705</v>
      </c>
      <c r="U28" s="61" t="s">
        <v>1776</v>
      </c>
      <c r="V28" s="62">
        <f t="shared" si="1"/>
        <v>0.42266203703703698</v>
      </c>
      <c r="W28" s="61" t="str">
        <f t="shared" si="2"/>
        <v>08</v>
      </c>
      <c r="X28" s="62" t="str">
        <f t="shared" si="3"/>
        <v>18</v>
      </c>
      <c r="Y28" s="63">
        <v>1</v>
      </c>
      <c r="AA28" s="63" t="s">
        <v>857</v>
      </c>
      <c r="AB28" s="63" t="s">
        <v>40</v>
      </c>
      <c r="AC28" s="63" t="s">
        <v>7431</v>
      </c>
      <c r="AD28" s="63" t="s">
        <v>2584</v>
      </c>
      <c r="AE28" s="63" t="s">
        <v>1176</v>
      </c>
      <c r="AF28" s="63" t="s">
        <v>7432</v>
      </c>
      <c r="AG28" s="63" t="s">
        <v>1176</v>
      </c>
      <c r="AH28" s="63" t="s">
        <v>7364</v>
      </c>
      <c r="AI28" s="63" t="s">
        <v>7365</v>
      </c>
      <c r="AJ28" s="63" t="s">
        <v>7433</v>
      </c>
      <c r="AK28" s="63" t="s">
        <v>7344</v>
      </c>
      <c r="AL28" s="63" t="s">
        <v>7348</v>
      </c>
      <c r="AM28" s="63" t="s">
        <v>7434</v>
      </c>
      <c r="AN28" s="64">
        <v>0</v>
      </c>
    </row>
    <row r="29" spans="1:40" ht="14.4">
      <c r="A29" s="61" t="s">
        <v>556</v>
      </c>
      <c r="B29" s="61" t="s">
        <v>187</v>
      </c>
      <c r="C29" s="61" t="s">
        <v>2090</v>
      </c>
      <c r="D29" s="61" t="s">
        <v>3852</v>
      </c>
      <c r="E29" s="61" t="s">
        <v>3849</v>
      </c>
      <c r="F29" s="61" t="s">
        <v>3853</v>
      </c>
      <c r="G29" s="61" t="s">
        <v>3854</v>
      </c>
      <c r="H29" s="61" t="s">
        <v>3855</v>
      </c>
      <c r="I29" s="61" t="s">
        <v>3856</v>
      </c>
      <c r="J29" s="62">
        <f t="shared" si="0"/>
        <v>0.12406249999999996</v>
      </c>
      <c r="K29" s="63">
        <v>0</v>
      </c>
      <c r="M29" s="61" t="s">
        <v>182</v>
      </c>
      <c r="N29" s="61" t="s">
        <v>165</v>
      </c>
      <c r="O29" s="61" t="s">
        <v>183</v>
      </c>
      <c r="P29" s="61" t="s">
        <v>3950</v>
      </c>
      <c r="Q29" s="61" t="s">
        <v>1776</v>
      </c>
      <c r="R29" s="61" t="s">
        <v>5706</v>
      </c>
      <c r="S29" s="61" t="s">
        <v>1776</v>
      </c>
      <c r="T29" s="61" t="s">
        <v>5707</v>
      </c>
      <c r="U29" s="61" t="s">
        <v>1776</v>
      </c>
      <c r="V29" s="62">
        <f t="shared" si="1"/>
        <v>0.3271412037037037</v>
      </c>
      <c r="W29" s="61" t="str">
        <f t="shared" si="2"/>
        <v>08</v>
      </c>
      <c r="X29" s="62" t="str">
        <f t="shared" si="3"/>
        <v>16</v>
      </c>
      <c r="Y29" s="63">
        <v>1</v>
      </c>
      <c r="AA29" s="63" t="s">
        <v>1658</v>
      </c>
      <c r="AB29" s="63" t="s">
        <v>814</v>
      </c>
      <c r="AC29" s="63" t="s">
        <v>7435</v>
      </c>
      <c r="AD29" s="63" t="s">
        <v>3463</v>
      </c>
      <c r="AE29" s="63" t="s">
        <v>1176</v>
      </c>
      <c r="AF29" s="63" t="s">
        <v>7436</v>
      </c>
      <c r="AG29" s="63" t="s">
        <v>1176</v>
      </c>
      <c r="AH29" s="63" t="s">
        <v>7437</v>
      </c>
      <c r="AI29" s="63" t="s">
        <v>7361</v>
      </c>
      <c r="AJ29" s="63" t="s">
        <v>1777</v>
      </c>
      <c r="AK29" s="63" t="s">
        <v>7348</v>
      </c>
      <c r="AL29" s="63" t="s">
        <v>1776</v>
      </c>
      <c r="AM29" s="63" t="s">
        <v>7438</v>
      </c>
      <c r="AN29" s="64">
        <v>0</v>
      </c>
    </row>
    <row r="30" spans="1:40" ht="14.4">
      <c r="A30" s="61" t="s">
        <v>1481</v>
      </c>
      <c r="B30" s="61" t="s">
        <v>187</v>
      </c>
      <c r="C30" s="61" t="s">
        <v>2090</v>
      </c>
      <c r="D30" s="61" t="s">
        <v>3840</v>
      </c>
      <c r="E30" s="61" t="s">
        <v>3812</v>
      </c>
      <c r="F30" s="61" t="s">
        <v>3857</v>
      </c>
      <c r="G30" s="61" t="s">
        <v>3847</v>
      </c>
      <c r="H30" s="61" t="s">
        <v>3858</v>
      </c>
      <c r="I30" s="61" t="s">
        <v>3847</v>
      </c>
      <c r="J30" s="62">
        <f t="shared" si="0"/>
        <v>0.13017361111111114</v>
      </c>
      <c r="K30" s="63">
        <v>0</v>
      </c>
      <c r="M30" s="61" t="s">
        <v>271</v>
      </c>
      <c r="N30" s="61" t="s">
        <v>165</v>
      </c>
      <c r="O30" s="61" t="s">
        <v>207</v>
      </c>
      <c r="P30" s="61" t="s">
        <v>3829</v>
      </c>
      <c r="Q30" s="61" t="s">
        <v>1776</v>
      </c>
      <c r="R30" s="61" t="s">
        <v>5708</v>
      </c>
      <c r="S30" s="61" t="s">
        <v>1776</v>
      </c>
      <c r="T30" s="61" t="s">
        <v>5709</v>
      </c>
      <c r="U30" s="61" t="s">
        <v>1776</v>
      </c>
      <c r="V30" s="62">
        <f t="shared" si="1"/>
        <v>0.23765046296296288</v>
      </c>
      <c r="W30" s="61" t="str">
        <f t="shared" si="2"/>
        <v>08</v>
      </c>
      <c r="X30" s="62" t="str">
        <f t="shared" si="3"/>
        <v>14</v>
      </c>
      <c r="Y30" s="63">
        <v>1</v>
      </c>
      <c r="AA30" s="63" t="s">
        <v>51</v>
      </c>
      <c r="AB30" s="63" t="s">
        <v>52</v>
      </c>
      <c r="AC30" s="63" t="s">
        <v>52</v>
      </c>
      <c r="AD30" s="63" t="s">
        <v>1790</v>
      </c>
      <c r="AE30" s="63" t="s">
        <v>263</v>
      </c>
      <c r="AF30" s="63" t="s">
        <v>7346</v>
      </c>
      <c r="AG30" s="63" t="s">
        <v>263</v>
      </c>
      <c r="AH30" s="63" t="s">
        <v>7350</v>
      </c>
      <c r="AI30" s="63" t="s">
        <v>7370</v>
      </c>
      <c r="AJ30" s="63" t="s">
        <v>7356</v>
      </c>
      <c r="AK30" s="63" t="s">
        <v>7344</v>
      </c>
      <c r="AL30" s="63" t="s">
        <v>7348</v>
      </c>
      <c r="AM30" s="63" t="s">
        <v>7439</v>
      </c>
      <c r="AN30" s="64">
        <v>1</v>
      </c>
    </row>
    <row r="31" spans="1:40" ht="14.4">
      <c r="A31" s="61" t="s">
        <v>1164</v>
      </c>
      <c r="B31" s="61" t="s">
        <v>187</v>
      </c>
      <c r="C31" s="61" t="s">
        <v>2090</v>
      </c>
      <c r="D31" s="61" t="s">
        <v>3859</v>
      </c>
      <c r="E31" s="61" t="s">
        <v>1776</v>
      </c>
      <c r="F31" s="61" t="s">
        <v>3860</v>
      </c>
      <c r="G31" s="61" t="s">
        <v>1776</v>
      </c>
      <c r="H31" s="61" t="s">
        <v>3861</v>
      </c>
      <c r="I31" s="61" t="s">
        <v>1776</v>
      </c>
      <c r="J31" s="62">
        <f t="shared" si="0"/>
        <v>0.1325925925925926</v>
      </c>
      <c r="K31" s="63">
        <v>0</v>
      </c>
      <c r="M31" s="61" t="s">
        <v>631</v>
      </c>
      <c r="N31" s="61" t="s">
        <v>165</v>
      </c>
      <c r="O31" s="61" t="s">
        <v>166</v>
      </c>
      <c r="P31" s="61" t="s">
        <v>3829</v>
      </c>
      <c r="Q31" s="61" t="s">
        <v>1776</v>
      </c>
      <c r="R31" s="61" t="s">
        <v>5710</v>
      </c>
      <c r="S31" s="61" t="s">
        <v>1776</v>
      </c>
      <c r="T31" s="61" t="s">
        <v>5711</v>
      </c>
      <c r="U31" s="61" t="s">
        <v>1776</v>
      </c>
      <c r="V31" s="62">
        <f t="shared" si="1"/>
        <v>6.7129629629630871E-4</v>
      </c>
      <c r="W31" s="61" t="str">
        <f t="shared" si="2"/>
        <v>08</v>
      </c>
      <c r="X31" s="62" t="str">
        <f t="shared" si="3"/>
        <v>08</v>
      </c>
      <c r="Y31" s="63"/>
      <c r="AA31" s="63" t="s">
        <v>82</v>
      </c>
      <c r="AB31" s="63" t="s">
        <v>40</v>
      </c>
      <c r="AC31" s="63" t="s">
        <v>7440</v>
      </c>
      <c r="AD31" s="63" t="s">
        <v>1850</v>
      </c>
      <c r="AE31" s="63" t="s">
        <v>1021</v>
      </c>
      <c r="AF31" s="63" t="s">
        <v>7413</v>
      </c>
      <c r="AG31" s="63" t="s">
        <v>1021</v>
      </c>
      <c r="AH31" s="63" t="s">
        <v>7350</v>
      </c>
      <c r="AI31" s="63" t="s">
        <v>7417</v>
      </c>
      <c r="AJ31" s="63" t="s">
        <v>1779</v>
      </c>
      <c r="AK31" s="63" t="s">
        <v>7344</v>
      </c>
      <c r="AL31" s="63" t="s">
        <v>7344</v>
      </c>
      <c r="AM31" s="63" t="s">
        <v>7441</v>
      </c>
      <c r="AN31" s="64">
        <v>0</v>
      </c>
    </row>
    <row r="32" spans="1:40" ht="14.4">
      <c r="A32" s="61" t="s">
        <v>186</v>
      </c>
      <c r="B32" s="61" t="s">
        <v>187</v>
      </c>
      <c r="C32" s="61" t="s">
        <v>2090</v>
      </c>
      <c r="D32" s="61" t="s">
        <v>3862</v>
      </c>
      <c r="E32" s="61" t="s">
        <v>1776</v>
      </c>
      <c r="F32" s="61" t="s">
        <v>3863</v>
      </c>
      <c r="G32" s="61" t="s">
        <v>1776</v>
      </c>
      <c r="H32" s="61" t="s">
        <v>3864</v>
      </c>
      <c r="I32" s="61" t="s">
        <v>1776</v>
      </c>
      <c r="J32" s="62">
        <f t="shared" si="0"/>
        <v>0.13521990740740741</v>
      </c>
      <c r="K32" s="63">
        <v>0</v>
      </c>
      <c r="M32" s="61" t="s">
        <v>904</v>
      </c>
      <c r="N32" s="61" t="s">
        <v>165</v>
      </c>
      <c r="O32" s="61" t="s">
        <v>207</v>
      </c>
      <c r="P32" s="61" t="s">
        <v>3950</v>
      </c>
      <c r="Q32" s="61" t="s">
        <v>1776</v>
      </c>
      <c r="R32" s="61" t="s">
        <v>5712</v>
      </c>
      <c r="S32" s="61" t="s">
        <v>1776</v>
      </c>
      <c r="T32" s="61" t="s">
        <v>5713</v>
      </c>
      <c r="U32" s="61" t="s">
        <v>1776</v>
      </c>
      <c r="V32" s="62">
        <f t="shared" si="1"/>
        <v>0.30225694444444445</v>
      </c>
      <c r="W32" s="61" t="str">
        <f t="shared" si="2"/>
        <v>08</v>
      </c>
      <c r="X32" s="62" t="str">
        <f t="shared" si="3"/>
        <v>16</v>
      </c>
      <c r="Y32" s="63">
        <v>1</v>
      </c>
      <c r="AA32" s="63" t="s">
        <v>1552</v>
      </c>
      <c r="AB32" s="63" t="s">
        <v>814</v>
      </c>
      <c r="AC32" s="63" t="s">
        <v>7442</v>
      </c>
      <c r="AD32" s="63" t="s">
        <v>3453</v>
      </c>
      <c r="AE32" s="63" t="s">
        <v>1176</v>
      </c>
      <c r="AF32" s="63" t="s">
        <v>7436</v>
      </c>
      <c r="AG32" s="63" t="s">
        <v>1176</v>
      </c>
      <c r="AH32" s="63" t="s">
        <v>7401</v>
      </c>
      <c r="AI32" s="63" t="s">
        <v>7361</v>
      </c>
      <c r="AJ32" s="63" t="s">
        <v>7443</v>
      </c>
      <c r="AK32" s="63" t="s">
        <v>7348</v>
      </c>
      <c r="AL32" s="63" t="s">
        <v>1776</v>
      </c>
      <c r="AM32" s="63" t="s">
        <v>7444</v>
      </c>
      <c r="AN32" s="64">
        <v>0</v>
      </c>
    </row>
    <row r="33" spans="1:40" ht="14.4">
      <c r="A33" s="61" t="s">
        <v>1206</v>
      </c>
      <c r="B33" s="61" t="s">
        <v>40</v>
      </c>
      <c r="C33" s="61" t="s">
        <v>2016</v>
      </c>
      <c r="D33" s="61" t="s">
        <v>3807</v>
      </c>
      <c r="E33" s="61" t="s">
        <v>1776</v>
      </c>
      <c r="F33" s="61" t="s">
        <v>3865</v>
      </c>
      <c r="G33" s="61" t="s">
        <v>1776</v>
      </c>
      <c r="H33" s="61" t="s">
        <v>3866</v>
      </c>
      <c r="I33" s="61" t="s">
        <v>1776</v>
      </c>
      <c r="J33" s="62">
        <f t="shared" si="0"/>
        <v>0.14583333333333337</v>
      </c>
      <c r="K33" s="63">
        <v>0</v>
      </c>
      <c r="M33" s="61" t="s">
        <v>925</v>
      </c>
      <c r="N33" s="61" t="s">
        <v>165</v>
      </c>
      <c r="O33" s="61" t="s">
        <v>166</v>
      </c>
      <c r="P33" s="61" t="s">
        <v>3950</v>
      </c>
      <c r="Q33" s="61" t="s">
        <v>1776</v>
      </c>
      <c r="R33" s="61" t="s">
        <v>5714</v>
      </c>
      <c r="S33" s="61" t="s">
        <v>1776</v>
      </c>
      <c r="T33" s="61" t="s">
        <v>5715</v>
      </c>
      <c r="U33" s="61" t="s">
        <v>1776</v>
      </c>
      <c r="V33" s="62">
        <f t="shared" si="1"/>
        <v>0.40018518518518525</v>
      </c>
      <c r="W33" s="61" t="str">
        <f t="shared" si="2"/>
        <v>09</v>
      </c>
      <c r="X33" s="62" t="str">
        <f t="shared" si="3"/>
        <v>18</v>
      </c>
      <c r="Y33" s="63">
        <v>1</v>
      </c>
      <c r="AA33" s="63" t="s">
        <v>1316</v>
      </c>
      <c r="AB33" s="63" t="s">
        <v>40</v>
      </c>
      <c r="AC33" s="63" t="s">
        <v>7397</v>
      </c>
      <c r="AD33" s="63" t="s">
        <v>3214</v>
      </c>
      <c r="AE33" s="63" t="s">
        <v>1176</v>
      </c>
      <c r="AF33" s="63" t="s">
        <v>7353</v>
      </c>
      <c r="AG33" s="63" t="s">
        <v>1021</v>
      </c>
      <c r="AH33" s="63" t="s">
        <v>7341</v>
      </c>
      <c r="AI33" s="63" t="s">
        <v>7398</v>
      </c>
      <c r="AJ33" s="63" t="s">
        <v>7445</v>
      </c>
      <c r="AK33" s="63" t="s">
        <v>7348</v>
      </c>
      <c r="AL33" s="63" t="s">
        <v>1776</v>
      </c>
      <c r="AM33" s="63" t="s">
        <v>7446</v>
      </c>
      <c r="AN33" s="64">
        <v>2</v>
      </c>
    </row>
    <row r="34" spans="1:40" ht="14.4">
      <c r="A34" s="61" t="s">
        <v>607</v>
      </c>
      <c r="B34" s="61" t="s">
        <v>40</v>
      </c>
      <c r="C34" s="61" t="s">
        <v>2013</v>
      </c>
      <c r="D34" s="61" t="s">
        <v>3867</v>
      </c>
      <c r="E34" s="61" t="s">
        <v>3812</v>
      </c>
      <c r="F34" s="61" t="s">
        <v>3868</v>
      </c>
      <c r="G34" s="61" t="s">
        <v>3847</v>
      </c>
      <c r="H34" s="61" t="s">
        <v>3869</v>
      </c>
      <c r="I34" s="61" t="s">
        <v>3847</v>
      </c>
      <c r="J34" s="62">
        <f t="shared" si="0"/>
        <v>0.14596064814814819</v>
      </c>
      <c r="K34" s="63">
        <v>0</v>
      </c>
      <c r="M34" s="61" t="s">
        <v>271</v>
      </c>
      <c r="N34" s="61" t="s">
        <v>165</v>
      </c>
      <c r="O34" s="61" t="s">
        <v>207</v>
      </c>
      <c r="P34" s="61" t="s">
        <v>3950</v>
      </c>
      <c r="Q34" s="61" t="s">
        <v>1776</v>
      </c>
      <c r="R34" s="61" t="s">
        <v>5716</v>
      </c>
      <c r="S34" s="61" t="s">
        <v>1776</v>
      </c>
      <c r="T34" s="61" t="s">
        <v>1776</v>
      </c>
      <c r="U34" s="61" t="s">
        <v>1776</v>
      </c>
      <c r="V34" s="62" t="e">
        <f t="shared" si="1"/>
        <v>#VALUE!</v>
      </c>
      <c r="W34" s="61" t="str">
        <f t="shared" si="2"/>
        <v>09</v>
      </c>
      <c r="X34" s="62" t="str">
        <f>TEXT(T34,"HH")</f>
        <v/>
      </c>
      <c r="Y34" s="63"/>
      <c r="AA34" s="63" t="s">
        <v>794</v>
      </c>
      <c r="AB34" s="63" t="s">
        <v>40</v>
      </c>
      <c r="AC34" s="63" t="s">
        <v>7447</v>
      </c>
      <c r="AD34" s="63" t="s">
        <v>2333</v>
      </c>
      <c r="AE34" s="63" t="s">
        <v>924</v>
      </c>
      <c r="AF34" s="63" t="s">
        <v>7346</v>
      </c>
      <c r="AG34" s="63" t="s">
        <v>924</v>
      </c>
      <c r="AH34" s="63" t="s">
        <v>7350</v>
      </c>
      <c r="AI34" s="63" t="s">
        <v>7370</v>
      </c>
      <c r="AJ34" s="63" t="s">
        <v>7351</v>
      </c>
      <c r="AK34" s="63" t="s">
        <v>7348</v>
      </c>
      <c r="AL34" s="63" t="s">
        <v>1776</v>
      </c>
      <c r="AM34" s="63" t="s">
        <v>7448</v>
      </c>
      <c r="AN34" s="64">
        <v>1</v>
      </c>
    </row>
    <row r="35" spans="1:40" ht="14.4">
      <c r="A35" s="61" t="s">
        <v>556</v>
      </c>
      <c r="B35" s="61" t="s">
        <v>187</v>
      </c>
      <c r="C35" s="61" t="s">
        <v>2090</v>
      </c>
      <c r="D35" s="61" t="s">
        <v>3789</v>
      </c>
      <c r="E35" s="61" t="s">
        <v>1776</v>
      </c>
      <c r="F35" s="61" t="s">
        <v>3870</v>
      </c>
      <c r="G35" s="61" t="s">
        <v>1776</v>
      </c>
      <c r="H35" s="61" t="s">
        <v>3871</v>
      </c>
      <c r="I35" s="61" t="s">
        <v>1776</v>
      </c>
      <c r="J35" s="62">
        <f t="shared" si="0"/>
        <v>0.14804398148148151</v>
      </c>
      <c r="K35" s="63">
        <v>0</v>
      </c>
      <c r="M35" s="61" t="s">
        <v>1226</v>
      </c>
      <c r="N35" s="61" t="s">
        <v>165</v>
      </c>
      <c r="O35" s="61" t="s">
        <v>166</v>
      </c>
      <c r="P35" s="61" t="s">
        <v>3823</v>
      </c>
      <c r="Q35" s="61" t="s">
        <v>1776</v>
      </c>
      <c r="R35" s="61" t="s">
        <v>5717</v>
      </c>
      <c r="S35" s="61" t="s">
        <v>1776</v>
      </c>
      <c r="T35" s="61" t="s">
        <v>5718</v>
      </c>
      <c r="U35" s="61" t="s">
        <v>1776</v>
      </c>
      <c r="V35" s="62">
        <f t="shared" si="1"/>
        <v>9.0162037037037068E-2</v>
      </c>
      <c r="W35" s="61" t="str">
        <f t="shared" si="2"/>
        <v>09</v>
      </c>
      <c r="X35" s="62" t="str">
        <f t="shared" si="3"/>
        <v>11</v>
      </c>
      <c r="Y35" s="63"/>
      <c r="AA35" s="63" t="s">
        <v>1655</v>
      </c>
      <c r="AB35" s="63" t="s">
        <v>40</v>
      </c>
      <c r="AC35" s="63" t="s">
        <v>7449</v>
      </c>
      <c r="AD35" s="63" t="s">
        <v>3461</v>
      </c>
      <c r="AE35" s="63" t="s">
        <v>1176</v>
      </c>
      <c r="AF35" s="63" t="s">
        <v>7346</v>
      </c>
      <c r="AG35" s="63" t="s">
        <v>263</v>
      </c>
      <c r="AH35" s="63" t="s">
        <v>7350</v>
      </c>
      <c r="AI35" s="63" t="s">
        <v>7450</v>
      </c>
      <c r="AJ35" s="63" t="s">
        <v>7451</v>
      </c>
      <c r="AK35" s="63" t="s">
        <v>7344</v>
      </c>
      <c r="AL35" s="63" t="s">
        <v>7348</v>
      </c>
      <c r="AM35" s="63" t="s">
        <v>7452</v>
      </c>
      <c r="AN35" s="64">
        <v>4</v>
      </c>
    </row>
    <row r="36" spans="1:40" ht="14.4">
      <c r="A36" s="61" t="s">
        <v>561</v>
      </c>
      <c r="B36" s="61" t="s">
        <v>187</v>
      </c>
      <c r="C36" s="61" t="s">
        <v>2090</v>
      </c>
      <c r="D36" s="61" t="s">
        <v>3872</v>
      </c>
      <c r="E36" s="61" t="s">
        <v>3849</v>
      </c>
      <c r="F36" s="61" t="s">
        <v>3873</v>
      </c>
      <c r="G36" s="61" t="s">
        <v>3847</v>
      </c>
      <c r="H36" s="61" t="s">
        <v>3874</v>
      </c>
      <c r="I36" s="61" t="s">
        <v>3847</v>
      </c>
      <c r="J36" s="62">
        <f t="shared" si="0"/>
        <v>0.14981481481481473</v>
      </c>
      <c r="K36" s="63">
        <v>0</v>
      </c>
      <c r="M36" s="61" t="s">
        <v>925</v>
      </c>
      <c r="N36" s="61" t="s">
        <v>165</v>
      </c>
      <c r="O36" s="61" t="s">
        <v>166</v>
      </c>
      <c r="P36" s="61" t="s">
        <v>3829</v>
      </c>
      <c r="Q36" s="61" t="s">
        <v>1776</v>
      </c>
      <c r="R36" s="61" t="s">
        <v>5719</v>
      </c>
      <c r="S36" s="61" t="s">
        <v>1776</v>
      </c>
      <c r="T36" s="61" t="s">
        <v>5720</v>
      </c>
      <c r="U36" s="61" t="s">
        <v>1776</v>
      </c>
      <c r="V36" s="62">
        <f t="shared" si="1"/>
        <v>0.36664351851851856</v>
      </c>
      <c r="W36" s="61" t="str">
        <f t="shared" si="2"/>
        <v>09</v>
      </c>
      <c r="X36" s="62" t="str">
        <f t="shared" si="3"/>
        <v>18</v>
      </c>
      <c r="Y36" s="63">
        <v>1</v>
      </c>
      <c r="AA36" s="63" t="s">
        <v>46</v>
      </c>
      <c r="AB36" s="63" t="s">
        <v>40</v>
      </c>
      <c r="AC36" s="63" t="s">
        <v>41</v>
      </c>
      <c r="AD36" s="63" t="s">
        <v>1787</v>
      </c>
      <c r="AE36" s="63" t="s">
        <v>1357</v>
      </c>
      <c r="AF36" s="63" t="s">
        <v>7453</v>
      </c>
      <c r="AG36" s="63" t="s">
        <v>1357</v>
      </c>
      <c r="AH36" s="63" t="s">
        <v>7454</v>
      </c>
      <c r="AI36" s="63" t="s">
        <v>7342</v>
      </c>
      <c r="AJ36" s="63" t="s">
        <v>7455</v>
      </c>
      <c r="AK36" s="63" t="s">
        <v>7344</v>
      </c>
      <c r="AL36" s="63" t="s">
        <v>7344</v>
      </c>
      <c r="AM36" s="63" t="s">
        <v>7345</v>
      </c>
      <c r="AN36" s="64">
        <v>0</v>
      </c>
    </row>
    <row r="37" spans="1:40" ht="14.4">
      <c r="A37" s="61" t="s">
        <v>946</v>
      </c>
      <c r="B37" s="61" t="s">
        <v>187</v>
      </c>
      <c r="C37" s="61" t="s">
        <v>2124</v>
      </c>
      <c r="D37" s="61" t="s">
        <v>3798</v>
      </c>
      <c r="E37" s="61" t="s">
        <v>1776</v>
      </c>
      <c r="F37" s="61" t="s">
        <v>3875</v>
      </c>
      <c r="G37" s="61" t="s">
        <v>1776</v>
      </c>
      <c r="H37" s="61" t="s">
        <v>3876</v>
      </c>
      <c r="I37" s="61" t="s">
        <v>1776</v>
      </c>
      <c r="J37" s="62">
        <f t="shared" si="0"/>
        <v>0.15009259259259256</v>
      </c>
      <c r="K37" s="63">
        <v>0</v>
      </c>
      <c r="M37" s="61" t="s">
        <v>723</v>
      </c>
      <c r="N37" s="61" t="s">
        <v>165</v>
      </c>
      <c r="O37" s="61" t="s">
        <v>166</v>
      </c>
      <c r="P37" s="61" t="s">
        <v>4069</v>
      </c>
      <c r="Q37" s="61" t="s">
        <v>1776</v>
      </c>
      <c r="R37" s="61" t="s">
        <v>5721</v>
      </c>
      <c r="S37" s="61" t="s">
        <v>1776</v>
      </c>
      <c r="T37" s="61" t="s">
        <v>5722</v>
      </c>
      <c r="U37" s="61" t="s">
        <v>1776</v>
      </c>
      <c r="V37" s="62">
        <f t="shared" si="1"/>
        <v>4.8645833333333333E-2</v>
      </c>
      <c r="W37" s="61" t="str">
        <f t="shared" si="2"/>
        <v>09</v>
      </c>
      <c r="X37" s="62" t="str">
        <f t="shared" si="3"/>
        <v>10</v>
      </c>
      <c r="Y37" s="63"/>
      <c r="AA37" s="63" t="s">
        <v>534</v>
      </c>
      <c r="AB37" s="63" t="s">
        <v>40</v>
      </c>
      <c r="AC37" s="63" t="s">
        <v>109</v>
      </c>
      <c r="AD37" s="63" t="s">
        <v>2386</v>
      </c>
      <c r="AE37" s="63" t="s">
        <v>1282</v>
      </c>
      <c r="AF37" s="63" t="s">
        <v>7353</v>
      </c>
      <c r="AG37" s="63" t="s">
        <v>1282</v>
      </c>
      <c r="AH37" s="63" t="s">
        <v>7456</v>
      </c>
      <c r="AI37" s="63" t="s">
        <v>7457</v>
      </c>
      <c r="AJ37" s="63" t="s">
        <v>7387</v>
      </c>
      <c r="AK37" s="63" t="s">
        <v>7344</v>
      </c>
      <c r="AL37" s="63" t="s">
        <v>7344</v>
      </c>
      <c r="AM37" s="63" t="s">
        <v>7458</v>
      </c>
      <c r="AN37" s="64">
        <v>0</v>
      </c>
    </row>
    <row r="38" spans="1:40" ht="14.4">
      <c r="A38" s="61" t="s">
        <v>1481</v>
      </c>
      <c r="B38" s="61" t="s">
        <v>187</v>
      </c>
      <c r="C38" s="61" t="s">
        <v>2090</v>
      </c>
      <c r="D38" s="61" t="s">
        <v>3807</v>
      </c>
      <c r="E38" s="61" t="s">
        <v>3812</v>
      </c>
      <c r="F38" s="61" t="s">
        <v>3877</v>
      </c>
      <c r="G38" s="61" t="s">
        <v>3847</v>
      </c>
      <c r="H38" s="61" t="s">
        <v>3878</v>
      </c>
      <c r="I38" s="61" t="s">
        <v>3847</v>
      </c>
      <c r="J38" s="62">
        <f t="shared" si="0"/>
        <v>0.1526967592592593</v>
      </c>
      <c r="K38" s="63">
        <v>0</v>
      </c>
      <c r="M38" s="61" t="s">
        <v>1682</v>
      </c>
      <c r="N38" s="61" t="s">
        <v>165</v>
      </c>
      <c r="O38" s="61" t="s">
        <v>166</v>
      </c>
      <c r="P38" s="61" t="s">
        <v>3829</v>
      </c>
      <c r="Q38" s="61" t="s">
        <v>1776</v>
      </c>
      <c r="R38" s="61" t="s">
        <v>5723</v>
      </c>
      <c r="S38" s="61" t="s">
        <v>1776</v>
      </c>
      <c r="T38" s="61" t="s">
        <v>5724</v>
      </c>
      <c r="U38" s="61" t="s">
        <v>1776</v>
      </c>
      <c r="V38" s="62">
        <f t="shared" si="1"/>
        <v>0.31758101851851844</v>
      </c>
      <c r="W38" s="61" t="str">
        <f t="shared" si="2"/>
        <v>09</v>
      </c>
      <c r="X38" s="62" t="str">
        <f t="shared" si="3"/>
        <v>17</v>
      </c>
      <c r="Y38" s="63">
        <v>1</v>
      </c>
      <c r="AA38" s="63" t="s">
        <v>46</v>
      </c>
      <c r="AB38" s="63" t="s">
        <v>40</v>
      </c>
      <c r="AC38" s="63" t="s">
        <v>41</v>
      </c>
      <c r="AD38" s="63" t="s">
        <v>1787</v>
      </c>
      <c r="AE38" s="63" t="s">
        <v>1352</v>
      </c>
      <c r="AF38" s="63" t="s">
        <v>7346</v>
      </c>
      <c r="AG38" s="63" t="s">
        <v>1042</v>
      </c>
      <c r="AH38" s="63" t="s">
        <v>7341</v>
      </c>
      <c r="AI38" s="63" t="s">
        <v>7347</v>
      </c>
      <c r="AJ38" s="63" t="s">
        <v>7343</v>
      </c>
      <c r="AK38" s="63" t="s">
        <v>7344</v>
      </c>
      <c r="AL38" s="63" t="s">
        <v>7344</v>
      </c>
      <c r="AM38" s="63" t="s">
        <v>7345</v>
      </c>
      <c r="AN38" s="64">
        <v>2</v>
      </c>
    </row>
    <row r="39" spans="1:40" ht="14.4">
      <c r="A39" s="61" t="s">
        <v>192</v>
      </c>
      <c r="B39" s="61" t="s">
        <v>187</v>
      </c>
      <c r="C39" s="61" t="s">
        <v>2124</v>
      </c>
      <c r="D39" s="61" t="s">
        <v>3834</v>
      </c>
      <c r="E39" s="61" t="s">
        <v>1776</v>
      </c>
      <c r="F39" s="61" t="s">
        <v>3879</v>
      </c>
      <c r="G39" s="61" t="s">
        <v>1776</v>
      </c>
      <c r="H39" s="61" t="s">
        <v>3880</v>
      </c>
      <c r="I39" s="61" t="s">
        <v>1776</v>
      </c>
      <c r="J39" s="62">
        <f t="shared" si="0"/>
        <v>0.15416666666666673</v>
      </c>
      <c r="K39" s="63">
        <v>0</v>
      </c>
      <c r="M39" s="61" t="s">
        <v>723</v>
      </c>
      <c r="N39" s="61" t="s">
        <v>165</v>
      </c>
      <c r="O39" s="61" t="s">
        <v>166</v>
      </c>
      <c r="P39" s="61" t="s">
        <v>3950</v>
      </c>
      <c r="Q39" s="61" t="s">
        <v>1776</v>
      </c>
      <c r="R39" s="61" t="s">
        <v>5725</v>
      </c>
      <c r="S39" s="61" t="s">
        <v>1776</v>
      </c>
      <c r="T39" s="61" t="s">
        <v>5726</v>
      </c>
      <c r="U39" s="61" t="s">
        <v>1776</v>
      </c>
      <c r="V39" s="62">
        <f t="shared" si="1"/>
        <v>2.0254629629629706E-2</v>
      </c>
      <c r="W39" s="61" t="str">
        <f t="shared" si="2"/>
        <v>10</v>
      </c>
      <c r="X39" s="62" t="str">
        <f t="shared" si="3"/>
        <v>11</v>
      </c>
      <c r="Y39" s="63"/>
      <c r="AA39" s="63" t="s">
        <v>118</v>
      </c>
      <c r="AB39" s="63" t="s">
        <v>40</v>
      </c>
      <c r="AC39" s="63" t="s">
        <v>7379</v>
      </c>
      <c r="AD39" s="63" t="s">
        <v>2008</v>
      </c>
      <c r="AE39" s="63" t="s">
        <v>924</v>
      </c>
      <c r="AF39" s="63" t="s">
        <v>7346</v>
      </c>
      <c r="AG39" s="63" t="s">
        <v>323</v>
      </c>
      <c r="AH39" s="63" t="s">
        <v>7350</v>
      </c>
      <c r="AI39" s="63" t="s">
        <v>7347</v>
      </c>
      <c r="AJ39" s="63" t="s">
        <v>7381</v>
      </c>
      <c r="AK39" s="63" t="s">
        <v>7344</v>
      </c>
      <c r="AL39" s="63" t="s">
        <v>7348</v>
      </c>
      <c r="AM39" s="63" t="s">
        <v>7459</v>
      </c>
      <c r="AN39" s="64">
        <v>2</v>
      </c>
    </row>
    <row r="40" spans="1:40" ht="14.4">
      <c r="A40" s="61" t="s">
        <v>1481</v>
      </c>
      <c r="B40" s="61" t="s">
        <v>187</v>
      </c>
      <c r="C40" s="61" t="s">
        <v>2090</v>
      </c>
      <c r="D40" s="61" t="s">
        <v>3789</v>
      </c>
      <c r="E40" s="61" t="s">
        <v>1776</v>
      </c>
      <c r="F40" s="61" t="s">
        <v>3881</v>
      </c>
      <c r="G40" s="61" t="s">
        <v>1776</v>
      </c>
      <c r="H40" s="61" t="s">
        <v>3882</v>
      </c>
      <c r="I40" s="61" t="s">
        <v>1776</v>
      </c>
      <c r="J40" s="62">
        <f t="shared" si="0"/>
        <v>0.16075231481481483</v>
      </c>
      <c r="K40" s="63">
        <v>0</v>
      </c>
      <c r="M40" s="61" t="s">
        <v>771</v>
      </c>
      <c r="N40" s="61" t="s">
        <v>165</v>
      </c>
      <c r="O40" s="61" t="s">
        <v>166</v>
      </c>
      <c r="P40" s="61" t="s">
        <v>3789</v>
      </c>
      <c r="Q40" s="61" t="s">
        <v>1776</v>
      </c>
      <c r="R40" s="61" t="s">
        <v>5727</v>
      </c>
      <c r="S40" s="61" t="s">
        <v>1776</v>
      </c>
      <c r="T40" s="61" t="s">
        <v>5728</v>
      </c>
      <c r="U40" s="61" t="s">
        <v>1776</v>
      </c>
      <c r="V40" s="62">
        <f t="shared" si="1"/>
        <v>0.1101388888888889</v>
      </c>
      <c r="W40" s="61" t="str">
        <f t="shared" si="2"/>
        <v>12</v>
      </c>
      <c r="X40" s="62" t="str">
        <f t="shared" si="3"/>
        <v>15</v>
      </c>
      <c r="Y40" s="63">
        <v>0</v>
      </c>
      <c r="AA40" s="63" t="s">
        <v>118</v>
      </c>
      <c r="AB40" s="63" t="s">
        <v>40</v>
      </c>
      <c r="AC40" s="63" t="s">
        <v>7379</v>
      </c>
      <c r="AD40" s="63" t="s">
        <v>2008</v>
      </c>
      <c r="AE40" s="63" t="s">
        <v>380</v>
      </c>
      <c r="AF40" s="63" t="s">
        <v>7346</v>
      </c>
      <c r="AG40" s="63" t="s">
        <v>1357</v>
      </c>
      <c r="AH40" s="63" t="s">
        <v>7364</v>
      </c>
      <c r="AI40" s="63" t="s">
        <v>7460</v>
      </c>
      <c r="AJ40" s="63" t="s">
        <v>7383</v>
      </c>
      <c r="AK40" s="63" t="s">
        <v>7344</v>
      </c>
      <c r="AL40" s="63" t="s">
        <v>7348</v>
      </c>
      <c r="AM40" s="63" t="s">
        <v>7461</v>
      </c>
      <c r="AN40" s="64">
        <v>1</v>
      </c>
    </row>
    <row r="41" spans="1:40" ht="14.4">
      <c r="A41" s="61" t="s">
        <v>1290</v>
      </c>
      <c r="B41" s="61" t="s">
        <v>40</v>
      </c>
      <c r="C41" s="61" t="s">
        <v>2016</v>
      </c>
      <c r="D41" s="61" t="s">
        <v>3859</v>
      </c>
      <c r="E41" s="61" t="s">
        <v>1776</v>
      </c>
      <c r="F41" s="61" t="s">
        <v>3883</v>
      </c>
      <c r="G41" s="61" t="s">
        <v>1776</v>
      </c>
      <c r="H41" s="61" t="s">
        <v>3884</v>
      </c>
      <c r="I41" s="61" t="s">
        <v>1776</v>
      </c>
      <c r="J41" s="62">
        <f t="shared" si="0"/>
        <v>0.16666666666666663</v>
      </c>
      <c r="K41" s="63">
        <v>1</v>
      </c>
      <c r="M41" s="61" t="s">
        <v>1679</v>
      </c>
      <c r="N41" s="61" t="s">
        <v>165</v>
      </c>
      <c r="O41" s="61" t="s">
        <v>166</v>
      </c>
      <c r="P41" s="61" t="s">
        <v>3829</v>
      </c>
      <c r="Q41" s="61" t="s">
        <v>1776</v>
      </c>
      <c r="R41" s="61" t="s">
        <v>5729</v>
      </c>
      <c r="S41" s="61" t="s">
        <v>1776</v>
      </c>
      <c r="T41" s="61" t="s">
        <v>5730</v>
      </c>
      <c r="U41" s="61" t="s">
        <v>1776</v>
      </c>
      <c r="V41" s="62">
        <f t="shared" si="1"/>
        <v>0.17781250000000004</v>
      </c>
      <c r="W41" s="61" t="str">
        <f t="shared" si="2"/>
        <v>13</v>
      </c>
      <c r="X41" s="62" t="str">
        <f t="shared" si="3"/>
        <v>17</v>
      </c>
      <c r="Y41" s="63">
        <v>0</v>
      </c>
      <c r="AA41" s="63" t="s">
        <v>710</v>
      </c>
      <c r="AB41" s="63" t="s">
        <v>40</v>
      </c>
      <c r="AC41" s="63" t="s">
        <v>7462</v>
      </c>
      <c r="AD41" s="63" t="s">
        <v>2654</v>
      </c>
      <c r="AE41" s="63" t="s">
        <v>333</v>
      </c>
      <c r="AF41" s="63" t="s">
        <v>7346</v>
      </c>
      <c r="AG41" s="63" t="s">
        <v>524</v>
      </c>
      <c r="AH41" s="63" t="s">
        <v>7350</v>
      </c>
      <c r="AI41" s="63" t="s">
        <v>7463</v>
      </c>
      <c r="AJ41" s="63" t="s">
        <v>7371</v>
      </c>
      <c r="AK41" s="63" t="s">
        <v>7344</v>
      </c>
      <c r="AL41" s="63" t="s">
        <v>7348</v>
      </c>
      <c r="AM41" s="63" t="s">
        <v>7464</v>
      </c>
      <c r="AN41" s="64">
        <v>1</v>
      </c>
    </row>
    <row r="42" spans="1:40" ht="14.4">
      <c r="A42" s="61" t="s">
        <v>3885</v>
      </c>
      <c r="B42" s="61" t="s">
        <v>40</v>
      </c>
      <c r="C42" s="61" t="s">
        <v>2013</v>
      </c>
      <c r="D42" s="61" t="s">
        <v>3886</v>
      </c>
      <c r="E42" s="61" t="s">
        <v>3849</v>
      </c>
      <c r="F42" s="61" t="s">
        <v>3887</v>
      </c>
      <c r="G42" s="61" t="s">
        <v>3847</v>
      </c>
      <c r="H42" s="61" t="s">
        <v>3888</v>
      </c>
      <c r="I42" s="61" t="s">
        <v>3847</v>
      </c>
      <c r="J42" s="62">
        <f t="shared" si="0"/>
        <v>0.16767361111111112</v>
      </c>
      <c r="K42" s="63">
        <v>1</v>
      </c>
      <c r="M42" s="61" t="s">
        <v>1378</v>
      </c>
      <c r="N42" s="61" t="s">
        <v>165</v>
      </c>
      <c r="O42" s="61" t="s">
        <v>166</v>
      </c>
      <c r="P42" s="61" t="s">
        <v>3798</v>
      </c>
      <c r="Q42" s="61" t="s">
        <v>1776</v>
      </c>
      <c r="R42" s="61" t="s">
        <v>5731</v>
      </c>
      <c r="S42" s="61" t="s">
        <v>1776</v>
      </c>
      <c r="T42" s="61" t="s">
        <v>5732</v>
      </c>
      <c r="U42" s="61" t="s">
        <v>1776</v>
      </c>
      <c r="V42" s="62">
        <f t="shared" si="1"/>
        <v>5.0543981481481426E-2</v>
      </c>
      <c r="W42" s="61" t="str">
        <f t="shared" si="2"/>
        <v>13</v>
      </c>
      <c r="X42" s="62" t="str">
        <f t="shared" si="3"/>
        <v>14</v>
      </c>
      <c r="Y42" s="63">
        <v>0</v>
      </c>
      <c r="AA42" s="63" t="s">
        <v>1316</v>
      </c>
      <c r="AB42" s="63" t="s">
        <v>40</v>
      </c>
      <c r="AC42" s="63" t="s">
        <v>7397</v>
      </c>
      <c r="AD42" s="63" t="s">
        <v>3214</v>
      </c>
      <c r="AE42" s="63" t="s">
        <v>1282</v>
      </c>
      <c r="AF42" s="63" t="s">
        <v>7353</v>
      </c>
      <c r="AG42" s="63" t="s">
        <v>1282</v>
      </c>
      <c r="AH42" s="63" t="s">
        <v>7341</v>
      </c>
      <c r="AI42" s="63" t="s">
        <v>7367</v>
      </c>
      <c r="AJ42" s="63" t="s">
        <v>7465</v>
      </c>
      <c r="AK42" s="63" t="s">
        <v>7348</v>
      </c>
      <c r="AL42" s="63" t="s">
        <v>1776</v>
      </c>
      <c r="AM42" s="63" t="s">
        <v>7466</v>
      </c>
      <c r="AN42" s="64">
        <v>1</v>
      </c>
    </row>
    <row r="43" spans="1:40" ht="14.4">
      <c r="A43" s="61" t="s">
        <v>364</v>
      </c>
      <c r="B43" s="61" t="s">
        <v>187</v>
      </c>
      <c r="C43" s="61" t="s">
        <v>2090</v>
      </c>
      <c r="D43" s="61" t="s">
        <v>3794</v>
      </c>
      <c r="E43" s="61" t="s">
        <v>1776</v>
      </c>
      <c r="F43" s="61" t="s">
        <v>3889</v>
      </c>
      <c r="G43" s="61" t="s">
        <v>1776</v>
      </c>
      <c r="H43" s="61" t="s">
        <v>3890</v>
      </c>
      <c r="I43" s="61" t="s">
        <v>1776</v>
      </c>
      <c r="J43" s="62">
        <f t="shared" si="0"/>
        <v>0.17219907407407403</v>
      </c>
      <c r="K43" s="63">
        <v>1</v>
      </c>
      <c r="M43" s="61" t="s">
        <v>771</v>
      </c>
      <c r="N43" s="61" t="s">
        <v>165</v>
      </c>
      <c r="O43" s="61" t="s">
        <v>166</v>
      </c>
      <c r="P43" s="61" t="s">
        <v>3834</v>
      </c>
      <c r="Q43" s="61" t="s">
        <v>1776</v>
      </c>
      <c r="R43" s="61" t="s">
        <v>5733</v>
      </c>
      <c r="S43" s="61" t="s">
        <v>1776</v>
      </c>
      <c r="T43" s="61" t="s">
        <v>5734</v>
      </c>
      <c r="U43" s="61" t="s">
        <v>1776</v>
      </c>
      <c r="V43" s="62">
        <f t="shared" si="1"/>
        <v>0.22892361111111104</v>
      </c>
      <c r="W43" s="61" t="str">
        <f t="shared" si="2"/>
        <v>14</v>
      </c>
      <c r="X43" s="62" t="str">
        <f t="shared" si="3"/>
        <v>20</v>
      </c>
      <c r="Y43" s="63">
        <v>1</v>
      </c>
      <c r="AA43" s="63" t="s">
        <v>810</v>
      </c>
      <c r="AB43" s="63" t="s">
        <v>40</v>
      </c>
      <c r="AC43" s="63" t="s">
        <v>7447</v>
      </c>
      <c r="AD43" s="63" t="s">
        <v>2384</v>
      </c>
      <c r="AE43" s="63" t="s">
        <v>333</v>
      </c>
      <c r="AF43" s="63" t="s">
        <v>7346</v>
      </c>
      <c r="AG43" s="63" t="s">
        <v>524</v>
      </c>
      <c r="AH43" s="63" t="s">
        <v>7350</v>
      </c>
      <c r="AI43" s="63" t="s">
        <v>7347</v>
      </c>
      <c r="AJ43" s="63" t="s">
        <v>7467</v>
      </c>
      <c r="AK43" s="63" t="s">
        <v>7344</v>
      </c>
      <c r="AL43" s="63" t="s">
        <v>7348</v>
      </c>
      <c r="AM43" s="63" t="s">
        <v>7468</v>
      </c>
      <c r="AN43" s="64">
        <v>2</v>
      </c>
    </row>
    <row r="44" spans="1:40" ht="14.4">
      <c r="A44" s="61" t="s">
        <v>1164</v>
      </c>
      <c r="B44" s="61" t="s">
        <v>187</v>
      </c>
      <c r="C44" s="61" t="s">
        <v>2090</v>
      </c>
      <c r="D44" s="61" t="s">
        <v>3872</v>
      </c>
      <c r="E44" s="61" t="s">
        <v>3820</v>
      </c>
      <c r="F44" s="61" t="s">
        <v>3891</v>
      </c>
      <c r="G44" s="61" t="s">
        <v>3767</v>
      </c>
      <c r="H44" s="61" t="s">
        <v>3892</v>
      </c>
      <c r="I44" s="61" t="s">
        <v>3767</v>
      </c>
      <c r="J44" s="62">
        <f t="shared" si="0"/>
        <v>0.1774074074074074</v>
      </c>
      <c r="K44" s="63">
        <v>0</v>
      </c>
      <c r="M44" s="61" t="s">
        <v>771</v>
      </c>
      <c r="N44" s="61" t="s">
        <v>165</v>
      </c>
      <c r="O44" s="61" t="s">
        <v>166</v>
      </c>
      <c r="P44" s="61" t="s">
        <v>3798</v>
      </c>
      <c r="Q44" s="61" t="s">
        <v>1776</v>
      </c>
      <c r="R44" s="61" t="s">
        <v>5735</v>
      </c>
      <c r="S44" s="61" t="s">
        <v>1776</v>
      </c>
      <c r="T44" s="61" t="s">
        <v>5736</v>
      </c>
      <c r="U44" s="61" t="s">
        <v>1776</v>
      </c>
      <c r="V44" s="62">
        <f t="shared" si="1"/>
        <v>0.28256944444444443</v>
      </c>
      <c r="W44" s="61" t="str">
        <f t="shared" si="2"/>
        <v>15</v>
      </c>
      <c r="X44" s="62" t="str">
        <f t="shared" si="3"/>
        <v>22</v>
      </c>
      <c r="Y44" s="63">
        <v>1</v>
      </c>
      <c r="AA44" s="63" t="s">
        <v>1295</v>
      </c>
      <c r="AB44" s="63" t="s">
        <v>40</v>
      </c>
      <c r="AC44" s="63" t="s">
        <v>7373</v>
      </c>
      <c r="AD44" s="63" t="s">
        <v>2983</v>
      </c>
      <c r="AE44" s="63" t="s">
        <v>524</v>
      </c>
      <c r="AF44" s="63" t="s">
        <v>7353</v>
      </c>
      <c r="AG44" s="63" t="s">
        <v>524</v>
      </c>
      <c r="AH44" s="63" t="s">
        <v>7341</v>
      </c>
      <c r="AI44" s="63" t="s">
        <v>7355</v>
      </c>
      <c r="AJ44" s="63" t="s">
        <v>7469</v>
      </c>
      <c r="AK44" s="63" t="s">
        <v>7344</v>
      </c>
      <c r="AL44" s="63" t="s">
        <v>7348</v>
      </c>
      <c r="AM44" s="63" t="s">
        <v>7470</v>
      </c>
      <c r="AN44" s="64">
        <v>1</v>
      </c>
    </row>
    <row r="45" spans="1:40" ht="14.4">
      <c r="A45" s="61" t="s">
        <v>3893</v>
      </c>
      <c r="B45" s="61" t="s">
        <v>187</v>
      </c>
      <c r="C45" s="61" t="s">
        <v>2124</v>
      </c>
      <c r="D45" s="61" t="s">
        <v>3894</v>
      </c>
      <c r="E45" s="61" t="s">
        <v>3895</v>
      </c>
      <c r="F45" s="61" t="s">
        <v>3896</v>
      </c>
      <c r="G45" s="61" t="s">
        <v>3847</v>
      </c>
      <c r="H45" s="61" t="s">
        <v>3897</v>
      </c>
      <c r="I45" s="61" t="s">
        <v>3898</v>
      </c>
      <c r="J45" s="62">
        <f t="shared" si="0"/>
        <v>0.17811342592592594</v>
      </c>
      <c r="K45" s="63">
        <v>0</v>
      </c>
      <c r="M45" s="61" t="s">
        <v>169</v>
      </c>
      <c r="N45" s="61" t="s">
        <v>165</v>
      </c>
      <c r="O45" s="61" t="s">
        <v>166</v>
      </c>
      <c r="P45" s="61" t="s">
        <v>3826</v>
      </c>
      <c r="Q45" s="61" t="s">
        <v>1776</v>
      </c>
      <c r="R45" s="61" t="s">
        <v>5737</v>
      </c>
      <c r="S45" s="61" t="s">
        <v>1776</v>
      </c>
      <c r="T45" s="61" t="s">
        <v>5738</v>
      </c>
      <c r="U45" s="61" t="s">
        <v>1776</v>
      </c>
      <c r="V45" s="62">
        <f t="shared" si="1"/>
        <v>4.7349537037036926E-2</v>
      </c>
      <c r="W45" s="61" t="str">
        <f t="shared" si="2"/>
        <v>18</v>
      </c>
      <c r="X45" s="62" t="str">
        <f t="shared" si="3"/>
        <v>19</v>
      </c>
      <c r="Y45" s="63">
        <v>0</v>
      </c>
      <c r="AA45" s="63" t="s">
        <v>122</v>
      </c>
      <c r="AB45" s="63" t="s">
        <v>40</v>
      </c>
      <c r="AC45" s="63" t="s">
        <v>7389</v>
      </c>
      <c r="AD45" s="63" t="s">
        <v>2017</v>
      </c>
      <c r="AE45" s="63" t="s">
        <v>333</v>
      </c>
      <c r="AF45" s="63" t="s">
        <v>7471</v>
      </c>
      <c r="AG45" s="63" t="s">
        <v>333</v>
      </c>
      <c r="AH45" s="63" t="s">
        <v>7341</v>
      </c>
      <c r="AI45" s="63" t="s">
        <v>7365</v>
      </c>
      <c r="AJ45" s="63" t="s">
        <v>7392</v>
      </c>
      <c r="AK45" s="63" t="s">
        <v>7348</v>
      </c>
      <c r="AL45" s="63" t="s">
        <v>1776</v>
      </c>
      <c r="AM45" s="63" t="s">
        <v>7472</v>
      </c>
      <c r="AN45" s="64">
        <v>0</v>
      </c>
    </row>
    <row r="46" spans="1:40" ht="14.4">
      <c r="A46" s="61" t="s">
        <v>561</v>
      </c>
      <c r="B46" s="61" t="s">
        <v>187</v>
      </c>
      <c r="C46" s="61" t="s">
        <v>2090</v>
      </c>
      <c r="D46" s="61" t="s">
        <v>3840</v>
      </c>
      <c r="E46" s="61" t="s">
        <v>3812</v>
      </c>
      <c r="F46" s="61" t="s">
        <v>3899</v>
      </c>
      <c r="G46" s="61" t="s">
        <v>3847</v>
      </c>
      <c r="H46" s="61" t="s">
        <v>3900</v>
      </c>
      <c r="I46" s="61" t="s">
        <v>3847</v>
      </c>
      <c r="J46" s="62">
        <f t="shared" si="0"/>
        <v>0.18253472222222222</v>
      </c>
      <c r="K46" s="63">
        <v>1</v>
      </c>
      <c r="M46" s="61" t="s">
        <v>771</v>
      </c>
      <c r="N46" s="61" t="s">
        <v>165</v>
      </c>
      <c r="O46" s="61" t="s">
        <v>166</v>
      </c>
      <c r="P46" s="61" t="s">
        <v>3823</v>
      </c>
      <c r="Q46" s="61" t="s">
        <v>1776</v>
      </c>
      <c r="R46" s="61" t="s">
        <v>5739</v>
      </c>
      <c r="S46" s="61" t="s">
        <v>1776</v>
      </c>
      <c r="T46" s="61" t="s">
        <v>5740</v>
      </c>
      <c r="U46" s="61" t="s">
        <v>1776</v>
      </c>
      <c r="V46" s="62">
        <f t="shared" si="1"/>
        <v>4.7476851851851798E-2</v>
      </c>
      <c r="W46" s="61" t="str">
        <f t="shared" si="2"/>
        <v>19</v>
      </c>
      <c r="X46" s="62" t="str">
        <f t="shared" si="3"/>
        <v>21</v>
      </c>
      <c r="Y46" s="63">
        <v>0</v>
      </c>
      <c r="AA46" s="63" t="s">
        <v>534</v>
      </c>
      <c r="AB46" s="63" t="s">
        <v>40</v>
      </c>
      <c r="AC46" s="63" t="s">
        <v>109</v>
      </c>
      <c r="AD46" s="63" t="s">
        <v>2386</v>
      </c>
      <c r="AE46" s="63" t="s">
        <v>333</v>
      </c>
      <c r="AF46" s="63" t="s">
        <v>7413</v>
      </c>
      <c r="AG46" s="63" t="s">
        <v>333</v>
      </c>
      <c r="AH46" s="63" t="s">
        <v>7350</v>
      </c>
      <c r="AI46" s="63" t="s">
        <v>7417</v>
      </c>
      <c r="AJ46" s="63" t="s">
        <v>7473</v>
      </c>
      <c r="AK46" s="63" t="s">
        <v>7344</v>
      </c>
      <c r="AL46" s="63" t="s">
        <v>7344</v>
      </c>
      <c r="AM46" s="63" t="s">
        <v>7474</v>
      </c>
      <c r="AN46" s="64">
        <v>0</v>
      </c>
    </row>
    <row r="47" spans="1:40" ht="14.4">
      <c r="A47" s="61" t="s">
        <v>364</v>
      </c>
      <c r="B47" s="61" t="s">
        <v>187</v>
      </c>
      <c r="C47" s="61" t="s">
        <v>2090</v>
      </c>
      <c r="D47" s="61" t="s">
        <v>3840</v>
      </c>
      <c r="E47" s="61" t="s">
        <v>1776</v>
      </c>
      <c r="F47" s="61" t="s">
        <v>3901</v>
      </c>
      <c r="G47" s="61" t="s">
        <v>1776</v>
      </c>
      <c r="H47" s="61" t="s">
        <v>3902</v>
      </c>
      <c r="I47" s="61" t="s">
        <v>1776</v>
      </c>
      <c r="J47" s="62">
        <f t="shared" si="0"/>
        <v>0.18592592592592605</v>
      </c>
      <c r="K47" s="63">
        <v>1</v>
      </c>
      <c r="M47" s="61" t="s">
        <v>1706</v>
      </c>
      <c r="N47" s="61" t="s">
        <v>814</v>
      </c>
      <c r="O47" s="61" t="s">
        <v>814</v>
      </c>
      <c r="P47" s="61" t="s">
        <v>4015</v>
      </c>
      <c r="Q47" s="61" t="s">
        <v>5741</v>
      </c>
      <c r="R47" s="61" t="s">
        <v>5742</v>
      </c>
      <c r="S47" s="61" t="s">
        <v>3767</v>
      </c>
      <c r="T47" s="61" t="s">
        <v>5631</v>
      </c>
      <c r="U47" s="61" t="s">
        <v>3767</v>
      </c>
      <c r="V47" s="62"/>
      <c r="W47" s="61" t="str">
        <f t="shared" si="2"/>
        <v>07</v>
      </c>
      <c r="X47" s="62" t="str">
        <f t="shared" si="3"/>
        <v>未打卡</v>
      </c>
      <c r="Y47" s="63"/>
      <c r="AA47" s="63" t="s">
        <v>1316</v>
      </c>
      <c r="AB47" s="63" t="s">
        <v>40</v>
      </c>
      <c r="AC47" s="63" t="s">
        <v>7397</v>
      </c>
      <c r="AD47" s="63" t="s">
        <v>3214</v>
      </c>
      <c r="AE47" s="63" t="s">
        <v>333</v>
      </c>
      <c r="AF47" s="63" t="s">
        <v>7353</v>
      </c>
      <c r="AG47" s="63" t="s">
        <v>524</v>
      </c>
      <c r="AH47" s="63" t="s">
        <v>7341</v>
      </c>
      <c r="AI47" s="63" t="s">
        <v>7463</v>
      </c>
      <c r="AJ47" s="63" t="s">
        <v>7475</v>
      </c>
      <c r="AK47" s="63" t="s">
        <v>7348</v>
      </c>
      <c r="AL47" s="63" t="s">
        <v>1776</v>
      </c>
      <c r="AM47" s="63" t="s">
        <v>7400</v>
      </c>
      <c r="AN47" s="64">
        <v>2</v>
      </c>
    </row>
    <row r="48" spans="1:40" ht="14.4">
      <c r="A48" s="61" t="s">
        <v>1193</v>
      </c>
      <c r="B48" s="61" t="s">
        <v>187</v>
      </c>
      <c r="C48" s="61" t="s">
        <v>3622</v>
      </c>
      <c r="D48" s="61" t="s">
        <v>3872</v>
      </c>
      <c r="E48" s="61" t="s">
        <v>1776</v>
      </c>
      <c r="F48" s="61" t="s">
        <v>3865</v>
      </c>
      <c r="G48" s="61" t="s">
        <v>1776</v>
      </c>
      <c r="H48" s="61" t="s">
        <v>3839</v>
      </c>
      <c r="I48" s="61" t="s">
        <v>1776</v>
      </c>
      <c r="J48" s="62">
        <f t="shared" si="0"/>
        <v>0.1875</v>
      </c>
      <c r="K48" s="63">
        <v>1</v>
      </c>
      <c r="M48" s="61" t="s">
        <v>1399</v>
      </c>
      <c r="N48" s="61" t="s">
        <v>814</v>
      </c>
      <c r="O48" s="61" t="s">
        <v>1400</v>
      </c>
      <c r="P48" s="61" t="s">
        <v>3862</v>
      </c>
      <c r="Q48" s="61" t="s">
        <v>5741</v>
      </c>
      <c r="R48" s="61" t="s">
        <v>5743</v>
      </c>
      <c r="S48" s="61" t="s">
        <v>3767</v>
      </c>
      <c r="T48" s="61" t="s">
        <v>5744</v>
      </c>
      <c r="U48" s="61" t="s">
        <v>3767</v>
      </c>
      <c r="V48" s="62"/>
      <c r="W48" s="61" t="str">
        <f t="shared" si="2"/>
        <v>07</v>
      </c>
      <c r="X48" s="62" t="str">
        <f t="shared" si="3"/>
        <v>17</v>
      </c>
      <c r="Y48" s="63">
        <v>0</v>
      </c>
      <c r="AA48" s="63" t="s">
        <v>873</v>
      </c>
      <c r="AB48" s="63" t="s">
        <v>40</v>
      </c>
      <c r="AC48" s="63" t="s">
        <v>7447</v>
      </c>
      <c r="AD48" s="63" t="s">
        <v>2648</v>
      </c>
      <c r="AE48" s="63" t="s">
        <v>323</v>
      </c>
      <c r="AF48" s="63" t="s">
        <v>7346</v>
      </c>
      <c r="AG48" s="63" t="s">
        <v>323</v>
      </c>
      <c r="AH48" s="63" t="s">
        <v>7476</v>
      </c>
      <c r="AI48" s="63" t="s">
        <v>7477</v>
      </c>
      <c r="AJ48" s="63" t="s">
        <v>7371</v>
      </c>
      <c r="AK48" s="63" t="s">
        <v>7344</v>
      </c>
      <c r="AL48" s="63" t="s">
        <v>7348</v>
      </c>
      <c r="AM48" s="63" t="s">
        <v>7478</v>
      </c>
      <c r="AN48" s="64">
        <v>1</v>
      </c>
    </row>
    <row r="49" spans="1:40" ht="14.4">
      <c r="A49" s="61" t="s">
        <v>1199</v>
      </c>
      <c r="B49" s="61" t="s">
        <v>40</v>
      </c>
      <c r="C49" s="61" t="s">
        <v>2010</v>
      </c>
      <c r="D49" s="61" t="s">
        <v>3867</v>
      </c>
      <c r="E49" s="61" t="s">
        <v>3812</v>
      </c>
      <c r="F49" s="61" t="s">
        <v>3903</v>
      </c>
      <c r="G49" s="61" t="s">
        <v>3904</v>
      </c>
      <c r="H49" s="61" t="s">
        <v>3905</v>
      </c>
      <c r="I49" s="61" t="s">
        <v>3904</v>
      </c>
      <c r="J49" s="62">
        <f t="shared" si="0"/>
        <v>0.19346064814814812</v>
      </c>
      <c r="K49" s="63">
        <v>1</v>
      </c>
      <c r="M49" s="61" t="s">
        <v>1658</v>
      </c>
      <c r="N49" s="61" t="s">
        <v>814</v>
      </c>
      <c r="O49" s="61" t="s">
        <v>815</v>
      </c>
      <c r="P49" s="61" t="s">
        <v>3811</v>
      </c>
      <c r="Q49" s="61" t="s">
        <v>5741</v>
      </c>
      <c r="R49" s="61" t="s">
        <v>5745</v>
      </c>
      <c r="S49" s="61" t="s">
        <v>3780</v>
      </c>
      <c r="T49" s="61" t="s">
        <v>4723</v>
      </c>
      <c r="U49" s="61" t="s">
        <v>3780</v>
      </c>
      <c r="V49" s="62"/>
      <c r="W49" s="61" t="str">
        <f t="shared" si="2"/>
        <v>07</v>
      </c>
      <c r="X49" s="62" t="str">
        <f t="shared" si="3"/>
        <v>17</v>
      </c>
      <c r="Y49" s="63">
        <v>1</v>
      </c>
      <c r="AA49" s="63" t="s">
        <v>1001</v>
      </c>
      <c r="AB49" s="63" t="s">
        <v>40</v>
      </c>
      <c r="AC49" s="63" t="s">
        <v>7462</v>
      </c>
      <c r="AD49" s="63" t="s">
        <v>2434</v>
      </c>
      <c r="AE49" s="63" t="s">
        <v>323</v>
      </c>
      <c r="AF49" s="63" t="s">
        <v>7346</v>
      </c>
      <c r="AG49" s="63" t="s">
        <v>323</v>
      </c>
      <c r="AH49" s="63" t="s">
        <v>7476</v>
      </c>
      <c r="AI49" s="63" t="s">
        <v>7477</v>
      </c>
      <c r="AJ49" s="63" t="s">
        <v>7371</v>
      </c>
      <c r="AK49" s="63" t="s">
        <v>7344</v>
      </c>
      <c r="AL49" s="63" t="s">
        <v>7348</v>
      </c>
      <c r="AM49" s="63" t="s">
        <v>7479</v>
      </c>
      <c r="AN49" s="64">
        <v>2</v>
      </c>
    </row>
    <row r="50" spans="1:40" ht="14.4">
      <c r="A50" s="61" t="s">
        <v>928</v>
      </c>
      <c r="B50" s="61" t="s">
        <v>187</v>
      </c>
      <c r="C50" s="61" t="s">
        <v>2124</v>
      </c>
      <c r="D50" s="61" t="s">
        <v>3834</v>
      </c>
      <c r="E50" s="61" t="s">
        <v>3845</v>
      </c>
      <c r="F50" s="61" t="s">
        <v>3906</v>
      </c>
      <c r="G50" s="61" t="s">
        <v>3847</v>
      </c>
      <c r="H50" s="61" t="s">
        <v>3907</v>
      </c>
      <c r="I50" s="61" t="s">
        <v>3847</v>
      </c>
      <c r="J50" s="62">
        <f t="shared" si="0"/>
        <v>0.19406249999999997</v>
      </c>
      <c r="K50" s="63">
        <v>1</v>
      </c>
      <c r="M50" s="61" t="s">
        <v>1618</v>
      </c>
      <c r="N50" s="61" t="s">
        <v>814</v>
      </c>
      <c r="O50" s="61" t="s">
        <v>1619</v>
      </c>
      <c r="P50" s="61" t="s">
        <v>3886</v>
      </c>
      <c r="Q50" s="61" t="s">
        <v>5741</v>
      </c>
      <c r="R50" s="61" t="s">
        <v>5746</v>
      </c>
      <c r="S50" s="61" t="s">
        <v>3780</v>
      </c>
      <c r="T50" s="61" t="s">
        <v>4088</v>
      </c>
      <c r="U50" s="61" t="s">
        <v>3780</v>
      </c>
      <c r="V50" s="62"/>
      <c r="W50" s="61" t="str">
        <f t="shared" si="2"/>
        <v>08</v>
      </c>
      <c r="X50" s="62" t="str">
        <f t="shared" si="3"/>
        <v>17</v>
      </c>
      <c r="Y50" s="63">
        <v>1</v>
      </c>
      <c r="AA50" s="63" t="s">
        <v>1001</v>
      </c>
      <c r="AB50" s="63" t="s">
        <v>40</v>
      </c>
      <c r="AC50" s="63" t="s">
        <v>7462</v>
      </c>
      <c r="AD50" s="63" t="s">
        <v>2434</v>
      </c>
      <c r="AE50" s="63" t="s">
        <v>924</v>
      </c>
      <c r="AF50" s="63" t="s">
        <v>7346</v>
      </c>
      <c r="AG50" s="63" t="s">
        <v>924</v>
      </c>
      <c r="AH50" s="63" t="s">
        <v>7350</v>
      </c>
      <c r="AI50" s="63" t="s">
        <v>7370</v>
      </c>
      <c r="AJ50" s="63" t="s">
        <v>7371</v>
      </c>
      <c r="AK50" s="63" t="s">
        <v>7344</v>
      </c>
      <c r="AL50" s="63" t="s">
        <v>7348</v>
      </c>
      <c r="AM50" s="63" t="s">
        <v>7479</v>
      </c>
      <c r="AN50" s="64">
        <v>1</v>
      </c>
    </row>
    <row r="51" spans="1:40" ht="14.4">
      <c r="A51" s="61" t="s">
        <v>928</v>
      </c>
      <c r="B51" s="61" t="s">
        <v>187</v>
      </c>
      <c r="C51" s="61" t="s">
        <v>2124</v>
      </c>
      <c r="D51" s="61" t="s">
        <v>3798</v>
      </c>
      <c r="E51" s="61" t="s">
        <v>1776</v>
      </c>
      <c r="F51" s="61" t="s">
        <v>3908</v>
      </c>
      <c r="G51" s="61" t="s">
        <v>1776</v>
      </c>
      <c r="H51" s="61" t="s">
        <v>3909</v>
      </c>
      <c r="I51" s="61" t="s">
        <v>1776</v>
      </c>
      <c r="J51" s="62">
        <f t="shared" si="0"/>
        <v>0.19512731481481482</v>
      </c>
      <c r="K51" s="63">
        <v>1</v>
      </c>
      <c r="M51" s="61" t="s">
        <v>1618</v>
      </c>
      <c r="N51" s="61" t="s">
        <v>814</v>
      </c>
      <c r="O51" s="61" t="s">
        <v>1619</v>
      </c>
      <c r="P51" s="61" t="s">
        <v>3852</v>
      </c>
      <c r="Q51" s="61" t="s">
        <v>5741</v>
      </c>
      <c r="R51" s="61" t="s">
        <v>5747</v>
      </c>
      <c r="S51" s="61" t="s">
        <v>3780</v>
      </c>
      <c r="T51" s="61" t="s">
        <v>5748</v>
      </c>
      <c r="U51" s="61" t="s">
        <v>3780</v>
      </c>
      <c r="V51" s="62"/>
      <c r="W51" s="61" t="str">
        <f t="shared" si="2"/>
        <v>08</v>
      </c>
      <c r="X51" s="62" t="str">
        <f t="shared" si="3"/>
        <v>17</v>
      </c>
      <c r="Y51" s="63">
        <v>1</v>
      </c>
      <c r="AA51" s="63" t="s">
        <v>1706</v>
      </c>
      <c r="AB51" s="63" t="s">
        <v>814</v>
      </c>
      <c r="AC51" s="63" t="s">
        <v>814</v>
      </c>
      <c r="AD51" s="63" t="s">
        <v>3365</v>
      </c>
      <c r="AE51" s="63" t="s">
        <v>323</v>
      </c>
      <c r="AF51" s="63" t="s">
        <v>7480</v>
      </c>
      <c r="AG51" s="63" t="s">
        <v>323</v>
      </c>
      <c r="AH51" s="63" t="s">
        <v>7350</v>
      </c>
      <c r="AI51" s="63" t="s">
        <v>7457</v>
      </c>
      <c r="AJ51" s="63" t="s">
        <v>7481</v>
      </c>
      <c r="AK51" s="63" t="s">
        <v>7348</v>
      </c>
      <c r="AL51" s="63" t="s">
        <v>1776</v>
      </c>
      <c r="AM51" s="63" t="s">
        <v>7482</v>
      </c>
      <c r="AN51" s="64">
        <v>0</v>
      </c>
    </row>
    <row r="52" spans="1:40" ht="14.4">
      <c r="A52" s="61" t="s">
        <v>366</v>
      </c>
      <c r="B52" s="61" t="s">
        <v>187</v>
      </c>
      <c r="C52" s="61" t="s">
        <v>2124</v>
      </c>
      <c r="D52" s="61" t="s">
        <v>3826</v>
      </c>
      <c r="E52" s="61" t="s">
        <v>1776</v>
      </c>
      <c r="F52" s="61" t="s">
        <v>3910</v>
      </c>
      <c r="G52" s="61" t="s">
        <v>1776</v>
      </c>
      <c r="H52" s="61" t="s">
        <v>3911</v>
      </c>
      <c r="I52" s="61" t="s">
        <v>1776</v>
      </c>
      <c r="J52" s="62">
        <f t="shared" si="0"/>
        <v>0.19664351851851852</v>
      </c>
      <c r="K52" s="63">
        <v>1</v>
      </c>
      <c r="M52" s="61" t="s">
        <v>1706</v>
      </c>
      <c r="N52" s="61" t="s">
        <v>814</v>
      </c>
      <c r="O52" s="61" t="s">
        <v>814</v>
      </c>
      <c r="P52" s="61" t="s">
        <v>3852</v>
      </c>
      <c r="Q52" s="61" t="s">
        <v>5741</v>
      </c>
      <c r="R52" s="61" t="s">
        <v>5252</v>
      </c>
      <c r="S52" s="61" t="s">
        <v>3767</v>
      </c>
      <c r="T52" s="61" t="s">
        <v>5631</v>
      </c>
      <c r="U52" s="61" t="s">
        <v>3767</v>
      </c>
      <c r="V52" s="62"/>
      <c r="W52" s="61" t="str">
        <f t="shared" si="2"/>
        <v>08</v>
      </c>
      <c r="X52" s="62" t="str">
        <f t="shared" si="3"/>
        <v>未打卡</v>
      </c>
      <c r="Y52" s="63"/>
      <c r="AA52" s="63" t="s">
        <v>534</v>
      </c>
      <c r="AB52" s="63" t="s">
        <v>40</v>
      </c>
      <c r="AC52" s="63" t="s">
        <v>109</v>
      </c>
      <c r="AD52" s="63" t="s">
        <v>2386</v>
      </c>
      <c r="AE52" s="63" t="s">
        <v>323</v>
      </c>
      <c r="AF52" s="63" t="s">
        <v>7353</v>
      </c>
      <c r="AG52" s="63" t="s">
        <v>323</v>
      </c>
      <c r="AH52" s="63" t="s">
        <v>7390</v>
      </c>
      <c r="AI52" s="63" t="s">
        <v>7428</v>
      </c>
      <c r="AJ52" s="63" t="s">
        <v>7483</v>
      </c>
      <c r="AK52" s="63" t="s">
        <v>7344</v>
      </c>
      <c r="AL52" s="63" t="s">
        <v>7344</v>
      </c>
      <c r="AM52" s="63" t="s">
        <v>7484</v>
      </c>
      <c r="AN52" s="64">
        <v>0</v>
      </c>
    </row>
    <row r="53" spans="1:40" ht="14.4">
      <c r="A53" s="61" t="s">
        <v>1419</v>
      </c>
      <c r="B53" s="61" t="s">
        <v>187</v>
      </c>
      <c r="C53" s="61" t="s">
        <v>2090</v>
      </c>
      <c r="D53" s="61" t="s">
        <v>3872</v>
      </c>
      <c r="E53" s="61" t="s">
        <v>3912</v>
      </c>
      <c r="F53" s="61" t="s">
        <v>3913</v>
      </c>
      <c r="G53" s="61" t="s">
        <v>31</v>
      </c>
      <c r="H53" s="61" t="s">
        <v>3914</v>
      </c>
      <c r="I53" s="61" t="s">
        <v>31</v>
      </c>
      <c r="J53" s="62">
        <f t="shared" si="0"/>
        <v>0.19677083333333339</v>
      </c>
      <c r="K53" s="63">
        <v>1</v>
      </c>
      <c r="M53" s="61" t="s">
        <v>1618</v>
      </c>
      <c r="N53" s="61" t="s">
        <v>814</v>
      </c>
      <c r="O53" s="61" t="s">
        <v>1619</v>
      </c>
      <c r="P53" s="61" t="s">
        <v>3872</v>
      </c>
      <c r="Q53" s="61" t="s">
        <v>5741</v>
      </c>
      <c r="R53" s="61" t="s">
        <v>5749</v>
      </c>
      <c r="S53" s="61" t="s">
        <v>3780</v>
      </c>
      <c r="T53" s="61" t="s">
        <v>5750</v>
      </c>
      <c r="U53" s="61" t="s">
        <v>3780</v>
      </c>
      <c r="V53" s="62"/>
      <c r="W53" s="61" t="str">
        <f t="shared" si="2"/>
        <v>08</v>
      </c>
      <c r="X53" s="62" t="str">
        <f t="shared" si="3"/>
        <v>17</v>
      </c>
      <c r="Y53" s="63">
        <v>1</v>
      </c>
      <c r="AA53" s="63" t="s">
        <v>834</v>
      </c>
      <c r="AB53" s="63" t="s">
        <v>40</v>
      </c>
      <c r="AC53" s="63" t="s">
        <v>7369</v>
      </c>
      <c r="AD53" s="63" t="s">
        <v>2486</v>
      </c>
      <c r="AE53" s="63" t="s">
        <v>924</v>
      </c>
      <c r="AF53" s="63" t="s">
        <v>7346</v>
      </c>
      <c r="AG53" s="63" t="s">
        <v>924</v>
      </c>
      <c r="AH53" s="63" t="s">
        <v>7350</v>
      </c>
      <c r="AI53" s="63" t="s">
        <v>7370</v>
      </c>
      <c r="AJ53" s="63" t="s">
        <v>7351</v>
      </c>
      <c r="AK53" s="63" t="s">
        <v>7348</v>
      </c>
      <c r="AL53" s="63" t="s">
        <v>1776</v>
      </c>
      <c r="AM53" s="63" t="s">
        <v>7485</v>
      </c>
      <c r="AN53" s="64">
        <v>1</v>
      </c>
    </row>
    <row r="54" spans="1:40" ht="14.4">
      <c r="A54" s="61" t="s">
        <v>1127</v>
      </c>
      <c r="B54" s="61" t="s">
        <v>187</v>
      </c>
      <c r="C54" s="61" t="s">
        <v>2090</v>
      </c>
      <c r="D54" s="61" t="s">
        <v>3872</v>
      </c>
      <c r="E54" s="61" t="s">
        <v>3820</v>
      </c>
      <c r="F54" s="61" t="s">
        <v>3915</v>
      </c>
      <c r="G54" s="61" t="s">
        <v>3767</v>
      </c>
      <c r="H54" s="61" t="s">
        <v>3916</v>
      </c>
      <c r="I54" s="61" t="s">
        <v>3767</v>
      </c>
      <c r="J54" s="62">
        <f t="shared" si="0"/>
        <v>0.19906250000000003</v>
      </c>
      <c r="K54" s="63">
        <v>0</v>
      </c>
      <c r="M54" s="61" t="s">
        <v>1326</v>
      </c>
      <c r="N54" s="61" t="s">
        <v>814</v>
      </c>
      <c r="O54" s="61" t="s">
        <v>815</v>
      </c>
      <c r="P54" s="61" t="s">
        <v>3947</v>
      </c>
      <c r="Q54" s="61" t="s">
        <v>5741</v>
      </c>
      <c r="R54" s="61" t="s">
        <v>5751</v>
      </c>
      <c r="S54" s="61" t="s">
        <v>3780</v>
      </c>
      <c r="T54" s="61" t="s">
        <v>5752</v>
      </c>
      <c r="U54" s="61" t="s">
        <v>3780</v>
      </c>
      <c r="V54" s="62"/>
      <c r="W54" s="61" t="str">
        <f t="shared" si="2"/>
        <v>08</v>
      </c>
      <c r="X54" s="62" t="str">
        <f t="shared" si="3"/>
        <v>17</v>
      </c>
      <c r="Y54" s="63">
        <v>1</v>
      </c>
      <c r="AA54" s="63" t="s">
        <v>1552</v>
      </c>
      <c r="AB54" s="63" t="s">
        <v>814</v>
      </c>
      <c r="AC54" s="63" t="s">
        <v>7442</v>
      </c>
      <c r="AD54" s="63" t="s">
        <v>3453</v>
      </c>
      <c r="AE54" s="63" t="s">
        <v>323</v>
      </c>
      <c r="AF54" s="63" t="s">
        <v>7346</v>
      </c>
      <c r="AG54" s="63" t="s">
        <v>323</v>
      </c>
      <c r="AH54" s="63" t="s">
        <v>7350</v>
      </c>
      <c r="AI54" s="63" t="s">
        <v>7355</v>
      </c>
      <c r="AJ54" s="63" t="s">
        <v>7486</v>
      </c>
      <c r="AK54" s="63" t="s">
        <v>7348</v>
      </c>
      <c r="AL54" s="63" t="s">
        <v>1776</v>
      </c>
      <c r="AM54" s="63" t="s">
        <v>7487</v>
      </c>
      <c r="AN54" s="64">
        <v>0</v>
      </c>
    </row>
    <row r="55" spans="1:40" ht="14.4">
      <c r="A55" s="61" t="s">
        <v>1484</v>
      </c>
      <c r="B55" s="61" t="s">
        <v>187</v>
      </c>
      <c r="C55" s="61" t="s">
        <v>2124</v>
      </c>
      <c r="D55" s="61" t="s">
        <v>3823</v>
      </c>
      <c r="E55" s="61" t="s">
        <v>3845</v>
      </c>
      <c r="F55" s="61" t="s">
        <v>3917</v>
      </c>
      <c r="G55" s="61" t="s">
        <v>3847</v>
      </c>
      <c r="H55" s="61" t="s">
        <v>3918</v>
      </c>
      <c r="I55" s="61" t="s">
        <v>3847</v>
      </c>
      <c r="J55" s="62">
        <f t="shared" si="0"/>
        <v>0.20151620370370366</v>
      </c>
      <c r="K55" s="63">
        <v>1</v>
      </c>
      <c r="M55" s="61" t="s">
        <v>1552</v>
      </c>
      <c r="N55" s="61" t="s">
        <v>814</v>
      </c>
      <c r="O55" s="61" t="s">
        <v>1553</v>
      </c>
      <c r="P55" s="61" t="s">
        <v>3852</v>
      </c>
      <c r="Q55" s="61" t="s">
        <v>5741</v>
      </c>
      <c r="R55" s="61" t="s">
        <v>5753</v>
      </c>
      <c r="S55" s="61" t="s">
        <v>3904</v>
      </c>
      <c r="T55" s="61" t="s">
        <v>3839</v>
      </c>
      <c r="U55" s="61" t="s">
        <v>3904</v>
      </c>
      <c r="V55" s="62"/>
      <c r="W55" s="61" t="str">
        <f t="shared" si="2"/>
        <v>08</v>
      </c>
      <c r="X55" s="62" t="str">
        <f t="shared" si="3"/>
        <v>17</v>
      </c>
      <c r="Y55" s="63">
        <v>1</v>
      </c>
      <c r="AA55" s="63" t="s">
        <v>873</v>
      </c>
      <c r="AB55" s="63" t="s">
        <v>40</v>
      </c>
      <c r="AC55" s="63" t="s">
        <v>7447</v>
      </c>
      <c r="AD55" s="63" t="s">
        <v>2648</v>
      </c>
      <c r="AE55" s="63" t="s">
        <v>924</v>
      </c>
      <c r="AF55" s="63" t="s">
        <v>7346</v>
      </c>
      <c r="AG55" s="63" t="s">
        <v>924</v>
      </c>
      <c r="AH55" s="63" t="s">
        <v>7350</v>
      </c>
      <c r="AI55" s="63" t="s">
        <v>7367</v>
      </c>
      <c r="AJ55" s="63" t="s">
        <v>7371</v>
      </c>
      <c r="AK55" s="63" t="s">
        <v>7344</v>
      </c>
      <c r="AL55" s="63" t="s">
        <v>7348</v>
      </c>
      <c r="AM55" s="63" t="s">
        <v>7478</v>
      </c>
      <c r="AN55" s="64">
        <v>1</v>
      </c>
    </row>
    <row r="56" spans="1:40" ht="14.4">
      <c r="A56" s="61" t="s">
        <v>1205</v>
      </c>
      <c r="B56" s="61" t="s">
        <v>40</v>
      </c>
      <c r="C56" s="61" t="s">
        <v>2016</v>
      </c>
      <c r="D56" s="61" t="s">
        <v>3789</v>
      </c>
      <c r="E56" s="61" t="s">
        <v>1776</v>
      </c>
      <c r="F56" s="61" t="s">
        <v>3919</v>
      </c>
      <c r="G56" s="61" t="s">
        <v>1776</v>
      </c>
      <c r="H56" s="61" t="s">
        <v>3920</v>
      </c>
      <c r="I56" s="61" t="s">
        <v>1776</v>
      </c>
      <c r="J56" s="62">
        <f t="shared" si="0"/>
        <v>0.20405092592592594</v>
      </c>
      <c r="K56" s="63">
        <v>1</v>
      </c>
      <c r="M56" s="61" t="s">
        <v>1326</v>
      </c>
      <c r="N56" s="61" t="s">
        <v>814</v>
      </c>
      <c r="O56" s="61" t="s">
        <v>815</v>
      </c>
      <c r="P56" s="61" t="s">
        <v>3802</v>
      </c>
      <c r="Q56" s="61" t="s">
        <v>5741</v>
      </c>
      <c r="R56" s="61" t="s">
        <v>5754</v>
      </c>
      <c r="S56" s="61" t="s">
        <v>3780</v>
      </c>
      <c r="T56" s="61" t="s">
        <v>5755</v>
      </c>
      <c r="U56" s="61" t="s">
        <v>3780</v>
      </c>
      <c r="V56" s="62"/>
      <c r="W56" s="61" t="str">
        <f t="shared" si="2"/>
        <v>08</v>
      </c>
      <c r="X56" s="62" t="str">
        <f t="shared" si="3"/>
        <v>17</v>
      </c>
      <c r="Y56" s="63">
        <v>1</v>
      </c>
      <c r="AA56" s="63" t="s">
        <v>99</v>
      </c>
      <c r="AB56" s="63" t="s">
        <v>40</v>
      </c>
      <c r="AC56" s="63" t="s">
        <v>7488</v>
      </c>
      <c r="AD56" s="63" t="s">
        <v>1939</v>
      </c>
      <c r="AE56" s="63" t="s">
        <v>1160</v>
      </c>
      <c r="AF56" s="63" t="s">
        <v>7346</v>
      </c>
      <c r="AG56" s="63" t="s">
        <v>1160</v>
      </c>
      <c r="AH56" s="63" t="s">
        <v>7350</v>
      </c>
      <c r="AI56" s="63" t="s">
        <v>7370</v>
      </c>
      <c r="AJ56" s="63" t="s">
        <v>7489</v>
      </c>
      <c r="AK56" s="63" t="s">
        <v>7344</v>
      </c>
      <c r="AL56" s="63" t="s">
        <v>7348</v>
      </c>
      <c r="AM56" s="63" t="s">
        <v>7490</v>
      </c>
      <c r="AN56" s="64">
        <v>1</v>
      </c>
    </row>
    <row r="57" spans="1:40" ht="14.4">
      <c r="A57" s="61" t="s">
        <v>1164</v>
      </c>
      <c r="B57" s="61" t="s">
        <v>187</v>
      </c>
      <c r="C57" s="61" t="s">
        <v>2090</v>
      </c>
      <c r="D57" s="61" t="s">
        <v>3921</v>
      </c>
      <c r="E57" s="61" t="s">
        <v>1776</v>
      </c>
      <c r="F57" s="61" t="s">
        <v>3922</v>
      </c>
      <c r="G57" s="61" t="s">
        <v>1776</v>
      </c>
      <c r="H57" s="61" t="s">
        <v>3923</v>
      </c>
      <c r="I57" s="61" t="s">
        <v>1776</v>
      </c>
      <c r="J57" s="62">
        <f t="shared" si="0"/>
        <v>0.2048611111111111</v>
      </c>
      <c r="K57" s="63">
        <v>1</v>
      </c>
      <c r="M57" s="61" t="s">
        <v>1658</v>
      </c>
      <c r="N57" s="61" t="s">
        <v>814</v>
      </c>
      <c r="O57" s="61" t="s">
        <v>815</v>
      </c>
      <c r="P57" s="61" t="s">
        <v>3862</v>
      </c>
      <c r="Q57" s="61" t="s">
        <v>5741</v>
      </c>
      <c r="R57" s="61" t="s">
        <v>5756</v>
      </c>
      <c r="S57" s="61" t="s">
        <v>3780</v>
      </c>
      <c r="T57" s="61" t="s">
        <v>5757</v>
      </c>
      <c r="U57" s="61" t="s">
        <v>3780</v>
      </c>
      <c r="V57" s="62"/>
      <c r="W57" s="61" t="str">
        <f t="shared" si="2"/>
        <v>08</v>
      </c>
      <c r="X57" s="62" t="str">
        <f t="shared" si="3"/>
        <v>17</v>
      </c>
      <c r="Y57" s="63">
        <v>1</v>
      </c>
      <c r="AA57" s="63" t="s">
        <v>1199</v>
      </c>
      <c r="AB57" s="63" t="s">
        <v>40</v>
      </c>
      <c r="AC57" s="63" t="s">
        <v>7379</v>
      </c>
      <c r="AD57" s="63" t="s">
        <v>3625</v>
      </c>
      <c r="AE57" s="63" t="s">
        <v>924</v>
      </c>
      <c r="AF57" s="63" t="s">
        <v>7346</v>
      </c>
      <c r="AG57" s="63" t="s">
        <v>924</v>
      </c>
      <c r="AH57" s="63" t="s">
        <v>7437</v>
      </c>
      <c r="AI57" s="63" t="s">
        <v>7370</v>
      </c>
      <c r="AJ57" s="63" t="s">
        <v>7491</v>
      </c>
      <c r="AK57" s="63" t="s">
        <v>7348</v>
      </c>
      <c r="AL57" s="63" t="s">
        <v>1776</v>
      </c>
      <c r="AM57" s="63" t="s">
        <v>7492</v>
      </c>
      <c r="AN57" s="64">
        <v>0</v>
      </c>
    </row>
    <row r="58" spans="1:40" ht="14.4">
      <c r="A58" s="61" t="s">
        <v>1489</v>
      </c>
      <c r="B58" s="61" t="s">
        <v>187</v>
      </c>
      <c r="C58" s="61" t="s">
        <v>2090</v>
      </c>
      <c r="D58" s="61" t="s">
        <v>3840</v>
      </c>
      <c r="E58" s="61" t="s">
        <v>3812</v>
      </c>
      <c r="F58" s="61" t="s">
        <v>3924</v>
      </c>
      <c r="G58" s="61" t="s">
        <v>3925</v>
      </c>
      <c r="H58" s="61" t="s">
        <v>3926</v>
      </c>
      <c r="I58" s="61" t="s">
        <v>31</v>
      </c>
      <c r="J58" s="62">
        <f t="shared" si="0"/>
        <v>0.20686342592592599</v>
      </c>
      <c r="K58" s="63">
        <v>1</v>
      </c>
      <c r="M58" s="61" t="s">
        <v>1326</v>
      </c>
      <c r="N58" s="61" t="s">
        <v>814</v>
      </c>
      <c r="O58" s="61" t="s">
        <v>815</v>
      </c>
      <c r="P58" s="61" t="s">
        <v>3807</v>
      </c>
      <c r="Q58" s="61" t="s">
        <v>5741</v>
      </c>
      <c r="R58" s="61" t="s">
        <v>5758</v>
      </c>
      <c r="S58" s="61" t="s">
        <v>3780</v>
      </c>
      <c r="T58" s="61" t="s">
        <v>5759</v>
      </c>
      <c r="U58" s="61" t="s">
        <v>3780</v>
      </c>
      <c r="V58" s="62"/>
      <c r="W58" s="61" t="str">
        <f t="shared" si="2"/>
        <v>08</v>
      </c>
      <c r="X58" s="62" t="str">
        <f t="shared" si="3"/>
        <v>17</v>
      </c>
      <c r="Y58" s="63">
        <v>1</v>
      </c>
      <c r="AA58" s="63" t="s">
        <v>1290</v>
      </c>
      <c r="AB58" s="63" t="s">
        <v>40</v>
      </c>
      <c r="AC58" s="63" t="s">
        <v>7389</v>
      </c>
      <c r="AD58" s="63" t="s">
        <v>2935</v>
      </c>
      <c r="AE58" s="63" t="s">
        <v>924</v>
      </c>
      <c r="AF58" s="63" t="s">
        <v>7346</v>
      </c>
      <c r="AG58" s="63" t="s">
        <v>924</v>
      </c>
      <c r="AH58" s="63" t="s">
        <v>7493</v>
      </c>
      <c r="AI58" s="63" t="s">
        <v>7494</v>
      </c>
      <c r="AJ58" s="63" t="s">
        <v>1809</v>
      </c>
      <c r="AK58" s="63" t="s">
        <v>7348</v>
      </c>
      <c r="AL58" s="63" t="s">
        <v>1776</v>
      </c>
      <c r="AM58" s="63" t="s">
        <v>7495</v>
      </c>
      <c r="AN58" s="64">
        <v>0</v>
      </c>
    </row>
    <row r="59" spans="1:40" ht="14.4">
      <c r="A59" s="61" t="s">
        <v>1320</v>
      </c>
      <c r="B59" s="61" t="s">
        <v>187</v>
      </c>
      <c r="C59" s="61" t="s">
        <v>2090</v>
      </c>
      <c r="D59" s="61" t="s">
        <v>3782</v>
      </c>
      <c r="E59" s="61" t="s">
        <v>3927</v>
      </c>
      <c r="F59" s="61" t="s">
        <v>3928</v>
      </c>
      <c r="G59" s="61" t="s">
        <v>3767</v>
      </c>
      <c r="H59" s="61" t="s">
        <v>3929</v>
      </c>
      <c r="I59" s="61" t="s">
        <v>3767</v>
      </c>
      <c r="J59" s="62">
        <f t="shared" si="0"/>
        <v>0.2094212962962963</v>
      </c>
      <c r="K59" s="63">
        <v>0</v>
      </c>
      <c r="M59" s="61" t="s">
        <v>1658</v>
      </c>
      <c r="N59" s="61" t="s">
        <v>814</v>
      </c>
      <c r="O59" s="61" t="s">
        <v>815</v>
      </c>
      <c r="P59" s="61" t="s">
        <v>3886</v>
      </c>
      <c r="Q59" s="61" t="s">
        <v>5741</v>
      </c>
      <c r="R59" s="61" t="s">
        <v>5760</v>
      </c>
      <c r="S59" s="61" t="s">
        <v>3780</v>
      </c>
      <c r="T59" s="61" t="s">
        <v>5761</v>
      </c>
      <c r="U59" s="61" t="s">
        <v>3780</v>
      </c>
      <c r="V59" s="62"/>
      <c r="W59" s="61" t="str">
        <f t="shared" si="2"/>
        <v>08</v>
      </c>
      <c r="X59" s="62" t="str">
        <f t="shared" si="3"/>
        <v>17</v>
      </c>
      <c r="Y59" s="63">
        <v>1</v>
      </c>
      <c r="AA59" s="63" t="s">
        <v>534</v>
      </c>
      <c r="AB59" s="63" t="s">
        <v>40</v>
      </c>
      <c r="AC59" s="63" t="s">
        <v>109</v>
      </c>
      <c r="AD59" s="63" t="s">
        <v>2386</v>
      </c>
      <c r="AE59" s="63" t="s">
        <v>924</v>
      </c>
      <c r="AF59" s="63" t="s">
        <v>7353</v>
      </c>
      <c r="AG59" s="63" t="s">
        <v>924</v>
      </c>
      <c r="AH59" s="63" t="s">
        <v>7390</v>
      </c>
      <c r="AI59" s="63" t="s">
        <v>7391</v>
      </c>
      <c r="AJ59" s="63" t="s">
        <v>7387</v>
      </c>
      <c r="AK59" s="63" t="s">
        <v>7344</v>
      </c>
      <c r="AL59" s="63" t="s">
        <v>7344</v>
      </c>
      <c r="AM59" s="63" t="s">
        <v>7496</v>
      </c>
      <c r="AN59" s="64">
        <v>0</v>
      </c>
    </row>
    <row r="60" spans="1:40" ht="14.4">
      <c r="A60" s="61" t="s">
        <v>607</v>
      </c>
      <c r="B60" s="61" t="s">
        <v>40</v>
      </c>
      <c r="C60" s="61" t="s">
        <v>2013</v>
      </c>
      <c r="D60" s="61" t="s">
        <v>3789</v>
      </c>
      <c r="E60" s="61" t="s">
        <v>1776</v>
      </c>
      <c r="F60" s="61" t="s">
        <v>3930</v>
      </c>
      <c r="G60" s="61" t="s">
        <v>1776</v>
      </c>
      <c r="H60" s="61" t="s">
        <v>3931</v>
      </c>
      <c r="I60" s="61" t="s">
        <v>1776</v>
      </c>
      <c r="J60" s="62">
        <f t="shared" si="0"/>
        <v>0.21103009259259259</v>
      </c>
      <c r="K60" s="63"/>
      <c r="M60" s="61" t="s">
        <v>1618</v>
      </c>
      <c r="N60" s="61" t="s">
        <v>814</v>
      </c>
      <c r="O60" s="61" t="s">
        <v>1619</v>
      </c>
      <c r="P60" s="61" t="s">
        <v>4015</v>
      </c>
      <c r="Q60" s="61" t="s">
        <v>5741</v>
      </c>
      <c r="R60" s="61" t="s">
        <v>5762</v>
      </c>
      <c r="S60" s="61" t="s">
        <v>3780</v>
      </c>
      <c r="T60" s="61" t="s">
        <v>5763</v>
      </c>
      <c r="U60" s="61" t="s">
        <v>3780</v>
      </c>
      <c r="V60" s="62"/>
      <c r="W60" s="61" t="str">
        <f t="shared" si="2"/>
        <v>08</v>
      </c>
      <c r="X60" s="62" t="str">
        <f t="shared" si="3"/>
        <v>17</v>
      </c>
      <c r="Y60" s="63">
        <v>1</v>
      </c>
      <c r="AA60" s="63" t="s">
        <v>1316</v>
      </c>
      <c r="AB60" s="63" t="s">
        <v>40</v>
      </c>
      <c r="AC60" s="63" t="s">
        <v>7397</v>
      </c>
      <c r="AD60" s="63" t="s">
        <v>3214</v>
      </c>
      <c r="AE60" s="63" t="s">
        <v>924</v>
      </c>
      <c r="AF60" s="63" t="s">
        <v>7353</v>
      </c>
      <c r="AG60" s="63" t="s">
        <v>323</v>
      </c>
      <c r="AH60" s="63" t="s">
        <v>7341</v>
      </c>
      <c r="AI60" s="63" t="s">
        <v>7398</v>
      </c>
      <c r="AJ60" s="63" t="s">
        <v>7497</v>
      </c>
      <c r="AK60" s="63" t="s">
        <v>7348</v>
      </c>
      <c r="AL60" s="63" t="s">
        <v>1776</v>
      </c>
      <c r="AM60" s="63" t="s">
        <v>7498</v>
      </c>
      <c r="AN60" s="64">
        <v>2</v>
      </c>
    </row>
    <row r="61" spans="1:40" ht="14.4">
      <c r="A61" s="61" t="s">
        <v>946</v>
      </c>
      <c r="B61" s="61" t="s">
        <v>187</v>
      </c>
      <c r="C61" s="61" t="s">
        <v>2124</v>
      </c>
      <c r="D61" s="61" t="s">
        <v>3807</v>
      </c>
      <c r="E61" s="61" t="s">
        <v>3845</v>
      </c>
      <c r="F61" s="61" t="s">
        <v>3932</v>
      </c>
      <c r="G61" s="61" t="s">
        <v>3847</v>
      </c>
      <c r="H61" s="61" t="s">
        <v>3933</v>
      </c>
      <c r="I61" s="61" t="s">
        <v>3847</v>
      </c>
      <c r="J61" s="62">
        <f t="shared" si="0"/>
        <v>0.21179398148148149</v>
      </c>
      <c r="K61" s="63">
        <v>1</v>
      </c>
      <c r="M61" s="61" t="s">
        <v>1326</v>
      </c>
      <c r="N61" s="61" t="s">
        <v>814</v>
      </c>
      <c r="O61" s="61" t="s">
        <v>815</v>
      </c>
      <c r="P61" s="61" t="s">
        <v>3957</v>
      </c>
      <c r="Q61" s="61" t="s">
        <v>5741</v>
      </c>
      <c r="R61" s="61" t="s">
        <v>5764</v>
      </c>
      <c r="S61" s="61" t="s">
        <v>3780</v>
      </c>
      <c r="T61" s="61" t="s">
        <v>5765</v>
      </c>
      <c r="U61" s="61" t="s">
        <v>3780</v>
      </c>
      <c r="V61" s="62"/>
      <c r="W61" s="61" t="str">
        <f t="shared" si="2"/>
        <v>08</v>
      </c>
      <c r="X61" s="62" t="str">
        <f t="shared" si="3"/>
        <v>17</v>
      </c>
      <c r="Y61" s="63">
        <v>1</v>
      </c>
      <c r="AA61" s="63" t="s">
        <v>1199</v>
      </c>
      <c r="AB61" s="63" t="s">
        <v>40</v>
      </c>
      <c r="AC61" s="63" t="s">
        <v>7379</v>
      </c>
      <c r="AD61" s="63" t="s">
        <v>3625</v>
      </c>
      <c r="AE61" s="63" t="s">
        <v>1122</v>
      </c>
      <c r="AF61" s="63" t="s">
        <v>7346</v>
      </c>
      <c r="AG61" s="63" t="s">
        <v>1122</v>
      </c>
      <c r="AH61" s="63" t="s">
        <v>7350</v>
      </c>
      <c r="AI61" s="63" t="s">
        <v>7370</v>
      </c>
      <c r="AJ61" s="63" t="s">
        <v>7499</v>
      </c>
      <c r="AK61" s="63" t="s">
        <v>7348</v>
      </c>
      <c r="AL61" s="63" t="s">
        <v>1776</v>
      </c>
      <c r="AM61" s="63" t="s">
        <v>7500</v>
      </c>
      <c r="AN61" s="64">
        <v>0</v>
      </c>
    </row>
    <row r="62" spans="1:40" ht="14.4">
      <c r="A62" s="61" t="s">
        <v>561</v>
      </c>
      <c r="B62" s="61" t="s">
        <v>187</v>
      </c>
      <c r="C62" s="61" t="s">
        <v>2090</v>
      </c>
      <c r="D62" s="61" t="s">
        <v>3782</v>
      </c>
      <c r="E62" s="61" t="s">
        <v>3812</v>
      </c>
      <c r="F62" s="61" t="s">
        <v>3934</v>
      </c>
      <c r="G62" s="61" t="s">
        <v>3847</v>
      </c>
      <c r="H62" s="61" t="s">
        <v>3935</v>
      </c>
      <c r="I62" s="61" t="s">
        <v>3847</v>
      </c>
      <c r="J62" s="62">
        <f t="shared" si="0"/>
        <v>0.21824074074074074</v>
      </c>
      <c r="K62" s="63">
        <v>1</v>
      </c>
      <c r="M62" s="61" t="s">
        <v>1326</v>
      </c>
      <c r="N62" s="61" t="s">
        <v>814</v>
      </c>
      <c r="O62" s="61" t="s">
        <v>815</v>
      </c>
      <c r="P62" s="61" t="s">
        <v>3840</v>
      </c>
      <c r="Q62" s="61" t="s">
        <v>5741</v>
      </c>
      <c r="R62" s="61" t="s">
        <v>5766</v>
      </c>
      <c r="S62" s="61" t="s">
        <v>3780</v>
      </c>
      <c r="T62" s="61" t="s">
        <v>5767</v>
      </c>
      <c r="U62" s="61" t="s">
        <v>3780</v>
      </c>
      <c r="V62" s="62"/>
      <c r="W62" s="61" t="str">
        <f t="shared" si="2"/>
        <v>08</v>
      </c>
      <c r="X62" s="62" t="str">
        <f t="shared" si="3"/>
        <v>17</v>
      </c>
      <c r="Y62" s="63">
        <v>1</v>
      </c>
      <c r="AA62" s="63" t="s">
        <v>537</v>
      </c>
      <c r="AB62" s="63" t="s">
        <v>40</v>
      </c>
      <c r="AC62" s="63" t="s">
        <v>7501</v>
      </c>
      <c r="AD62" s="63" t="s">
        <v>2396</v>
      </c>
      <c r="AE62" s="63" t="s">
        <v>1122</v>
      </c>
      <c r="AF62" s="63" t="s">
        <v>7471</v>
      </c>
      <c r="AG62" s="63" t="s">
        <v>1122</v>
      </c>
      <c r="AH62" s="63" t="s">
        <v>7502</v>
      </c>
      <c r="AI62" s="63" t="s">
        <v>7457</v>
      </c>
      <c r="AJ62" s="63" t="s">
        <v>7503</v>
      </c>
      <c r="AK62" s="63" t="s">
        <v>7344</v>
      </c>
      <c r="AL62" s="63" t="s">
        <v>7344</v>
      </c>
      <c r="AM62" s="63" t="s">
        <v>7504</v>
      </c>
      <c r="AN62" s="64">
        <v>0</v>
      </c>
    </row>
    <row r="63" spans="1:40" ht="14.4">
      <c r="A63" s="61" t="s">
        <v>1484</v>
      </c>
      <c r="B63" s="61" t="s">
        <v>187</v>
      </c>
      <c r="C63" s="61" t="s">
        <v>2124</v>
      </c>
      <c r="D63" s="61" t="s">
        <v>3921</v>
      </c>
      <c r="E63" s="61" t="s">
        <v>1776</v>
      </c>
      <c r="F63" s="61" t="s">
        <v>3936</v>
      </c>
      <c r="G63" s="61" t="s">
        <v>1776</v>
      </c>
      <c r="H63" s="61" t="s">
        <v>3937</v>
      </c>
      <c r="I63" s="61" t="s">
        <v>1776</v>
      </c>
      <c r="J63" s="62">
        <f t="shared" si="0"/>
        <v>0.22262731481481479</v>
      </c>
      <c r="K63" s="63">
        <v>1</v>
      </c>
      <c r="M63" s="61" t="s">
        <v>1326</v>
      </c>
      <c r="N63" s="61" t="s">
        <v>814</v>
      </c>
      <c r="O63" s="61" t="s">
        <v>815</v>
      </c>
      <c r="P63" s="61" t="s">
        <v>3862</v>
      </c>
      <c r="Q63" s="61" t="s">
        <v>5741</v>
      </c>
      <c r="R63" s="61" t="s">
        <v>5768</v>
      </c>
      <c r="S63" s="61" t="s">
        <v>3780</v>
      </c>
      <c r="T63" s="61" t="s">
        <v>4749</v>
      </c>
      <c r="U63" s="61" t="s">
        <v>3780</v>
      </c>
      <c r="V63" s="62"/>
      <c r="W63" s="61" t="str">
        <f t="shared" si="2"/>
        <v>08</v>
      </c>
      <c r="X63" s="62" t="str">
        <f t="shared" si="3"/>
        <v>17</v>
      </c>
      <c r="Y63" s="63">
        <v>1</v>
      </c>
      <c r="AA63" s="63" t="s">
        <v>933</v>
      </c>
      <c r="AB63" s="63" t="s">
        <v>40</v>
      </c>
      <c r="AC63" s="63" t="s">
        <v>7501</v>
      </c>
      <c r="AD63" s="63" t="s">
        <v>2752</v>
      </c>
      <c r="AE63" s="63" t="s">
        <v>521</v>
      </c>
      <c r="AF63" s="63" t="s">
        <v>7346</v>
      </c>
      <c r="AG63" s="63" t="s">
        <v>521</v>
      </c>
      <c r="AH63" s="63" t="s">
        <v>7505</v>
      </c>
      <c r="AI63" s="63" t="s">
        <v>7506</v>
      </c>
      <c r="AJ63" s="63" t="s">
        <v>7507</v>
      </c>
      <c r="AK63" s="63" t="s">
        <v>7344</v>
      </c>
      <c r="AL63" s="63" t="s">
        <v>7348</v>
      </c>
      <c r="AM63" s="63" t="s">
        <v>7508</v>
      </c>
      <c r="AN63" s="64">
        <v>1</v>
      </c>
    </row>
    <row r="64" spans="1:40" ht="14.4">
      <c r="A64" s="61" t="s">
        <v>1484</v>
      </c>
      <c r="B64" s="61" t="s">
        <v>187</v>
      </c>
      <c r="C64" s="61" t="s">
        <v>2124</v>
      </c>
      <c r="D64" s="61" t="s">
        <v>3938</v>
      </c>
      <c r="E64" s="61" t="s">
        <v>1776</v>
      </c>
      <c r="F64" s="61" t="s">
        <v>3939</v>
      </c>
      <c r="G64" s="61" t="s">
        <v>1776</v>
      </c>
      <c r="H64" s="61" t="s">
        <v>3940</v>
      </c>
      <c r="I64" s="61" t="s">
        <v>1776</v>
      </c>
      <c r="J64" s="62">
        <f t="shared" si="0"/>
        <v>0.22293981481481473</v>
      </c>
      <c r="K64" s="63">
        <v>1</v>
      </c>
      <c r="M64" s="61" t="s">
        <v>1618</v>
      </c>
      <c r="N64" s="61" t="s">
        <v>814</v>
      </c>
      <c r="O64" s="61" t="s">
        <v>1619</v>
      </c>
      <c r="P64" s="61" t="s">
        <v>3782</v>
      </c>
      <c r="Q64" s="61" t="s">
        <v>5741</v>
      </c>
      <c r="R64" s="61" t="s">
        <v>5000</v>
      </c>
      <c r="S64" s="61" t="s">
        <v>3780</v>
      </c>
      <c r="T64" s="61" t="s">
        <v>5769</v>
      </c>
      <c r="U64" s="61" t="s">
        <v>3780</v>
      </c>
      <c r="V64" s="62"/>
      <c r="W64" s="61" t="str">
        <f t="shared" si="2"/>
        <v>08</v>
      </c>
      <c r="X64" s="62" t="str">
        <f t="shared" si="3"/>
        <v>17</v>
      </c>
      <c r="Y64" s="63">
        <v>1</v>
      </c>
      <c r="AA64" s="63" t="s">
        <v>1316</v>
      </c>
      <c r="AB64" s="63" t="s">
        <v>40</v>
      </c>
      <c r="AC64" s="63" t="s">
        <v>7397</v>
      </c>
      <c r="AD64" s="63" t="s">
        <v>3214</v>
      </c>
      <c r="AE64" s="63" t="s">
        <v>1122</v>
      </c>
      <c r="AF64" s="63" t="s">
        <v>7353</v>
      </c>
      <c r="AG64" s="63" t="s">
        <v>1122</v>
      </c>
      <c r="AH64" s="63" t="s">
        <v>7341</v>
      </c>
      <c r="AI64" s="63" t="s">
        <v>7355</v>
      </c>
      <c r="AJ64" s="63" t="s">
        <v>7509</v>
      </c>
      <c r="AK64" s="63" t="s">
        <v>7348</v>
      </c>
      <c r="AL64" s="63" t="s">
        <v>1776</v>
      </c>
      <c r="AM64" s="63" t="s">
        <v>7446</v>
      </c>
      <c r="AN64" s="64">
        <v>1</v>
      </c>
    </row>
    <row r="65" spans="1:40" ht="14.4">
      <c r="A65" s="61" t="s">
        <v>1273</v>
      </c>
      <c r="B65" s="61" t="s">
        <v>187</v>
      </c>
      <c r="C65" s="61" t="s">
        <v>2090</v>
      </c>
      <c r="D65" s="61" t="s">
        <v>3938</v>
      </c>
      <c r="E65" s="61" t="s">
        <v>1776</v>
      </c>
      <c r="F65" s="61" t="s">
        <v>3941</v>
      </c>
      <c r="G65" s="61" t="s">
        <v>1776</v>
      </c>
      <c r="H65" s="61" t="s">
        <v>3942</v>
      </c>
      <c r="I65" s="61" t="s">
        <v>1776</v>
      </c>
      <c r="J65" s="62">
        <f t="shared" si="0"/>
        <v>0.22449074074074071</v>
      </c>
      <c r="K65" s="63">
        <v>1</v>
      </c>
      <c r="M65" s="61" t="s">
        <v>1618</v>
      </c>
      <c r="N65" s="61" t="s">
        <v>814</v>
      </c>
      <c r="O65" s="61" t="s">
        <v>1619</v>
      </c>
      <c r="P65" s="61" t="s">
        <v>3819</v>
      </c>
      <c r="Q65" s="61" t="s">
        <v>5741</v>
      </c>
      <c r="R65" s="61" t="s">
        <v>5770</v>
      </c>
      <c r="S65" s="61" t="s">
        <v>3780</v>
      </c>
      <c r="T65" s="61" t="s">
        <v>5771</v>
      </c>
      <c r="U65" s="61" t="s">
        <v>3780</v>
      </c>
      <c r="V65" s="62"/>
      <c r="W65" s="61" t="str">
        <f t="shared" si="2"/>
        <v>08</v>
      </c>
      <c r="X65" s="62" t="str">
        <f t="shared" si="3"/>
        <v>17</v>
      </c>
      <c r="Y65" s="63">
        <v>1</v>
      </c>
      <c r="AA65" s="63" t="s">
        <v>1193</v>
      </c>
      <c r="AB65" s="63" t="s">
        <v>187</v>
      </c>
      <c r="AC65" s="63" t="s">
        <v>7412</v>
      </c>
      <c r="AD65" s="63" t="s">
        <v>3623</v>
      </c>
      <c r="AE65" s="63" t="s">
        <v>1122</v>
      </c>
      <c r="AF65" s="63" t="s">
        <v>7346</v>
      </c>
      <c r="AG65" s="63" t="s">
        <v>1122</v>
      </c>
      <c r="AH65" s="63" t="s">
        <v>7350</v>
      </c>
      <c r="AI65" s="63" t="s">
        <v>7370</v>
      </c>
      <c r="AJ65" s="63" t="s">
        <v>7499</v>
      </c>
      <c r="AK65" s="63" t="s">
        <v>7348</v>
      </c>
      <c r="AL65" s="63" t="s">
        <v>1776</v>
      </c>
      <c r="AM65" s="63" t="s">
        <v>7510</v>
      </c>
      <c r="AN65" s="64">
        <v>0</v>
      </c>
    </row>
    <row r="66" spans="1:40" ht="14.4">
      <c r="A66" s="61" t="s">
        <v>1484</v>
      </c>
      <c r="B66" s="61" t="s">
        <v>187</v>
      </c>
      <c r="C66" s="61" t="s">
        <v>2124</v>
      </c>
      <c r="D66" s="61" t="s">
        <v>3819</v>
      </c>
      <c r="E66" s="61" t="s">
        <v>3845</v>
      </c>
      <c r="F66" s="61" t="s">
        <v>3943</v>
      </c>
      <c r="G66" s="61" t="s">
        <v>3847</v>
      </c>
      <c r="H66" s="61" t="s">
        <v>3944</v>
      </c>
      <c r="I66" s="61" t="s">
        <v>3847</v>
      </c>
      <c r="J66" s="62">
        <f t="shared" si="0"/>
        <v>0.22619212962962959</v>
      </c>
      <c r="K66" s="63">
        <v>1</v>
      </c>
      <c r="M66" s="61" t="s">
        <v>1326</v>
      </c>
      <c r="N66" s="61" t="s">
        <v>814</v>
      </c>
      <c r="O66" s="61" t="s">
        <v>815</v>
      </c>
      <c r="P66" s="61" t="s">
        <v>3960</v>
      </c>
      <c r="Q66" s="61" t="s">
        <v>5741</v>
      </c>
      <c r="R66" s="61" t="s">
        <v>5772</v>
      </c>
      <c r="S66" s="61" t="s">
        <v>3780</v>
      </c>
      <c r="T66" s="61" t="s">
        <v>5773</v>
      </c>
      <c r="U66" s="61" t="s">
        <v>3780</v>
      </c>
      <c r="V66" s="62"/>
      <c r="W66" s="61" t="str">
        <f t="shared" si="2"/>
        <v>08</v>
      </c>
      <c r="X66" s="62" t="str">
        <f t="shared" si="3"/>
        <v>17</v>
      </c>
      <c r="Y66" s="63">
        <v>1</v>
      </c>
      <c r="AA66" s="63" t="s">
        <v>294</v>
      </c>
      <c r="AB66" s="63" t="s">
        <v>40</v>
      </c>
      <c r="AC66" s="63" t="s">
        <v>7511</v>
      </c>
      <c r="AD66" s="63" t="s">
        <v>2223</v>
      </c>
      <c r="AE66" s="63" t="s">
        <v>89</v>
      </c>
      <c r="AF66" s="63" t="s">
        <v>7346</v>
      </c>
      <c r="AG66" s="63" t="s">
        <v>521</v>
      </c>
      <c r="AH66" s="63" t="s">
        <v>7350</v>
      </c>
      <c r="AI66" s="63" t="s">
        <v>7512</v>
      </c>
      <c r="AJ66" s="63" t="s">
        <v>7513</v>
      </c>
      <c r="AK66" s="63" t="s">
        <v>7344</v>
      </c>
      <c r="AL66" s="63" t="s">
        <v>7348</v>
      </c>
      <c r="AM66" s="63" t="s">
        <v>7514</v>
      </c>
      <c r="AN66" s="64">
        <v>5</v>
      </c>
    </row>
    <row r="67" spans="1:40" ht="14.4">
      <c r="A67" s="61" t="s">
        <v>366</v>
      </c>
      <c r="B67" s="61" t="s">
        <v>187</v>
      </c>
      <c r="C67" s="61" t="s">
        <v>2124</v>
      </c>
      <c r="D67" s="61" t="s">
        <v>3794</v>
      </c>
      <c r="E67" s="61" t="s">
        <v>3845</v>
      </c>
      <c r="F67" s="61" t="s">
        <v>3945</v>
      </c>
      <c r="G67" s="61" t="s">
        <v>3847</v>
      </c>
      <c r="H67" s="61" t="s">
        <v>3946</v>
      </c>
      <c r="I67" s="61" t="s">
        <v>3847</v>
      </c>
      <c r="J67" s="62">
        <f t="shared" si="0"/>
        <v>0.23246527777777781</v>
      </c>
      <c r="K67" s="63">
        <v>1</v>
      </c>
      <c r="M67" s="61" t="s">
        <v>1326</v>
      </c>
      <c r="N67" s="61" t="s">
        <v>814</v>
      </c>
      <c r="O67" s="61" t="s">
        <v>815</v>
      </c>
      <c r="P67" s="61" t="s">
        <v>3837</v>
      </c>
      <c r="Q67" s="61" t="s">
        <v>5741</v>
      </c>
      <c r="R67" s="61" t="s">
        <v>5774</v>
      </c>
      <c r="S67" s="61" t="s">
        <v>3780</v>
      </c>
      <c r="T67" s="61" t="s">
        <v>3888</v>
      </c>
      <c r="U67" s="61" t="s">
        <v>3780</v>
      </c>
      <c r="V67" s="62"/>
      <c r="W67" s="61" t="str">
        <f t="shared" si="2"/>
        <v>08</v>
      </c>
      <c r="X67" s="62" t="str">
        <f t="shared" si="3"/>
        <v>17</v>
      </c>
      <c r="Y67" s="63">
        <v>1</v>
      </c>
      <c r="AA67" s="63" t="s">
        <v>294</v>
      </c>
      <c r="AB67" s="63" t="s">
        <v>40</v>
      </c>
      <c r="AC67" s="63" t="s">
        <v>7511</v>
      </c>
      <c r="AD67" s="63" t="s">
        <v>2223</v>
      </c>
      <c r="AE67" s="63" t="s">
        <v>1734</v>
      </c>
      <c r="AF67" s="63" t="s">
        <v>7346</v>
      </c>
      <c r="AG67" s="63" t="s">
        <v>1546</v>
      </c>
      <c r="AH67" s="63" t="s">
        <v>7350</v>
      </c>
      <c r="AI67" s="63" t="s">
        <v>7463</v>
      </c>
      <c r="AJ67" s="63" t="s">
        <v>7513</v>
      </c>
      <c r="AK67" s="63" t="s">
        <v>7344</v>
      </c>
      <c r="AL67" s="63" t="s">
        <v>7348</v>
      </c>
      <c r="AM67" s="63" t="s">
        <v>7515</v>
      </c>
      <c r="AN67" s="64">
        <v>2</v>
      </c>
    </row>
    <row r="68" spans="1:40" ht="14.4">
      <c r="A68" s="61" t="s">
        <v>607</v>
      </c>
      <c r="B68" s="61" t="s">
        <v>40</v>
      </c>
      <c r="C68" s="61" t="s">
        <v>2013</v>
      </c>
      <c r="D68" s="61" t="s">
        <v>3947</v>
      </c>
      <c r="E68" s="61" t="s">
        <v>3812</v>
      </c>
      <c r="F68" s="61" t="s">
        <v>3948</v>
      </c>
      <c r="G68" s="61" t="s">
        <v>3847</v>
      </c>
      <c r="H68" s="61" t="s">
        <v>3949</v>
      </c>
      <c r="I68" s="61" t="s">
        <v>3847</v>
      </c>
      <c r="J68" s="62">
        <f t="shared" ref="J68:J131" si="4">H68-F68</f>
        <v>0.23310185185185195</v>
      </c>
      <c r="K68" s="63">
        <v>1</v>
      </c>
      <c r="M68" s="61" t="s">
        <v>1326</v>
      </c>
      <c r="N68" s="61" t="s">
        <v>814</v>
      </c>
      <c r="O68" s="61" t="s">
        <v>815</v>
      </c>
      <c r="P68" s="61" t="s">
        <v>3782</v>
      </c>
      <c r="Q68" s="61" t="s">
        <v>5741</v>
      </c>
      <c r="R68" s="61" t="s">
        <v>5775</v>
      </c>
      <c r="S68" s="61" t="s">
        <v>3780</v>
      </c>
      <c r="T68" s="61" t="s">
        <v>3839</v>
      </c>
      <c r="U68" s="61" t="s">
        <v>3780</v>
      </c>
      <c r="V68" s="62"/>
      <c r="W68" s="61" t="str">
        <f t="shared" si="2"/>
        <v>08</v>
      </c>
      <c r="X68" s="62" t="str">
        <f t="shared" si="3"/>
        <v>17</v>
      </c>
      <c r="Y68" s="63">
        <v>1</v>
      </c>
      <c r="AA68" s="63" t="s">
        <v>397</v>
      </c>
      <c r="AB68" s="63" t="s">
        <v>40</v>
      </c>
      <c r="AC68" s="63" t="s">
        <v>7516</v>
      </c>
      <c r="AD68" s="63" t="s">
        <v>2408</v>
      </c>
      <c r="AE68" s="63" t="s">
        <v>89</v>
      </c>
      <c r="AF68" s="63" t="s">
        <v>7346</v>
      </c>
      <c r="AG68" s="63" t="s">
        <v>89</v>
      </c>
      <c r="AH68" s="63" t="s">
        <v>7350</v>
      </c>
      <c r="AI68" s="63" t="s">
        <v>7367</v>
      </c>
      <c r="AJ68" s="63" t="s">
        <v>7517</v>
      </c>
      <c r="AK68" s="63" t="s">
        <v>7348</v>
      </c>
      <c r="AL68" s="63" t="s">
        <v>7348</v>
      </c>
      <c r="AM68" s="63" t="s">
        <v>7518</v>
      </c>
      <c r="AN68" s="64">
        <v>1</v>
      </c>
    </row>
    <row r="69" spans="1:40" ht="14.4">
      <c r="A69" s="61" t="s">
        <v>192</v>
      </c>
      <c r="B69" s="61" t="s">
        <v>187</v>
      </c>
      <c r="C69" s="61" t="s">
        <v>2124</v>
      </c>
      <c r="D69" s="61" t="s">
        <v>3950</v>
      </c>
      <c r="E69" s="61" t="s">
        <v>3951</v>
      </c>
      <c r="F69" s="61" t="s">
        <v>3952</v>
      </c>
      <c r="G69" s="61" t="s">
        <v>3780</v>
      </c>
      <c r="H69" s="61" t="s">
        <v>3953</v>
      </c>
      <c r="I69" s="61" t="s">
        <v>3954</v>
      </c>
      <c r="J69" s="62">
        <f t="shared" si="4"/>
        <v>0.23846064814814816</v>
      </c>
      <c r="K69" s="63">
        <v>1</v>
      </c>
      <c r="M69" s="61" t="s">
        <v>1658</v>
      </c>
      <c r="N69" s="61" t="s">
        <v>814</v>
      </c>
      <c r="O69" s="61" t="s">
        <v>815</v>
      </c>
      <c r="P69" s="61" t="s">
        <v>3802</v>
      </c>
      <c r="Q69" s="61" t="s">
        <v>5741</v>
      </c>
      <c r="R69" s="61" t="s">
        <v>5776</v>
      </c>
      <c r="S69" s="61" t="s">
        <v>3780</v>
      </c>
      <c r="T69" s="61" t="s">
        <v>5777</v>
      </c>
      <c r="U69" s="61" t="s">
        <v>3780</v>
      </c>
      <c r="V69" s="62"/>
      <c r="W69" s="61" t="str">
        <f t="shared" ref="W69:W132" si="5">TEXT(R69,"hh")</f>
        <v>08</v>
      </c>
      <c r="X69" s="62" t="str">
        <f t="shared" ref="X69:X132" si="6">TEXT(T69,"HH")</f>
        <v>17</v>
      </c>
      <c r="Y69" s="63">
        <v>1</v>
      </c>
      <c r="AA69" s="63" t="s">
        <v>1225</v>
      </c>
      <c r="AB69" s="63" t="s">
        <v>40</v>
      </c>
      <c r="AC69" s="63" t="s">
        <v>7519</v>
      </c>
      <c r="AD69" s="63" t="s">
        <v>3210</v>
      </c>
      <c r="AE69" s="63" t="s">
        <v>375</v>
      </c>
      <c r="AF69" s="63" t="s">
        <v>7520</v>
      </c>
      <c r="AG69" s="63" t="s">
        <v>375</v>
      </c>
      <c r="AH69" s="63" t="s">
        <v>7341</v>
      </c>
      <c r="AI69" s="63" t="s">
        <v>7417</v>
      </c>
      <c r="AJ69" s="63" t="s">
        <v>7521</v>
      </c>
      <c r="AK69" s="63" t="s">
        <v>7344</v>
      </c>
      <c r="AL69" s="63" t="s">
        <v>7348</v>
      </c>
      <c r="AM69" s="63" t="s">
        <v>7522</v>
      </c>
      <c r="AN69" s="64">
        <v>0</v>
      </c>
    </row>
    <row r="70" spans="1:40" ht="14.4">
      <c r="A70" s="61" t="s">
        <v>366</v>
      </c>
      <c r="B70" s="61" t="s">
        <v>187</v>
      </c>
      <c r="C70" s="61" t="s">
        <v>2124</v>
      </c>
      <c r="D70" s="61" t="s">
        <v>3867</v>
      </c>
      <c r="E70" s="61" t="s">
        <v>3845</v>
      </c>
      <c r="F70" s="61" t="s">
        <v>3955</v>
      </c>
      <c r="G70" s="61" t="s">
        <v>3847</v>
      </c>
      <c r="H70" s="61" t="s">
        <v>3956</v>
      </c>
      <c r="I70" s="61" t="s">
        <v>3847</v>
      </c>
      <c r="J70" s="62">
        <f t="shared" si="4"/>
        <v>0.24203703703703705</v>
      </c>
      <c r="K70" s="63">
        <v>1</v>
      </c>
      <c r="M70" s="61" t="s">
        <v>1326</v>
      </c>
      <c r="N70" s="61" t="s">
        <v>814</v>
      </c>
      <c r="O70" s="61" t="s">
        <v>815</v>
      </c>
      <c r="P70" s="61" t="s">
        <v>3867</v>
      </c>
      <c r="Q70" s="61" t="s">
        <v>5741</v>
      </c>
      <c r="R70" s="61" t="s">
        <v>5778</v>
      </c>
      <c r="S70" s="61" t="s">
        <v>3780</v>
      </c>
      <c r="T70" s="61" t="s">
        <v>5779</v>
      </c>
      <c r="U70" s="61" t="s">
        <v>3780</v>
      </c>
      <c r="V70" s="62"/>
      <c r="W70" s="61" t="str">
        <f t="shared" si="5"/>
        <v>08</v>
      </c>
      <c r="X70" s="62" t="str">
        <f t="shared" si="6"/>
        <v>17</v>
      </c>
      <c r="Y70" s="63">
        <v>1</v>
      </c>
      <c r="AA70" s="63" t="s">
        <v>698</v>
      </c>
      <c r="AB70" s="63" t="s">
        <v>40</v>
      </c>
      <c r="AC70" s="63" t="s">
        <v>7349</v>
      </c>
      <c r="AD70" s="63" t="s">
        <v>2608</v>
      </c>
      <c r="AE70" s="63" t="s">
        <v>1160</v>
      </c>
      <c r="AF70" s="63" t="s">
        <v>7346</v>
      </c>
      <c r="AG70" s="63" t="s">
        <v>521</v>
      </c>
      <c r="AH70" s="63" t="s">
        <v>7350</v>
      </c>
      <c r="AI70" s="63" t="s">
        <v>7523</v>
      </c>
      <c r="AJ70" s="63" t="s">
        <v>7371</v>
      </c>
      <c r="AK70" s="63" t="s">
        <v>7344</v>
      </c>
      <c r="AL70" s="63" t="s">
        <v>7348</v>
      </c>
      <c r="AM70" s="63" t="s">
        <v>7524</v>
      </c>
      <c r="AN70" s="64">
        <v>4</v>
      </c>
    </row>
    <row r="71" spans="1:40" ht="14.4">
      <c r="A71" s="61" t="s">
        <v>1484</v>
      </c>
      <c r="B71" s="61" t="s">
        <v>187</v>
      </c>
      <c r="C71" s="61" t="s">
        <v>2124</v>
      </c>
      <c r="D71" s="61" t="s">
        <v>3957</v>
      </c>
      <c r="E71" s="61" t="s">
        <v>1776</v>
      </c>
      <c r="F71" s="61" t="s">
        <v>3958</v>
      </c>
      <c r="G71" s="61" t="s">
        <v>1776</v>
      </c>
      <c r="H71" s="61" t="s">
        <v>3959</v>
      </c>
      <c r="I71" s="61" t="s">
        <v>1776</v>
      </c>
      <c r="J71" s="62">
        <f t="shared" si="4"/>
        <v>0.24315972222222226</v>
      </c>
      <c r="K71" s="63">
        <v>1</v>
      </c>
      <c r="M71" s="61" t="s">
        <v>1618</v>
      </c>
      <c r="N71" s="61" t="s">
        <v>814</v>
      </c>
      <c r="O71" s="61" t="s">
        <v>1619</v>
      </c>
      <c r="P71" s="61" t="s">
        <v>3837</v>
      </c>
      <c r="Q71" s="61" t="s">
        <v>5741</v>
      </c>
      <c r="R71" s="61" t="s">
        <v>5780</v>
      </c>
      <c r="S71" s="61" t="s">
        <v>3780</v>
      </c>
      <c r="T71" s="61" t="s">
        <v>4338</v>
      </c>
      <c r="U71" s="61" t="s">
        <v>3780</v>
      </c>
      <c r="V71" s="62"/>
      <c r="W71" s="61" t="str">
        <f t="shared" si="5"/>
        <v>08</v>
      </c>
      <c r="X71" s="62" t="str">
        <f t="shared" si="6"/>
        <v>17</v>
      </c>
      <c r="Y71" s="63">
        <v>1</v>
      </c>
      <c r="AA71" s="63" t="s">
        <v>1652</v>
      </c>
      <c r="AB71" s="63" t="s">
        <v>40</v>
      </c>
      <c r="AC71" s="63" t="s">
        <v>7349</v>
      </c>
      <c r="AD71" s="63" t="s">
        <v>3200</v>
      </c>
      <c r="AE71" s="63" t="s">
        <v>1357</v>
      </c>
      <c r="AF71" s="63" t="s">
        <v>7346</v>
      </c>
      <c r="AG71" s="63" t="s">
        <v>521</v>
      </c>
      <c r="AH71" s="63" t="s">
        <v>7525</v>
      </c>
      <c r="AI71" s="63" t="s">
        <v>7347</v>
      </c>
      <c r="AJ71" s="63" t="s">
        <v>7371</v>
      </c>
      <c r="AK71" s="63" t="s">
        <v>7344</v>
      </c>
      <c r="AL71" s="63" t="s">
        <v>7348</v>
      </c>
      <c r="AM71" s="63" t="s">
        <v>7526</v>
      </c>
      <c r="AN71" s="64">
        <v>2</v>
      </c>
    </row>
    <row r="72" spans="1:40" ht="14.4">
      <c r="A72" s="61" t="s">
        <v>366</v>
      </c>
      <c r="B72" s="61" t="s">
        <v>187</v>
      </c>
      <c r="C72" s="61" t="s">
        <v>2124</v>
      </c>
      <c r="D72" s="61" t="s">
        <v>3960</v>
      </c>
      <c r="E72" s="61" t="s">
        <v>3961</v>
      </c>
      <c r="F72" s="61" t="s">
        <v>3962</v>
      </c>
      <c r="G72" s="61" t="s">
        <v>3847</v>
      </c>
      <c r="H72" s="61" t="s">
        <v>3963</v>
      </c>
      <c r="I72" s="61" t="s">
        <v>3847</v>
      </c>
      <c r="J72" s="62">
        <f t="shared" si="4"/>
        <v>0.24598379629629635</v>
      </c>
      <c r="K72" s="63">
        <v>1</v>
      </c>
      <c r="M72" s="61" t="s">
        <v>1658</v>
      </c>
      <c r="N72" s="61" t="s">
        <v>814</v>
      </c>
      <c r="O72" s="61" t="s">
        <v>815</v>
      </c>
      <c r="P72" s="61" t="s">
        <v>3852</v>
      </c>
      <c r="Q72" s="61" t="s">
        <v>5741</v>
      </c>
      <c r="R72" s="61" t="s">
        <v>5781</v>
      </c>
      <c r="S72" s="61" t="s">
        <v>3904</v>
      </c>
      <c r="T72" s="61" t="s">
        <v>4182</v>
      </c>
      <c r="U72" s="61" t="s">
        <v>3904</v>
      </c>
      <c r="V72" s="62"/>
      <c r="W72" s="61" t="str">
        <f t="shared" si="5"/>
        <v>08</v>
      </c>
      <c r="X72" s="62" t="str">
        <f t="shared" si="6"/>
        <v>16</v>
      </c>
      <c r="Y72" s="63">
        <v>1</v>
      </c>
      <c r="AA72" s="63" t="s">
        <v>813</v>
      </c>
      <c r="AB72" s="63" t="s">
        <v>814</v>
      </c>
      <c r="AC72" s="63" t="s">
        <v>7435</v>
      </c>
      <c r="AD72" s="63" t="s">
        <v>2390</v>
      </c>
      <c r="AE72" s="63" t="s">
        <v>521</v>
      </c>
      <c r="AF72" s="63" t="s">
        <v>7346</v>
      </c>
      <c r="AG72" s="63" t="s">
        <v>521</v>
      </c>
      <c r="AH72" s="63" t="s">
        <v>7350</v>
      </c>
      <c r="AI72" s="63" t="s">
        <v>7355</v>
      </c>
      <c r="AJ72" s="63" t="s">
        <v>7527</v>
      </c>
      <c r="AK72" s="63" t="s">
        <v>7348</v>
      </c>
      <c r="AL72" s="63" t="s">
        <v>1776</v>
      </c>
      <c r="AM72" s="63" t="s">
        <v>7528</v>
      </c>
      <c r="AN72" s="64">
        <v>0</v>
      </c>
    </row>
    <row r="73" spans="1:40" ht="14.4">
      <c r="A73" s="61" t="s">
        <v>607</v>
      </c>
      <c r="B73" s="61" t="s">
        <v>40</v>
      </c>
      <c r="C73" s="61" t="s">
        <v>2013</v>
      </c>
      <c r="D73" s="61" t="s">
        <v>3834</v>
      </c>
      <c r="E73" s="61" t="s">
        <v>1776</v>
      </c>
      <c r="F73" s="61" t="s">
        <v>3964</v>
      </c>
      <c r="G73" s="61" t="s">
        <v>1776</v>
      </c>
      <c r="H73" s="61" t="s">
        <v>3965</v>
      </c>
      <c r="I73" s="61" t="s">
        <v>1776</v>
      </c>
      <c r="J73" s="62">
        <f t="shared" si="4"/>
        <v>0.25032407407407409</v>
      </c>
      <c r="K73" s="63">
        <v>1</v>
      </c>
      <c r="M73" s="61" t="s">
        <v>1658</v>
      </c>
      <c r="N73" s="61" t="s">
        <v>814</v>
      </c>
      <c r="O73" s="61" t="s">
        <v>815</v>
      </c>
      <c r="P73" s="61" t="s">
        <v>4015</v>
      </c>
      <c r="Q73" s="61" t="s">
        <v>5741</v>
      </c>
      <c r="R73" s="61" t="s">
        <v>5782</v>
      </c>
      <c r="S73" s="61" t="s">
        <v>3780</v>
      </c>
      <c r="T73" s="61" t="s">
        <v>5783</v>
      </c>
      <c r="U73" s="61" t="s">
        <v>3780</v>
      </c>
      <c r="V73" s="62"/>
      <c r="W73" s="61" t="str">
        <f t="shared" si="5"/>
        <v>08</v>
      </c>
      <c r="X73" s="62" t="str">
        <f t="shared" si="6"/>
        <v>17</v>
      </c>
      <c r="Y73" s="63">
        <v>1</v>
      </c>
      <c r="AA73" s="63" t="s">
        <v>1461</v>
      </c>
      <c r="AB73" s="63" t="s">
        <v>40</v>
      </c>
      <c r="AC73" s="63" t="s">
        <v>7529</v>
      </c>
      <c r="AD73" s="63" t="s">
        <v>3172</v>
      </c>
      <c r="AE73" s="63" t="s">
        <v>521</v>
      </c>
      <c r="AF73" s="63" t="s">
        <v>7346</v>
      </c>
      <c r="AG73" s="63" t="s">
        <v>521</v>
      </c>
      <c r="AH73" s="63" t="s">
        <v>7341</v>
      </c>
      <c r="AI73" s="63" t="s">
        <v>7367</v>
      </c>
      <c r="AJ73" s="63" t="s">
        <v>7530</v>
      </c>
      <c r="AK73" s="63" t="s">
        <v>7348</v>
      </c>
      <c r="AL73" s="63" t="s">
        <v>1776</v>
      </c>
      <c r="AM73" s="63" t="s">
        <v>7531</v>
      </c>
      <c r="AN73" s="64">
        <v>1</v>
      </c>
    </row>
    <row r="74" spans="1:40" ht="14.4">
      <c r="A74" s="61" t="s">
        <v>840</v>
      </c>
      <c r="B74" s="61" t="s">
        <v>187</v>
      </c>
      <c r="C74" s="61" t="s">
        <v>2124</v>
      </c>
      <c r="D74" s="61" t="s">
        <v>3829</v>
      </c>
      <c r="E74" s="61" t="s">
        <v>1776</v>
      </c>
      <c r="F74" s="61" t="s">
        <v>3966</v>
      </c>
      <c r="G74" s="61" t="s">
        <v>1776</v>
      </c>
      <c r="H74" s="61" t="s">
        <v>3967</v>
      </c>
      <c r="I74" s="61" t="s">
        <v>1776</v>
      </c>
      <c r="J74" s="62">
        <f t="shared" si="4"/>
        <v>0.25461805555555561</v>
      </c>
      <c r="K74" s="63">
        <v>1</v>
      </c>
      <c r="M74" s="61" t="s">
        <v>1658</v>
      </c>
      <c r="N74" s="61" t="s">
        <v>814</v>
      </c>
      <c r="O74" s="61" t="s">
        <v>815</v>
      </c>
      <c r="P74" s="61" t="s">
        <v>3894</v>
      </c>
      <c r="Q74" s="61" t="s">
        <v>5741</v>
      </c>
      <c r="R74" s="61" t="s">
        <v>5784</v>
      </c>
      <c r="S74" s="61" t="s">
        <v>3780</v>
      </c>
      <c r="T74" s="61" t="s">
        <v>5785</v>
      </c>
      <c r="U74" s="61" t="s">
        <v>3780</v>
      </c>
      <c r="V74" s="62"/>
      <c r="W74" s="61" t="str">
        <f t="shared" si="5"/>
        <v>08</v>
      </c>
      <c r="X74" s="62" t="str">
        <f t="shared" si="6"/>
        <v>17</v>
      </c>
      <c r="Y74" s="63">
        <v>1</v>
      </c>
      <c r="AA74" s="63" t="s">
        <v>122</v>
      </c>
      <c r="AB74" s="63" t="s">
        <v>40</v>
      </c>
      <c r="AC74" s="63" t="s">
        <v>7389</v>
      </c>
      <c r="AD74" s="63" t="s">
        <v>2017</v>
      </c>
      <c r="AE74" s="63" t="s">
        <v>1357</v>
      </c>
      <c r="AF74" s="63" t="s">
        <v>7480</v>
      </c>
      <c r="AG74" s="63" t="s">
        <v>1357</v>
      </c>
      <c r="AH74" s="63" t="s">
        <v>7408</v>
      </c>
      <c r="AI74" s="63" t="s">
        <v>7428</v>
      </c>
      <c r="AJ74" s="63" t="s">
        <v>7392</v>
      </c>
      <c r="AK74" s="63" t="s">
        <v>7348</v>
      </c>
      <c r="AL74" s="63" t="s">
        <v>1776</v>
      </c>
      <c r="AM74" s="63" t="s">
        <v>7532</v>
      </c>
      <c r="AN74" s="64">
        <v>0</v>
      </c>
    </row>
    <row r="75" spans="1:40" ht="14.4">
      <c r="A75" s="61" t="s">
        <v>366</v>
      </c>
      <c r="B75" s="61" t="s">
        <v>187</v>
      </c>
      <c r="C75" s="61" t="s">
        <v>2124</v>
      </c>
      <c r="D75" s="61" t="s">
        <v>3837</v>
      </c>
      <c r="E75" s="61" t="s">
        <v>3968</v>
      </c>
      <c r="F75" s="61" t="s">
        <v>3969</v>
      </c>
      <c r="G75" s="61" t="s">
        <v>3847</v>
      </c>
      <c r="H75" s="61" t="s">
        <v>3970</v>
      </c>
      <c r="I75" s="61" t="s">
        <v>3847</v>
      </c>
      <c r="J75" s="62">
        <f t="shared" si="4"/>
        <v>0.26238425925925923</v>
      </c>
      <c r="K75" s="63">
        <v>1</v>
      </c>
      <c r="M75" s="61" t="s">
        <v>1326</v>
      </c>
      <c r="N75" s="61" t="s">
        <v>814</v>
      </c>
      <c r="O75" s="61" t="s">
        <v>815</v>
      </c>
      <c r="P75" s="61" t="s">
        <v>3859</v>
      </c>
      <c r="Q75" s="61" t="s">
        <v>5741</v>
      </c>
      <c r="R75" s="61" t="s">
        <v>5786</v>
      </c>
      <c r="S75" s="61" t="s">
        <v>3780</v>
      </c>
      <c r="T75" s="61" t="s">
        <v>5787</v>
      </c>
      <c r="U75" s="61" t="s">
        <v>3780</v>
      </c>
      <c r="V75" s="62"/>
      <c r="W75" s="61" t="str">
        <f t="shared" si="5"/>
        <v>08</v>
      </c>
      <c r="X75" s="62" t="str">
        <f t="shared" si="6"/>
        <v>17</v>
      </c>
      <c r="Y75" s="63">
        <v>1</v>
      </c>
      <c r="AA75" s="63" t="s">
        <v>878</v>
      </c>
      <c r="AB75" s="63" t="s">
        <v>40</v>
      </c>
      <c r="AC75" s="63" t="s">
        <v>7533</v>
      </c>
      <c r="AD75" s="63" t="s">
        <v>2664</v>
      </c>
      <c r="AE75" s="63" t="s">
        <v>521</v>
      </c>
      <c r="AF75" s="63" t="s">
        <v>7353</v>
      </c>
      <c r="AG75" s="63" t="s">
        <v>521</v>
      </c>
      <c r="AH75" s="63" t="s">
        <v>7394</v>
      </c>
      <c r="AI75" s="63" t="s">
        <v>7365</v>
      </c>
      <c r="AJ75" s="63" t="s">
        <v>7507</v>
      </c>
      <c r="AK75" s="63" t="s">
        <v>7344</v>
      </c>
      <c r="AL75" s="63" t="s">
        <v>7348</v>
      </c>
      <c r="AM75" s="63" t="s">
        <v>7534</v>
      </c>
      <c r="AN75" s="64">
        <v>1</v>
      </c>
    </row>
    <row r="76" spans="1:40" ht="14.4">
      <c r="A76" s="61" t="s">
        <v>1290</v>
      </c>
      <c r="B76" s="61" t="s">
        <v>40</v>
      </c>
      <c r="C76" s="61" t="s">
        <v>2016</v>
      </c>
      <c r="D76" s="61" t="s">
        <v>3837</v>
      </c>
      <c r="E76" s="61" t="s">
        <v>3812</v>
      </c>
      <c r="F76" s="61" t="s">
        <v>3971</v>
      </c>
      <c r="G76" s="61" t="s">
        <v>3904</v>
      </c>
      <c r="H76" s="61" t="s">
        <v>3972</v>
      </c>
      <c r="I76" s="61" t="s">
        <v>3904</v>
      </c>
      <c r="J76" s="62">
        <f t="shared" si="4"/>
        <v>0.26344907407407397</v>
      </c>
      <c r="K76" s="63">
        <v>1</v>
      </c>
      <c r="M76" s="61" t="s">
        <v>1618</v>
      </c>
      <c r="N76" s="61" t="s">
        <v>814</v>
      </c>
      <c r="O76" s="61" t="s">
        <v>1619</v>
      </c>
      <c r="P76" s="61" t="s">
        <v>3894</v>
      </c>
      <c r="Q76" s="61" t="s">
        <v>5741</v>
      </c>
      <c r="R76" s="61" t="s">
        <v>5788</v>
      </c>
      <c r="S76" s="61" t="s">
        <v>3780</v>
      </c>
      <c r="T76" s="61" t="s">
        <v>4661</v>
      </c>
      <c r="U76" s="61" t="s">
        <v>3780</v>
      </c>
      <c r="V76" s="62"/>
      <c r="W76" s="61" t="str">
        <f t="shared" si="5"/>
        <v>08</v>
      </c>
      <c r="X76" s="62" t="str">
        <f t="shared" si="6"/>
        <v>17</v>
      </c>
      <c r="Y76" s="63">
        <v>1</v>
      </c>
      <c r="AA76" s="63" t="s">
        <v>1199</v>
      </c>
      <c r="AB76" s="63" t="s">
        <v>40</v>
      </c>
      <c r="AC76" s="63" t="s">
        <v>7379</v>
      </c>
      <c r="AD76" s="63" t="s">
        <v>3625</v>
      </c>
      <c r="AE76" s="63" t="s">
        <v>1357</v>
      </c>
      <c r="AF76" s="63" t="s">
        <v>7346</v>
      </c>
      <c r="AG76" s="63" t="s">
        <v>1357</v>
      </c>
      <c r="AH76" s="63" t="s">
        <v>7535</v>
      </c>
      <c r="AI76" s="63" t="s">
        <v>7428</v>
      </c>
      <c r="AJ76" s="63" t="s">
        <v>7415</v>
      </c>
      <c r="AK76" s="63" t="s">
        <v>7348</v>
      </c>
      <c r="AL76" s="63" t="s">
        <v>1776</v>
      </c>
      <c r="AM76" s="63" t="s">
        <v>7536</v>
      </c>
      <c r="AN76" s="64">
        <v>0</v>
      </c>
    </row>
    <row r="77" spans="1:40" ht="14.4">
      <c r="A77" s="61" t="s">
        <v>636</v>
      </c>
      <c r="B77" s="61" t="s">
        <v>187</v>
      </c>
      <c r="C77" s="61" t="s">
        <v>2090</v>
      </c>
      <c r="D77" s="61" t="s">
        <v>3834</v>
      </c>
      <c r="E77" s="61" t="s">
        <v>1776</v>
      </c>
      <c r="F77" s="61" t="s">
        <v>3973</v>
      </c>
      <c r="G77" s="61" t="s">
        <v>1776</v>
      </c>
      <c r="H77" s="61" t="s">
        <v>3974</v>
      </c>
      <c r="I77" s="61" t="s">
        <v>1776</v>
      </c>
      <c r="J77" s="62">
        <f t="shared" si="4"/>
        <v>0.26539351851851856</v>
      </c>
      <c r="K77" s="63">
        <v>1</v>
      </c>
      <c r="M77" s="61" t="s">
        <v>1658</v>
      </c>
      <c r="N77" s="61" t="s">
        <v>814</v>
      </c>
      <c r="O77" s="61" t="s">
        <v>815</v>
      </c>
      <c r="P77" s="61" t="s">
        <v>3867</v>
      </c>
      <c r="Q77" s="61" t="s">
        <v>5741</v>
      </c>
      <c r="R77" s="61" t="s">
        <v>5789</v>
      </c>
      <c r="S77" s="61" t="s">
        <v>3780</v>
      </c>
      <c r="T77" s="61" t="s">
        <v>5790</v>
      </c>
      <c r="U77" s="61" t="s">
        <v>3780</v>
      </c>
      <c r="V77" s="62"/>
      <c r="W77" s="61" t="str">
        <f t="shared" si="5"/>
        <v>08</v>
      </c>
      <c r="X77" s="62" t="str">
        <f t="shared" si="6"/>
        <v>17</v>
      </c>
      <c r="Y77" s="63">
        <v>1</v>
      </c>
      <c r="AA77" s="63" t="s">
        <v>895</v>
      </c>
      <c r="AB77" s="63" t="s">
        <v>40</v>
      </c>
      <c r="AC77" s="63" t="s">
        <v>7537</v>
      </c>
      <c r="AD77" s="63" t="s">
        <v>2362</v>
      </c>
      <c r="AE77" s="63" t="s">
        <v>380</v>
      </c>
      <c r="AF77" s="63" t="s">
        <v>7340</v>
      </c>
      <c r="AG77" s="63" t="s">
        <v>380</v>
      </c>
      <c r="AH77" s="63" t="s">
        <v>7341</v>
      </c>
      <c r="AI77" s="63" t="s">
        <v>7405</v>
      </c>
      <c r="AJ77" s="63" t="s">
        <v>2355</v>
      </c>
      <c r="AK77" s="63" t="s">
        <v>7348</v>
      </c>
      <c r="AL77" s="63" t="s">
        <v>1776</v>
      </c>
      <c r="AM77" s="63" t="s">
        <v>7538</v>
      </c>
      <c r="AN77" s="64">
        <v>0</v>
      </c>
    </row>
    <row r="78" spans="1:40" ht="14.4">
      <c r="A78" s="61" t="s">
        <v>1484</v>
      </c>
      <c r="B78" s="61" t="s">
        <v>187</v>
      </c>
      <c r="C78" s="61" t="s">
        <v>2124</v>
      </c>
      <c r="D78" s="61" t="s">
        <v>3834</v>
      </c>
      <c r="E78" s="61" t="s">
        <v>3968</v>
      </c>
      <c r="F78" s="61" t="s">
        <v>3975</v>
      </c>
      <c r="G78" s="61" t="s">
        <v>3847</v>
      </c>
      <c r="H78" s="61" t="s">
        <v>3976</v>
      </c>
      <c r="I78" s="61" t="s">
        <v>3847</v>
      </c>
      <c r="J78" s="62">
        <f t="shared" si="4"/>
        <v>0.26577546296296295</v>
      </c>
      <c r="K78" s="63">
        <v>1</v>
      </c>
      <c r="M78" s="61" t="s">
        <v>1150</v>
      </c>
      <c r="N78" s="61" t="s">
        <v>814</v>
      </c>
      <c r="O78" s="61" t="s">
        <v>815</v>
      </c>
      <c r="P78" s="61" t="s">
        <v>3947</v>
      </c>
      <c r="Q78" s="61" t="s">
        <v>5741</v>
      </c>
      <c r="R78" s="61" t="s">
        <v>4746</v>
      </c>
      <c r="S78" s="61" t="s">
        <v>3780</v>
      </c>
      <c r="T78" s="61" t="s">
        <v>5791</v>
      </c>
      <c r="U78" s="61" t="s">
        <v>3780</v>
      </c>
      <c r="V78" s="62"/>
      <c r="W78" s="61" t="str">
        <f t="shared" si="5"/>
        <v>08</v>
      </c>
      <c r="X78" s="62" t="str">
        <f t="shared" si="6"/>
        <v>17</v>
      </c>
      <c r="Y78" s="63">
        <v>1</v>
      </c>
      <c r="AA78" s="63" t="s">
        <v>1316</v>
      </c>
      <c r="AB78" s="63" t="s">
        <v>40</v>
      </c>
      <c r="AC78" s="63" t="s">
        <v>7397</v>
      </c>
      <c r="AD78" s="63" t="s">
        <v>3214</v>
      </c>
      <c r="AE78" s="63" t="s">
        <v>380</v>
      </c>
      <c r="AF78" s="63" t="s">
        <v>7432</v>
      </c>
      <c r="AG78" s="63" t="s">
        <v>380</v>
      </c>
      <c r="AH78" s="63" t="s">
        <v>7341</v>
      </c>
      <c r="AI78" s="63" t="s">
        <v>7477</v>
      </c>
      <c r="AJ78" s="63" t="s">
        <v>7539</v>
      </c>
      <c r="AK78" s="63" t="s">
        <v>7348</v>
      </c>
      <c r="AL78" s="63" t="s">
        <v>1776</v>
      </c>
      <c r="AM78" s="63" t="s">
        <v>7446</v>
      </c>
      <c r="AN78" s="64">
        <v>1</v>
      </c>
    </row>
    <row r="79" spans="1:40" ht="14.4">
      <c r="A79" s="61" t="s">
        <v>1199</v>
      </c>
      <c r="B79" s="61" t="s">
        <v>40</v>
      </c>
      <c r="C79" s="61" t="s">
        <v>2010</v>
      </c>
      <c r="D79" s="61" t="s">
        <v>3802</v>
      </c>
      <c r="E79" s="61" t="s">
        <v>3812</v>
      </c>
      <c r="F79" s="61" t="s">
        <v>3977</v>
      </c>
      <c r="G79" s="61" t="s">
        <v>3904</v>
      </c>
      <c r="H79" s="61" t="s">
        <v>3978</v>
      </c>
      <c r="I79" s="61" t="s">
        <v>3904</v>
      </c>
      <c r="J79" s="62">
        <f t="shared" si="4"/>
        <v>0.26655092592592594</v>
      </c>
      <c r="K79" s="63">
        <v>1</v>
      </c>
      <c r="M79" s="61" t="s">
        <v>1168</v>
      </c>
      <c r="N79" s="61" t="s">
        <v>814</v>
      </c>
      <c r="O79" s="61" t="s">
        <v>815</v>
      </c>
      <c r="P79" s="61" t="s">
        <v>3938</v>
      </c>
      <c r="Q79" s="61" t="s">
        <v>5741</v>
      </c>
      <c r="R79" s="61" t="s">
        <v>5792</v>
      </c>
      <c r="S79" s="61" t="s">
        <v>3780</v>
      </c>
      <c r="T79" s="61" t="s">
        <v>5793</v>
      </c>
      <c r="U79" s="61" t="s">
        <v>3780</v>
      </c>
      <c r="V79" s="62"/>
      <c r="W79" s="61" t="str">
        <f t="shared" si="5"/>
        <v>08</v>
      </c>
      <c r="X79" s="62" t="str">
        <f t="shared" si="6"/>
        <v>17</v>
      </c>
      <c r="Y79" s="63">
        <v>1</v>
      </c>
      <c r="AA79" s="63" t="s">
        <v>122</v>
      </c>
      <c r="AB79" s="63" t="s">
        <v>40</v>
      </c>
      <c r="AC79" s="63" t="s">
        <v>7389</v>
      </c>
      <c r="AD79" s="63" t="s">
        <v>2017</v>
      </c>
      <c r="AE79" s="63" t="s">
        <v>1160</v>
      </c>
      <c r="AF79" s="63" t="s">
        <v>7420</v>
      </c>
      <c r="AG79" s="63" t="s">
        <v>1160</v>
      </c>
      <c r="AH79" s="63" t="s">
        <v>7350</v>
      </c>
      <c r="AI79" s="63" t="s">
        <v>7540</v>
      </c>
      <c r="AJ79" s="63" t="s">
        <v>7541</v>
      </c>
      <c r="AK79" s="63" t="s">
        <v>7348</v>
      </c>
      <c r="AL79" s="63" t="s">
        <v>1776</v>
      </c>
      <c r="AM79" s="63" t="s">
        <v>7542</v>
      </c>
      <c r="AN79" s="64">
        <v>1</v>
      </c>
    </row>
    <row r="80" spans="1:40" ht="14.4">
      <c r="A80" s="61" t="s">
        <v>928</v>
      </c>
      <c r="B80" s="61" t="s">
        <v>187</v>
      </c>
      <c r="C80" s="61" t="s">
        <v>2124</v>
      </c>
      <c r="D80" s="61" t="s">
        <v>3867</v>
      </c>
      <c r="E80" s="61" t="s">
        <v>1776</v>
      </c>
      <c r="F80" s="61" t="s">
        <v>3979</v>
      </c>
      <c r="G80" s="61" t="s">
        <v>1776</v>
      </c>
      <c r="H80" s="61" t="s">
        <v>3980</v>
      </c>
      <c r="I80" s="61" t="s">
        <v>1776</v>
      </c>
      <c r="J80" s="62">
        <f t="shared" si="4"/>
        <v>0.27800925925925923</v>
      </c>
      <c r="K80" s="63">
        <v>1</v>
      </c>
      <c r="M80" s="61" t="s">
        <v>1168</v>
      </c>
      <c r="N80" s="61" t="s">
        <v>814</v>
      </c>
      <c r="O80" s="61" t="s">
        <v>815</v>
      </c>
      <c r="P80" s="61" t="s">
        <v>3947</v>
      </c>
      <c r="Q80" s="61" t="s">
        <v>5741</v>
      </c>
      <c r="R80" s="61" t="s">
        <v>4722</v>
      </c>
      <c r="S80" s="61" t="s">
        <v>3780</v>
      </c>
      <c r="T80" s="61" t="s">
        <v>3839</v>
      </c>
      <c r="U80" s="61" t="s">
        <v>3780</v>
      </c>
      <c r="V80" s="62"/>
      <c r="W80" s="61" t="str">
        <f t="shared" si="5"/>
        <v>08</v>
      </c>
      <c r="X80" s="62" t="str">
        <f t="shared" si="6"/>
        <v>17</v>
      </c>
      <c r="Y80" s="63">
        <v>1</v>
      </c>
      <c r="AA80" s="63" t="s">
        <v>217</v>
      </c>
      <c r="AB80" s="63" t="s">
        <v>40</v>
      </c>
      <c r="AC80" s="63" t="s">
        <v>7543</v>
      </c>
      <c r="AD80" s="63" t="s">
        <v>3548</v>
      </c>
      <c r="AE80" s="63" t="s">
        <v>1042</v>
      </c>
      <c r="AF80" s="63" t="s">
        <v>7353</v>
      </c>
      <c r="AG80" s="63" t="s">
        <v>89</v>
      </c>
      <c r="AH80" s="63" t="s">
        <v>7454</v>
      </c>
      <c r="AI80" s="63" t="s">
        <v>7347</v>
      </c>
      <c r="AJ80" s="63" t="s">
        <v>7371</v>
      </c>
      <c r="AK80" s="63" t="s">
        <v>7344</v>
      </c>
      <c r="AL80" s="63" t="s">
        <v>7348</v>
      </c>
      <c r="AM80" s="63" t="s">
        <v>7544</v>
      </c>
      <c r="AN80" s="64">
        <v>2</v>
      </c>
    </row>
    <row r="81" spans="1:40" ht="14.4">
      <c r="A81" s="61" t="s">
        <v>186</v>
      </c>
      <c r="B81" s="61" t="s">
        <v>187</v>
      </c>
      <c r="C81" s="61" t="s">
        <v>2090</v>
      </c>
      <c r="D81" s="61" t="s">
        <v>3834</v>
      </c>
      <c r="E81" s="61" t="s">
        <v>1776</v>
      </c>
      <c r="F81" s="61" t="s">
        <v>3981</v>
      </c>
      <c r="G81" s="61" t="s">
        <v>1776</v>
      </c>
      <c r="H81" s="61" t="s">
        <v>3982</v>
      </c>
      <c r="I81" s="61" t="s">
        <v>1776</v>
      </c>
      <c r="J81" s="62">
        <f t="shared" si="4"/>
        <v>0.28479166666666667</v>
      </c>
      <c r="K81" s="63">
        <v>1</v>
      </c>
      <c r="M81" s="61" t="s">
        <v>1618</v>
      </c>
      <c r="N81" s="61" t="s">
        <v>814</v>
      </c>
      <c r="O81" s="61" t="s">
        <v>1619</v>
      </c>
      <c r="P81" s="61" t="s">
        <v>3794</v>
      </c>
      <c r="Q81" s="61" t="s">
        <v>5741</v>
      </c>
      <c r="R81" s="61" t="s">
        <v>5794</v>
      </c>
      <c r="S81" s="61" t="s">
        <v>3780</v>
      </c>
      <c r="T81" s="61" t="s">
        <v>5795</v>
      </c>
      <c r="U81" s="61" t="s">
        <v>3780</v>
      </c>
      <c r="V81" s="62"/>
      <c r="W81" s="61" t="str">
        <f t="shared" si="5"/>
        <v>08</v>
      </c>
      <c r="X81" s="62" t="str">
        <f t="shared" si="6"/>
        <v>17</v>
      </c>
      <c r="Y81" s="63">
        <v>1</v>
      </c>
      <c r="AA81" s="63" t="s">
        <v>118</v>
      </c>
      <c r="AB81" s="63" t="s">
        <v>40</v>
      </c>
      <c r="AC81" s="63" t="s">
        <v>7379</v>
      </c>
      <c r="AD81" s="63" t="s">
        <v>2008</v>
      </c>
      <c r="AE81" s="63" t="s">
        <v>89</v>
      </c>
      <c r="AF81" s="63" t="s">
        <v>7346</v>
      </c>
      <c r="AG81" s="63" t="s">
        <v>89</v>
      </c>
      <c r="AH81" s="63" t="s">
        <v>7350</v>
      </c>
      <c r="AI81" s="63" t="s">
        <v>7370</v>
      </c>
      <c r="AJ81" s="63" t="s">
        <v>7383</v>
      </c>
      <c r="AK81" s="63" t="s">
        <v>7344</v>
      </c>
      <c r="AL81" s="63" t="s">
        <v>7348</v>
      </c>
      <c r="AM81" s="63" t="s">
        <v>7545</v>
      </c>
      <c r="AN81" s="64">
        <v>1</v>
      </c>
    </row>
    <row r="82" spans="1:40" ht="14.4">
      <c r="A82" s="61" t="s">
        <v>1483</v>
      </c>
      <c r="B82" s="61" t="s">
        <v>187</v>
      </c>
      <c r="C82" s="61" t="s">
        <v>2090</v>
      </c>
      <c r="D82" s="61" t="s">
        <v>3947</v>
      </c>
      <c r="E82" s="61" t="s">
        <v>3795</v>
      </c>
      <c r="F82" s="61" t="s">
        <v>3983</v>
      </c>
      <c r="G82" s="61" t="s">
        <v>3847</v>
      </c>
      <c r="H82" s="61" t="s">
        <v>3984</v>
      </c>
      <c r="I82" s="61" t="s">
        <v>3847</v>
      </c>
      <c r="J82" s="62">
        <f t="shared" si="4"/>
        <v>0.28766203703703708</v>
      </c>
      <c r="K82" s="63">
        <v>1</v>
      </c>
      <c r="M82" s="61" t="s">
        <v>1552</v>
      </c>
      <c r="N82" s="61" t="s">
        <v>814</v>
      </c>
      <c r="O82" s="61" t="s">
        <v>1553</v>
      </c>
      <c r="P82" s="61" t="s">
        <v>3840</v>
      </c>
      <c r="Q82" s="61" t="s">
        <v>5741</v>
      </c>
      <c r="R82" s="61" t="s">
        <v>5796</v>
      </c>
      <c r="S82" s="61" t="s">
        <v>3780</v>
      </c>
      <c r="T82" s="61" t="s">
        <v>5797</v>
      </c>
      <c r="U82" s="61" t="s">
        <v>3780</v>
      </c>
      <c r="V82" s="62"/>
      <c r="W82" s="61" t="str">
        <f t="shared" si="5"/>
        <v>08</v>
      </c>
      <c r="X82" s="62" t="str">
        <f t="shared" si="6"/>
        <v>17</v>
      </c>
      <c r="Y82" s="63">
        <v>1</v>
      </c>
      <c r="AA82" s="63" t="s">
        <v>118</v>
      </c>
      <c r="AB82" s="63" t="s">
        <v>40</v>
      </c>
      <c r="AC82" s="63" t="s">
        <v>7379</v>
      </c>
      <c r="AD82" s="63" t="s">
        <v>2008</v>
      </c>
      <c r="AE82" s="63" t="s">
        <v>1350</v>
      </c>
      <c r="AF82" s="63" t="s">
        <v>7346</v>
      </c>
      <c r="AG82" s="63" t="s">
        <v>1352</v>
      </c>
      <c r="AH82" s="63" t="s">
        <v>7350</v>
      </c>
      <c r="AI82" s="63" t="s">
        <v>7380</v>
      </c>
      <c r="AJ82" s="63" t="s">
        <v>7383</v>
      </c>
      <c r="AK82" s="63" t="s">
        <v>7344</v>
      </c>
      <c r="AL82" s="63" t="s">
        <v>7348</v>
      </c>
      <c r="AM82" s="63" t="s">
        <v>7546</v>
      </c>
      <c r="AN82" s="64">
        <v>3</v>
      </c>
    </row>
    <row r="83" spans="1:40" ht="14.4">
      <c r="A83" s="61" t="s">
        <v>273</v>
      </c>
      <c r="B83" s="61" t="s">
        <v>187</v>
      </c>
      <c r="C83" s="61" t="s">
        <v>2090</v>
      </c>
      <c r="D83" s="61" t="s">
        <v>3886</v>
      </c>
      <c r="E83" s="61" t="s">
        <v>3985</v>
      </c>
      <c r="F83" s="61" t="s">
        <v>3986</v>
      </c>
      <c r="G83" s="61" t="s">
        <v>3847</v>
      </c>
      <c r="H83" s="61" t="s">
        <v>3987</v>
      </c>
      <c r="I83" s="61" t="s">
        <v>3847</v>
      </c>
      <c r="J83" s="62">
        <f t="shared" si="4"/>
        <v>0.28910879629629627</v>
      </c>
      <c r="K83" s="63">
        <v>1</v>
      </c>
      <c r="M83" s="61" t="s">
        <v>1658</v>
      </c>
      <c r="N83" s="61" t="s">
        <v>814</v>
      </c>
      <c r="O83" s="61" t="s">
        <v>815</v>
      </c>
      <c r="P83" s="61" t="s">
        <v>3819</v>
      </c>
      <c r="Q83" s="61" t="s">
        <v>5741</v>
      </c>
      <c r="R83" s="61" t="s">
        <v>5798</v>
      </c>
      <c r="S83" s="61" t="s">
        <v>3780</v>
      </c>
      <c r="T83" s="61" t="s">
        <v>5799</v>
      </c>
      <c r="U83" s="61" t="s">
        <v>3780</v>
      </c>
      <c r="V83" s="62"/>
      <c r="W83" s="61" t="str">
        <f t="shared" si="5"/>
        <v>08</v>
      </c>
      <c r="X83" s="62" t="str">
        <f t="shared" si="6"/>
        <v>17</v>
      </c>
      <c r="Y83" s="63">
        <v>1</v>
      </c>
      <c r="AA83" s="63" t="s">
        <v>1316</v>
      </c>
      <c r="AB83" s="63" t="s">
        <v>40</v>
      </c>
      <c r="AC83" s="63" t="s">
        <v>7397</v>
      </c>
      <c r="AD83" s="63" t="s">
        <v>3214</v>
      </c>
      <c r="AE83" s="63" t="s">
        <v>1160</v>
      </c>
      <c r="AF83" s="63" t="s">
        <v>7353</v>
      </c>
      <c r="AG83" s="63" t="s">
        <v>1160</v>
      </c>
      <c r="AH83" s="63" t="s">
        <v>7341</v>
      </c>
      <c r="AI83" s="63" t="s">
        <v>7355</v>
      </c>
      <c r="AJ83" s="63" t="s">
        <v>7539</v>
      </c>
      <c r="AK83" s="63" t="s">
        <v>7348</v>
      </c>
      <c r="AL83" s="63" t="s">
        <v>1776</v>
      </c>
      <c r="AM83" s="63" t="s">
        <v>7446</v>
      </c>
      <c r="AN83" s="64">
        <v>1</v>
      </c>
    </row>
    <row r="84" spans="1:40" ht="14.4">
      <c r="A84" s="61" t="s">
        <v>1199</v>
      </c>
      <c r="B84" s="61" t="s">
        <v>40</v>
      </c>
      <c r="C84" s="61" t="s">
        <v>2010</v>
      </c>
      <c r="D84" s="61" t="s">
        <v>3819</v>
      </c>
      <c r="E84" s="61" t="s">
        <v>3988</v>
      </c>
      <c r="F84" s="61" t="s">
        <v>3989</v>
      </c>
      <c r="G84" s="61" t="s">
        <v>3904</v>
      </c>
      <c r="H84" s="61" t="s">
        <v>3883</v>
      </c>
      <c r="I84" s="61" t="s">
        <v>3904</v>
      </c>
      <c r="J84" s="62">
        <f t="shared" si="4"/>
        <v>0.29619212962962965</v>
      </c>
      <c r="K84" s="63">
        <v>1</v>
      </c>
      <c r="M84" s="61" t="s">
        <v>1150</v>
      </c>
      <c r="N84" s="61" t="s">
        <v>814</v>
      </c>
      <c r="O84" s="61" t="s">
        <v>815</v>
      </c>
      <c r="P84" s="61" t="s">
        <v>3957</v>
      </c>
      <c r="Q84" s="61" t="s">
        <v>5741</v>
      </c>
      <c r="R84" s="61" t="s">
        <v>5800</v>
      </c>
      <c r="S84" s="61" t="s">
        <v>3780</v>
      </c>
      <c r="T84" s="61" t="s">
        <v>5801</v>
      </c>
      <c r="U84" s="61" t="s">
        <v>3780</v>
      </c>
      <c r="V84" s="62"/>
      <c r="W84" s="61" t="str">
        <f t="shared" si="5"/>
        <v>08</v>
      </c>
      <c r="X84" s="62" t="str">
        <f t="shared" si="6"/>
        <v>17</v>
      </c>
      <c r="Y84" s="63">
        <v>1</v>
      </c>
      <c r="AA84" s="63" t="s">
        <v>751</v>
      </c>
      <c r="AB84" s="63" t="s">
        <v>40</v>
      </c>
      <c r="AC84" s="63" t="s">
        <v>7511</v>
      </c>
      <c r="AD84" s="63" t="s">
        <v>1949</v>
      </c>
      <c r="AE84" s="63" t="s">
        <v>1734</v>
      </c>
      <c r="AF84" s="63" t="s">
        <v>7346</v>
      </c>
      <c r="AG84" s="63" t="s">
        <v>1546</v>
      </c>
      <c r="AH84" s="63" t="s">
        <v>7350</v>
      </c>
      <c r="AI84" s="63" t="s">
        <v>7347</v>
      </c>
      <c r="AJ84" s="63" t="s">
        <v>7547</v>
      </c>
      <c r="AK84" s="63" t="s">
        <v>7348</v>
      </c>
      <c r="AL84" s="63" t="s">
        <v>1776</v>
      </c>
      <c r="AM84" s="63" t="s">
        <v>7548</v>
      </c>
      <c r="AN84" s="64">
        <v>2</v>
      </c>
    </row>
    <row r="85" spans="1:40" ht="14.4">
      <c r="A85" s="61" t="s">
        <v>452</v>
      </c>
      <c r="B85" s="61" t="s">
        <v>40</v>
      </c>
      <c r="C85" s="61" t="s">
        <v>2016</v>
      </c>
      <c r="D85" s="61" t="s">
        <v>3826</v>
      </c>
      <c r="E85" s="61" t="s">
        <v>1776</v>
      </c>
      <c r="F85" s="61" t="s">
        <v>3990</v>
      </c>
      <c r="G85" s="61" t="s">
        <v>1776</v>
      </c>
      <c r="H85" s="61" t="s">
        <v>3991</v>
      </c>
      <c r="I85" s="61" t="s">
        <v>1776</v>
      </c>
      <c r="J85" s="62">
        <f t="shared" si="4"/>
        <v>0.29666666666666669</v>
      </c>
      <c r="K85" s="63">
        <v>1</v>
      </c>
      <c r="M85" s="61" t="s">
        <v>1150</v>
      </c>
      <c r="N85" s="61" t="s">
        <v>814</v>
      </c>
      <c r="O85" s="61" t="s">
        <v>815</v>
      </c>
      <c r="P85" s="61" t="s">
        <v>3867</v>
      </c>
      <c r="Q85" s="61" t="s">
        <v>5741</v>
      </c>
      <c r="R85" s="61" t="s">
        <v>5802</v>
      </c>
      <c r="S85" s="61" t="s">
        <v>3780</v>
      </c>
      <c r="T85" s="61" t="s">
        <v>3839</v>
      </c>
      <c r="U85" s="61" t="s">
        <v>3780</v>
      </c>
      <c r="V85" s="62"/>
      <c r="W85" s="61" t="str">
        <f t="shared" si="5"/>
        <v>08</v>
      </c>
      <c r="X85" s="62" t="str">
        <f t="shared" si="6"/>
        <v>17</v>
      </c>
      <c r="Y85" s="63">
        <v>1</v>
      </c>
      <c r="AA85" s="63" t="s">
        <v>534</v>
      </c>
      <c r="AB85" s="63" t="s">
        <v>40</v>
      </c>
      <c r="AC85" s="63" t="s">
        <v>109</v>
      </c>
      <c r="AD85" s="63" t="s">
        <v>2386</v>
      </c>
      <c r="AE85" s="63" t="s">
        <v>89</v>
      </c>
      <c r="AF85" s="63" t="s">
        <v>7471</v>
      </c>
      <c r="AG85" s="63" t="s">
        <v>89</v>
      </c>
      <c r="AH85" s="63" t="s">
        <v>7341</v>
      </c>
      <c r="AI85" s="63" t="s">
        <v>7365</v>
      </c>
      <c r="AJ85" s="63" t="s">
        <v>7387</v>
      </c>
      <c r="AK85" s="63" t="s">
        <v>7344</v>
      </c>
      <c r="AL85" s="63" t="s">
        <v>7344</v>
      </c>
      <c r="AM85" s="63" t="s">
        <v>7549</v>
      </c>
      <c r="AN85" s="64">
        <v>0</v>
      </c>
    </row>
    <row r="86" spans="1:40" ht="14.4">
      <c r="A86" s="61" t="s">
        <v>1199</v>
      </c>
      <c r="B86" s="61" t="s">
        <v>40</v>
      </c>
      <c r="C86" s="61" t="s">
        <v>2010</v>
      </c>
      <c r="D86" s="61" t="s">
        <v>3992</v>
      </c>
      <c r="E86" s="61" t="s">
        <v>3912</v>
      </c>
      <c r="F86" s="61" t="s">
        <v>3993</v>
      </c>
      <c r="G86" s="61" t="s">
        <v>3904</v>
      </c>
      <c r="H86" s="61" t="s">
        <v>3994</v>
      </c>
      <c r="I86" s="61" t="s">
        <v>3904</v>
      </c>
      <c r="J86" s="62">
        <f t="shared" si="4"/>
        <v>0.29782407407407407</v>
      </c>
      <c r="K86" s="63">
        <v>1</v>
      </c>
      <c r="M86" s="61" t="s">
        <v>1658</v>
      </c>
      <c r="N86" s="61" t="s">
        <v>814</v>
      </c>
      <c r="O86" s="61" t="s">
        <v>815</v>
      </c>
      <c r="P86" s="61" t="s">
        <v>3947</v>
      </c>
      <c r="Q86" s="61" t="s">
        <v>5741</v>
      </c>
      <c r="R86" s="61" t="s">
        <v>5803</v>
      </c>
      <c r="S86" s="61" t="s">
        <v>3780</v>
      </c>
      <c r="T86" s="61" t="s">
        <v>4088</v>
      </c>
      <c r="U86" s="61" t="s">
        <v>3780</v>
      </c>
      <c r="V86" s="62"/>
      <c r="W86" s="61" t="str">
        <f t="shared" si="5"/>
        <v>08</v>
      </c>
      <c r="X86" s="62" t="str">
        <f t="shared" si="6"/>
        <v>17</v>
      </c>
      <c r="Y86" s="63">
        <v>1</v>
      </c>
      <c r="AA86" s="63" t="s">
        <v>1199</v>
      </c>
      <c r="AB86" s="63" t="s">
        <v>40</v>
      </c>
      <c r="AC86" s="63" t="s">
        <v>7379</v>
      </c>
      <c r="AD86" s="63" t="s">
        <v>3625</v>
      </c>
      <c r="AE86" s="63" t="s">
        <v>89</v>
      </c>
      <c r="AF86" s="63" t="s">
        <v>7346</v>
      </c>
      <c r="AG86" s="63" t="s">
        <v>89</v>
      </c>
      <c r="AH86" s="63" t="s">
        <v>7550</v>
      </c>
      <c r="AI86" s="63" t="s">
        <v>7405</v>
      </c>
      <c r="AJ86" s="63" t="s">
        <v>7415</v>
      </c>
      <c r="AK86" s="63" t="s">
        <v>7348</v>
      </c>
      <c r="AL86" s="63" t="s">
        <v>1776</v>
      </c>
      <c r="AM86" s="63" t="s">
        <v>7551</v>
      </c>
      <c r="AN86" s="64">
        <v>0</v>
      </c>
    </row>
    <row r="87" spans="1:40" ht="14.4">
      <c r="A87" s="61" t="s">
        <v>273</v>
      </c>
      <c r="B87" s="61" t="s">
        <v>187</v>
      </c>
      <c r="C87" s="61" t="s">
        <v>2090</v>
      </c>
      <c r="D87" s="61" t="s">
        <v>3782</v>
      </c>
      <c r="E87" s="61" t="s">
        <v>3985</v>
      </c>
      <c r="F87" s="61" t="s">
        <v>3995</v>
      </c>
      <c r="G87" s="61" t="s">
        <v>3847</v>
      </c>
      <c r="H87" s="61" t="s">
        <v>3996</v>
      </c>
      <c r="I87" s="61" t="s">
        <v>3847</v>
      </c>
      <c r="J87" s="62">
        <f t="shared" si="4"/>
        <v>0.29857638888888882</v>
      </c>
      <c r="K87" s="63">
        <v>1</v>
      </c>
      <c r="M87" s="61" t="s">
        <v>1150</v>
      </c>
      <c r="N87" s="61" t="s">
        <v>814</v>
      </c>
      <c r="O87" s="61" t="s">
        <v>815</v>
      </c>
      <c r="P87" s="61" t="s">
        <v>3862</v>
      </c>
      <c r="Q87" s="61" t="s">
        <v>5741</v>
      </c>
      <c r="R87" s="61" t="s">
        <v>5804</v>
      </c>
      <c r="S87" s="61" t="s">
        <v>3780</v>
      </c>
      <c r="T87" s="61" t="s">
        <v>5805</v>
      </c>
      <c r="U87" s="61" t="s">
        <v>3780</v>
      </c>
      <c r="V87" s="62"/>
      <c r="W87" s="61" t="str">
        <f t="shared" si="5"/>
        <v>08</v>
      </c>
      <c r="X87" s="62" t="str">
        <f t="shared" si="6"/>
        <v>17</v>
      </c>
      <c r="Y87" s="63">
        <v>1</v>
      </c>
      <c r="AA87" s="63" t="s">
        <v>895</v>
      </c>
      <c r="AB87" s="63" t="s">
        <v>40</v>
      </c>
      <c r="AC87" s="63" t="s">
        <v>7537</v>
      </c>
      <c r="AD87" s="63" t="s">
        <v>2362</v>
      </c>
      <c r="AE87" s="63" t="s">
        <v>89</v>
      </c>
      <c r="AF87" s="63" t="s">
        <v>7471</v>
      </c>
      <c r="AG87" s="63" t="s">
        <v>89</v>
      </c>
      <c r="AH87" s="63" t="s">
        <v>7341</v>
      </c>
      <c r="AI87" s="63" t="s">
        <v>7342</v>
      </c>
      <c r="AJ87" s="63" t="s">
        <v>7552</v>
      </c>
      <c r="AK87" s="63" t="s">
        <v>7348</v>
      </c>
      <c r="AL87" s="63" t="s">
        <v>1776</v>
      </c>
      <c r="AM87" s="63" t="s">
        <v>7553</v>
      </c>
      <c r="AN87" s="64">
        <v>0</v>
      </c>
    </row>
    <row r="88" spans="1:40" ht="14.4">
      <c r="A88" s="61" t="s">
        <v>273</v>
      </c>
      <c r="B88" s="61" t="s">
        <v>187</v>
      </c>
      <c r="C88" s="61" t="s">
        <v>2090</v>
      </c>
      <c r="D88" s="61" t="s">
        <v>3829</v>
      </c>
      <c r="E88" s="61" t="s">
        <v>3997</v>
      </c>
      <c r="F88" s="61" t="s">
        <v>3998</v>
      </c>
      <c r="G88" s="61" t="s">
        <v>3847</v>
      </c>
      <c r="H88" s="61" t="s">
        <v>3999</v>
      </c>
      <c r="I88" s="61" t="s">
        <v>3847</v>
      </c>
      <c r="J88" s="62">
        <f t="shared" si="4"/>
        <v>0.30615740740740738</v>
      </c>
      <c r="K88" s="63">
        <v>1</v>
      </c>
      <c r="M88" s="61" t="s">
        <v>1618</v>
      </c>
      <c r="N88" s="61" t="s">
        <v>814</v>
      </c>
      <c r="O88" s="61" t="s">
        <v>1619</v>
      </c>
      <c r="P88" s="61" t="s">
        <v>3867</v>
      </c>
      <c r="Q88" s="61" t="s">
        <v>5741</v>
      </c>
      <c r="R88" s="61" t="s">
        <v>5806</v>
      </c>
      <c r="S88" s="61" t="s">
        <v>3780</v>
      </c>
      <c r="T88" s="61" t="s">
        <v>4118</v>
      </c>
      <c r="U88" s="61" t="s">
        <v>3780</v>
      </c>
      <c r="V88" s="62"/>
      <c r="W88" s="61" t="str">
        <f t="shared" si="5"/>
        <v>08</v>
      </c>
      <c r="X88" s="62" t="str">
        <f t="shared" si="6"/>
        <v>17</v>
      </c>
      <c r="Y88" s="63">
        <v>1</v>
      </c>
      <c r="AA88" s="63" t="s">
        <v>1015</v>
      </c>
      <c r="AB88" s="63" t="s">
        <v>40</v>
      </c>
      <c r="AC88" s="63" t="s">
        <v>7349</v>
      </c>
      <c r="AD88" s="63" t="s">
        <v>2598</v>
      </c>
      <c r="AE88" s="63" t="s">
        <v>1352</v>
      </c>
      <c r="AF88" s="63" t="s">
        <v>7346</v>
      </c>
      <c r="AG88" s="63" t="s">
        <v>1042</v>
      </c>
      <c r="AH88" s="63" t="s">
        <v>7350</v>
      </c>
      <c r="AI88" s="63" t="s">
        <v>7347</v>
      </c>
      <c r="AJ88" s="63" t="s">
        <v>7554</v>
      </c>
      <c r="AK88" s="63" t="s">
        <v>7344</v>
      </c>
      <c r="AL88" s="63" t="s">
        <v>7348</v>
      </c>
      <c r="AM88" s="63" t="s">
        <v>7555</v>
      </c>
      <c r="AN88" s="64">
        <v>2</v>
      </c>
    </row>
    <row r="89" spans="1:40" ht="14.4">
      <c r="A89" s="61" t="s">
        <v>635</v>
      </c>
      <c r="B89" s="61" t="s">
        <v>187</v>
      </c>
      <c r="C89" s="61" t="s">
        <v>2090</v>
      </c>
      <c r="D89" s="61" t="s">
        <v>3823</v>
      </c>
      <c r="E89" s="61" t="s">
        <v>1776</v>
      </c>
      <c r="F89" s="61" t="s">
        <v>4000</v>
      </c>
      <c r="G89" s="61" t="s">
        <v>1776</v>
      </c>
      <c r="H89" s="61" t="s">
        <v>4001</v>
      </c>
      <c r="I89" s="61" t="s">
        <v>1776</v>
      </c>
      <c r="J89" s="62">
        <f t="shared" si="4"/>
        <v>0.3080092592592592</v>
      </c>
      <c r="K89" s="63">
        <v>1</v>
      </c>
      <c r="M89" s="61" t="s">
        <v>1618</v>
      </c>
      <c r="N89" s="61" t="s">
        <v>814</v>
      </c>
      <c r="O89" s="61" t="s">
        <v>1619</v>
      </c>
      <c r="P89" s="61" t="s">
        <v>3807</v>
      </c>
      <c r="Q89" s="61" t="s">
        <v>5741</v>
      </c>
      <c r="R89" s="61" t="s">
        <v>5807</v>
      </c>
      <c r="S89" s="61" t="s">
        <v>3780</v>
      </c>
      <c r="T89" s="61" t="s">
        <v>5808</v>
      </c>
      <c r="U89" s="61" t="s">
        <v>3780</v>
      </c>
      <c r="V89" s="62"/>
      <c r="W89" s="61" t="str">
        <f t="shared" si="5"/>
        <v>08</v>
      </c>
      <c r="X89" s="62" t="str">
        <f t="shared" si="6"/>
        <v>17</v>
      </c>
      <c r="Y89" s="63">
        <v>1</v>
      </c>
      <c r="AA89" s="63" t="s">
        <v>534</v>
      </c>
      <c r="AB89" s="63" t="s">
        <v>40</v>
      </c>
      <c r="AC89" s="63" t="s">
        <v>109</v>
      </c>
      <c r="AD89" s="63" t="s">
        <v>2386</v>
      </c>
      <c r="AE89" s="63" t="s">
        <v>89</v>
      </c>
      <c r="AF89" s="63" t="s">
        <v>7353</v>
      </c>
      <c r="AG89" s="63" t="s">
        <v>89</v>
      </c>
      <c r="AH89" s="63" t="s">
        <v>7390</v>
      </c>
      <c r="AI89" s="63" t="s">
        <v>7391</v>
      </c>
      <c r="AJ89" s="63" t="s">
        <v>7387</v>
      </c>
      <c r="AK89" s="63" t="s">
        <v>7344</v>
      </c>
      <c r="AL89" s="63" t="s">
        <v>7344</v>
      </c>
      <c r="AM89" s="63" t="s">
        <v>7556</v>
      </c>
      <c r="AN89" s="64">
        <v>0</v>
      </c>
    </row>
    <row r="90" spans="1:40" ht="14.4">
      <c r="A90" s="61" t="s">
        <v>928</v>
      </c>
      <c r="B90" s="61" t="s">
        <v>187</v>
      </c>
      <c r="C90" s="61" t="s">
        <v>2124</v>
      </c>
      <c r="D90" s="61" t="s">
        <v>3872</v>
      </c>
      <c r="E90" s="61" t="s">
        <v>4002</v>
      </c>
      <c r="F90" s="61" t="s">
        <v>4003</v>
      </c>
      <c r="G90" s="61" t="s">
        <v>3847</v>
      </c>
      <c r="H90" s="61" t="s">
        <v>4004</v>
      </c>
      <c r="I90" s="61" t="s">
        <v>3847</v>
      </c>
      <c r="J90" s="62">
        <f t="shared" si="4"/>
        <v>0.31240740740740741</v>
      </c>
      <c r="K90" s="63">
        <v>1</v>
      </c>
      <c r="M90" s="61" t="s">
        <v>1618</v>
      </c>
      <c r="N90" s="61" t="s">
        <v>814</v>
      </c>
      <c r="O90" s="61" t="s">
        <v>1619</v>
      </c>
      <c r="P90" s="61" t="s">
        <v>3921</v>
      </c>
      <c r="Q90" s="61" t="s">
        <v>5741</v>
      </c>
      <c r="R90" s="61" t="s">
        <v>5809</v>
      </c>
      <c r="S90" s="61" t="s">
        <v>3780</v>
      </c>
      <c r="T90" s="61" t="s">
        <v>5810</v>
      </c>
      <c r="U90" s="61" t="s">
        <v>3780</v>
      </c>
      <c r="V90" s="62"/>
      <c r="W90" s="61" t="str">
        <f t="shared" si="5"/>
        <v>08</v>
      </c>
      <c r="X90" s="62" t="str">
        <f t="shared" si="6"/>
        <v>17</v>
      </c>
      <c r="Y90" s="63">
        <v>1</v>
      </c>
      <c r="AA90" s="63" t="s">
        <v>1411</v>
      </c>
      <c r="AB90" s="63" t="s">
        <v>40</v>
      </c>
      <c r="AC90" s="63" t="s">
        <v>7511</v>
      </c>
      <c r="AD90" s="63" t="s">
        <v>2678</v>
      </c>
      <c r="AE90" s="63" t="s">
        <v>1734</v>
      </c>
      <c r="AF90" s="63" t="s">
        <v>7346</v>
      </c>
      <c r="AG90" s="63" t="s">
        <v>293</v>
      </c>
      <c r="AH90" s="63" t="s">
        <v>7350</v>
      </c>
      <c r="AI90" s="63" t="s">
        <v>7557</v>
      </c>
      <c r="AJ90" s="63" t="s">
        <v>7371</v>
      </c>
      <c r="AK90" s="63" t="s">
        <v>7348</v>
      </c>
      <c r="AL90" s="63" t="s">
        <v>1776</v>
      </c>
      <c r="AM90" s="63" t="s">
        <v>7558</v>
      </c>
      <c r="AN90" s="64">
        <v>3</v>
      </c>
    </row>
    <row r="91" spans="1:40" ht="14.4">
      <c r="A91" s="61" t="s">
        <v>607</v>
      </c>
      <c r="B91" s="61" t="s">
        <v>40</v>
      </c>
      <c r="C91" s="61" t="s">
        <v>2013</v>
      </c>
      <c r="D91" s="61" t="s">
        <v>3829</v>
      </c>
      <c r="E91" s="61" t="s">
        <v>1776</v>
      </c>
      <c r="F91" s="61" t="s">
        <v>4005</v>
      </c>
      <c r="G91" s="61" t="s">
        <v>1776</v>
      </c>
      <c r="H91" s="61" t="s">
        <v>4006</v>
      </c>
      <c r="I91" s="61" t="s">
        <v>1776</v>
      </c>
      <c r="J91" s="62">
        <f t="shared" si="4"/>
        <v>0.31335648148148149</v>
      </c>
      <c r="K91" s="63">
        <v>1</v>
      </c>
      <c r="M91" s="61" t="s">
        <v>1168</v>
      </c>
      <c r="N91" s="61" t="s">
        <v>814</v>
      </c>
      <c r="O91" s="61" t="s">
        <v>815</v>
      </c>
      <c r="P91" s="61" t="s">
        <v>3957</v>
      </c>
      <c r="Q91" s="61" t="s">
        <v>5741</v>
      </c>
      <c r="R91" s="61" t="s">
        <v>3870</v>
      </c>
      <c r="S91" s="61" t="s">
        <v>3780</v>
      </c>
      <c r="T91" s="61" t="s">
        <v>4661</v>
      </c>
      <c r="U91" s="61" t="s">
        <v>3780</v>
      </c>
      <c r="V91" s="62"/>
      <c r="W91" s="61" t="str">
        <f t="shared" si="5"/>
        <v>08</v>
      </c>
      <c r="X91" s="62" t="str">
        <f t="shared" si="6"/>
        <v>17</v>
      </c>
      <c r="Y91" s="63">
        <v>1</v>
      </c>
      <c r="AA91" s="63" t="s">
        <v>1375</v>
      </c>
      <c r="AB91" s="63" t="s">
        <v>40</v>
      </c>
      <c r="AC91" s="63" t="s">
        <v>7358</v>
      </c>
      <c r="AD91" s="63" t="s">
        <v>2862</v>
      </c>
      <c r="AE91" s="63" t="s">
        <v>1352</v>
      </c>
      <c r="AF91" s="63" t="s">
        <v>7353</v>
      </c>
      <c r="AG91" s="63" t="s">
        <v>1042</v>
      </c>
      <c r="AH91" s="63" t="s">
        <v>7456</v>
      </c>
      <c r="AI91" s="63" t="s">
        <v>7559</v>
      </c>
      <c r="AJ91" s="63" t="s">
        <v>1777</v>
      </c>
      <c r="AK91" s="63" t="s">
        <v>7344</v>
      </c>
      <c r="AL91" s="63" t="s">
        <v>7348</v>
      </c>
      <c r="AM91" s="63" t="s">
        <v>7362</v>
      </c>
      <c r="AN91" s="64">
        <v>1</v>
      </c>
    </row>
    <row r="92" spans="1:40" ht="14.4">
      <c r="A92" s="61" t="s">
        <v>840</v>
      </c>
      <c r="B92" s="61" t="s">
        <v>187</v>
      </c>
      <c r="C92" s="61" t="s">
        <v>2124</v>
      </c>
      <c r="D92" s="61" t="s">
        <v>3794</v>
      </c>
      <c r="E92" s="61" t="s">
        <v>3927</v>
      </c>
      <c r="F92" s="61" t="s">
        <v>4007</v>
      </c>
      <c r="G92" s="61" t="s">
        <v>3767</v>
      </c>
      <c r="H92" s="61" t="s">
        <v>4008</v>
      </c>
      <c r="I92" s="61" t="s">
        <v>3767</v>
      </c>
      <c r="J92" s="62">
        <f t="shared" si="4"/>
        <v>0.31431712962962965</v>
      </c>
      <c r="K92" s="63">
        <v>0</v>
      </c>
      <c r="M92" s="61" t="s">
        <v>1168</v>
      </c>
      <c r="N92" s="61" t="s">
        <v>814</v>
      </c>
      <c r="O92" s="61" t="s">
        <v>815</v>
      </c>
      <c r="P92" s="61" t="s">
        <v>3867</v>
      </c>
      <c r="Q92" s="61" t="s">
        <v>5741</v>
      </c>
      <c r="R92" s="61" t="s">
        <v>5811</v>
      </c>
      <c r="S92" s="61" t="s">
        <v>3780</v>
      </c>
      <c r="T92" s="61" t="s">
        <v>5750</v>
      </c>
      <c r="U92" s="61" t="s">
        <v>3780</v>
      </c>
      <c r="V92" s="62"/>
      <c r="W92" s="61" t="str">
        <f t="shared" si="5"/>
        <v>08</v>
      </c>
      <c r="X92" s="62" t="str">
        <f t="shared" si="6"/>
        <v>17</v>
      </c>
      <c r="Y92" s="63">
        <v>1</v>
      </c>
      <c r="AA92" s="63" t="s">
        <v>1199</v>
      </c>
      <c r="AB92" s="63" t="s">
        <v>40</v>
      </c>
      <c r="AC92" s="63" t="s">
        <v>7379</v>
      </c>
      <c r="AD92" s="63" t="s">
        <v>3625</v>
      </c>
      <c r="AE92" s="63" t="s">
        <v>1042</v>
      </c>
      <c r="AF92" s="63" t="s">
        <v>7471</v>
      </c>
      <c r="AG92" s="63" t="s">
        <v>1042</v>
      </c>
      <c r="AH92" s="63" t="s">
        <v>7341</v>
      </c>
      <c r="AI92" s="63" t="s">
        <v>7391</v>
      </c>
      <c r="AJ92" s="63" t="s">
        <v>7415</v>
      </c>
      <c r="AK92" s="63" t="s">
        <v>7348</v>
      </c>
      <c r="AL92" s="63" t="s">
        <v>1776</v>
      </c>
      <c r="AM92" s="63" t="s">
        <v>7560</v>
      </c>
      <c r="AN92" s="64">
        <v>0</v>
      </c>
    </row>
    <row r="93" spans="1:40" ht="14.4">
      <c r="A93" s="61" t="s">
        <v>273</v>
      </c>
      <c r="B93" s="61" t="s">
        <v>187</v>
      </c>
      <c r="C93" s="61" t="s">
        <v>2090</v>
      </c>
      <c r="D93" s="61" t="s">
        <v>3938</v>
      </c>
      <c r="E93" s="61" t="s">
        <v>3985</v>
      </c>
      <c r="F93" s="61" t="s">
        <v>4009</v>
      </c>
      <c r="G93" s="61" t="s">
        <v>3847</v>
      </c>
      <c r="H93" s="61" t="s">
        <v>4010</v>
      </c>
      <c r="I93" s="61" t="s">
        <v>3847</v>
      </c>
      <c r="J93" s="62">
        <f t="shared" si="4"/>
        <v>0.31641203703703691</v>
      </c>
      <c r="K93" s="63">
        <v>1</v>
      </c>
      <c r="M93" s="61" t="s">
        <v>1326</v>
      </c>
      <c r="N93" s="61" t="s">
        <v>814</v>
      </c>
      <c r="O93" s="61" t="s">
        <v>815</v>
      </c>
      <c r="P93" s="61" t="s">
        <v>3921</v>
      </c>
      <c r="Q93" s="61" t="s">
        <v>5741</v>
      </c>
      <c r="R93" s="61" t="s">
        <v>5811</v>
      </c>
      <c r="S93" s="61" t="s">
        <v>3780</v>
      </c>
      <c r="T93" s="61" t="s">
        <v>5812</v>
      </c>
      <c r="U93" s="61" t="s">
        <v>3780</v>
      </c>
      <c r="V93" s="62"/>
      <c r="W93" s="61" t="str">
        <f t="shared" si="5"/>
        <v>08</v>
      </c>
      <c r="X93" s="62" t="str">
        <f t="shared" si="6"/>
        <v>17</v>
      </c>
      <c r="Y93" s="63">
        <v>1</v>
      </c>
      <c r="AA93" s="63" t="s">
        <v>878</v>
      </c>
      <c r="AB93" s="63" t="s">
        <v>40</v>
      </c>
      <c r="AC93" s="63" t="s">
        <v>7533</v>
      </c>
      <c r="AD93" s="63" t="s">
        <v>2664</v>
      </c>
      <c r="AE93" s="63" t="s">
        <v>1042</v>
      </c>
      <c r="AF93" s="63" t="s">
        <v>7413</v>
      </c>
      <c r="AG93" s="63" t="s">
        <v>1042</v>
      </c>
      <c r="AH93" s="63" t="s">
        <v>7341</v>
      </c>
      <c r="AI93" s="63" t="s">
        <v>7405</v>
      </c>
      <c r="AJ93" s="63" t="s">
        <v>7561</v>
      </c>
      <c r="AK93" s="63" t="s">
        <v>7344</v>
      </c>
      <c r="AL93" s="63" t="s">
        <v>7344</v>
      </c>
      <c r="AM93" s="63" t="s">
        <v>7562</v>
      </c>
      <c r="AN93" s="64">
        <v>0</v>
      </c>
    </row>
    <row r="94" spans="1:40" ht="14.4">
      <c r="A94" s="61" t="s">
        <v>607</v>
      </c>
      <c r="B94" s="61" t="s">
        <v>40</v>
      </c>
      <c r="C94" s="61" t="s">
        <v>2013</v>
      </c>
      <c r="D94" s="61" t="s">
        <v>3921</v>
      </c>
      <c r="E94" s="61" t="s">
        <v>3812</v>
      </c>
      <c r="F94" s="61" t="s">
        <v>4011</v>
      </c>
      <c r="G94" s="61" t="s">
        <v>3847</v>
      </c>
      <c r="H94" s="61" t="s">
        <v>4012</v>
      </c>
      <c r="I94" s="61" t="s">
        <v>3847</v>
      </c>
      <c r="J94" s="62">
        <f t="shared" si="4"/>
        <v>0.31874999999999992</v>
      </c>
      <c r="K94" s="63">
        <v>1</v>
      </c>
      <c r="M94" s="61" t="s">
        <v>1168</v>
      </c>
      <c r="N94" s="61" t="s">
        <v>814</v>
      </c>
      <c r="O94" s="61" t="s">
        <v>815</v>
      </c>
      <c r="P94" s="61" t="s">
        <v>3862</v>
      </c>
      <c r="Q94" s="61" t="s">
        <v>5741</v>
      </c>
      <c r="R94" s="61" t="s">
        <v>5813</v>
      </c>
      <c r="S94" s="61" t="s">
        <v>3780</v>
      </c>
      <c r="T94" s="61" t="s">
        <v>5814</v>
      </c>
      <c r="U94" s="61" t="s">
        <v>3780</v>
      </c>
      <c r="V94" s="62"/>
      <c r="W94" s="61" t="str">
        <f t="shared" si="5"/>
        <v>08</v>
      </c>
      <c r="X94" s="62" t="str">
        <f t="shared" si="6"/>
        <v>17</v>
      </c>
      <c r="Y94" s="63">
        <v>1</v>
      </c>
      <c r="AA94" s="63" t="s">
        <v>196</v>
      </c>
      <c r="AB94" s="63" t="s">
        <v>197</v>
      </c>
      <c r="AC94" s="63" t="s">
        <v>7363</v>
      </c>
      <c r="AD94" s="63" t="s">
        <v>2137</v>
      </c>
      <c r="AE94" s="63" t="s">
        <v>1352</v>
      </c>
      <c r="AF94" s="63" t="s">
        <v>7346</v>
      </c>
      <c r="AG94" s="63" t="s">
        <v>1352</v>
      </c>
      <c r="AH94" s="63" t="s">
        <v>7390</v>
      </c>
      <c r="AI94" s="63" t="s">
        <v>7391</v>
      </c>
      <c r="AJ94" s="63" t="s">
        <v>1796</v>
      </c>
      <c r="AK94" s="63" t="s">
        <v>7344</v>
      </c>
      <c r="AL94" s="63" t="s">
        <v>7344</v>
      </c>
      <c r="AM94" s="63" t="s">
        <v>7563</v>
      </c>
      <c r="AN94" s="64">
        <v>0</v>
      </c>
    </row>
    <row r="95" spans="1:40" ht="14.4">
      <c r="A95" s="61" t="s">
        <v>607</v>
      </c>
      <c r="B95" s="61" t="s">
        <v>40</v>
      </c>
      <c r="C95" s="61" t="s">
        <v>2013</v>
      </c>
      <c r="D95" s="61" t="s">
        <v>3852</v>
      </c>
      <c r="E95" s="61" t="s">
        <v>4002</v>
      </c>
      <c r="F95" s="61" t="s">
        <v>4013</v>
      </c>
      <c r="G95" s="61" t="s">
        <v>3847</v>
      </c>
      <c r="H95" s="61" t="s">
        <v>4014</v>
      </c>
      <c r="I95" s="61" t="s">
        <v>3847</v>
      </c>
      <c r="J95" s="62">
        <f t="shared" si="4"/>
        <v>0.32408564814814828</v>
      </c>
      <c r="K95" s="63">
        <v>1</v>
      </c>
      <c r="M95" s="61" t="s">
        <v>1150</v>
      </c>
      <c r="N95" s="61" t="s">
        <v>814</v>
      </c>
      <c r="O95" s="61" t="s">
        <v>815</v>
      </c>
      <c r="P95" s="61" t="s">
        <v>3777</v>
      </c>
      <c r="Q95" s="61" t="s">
        <v>5741</v>
      </c>
      <c r="R95" s="61" t="s">
        <v>5815</v>
      </c>
      <c r="S95" s="61" t="s">
        <v>3780</v>
      </c>
      <c r="T95" s="61" t="s">
        <v>4962</v>
      </c>
      <c r="U95" s="61" t="s">
        <v>3780</v>
      </c>
      <c r="V95" s="62"/>
      <c r="W95" s="61" t="str">
        <f t="shared" si="5"/>
        <v>08</v>
      </c>
      <c r="X95" s="62" t="str">
        <f t="shared" si="6"/>
        <v>17</v>
      </c>
      <c r="Y95" s="63">
        <v>1</v>
      </c>
      <c r="AA95" s="63" t="s">
        <v>806</v>
      </c>
      <c r="AB95" s="63" t="s">
        <v>40</v>
      </c>
      <c r="AC95" s="63" t="s">
        <v>807</v>
      </c>
      <c r="AD95" s="63" t="s">
        <v>2376</v>
      </c>
      <c r="AE95" s="63" t="s">
        <v>1352</v>
      </c>
      <c r="AF95" s="63" t="s">
        <v>7359</v>
      </c>
      <c r="AG95" s="63" t="s">
        <v>1352</v>
      </c>
      <c r="AH95" s="63" t="s">
        <v>7454</v>
      </c>
      <c r="AI95" s="63" t="s">
        <v>7361</v>
      </c>
      <c r="AJ95" s="63" t="s">
        <v>7564</v>
      </c>
      <c r="AK95" s="63" t="s">
        <v>7348</v>
      </c>
      <c r="AL95" s="63" t="s">
        <v>1776</v>
      </c>
      <c r="AM95" s="63" t="s">
        <v>7362</v>
      </c>
      <c r="AN95" s="64">
        <v>0</v>
      </c>
    </row>
    <row r="96" spans="1:40" ht="14.4">
      <c r="A96" s="61" t="s">
        <v>122</v>
      </c>
      <c r="B96" s="61" t="s">
        <v>40</v>
      </c>
      <c r="C96" s="61" t="s">
        <v>2016</v>
      </c>
      <c r="D96" s="61" t="s">
        <v>4015</v>
      </c>
      <c r="E96" s="61" t="s">
        <v>3849</v>
      </c>
      <c r="F96" s="61" t="s">
        <v>4016</v>
      </c>
      <c r="G96" s="61" t="s">
        <v>3904</v>
      </c>
      <c r="H96" s="61" t="s">
        <v>4017</v>
      </c>
      <c r="I96" s="61" t="s">
        <v>3904</v>
      </c>
      <c r="J96" s="62">
        <f t="shared" si="4"/>
        <v>0.32504629629629639</v>
      </c>
      <c r="K96" s="63">
        <v>1</v>
      </c>
      <c r="M96" s="61" t="s">
        <v>1150</v>
      </c>
      <c r="N96" s="61" t="s">
        <v>814</v>
      </c>
      <c r="O96" s="61" t="s">
        <v>815</v>
      </c>
      <c r="P96" s="61" t="s">
        <v>3852</v>
      </c>
      <c r="Q96" s="61" t="s">
        <v>5741</v>
      </c>
      <c r="R96" s="61" t="s">
        <v>5816</v>
      </c>
      <c r="S96" s="61" t="s">
        <v>3780</v>
      </c>
      <c r="T96" s="61" t="s">
        <v>5817</v>
      </c>
      <c r="U96" s="61" t="s">
        <v>3780</v>
      </c>
      <c r="V96" s="62"/>
      <c r="W96" s="61" t="str">
        <f t="shared" si="5"/>
        <v>08</v>
      </c>
      <c r="X96" s="62" t="str">
        <f t="shared" si="6"/>
        <v>17</v>
      </c>
      <c r="Y96" s="63">
        <v>1</v>
      </c>
      <c r="AA96" s="63" t="s">
        <v>154</v>
      </c>
      <c r="AB96" s="63" t="s">
        <v>40</v>
      </c>
      <c r="AC96" s="63" t="s">
        <v>155</v>
      </c>
      <c r="AD96" s="63" t="s">
        <v>2058</v>
      </c>
      <c r="AE96" s="63" t="s">
        <v>1042</v>
      </c>
      <c r="AF96" s="63" t="s">
        <v>7346</v>
      </c>
      <c r="AG96" s="63" t="s">
        <v>1042</v>
      </c>
      <c r="AH96" s="63" t="s">
        <v>7341</v>
      </c>
      <c r="AI96" s="63" t="s">
        <v>7355</v>
      </c>
      <c r="AJ96" s="63" t="s">
        <v>7565</v>
      </c>
      <c r="AK96" s="63" t="s">
        <v>7344</v>
      </c>
      <c r="AL96" s="63" t="s">
        <v>7348</v>
      </c>
      <c r="AM96" s="63" t="s">
        <v>7566</v>
      </c>
      <c r="AN96" s="64">
        <v>1</v>
      </c>
    </row>
    <row r="97" spans="1:40" ht="14.4">
      <c r="A97" s="61" t="s">
        <v>1013</v>
      </c>
      <c r="B97" s="61" t="s">
        <v>187</v>
      </c>
      <c r="C97" s="61" t="s">
        <v>2090</v>
      </c>
      <c r="D97" s="61" t="s">
        <v>3867</v>
      </c>
      <c r="E97" s="61" t="s">
        <v>3927</v>
      </c>
      <c r="F97" s="61" t="s">
        <v>4018</v>
      </c>
      <c r="G97" s="61" t="s">
        <v>3847</v>
      </c>
      <c r="H97" s="61" t="s">
        <v>4019</v>
      </c>
      <c r="I97" s="61" t="s">
        <v>3847</v>
      </c>
      <c r="J97" s="62">
        <f t="shared" si="4"/>
        <v>0.32641203703703708</v>
      </c>
      <c r="K97" s="63">
        <v>1</v>
      </c>
      <c r="M97" s="61" t="s">
        <v>1168</v>
      </c>
      <c r="N97" s="61" t="s">
        <v>814</v>
      </c>
      <c r="O97" s="61" t="s">
        <v>815</v>
      </c>
      <c r="P97" s="61" t="s">
        <v>3852</v>
      </c>
      <c r="Q97" s="61" t="s">
        <v>5741</v>
      </c>
      <c r="R97" s="61" t="s">
        <v>5818</v>
      </c>
      <c r="S97" s="61" t="s">
        <v>3780</v>
      </c>
      <c r="T97" s="61" t="s">
        <v>5819</v>
      </c>
      <c r="U97" s="61" t="s">
        <v>3780</v>
      </c>
      <c r="V97" s="62"/>
      <c r="W97" s="61" t="str">
        <f t="shared" si="5"/>
        <v>08</v>
      </c>
      <c r="X97" s="62" t="str">
        <f t="shared" si="6"/>
        <v>17</v>
      </c>
      <c r="Y97" s="63">
        <v>1</v>
      </c>
      <c r="AA97" s="63" t="s">
        <v>933</v>
      </c>
      <c r="AB97" s="63" t="s">
        <v>40</v>
      </c>
      <c r="AC97" s="63" t="s">
        <v>7501</v>
      </c>
      <c r="AD97" s="63" t="s">
        <v>2752</v>
      </c>
      <c r="AE97" s="63" t="s">
        <v>1352</v>
      </c>
      <c r="AF97" s="63" t="s">
        <v>7346</v>
      </c>
      <c r="AG97" s="63" t="s">
        <v>1352</v>
      </c>
      <c r="AH97" s="63" t="s">
        <v>7567</v>
      </c>
      <c r="AI97" s="63" t="s">
        <v>7365</v>
      </c>
      <c r="AJ97" s="63" t="s">
        <v>7568</v>
      </c>
      <c r="AK97" s="63" t="s">
        <v>7344</v>
      </c>
      <c r="AL97" s="63" t="s">
        <v>7344</v>
      </c>
      <c r="AM97" s="63" t="s">
        <v>7569</v>
      </c>
      <c r="AN97" s="64">
        <v>0</v>
      </c>
    </row>
    <row r="98" spans="1:40" ht="14.4">
      <c r="A98" s="61" t="s">
        <v>192</v>
      </c>
      <c r="B98" s="61" t="s">
        <v>187</v>
      </c>
      <c r="C98" s="61" t="s">
        <v>2124</v>
      </c>
      <c r="D98" s="61" t="s">
        <v>3992</v>
      </c>
      <c r="E98" s="61" t="s">
        <v>3895</v>
      </c>
      <c r="F98" s="61" t="s">
        <v>4020</v>
      </c>
      <c r="G98" s="61" t="s">
        <v>4021</v>
      </c>
      <c r="H98" s="61" t="s">
        <v>3838</v>
      </c>
      <c r="I98" s="61" t="s">
        <v>3780</v>
      </c>
      <c r="J98" s="62">
        <f t="shared" si="4"/>
        <v>0.32940972222222226</v>
      </c>
      <c r="K98" s="63">
        <v>1</v>
      </c>
      <c r="M98" s="61" t="s">
        <v>1326</v>
      </c>
      <c r="N98" s="61" t="s">
        <v>814</v>
      </c>
      <c r="O98" s="61" t="s">
        <v>815</v>
      </c>
      <c r="P98" s="61" t="s">
        <v>3794</v>
      </c>
      <c r="Q98" s="61" t="s">
        <v>5741</v>
      </c>
      <c r="R98" s="61" t="s">
        <v>5820</v>
      </c>
      <c r="S98" s="61" t="s">
        <v>3780</v>
      </c>
      <c r="T98" s="61" t="s">
        <v>5821</v>
      </c>
      <c r="U98" s="61" t="s">
        <v>3780</v>
      </c>
      <c r="V98" s="62"/>
      <c r="W98" s="61" t="str">
        <f t="shared" si="5"/>
        <v>08</v>
      </c>
      <c r="X98" s="62" t="str">
        <f t="shared" si="6"/>
        <v>17</v>
      </c>
      <c r="Y98" s="63">
        <v>1</v>
      </c>
      <c r="AA98" s="63" t="s">
        <v>534</v>
      </c>
      <c r="AB98" s="63" t="s">
        <v>40</v>
      </c>
      <c r="AC98" s="63" t="s">
        <v>109</v>
      </c>
      <c r="AD98" s="63" t="s">
        <v>2386</v>
      </c>
      <c r="AE98" s="63" t="s">
        <v>1352</v>
      </c>
      <c r="AF98" s="63" t="s">
        <v>7353</v>
      </c>
      <c r="AG98" s="63" t="s">
        <v>1352</v>
      </c>
      <c r="AH98" s="63" t="s">
        <v>7456</v>
      </c>
      <c r="AI98" s="63" t="s">
        <v>7457</v>
      </c>
      <c r="AJ98" s="63" t="s">
        <v>7387</v>
      </c>
      <c r="AK98" s="63" t="s">
        <v>7344</v>
      </c>
      <c r="AL98" s="63" t="s">
        <v>7344</v>
      </c>
      <c r="AM98" s="63" t="s">
        <v>7570</v>
      </c>
      <c r="AN98" s="64">
        <v>0</v>
      </c>
    </row>
    <row r="99" spans="1:40" ht="14.4">
      <c r="A99" s="61" t="s">
        <v>1483</v>
      </c>
      <c r="B99" s="61" t="s">
        <v>187</v>
      </c>
      <c r="C99" s="61" t="s">
        <v>2090</v>
      </c>
      <c r="D99" s="61" t="s">
        <v>3867</v>
      </c>
      <c r="E99" s="61" t="s">
        <v>1776</v>
      </c>
      <c r="F99" s="61" t="s">
        <v>4022</v>
      </c>
      <c r="G99" s="61" t="s">
        <v>1776</v>
      </c>
      <c r="H99" s="61" t="s">
        <v>4023</v>
      </c>
      <c r="I99" s="61" t="s">
        <v>1776</v>
      </c>
      <c r="J99" s="62">
        <f t="shared" si="4"/>
        <v>0.33061342592592596</v>
      </c>
      <c r="K99" s="63">
        <v>1</v>
      </c>
      <c r="M99" s="61" t="s">
        <v>1618</v>
      </c>
      <c r="N99" s="61" t="s">
        <v>814</v>
      </c>
      <c r="O99" s="61" t="s">
        <v>1619</v>
      </c>
      <c r="P99" s="61" t="s">
        <v>3957</v>
      </c>
      <c r="Q99" s="61" t="s">
        <v>5741</v>
      </c>
      <c r="R99" s="61" t="s">
        <v>5822</v>
      </c>
      <c r="S99" s="61" t="s">
        <v>3780</v>
      </c>
      <c r="T99" s="61" t="s">
        <v>4199</v>
      </c>
      <c r="U99" s="61" t="s">
        <v>3780</v>
      </c>
      <c r="V99" s="62"/>
      <c r="W99" s="61" t="str">
        <f t="shared" si="5"/>
        <v>08</v>
      </c>
      <c r="X99" s="62" t="str">
        <f t="shared" si="6"/>
        <v>17</v>
      </c>
      <c r="Y99" s="63">
        <v>1</v>
      </c>
      <c r="AA99" s="63" t="s">
        <v>1116</v>
      </c>
      <c r="AB99" s="63" t="s">
        <v>197</v>
      </c>
      <c r="AC99" s="63" t="s">
        <v>7363</v>
      </c>
      <c r="AD99" s="63" t="s">
        <v>2658</v>
      </c>
      <c r="AE99" s="63" t="s">
        <v>1352</v>
      </c>
      <c r="AF99" s="63" t="s">
        <v>7346</v>
      </c>
      <c r="AG99" s="63" t="s">
        <v>1352</v>
      </c>
      <c r="AH99" s="63" t="s">
        <v>7390</v>
      </c>
      <c r="AI99" s="63" t="s">
        <v>7391</v>
      </c>
      <c r="AJ99" s="63" t="s">
        <v>7571</v>
      </c>
      <c r="AK99" s="63" t="s">
        <v>7344</v>
      </c>
      <c r="AL99" s="63" t="s">
        <v>7344</v>
      </c>
      <c r="AM99" s="63" t="s">
        <v>7572</v>
      </c>
      <c r="AN99" s="64">
        <v>0</v>
      </c>
    </row>
    <row r="100" spans="1:40" ht="14.4">
      <c r="A100" s="61" t="s">
        <v>561</v>
      </c>
      <c r="B100" s="61" t="s">
        <v>187</v>
      </c>
      <c r="C100" s="61" t="s">
        <v>2090</v>
      </c>
      <c r="D100" s="61" t="s">
        <v>3867</v>
      </c>
      <c r="E100" s="61" t="s">
        <v>3845</v>
      </c>
      <c r="F100" s="61" t="s">
        <v>4024</v>
      </c>
      <c r="G100" s="61" t="s">
        <v>3847</v>
      </c>
      <c r="H100" s="61" t="s">
        <v>4025</v>
      </c>
      <c r="I100" s="61" t="s">
        <v>3847</v>
      </c>
      <c r="J100" s="62">
        <f t="shared" si="4"/>
        <v>0.33785879629629634</v>
      </c>
      <c r="K100" s="63">
        <v>1</v>
      </c>
      <c r="M100" s="61" t="s">
        <v>1150</v>
      </c>
      <c r="N100" s="61" t="s">
        <v>814</v>
      </c>
      <c r="O100" s="61" t="s">
        <v>815</v>
      </c>
      <c r="P100" s="61" t="s">
        <v>3859</v>
      </c>
      <c r="Q100" s="61" t="s">
        <v>5741</v>
      </c>
      <c r="R100" s="61" t="s">
        <v>5823</v>
      </c>
      <c r="S100" s="61" t="s">
        <v>3780</v>
      </c>
      <c r="T100" s="61" t="s">
        <v>5773</v>
      </c>
      <c r="U100" s="61" t="s">
        <v>3780</v>
      </c>
      <c r="V100" s="62"/>
      <c r="W100" s="61" t="str">
        <f t="shared" si="5"/>
        <v>08</v>
      </c>
      <c r="X100" s="62" t="str">
        <f t="shared" si="6"/>
        <v>17</v>
      </c>
      <c r="Y100" s="63">
        <v>1</v>
      </c>
      <c r="AA100" s="63" t="s">
        <v>895</v>
      </c>
      <c r="AB100" s="63" t="s">
        <v>40</v>
      </c>
      <c r="AC100" s="63" t="s">
        <v>7537</v>
      </c>
      <c r="AD100" s="63" t="s">
        <v>2362</v>
      </c>
      <c r="AE100" s="63" t="s">
        <v>1352</v>
      </c>
      <c r="AF100" s="63" t="s">
        <v>7346</v>
      </c>
      <c r="AG100" s="63" t="s">
        <v>1352</v>
      </c>
      <c r="AH100" s="63" t="s">
        <v>7341</v>
      </c>
      <c r="AI100" s="63" t="s">
        <v>7367</v>
      </c>
      <c r="AJ100" s="63" t="s">
        <v>7573</v>
      </c>
      <c r="AK100" s="63" t="s">
        <v>7348</v>
      </c>
      <c r="AL100" s="63" t="s">
        <v>1776</v>
      </c>
      <c r="AM100" s="63" t="s">
        <v>7574</v>
      </c>
      <c r="AN100" s="64">
        <v>1</v>
      </c>
    </row>
    <row r="101" spans="1:40" ht="14.4">
      <c r="A101" s="61" t="s">
        <v>192</v>
      </c>
      <c r="B101" s="61" t="s">
        <v>187</v>
      </c>
      <c r="C101" s="61" t="s">
        <v>2124</v>
      </c>
      <c r="D101" s="61" t="s">
        <v>3921</v>
      </c>
      <c r="E101" s="61" t="s">
        <v>3895</v>
      </c>
      <c r="F101" s="61" t="s">
        <v>4026</v>
      </c>
      <c r="G101" s="61" t="s">
        <v>3780</v>
      </c>
      <c r="H101" s="61" t="s">
        <v>4027</v>
      </c>
      <c r="I101" s="61" t="s">
        <v>3780</v>
      </c>
      <c r="J101" s="62">
        <f t="shared" si="4"/>
        <v>0.33960648148148154</v>
      </c>
      <c r="K101" s="63">
        <v>1</v>
      </c>
      <c r="M101" s="61" t="s">
        <v>1150</v>
      </c>
      <c r="N101" s="61" t="s">
        <v>814</v>
      </c>
      <c r="O101" s="61" t="s">
        <v>815</v>
      </c>
      <c r="P101" s="61" t="s">
        <v>4015</v>
      </c>
      <c r="Q101" s="61" t="s">
        <v>5741</v>
      </c>
      <c r="R101" s="61" t="s">
        <v>5258</v>
      </c>
      <c r="S101" s="61" t="s">
        <v>3780</v>
      </c>
      <c r="T101" s="61" t="s">
        <v>4267</v>
      </c>
      <c r="U101" s="61" t="s">
        <v>3780</v>
      </c>
      <c r="V101" s="62"/>
      <c r="W101" s="61" t="str">
        <f t="shared" si="5"/>
        <v>08</v>
      </c>
      <c r="X101" s="62" t="str">
        <f t="shared" si="6"/>
        <v>17</v>
      </c>
      <c r="Y101" s="63">
        <v>1</v>
      </c>
      <c r="AA101" s="63" t="s">
        <v>1316</v>
      </c>
      <c r="AB101" s="63" t="s">
        <v>40</v>
      </c>
      <c r="AC101" s="63" t="s">
        <v>7397</v>
      </c>
      <c r="AD101" s="63" t="s">
        <v>3214</v>
      </c>
      <c r="AE101" s="63" t="s">
        <v>1352</v>
      </c>
      <c r="AF101" s="63" t="s">
        <v>7432</v>
      </c>
      <c r="AG101" s="63" t="s">
        <v>1352</v>
      </c>
      <c r="AH101" s="63" t="s">
        <v>7341</v>
      </c>
      <c r="AI101" s="63" t="s">
        <v>7355</v>
      </c>
      <c r="AJ101" s="63" t="s">
        <v>7575</v>
      </c>
      <c r="AK101" s="63" t="s">
        <v>7348</v>
      </c>
      <c r="AL101" s="63" t="s">
        <v>1776</v>
      </c>
      <c r="AM101" s="63" t="s">
        <v>7576</v>
      </c>
      <c r="AN101" s="64">
        <v>1</v>
      </c>
    </row>
    <row r="102" spans="1:40" ht="14.4">
      <c r="A102" s="61" t="s">
        <v>192</v>
      </c>
      <c r="B102" s="61" t="s">
        <v>187</v>
      </c>
      <c r="C102" s="61" t="s">
        <v>2124</v>
      </c>
      <c r="D102" s="61" t="s">
        <v>3852</v>
      </c>
      <c r="E102" s="61" t="s">
        <v>3895</v>
      </c>
      <c r="F102" s="61" t="s">
        <v>4028</v>
      </c>
      <c r="G102" s="61" t="s">
        <v>3780</v>
      </c>
      <c r="H102" s="61" t="s">
        <v>4029</v>
      </c>
      <c r="I102" s="61" t="s">
        <v>3780</v>
      </c>
      <c r="J102" s="62">
        <f t="shared" si="4"/>
        <v>0.33967592592592594</v>
      </c>
      <c r="K102" s="63">
        <v>1</v>
      </c>
      <c r="M102" s="61" t="s">
        <v>1150</v>
      </c>
      <c r="N102" s="61" t="s">
        <v>814</v>
      </c>
      <c r="O102" s="61" t="s">
        <v>815</v>
      </c>
      <c r="P102" s="61" t="s">
        <v>3794</v>
      </c>
      <c r="Q102" s="61" t="s">
        <v>5741</v>
      </c>
      <c r="R102" s="61" t="s">
        <v>5824</v>
      </c>
      <c r="S102" s="61" t="s">
        <v>3780</v>
      </c>
      <c r="T102" s="61" t="s">
        <v>5825</v>
      </c>
      <c r="U102" s="61" t="s">
        <v>3780</v>
      </c>
      <c r="V102" s="62"/>
      <c r="W102" s="61" t="str">
        <f t="shared" si="5"/>
        <v>08</v>
      </c>
      <c r="X102" s="62" t="str">
        <f t="shared" si="6"/>
        <v>17</v>
      </c>
      <c r="Y102" s="63">
        <v>1</v>
      </c>
      <c r="AA102" s="63" t="s">
        <v>534</v>
      </c>
      <c r="AB102" s="63" t="s">
        <v>40</v>
      </c>
      <c r="AC102" s="63" t="s">
        <v>109</v>
      </c>
      <c r="AD102" s="63" t="s">
        <v>2386</v>
      </c>
      <c r="AE102" s="63" t="s">
        <v>463</v>
      </c>
      <c r="AF102" s="63" t="s">
        <v>7432</v>
      </c>
      <c r="AG102" s="63" t="s">
        <v>463</v>
      </c>
      <c r="AH102" s="63" t="s">
        <v>7390</v>
      </c>
      <c r="AI102" s="63" t="s">
        <v>7428</v>
      </c>
      <c r="AJ102" s="63" t="s">
        <v>7387</v>
      </c>
      <c r="AK102" s="63" t="s">
        <v>7344</v>
      </c>
      <c r="AL102" s="63" t="s">
        <v>7344</v>
      </c>
      <c r="AM102" s="63" t="s">
        <v>7577</v>
      </c>
      <c r="AN102" s="64">
        <v>0</v>
      </c>
    </row>
    <row r="103" spans="1:40" ht="14.4">
      <c r="A103" s="61" t="s">
        <v>192</v>
      </c>
      <c r="B103" s="61" t="s">
        <v>187</v>
      </c>
      <c r="C103" s="61" t="s">
        <v>2124</v>
      </c>
      <c r="D103" s="61" t="s">
        <v>3802</v>
      </c>
      <c r="E103" s="61" t="s">
        <v>3895</v>
      </c>
      <c r="F103" s="61" t="s">
        <v>4030</v>
      </c>
      <c r="G103" s="61" t="s">
        <v>3780</v>
      </c>
      <c r="H103" s="61" t="s">
        <v>4031</v>
      </c>
      <c r="I103" s="61" t="s">
        <v>3780</v>
      </c>
      <c r="J103" s="62">
        <f t="shared" si="4"/>
        <v>0.34054398148148146</v>
      </c>
      <c r="K103" s="63">
        <v>1</v>
      </c>
      <c r="M103" s="61" t="s">
        <v>1326</v>
      </c>
      <c r="N103" s="61" t="s">
        <v>814</v>
      </c>
      <c r="O103" s="61" t="s">
        <v>815</v>
      </c>
      <c r="P103" s="61" t="s">
        <v>3852</v>
      </c>
      <c r="Q103" s="61" t="s">
        <v>5741</v>
      </c>
      <c r="R103" s="61" t="s">
        <v>5826</v>
      </c>
      <c r="S103" s="61" t="s">
        <v>3780</v>
      </c>
      <c r="T103" s="61" t="s">
        <v>5827</v>
      </c>
      <c r="U103" s="61" t="s">
        <v>3780</v>
      </c>
      <c r="V103" s="62"/>
      <c r="W103" s="61" t="str">
        <f t="shared" si="5"/>
        <v>08</v>
      </c>
      <c r="X103" s="62" t="str">
        <f t="shared" si="6"/>
        <v>17</v>
      </c>
      <c r="Y103" s="63">
        <v>1</v>
      </c>
      <c r="AA103" s="63" t="s">
        <v>316</v>
      </c>
      <c r="AB103" s="63" t="s">
        <v>40</v>
      </c>
      <c r="AC103" s="63" t="s">
        <v>41</v>
      </c>
      <c r="AD103" s="63" t="s">
        <v>2319</v>
      </c>
      <c r="AE103" s="63" t="s">
        <v>293</v>
      </c>
      <c r="AF103" s="63" t="s">
        <v>7353</v>
      </c>
      <c r="AG103" s="63" t="s">
        <v>293</v>
      </c>
      <c r="AH103" s="63" t="s">
        <v>7456</v>
      </c>
      <c r="AI103" s="63" t="s">
        <v>7428</v>
      </c>
      <c r="AJ103" s="63" t="s">
        <v>7578</v>
      </c>
      <c r="AK103" s="63" t="s">
        <v>7344</v>
      </c>
      <c r="AL103" s="63" t="s">
        <v>7348</v>
      </c>
      <c r="AM103" s="63" t="s">
        <v>7579</v>
      </c>
      <c r="AN103" s="64">
        <v>0</v>
      </c>
    </row>
    <row r="104" spans="1:40" ht="14.4">
      <c r="A104" s="61" t="s">
        <v>192</v>
      </c>
      <c r="B104" s="61" t="s">
        <v>187</v>
      </c>
      <c r="C104" s="61" t="s">
        <v>2124</v>
      </c>
      <c r="D104" s="61" t="s">
        <v>3862</v>
      </c>
      <c r="E104" s="61" t="s">
        <v>3895</v>
      </c>
      <c r="F104" s="61" t="s">
        <v>4032</v>
      </c>
      <c r="G104" s="61" t="s">
        <v>3780</v>
      </c>
      <c r="H104" s="61" t="s">
        <v>4033</v>
      </c>
      <c r="I104" s="61" t="s">
        <v>3780</v>
      </c>
      <c r="J104" s="62">
        <f t="shared" si="4"/>
        <v>0.34067129629629628</v>
      </c>
      <c r="K104" s="63">
        <v>1</v>
      </c>
      <c r="M104" s="61" t="s">
        <v>1658</v>
      </c>
      <c r="N104" s="61" t="s">
        <v>814</v>
      </c>
      <c r="O104" s="61" t="s">
        <v>815</v>
      </c>
      <c r="P104" s="61" t="s">
        <v>3807</v>
      </c>
      <c r="Q104" s="61" t="s">
        <v>5741</v>
      </c>
      <c r="R104" s="61" t="s">
        <v>5828</v>
      </c>
      <c r="S104" s="61" t="s">
        <v>3780</v>
      </c>
      <c r="T104" s="61" t="s">
        <v>5829</v>
      </c>
      <c r="U104" s="61" t="s">
        <v>3780</v>
      </c>
      <c r="V104" s="62"/>
      <c r="W104" s="61" t="str">
        <f t="shared" si="5"/>
        <v>08</v>
      </c>
      <c r="X104" s="62" t="str">
        <f t="shared" si="6"/>
        <v>17</v>
      </c>
      <c r="Y104" s="63">
        <v>1</v>
      </c>
      <c r="AA104" s="63" t="s">
        <v>1199</v>
      </c>
      <c r="AB104" s="63" t="s">
        <v>40</v>
      </c>
      <c r="AC104" s="63" t="s">
        <v>7379</v>
      </c>
      <c r="AD104" s="63" t="s">
        <v>3625</v>
      </c>
      <c r="AE104" s="63" t="s">
        <v>1350</v>
      </c>
      <c r="AF104" s="63" t="s">
        <v>7580</v>
      </c>
      <c r="AG104" s="63" t="s">
        <v>1350</v>
      </c>
      <c r="AH104" s="63" t="s">
        <v>7408</v>
      </c>
      <c r="AI104" s="63" t="s">
        <v>7581</v>
      </c>
      <c r="AJ104" s="63" t="s">
        <v>7415</v>
      </c>
      <c r="AK104" s="63" t="s">
        <v>7348</v>
      </c>
      <c r="AL104" s="63" t="s">
        <v>1776</v>
      </c>
      <c r="AM104" s="63" t="s">
        <v>7582</v>
      </c>
      <c r="AN104" s="64">
        <v>0</v>
      </c>
    </row>
    <row r="105" spans="1:40" ht="14.4">
      <c r="A105" s="61" t="s">
        <v>928</v>
      </c>
      <c r="B105" s="61" t="s">
        <v>187</v>
      </c>
      <c r="C105" s="61" t="s">
        <v>2124</v>
      </c>
      <c r="D105" s="61" t="s">
        <v>3823</v>
      </c>
      <c r="E105" s="61" t="s">
        <v>3845</v>
      </c>
      <c r="F105" s="61" t="s">
        <v>4034</v>
      </c>
      <c r="G105" s="61" t="s">
        <v>3847</v>
      </c>
      <c r="H105" s="61" t="s">
        <v>4035</v>
      </c>
      <c r="I105" s="61" t="s">
        <v>3847</v>
      </c>
      <c r="J105" s="62">
        <f t="shared" si="4"/>
        <v>0.34142361111111108</v>
      </c>
      <c r="K105" s="63">
        <v>1</v>
      </c>
      <c r="M105" s="61" t="s">
        <v>1552</v>
      </c>
      <c r="N105" s="61" t="s">
        <v>814</v>
      </c>
      <c r="O105" s="61" t="s">
        <v>1553</v>
      </c>
      <c r="P105" s="61" t="s">
        <v>3802</v>
      </c>
      <c r="Q105" s="61" t="s">
        <v>5741</v>
      </c>
      <c r="R105" s="61" t="s">
        <v>5830</v>
      </c>
      <c r="S105" s="61" t="s">
        <v>3780</v>
      </c>
      <c r="T105" s="61" t="s">
        <v>4273</v>
      </c>
      <c r="U105" s="61" t="s">
        <v>3780</v>
      </c>
      <c r="V105" s="62"/>
      <c r="W105" s="61" t="str">
        <f t="shared" si="5"/>
        <v>08</v>
      </c>
      <c r="X105" s="62" t="str">
        <f t="shared" si="6"/>
        <v>17</v>
      </c>
      <c r="Y105" s="63">
        <v>1</v>
      </c>
      <c r="AA105" s="63" t="s">
        <v>534</v>
      </c>
      <c r="AB105" s="63" t="s">
        <v>40</v>
      </c>
      <c r="AC105" s="63" t="s">
        <v>109</v>
      </c>
      <c r="AD105" s="63" t="s">
        <v>2386</v>
      </c>
      <c r="AE105" s="63" t="s">
        <v>1350</v>
      </c>
      <c r="AF105" s="63" t="s">
        <v>7583</v>
      </c>
      <c r="AG105" s="63" t="s">
        <v>1350</v>
      </c>
      <c r="AH105" s="63" t="s">
        <v>7390</v>
      </c>
      <c r="AI105" s="63" t="s">
        <v>7391</v>
      </c>
      <c r="AJ105" s="63" t="s">
        <v>7387</v>
      </c>
      <c r="AK105" s="63" t="s">
        <v>7344</v>
      </c>
      <c r="AL105" s="63" t="s">
        <v>7344</v>
      </c>
      <c r="AM105" s="63" t="s">
        <v>7584</v>
      </c>
      <c r="AN105" s="64">
        <v>0</v>
      </c>
    </row>
    <row r="106" spans="1:40" ht="14.4">
      <c r="A106" s="61" t="s">
        <v>192</v>
      </c>
      <c r="B106" s="61" t="s">
        <v>187</v>
      </c>
      <c r="C106" s="61" t="s">
        <v>2124</v>
      </c>
      <c r="D106" s="61" t="s">
        <v>3837</v>
      </c>
      <c r="E106" s="61" t="s">
        <v>3895</v>
      </c>
      <c r="F106" s="61" t="s">
        <v>4036</v>
      </c>
      <c r="G106" s="61" t="s">
        <v>3780</v>
      </c>
      <c r="H106" s="61" t="s">
        <v>4037</v>
      </c>
      <c r="I106" s="61" t="s">
        <v>3780</v>
      </c>
      <c r="J106" s="62">
        <f t="shared" si="4"/>
        <v>0.3415393518518518</v>
      </c>
      <c r="K106" s="63">
        <v>1</v>
      </c>
      <c r="M106" s="61" t="s">
        <v>1658</v>
      </c>
      <c r="N106" s="61" t="s">
        <v>814</v>
      </c>
      <c r="O106" s="61" t="s">
        <v>815</v>
      </c>
      <c r="P106" s="61" t="s">
        <v>3957</v>
      </c>
      <c r="Q106" s="61" t="s">
        <v>5741</v>
      </c>
      <c r="R106" s="61" t="s">
        <v>5831</v>
      </c>
      <c r="S106" s="61" t="s">
        <v>3780</v>
      </c>
      <c r="T106" s="61" t="s">
        <v>5832</v>
      </c>
      <c r="U106" s="61" t="s">
        <v>3780</v>
      </c>
      <c r="V106" s="62"/>
      <c r="W106" s="61" t="str">
        <f t="shared" si="5"/>
        <v>08</v>
      </c>
      <c r="X106" s="62" t="str">
        <f t="shared" si="6"/>
        <v>17</v>
      </c>
      <c r="Y106" s="63">
        <v>1</v>
      </c>
      <c r="AA106" s="63" t="s">
        <v>46</v>
      </c>
      <c r="AB106" s="63" t="s">
        <v>40</v>
      </c>
      <c r="AC106" s="63" t="s">
        <v>41</v>
      </c>
      <c r="AD106" s="63" t="s">
        <v>1787</v>
      </c>
      <c r="AE106" s="63" t="s">
        <v>1350</v>
      </c>
      <c r="AF106" s="63" t="s">
        <v>7346</v>
      </c>
      <c r="AG106" s="63" t="s">
        <v>1350</v>
      </c>
      <c r="AH106" s="63" t="s">
        <v>7341</v>
      </c>
      <c r="AI106" s="63" t="s">
        <v>7367</v>
      </c>
      <c r="AJ106" s="63" t="s">
        <v>7343</v>
      </c>
      <c r="AK106" s="63" t="s">
        <v>7344</v>
      </c>
      <c r="AL106" s="63" t="s">
        <v>7348</v>
      </c>
      <c r="AM106" s="63" t="s">
        <v>7345</v>
      </c>
      <c r="AN106" s="64">
        <v>1</v>
      </c>
    </row>
    <row r="107" spans="1:40" ht="14.4">
      <c r="A107" s="61" t="s">
        <v>192</v>
      </c>
      <c r="B107" s="61" t="s">
        <v>187</v>
      </c>
      <c r="C107" s="61" t="s">
        <v>2124</v>
      </c>
      <c r="D107" s="61" t="s">
        <v>3938</v>
      </c>
      <c r="E107" s="61" t="s">
        <v>3895</v>
      </c>
      <c r="F107" s="61" t="s">
        <v>4038</v>
      </c>
      <c r="G107" s="61" t="s">
        <v>3780</v>
      </c>
      <c r="H107" s="61" t="s">
        <v>4039</v>
      </c>
      <c r="I107" s="61" t="s">
        <v>3780</v>
      </c>
      <c r="J107" s="62">
        <f t="shared" si="4"/>
        <v>0.34391203703703699</v>
      </c>
      <c r="K107" s="63">
        <v>1</v>
      </c>
      <c r="M107" s="61" t="s">
        <v>1168</v>
      </c>
      <c r="N107" s="61" t="s">
        <v>814</v>
      </c>
      <c r="O107" s="61" t="s">
        <v>815</v>
      </c>
      <c r="P107" s="61" t="s">
        <v>3960</v>
      </c>
      <c r="Q107" s="61" t="s">
        <v>5741</v>
      </c>
      <c r="R107" s="61" t="s">
        <v>5833</v>
      </c>
      <c r="S107" s="61" t="s">
        <v>3780</v>
      </c>
      <c r="T107" s="61" t="s">
        <v>5834</v>
      </c>
      <c r="U107" s="61" t="s">
        <v>3780</v>
      </c>
      <c r="V107" s="62"/>
      <c r="W107" s="61" t="str">
        <f t="shared" si="5"/>
        <v>08</v>
      </c>
      <c r="X107" s="62" t="str">
        <f t="shared" si="6"/>
        <v>17</v>
      </c>
      <c r="Y107" s="63">
        <v>1</v>
      </c>
      <c r="AA107" s="63" t="s">
        <v>1316</v>
      </c>
      <c r="AB107" s="63" t="s">
        <v>40</v>
      </c>
      <c r="AC107" s="63" t="s">
        <v>7397</v>
      </c>
      <c r="AD107" s="63" t="s">
        <v>3214</v>
      </c>
      <c r="AE107" s="63" t="s">
        <v>1350</v>
      </c>
      <c r="AF107" s="63" t="s">
        <v>7353</v>
      </c>
      <c r="AG107" s="63" t="s">
        <v>463</v>
      </c>
      <c r="AH107" s="63" t="s">
        <v>7341</v>
      </c>
      <c r="AI107" s="63" t="s">
        <v>7398</v>
      </c>
      <c r="AJ107" s="63" t="s">
        <v>7585</v>
      </c>
      <c r="AK107" s="63" t="s">
        <v>7348</v>
      </c>
      <c r="AL107" s="63" t="s">
        <v>1776</v>
      </c>
      <c r="AM107" s="63" t="s">
        <v>7446</v>
      </c>
      <c r="AN107" s="64">
        <v>2</v>
      </c>
    </row>
    <row r="108" spans="1:40" ht="14.4">
      <c r="A108" s="61" t="s">
        <v>192</v>
      </c>
      <c r="B108" s="61" t="s">
        <v>187</v>
      </c>
      <c r="C108" s="61" t="s">
        <v>2124</v>
      </c>
      <c r="D108" s="61" t="s">
        <v>3957</v>
      </c>
      <c r="E108" s="61" t="s">
        <v>3895</v>
      </c>
      <c r="F108" s="61" t="s">
        <v>4040</v>
      </c>
      <c r="G108" s="61" t="s">
        <v>3780</v>
      </c>
      <c r="H108" s="61" t="s">
        <v>4041</v>
      </c>
      <c r="I108" s="61" t="s">
        <v>3780</v>
      </c>
      <c r="J108" s="62">
        <f t="shared" si="4"/>
        <v>0.34391203703703704</v>
      </c>
      <c r="K108" s="63">
        <v>1</v>
      </c>
      <c r="M108" s="61" t="s">
        <v>1150</v>
      </c>
      <c r="N108" s="61" t="s">
        <v>814</v>
      </c>
      <c r="O108" s="61" t="s">
        <v>815</v>
      </c>
      <c r="P108" s="61" t="s">
        <v>3807</v>
      </c>
      <c r="Q108" s="61" t="s">
        <v>5741</v>
      </c>
      <c r="R108" s="61" t="s">
        <v>5835</v>
      </c>
      <c r="S108" s="61" t="s">
        <v>3780</v>
      </c>
      <c r="T108" s="61" t="s">
        <v>4092</v>
      </c>
      <c r="U108" s="61" t="s">
        <v>3780</v>
      </c>
      <c r="V108" s="62"/>
      <c r="W108" s="61" t="str">
        <f t="shared" si="5"/>
        <v>08</v>
      </c>
      <c r="X108" s="62" t="str">
        <f t="shared" si="6"/>
        <v>17</v>
      </c>
      <c r="Y108" s="63">
        <v>1</v>
      </c>
      <c r="AA108" s="63" t="s">
        <v>186</v>
      </c>
      <c r="AB108" s="63" t="s">
        <v>187</v>
      </c>
      <c r="AC108" s="63" t="s">
        <v>7586</v>
      </c>
      <c r="AD108" s="63" t="s">
        <v>2622</v>
      </c>
      <c r="AE108" s="63" t="s">
        <v>1331</v>
      </c>
      <c r="AF108" s="63" t="s">
        <v>7420</v>
      </c>
      <c r="AG108" s="63" t="s">
        <v>1331</v>
      </c>
      <c r="AH108" s="63" t="s">
        <v>7408</v>
      </c>
      <c r="AI108" s="63" t="s">
        <v>7587</v>
      </c>
      <c r="AJ108" s="63" t="s">
        <v>7588</v>
      </c>
      <c r="AK108" s="63" t="s">
        <v>7344</v>
      </c>
      <c r="AL108" s="63" t="s">
        <v>7348</v>
      </c>
      <c r="AM108" s="63" t="s">
        <v>7589</v>
      </c>
      <c r="AN108" s="64">
        <v>0</v>
      </c>
    </row>
    <row r="109" spans="1:40" ht="14.4">
      <c r="A109" s="61" t="s">
        <v>192</v>
      </c>
      <c r="B109" s="61" t="s">
        <v>187</v>
      </c>
      <c r="C109" s="61" t="s">
        <v>2124</v>
      </c>
      <c r="D109" s="61" t="s">
        <v>3782</v>
      </c>
      <c r="E109" s="61" t="s">
        <v>3895</v>
      </c>
      <c r="F109" s="61" t="s">
        <v>4042</v>
      </c>
      <c r="G109" s="61" t="s">
        <v>3780</v>
      </c>
      <c r="H109" s="61" t="s">
        <v>4043</v>
      </c>
      <c r="I109" s="61" t="s">
        <v>3780</v>
      </c>
      <c r="J109" s="62">
        <f t="shared" si="4"/>
        <v>0.34574074074074074</v>
      </c>
      <c r="K109" s="63">
        <v>1</v>
      </c>
      <c r="M109" s="61" t="s">
        <v>1552</v>
      </c>
      <c r="N109" s="61" t="s">
        <v>814</v>
      </c>
      <c r="O109" s="61" t="s">
        <v>1553</v>
      </c>
      <c r="P109" s="61" t="s">
        <v>3992</v>
      </c>
      <c r="Q109" s="61" t="s">
        <v>5741</v>
      </c>
      <c r="R109" s="61" t="s">
        <v>5836</v>
      </c>
      <c r="S109" s="61" t="s">
        <v>3780</v>
      </c>
      <c r="T109" s="61" t="s">
        <v>5837</v>
      </c>
      <c r="U109" s="61" t="s">
        <v>3780</v>
      </c>
      <c r="V109" s="62"/>
      <c r="W109" s="61" t="str">
        <f t="shared" si="5"/>
        <v>08</v>
      </c>
      <c r="X109" s="62" t="str">
        <f t="shared" si="6"/>
        <v>17</v>
      </c>
      <c r="Y109" s="63">
        <v>1</v>
      </c>
      <c r="AA109" s="63" t="s">
        <v>558</v>
      </c>
      <c r="AB109" s="63" t="s">
        <v>40</v>
      </c>
      <c r="AC109" s="63" t="s">
        <v>7590</v>
      </c>
      <c r="AD109" s="63" t="s">
        <v>2452</v>
      </c>
      <c r="AE109" s="63" t="s">
        <v>1734</v>
      </c>
      <c r="AF109" s="63" t="s">
        <v>7353</v>
      </c>
      <c r="AG109" s="63" t="s">
        <v>1734</v>
      </c>
      <c r="AH109" s="63" t="s">
        <v>7341</v>
      </c>
      <c r="AI109" s="63" t="s">
        <v>7370</v>
      </c>
      <c r="AJ109" s="63" t="s">
        <v>7591</v>
      </c>
      <c r="AK109" s="63" t="s">
        <v>7348</v>
      </c>
      <c r="AL109" s="63" t="s">
        <v>1776</v>
      </c>
      <c r="AM109" s="63" t="s">
        <v>7592</v>
      </c>
      <c r="AN109" s="64">
        <v>1</v>
      </c>
    </row>
    <row r="110" spans="1:40" ht="14.4">
      <c r="A110" s="61" t="s">
        <v>192</v>
      </c>
      <c r="B110" s="61" t="s">
        <v>187</v>
      </c>
      <c r="C110" s="61" t="s">
        <v>2124</v>
      </c>
      <c r="D110" s="61" t="s">
        <v>3829</v>
      </c>
      <c r="E110" s="61" t="s">
        <v>3895</v>
      </c>
      <c r="F110" s="61" t="s">
        <v>4044</v>
      </c>
      <c r="G110" s="61" t="s">
        <v>3780</v>
      </c>
      <c r="H110" s="61" t="s">
        <v>4045</v>
      </c>
      <c r="I110" s="61" t="s">
        <v>3780</v>
      </c>
      <c r="J110" s="62">
        <f t="shared" si="4"/>
        <v>0.34630787037037042</v>
      </c>
      <c r="K110" s="63">
        <v>1</v>
      </c>
      <c r="M110" s="61" t="s">
        <v>1326</v>
      </c>
      <c r="N110" s="61" t="s">
        <v>814</v>
      </c>
      <c r="O110" s="61" t="s">
        <v>815</v>
      </c>
      <c r="P110" s="61" t="s">
        <v>3872</v>
      </c>
      <c r="Q110" s="61" t="s">
        <v>5741</v>
      </c>
      <c r="R110" s="61" t="s">
        <v>5838</v>
      </c>
      <c r="S110" s="61" t="s">
        <v>3780</v>
      </c>
      <c r="T110" s="61" t="s">
        <v>3888</v>
      </c>
      <c r="U110" s="61" t="s">
        <v>3780</v>
      </c>
      <c r="V110" s="62"/>
      <c r="W110" s="61" t="str">
        <f t="shared" si="5"/>
        <v>08</v>
      </c>
      <c r="X110" s="62" t="str">
        <f t="shared" si="6"/>
        <v>17</v>
      </c>
      <c r="Y110" s="63">
        <v>1</v>
      </c>
      <c r="AA110" s="63" t="s">
        <v>1375</v>
      </c>
      <c r="AB110" s="63" t="s">
        <v>40</v>
      </c>
      <c r="AC110" s="63" t="s">
        <v>7358</v>
      </c>
      <c r="AD110" s="63" t="s">
        <v>2862</v>
      </c>
      <c r="AE110" s="63" t="s">
        <v>1546</v>
      </c>
      <c r="AF110" s="63" t="s">
        <v>7359</v>
      </c>
      <c r="AG110" s="63" t="s">
        <v>293</v>
      </c>
      <c r="AH110" s="63" t="s">
        <v>7476</v>
      </c>
      <c r="AI110" s="63" t="s">
        <v>7593</v>
      </c>
      <c r="AJ110" s="63" t="s">
        <v>1777</v>
      </c>
      <c r="AK110" s="63" t="s">
        <v>7344</v>
      </c>
      <c r="AL110" s="63" t="s">
        <v>7348</v>
      </c>
      <c r="AM110" s="63" t="s">
        <v>7362</v>
      </c>
      <c r="AN110" s="64">
        <v>0</v>
      </c>
    </row>
    <row r="111" spans="1:40" ht="14.4">
      <c r="A111" s="61" t="s">
        <v>192</v>
      </c>
      <c r="B111" s="61" t="s">
        <v>187</v>
      </c>
      <c r="C111" s="61" t="s">
        <v>2124</v>
      </c>
      <c r="D111" s="61" t="s">
        <v>3859</v>
      </c>
      <c r="E111" s="61" t="s">
        <v>3895</v>
      </c>
      <c r="F111" s="61" t="s">
        <v>4046</v>
      </c>
      <c r="G111" s="61" t="s">
        <v>3780</v>
      </c>
      <c r="H111" s="61" t="s">
        <v>4047</v>
      </c>
      <c r="I111" s="61" t="s">
        <v>3780</v>
      </c>
      <c r="J111" s="62">
        <f t="shared" si="4"/>
        <v>0.3465625</v>
      </c>
      <c r="K111" s="63">
        <v>1</v>
      </c>
      <c r="M111" s="61" t="s">
        <v>1150</v>
      </c>
      <c r="N111" s="61" t="s">
        <v>814</v>
      </c>
      <c r="O111" s="61" t="s">
        <v>815</v>
      </c>
      <c r="P111" s="61" t="s">
        <v>3819</v>
      </c>
      <c r="Q111" s="61" t="s">
        <v>5741</v>
      </c>
      <c r="R111" s="61" t="s">
        <v>5839</v>
      </c>
      <c r="S111" s="61" t="s">
        <v>3780</v>
      </c>
      <c r="T111" s="61" t="s">
        <v>4148</v>
      </c>
      <c r="U111" s="61" t="s">
        <v>3780</v>
      </c>
      <c r="V111" s="62"/>
      <c r="W111" s="61" t="str">
        <f t="shared" si="5"/>
        <v>08</v>
      </c>
      <c r="X111" s="62" t="str">
        <f t="shared" si="6"/>
        <v>17</v>
      </c>
      <c r="Y111" s="63">
        <v>1</v>
      </c>
      <c r="AA111" s="63" t="s">
        <v>1174</v>
      </c>
      <c r="AB111" s="63" t="s">
        <v>40</v>
      </c>
      <c r="AC111" s="63" t="s">
        <v>7590</v>
      </c>
      <c r="AD111" s="63" t="s">
        <v>3001</v>
      </c>
      <c r="AE111" s="63" t="s">
        <v>1734</v>
      </c>
      <c r="AF111" s="63" t="s">
        <v>7353</v>
      </c>
      <c r="AG111" s="63" t="s">
        <v>1734</v>
      </c>
      <c r="AH111" s="63" t="s">
        <v>7401</v>
      </c>
      <c r="AI111" s="63" t="s">
        <v>7370</v>
      </c>
      <c r="AJ111" s="63" t="s">
        <v>7594</v>
      </c>
      <c r="AK111" s="63" t="s">
        <v>7344</v>
      </c>
      <c r="AL111" s="63" t="s">
        <v>7348</v>
      </c>
      <c r="AM111" s="63" t="s">
        <v>7595</v>
      </c>
      <c r="AN111" s="64">
        <v>1</v>
      </c>
    </row>
    <row r="112" spans="1:40" ht="14.4">
      <c r="A112" s="61" t="s">
        <v>192</v>
      </c>
      <c r="B112" s="61" t="s">
        <v>187</v>
      </c>
      <c r="C112" s="61" t="s">
        <v>2124</v>
      </c>
      <c r="D112" s="61" t="s">
        <v>3777</v>
      </c>
      <c r="E112" s="61" t="s">
        <v>3895</v>
      </c>
      <c r="F112" s="61" t="s">
        <v>4048</v>
      </c>
      <c r="G112" s="61" t="s">
        <v>3780</v>
      </c>
      <c r="H112" s="61" t="s">
        <v>4049</v>
      </c>
      <c r="I112" s="61" t="s">
        <v>3780</v>
      </c>
      <c r="J112" s="62">
        <f t="shared" si="4"/>
        <v>0.34844907407407405</v>
      </c>
      <c r="K112" s="63">
        <v>1</v>
      </c>
      <c r="M112" s="61" t="s">
        <v>1168</v>
      </c>
      <c r="N112" s="61" t="s">
        <v>814</v>
      </c>
      <c r="O112" s="61" t="s">
        <v>815</v>
      </c>
      <c r="P112" s="61" t="s">
        <v>3777</v>
      </c>
      <c r="Q112" s="61" t="s">
        <v>5741</v>
      </c>
      <c r="R112" s="61" t="s">
        <v>5840</v>
      </c>
      <c r="S112" s="61" t="s">
        <v>3780</v>
      </c>
      <c r="T112" s="61" t="s">
        <v>5773</v>
      </c>
      <c r="U112" s="61" t="s">
        <v>3780</v>
      </c>
      <c r="V112" s="62"/>
      <c r="W112" s="61" t="str">
        <f t="shared" si="5"/>
        <v>08</v>
      </c>
      <c r="X112" s="62" t="str">
        <f t="shared" si="6"/>
        <v>17</v>
      </c>
      <c r="Y112" s="63">
        <v>1</v>
      </c>
      <c r="AA112" s="63" t="s">
        <v>534</v>
      </c>
      <c r="AB112" s="63" t="s">
        <v>40</v>
      </c>
      <c r="AC112" s="63" t="s">
        <v>109</v>
      </c>
      <c r="AD112" s="63" t="s">
        <v>2386</v>
      </c>
      <c r="AE112" s="63" t="s">
        <v>1546</v>
      </c>
      <c r="AF112" s="63" t="s">
        <v>7353</v>
      </c>
      <c r="AG112" s="63" t="s">
        <v>1546</v>
      </c>
      <c r="AH112" s="63" t="s">
        <v>7390</v>
      </c>
      <c r="AI112" s="63" t="s">
        <v>7391</v>
      </c>
      <c r="AJ112" s="63" t="s">
        <v>7387</v>
      </c>
      <c r="AK112" s="63" t="s">
        <v>7344</v>
      </c>
      <c r="AL112" s="63" t="s">
        <v>7344</v>
      </c>
      <c r="AM112" s="63" t="s">
        <v>7596</v>
      </c>
      <c r="AN112" s="64">
        <v>0</v>
      </c>
    </row>
    <row r="113" spans="1:40" ht="14.4">
      <c r="A113" s="61" t="s">
        <v>192</v>
      </c>
      <c r="B113" s="61" t="s">
        <v>187</v>
      </c>
      <c r="C113" s="61" t="s">
        <v>2124</v>
      </c>
      <c r="D113" s="61" t="s">
        <v>3960</v>
      </c>
      <c r="E113" s="61" t="s">
        <v>4050</v>
      </c>
      <c r="F113" s="61" t="s">
        <v>4051</v>
      </c>
      <c r="G113" s="61" t="s">
        <v>3780</v>
      </c>
      <c r="H113" s="61" t="s">
        <v>4052</v>
      </c>
      <c r="I113" s="61" t="s">
        <v>3780</v>
      </c>
      <c r="J113" s="62">
        <f t="shared" si="4"/>
        <v>0.34984953703703708</v>
      </c>
      <c r="K113" s="63">
        <v>1</v>
      </c>
      <c r="M113" s="61" t="s">
        <v>1552</v>
      </c>
      <c r="N113" s="61" t="s">
        <v>814</v>
      </c>
      <c r="O113" s="61" t="s">
        <v>1553</v>
      </c>
      <c r="P113" s="61" t="s">
        <v>3894</v>
      </c>
      <c r="Q113" s="61" t="s">
        <v>5741</v>
      </c>
      <c r="R113" s="61" t="s">
        <v>5841</v>
      </c>
      <c r="S113" s="61" t="s">
        <v>3780</v>
      </c>
      <c r="T113" s="61" t="s">
        <v>5842</v>
      </c>
      <c r="U113" s="61" t="s">
        <v>3780</v>
      </c>
      <c r="V113" s="62"/>
      <c r="W113" s="61" t="str">
        <f t="shared" si="5"/>
        <v>08</v>
      </c>
      <c r="X113" s="62" t="str">
        <f t="shared" si="6"/>
        <v>17</v>
      </c>
      <c r="Y113" s="63">
        <v>1</v>
      </c>
      <c r="AA113" s="63" t="s">
        <v>1618</v>
      </c>
      <c r="AB113" s="63" t="s">
        <v>814</v>
      </c>
      <c r="AC113" s="63" t="s">
        <v>7597</v>
      </c>
      <c r="AD113" s="63" t="s">
        <v>3424</v>
      </c>
      <c r="AE113" s="63" t="s">
        <v>1734</v>
      </c>
      <c r="AF113" s="63" t="s">
        <v>7346</v>
      </c>
      <c r="AG113" s="63" t="s">
        <v>1546</v>
      </c>
      <c r="AH113" s="63" t="s">
        <v>7341</v>
      </c>
      <c r="AI113" s="63" t="s">
        <v>7398</v>
      </c>
      <c r="AJ113" s="63" t="s">
        <v>7598</v>
      </c>
      <c r="AK113" s="63" t="s">
        <v>7348</v>
      </c>
      <c r="AL113" s="63" t="s">
        <v>1776</v>
      </c>
      <c r="AM113" s="63" t="s">
        <v>7599</v>
      </c>
      <c r="AN113" s="64">
        <v>0</v>
      </c>
    </row>
    <row r="114" spans="1:40" ht="14.4">
      <c r="A114" s="61" t="s">
        <v>186</v>
      </c>
      <c r="B114" s="61" t="s">
        <v>187</v>
      </c>
      <c r="C114" s="61" t="s">
        <v>2090</v>
      </c>
      <c r="D114" s="61" t="s">
        <v>3867</v>
      </c>
      <c r="E114" s="61" t="s">
        <v>1776</v>
      </c>
      <c r="F114" s="61" t="s">
        <v>4053</v>
      </c>
      <c r="G114" s="61" t="s">
        <v>1776</v>
      </c>
      <c r="H114" s="61" t="s">
        <v>4054</v>
      </c>
      <c r="I114" s="61" t="s">
        <v>1776</v>
      </c>
      <c r="J114" s="62">
        <f t="shared" si="4"/>
        <v>0.35234953703703703</v>
      </c>
      <c r="K114" s="63">
        <v>1</v>
      </c>
      <c r="M114" s="61" t="s">
        <v>1326</v>
      </c>
      <c r="N114" s="61" t="s">
        <v>814</v>
      </c>
      <c r="O114" s="61" t="s">
        <v>815</v>
      </c>
      <c r="P114" s="61" t="s">
        <v>3777</v>
      </c>
      <c r="Q114" s="61" t="s">
        <v>5741</v>
      </c>
      <c r="R114" s="61" t="s">
        <v>5843</v>
      </c>
      <c r="S114" s="61" t="s">
        <v>3780</v>
      </c>
      <c r="T114" s="61" t="s">
        <v>5844</v>
      </c>
      <c r="U114" s="61" t="s">
        <v>3780</v>
      </c>
      <c r="V114" s="62"/>
      <c r="W114" s="61" t="str">
        <f t="shared" si="5"/>
        <v>08</v>
      </c>
      <c r="X114" s="62" t="str">
        <f t="shared" si="6"/>
        <v>17</v>
      </c>
      <c r="Y114" s="63">
        <v>1</v>
      </c>
      <c r="AA114" s="63" t="s">
        <v>1316</v>
      </c>
      <c r="AB114" s="63" t="s">
        <v>40</v>
      </c>
      <c r="AC114" s="63" t="s">
        <v>7397</v>
      </c>
      <c r="AD114" s="63" t="s">
        <v>3214</v>
      </c>
      <c r="AE114" s="63" t="s">
        <v>1546</v>
      </c>
      <c r="AF114" s="63" t="s">
        <v>7432</v>
      </c>
      <c r="AG114" s="63" t="s">
        <v>293</v>
      </c>
      <c r="AH114" s="63" t="s">
        <v>7341</v>
      </c>
      <c r="AI114" s="63" t="s">
        <v>7361</v>
      </c>
      <c r="AJ114" s="63" t="s">
        <v>7600</v>
      </c>
      <c r="AK114" s="63" t="s">
        <v>7348</v>
      </c>
      <c r="AL114" s="63" t="s">
        <v>1776</v>
      </c>
      <c r="AM114" s="63" t="s">
        <v>7446</v>
      </c>
      <c r="AN114" s="64">
        <v>1</v>
      </c>
    </row>
    <row r="115" spans="1:40" ht="14.4">
      <c r="A115" s="61" t="s">
        <v>192</v>
      </c>
      <c r="B115" s="61" t="s">
        <v>187</v>
      </c>
      <c r="C115" s="61" t="s">
        <v>2124</v>
      </c>
      <c r="D115" s="61" t="s">
        <v>4015</v>
      </c>
      <c r="E115" s="61" t="s">
        <v>3895</v>
      </c>
      <c r="F115" s="61" t="s">
        <v>4055</v>
      </c>
      <c r="G115" s="61" t="s">
        <v>3780</v>
      </c>
      <c r="H115" s="61" t="s">
        <v>4056</v>
      </c>
      <c r="I115" s="61" t="s">
        <v>3780</v>
      </c>
      <c r="J115" s="62">
        <f t="shared" si="4"/>
        <v>0.35738425925925926</v>
      </c>
      <c r="K115" s="63">
        <v>1</v>
      </c>
      <c r="M115" s="61" t="s">
        <v>1168</v>
      </c>
      <c r="N115" s="61" t="s">
        <v>814</v>
      </c>
      <c r="O115" s="61" t="s">
        <v>815</v>
      </c>
      <c r="P115" s="61" t="s">
        <v>3794</v>
      </c>
      <c r="Q115" s="61" t="s">
        <v>5741</v>
      </c>
      <c r="R115" s="61" t="s">
        <v>5845</v>
      </c>
      <c r="S115" s="61" t="s">
        <v>3780</v>
      </c>
      <c r="T115" s="61" t="s">
        <v>4367</v>
      </c>
      <c r="U115" s="61" t="s">
        <v>3780</v>
      </c>
      <c r="V115" s="62"/>
      <c r="W115" s="61" t="str">
        <f t="shared" si="5"/>
        <v>08</v>
      </c>
      <c r="X115" s="62" t="str">
        <f t="shared" si="6"/>
        <v>17</v>
      </c>
      <c r="Y115" s="63">
        <v>1</v>
      </c>
      <c r="AA115" s="63" t="s">
        <v>528</v>
      </c>
      <c r="AB115" s="63" t="s">
        <v>40</v>
      </c>
      <c r="AC115" s="63" t="s">
        <v>7601</v>
      </c>
      <c r="AD115" s="63" t="s">
        <v>2370</v>
      </c>
      <c r="AE115" s="63" t="s">
        <v>1734</v>
      </c>
      <c r="AF115" s="63" t="s">
        <v>7346</v>
      </c>
      <c r="AG115" s="63" t="s">
        <v>1734</v>
      </c>
      <c r="AH115" s="63" t="s">
        <v>7350</v>
      </c>
      <c r="AI115" s="63" t="s">
        <v>7370</v>
      </c>
      <c r="AJ115" s="63" t="s">
        <v>7602</v>
      </c>
      <c r="AK115" s="63" t="s">
        <v>7344</v>
      </c>
      <c r="AL115" s="63" t="s">
        <v>7348</v>
      </c>
      <c r="AM115" s="63" t="s">
        <v>7603</v>
      </c>
      <c r="AN115" s="64">
        <v>1</v>
      </c>
    </row>
    <row r="116" spans="1:40" ht="14.4">
      <c r="A116" s="61" t="s">
        <v>636</v>
      </c>
      <c r="B116" s="61" t="s">
        <v>187</v>
      </c>
      <c r="C116" s="61" t="s">
        <v>2090</v>
      </c>
      <c r="D116" s="61" t="s">
        <v>3789</v>
      </c>
      <c r="E116" s="61" t="s">
        <v>1776</v>
      </c>
      <c r="F116" s="61" t="s">
        <v>4057</v>
      </c>
      <c r="G116" s="61" t="s">
        <v>1776</v>
      </c>
      <c r="H116" s="61" t="s">
        <v>4058</v>
      </c>
      <c r="I116" s="61" t="s">
        <v>1776</v>
      </c>
      <c r="J116" s="62">
        <f t="shared" si="4"/>
        <v>0.35871527777777773</v>
      </c>
      <c r="K116" s="63">
        <v>1</v>
      </c>
      <c r="M116" s="61" t="s">
        <v>1326</v>
      </c>
      <c r="N116" s="61" t="s">
        <v>814</v>
      </c>
      <c r="O116" s="61" t="s">
        <v>815</v>
      </c>
      <c r="P116" s="61" t="s">
        <v>4015</v>
      </c>
      <c r="Q116" s="61" t="s">
        <v>5741</v>
      </c>
      <c r="R116" s="61" t="s">
        <v>5846</v>
      </c>
      <c r="S116" s="61" t="s">
        <v>3780</v>
      </c>
      <c r="T116" s="61" t="s">
        <v>5847</v>
      </c>
      <c r="U116" s="61" t="s">
        <v>3780</v>
      </c>
      <c r="V116" s="62"/>
      <c r="W116" s="61" t="str">
        <f t="shared" si="5"/>
        <v>08</v>
      </c>
      <c r="X116" s="62" t="str">
        <f t="shared" si="6"/>
        <v>17</v>
      </c>
      <c r="Y116" s="63">
        <v>1</v>
      </c>
      <c r="AA116" s="63" t="s">
        <v>1143</v>
      </c>
      <c r="AB116" s="63" t="s">
        <v>40</v>
      </c>
      <c r="AC116" s="63" t="s">
        <v>7604</v>
      </c>
      <c r="AD116" s="63" t="s">
        <v>2883</v>
      </c>
      <c r="AE116" s="63" t="s">
        <v>1546</v>
      </c>
      <c r="AF116" s="63" t="s">
        <v>7346</v>
      </c>
      <c r="AG116" s="63" t="s">
        <v>1546</v>
      </c>
      <c r="AH116" s="63" t="s">
        <v>7364</v>
      </c>
      <c r="AI116" s="63" t="s">
        <v>7365</v>
      </c>
      <c r="AJ116" s="63" t="s">
        <v>7605</v>
      </c>
      <c r="AK116" s="63" t="s">
        <v>7344</v>
      </c>
      <c r="AL116" s="63" t="s">
        <v>7344</v>
      </c>
      <c r="AM116" s="63" t="s">
        <v>7606</v>
      </c>
      <c r="AN116" s="64">
        <v>0</v>
      </c>
    </row>
    <row r="117" spans="1:40" ht="14.4">
      <c r="A117" s="61" t="s">
        <v>636</v>
      </c>
      <c r="B117" s="61" t="s">
        <v>187</v>
      </c>
      <c r="C117" s="61" t="s">
        <v>2090</v>
      </c>
      <c r="D117" s="61" t="s">
        <v>3872</v>
      </c>
      <c r="E117" s="61" t="s">
        <v>3912</v>
      </c>
      <c r="F117" s="61" t="s">
        <v>4059</v>
      </c>
      <c r="G117" s="61" t="s">
        <v>3847</v>
      </c>
      <c r="H117" s="61" t="s">
        <v>4060</v>
      </c>
      <c r="I117" s="61" t="s">
        <v>3847</v>
      </c>
      <c r="J117" s="62">
        <f t="shared" si="4"/>
        <v>0.35915509259259265</v>
      </c>
      <c r="K117" s="63">
        <v>1</v>
      </c>
      <c r="M117" s="61" t="s">
        <v>1552</v>
      </c>
      <c r="N117" s="61" t="s">
        <v>814</v>
      </c>
      <c r="O117" s="61" t="s">
        <v>1553</v>
      </c>
      <c r="P117" s="61" t="s">
        <v>3872</v>
      </c>
      <c r="Q117" s="61" t="s">
        <v>5741</v>
      </c>
      <c r="R117" s="61" t="s">
        <v>5846</v>
      </c>
      <c r="S117" s="61" t="s">
        <v>3780</v>
      </c>
      <c r="T117" s="61" t="s">
        <v>5848</v>
      </c>
      <c r="U117" s="61" t="s">
        <v>3780</v>
      </c>
      <c r="V117" s="62"/>
      <c r="W117" s="61" t="str">
        <f t="shared" si="5"/>
        <v>08</v>
      </c>
      <c r="X117" s="62" t="str">
        <f t="shared" si="6"/>
        <v>17</v>
      </c>
      <c r="Y117" s="63">
        <v>1</v>
      </c>
      <c r="AA117" s="63" t="s">
        <v>196</v>
      </c>
      <c r="AB117" s="63" t="s">
        <v>197</v>
      </c>
      <c r="AC117" s="63" t="s">
        <v>7363</v>
      </c>
      <c r="AD117" s="63" t="s">
        <v>2137</v>
      </c>
      <c r="AE117" s="63" t="s">
        <v>1734</v>
      </c>
      <c r="AF117" s="63" t="s">
        <v>7346</v>
      </c>
      <c r="AG117" s="63" t="s">
        <v>1734</v>
      </c>
      <c r="AH117" s="63" t="s">
        <v>7390</v>
      </c>
      <c r="AI117" s="63" t="s">
        <v>7391</v>
      </c>
      <c r="AJ117" s="63" t="s">
        <v>1796</v>
      </c>
      <c r="AK117" s="63" t="s">
        <v>7344</v>
      </c>
      <c r="AL117" s="63" t="s">
        <v>7344</v>
      </c>
      <c r="AM117" s="63" t="s">
        <v>7607</v>
      </c>
      <c r="AN117" s="64">
        <v>0</v>
      </c>
    </row>
    <row r="118" spans="1:40" ht="14.4">
      <c r="A118" s="61" t="s">
        <v>1199</v>
      </c>
      <c r="B118" s="61" t="s">
        <v>40</v>
      </c>
      <c r="C118" s="61" t="s">
        <v>2010</v>
      </c>
      <c r="D118" s="61" t="s">
        <v>3777</v>
      </c>
      <c r="E118" s="61" t="s">
        <v>1776</v>
      </c>
      <c r="F118" s="61" t="s">
        <v>4061</v>
      </c>
      <c r="G118" s="61" t="s">
        <v>1776</v>
      </c>
      <c r="H118" s="61" t="s">
        <v>4062</v>
      </c>
      <c r="I118" s="61" t="s">
        <v>1776</v>
      </c>
      <c r="J118" s="62">
        <f t="shared" si="4"/>
        <v>0.35917824074074062</v>
      </c>
      <c r="K118" s="63">
        <v>1</v>
      </c>
      <c r="M118" s="61" t="s">
        <v>1150</v>
      </c>
      <c r="N118" s="61" t="s">
        <v>814</v>
      </c>
      <c r="O118" s="61" t="s">
        <v>815</v>
      </c>
      <c r="P118" s="61" t="s">
        <v>3837</v>
      </c>
      <c r="Q118" s="61" t="s">
        <v>5741</v>
      </c>
      <c r="R118" s="61" t="s">
        <v>5849</v>
      </c>
      <c r="S118" s="61" t="s">
        <v>3780</v>
      </c>
      <c r="T118" s="61" t="s">
        <v>4186</v>
      </c>
      <c r="U118" s="61" t="s">
        <v>3780</v>
      </c>
      <c r="V118" s="62"/>
      <c r="W118" s="61" t="str">
        <f t="shared" si="5"/>
        <v>08</v>
      </c>
      <c r="X118" s="62" t="str">
        <f t="shared" si="6"/>
        <v>17</v>
      </c>
      <c r="Y118" s="63">
        <v>1</v>
      </c>
      <c r="AA118" s="63" t="s">
        <v>694</v>
      </c>
      <c r="AB118" s="63" t="s">
        <v>40</v>
      </c>
      <c r="AC118" s="63" t="s">
        <v>7373</v>
      </c>
      <c r="AD118" s="63" t="s">
        <v>2568</v>
      </c>
      <c r="AE118" s="63" t="s">
        <v>1546</v>
      </c>
      <c r="AF118" s="63" t="s">
        <v>7346</v>
      </c>
      <c r="AG118" s="63" t="s">
        <v>1546</v>
      </c>
      <c r="AH118" s="63" t="s">
        <v>7341</v>
      </c>
      <c r="AI118" s="63" t="s">
        <v>7355</v>
      </c>
      <c r="AJ118" s="63" t="s">
        <v>7530</v>
      </c>
      <c r="AK118" s="63" t="s">
        <v>7348</v>
      </c>
      <c r="AL118" s="63" t="s">
        <v>1776</v>
      </c>
      <c r="AM118" s="63" t="s">
        <v>7608</v>
      </c>
      <c r="AN118" s="64">
        <v>1</v>
      </c>
    </row>
    <row r="119" spans="1:40" ht="14.4">
      <c r="A119" s="61" t="s">
        <v>607</v>
      </c>
      <c r="B119" s="61" t="s">
        <v>40</v>
      </c>
      <c r="C119" s="61" t="s">
        <v>2013</v>
      </c>
      <c r="D119" s="61" t="s">
        <v>3960</v>
      </c>
      <c r="E119" s="61" t="s">
        <v>3961</v>
      </c>
      <c r="F119" s="61" t="s">
        <v>4063</v>
      </c>
      <c r="G119" s="61" t="s">
        <v>3847</v>
      </c>
      <c r="H119" s="61" t="s">
        <v>4064</v>
      </c>
      <c r="I119" s="61" t="s">
        <v>3847</v>
      </c>
      <c r="J119" s="62">
        <f t="shared" si="4"/>
        <v>0.35961805555555559</v>
      </c>
      <c r="K119" s="63">
        <v>1</v>
      </c>
      <c r="M119" s="61" t="s">
        <v>1326</v>
      </c>
      <c r="N119" s="61" t="s">
        <v>814</v>
      </c>
      <c r="O119" s="61" t="s">
        <v>815</v>
      </c>
      <c r="P119" s="61" t="s">
        <v>3938</v>
      </c>
      <c r="Q119" s="61" t="s">
        <v>5741</v>
      </c>
      <c r="R119" s="61" t="s">
        <v>5849</v>
      </c>
      <c r="S119" s="61" t="s">
        <v>3780</v>
      </c>
      <c r="T119" s="61" t="s">
        <v>5773</v>
      </c>
      <c r="U119" s="61" t="s">
        <v>3780</v>
      </c>
      <c r="V119" s="62"/>
      <c r="W119" s="61" t="str">
        <f t="shared" si="5"/>
        <v>08</v>
      </c>
      <c r="X119" s="62" t="str">
        <f t="shared" si="6"/>
        <v>17</v>
      </c>
      <c r="Y119" s="63">
        <v>1</v>
      </c>
    </row>
    <row r="120" spans="1:40" ht="14.4">
      <c r="A120" s="61" t="s">
        <v>1484</v>
      </c>
      <c r="B120" s="61" t="s">
        <v>187</v>
      </c>
      <c r="C120" s="61" t="s">
        <v>2124</v>
      </c>
      <c r="D120" s="61" t="s">
        <v>3960</v>
      </c>
      <c r="E120" s="61" t="s">
        <v>3961</v>
      </c>
      <c r="F120" s="61" t="s">
        <v>4065</v>
      </c>
      <c r="G120" s="61" t="s">
        <v>3847</v>
      </c>
      <c r="H120" s="61" t="s">
        <v>4066</v>
      </c>
      <c r="I120" s="61" t="s">
        <v>3847</v>
      </c>
      <c r="J120" s="62">
        <f t="shared" si="4"/>
        <v>0.36082175925925924</v>
      </c>
      <c r="K120" s="63">
        <v>1</v>
      </c>
      <c r="M120" s="61" t="s">
        <v>1618</v>
      </c>
      <c r="N120" s="61" t="s">
        <v>814</v>
      </c>
      <c r="O120" s="61" t="s">
        <v>1619</v>
      </c>
      <c r="P120" s="61" t="s">
        <v>3802</v>
      </c>
      <c r="Q120" s="61" t="s">
        <v>5741</v>
      </c>
      <c r="R120" s="61" t="s">
        <v>5849</v>
      </c>
      <c r="S120" s="61" t="s">
        <v>3780</v>
      </c>
      <c r="T120" s="61" t="s">
        <v>5850</v>
      </c>
      <c r="U120" s="61" t="s">
        <v>3780</v>
      </c>
      <c r="V120" s="62"/>
      <c r="W120" s="61" t="str">
        <f t="shared" si="5"/>
        <v>08</v>
      </c>
      <c r="X120" s="62" t="str">
        <f t="shared" si="6"/>
        <v>17</v>
      </c>
      <c r="Y120" s="63">
        <v>1</v>
      </c>
    </row>
    <row r="121" spans="1:40" ht="14.4">
      <c r="A121" s="61" t="s">
        <v>299</v>
      </c>
      <c r="B121" s="61" t="s">
        <v>187</v>
      </c>
      <c r="C121" s="61" t="s">
        <v>2090</v>
      </c>
      <c r="D121" s="61" t="s">
        <v>3837</v>
      </c>
      <c r="E121" s="61" t="s">
        <v>1776</v>
      </c>
      <c r="F121" s="61" t="s">
        <v>4067</v>
      </c>
      <c r="G121" s="61" t="s">
        <v>1776</v>
      </c>
      <c r="H121" s="61" t="s">
        <v>4068</v>
      </c>
      <c r="I121" s="61" t="s">
        <v>1776</v>
      </c>
      <c r="J121" s="62">
        <f t="shared" si="4"/>
        <v>0.36182870370370379</v>
      </c>
      <c r="K121" s="63">
        <v>1</v>
      </c>
      <c r="M121" s="61" t="s">
        <v>1168</v>
      </c>
      <c r="N121" s="61" t="s">
        <v>814</v>
      </c>
      <c r="O121" s="61" t="s">
        <v>815</v>
      </c>
      <c r="P121" s="61" t="s">
        <v>3872</v>
      </c>
      <c r="Q121" s="61" t="s">
        <v>5741</v>
      </c>
      <c r="R121" s="61" t="s">
        <v>5851</v>
      </c>
      <c r="S121" s="61" t="s">
        <v>3780</v>
      </c>
      <c r="T121" s="61" t="s">
        <v>5852</v>
      </c>
      <c r="U121" s="61" t="s">
        <v>3780</v>
      </c>
      <c r="V121" s="62"/>
      <c r="W121" s="61" t="str">
        <f t="shared" si="5"/>
        <v>08</v>
      </c>
      <c r="X121" s="62" t="str">
        <f t="shared" si="6"/>
        <v>17</v>
      </c>
      <c r="Y121" s="63">
        <v>1</v>
      </c>
    </row>
    <row r="122" spans="1:40" ht="14.4">
      <c r="A122" s="61" t="s">
        <v>556</v>
      </c>
      <c r="B122" s="61" t="s">
        <v>187</v>
      </c>
      <c r="C122" s="61" t="s">
        <v>2090</v>
      </c>
      <c r="D122" s="61" t="s">
        <v>4069</v>
      </c>
      <c r="E122" s="61" t="s">
        <v>1776</v>
      </c>
      <c r="F122" s="61" t="s">
        <v>4070</v>
      </c>
      <c r="G122" s="61" t="s">
        <v>1776</v>
      </c>
      <c r="H122" s="61" t="s">
        <v>4071</v>
      </c>
      <c r="I122" s="61" t="s">
        <v>1776</v>
      </c>
      <c r="J122" s="62">
        <f t="shared" si="4"/>
        <v>0.3634722222222222</v>
      </c>
      <c r="K122" s="63">
        <v>1</v>
      </c>
      <c r="M122" s="61" t="s">
        <v>1168</v>
      </c>
      <c r="N122" s="61" t="s">
        <v>814</v>
      </c>
      <c r="O122" s="61" t="s">
        <v>815</v>
      </c>
      <c r="P122" s="61" t="s">
        <v>3819</v>
      </c>
      <c r="Q122" s="61" t="s">
        <v>5741</v>
      </c>
      <c r="R122" s="61" t="s">
        <v>5853</v>
      </c>
      <c r="S122" s="61" t="s">
        <v>3780</v>
      </c>
      <c r="T122" s="61" t="s">
        <v>4323</v>
      </c>
      <c r="U122" s="61" t="s">
        <v>3780</v>
      </c>
      <c r="V122" s="62"/>
      <c r="W122" s="61" t="str">
        <f t="shared" si="5"/>
        <v>08</v>
      </c>
      <c r="X122" s="62" t="str">
        <f t="shared" si="6"/>
        <v>17</v>
      </c>
      <c r="Y122" s="63">
        <v>1</v>
      </c>
    </row>
    <row r="123" spans="1:40" ht="14.4">
      <c r="A123" s="61" t="s">
        <v>607</v>
      </c>
      <c r="B123" s="61" t="s">
        <v>40</v>
      </c>
      <c r="C123" s="61" t="s">
        <v>2013</v>
      </c>
      <c r="D123" s="61" t="s">
        <v>3794</v>
      </c>
      <c r="E123" s="61" t="s">
        <v>3812</v>
      </c>
      <c r="F123" s="61" t="s">
        <v>4072</v>
      </c>
      <c r="G123" s="61" t="s">
        <v>3847</v>
      </c>
      <c r="H123" s="61" t="s">
        <v>4073</v>
      </c>
      <c r="I123" s="61" t="s">
        <v>3847</v>
      </c>
      <c r="J123" s="62">
        <f t="shared" si="4"/>
        <v>0.36511574074074077</v>
      </c>
      <c r="K123" s="63">
        <v>1</v>
      </c>
      <c r="M123" s="61" t="s">
        <v>1618</v>
      </c>
      <c r="N123" s="61" t="s">
        <v>814</v>
      </c>
      <c r="O123" s="61" t="s">
        <v>1619</v>
      </c>
      <c r="P123" s="61" t="s">
        <v>3938</v>
      </c>
      <c r="Q123" s="61" t="s">
        <v>5741</v>
      </c>
      <c r="R123" s="61" t="s">
        <v>5853</v>
      </c>
      <c r="S123" s="61" t="s">
        <v>3780</v>
      </c>
      <c r="T123" s="61" t="s">
        <v>5854</v>
      </c>
      <c r="U123" s="61" t="s">
        <v>3780</v>
      </c>
      <c r="V123" s="62"/>
      <c r="W123" s="61" t="str">
        <f t="shared" si="5"/>
        <v>08</v>
      </c>
      <c r="X123" s="62" t="str">
        <f t="shared" si="6"/>
        <v>17</v>
      </c>
      <c r="Y123" s="63">
        <v>1</v>
      </c>
    </row>
    <row r="124" spans="1:40" ht="14.4">
      <c r="A124" s="61" t="s">
        <v>299</v>
      </c>
      <c r="B124" s="61" t="s">
        <v>187</v>
      </c>
      <c r="C124" s="61" t="s">
        <v>2090</v>
      </c>
      <c r="D124" s="61" t="s">
        <v>3859</v>
      </c>
      <c r="E124" s="61" t="s">
        <v>3845</v>
      </c>
      <c r="F124" s="61" t="s">
        <v>4074</v>
      </c>
      <c r="G124" s="61" t="s">
        <v>4075</v>
      </c>
      <c r="H124" s="61" t="s">
        <v>4076</v>
      </c>
      <c r="I124" s="61" t="s">
        <v>3780</v>
      </c>
      <c r="J124" s="62">
        <f t="shared" si="4"/>
        <v>0.36843750000000003</v>
      </c>
      <c r="K124" s="63">
        <v>1</v>
      </c>
      <c r="M124" s="61" t="s">
        <v>1168</v>
      </c>
      <c r="N124" s="61" t="s">
        <v>814</v>
      </c>
      <c r="O124" s="61" t="s">
        <v>815</v>
      </c>
      <c r="P124" s="61" t="s">
        <v>4015</v>
      </c>
      <c r="Q124" s="61" t="s">
        <v>5741</v>
      </c>
      <c r="R124" s="61" t="s">
        <v>5855</v>
      </c>
      <c r="S124" s="61" t="s">
        <v>3780</v>
      </c>
      <c r="T124" s="61" t="s">
        <v>5829</v>
      </c>
      <c r="U124" s="61" t="s">
        <v>3780</v>
      </c>
      <c r="V124" s="62"/>
      <c r="W124" s="61" t="str">
        <f t="shared" si="5"/>
        <v>08</v>
      </c>
      <c r="X124" s="62" t="str">
        <f t="shared" si="6"/>
        <v>17</v>
      </c>
      <c r="Y124" s="63">
        <v>1</v>
      </c>
    </row>
    <row r="125" spans="1:40" ht="14.4">
      <c r="A125" s="61" t="s">
        <v>273</v>
      </c>
      <c r="B125" s="61" t="s">
        <v>187</v>
      </c>
      <c r="C125" s="61" t="s">
        <v>2090</v>
      </c>
      <c r="D125" s="61" t="s">
        <v>3960</v>
      </c>
      <c r="E125" s="61" t="s">
        <v>3812</v>
      </c>
      <c r="F125" s="61" t="s">
        <v>4077</v>
      </c>
      <c r="G125" s="61" t="s">
        <v>3780</v>
      </c>
      <c r="H125" s="61" t="s">
        <v>3839</v>
      </c>
      <c r="I125" s="61" t="s">
        <v>3780</v>
      </c>
      <c r="J125" s="62">
        <f t="shared" si="4"/>
        <v>0.36874999999999997</v>
      </c>
      <c r="K125" s="63">
        <v>1</v>
      </c>
      <c r="M125" s="61" t="s">
        <v>1168</v>
      </c>
      <c r="N125" s="61" t="s">
        <v>814</v>
      </c>
      <c r="O125" s="61" t="s">
        <v>815</v>
      </c>
      <c r="P125" s="61" t="s">
        <v>3859</v>
      </c>
      <c r="Q125" s="61" t="s">
        <v>5741</v>
      </c>
      <c r="R125" s="61" t="s">
        <v>5856</v>
      </c>
      <c r="S125" s="61" t="s">
        <v>3780</v>
      </c>
      <c r="T125" s="61" t="s">
        <v>5857</v>
      </c>
      <c r="U125" s="61" t="s">
        <v>3780</v>
      </c>
      <c r="V125" s="62"/>
      <c r="W125" s="61" t="str">
        <f t="shared" si="5"/>
        <v>08</v>
      </c>
      <c r="X125" s="62" t="str">
        <f t="shared" si="6"/>
        <v>17</v>
      </c>
      <c r="Y125" s="63">
        <v>1</v>
      </c>
    </row>
    <row r="126" spans="1:40" ht="14.4">
      <c r="A126" s="61" t="s">
        <v>186</v>
      </c>
      <c r="B126" s="61" t="s">
        <v>187</v>
      </c>
      <c r="C126" s="61" t="s">
        <v>2090</v>
      </c>
      <c r="D126" s="61" t="s">
        <v>3823</v>
      </c>
      <c r="E126" s="61" t="s">
        <v>3795</v>
      </c>
      <c r="F126" s="61" t="s">
        <v>4078</v>
      </c>
      <c r="G126" s="61" t="s">
        <v>4079</v>
      </c>
      <c r="H126" s="61" t="s">
        <v>4080</v>
      </c>
      <c r="I126" s="61" t="s">
        <v>3780</v>
      </c>
      <c r="J126" s="62">
        <f t="shared" si="4"/>
        <v>0.37151620370370381</v>
      </c>
      <c r="K126" s="63">
        <v>1</v>
      </c>
      <c r="M126" s="61" t="s">
        <v>1168</v>
      </c>
      <c r="N126" s="61" t="s">
        <v>814</v>
      </c>
      <c r="O126" s="61" t="s">
        <v>815</v>
      </c>
      <c r="P126" s="61" t="s">
        <v>3837</v>
      </c>
      <c r="Q126" s="61" t="s">
        <v>5741</v>
      </c>
      <c r="R126" s="61" t="s">
        <v>5858</v>
      </c>
      <c r="S126" s="61" t="s">
        <v>3780</v>
      </c>
      <c r="T126" s="61" t="s">
        <v>5801</v>
      </c>
      <c r="U126" s="61" t="s">
        <v>3780</v>
      </c>
      <c r="V126" s="62"/>
      <c r="W126" s="61" t="str">
        <f t="shared" si="5"/>
        <v>08</v>
      </c>
      <c r="X126" s="62" t="str">
        <f t="shared" si="6"/>
        <v>17</v>
      </c>
      <c r="Y126" s="63">
        <v>1</v>
      </c>
    </row>
    <row r="127" spans="1:40" ht="14.4">
      <c r="A127" s="61" t="s">
        <v>1601</v>
      </c>
      <c r="B127" s="61" t="s">
        <v>187</v>
      </c>
      <c r="C127" s="61" t="s">
        <v>2090</v>
      </c>
      <c r="D127" s="61" t="s">
        <v>3819</v>
      </c>
      <c r="E127" s="61" t="s">
        <v>3812</v>
      </c>
      <c r="F127" s="61" t="s">
        <v>4081</v>
      </c>
      <c r="G127" s="61" t="s">
        <v>3780</v>
      </c>
      <c r="H127" s="61" t="s">
        <v>4082</v>
      </c>
      <c r="I127" s="61" t="s">
        <v>3780</v>
      </c>
      <c r="J127" s="62">
        <f t="shared" si="4"/>
        <v>0.3728935185185186</v>
      </c>
      <c r="K127" s="63">
        <v>1</v>
      </c>
      <c r="M127" s="61" t="s">
        <v>1552</v>
      </c>
      <c r="N127" s="61" t="s">
        <v>814</v>
      </c>
      <c r="O127" s="61" t="s">
        <v>1553</v>
      </c>
      <c r="P127" s="61" t="s">
        <v>3921</v>
      </c>
      <c r="Q127" s="61" t="s">
        <v>5741</v>
      </c>
      <c r="R127" s="61" t="s">
        <v>5859</v>
      </c>
      <c r="S127" s="61" t="s">
        <v>3780</v>
      </c>
      <c r="T127" s="61" t="s">
        <v>5860</v>
      </c>
      <c r="U127" s="61" t="s">
        <v>3780</v>
      </c>
      <c r="V127" s="62"/>
      <c r="W127" s="61" t="str">
        <f t="shared" si="5"/>
        <v>08</v>
      </c>
      <c r="X127" s="62" t="str">
        <f t="shared" si="6"/>
        <v>17</v>
      </c>
      <c r="Y127" s="63">
        <v>1</v>
      </c>
    </row>
    <row r="128" spans="1:40" ht="14.4">
      <c r="A128" s="61" t="s">
        <v>1237</v>
      </c>
      <c r="B128" s="61" t="s">
        <v>187</v>
      </c>
      <c r="C128" s="61" t="s">
        <v>2090</v>
      </c>
      <c r="D128" s="61" t="s">
        <v>3872</v>
      </c>
      <c r="E128" s="61" t="s">
        <v>3849</v>
      </c>
      <c r="F128" s="61" t="s">
        <v>4083</v>
      </c>
      <c r="G128" s="61" t="s">
        <v>4084</v>
      </c>
      <c r="H128" s="61" t="s">
        <v>4085</v>
      </c>
      <c r="I128" s="61" t="s">
        <v>3780</v>
      </c>
      <c r="J128" s="62">
        <f t="shared" si="4"/>
        <v>0.37335648148148148</v>
      </c>
      <c r="K128" s="63">
        <v>1</v>
      </c>
      <c r="M128" s="61" t="s">
        <v>1150</v>
      </c>
      <c r="N128" s="61" t="s">
        <v>814</v>
      </c>
      <c r="O128" s="61" t="s">
        <v>815</v>
      </c>
      <c r="P128" s="61" t="s">
        <v>3886</v>
      </c>
      <c r="Q128" s="61" t="s">
        <v>5741</v>
      </c>
      <c r="R128" s="61" t="s">
        <v>5861</v>
      </c>
      <c r="S128" s="61" t="s">
        <v>3780</v>
      </c>
      <c r="T128" s="61" t="s">
        <v>5862</v>
      </c>
      <c r="U128" s="61" t="s">
        <v>3780</v>
      </c>
      <c r="V128" s="62"/>
      <c r="W128" s="61" t="str">
        <f t="shared" si="5"/>
        <v>08</v>
      </c>
      <c r="X128" s="62" t="str">
        <f t="shared" si="6"/>
        <v>17</v>
      </c>
      <c r="Y128" s="63">
        <v>1</v>
      </c>
    </row>
    <row r="129" spans="1:25" ht="14.4">
      <c r="A129" s="61" t="s">
        <v>1013</v>
      </c>
      <c r="B129" s="61" t="s">
        <v>187</v>
      </c>
      <c r="C129" s="61" t="s">
        <v>2090</v>
      </c>
      <c r="D129" s="61" t="s">
        <v>3894</v>
      </c>
      <c r="E129" s="61" t="s">
        <v>3849</v>
      </c>
      <c r="F129" s="61" t="s">
        <v>4086</v>
      </c>
      <c r="G129" s="61" t="s">
        <v>4087</v>
      </c>
      <c r="H129" s="61" t="s">
        <v>4088</v>
      </c>
      <c r="I129" s="61" t="s">
        <v>3780</v>
      </c>
      <c r="J129" s="62">
        <f t="shared" si="4"/>
        <v>0.37466435185185182</v>
      </c>
      <c r="K129" s="63">
        <v>1</v>
      </c>
      <c r="M129" s="61" t="s">
        <v>1168</v>
      </c>
      <c r="N129" s="61" t="s">
        <v>814</v>
      </c>
      <c r="O129" s="61" t="s">
        <v>815</v>
      </c>
      <c r="P129" s="61" t="s">
        <v>3840</v>
      </c>
      <c r="Q129" s="61" t="s">
        <v>5741</v>
      </c>
      <c r="R129" s="61" t="s">
        <v>5863</v>
      </c>
      <c r="S129" s="61" t="s">
        <v>3780</v>
      </c>
      <c r="T129" s="61" t="s">
        <v>5864</v>
      </c>
      <c r="U129" s="61" t="s">
        <v>3780</v>
      </c>
      <c r="V129" s="62"/>
      <c r="W129" s="61" t="str">
        <f t="shared" si="5"/>
        <v>08</v>
      </c>
      <c r="X129" s="62" t="str">
        <f t="shared" si="6"/>
        <v>17</v>
      </c>
      <c r="Y129" s="63">
        <v>1</v>
      </c>
    </row>
    <row r="130" spans="1:25" ht="14.4">
      <c r="A130" s="61" t="s">
        <v>1419</v>
      </c>
      <c r="B130" s="61" t="s">
        <v>187</v>
      </c>
      <c r="C130" s="61" t="s">
        <v>2090</v>
      </c>
      <c r="D130" s="61" t="s">
        <v>3807</v>
      </c>
      <c r="E130" s="61" t="s">
        <v>3795</v>
      </c>
      <c r="F130" s="61" t="s">
        <v>4089</v>
      </c>
      <c r="G130" s="61" t="s">
        <v>3780</v>
      </c>
      <c r="H130" s="61" t="s">
        <v>4090</v>
      </c>
      <c r="I130" s="61" t="s">
        <v>3780</v>
      </c>
      <c r="J130" s="62">
        <f t="shared" si="4"/>
        <v>0.3747106481481482</v>
      </c>
      <c r="K130" s="63">
        <v>1</v>
      </c>
      <c r="M130" s="61" t="s">
        <v>1326</v>
      </c>
      <c r="N130" s="61" t="s">
        <v>814</v>
      </c>
      <c r="O130" s="61" t="s">
        <v>815</v>
      </c>
      <c r="P130" s="61" t="s">
        <v>3811</v>
      </c>
      <c r="Q130" s="61" t="s">
        <v>5741</v>
      </c>
      <c r="R130" s="61" t="s">
        <v>5865</v>
      </c>
      <c r="S130" s="61" t="s">
        <v>3780</v>
      </c>
      <c r="T130" s="61" t="s">
        <v>5787</v>
      </c>
      <c r="U130" s="61" t="s">
        <v>3780</v>
      </c>
      <c r="V130" s="62"/>
      <c r="W130" s="61" t="str">
        <f t="shared" si="5"/>
        <v>08</v>
      </c>
      <c r="X130" s="62" t="str">
        <f t="shared" si="6"/>
        <v>17</v>
      </c>
      <c r="Y130" s="63">
        <v>1</v>
      </c>
    </row>
    <row r="131" spans="1:25" ht="14.4">
      <c r="A131" s="61" t="s">
        <v>1481</v>
      </c>
      <c r="B131" s="61" t="s">
        <v>187</v>
      </c>
      <c r="C131" s="61" t="s">
        <v>2090</v>
      </c>
      <c r="D131" s="61" t="s">
        <v>3894</v>
      </c>
      <c r="E131" s="61" t="s">
        <v>3849</v>
      </c>
      <c r="F131" s="61" t="s">
        <v>4091</v>
      </c>
      <c r="G131" s="61" t="s">
        <v>4087</v>
      </c>
      <c r="H131" s="61" t="s">
        <v>4092</v>
      </c>
      <c r="I131" s="61" t="s">
        <v>3780</v>
      </c>
      <c r="J131" s="62">
        <f t="shared" si="4"/>
        <v>0.37482638888888886</v>
      </c>
      <c r="K131" s="63">
        <v>1</v>
      </c>
      <c r="M131" s="61" t="s">
        <v>1150</v>
      </c>
      <c r="N131" s="61" t="s">
        <v>814</v>
      </c>
      <c r="O131" s="61" t="s">
        <v>815</v>
      </c>
      <c r="P131" s="61" t="s">
        <v>3894</v>
      </c>
      <c r="Q131" s="61" t="s">
        <v>5741</v>
      </c>
      <c r="R131" s="61" t="s">
        <v>5866</v>
      </c>
      <c r="S131" s="61" t="s">
        <v>3780</v>
      </c>
      <c r="T131" s="61" t="s">
        <v>4749</v>
      </c>
      <c r="U131" s="61" t="s">
        <v>3780</v>
      </c>
      <c r="V131" s="62"/>
      <c r="W131" s="61" t="str">
        <f t="shared" si="5"/>
        <v>08</v>
      </c>
      <c r="X131" s="62" t="str">
        <f t="shared" si="6"/>
        <v>17</v>
      </c>
      <c r="Y131" s="63">
        <v>1</v>
      </c>
    </row>
    <row r="132" spans="1:25" ht="14.4">
      <c r="A132" s="61" t="s">
        <v>362</v>
      </c>
      <c r="B132" s="61" t="s">
        <v>40</v>
      </c>
      <c r="C132" s="61" t="s">
        <v>2016</v>
      </c>
      <c r="D132" s="61" t="s">
        <v>3992</v>
      </c>
      <c r="E132" s="61" t="s">
        <v>1776</v>
      </c>
      <c r="F132" s="61" t="s">
        <v>4093</v>
      </c>
      <c r="G132" s="61" t="s">
        <v>1776</v>
      </c>
      <c r="H132" s="61" t="s">
        <v>3839</v>
      </c>
      <c r="I132" s="61" t="s">
        <v>1776</v>
      </c>
      <c r="J132" s="62">
        <f t="shared" ref="J132:J195" si="7">H132-F132</f>
        <v>0.37499999999999994</v>
      </c>
      <c r="K132" s="63">
        <v>1</v>
      </c>
      <c r="M132" s="61" t="s">
        <v>1552</v>
      </c>
      <c r="N132" s="61" t="s">
        <v>814</v>
      </c>
      <c r="O132" s="61" t="s">
        <v>1553</v>
      </c>
      <c r="P132" s="61" t="s">
        <v>3777</v>
      </c>
      <c r="Q132" s="61" t="s">
        <v>5741</v>
      </c>
      <c r="R132" s="61" t="s">
        <v>5867</v>
      </c>
      <c r="S132" s="61" t="s">
        <v>3780</v>
      </c>
      <c r="T132" s="61" t="s">
        <v>4747</v>
      </c>
      <c r="U132" s="61" t="s">
        <v>3780</v>
      </c>
      <c r="V132" s="62"/>
      <c r="W132" s="61" t="str">
        <f t="shared" si="5"/>
        <v>08</v>
      </c>
      <c r="X132" s="62" t="str">
        <f t="shared" si="6"/>
        <v>17</v>
      </c>
      <c r="Y132" s="63">
        <v>1</v>
      </c>
    </row>
    <row r="133" spans="1:25" ht="14.4">
      <c r="A133" s="61" t="s">
        <v>1206</v>
      </c>
      <c r="B133" s="61" t="s">
        <v>40</v>
      </c>
      <c r="C133" s="61" t="s">
        <v>2016</v>
      </c>
      <c r="D133" s="61" t="s">
        <v>3867</v>
      </c>
      <c r="E133" s="61" t="s">
        <v>1776</v>
      </c>
      <c r="F133" s="61" t="s">
        <v>4093</v>
      </c>
      <c r="G133" s="61" t="s">
        <v>1776</v>
      </c>
      <c r="H133" s="61" t="s">
        <v>3839</v>
      </c>
      <c r="I133" s="61" t="s">
        <v>1776</v>
      </c>
      <c r="J133" s="62">
        <f t="shared" si="7"/>
        <v>0.37499999999999994</v>
      </c>
      <c r="K133" s="63">
        <v>1</v>
      </c>
      <c r="M133" s="61" t="s">
        <v>1552</v>
      </c>
      <c r="N133" s="61" t="s">
        <v>814</v>
      </c>
      <c r="O133" s="61" t="s">
        <v>1553</v>
      </c>
      <c r="P133" s="61" t="s">
        <v>3811</v>
      </c>
      <c r="Q133" s="61" t="s">
        <v>5741</v>
      </c>
      <c r="R133" s="61" t="s">
        <v>5868</v>
      </c>
      <c r="S133" s="61" t="s">
        <v>3780</v>
      </c>
      <c r="T133" s="61" t="s">
        <v>4088</v>
      </c>
      <c r="U133" s="61" t="s">
        <v>3780</v>
      </c>
      <c r="V133" s="62"/>
      <c r="W133" s="61" t="str">
        <f t="shared" ref="W133:W196" si="8">TEXT(R133,"hh")</f>
        <v>08</v>
      </c>
      <c r="X133" s="62" t="str">
        <f t="shared" ref="X133:X196" si="9">TEXT(T133,"HH")</f>
        <v>17</v>
      </c>
      <c r="Y133" s="63">
        <v>1</v>
      </c>
    </row>
    <row r="134" spans="1:25" ht="14.4">
      <c r="A134" s="61" t="s">
        <v>1199</v>
      </c>
      <c r="B134" s="61" t="s">
        <v>40</v>
      </c>
      <c r="C134" s="61" t="s">
        <v>2010</v>
      </c>
      <c r="D134" s="61" t="s">
        <v>3834</v>
      </c>
      <c r="E134" s="61" t="s">
        <v>1776</v>
      </c>
      <c r="F134" s="61" t="s">
        <v>4093</v>
      </c>
      <c r="G134" s="61" t="s">
        <v>1776</v>
      </c>
      <c r="H134" s="61" t="s">
        <v>3839</v>
      </c>
      <c r="I134" s="61" t="s">
        <v>1776</v>
      </c>
      <c r="J134" s="62">
        <f t="shared" si="7"/>
        <v>0.37499999999999994</v>
      </c>
      <c r="K134" s="63">
        <v>1</v>
      </c>
      <c r="M134" s="61" t="s">
        <v>1658</v>
      </c>
      <c r="N134" s="61" t="s">
        <v>814</v>
      </c>
      <c r="O134" s="61" t="s">
        <v>815</v>
      </c>
      <c r="P134" s="61" t="s">
        <v>3794</v>
      </c>
      <c r="Q134" s="61" t="s">
        <v>5741</v>
      </c>
      <c r="R134" s="61" t="s">
        <v>5869</v>
      </c>
      <c r="S134" s="61" t="s">
        <v>3780</v>
      </c>
      <c r="T134" s="61" t="s">
        <v>5870</v>
      </c>
      <c r="U134" s="61" t="s">
        <v>3780</v>
      </c>
      <c r="V134" s="62"/>
      <c r="W134" s="61" t="str">
        <f t="shared" si="8"/>
        <v>08</v>
      </c>
      <c r="X134" s="62" t="str">
        <f t="shared" si="9"/>
        <v>17</v>
      </c>
      <c r="Y134" s="63">
        <v>1</v>
      </c>
    </row>
    <row r="135" spans="1:25" ht="14.4">
      <c r="A135" s="61" t="s">
        <v>273</v>
      </c>
      <c r="B135" s="61" t="s">
        <v>187</v>
      </c>
      <c r="C135" s="61" t="s">
        <v>2090</v>
      </c>
      <c r="D135" s="61" t="s">
        <v>4069</v>
      </c>
      <c r="E135" s="61" t="s">
        <v>1776</v>
      </c>
      <c r="F135" s="61" t="s">
        <v>4007</v>
      </c>
      <c r="G135" s="61" t="s">
        <v>1776</v>
      </c>
      <c r="H135" s="61" t="s">
        <v>3866</v>
      </c>
      <c r="I135" s="61" t="s">
        <v>1776</v>
      </c>
      <c r="J135" s="62">
        <f t="shared" si="7"/>
        <v>0.375</v>
      </c>
      <c r="K135" s="63">
        <v>1</v>
      </c>
      <c r="M135" s="61" t="s">
        <v>1552</v>
      </c>
      <c r="N135" s="61" t="s">
        <v>814</v>
      </c>
      <c r="O135" s="61" t="s">
        <v>1553</v>
      </c>
      <c r="P135" s="61" t="s">
        <v>3960</v>
      </c>
      <c r="Q135" s="61" t="s">
        <v>5741</v>
      </c>
      <c r="R135" s="61" t="s">
        <v>5871</v>
      </c>
      <c r="S135" s="61" t="s">
        <v>3780</v>
      </c>
      <c r="T135" s="61" t="s">
        <v>5872</v>
      </c>
      <c r="U135" s="61" t="s">
        <v>3780</v>
      </c>
      <c r="V135" s="62"/>
      <c r="W135" s="61" t="str">
        <f t="shared" si="8"/>
        <v>08</v>
      </c>
      <c r="X135" s="62" t="str">
        <f t="shared" si="9"/>
        <v>17</v>
      </c>
      <c r="Y135" s="63">
        <v>1</v>
      </c>
    </row>
    <row r="136" spans="1:25" ht="14.4">
      <c r="A136" s="61" t="s">
        <v>636</v>
      </c>
      <c r="B136" s="61" t="s">
        <v>187</v>
      </c>
      <c r="C136" s="61" t="s">
        <v>2090</v>
      </c>
      <c r="D136" s="61" t="s">
        <v>3992</v>
      </c>
      <c r="E136" s="61" t="s">
        <v>3795</v>
      </c>
      <c r="F136" s="61" t="s">
        <v>3830</v>
      </c>
      <c r="G136" s="61" t="s">
        <v>3847</v>
      </c>
      <c r="H136" s="61" t="s">
        <v>4090</v>
      </c>
      <c r="I136" s="61" t="s">
        <v>3847</v>
      </c>
      <c r="J136" s="62">
        <f t="shared" si="7"/>
        <v>0.37500000000000006</v>
      </c>
      <c r="K136" s="63">
        <v>1</v>
      </c>
      <c r="M136" s="61" t="s">
        <v>1168</v>
      </c>
      <c r="N136" s="61" t="s">
        <v>814</v>
      </c>
      <c r="O136" s="61" t="s">
        <v>815</v>
      </c>
      <c r="P136" s="61" t="s">
        <v>3886</v>
      </c>
      <c r="Q136" s="61" t="s">
        <v>5741</v>
      </c>
      <c r="R136" s="61" t="s">
        <v>5873</v>
      </c>
      <c r="S136" s="61" t="s">
        <v>3780</v>
      </c>
      <c r="T136" s="61" t="s">
        <v>5874</v>
      </c>
      <c r="U136" s="61" t="s">
        <v>3780</v>
      </c>
      <c r="V136" s="62"/>
      <c r="W136" s="61" t="str">
        <f t="shared" si="8"/>
        <v>08</v>
      </c>
      <c r="X136" s="62" t="str">
        <f t="shared" si="9"/>
        <v>17</v>
      </c>
      <c r="Y136" s="63">
        <v>1</v>
      </c>
    </row>
    <row r="137" spans="1:25" ht="14.4">
      <c r="A137" s="61" t="s">
        <v>299</v>
      </c>
      <c r="B137" s="61" t="s">
        <v>187</v>
      </c>
      <c r="C137" s="61" t="s">
        <v>2090</v>
      </c>
      <c r="D137" s="61" t="s">
        <v>3862</v>
      </c>
      <c r="E137" s="61" t="s">
        <v>3845</v>
      </c>
      <c r="F137" s="61" t="s">
        <v>4094</v>
      </c>
      <c r="G137" s="61" t="s">
        <v>3780</v>
      </c>
      <c r="H137" s="61" t="s">
        <v>4095</v>
      </c>
      <c r="I137" s="61" t="s">
        <v>3780</v>
      </c>
      <c r="J137" s="62">
        <f t="shared" si="7"/>
        <v>0.37500000000000006</v>
      </c>
      <c r="K137" s="63">
        <v>1</v>
      </c>
      <c r="M137" s="61" t="s">
        <v>1150</v>
      </c>
      <c r="N137" s="61" t="s">
        <v>814</v>
      </c>
      <c r="O137" s="61" t="s">
        <v>815</v>
      </c>
      <c r="P137" s="61" t="s">
        <v>3782</v>
      </c>
      <c r="Q137" s="61" t="s">
        <v>5741</v>
      </c>
      <c r="R137" s="61" t="s">
        <v>5875</v>
      </c>
      <c r="S137" s="61" t="s">
        <v>3780</v>
      </c>
      <c r="T137" s="61" t="s">
        <v>5805</v>
      </c>
      <c r="U137" s="61" t="s">
        <v>3780</v>
      </c>
      <c r="V137" s="62"/>
      <c r="W137" s="61" t="str">
        <f t="shared" si="8"/>
        <v>08</v>
      </c>
      <c r="X137" s="62" t="str">
        <f t="shared" si="9"/>
        <v>17</v>
      </c>
      <c r="Y137" s="63">
        <v>1</v>
      </c>
    </row>
    <row r="138" spans="1:25" ht="14.4">
      <c r="A138" s="61" t="s">
        <v>366</v>
      </c>
      <c r="B138" s="61" t="s">
        <v>187</v>
      </c>
      <c r="C138" s="61" t="s">
        <v>2124</v>
      </c>
      <c r="D138" s="61" t="s">
        <v>3872</v>
      </c>
      <c r="E138" s="61" t="s">
        <v>4096</v>
      </c>
      <c r="F138" s="61" t="s">
        <v>4097</v>
      </c>
      <c r="G138" s="61" t="s">
        <v>3780</v>
      </c>
      <c r="H138" s="61" t="s">
        <v>4098</v>
      </c>
      <c r="I138" s="61" t="s">
        <v>3780</v>
      </c>
      <c r="J138" s="62">
        <f t="shared" si="7"/>
        <v>0.3751620370370371</v>
      </c>
      <c r="K138" s="63">
        <v>1</v>
      </c>
      <c r="M138" s="61" t="s">
        <v>1168</v>
      </c>
      <c r="N138" s="61" t="s">
        <v>814</v>
      </c>
      <c r="O138" s="61" t="s">
        <v>815</v>
      </c>
      <c r="P138" s="61" t="s">
        <v>3782</v>
      </c>
      <c r="Q138" s="61" t="s">
        <v>5741</v>
      </c>
      <c r="R138" s="61" t="s">
        <v>5876</v>
      </c>
      <c r="S138" s="61" t="s">
        <v>3780</v>
      </c>
      <c r="T138" s="61" t="s">
        <v>5877</v>
      </c>
      <c r="U138" s="61" t="s">
        <v>3780</v>
      </c>
      <c r="V138" s="62"/>
      <c r="W138" s="61" t="str">
        <f t="shared" si="8"/>
        <v>08</v>
      </c>
      <c r="X138" s="62" t="str">
        <f t="shared" si="9"/>
        <v>17</v>
      </c>
      <c r="Y138" s="63">
        <v>1</v>
      </c>
    </row>
    <row r="139" spans="1:25" ht="14.4">
      <c r="A139" s="61" t="s">
        <v>1489</v>
      </c>
      <c r="B139" s="61" t="s">
        <v>187</v>
      </c>
      <c r="C139" s="61" t="s">
        <v>2090</v>
      </c>
      <c r="D139" s="61" t="s">
        <v>3950</v>
      </c>
      <c r="E139" s="61" t="s">
        <v>3985</v>
      </c>
      <c r="F139" s="61" t="s">
        <v>4099</v>
      </c>
      <c r="G139" s="61" t="s">
        <v>3780</v>
      </c>
      <c r="H139" s="61" t="s">
        <v>4100</v>
      </c>
      <c r="I139" s="61" t="s">
        <v>3780</v>
      </c>
      <c r="J139" s="62">
        <f t="shared" si="7"/>
        <v>0.37530092592592595</v>
      </c>
      <c r="K139" s="63">
        <v>1</v>
      </c>
      <c r="M139" s="61" t="s">
        <v>1150</v>
      </c>
      <c r="N139" s="61" t="s">
        <v>814</v>
      </c>
      <c r="O139" s="61" t="s">
        <v>815</v>
      </c>
      <c r="P139" s="61" t="s">
        <v>3992</v>
      </c>
      <c r="Q139" s="61" t="s">
        <v>5741</v>
      </c>
      <c r="R139" s="61" t="s">
        <v>5878</v>
      </c>
      <c r="S139" s="61" t="s">
        <v>3780</v>
      </c>
      <c r="T139" s="61" t="s">
        <v>5211</v>
      </c>
      <c r="U139" s="61" t="s">
        <v>3780</v>
      </c>
      <c r="V139" s="62"/>
      <c r="W139" s="61" t="str">
        <f t="shared" si="8"/>
        <v>08</v>
      </c>
      <c r="X139" s="62" t="str">
        <f t="shared" si="9"/>
        <v>17</v>
      </c>
      <c r="Y139" s="63">
        <v>1</v>
      </c>
    </row>
    <row r="140" spans="1:25" ht="14.4">
      <c r="A140" s="61" t="s">
        <v>1458</v>
      </c>
      <c r="B140" s="61" t="s">
        <v>187</v>
      </c>
      <c r="C140" s="61" t="s">
        <v>3622</v>
      </c>
      <c r="D140" s="61" t="s">
        <v>3829</v>
      </c>
      <c r="E140" s="61" t="s">
        <v>3812</v>
      </c>
      <c r="F140" s="61" t="s">
        <v>4101</v>
      </c>
      <c r="G140" s="61" t="s">
        <v>3780</v>
      </c>
      <c r="H140" s="61" t="s">
        <v>4102</v>
      </c>
      <c r="I140" s="61" t="s">
        <v>3780</v>
      </c>
      <c r="J140" s="62">
        <f t="shared" si="7"/>
        <v>0.37555555555555553</v>
      </c>
      <c r="K140" s="63">
        <v>1</v>
      </c>
      <c r="M140" s="61" t="s">
        <v>1618</v>
      </c>
      <c r="N140" s="61" t="s">
        <v>814</v>
      </c>
      <c r="O140" s="61" t="s">
        <v>1619</v>
      </c>
      <c r="P140" s="61" t="s">
        <v>3859</v>
      </c>
      <c r="Q140" s="61" t="s">
        <v>5741</v>
      </c>
      <c r="R140" s="61" t="s">
        <v>5879</v>
      </c>
      <c r="S140" s="61" t="s">
        <v>3780</v>
      </c>
      <c r="T140" s="61" t="s">
        <v>5880</v>
      </c>
      <c r="U140" s="61" t="s">
        <v>3780</v>
      </c>
      <c r="V140" s="62"/>
      <c r="W140" s="61" t="str">
        <f t="shared" si="8"/>
        <v>08</v>
      </c>
      <c r="X140" s="62" t="str">
        <f t="shared" si="9"/>
        <v>17</v>
      </c>
      <c r="Y140" s="63">
        <v>1</v>
      </c>
    </row>
    <row r="141" spans="1:25" ht="14.4">
      <c r="A141" s="61" t="s">
        <v>1481</v>
      </c>
      <c r="B141" s="61" t="s">
        <v>187</v>
      </c>
      <c r="C141" s="61" t="s">
        <v>2090</v>
      </c>
      <c r="D141" s="61" t="s">
        <v>3802</v>
      </c>
      <c r="E141" s="61" t="s">
        <v>3799</v>
      </c>
      <c r="F141" s="61" t="s">
        <v>4103</v>
      </c>
      <c r="G141" s="61" t="s">
        <v>4087</v>
      </c>
      <c r="H141" s="61" t="s">
        <v>4104</v>
      </c>
      <c r="I141" s="61" t="s">
        <v>3780</v>
      </c>
      <c r="J141" s="62">
        <f t="shared" si="7"/>
        <v>0.37556712962962968</v>
      </c>
      <c r="K141" s="63">
        <v>1</v>
      </c>
      <c r="M141" s="61" t="s">
        <v>1168</v>
      </c>
      <c r="N141" s="61" t="s">
        <v>814</v>
      </c>
      <c r="O141" s="61" t="s">
        <v>815</v>
      </c>
      <c r="P141" s="61" t="s">
        <v>3811</v>
      </c>
      <c r="Q141" s="61" t="s">
        <v>5741</v>
      </c>
      <c r="R141" s="61" t="s">
        <v>5881</v>
      </c>
      <c r="S141" s="61" t="s">
        <v>3780</v>
      </c>
      <c r="T141" s="61" t="s">
        <v>3839</v>
      </c>
      <c r="U141" s="61" t="s">
        <v>3780</v>
      </c>
      <c r="V141" s="62"/>
      <c r="W141" s="61" t="str">
        <f t="shared" si="8"/>
        <v>08</v>
      </c>
      <c r="X141" s="62" t="str">
        <f t="shared" si="9"/>
        <v>17</v>
      </c>
      <c r="Y141" s="63">
        <v>1</v>
      </c>
    </row>
    <row r="142" spans="1:25" ht="14.4">
      <c r="A142" s="61" t="s">
        <v>607</v>
      </c>
      <c r="B142" s="61" t="s">
        <v>40</v>
      </c>
      <c r="C142" s="61" t="s">
        <v>2013</v>
      </c>
      <c r="D142" s="61" t="s">
        <v>3777</v>
      </c>
      <c r="E142" s="61" t="s">
        <v>3988</v>
      </c>
      <c r="F142" s="61" t="s">
        <v>4105</v>
      </c>
      <c r="G142" s="61" t="s">
        <v>3780</v>
      </c>
      <c r="H142" s="61" t="s">
        <v>4106</v>
      </c>
      <c r="I142" s="61" t="s">
        <v>3780</v>
      </c>
      <c r="J142" s="62">
        <f t="shared" si="7"/>
        <v>0.37577546296296299</v>
      </c>
      <c r="K142" s="63">
        <v>1</v>
      </c>
      <c r="M142" s="61" t="s">
        <v>1618</v>
      </c>
      <c r="N142" s="61" t="s">
        <v>814</v>
      </c>
      <c r="O142" s="61" t="s">
        <v>1619</v>
      </c>
      <c r="P142" s="61" t="s">
        <v>3777</v>
      </c>
      <c r="Q142" s="61" t="s">
        <v>5741</v>
      </c>
      <c r="R142" s="61" t="s">
        <v>5882</v>
      </c>
      <c r="S142" s="61" t="s">
        <v>3780</v>
      </c>
      <c r="T142" s="61" t="s">
        <v>5883</v>
      </c>
      <c r="U142" s="61" t="s">
        <v>3780</v>
      </c>
      <c r="V142" s="62"/>
      <c r="W142" s="61" t="str">
        <f t="shared" si="8"/>
        <v>08</v>
      </c>
      <c r="X142" s="62" t="str">
        <f t="shared" si="9"/>
        <v>17</v>
      </c>
      <c r="Y142" s="63">
        <v>1</v>
      </c>
    </row>
    <row r="143" spans="1:25" ht="14.4">
      <c r="A143" s="61" t="s">
        <v>1290</v>
      </c>
      <c r="B143" s="61" t="s">
        <v>40</v>
      </c>
      <c r="C143" s="61" t="s">
        <v>2016</v>
      </c>
      <c r="D143" s="61" t="s">
        <v>3802</v>
      </c>
      <c r="E143" s="61" t="s">
        <v>3812</v>
      </c>
      <c r="F143" s="61" t="s">
        <v>4107</v>
      </c>
      <c r="G143" s="61" t="s">
        <v>3780</v>
      </c>
      <c r="H143" s="61" t="s">
        <v>4108</v>
      </c>
      <c r="I143" s="61" t="s">
        <v>3780</v>
      </c>
      <c r="J143" s="62">
        <f t="shared" si="7"/>
        <v>0.37587962962962956</v>
      </c>
      <c r="K143" s="63">
        <v>1</v>
      </c>
      <c r="M143" s="61" t="s">
        <v>1618</v>
      </c>
      <c r="N143" s="61" t="s">
        <v>814</v>
      </c>
      <c r="O143" s="61" t="s">
        <v>1619</v>
      </c>
      <c r="P143" s="61" t="s">
        <v>3862</v>
      </c>
      <c r="Q143" s="61" t="s">
        <v>5741</v>
      </c>
      <c r="R143" s="61" t="s">
        <v>5884</v>
      </c>
      <c r="S143" s="61" t="s">
        <v>3780</v>
      </c>
      <c r="T143" s="61" t="s">
        <v>5885</v>
      </c>
      <c r="U143" s="61" t="s">
        <v>3780</v>
      </c>
      <c r="V143" s="62"/>
      <c r="W143" s="61" t="str">
        <f t="shared" si="8"/>
        <v>08</v>
      </c>
      <c r="X143" s="62" t="str">
        <f t="shared" si="9"/>
        <v>17</v>
      </c>
      <c r="Y143" s="63">
        <v>1</v>
      </c>
    </row>
    <row r="144" spans="1:25" ht="14.4">
      <c r="A144" s="61" t="s">
        <v>1601</v>
      </c>
      <c r="B144" s="61" t="s">
        <v>187</v>
      </c>
      <c r="C144" s="61" t="s">
        <v>2090</v>
      </c>
      <c r="D144" s="61" t="s">
        <v>4015</v>
      </c>
      <c r="E144" s="61" t="s">
        <v>3849</v>
      </c>
      <c r="F144" s="61" t="s">
        <v>4109</v>
      </c>
      <c r="G144" s="61" t="s">
        <v>4021</v>
      </c>
      <c r="H144" s="61" t="s">
        <v>4110</v>
      </c>
      <c r="I144" s="61" t="s">
        <v>3780</v>
      </c>
      <c r="J144" s="62">
        <f t="shared" si="7"/>
        <v>0.37593750000000004</v>
      </c>
      <c r="K144" s="63">
        <v>1</v>
      </c>
      <c r="M144" s="61" t="s">
        <v>1618</v>
      </c>
      <c r="N144" s="61" t="s">
        <v>814</v>
      </c>
      <c r="O144" s="61" t="s">
        <v>1619</v>
      </c>
      <c r="P144" s="61" t="s">
        <v>3811</v>
      </c>
      <c r="Q144" s="61" t="s">
        <v>5741</v>
      </c>
      <c r="R144" s="61" t="s">
        <v>5886</v>
      </c>
      <c r="S144" s="61" t="s">
        <v>3780</v>
      </c>
      <c r="T144" s="61" t="s">
        <v>5668</v>
      </c>
      <c r="U144" s="61" t="s">
        <v>3780</v>
      </c>
      <c r="V144" s="62"/>
      <c r="W144" s="61" t="str">
        <f t="shared" si="8"/>
        <v>08</v>
      </c>
      <c r="X144" s="62" t="str">
        <f t="shared" si="9"/>
        <v>17</v>
      </c>
      <c r="Y144" s="63">
        <v>1</v>
      </c>
    </row>
    <row r="145" spans="1:25" ht="14.4">
      <c r="A145" s="61" t="s">
        <v>1199</v>
      </c>
      <c r="B145" s="61" t="s">
        <v>40</v>
      </c>
      <c r="C145" s="61" t="s">
        <v>2010</v>
      </c>
      <c r="D145" s="61" t="s">
        <v>4015</v>
      </c>
      <c r="E145" s="61" t="s">
        <v>3849</v>
      </c>
      <c r="F145" s="61" t="s">
        <v>4111</v>
      </c>
      <c r="G145" s="61" t="s">
        <v>3780</v>
      </c>
      <c r="H145" s="61" t="s">
        <v>3839</v>
      </c>
      <c r="I145" s="61" t="s">
        <v>3780</v>
      </c>
      <c r="J145" s="62">
        <f t="shared" si="7"/>
        <v>0.37596064814814806</v>
      </c>
      <c r="K145" s="63">
        <v>1</v>
      </c>
      <c r="M145" s="61" t="s">
        <v>1326</v>
      </c>
      <c r="N145" s="61" t="s">
        <v>814</v>
      </c>
      <c r="O145" s="61" t="s">
        <v>815</v>
      </c>
      <c r="P145" s="61" t="s">
        <v>3894</v>
      </c>
      <c r="Q145" s="61" t="s">
        <v>5741</v>
      </c>
      <c r="R145" s="61" t="s">
        <v>5887</v>
      </c>
      <c r="S145" s="61" t="s">
        <v>3780</v>
      </c>
      <c r="T145" s="61" t="s">
        <v>5888</v>
      </c>
      <c r="U145" s="61" t="s">
        <v>3780</v>
      </c>
      <c r="V145" s="62"/>
      <c r="W145" s="61" t="str">
        <f t="shared" si="8"/>
        <v>08</v>
      </c>
      <c r="X145" s="62" t="str">
        <f t="shared" si="9"/>
        <v>17</v>
      </c>
      <c r="Y145" s="63">
        <v>1</v>
      </c>
    </row>
    <row r="146" spans="1:25" ht="14.4">
      <c r="A146" s="61" t="s">
        <v>635</v>
      </c>
      <c r="B146" s="61" t="s">
        <v>187</v>
      </c>
      <c r="C146" s="61" t="s">
        <v>2090</v>
      </c>
      <c r="D146" s="61" t="s">
        <v>3840</v>
      </c>
      <c r="E146" s="61" t="s">
        <v>3812</v>
      </c>
      <c r="F146" s="61" t="s">
        <v>4111</v>
      </c>
      <c r="G146" s="61" t="s">
        <v>3780</v>
      </c>
      <c r="H146" s="61" t="s">
        <v>3839</v>
      </c>
      <c r="I146" s="61" t="s">
        <v>3780</v>
      </c>
      <c r="J146" s="62">
        <f t="shared" si="7"/>
        <v>0.37596064814814806</v>
      </c>
      <c r="K146" s="63">
        <v>1</v>
      </c>
      <c r="M146" s="61" t="s">
        <v>1168</v>
      </c>
      <c r="N146" s="61" t="s">
        <v>814</v>
      </c>
      <c r="O146" s="61" t="s">
        <v>815</v>
      </c>
      <c r="P146" s="61" t="s">
        <v>3992</v>
      </c>
      <c r="Q146" s="61" t="s">
        <v>5741</v>
      </c>
      <c r="R146" s="61" t="s">
        <v>5889</v>
      </c>
      <c r="S146" s="61" t="s">
        <v>3780</v>
      </c>
      <c r="T146" s="61" t="s">
        <v>4318</v>
      </c>
      <c r="U146" s="61" t="s">
        <v>3780</v>
      </c>
      <c r="V146" s="62"/>
      <c r="W146" s="61" t="str">
        <f t="shared" si="8"/>
        <v>08</v>
      </c>
      <c r="X146" s="62" t="str">
        <f t="shared" si="9"/>
        <v>17</v>
      </c>
      <c r="Y146" s="63">
        <v>1</v>
      </c>
    </row>
    <row r="147" spans="1:25" ht="14.4">
      <c r="A147" s="61" t="s">
        <v>1601</v>
      </c>
      <c r="B147" s="61" t="s">
        <v>187</v>
      </c>
      <c r="C147" s="61" t="s">
        <v>2090</v>
      </c>
      <c r="D147" s="61" t="s">
        <v>3886</v>
      </c>
      <c r="E147" s="61" t="s">
        <v>3849</v>
      </c>
      <c r="F147" s="61" t="s">
        <v>4112</v>
      </c>
      <c r="G147" s="61" t="s">
        <v>4075</v>
      </c>
      <c r="H147" s="61" t="s">
        <v>4113</v>
      </c>
      <c r="I147" s="61" t="s">
        <v>3780</v>
      </c>
      <c r="J147" s="62">
        <f t="shared" si="7"/>
        <v>0.37609953703703697</v>
      </c>
      <c r="K147" s="63">
        <v>1</v>
      </c>
      <c r="M147" s="61" t="s">
        <v>1552</v>
      </c>
      <c r="N147" s="61" t="s">
        <v>814</v>
      </c>
      <c r="O147" s="61" t="s">
        <v>1553</v>
      </c>
      <c r="P147" s="61" t="s">
        <v>3867</v>
      </c>
      <c r="Q147" s="61" t="s">
        <v>5741</v>
      </c>
      <c r="R147" s="61" t="s">
        <v>5890</v>
      </c>
      <c r="S147" s="61" t="s">
        <v>3780</v>
      </c>
      <c r="T147" s="61" t="s">
        <v>5891</v>
      </c>
      <c r="U147" s="61" t="s">
        <v>3780</v>
      </c>
      <c r="V147" s="62"/>
      <c r="W147" s="61" t="str">
        <f t="shared" si="8"/>
        <v>08</v>
      </c>
      <c r="X147" s="62" t="str">
        <f t="shared" si="9"/>
        <v>17</v>
      </c>
      <c r="Y147" s="63">
        <v>1</v>
      </c>
    </row>
    <row r="148" spans="1:25" ht="14.4">
      <c r="A148" s="61" t="s">
        <v>1237</v>
      </c>
      <c r="B148" s="61" t="s">
        <v>187</v>
      </c>
      <c r="C148" s="61" t="s">
        <v>2090</v>
      </c>
      <c r="D148" s="61" t="s">
        <v>3852</v>
      </c>
      <c r="E148" s="61" t="s">
        <v>3849</v>
      </c>
      <c r="F148" s="61" t="s">
        <v>4114</v>
      </c>
      <c r="G148" s="61" t="s">
        <v>4075</v>
      </c>
      <c r="H148" s="61" t="s">
        <v>4115</v>
      </c>
      <c r="I148" s="61" t="s">
        <v>3780</v>
      </c>
      <c r="J148" s="62">
        <f t="shared" si="7"/>
        <v>0.37630787037037045</v>
      </c>
      <c r="K148" s="63">
        <v>1</v>
      </c>
      <c r="M148" s="61" t="s">
        <v>1326</v>
      </c>
      <c r="N148" s="61" t="s">
        <v>814</v>
      </c>
      <c r="O148" s="61" t="s">
        <v>815</v>
      </c>
      <c r="P148" s="61" t="s">
        <v>3992</v>
      </c>
      <c r="Q148" s="61" t="s">
        <v>5741</v>
      </c>
      <c r="R148" s="61" t="s">
        <v>5892</v>
      </c>
      <c r="S148" s="61" t="s">
        <v>3780</v>
      </c>
      <c r="T148" s="61" t="s">
        <v>5744</v>
      </c>
      <c r="U148" s="61" t="s">
        <v>3780</v>
      </c>
      <c r="V148" s="62"/>
      <c r="W148" s="61" t="str">
        <f t="shared" si="8"/>
        <v>08</v>
      </c>
      <c r="X148" s="62" t="str">
        <f t="shared" si="9"/>
        <v>17</v>
      </c>
      <c r="Y148" s="63">
        <v>1</v>
      </c>
    </row>
    <row r="149" spans="1:25" ht="14.4">
      <c r="A149" s="61" t="s">
        <v>1481</v>
      </c>
      <c r="B149" s="61" t="s">
        <v>187</v>
      </c>
      <c r="C149" s="61" t="s">
        <v>2090</v>
      </c>
      <c r="D149" s="61" t="s">
        <v>3872</v>
      </c>
      <c r="E149" s="61" t="s">
        <v>3849</v>
      </c>
      <c r="F149" s="61" t="s">
        <v>4116</v>
      </c>
      <c r="G149" s="61" t="s">
        <v>4117</v>
      </c>
      <c r="H149" s="61" t="s">
        <v>4118</v>
      </c>
      <c r="I149" s="61" t="s">
        <v>3780</v>
      </c>
      <c r="J149" s="62">
        <f t="shared" si="7"/>
        <v>0.37631944444444437</v>
      </c>
      <c r="K149" s="63">
        <v>1</v>
      </c>
      <c r="M149" s="61" t="s">
        <v>1706</v>
      </c>
      <c r="N149" s="61" t="s">
        <v>814</v>
      </c>
      <c r="O149" s="61" t="s">
        <v>814</v>
      </c>
      <c r="P149" s="61" t="s">
        <v>3872</v>
      </c>
      <c r="Q149" s="61" t="s">
        <v>5741</v>
      </c>
      <c r="R149" s="61" t="s">
        <v>4928</v>
      </c>
      <c r="S149" s="61" t="s">
        <v>3767</v>
      </c>
      <c r="T149" s="61" t="s">
        <v>5631</v>
      </c>
      <c r="U149" s="61" t="s">
        <v>3767</v>
      </c>
      <c r="V149" s="62"/>
      <c r="W149" s="61" t="str">
        <f t="shared" si="8"/>
        <v>08</v>
      </c>
      <c r="X149" s="62" t="str">
        <f t="shared" si="9"/>
        <v>未打卡</v>
      </c>
      <c r="Y149" s="63"/>
    </row>
    <row r="150" spans="1:25" ht="14.4">
      <c r="A150" s="61" t="s">
        <v>1601</v>
      </c>
      <c r="B150" s="61" t="s">
        <v>187</v>
      </c>
      <c r="C150" s="61" t="s">
        <v>2090</v>
      </c>
      <c r="D150" s="61" t="s">
        <v>3852</v>
      </c>
      <c r="E150" s="61" t="s">
        <v>3849</v>
      </c>
      <c r="F150" s="61" t="s">
        <v>4119</v>
      </c>
      <c r="G150" s="61" t="s">
        <v>4075</v>
      </c>
      <c r="H150" s="61" t="s">
        <v>4120</v>
      </c>
      <c r="I150" s="61" t="s">
        <v>3780</v>
      </c>
      <c r="J150" s="62">
        <f t="shared" si="7"/>
        <v>0.3763657407407407</v>
      </c>
      <c r="K150" s="63">
        <v>1</v>
      </c>
      <c r="M150" s="61" t="s">
        <v>1552</v>
      </c>
      <c r="N150" s="61" t="s">
        <v>814</v>
      </c>
      <c r="O150" s="61" t="s">
        <v>1553</v>
      </c>
      <c r="P150" s="61" t="s">
        <v>3859</v>
      </c>
      <c r="Q150" s="61" t="s">
        <v>5741</v>
      </c>
      <c r="R150" s="61" t="s">
        <v>5893</v>
      </c>
      <c r="S150" s="61" t="s">
        <v>3780</v>
      </c>
      <c r="T150" s="61" t="s">
        <v>5894</v>
      </c>
      <c r="U150" s="61" t="s">
        <v>3780</v>
      </c>
      <c r="V150" s="62"/>
      <c r="W150" s="61" t="str">
        <f t="shared" si="8"/>
        <v>08</v>
      </c>
      <c r="X150" s="62" t="str">
        <f t="shared" si="9"/>
        <v>17</v>
      </c>
      <c r="Y150" s="63">
        <v>1</v>
      </c>
    </row>
    <row r="151" spans="1:25" ht="14.4">
      <c r="A151" s="61" t="s">
        <v>1458</v>
      </c>
      <c r="B151" s="61" t="s">
        <v>187</v>
      </c>
      <c r="C151" s="61" t="s">
        <v>3622</v>
      </c>
      <c r="D151" s="61" t="s">
        <v>3798</v>
      </c>
      <c r="E151" s="61" t="s">
        <v>3812</v>
      </c>
      <c r="F151" s="61" t="s">
        <v>4121</v>
      </c>
      <c r="G151" s="61" t="s">
        <v>3780</v>
      </c>
      <c r="H151" s="61" t="s">
        <v>4122</v>
      </c>
      <c r="I151" s="61" t="s">
        <v>3780</v>
      </c>
      <c r="J151" s="62">
        <f t="shared" si="7"/>
        <v>0.37640046296296298</v>
      </c>
      <c r="K151" s="63">
        <v>1</v>
      </c>
      <c r="M151" s="61" t="s">
        <v>1552</v>
      </c>
      <c r="N151" s="61" t="s">
        <v>814</v>
      </c>
      <c r="O151" s="61" t="s">
        <v>1553</v>
      </c>
      <c r="P151" s="61" t="s">
        <v>3807</v>
      </c>
      <c r="Q151" s="61" t="s">
        <v>5741</v>
      </c>
      <c r="R151" s="61" t="s">
        <v>5895</v>
      </c>
      <c r="S151" s="61" t="s">
        <v>3780</v>
      </c>
      <c r="T151" s="61" t="s">
        <v>5810</v>
      </c>
      <c r="U151" s="61" t="s">
        <v>3780</v>
      </c>
      <c r="V151" s="62"/>
      <c r="W151" s="61" t="str">
        <f t="shared" si="8"/>
        <v>08</v>
      </c>
      <c r="X151" s="62" t="str">
        <f t="shared" si="9"/>
        <v>17</v>
      </c>
      <c r="Y151" s="63">
        <v>1</v>
      </c>
    </row>
    <row r="152" spans="1:25" ht="14.4">
      <c r="A152" s="61" t="s">
        <v>1458</v>
      </c>
      <c r="B152" s="61" t="s">
        <v>187</v>
      </c>
      <c r="C152" s="61" t="s">
        <v>3622</v>
      </c>
      <c r="D152" s="61" t="s">
        <v>3960</v>
      </c>
      <c r="E152" s="61" t="s">
        <v>4123</v>
      </c>
      <c r="F152" s="61" t="s">
        <v>4124</v>
      </c>
      <c r="G152" s="61" t="s">
        <v>3780</v>
      </c>
      <c r="H152" s="61" t="s">
        <v>4125</v>
      </c>
      <c r="I152" s="61" t="s">
        <v>3780</v>
      </c>
      <c r="J152" s="62">
        <f t="shared" si="7"/>
        <v>0.37641203703703702</v>
      </c>
      <c r="K152" s="63">
        <v>1</v>
      </c>
      <c r="M152" s="61" t="s">
        <v>1326</v>
      </c>
      <c r="N152" s="61" t="s">
        <v>814</v>
      </c>
      <c r="O152" s="61" t="s">
        <v>815</v>
      </c>
      <c r="P152" s="61" t="s">
        <v>3886</v>
      </c>
      <c r="Q152" s="61" t="s">
        <v>5741</v>
      </c>
      <c r="R152" s="61" t="s">
        <v>5896</v>
      </c>
      <c r="S152" s="61" t="s">
        <v>3780</v>
      </c>
      <c r="T152" s="61" t="s">
        <v>5787</v>
      </c>
      <c r="U152" s="61" t="s">
        <v>3780</v>
      </c>
      <c r="V152" s="62"/>
      <c r="W152" s="61" t="str">
        <f t="shared" si="8"/>
        <v>08</v>
      </c>
      <c r="X152" s="62" t="str">
        <f t="shared" si="9"/>
        <v>17</v>
      </c>
      <c r="Y152" s="63">
        <v>1</v>
      </c>
    </row>
    <row r="153" spans="1:25" ht="14.4">
      <c r="A153" s="61" t="s">
        <v>1237</v>
      </c>
      <c r="B153" s="61" t="s">
        <v>187</v>
      </c>
      <c r="C153" s="61" t="s">
        <v>2090</v>
      </c>
      <c r="D153" s="61" t="s">
        <v>3886</v>
      </c>
      <c r="E153" s="61" t="s">
        <v>3849</v>
      </c>
      <c r="F153" s="61" t="s">
        <v>4126</v>
      </c>
      <c r="G153" s="61" t="s">
        <v>4075</v>
      </c>
      <c r="H153" s="61" t="s">
        <v>4127</v>
      </c>
      <c r="I153" s="61" t="s">
        <v>3780</v>
      </c>
      <c r="J153" s="62">
        <f t="shared" si="7"/>
        <v>0.37646990740740738</v>
      </c>
      <c r="K153" s="63">
        <v>1</v>
      </c>
      <c r="M153" s="61" t="s">
        <v>1150</v>
      </c>
      <c r="N153" s="61" t="s">
        <v>814</v>
      </c>
      <c r="O153" s="61" t="s">
        <v>815</v>
      </c>
      <c r="P153" s="61" t="s">
        <v>3921</v>
      </c>
      <c r="Q153" s="61" t="s">
        <v>5741</v>
      </c>
      <c r="R153" s="61" t="s">
        <v>5897</v>
      </c>
      <c r="S153" s="61" t="s">
        <v>3780</v>
      </c>
      <c r="T153" s="61" t="s">
        <v>4226</v>
      </c>
      <c r="U153" s="61" t="s">
        <v>3780</v>
      </c>
      <c r="V153" s="62"/>
      <c r="W153" s="61" t="str">
        <f t="shared" si="8"/>
        <v>08</v>
      </c>
      <c r="X153" s="62" t="str">
        <f t="shared" si="9"/>
        <v>17</v>
      </c>
      <c r="Y153" s="63">
        <v>1</v>
      </c>
    </row>
    <row r="154" spans="1:25" ht="14.4">
      <c r="A154" s="61" t="s">
        <v>1458</v>
      </c>
      <c r="B154" s="61" t="s">
        <v>187</v>
      </c>
      <c r="C154" s="61" t="s">
        <v>3622</v>
      </c>
      <c r="D154" s="61" t="s">
        <v>3807</v>
      </c>
      <c r="E154" s="61" t="s">
        <v>3812</v>
      </c>
      <c r="F154" s="61" t="s">
        <v>4128</v>
      </c>
      <c r="G154" s="61" t="s">
        <v>3780</v>
      </c>
      <c r="H154" s="61" t="s">
        <v>4129</v>
      </c>
      <c r="I154" s="61" t="s">
        <v>3780</v>
      </c>
      <c r="J154" s="62">
        <f t="shared" si="7"/>
        <v>0.37655092592592593</v>
      </c>
      <c r="K154" s="63">
        <v>1</v>
      </c>
      <c r="M154" s="61" t="s">
        <v>1399</v>
      </c>
      <c r="N154" s="61" t="s">
        <v>814</v>
      </c>
      <c r="O154" s="61" t="s">
        <v>1400</v>
      </c>
      <c r="P154" s="61" t="s">
        <v>3867</v>
      </c>
      <c r="Q154" s="61" t="s">
        <v>5741</v>
      </c>
      <c r="R154" s="61" t="s">
        <v>5898</v>
      </c>
      <c r="S154" s="61" t="s">
        <v>3780</v>
      </c>
      <c r="T154" s="61" t="s">
        <v>5899</v>
      </c>
      <c r="U154" s="61" t="s">
        <v>3780</v>
      </c>
      <c r="V154" s="62"/>
      <c r="W154" s="61" t="str">
        <f t="shared" si="8"/>
        <v>08</v>
      </c>
      <c r="X154" s="62" t="str">
        <f t="shared" si="9"/>
        <v>17</v>
      </c>
      <c r="Y154" s="63">
        <v>1</v>
      </c>
    </row>
    <row r="155" spans="1:25" ht="14.4">
      <c r="A155" s="61" t="s">
        <v>1601</v>
      </c>
      <c r="B155" s="61" t="s">
        <v>187</v>
      </c>
      <c r="C155" s="61" t="s">
        <v>2090</v>
      </c>
      <c r="D155" s="61" t="s">
        <v>3811</v>
      </c>
      <c r="E155" s="61" t="s">
        <v>3812</v>
      </c>
      <c r="F155" s="61" t="s">
        <v>4130</v>
      </c>
      <c r="G155" s="61" t="s">
        <v>3780</v>
      </c>
      <c r="H155" s="61" t="s">
        <v>4120</v>
      </c>
      <c r="I155" s="61" t="s">
        <v>3780</v>
      </c>
      <c r="J155" s="62">
        <f t="shared" si="7"/>
        <v>0.37655092592592593</v>
      </c>
      <c r="K155" s="63">
        <v>1</v>
      </c>
      <c r="M155" s="61" t="s">
        <v>1552</v>
      </c>
      <c r="N155" s="61" t="s">
        <v>814</v>
      </c>
      <c r="O155" s="61" t="s">
        <v>1553</v>
      </c>
      <c r="P155" s="61" t="s">
        <v>3938</v>
      </c>
      <c r="Q155" s="61" t="s">
        <v>5741</v>
      </c>
      <c r="R155" s="61" t="s">
        <v>5900</v>
      </c>
      <c r="S155" s="61" t="s">
        <v>3780</v>
      </c>
      <c r="T155" s="61" t="s">
        <v>5901</v>
      </c>
      <c r="U155" s="61" t="s">
        <v>3780</v>
      </c>
      <c r="V155" s="62"/>
      <c r="W155" s="61" t="str">
        <f t="shared" si="8"/>
        <v>08</v>
      </c>
      <c r="X155" s="62" t="str">
        <f t="shared" si="9"/>
        <v>18</v>
      </c>
      <c r="Y155" s="63">
        <v>1</v>
      </c>
    </row>
    <row r="156" spans="1:25" ht="14.4">
      <c r="A156" s="61" t="s">
        <v>1601</v>
      </c>
      <c r="B156" s="61" t="s">
        <v>187</v>
      </c>
      <c r="C156" s="61" t="s">
        <v>2090</v>
      </c>
      <c r="D156" s="61" t="s">
        <v>3859</v>
      </c>
      <c r="E156" s="61" t="s">
        <v>3812</v>
      </c>
      <c r="F156" s="61" t="s">
        <v>4131</v>
      </c>
      <c r="G156" s="61" t="s">
        <v>3780</v>
      </c>
      <c r="H156" s="61" t="s">
        <v>4132</v>
      </c>
      <c r="I156" s="61" t="s">
        <v>3780</v>
      </c>
      <c r="J156" s="62">
        <f t="shared" si="7"/>
        <v>0.37657407407407401</v>
      </c>
      <c r="K156" s="63">
        <v>1</v>
      </c>
      <c r="M156" s="61" t="s">
        <v>1150</v>
      </c>
      <c r="N156" s="61" t="s">
        <v>814</v>
      </c>
      <c r="O156" s="61" t="s">
        <v>815</v>
      </c>
      <c r="P156" s="61" t="s">
        <v>3802</v>
      </c>
      <c r="Q156" s="61" t="s">
        <v>5741</v>
      </c>
      <c r="R156" s="61" t="s">
        <v>5902</v>
      </c>
      <c r="S156" s="61" t="s">
        <v>3780</v>
      </c>
      <c r="T156" s="61" t="s">
        <v>5877</v>
      </c>
      <c r="U156" s="61" t="s">
        <v>3780</v>
      </c>
      <c r="V156" s="62"/>
      <c r="W156" s="61" t="str">
        <f t="shared" si="8"/>
        <v>08</v>
      </c>
      <c r="X156" s="62" t="str">
        <f t="shared" si="9"/>
        <v>17</v>
      </c>
      <c r="Y156" s="63">
        <v>1</v>
      </c>
    </row>
    <row r="157" spans="1:25" ht="14.4">
      <c r="A157" s="61" t="s">
        <v>1458</v>
      </c>
      <c r="B157" s="61" t="s">
        <v>187</v>
      </c>
      <c r="C157" s="61" t="s">
        <v>3622</v>
      </c>
      <c r="D157" s="61" t="s">
        <v>3921</v>
      </c>
      <c r="E157" s="61" t="s">
        <v>3927</v>
      </c>
      <c r="F157" s="61" t="s">
        <v>4133</v>
      </c>
      <c r="G157" s="61" t="s">
        <v>3780</v>
      </c>
      <c r="H157" s="61" t="s">
        <v>4134</v>
      </c>
      <c r="I157" s="61" t="s">
        <v>3780</v>
      </c>
      <c r="J157" s="62">
        <f t="shared" si="7"/>
        <v>0.37662037037037038</v>
      </c>
      <c r="K157" s="63">
        <v>1</v>
      </c>
      <c r="M157" s="61" t="s">
        <v>1168</v>
      </c>
      <c r="N157" s="61" t="s">
        <v>814</v>
      </c>
      <c r="O157" s="61" t="s">
        <v>815</v>
      </c>
      <c r="P157" s="61" t="s">
        <v>3921</v>
      </c>
      <c r="Q157" s="61" t="s">
        <v>5741</v>
      </c>
      <c r="R157" s="61" t="s">
        <v>5059</v>
      </c>
      <c r="S157" s="61" t="s">
        <v>3780</v>
      </c>
      <c r="T157" s="61" t="s">
        <v>5903</v>
      </c>
      <c r="U157" s="61" t="s">
        <v>3780</v>
      </c>
      <c r="V157" s="62"/>
      <c r="W157" s="61" t="str">
        <f t="shared" si="8"/>
        <v>08</v>
      </c>
      <c r="X157" s="62" t="str">
        <f t="shared" si="9"/>
        <v>17</v>
      </c>
      <c r="Y157" s="63">
        <v>1</v>
      </c>
    </row>
    <row r="158" spans="1:25" ht="14.4">
      <c r="A158" s="61" t="s">
        <v>1458</v>
      </c>
      <c r="B158" s="61" t="s">
        <v>187</v>
      </c>
      <c r="C158" s="61" t="s">
        <v>3622</v>
      </c>
      <c r="D158" s="61" t="s">
        <v>3957</v>
      </c>
      <c r="E158" s="61" t="s">
        <v>3812</v>
      </c>
      <c r="F158" s="61" t="s">
        <v>4135</v>
      </c>
      <c r="G158" s="61" t="s">
        <v>3780</v>
      </c>
      <c r="H158" s="61" t="s">
        <v>4136</v>
      </c>
      <c r="I158" s="61" t="s">
        <v>3780</v>
      </c>
      <c r="J158" s="62">
        <f t="shared" si="7"/>
        <v>0.37665509259259272</v>
      </c>
      <c r="K158" s="63">
        <v>1</v>
      </c>
      <c r="M158" s="61" t="s">
        <v>1706</v>
      </c>
      <c r="N158" s="61" t="s">
        <v>814</v>
      </c>
      <c r="O158" s="61" t="s">
        <v>814</v>
      </c>
      <c r="P158" s="61" t="s">
        <v>3947</v>
      </c>
      <c r="Q158" s="61" t="s">
        <v>5741</v>
      </c>
      <c r="R158" s="61" t="s">
        <v>5904</v>
      </c>
      <c r="S158" s="61" t="s">
        <v>3780</v>
      </c>
      <c r="T158" s="61" t="s">
        <v>3839</v>
      </c>
      <c r="U158" s="61" t="s">
        <v>3780</v>
      </c>
      <c r="V158" s="62"/>
      <c r="W158" s="61" t="str">
        <f t="shared" si="8"/>
        <v>08</v>
      </c>
      <c r="X158" s="62" t="str">
        <f t="shared" si="9"/>
        <v>17</v>
      </c>
      <c r="Y158" s="63">
        <v>1</v>
      </c>
    </row>
    <row r="159" spans="1:25" ht="14.4">
      <c r="A159" s="61" t="s">
        <v>607</v>
      </c>
      <c r="B159" s="61" t="s">
        <v>40</v>
      </c>
      <c r="C159" s="61" t="s">
        <v>2013</v>
      </c>
      <c r="D159" s="61" t="s">
        <v>3819</v>
      </c>
      <c r="E159" s="61" t="s">
        <v>3988</v>
      </c>
      <c r="F159" s="61" t="s">
        <v>4137</v>
      </c>
      <c r="G159" s="61" t="s">
        <v>4138</v>
      </c>
      <c r="H159" s="61" t="s">
        <v>4139</v>
      </c>
      <c r="I159" s="61" t="s">
        <v>3780</v>
      </c>
      <c r="J159" s="62">
        <f t="shared" si="7"/>
        <v>0.37671296296296303</v>
      </c>
      <c r="K159" s="63">
        <v>1</v>
      </c>
      <c r="M159" s="61" t="s">
        <v>1399</v>
      </c>
      <c r="N159" s="61" t="s">
        <v>814</v>
      </c>
      <c r="O159" s="61" t="s">
        <v>1400</v>
      </c>
      <c r="P159" s="61" t="s">
        <v>3802</v>
      </c>
      <c r="Q159" s="61" t="s">
        <v>5741</v>
      </c>
      <c r="R159" s="61" t="s">
        <v>4676</v>
      </c>
      <c r="S159" s="61" t="s">
        <v>3780</v>
      </c>
      <c r="T159" s="61" t="s">
        <v>4088</v>
      </c>
      <c r="U159" s="61" t="s">
        <v>3780</v>
      </c>
      <c r="V159" s="62"/>
      <c r="W159" s="61" t="str">
        <f t="shared" si="8"/>
        <v>08</v>
      </c>
      <c r="X159" s="62" t="str">
        <f t="shared" si="9"/>
        <v>17</v>
      </c>
      <c r="Y159" s="63">
        <v>1</v>
      </c>
    </row>
    <row r="160" spans="1:25" ht="14.4">
      <c r="A160" s="61" t="s">
        <v>1601</v>
      </c>
      <c r="B160" s="61" t="s">
        <v>187</v>
      </c>
      <c r="C160" s="61" t="s">
        <v>2090</v>
      </c>
      <c r="D160" s="61" t="s">
        <v>3862</v>
      </c>
      <c r="E160" s="61" t="s">
        <v>3812</v>
      </c>
      <c r="F160" s="61" t="s">
        <v>4140</v>
      </c>
      <c r="G160" s="61" t="s">
        <v>3780</v>
      </c>
      <c r="H160" s="61" t="s">
        <v>4141</v>
      </c>
      <c r="I160" s="61" t="s">
        <v>3780</v>
      </c>
      <c r="J160" s="62">
        <f t="shared" si="7"/>
        <v>0.37673611111111105</v>
      </c>
      <c r="K160" s="63">
        <v>1</v>
      </c>
      <c r="M160" s="61" t="s">
        <v>1552</v>
      </c>
      <c r="N160" s="61" t="s">
        <v>814</v>
      </c>
      <c r="O160" s="61" t="s">
        <v>1553</v>
      </c>
      <c r="P160" s="61" t="s">
        <v>3837</v>
      </c>
      <c r="Q160" s="61" t="s">
        <v>5741</v>
      </c>
      <c r="R160" s="61" t="s">
        <v>5905</v>
      </c>
      <c r="S160" s="61" t="s">
        <v>3780</v>
      </c>
      <c r="T160" s="61" t="s">
        <v>5906</v>
      </c>
      <c r="U160" s="61" t="s">
        <v>3780</v>
      </c>
      <c r="V160" s="62"/>
      <c r="W160" s="61" t="str">
        <f t="shared" si="8"/>
        <v>08</v>
      </c>
      <c r="X160" s="62" t="str">
        <f t="shared" si="9"/>
        <v>17</v>
      </c>
      <c r="Y160" s="63">
        <v>1</v>
      </c>
    </row>
    <row r="161" spans="1:25" ht="14.4">
      <c r="A161" s="61" t="s">
        <v>1756</v>
      </c>
      <c r="B161" s="61" t="s">
        <v>187</v>
      </c>
      <c r="C161" s="61" t="s">
        <v>2090</v>
      </c>
      <c r="D161" s="61" t="s">
        <v>3852</v>
      </c>
      <c r="E161" s="61" t="s">
        <v>3820</v>
      </c>
      <c r="F161" s="61" t="s">
        <v>4142</v>
      </c>
      <c r="G161" s="61" t="s">
        <v>4087</v>
      </c>
      <c r="H161" s="61" t="s">
        <v>4143</v>
      </c>
      <c r="I161" s="61" t="s">
        <v>3780</v>
      </c>
      <c r="J161" s="62">
        <f t="shared" si="7"/>
        <v>0.37674768518518525</v>
      </c>
      <c r="K161" s="63">
        <v>1</v>
      </c>
      <c r="M161" s="61" t="s">
        <v>1399</v>
      </c>
      <c r="N161" s="61" t="s">
        <v>814</v>
      </c>
      <c r="O161" s="61" t="s">
        <v>1400</v>
      </c>
      <c r="P161" s="61" t="s">
        <v>3886</v>
      </c>
      <c r="Q161" s="61" t="s">
        <v>5741</v>
      </c>
      <c r="R161" s="61" t="s">
        <v>5907</v>
      </c>
      <c r="S161" s="61" t="s">
        <v>3780</v>
      </c>
      <c r="T161" s="61" t="s">
        <v>5752</v>
      </c>
      <c r="U161" s="61" t="s">
        <v>3780</v>
      </c>
      <c r="V161" s="62"/>
      <c r="W161" s="61" t="str">
        <f t="shared" si="8"/>
        <v>08</v>
      </c>
      <c r="X161" s="62" t="str">
        <f t="shared" si="9"/>
        <v>17</v>
      </c>
      <c r="Y161" s="63">
        <v>1</v>
      </c>
    </row>
    <row r="162" spans="1:25" ht="14.4">
      <c r="A162" s="61" t="s">
        <v>1268</v>
      </c>
      <c r="B162" s="61" t="s">
        <v>187</v>
      </c>
      <c r="C162" s="61" t="s">
        <v>2090</v>
      </c>
      <c r="D162" s="61" t="s">
        <v>3837</v>
      </c>
      <c r="E162" s="61" t="s">
        <v>3845</v>
      </c>
      <c r="F162" s="61" t="s">
        <v>3810</v>
      </c>
      <c r="G162" s="61" t="s">
        <v>3780</v>
      </c>
      <c r="H162" s="61" t="s">
        <v>4144</v>
      </c>
      <c r="I162" s="61" t="s">
        <v>3780</v>
      </c>
      <c r="J162" s="62">
        <f t="shared" si="7"/>
        <v>0.37675925925925929</v>
      </c>
      <c r="K162" s="63">
        <v>1</v>
      </c>
      <c r="M162" s="61" t="s">
        <v>1552</v>
      </c>
      <c r="N162" s="61" t="s">
        <v>814</v>
      </c>
      <c r="O162" s="61" t="s">
        <v>1553</v>
      </c>
      <c r="P162" s="61" t="s">
        <v>3819</v>
      </c>
      <c r="Q162" s="61" t="s">
        <v>5741</v>
      </c>
      <c r="R162" s="61" t="s">
        <v>5908</v>
      </c>
      <c r="S162" s="61" t="s">
        <v>3780</v>
      </c>
      <c r="T162" s="61" t="s">
        <v>5755</v>
      </c>
      <c r="U162" s="61" t="s">
        <v>3780</v>
      </c>
      <c r="V162" s="62"/>
      <c r="W162" s="61" t="str">
        <f t="shared" si="8"/>
        <v>08</v>
      </c>
      <c r="X162" s="62" t="str">
        <f t="shared" si="9"/>
        <v>17</v>
      </c>
      <c r="Y162" s="63">
        <v>1</v>
      </c>
    </row>
    <row r="163" spans="1:25" ht="14.4">
      <c r="A163" s="61" t="s">
        <v>607</v>
      </c>
      <c r="B163" s="61" t="s">
        <v>40</v>
      </c>
      <c r="C163" s="61" t="s">
        <v>2013</v>
      </c>
      <c r="D163" s="61" t="s">
        <v>3811</v>
      </c>
      <c r="E163" s="61" t="s">
        <v>3988</v>
      </c>
      <c r="F163" s="61" t="s">
        <v>4145</v>
      </c>
      <c r="G163" s="61" t="s">
        <v>3780</v>
      </c>
      <c r="H163" s="61" t="s">
        <v>4146</v>
      </c>
      <c r="I163" s="61" t="s">
        <v>3780</v>
      </c>
      <c r="J163" s="62">
        <f t="shared" si="7"/>
        <v>0.37678240740740743</v>
      </c>
      <c r="K163" s="63">
        <v>1</v>
      </c>
      <c r="M163" s="61" t="s">
        <v>1399</v>
      </c>
      <c r="N163" s="61" t="s">
        <v>814</v>
      </c>
      <c r="O163" s="61" t="s">
        <v>1400</v>
      </c>
      <c r="P163" s="61" t="s">
        <v>3811</v>
      </c>
      <c r="Q163" s="61" t="s">
        <v>5741</v>
      </c>
      <c r="R163" s="61" t="s">
        <v>5909</v>
      </c>
      <c r="S163" s="61" t="s">
        <v>3780</v>
      </c>
      <c r="T163" s="61" t="s">
        <v>5910</v>
      </c>
      <c r="U163" s="61" t="s">
        <v>3780</v>
      </c>
      <c r="V163" s="62"/>
      <c r="W163" s="61" t="str">
        <f t="shared" si="8"/>
        <v>08</v>
      </c>
      <c r="X163" s="62" t="str">
        <f t="shared" si="9"/>
        <v>17</v>
      </c>
      <c r="Y163" s="63">
        <v>1</v>
      </c>
    </row>
    <row r="164" spans="1:25" ht="14.4">
      <c r="A164" s="61" t="s">
        <v>1458</v>
      </c>
      <c r="B164" s="61" t="s">
        <v>187</v>
      </c>
      <c r="C164" s="61" t="s">
        <v>3622</v>
      </c>
      <c r="D164" s="61" t="s">
        <v>3802</v>
      </c>
      <c r="E164" s="61" t="s">
        <v>3812</v>
      </c>
      <c r="F164" s="61" t="s">
        <v>4147</v>
      </c>
      <c r="G164" s="61" t="s">
        <v>3780</v>
      </c>
      <c r="H164" s="61" t="s">
        <v>4148</v>
      </c>
      <c r="I164" s="61" t="s">
        <v>3780</v>
      </c>
      <c r="J164" s="62">
        <f t="shared" si="7"/>
        <v>0.37682870370370375</v>
      </c>
      <c r="K164" s="63">
        <v>1</v>
      </c>
      <c r="M164" s="61" t="s">
        <v>1168</v>
      </c>
      <c r="N164" s="61" t="s">
        <v>814</v>
      </c>
      <c r="O164" s="61" t="s">
        <v>815</v>
      </c>
      <c r="P164" s="61" t="s">
        <v>3802</v>
      </c>
      <c r="Q164" s="61" t="s">
        <v>5741</v>
      </c>
      <c r="R164" s="61" t="s">
        <v>5911</v>
      </c>
      <c r="S164" s="61" t="s">
        <v>3780</v>
      </c>
      <c r="T164" s="61" t="s">
        <v>5790</v>
      </c>
      <c r="U164" s="61" t="s">
        <v>3780</v>
      </c>
      <c r="V164" s="62"/>
      <c r="W164" s="61" t="str">
        <f t="shared" si="8"/>
        <v>08</v>
      </c>
      <c r="X164" s="62" t="str">
        <f t="shared" si="9"/>
        <v>17</v>
      </c>
      <c r="Y164" s="63">
        <v>1</v>
      </c>
    </row>
    <row r="165" spans="1:25" ht="14.4">
      <c r="A165" s="61" t="s">
        <v>607</v>
      </c>
      <c r="B165" s="61" t="s">
        <v>40</v>
      </c>
      <c r="C165" s="61" t="s">
        <v>2013</v>
      </c>
      <c r="D165" s="61" t="s">
        <v>3938</v>
      </c>
      <c r="E165" s="61" t="s">
        <v>3820</v>
      </c>
      <c r="F165" s="61" t="s">
        <v>4149</v>
      </c>
      <c r="G165" s="61" t="s">
        <v>3780</v>
      </c>
      <c r="H165" s="61" t="s">
        <v>4150</v>
      </c>
      <c r="I165" s="61" t="s">
        <v>3780</v>
      </c>
      <c r="J165" s="62">
        <f t="shared" si="7"/>
        <v>0.3768981481481482</v>
      </c>
      <c r="K165" s="63">
        <v>1</v>
      </c>
      <c r="M165" s="61" t="s">
        <v>1399</v>
      </c>
      <c r="N165" s="61" t="s">
        <v>814</v>
      </c>
      <c r="O165" s="61" t="s">
        <v>1400</v>
      </c>
      <c r="P165" s="61" t="s">
        <v>3782</v>
      </c>
      <c r="Q165" s="61" t="s">
        <v>5741</v>
      </c>
      <c r="R165" s="61" t="s">
        <v>5912</v>
      </c>
      <c r="S165" s="61" t="s">
        <v>3780</v>
      </c>
      <c r="T165" s="61" t="s">
        <v>5913</v>
      </c>
      <c r="U165" s="61" t="s">
        <v>3780</v>
      </c>
      <c r="V165" s="62"/>
      <c r="W165" s="61" t="str">
        <f t="shared" si="8"/>
        <v>08</v>
      </c>
      <c r="X165" s="62" t="str">
        <f t="shared" si="9"/>
        <v>17</v>
      </c>
      <c r="Y165" s="63">
        <v>1</v>
      </c>
    </row>
    <row r="166" spans="1:25" ht="14.4">
      <c r="A166" s="61" t="s">
        <v>1418</v>
      </c>
      <c r="B166" s="61" t="s">
        <v>187</v>
      </c>
      <c r="C166" s="61" t="s">
        <v>2090</v>
      </c>
      <c r="D166" s="61" t="s">
        <v>3852</v>
      </c>
      <c r="E166" s="61" t="s">
        <v>3849</v>
      </c>
      <c r="F166" s="61" t="s">
        <v>4151</v>
      </c>
      <c r="G166" s="61" t="s">
        <v>4079</v>
      </c>
      <c r="H166" s="61" t="s">
        <v>4152</v>
      </c>
      <c r="I166" s="61" t="s">
        <v>3780</v>
      </c>
      <c r="J166" s="62">
        <f t="shared" si="7"/>
        <v>0.37695601851851851</v>
      </c>
      <c r="K166" s="63">
        <v>1</v>
      </c>
      <c r="M166" s="61" t="s">
        <v>1399</v>
      </c>
      <c r="N166" s="61" t="s">
        <v>814</v>
      </c>
      <c r="O166" s="61" t="s">
        <v>1400</v>
      </c>
      <c r="P166" s="61" t="s">
        <v>3947</v>
      </c>
      <c r="Q166" s="61" t="s">
        <v>5741</v>
      </c>
      <c r="R166" s="61" t="s">
        <v>5499</v>
      </c>
      <c r="S166" s="61" t="s">
        <v>3780</v>
      </c>
      <c r="T166" s="61" t="s">
        <v>5914</v>
      </c>
      <c r="U166" s="61" t="s">
        <v>3780</v>
      </c>
      <c r="V166" s="62"/>
      <c r="W166" s="61" t="str">
        <f t="shared" si="8"/>
        <v>08</v>
      </c>
      <c r="X166" s="62" t="str">
        <f t="shared" si="9"/>
        <v>17</v>
      </c>
      <c r="Y166" s="63">
        <v>1</v>
      </c>
    </row>
    <row r="167" spans="1:25" ht="14.4">
      <c r="A167" s="61" t="s">
        <v>1354</v>
      </c>
      <c r="B167" s="61" t="s">
        <v>187</v>
      </c>
      <c r="C167" s="61" t="s">
        <v>2090</v>
      </c>
      <c r="D167" s="61" t="s">
        <v>3823</v>
      </c>
      <c r="E167" s="61" t="s">
        <v>3927</v>
      </c>
      <c r="F167" s="61" t="s">
        <v>4153</v>
      </c>
      <c r="G167" s="61" t="s">
        <v>3780</v>
      </c>
      <c r="H167" s="61" t="s">
        <v>4154</v>
      </c>
      <c r="I167" s="61" t="s">
        <v>3780</v>
      </c>
      <c r="J167" s="62">
        <f t="shared" si="7"/>
        <v>0.37708333333333333</v>
      </c>
      <c r="K167" s="63">
        <v>1</v>
      </c>
      <c r="M167" s="61" t="s">
        <v>1399</v>
      </c>
      <c r="N167" s="61" t="s">
        <v>814</v>
      </c>
      <c r="O167" s="61" t="s">
        <v>1400</v>
      </c>
      <c r="P167" s="61" t="s">
        <v>3960</v>
      </c>
      <c r="Q167" s="61" t="s">
        <v>5741</v>
      </c>
      <c r="R167" s="61" t="s">
        <v>5915</v>
      </c>
      <c r="S167" s="61" t="s">
        <v>3780</v>
      </c>
      <c r="T167" s="61" t="s">
        <v>5916</v>
      </c>
      <c r="U167" s="61" t="s">
        <v>3780</v>
      </c>
      <c r="V167" s="62"/>
      <c r="W167" s="61" t="str">
        <f t="shared" si="8"/>
        <v>08</v>
      </c>
      <c r="X167" s="62" t="str">
        <f t="shared" si="9"/>
        <v>17</v>
      </c>
      <c r="Y167" s="63">
        <v>1</v>
      </c>
    </row>
    <row r="168" spans="1:25" ht="14.4">
      <c r="A168" s="61" t="s">
        <v>186</v>
      </c>
      <c r="B168" s="61" t="s">
        <v>187</v>
      </c>
      <c r="C168" s="61" t="s">
        <v>2090</v>
      </c>
      <c r="D168" s="61" t="s">
        <v>3957</v>
      </c>
      <c r="E168" s="61" t="s">
        <v>3795</v>
      </c>
      <c r="F168" s="61" t="s">
        <v>4155</v>
      </c>
      <c r="G168" s="61" t="s">
        <v>3780</v>
      </c>
      <c r="H168" s="61" t="s">
        <v>4156</v>
      </c>
      <c r="I168" s="61" t="s">
        <v>3780</v>
      </c>
      <c r="J168" s="62">
        <f t="shared" si="7"/>
        <v>0.37708333333333338</v>
      </c>
      <c r="K168" s="63">
        <v>1</v>
      </c>
      <c r="M168" s="61" t="s">
        <v>813</v>
      </c>
      <c r="N168" s="61" t="s">
        <v>814</v>
      </c>
      <c r="O168" s="61" t="s">
        <v>815</v>
      </c>
      <c r="P168" s="61" t="s">
        <v>3872</v>
      </c>
      <c r="Q168" s="61" t="s">
        <v>5741</v>
      </c>
      <c r="R168" s="61" t="s">
        <v>5917</v>
      </c>
      <c r="S168" s="61" t="s">
        <v>3780</v>
      </c>
      <c r="T168" s="61" t="s">
        <v>4129</v>
      </c>
      <c r="U168" s="61" t="s">
        <v>3780</v>
      </c>
      <c r="V168" s="62"/>
      <c r="W168" s="61" t="str">
        <f t="shared" si="8"/>
        <v>08</v>
      </c>
      <c r="X168" s="62" t="str">
        <f t="shared" si="9"/>
        <v>17</v>
      </c>
      <c r="Y168" s="63">
        <v>1</v>
      </c>
    </row>
    <row r="169" spans="1:25" ht="14.4">
      <c r="A169" s="61" t="s">
        <v>186</v>
      </c>
      <c r="B169" s="61" t="s">
        <v>187</v>
      </c>
      <c r="C169" s="61" t="s">
        <v>2090</v>
      </c>
      <c r="D169" s="61" t="s">
        <v>3960</v>
      </c>
      <c r="E169" s="61" t="s">
        <v>3795</v>
      </c>
      <c r="F169" s="61" t="s">
        <v>4157</v>
      </c>
      <c r="G169" s="61" t="s">
        <v>3780</v>
      </c>
      <c r="H169" s="61" t="s">
        <v>4158</v>
      </c>
      <c r="I169" s="61" t="s">
        <v>3780</v>
      </c>
      <c r="J169" s="62">
        <f t="shared" si="7"/>
        <v>0.37708333333333344</v>
      </c>
      <c r="K169" s="63">
        <v>1</v>
      </c>
      <c r="M169" s="61" t="s">
        <v>1399</v>
      </c>
      <c r="N169" s="61" t="s">
        <v>814</v>
      </c>
      <c r="O169" s="61" t="s">
        <v>1400</v>
      </c>
      <c r="P169" s="61" t="s">
        <v>3921</v>
      </c>
      <c r="Q169" s="61" t="s">
        <v>5741</v>
      </c>
      <c r="R169" s="61" t="s">
        <v>4362</v>
      </c>
      <c r="S169" s="61" t="s">
        <v>3780</v>
      </c>
      <c r="T169" s="61" t="s">
        <v>5211</v>
      </c>
      <c r="U169" s="61" t="s">
        <v>3780</v>
      </c>
      <c r="V169" s="62"/>
      <c r="W169" s="61" t="str">
        <f t="shared" si="8"/>
        <v>08</v>
      </c>
      <c r="X169" s="62" t="str">
        <f t="shared" si="9"/>
        <v>17</v>
      </c>
      <c r="Y169" s="63">
        <v>1</v>
      </c>
    </row>
    <row r="170" spans="1:25" ht="14.4">
      <c r="A170" s="61" t="s">
        <v>635</v>
      </c>
      <c r="B170" s="61" t="s">
        <v>187</v>
      </c>
      <c r="C170" s="61" t="s">
        <v>2090</v>
      </c>
      <c r="D170" s="61" t="s">
        <v>3992</v>
      </c>
      <c r="E170" s="61" t="s">
        <v>3927</v>
      </c>
      <c r="F170" s="61" t="s">
        <v>4159</v>
      </c>
      <c r="G170" s="61" t="s">
        <v>3780</v>
      </c>
      <c r="H170" s="61" t="s">
        <v>4160</v>
      </c>
      <c r="I170" s="61" t="s">
        <v>3780</v>
      </c>
      <c r="J170" s="62">
        <f t="shared" si="7"/>
        <v>0.37715277777777767</v>
      </c>
      <c r="K170" s="63">
        <v>1</v>
      </c>
      <c r="M170" s="61" t="s">
        <v>1399</v>
      </c>
      <c r="N170" s="61" t="s">
        <v>814</v>
      </c>
      <c r="O170" s="61" t="s">
        <v>1400</v>
      </c>
      <c r="P170" s="61" t="s">
        <v>3992</v>
      </c>
      <c r="Q170" s="61" t="s">
        <v>5741</v>
      </c>
      <c r="R170" s="61" t="s">
        <v>5918</v>
      </c>
      <c r="S170" s="61" t="s">
        <v>3780</v>
      </c>
      <c r="T170" s="61" t="s">
        <v>5919</v>
      </c>
      <c r="U170" s="61" t="s">
        <v>3780</v>
      </c>
      <c r="V170" s="62"/>
      <c r="W170" s="61" t="str">
        <f t="shared" si="8"/>
        <v>08</v>
      </c>
      <c r="X170" s="62" t="str">
        <f t="shared" si="9"/>
        <v>17</v>
      </c>
      <c r="Y170" s="63">
        <v>1</v>
      </c>
    </row>
    <row r="171" spans="1:25" ht="14.4">
      <c r="A171" s="61" t="s">
        <v>561</v>
      </c>
      <c r="B171" s="61" t="s">
        <v>187</v>
      </c>
      <c r="C171" s="61" t="s">
        <v>2090</v>
      </c>
      <c r="D171" s="61" t="s">
        <v>3894</v>
      </c>
      <c r="E171" s="61" t="s">
        <v>3820</v>
      </c>
      <c r="F171" s="61" t="s">
        <v>4007</v>
      </c>
      <c r="G171" s="61" t="s">
        <v>3780</v>
      </c>
      <c r="H171" s="61" t="s">
        <v>4161</v>
      </c>
      <c r="I171" s="61" t="s">
        <v>3780</v>
      </c>
      <c r="J171" s="62">
        <f t="shared" si="7"/>
        <v>0.37715277777777778</v>
      </c>
      <c r="K171" s="63">
        <v>1</v>
      </c>
      <c r="M171" s="61" t="s">
        <v>813</v>
      </c>
      <c r="N171" s="61" t="s">
        <v>814</v>
      </c>
      <c r="O171" s="61" t="s">
        <v>815</v>
      </c>
      <c r="P171" s="61" t="s">
        <v>3921</v>
      </c>
      <c r="Q171" s="61" t="s">
        <v>5741</v>
      </c>
      <c r="R171" s="61" t="s">
        <v>5920</v>
      </c>
      <c r="S171" s="61" t="s">
        <v>3780</v>
      </c>
      <c r="T171" s="61" t="s">
        <v>5825</v>
      </c>
      <c r="U171" s="61" t="s">
        <v>3780</v>
      </c>
      <c r="V171" s="62"/>
      <c r="W171" s="61" t="str">
        <f t="shared" si="8"/>
        <v>08</v>
      </c>
      <c r="X171" s="62" t="str">
        <f t="shared" si="9"/>
        <v>17</v>
      </c>
      <c r="Y171" s="63">
        <v>1</v>
      </c>
    </row>
    <row r="172" spans="1:25" ht="14.4">
      <c r="A172" s="61" t="s">
        <v>821</v>
      </c>
      <c r="B172" s="61" t="s">
        <v>187</v>
      </c>
      <c r="C172" s="61" t="s">
        <v>2090</v>
      </c>
      <c r="D172" s="61" t="s">
        <v>3789</v>
      </c>
      <c r="E172" s="61" t="s">
        <v>3845</v>
      </c>
      <c r="F172" s="61" t="s">
        <v>4162</v>
      </c>
      <c r="G172" s="61" t="s">
        <v>3780</v>
      </c>
      <c r="H172" s="61" t="s">
        <v>4163</v>
      </c>
      <c r="I172" s="61" t="s">
        <v>3780</v>
      </c>
      <c r="J172" s="62">
        <f t="shared" si="7"/>
        <v>0.37721064814814814</v>
      </c>
      <c r="K172" s="63">
        <v>1</v>
      </c>
      <c r="M172" s="61" t="s">
        <v>1399</v>
      </c>
      <c r="N172" s="61" t="s">
        <v>814</v>
      </c>
      <c r="O172" s="61" t="s">
        <v>1400</v>
      </c>
      <c r="P172" s="61" t="s">
        <v>3794</v>
      </c>
      <c r="Q172" s="61" t="s">
        <v>5741</v>
      </c>
      <c r="R172" s="61" t="s">
        <v>5921</v>
      </c>
      <c r="S172" s="61" t="s">
        <v>3780</v>
      </c>
      <c r="T172" s="61" t="s">
        <v>5922</v>
      </c>
      <c r="U172" s="61" t="s">
        <v>3780</v>
      </c>
      <c r="V172" s="62"/>
      <c r="W172" s="61" t="str">
        <f t="shared" si="8"/>
        <v>08</v>
      </c>
      <c r="X172" s="62" t="str">
        <f t="shared" si="9"/>
        <v>17</v>
      </c>
      <c r="Y172" s="63">
        <v>1</v>
      </c>
    </row>
    <row r="173" spans="1:25" ht="14.4">
      <c r="A173" s="61" t="s">
        <v>1268</v>
      </c>
      <c r="B173" s="61" t="s">
        <v>187</v>
      </c>
      <c r="C173" s="61" t="s">
        <v>2090</v>
      </c>
      <c r="D173" s="61" t="s">
        <v>3938</v>
      </c>
      <c r="E173" s="61" t="s">
        <v>3812</v>
      </c>
      <c r="F173" s="61" t="s">
        <v>4147</v>
      </c>
      <c r="G173" s="61" t="s">
        <v>3780</v>
      </c>
      <c r="H173" s="61" t="s">
        <v>4164</v>
      </c>
      <c r="I173" s="61" t="s">
        <v>3780</v>
      </c>
      <c r="J173" s="62">
        <f t="shared" si="7"/>
        <v>0.37723379629629633</v>
      </c>
      <c r="K173" s="63">
        <v>1</v>
      </c>
      <c r="M173" s="61" t="s">
        <v>1399</v>
      </c>
      <c r="N173" s="61" t="s">
        <v>814</v>
      </c>
      <c r="O173" s="61" t="s">
        <v>1400</v>
      </c>
      <c r="P173" s="61" t="s">
        <v>3894</v>
      </c>
      <c r="Q173" s="61" t="s">
        <v>5741</v>
      </c>
      <c r="R173" s="61" t="s">
        <v>5923</v>
      </c>
      <c r="S173" s="61" t="s">
        <v>3780</v>
      </c>
      <c r="T173" s="61" t="s">
        <v>5924</v>
      </c>
      <c r="U173" s="61" t="s">
        <v>3780</v>
      </c>
      <c r="V173" s="62"/>
      <c r="W173" s="61" t="str">
        <f t="shared" si="8"/>
        <v>08</v>
      </c>
      <c r="X173" s="62" t="str">
        <f t="shared" si="9"/>
        <v>17</v>
      </c>
      <c r="Y173" s="63">
        <v>1</v>
      </c>
    </row>
    <row r="174" spans="1:25" ht="14.4">
      <c r="A174" s="61" t="s">
        <v>364</v>
      </c>
      <c r="B174" s="61" t="s">
        <v>187</v>
      </c>
      <c r="C174" s="61" t="s">
        <v>2090</v>
      </c>
      <c r="D174" s="61" t="s">
        <v>3867</v>
      </c>
      <c r="E174" s="61" t="s">
        <v>3845</v>
      </c>
      <c r="F174" s="61" t="s">
        <v>4165</v>
      </c>
      <c r="G174" s="61" t="s">
        <v>3780</v>
      </c>
      <c r="H174" s="61" t="s">
        <v>4166</v>
      </c>
      <c r="I174" s="61" t="s">
        <v>3780</v>
      </c>
      <c r="J174" s="62">
        <f t="shared" si="7"/>
        <v>0.37732638888888886</v>
      </c>
      <c r="K174" s="63">
        <v>1</v>
      </c>
      <c r="M174" s="61" t="s">
        <v>1399</v>
      </c>
      <c r="N174" s="61" t="s">
        <v>814</v>
      </c>
      <c r="O174" s="61" t="s">
        <v>1400</v>
      </c>
      <c r="P174" s="61" t="s">
        <v>3840</v>
      </c>
      <c r="Q174" s="61" t="s">
        <v>5741</v>
      </c>
      <c r="R174" s="61" t="s">
        <v>5925</v>
      </c>
      <c r="S174" s="61" t="s">
        <v>3780</v>
      </c>
      <c r="T174" s="61" t="s">
        <v>5860</v>
      </c>
      <c r="U174" s="61" t="s">
        <v>3780</v>
      </c>
      <c r="V174" s="62"/>
      <c r="W174" s="61" t="str">
        <f t="shared" si="8"/>
        <v>08</v>
      </c>
      <c r="X174" s="62" t="str">
        <f t="shared" si="9"/>
        <v>17</v>
      </c>
      <c r="Y174" s="63">
        <v>1</v>
      </c>
    </row>
    <row r="175" spans="1:25" ht="14.4">
      <c r="A175" s="61" t="s">
        <v>1726</v>
      </c>
      <c r="B175" s="61" t="s">
        <v>40</v>
      </c>
      <c r="C175" s="61" t="s">
        <v>2010</v>
      </c>
      <c r="D175" s="61" t="s">
        <v>3807</v>
      </c>
      <c r="E175" s="61" t="s">
        <v>3812</v>
      </c>
      <c r="F175" s="61" t="s">
        <v>4093</v>
      </c>
      <c r="G175" s="61" t="s">
        <v>3780</v>
      </c>
      <c r="H175" s="61" t="s">
        <v>4167</v>
      </c>
      <c r="I175" s="61" t="s">
        <v>3780</v>
      </c>
      <c r="J175" s="62">
        <f t="shared" si="7"/>
        <v>0.3773379629629629</v>
      </c>
      <c r="K175" s="63">
        <v>1</v>
      </c>
      <c r="M175" s="61" t="s">
        <v>813</v>
      </c>
      <c r="N175" s="61" t="s">
        <v>814</v>
      </c>
      <c r="O175" s="61" t="s">
        <v>815</v>
      </c>
      <c r="P175" s="61" t="s">
        <v>3960</v>
      </c>
      <c r="Q175" s="61" t="s">
        <v>5741</v>
      </c>
      <c r="R175" s="61" t="s">
        <v>5926</v>
      </c>
      <c r="S175" s="61" t="s">
        <v>3780</v>
      </c>
      <c r="T175" s="61" t="s">
        <v>4201</v>
      </c>
      <c r="U175" s="61" t="s">
        <v>3780</v>
      </c>
      <c r="V175" s="62"/>
      <c r="W175" s="61" t="str">
        <f t="shared" si="8"/>
        <v>08</v>
      </c>
      <c r="X175" s="62" t="str">
        <f t="shared" si="9"/>
        <v>17</v>
      </c>
      <c r="Y175" s="63">
        <v>1</v>
      </c>
    </row>
    <row r="176" spans="1:25" ht="14.4">
      <c r="A176" s="61" t="s">
        <v>1127</v>
      </c>
      <c r="B176" s="61" t="s">
        <v>187</v>
      </c>
      <c r="C176" s="61" t="s">
        <v>2090</v>
      </c>
      <c r="D176" s="61" t="s">
        <v>3819</v>
      </c>
      <c r="E176" s="61" t="s">
        <v>3845</v>
      </c>
      <c r="F176" s="61" t="s">
        <v>4168</v>
      </c>
      <c r="G176" s="61" t="s">
        <v>3767</v>
      </c>
      <c r="H176" s="61" t="s">
        <v>4169</v>
      </c>
      <c r="I176" s="61" t="s">
        <v>3767</v>
      </c>
      <c r="J176" s="62">
        <f t="shared" si="7"/>
        <v>0.37738425925925928</v>
      </c>
      <c r="K176" s="63">
        <v>0</v>
      </c>
      <c r="M176" s="61" t="s">
        <v>813</v>
      </c>
      <c r="N176" s="61" t="s">
        <v>814</v>
      </c>
      <c r="O176" s="61" t="s">
        <v>815</v>
      </c>
      <c r="P176" s="61" t="s">
        <v>3852</v>
      </c>
      <c r="Q176" s="61" t="s">
        <v>5741</v>
      </c>
      <c r="R176" s="61" t="s">
        <v>4462</v>
      </c>
      <c r="S176" s="61" t="s">
        <v>3780</v>
      </c>
      <c r="T176" s="61" t="s">
        <v>5927</v>
      </c>
      <c r="U176" s="61" t="s">
        <v>3780</v>
      </c>
      <c r="V176" s="62"/>
      <c r="W176" s="61" t="str">
        <f t="shared" si="8"/>
        <v>08</v>
      </c>
      <c r="X176" s="62" t="str">
        <f t="shared" si="9"/>
        <v>17</v>
      </c>
      <c r="Y176" s="63">
        <v>1</v>
      </c>
    </row>
    <row r="177" spans="1:25" ht="14.4">
      <c r="A177" s="61" t="s">
        <v>638</v>
      </c>
      <c r="B177" s="61" t="s">
        <v>187</v>
      </c>
      <c r="C177" s="61" t="s">
        <v>2124</v>
      </c>
      <c r="D177" s="61" t="s">
        <v>3807</v>
      </c>
      <c r="E177" s="61" t="s">
        <v>3968</v>
      </c>
      <c r="F177" s="61" t="s">
        <v>4170</v>
      </c>
      <c r="G177" s="61" t="s">
        <v>3780</v>
      </c>
      <c r="H177" s="61" t="s">
        <v>4171</v>
      </c>
      <c r="I177" s="61" t="s">
        <v>3780</v>
      </c>
      <c r="J177" s="62">
        <f t="shared" si="7"/>
        <v>0.37745370370370368</v>
      </c>
      <c r="K177" s="63">
        <v>1</v>
      </c>
      <c r="M177" s="61" t="s">
        <v>1399</v>
      </c>
      <c r="N177" s="61" t="s">
        <v>814</v>
      </c>
      <c r="O177" s="61" t="s">
        <v>1400</v>
      </c>
      <c r="P177" s="61" t="s">
        <v>4015</v>
      </c>
      <c r="Q177" s="61" t="s">
        <v>5741</v>
      </c>
      <c r="R177" s="61" t="s">
        <v>5928</v>
      </c>
      <c r="S177" s="61" t="s">
        <v>3780</v>
      </c>
      <c r="T177" s="61" t="s">
        <v>5929</v>
      </c>
      <c r="U177" s="61" t="s">
        <v>3780</v>
      </c>
      <c r="V177" s="62"/>
      <c r="W177" s="61" t="str">
        <f t="shared" si="8"/>
        <v>08</v>
      </c>
      <c r="X177" s="62" t="str">
        <f t="shared" si="9"/>
        <v>17</v>
      </c>
      <c r="Y177" s="63">
        <v>1</v>
      </c>
    </row>
    <row r="178" spans="1:25" ht="14.4">
      <c r="A178" s="61" t="s">
        <v>1418</v>
      </c>
      <c r="B178" s="61" t="s">
        <v>187</v>
      </c>
      <c r="C178" s="61" t="s">
        <v>2090</v>
      </c>
      <c r="D178" s="61" t="s">
        <v>3807</v>
      </c>
      <c r="E178" s="61" t="s">
        <v>3812</v>
      </c>
      <c r="F178" s="61" t="s">
        <v>4172</v>
      </c>
      <c r="G178" s="61" t="s">
        <v>3780</v>
      </c>
      <c r="H178" s="61" t="s">
        <v>3839</v>
      </c>
      <c r="I178" s="61" t="s">
        <v>3780</v>
      </c>
      <c r="J178" s="62">
        <f t="shared" si="7"/>
        <v>0.3775810185185185</v>
      </c>
      <c r="K178" s="63">
        <v>1</v>
      </c>
      <c r="M178" s="61" t="s">
        <v>1399</v>
      </c>
      <c r="N178" s="61" t="s">
        <v>814</v>
      </c>
      <c r="O178" s="61" t="s">
        <v>1400</v>
      </c>
      <c r="P178" s="61" t="s">
        <v>3872</v>
      </c>
      <c r="Q178" s="61" t="s">
        <v>5741</v>
      </c>
      <c r="R178" s="61" t="s">
        <v>4481</v>
      </c>
      <c r="S178" s="61" t="s">
        <v>3780</v>
      </c>
      <c r="T178" s="61" t="s">
        <v>5930</v>
      </c>
      <c r="U178" s="61" t="s">
        <v>3780</v>
      </c>
      <c r="V178" s="62"/>
      <c r="W178" s="61" t="str">
        <f t="shared" si="8"/>
        <v>08</v>
      </c>
      <c r="X178" s="62" t="str">
        <f t="shared" si="9"/>
        <v>17</v>
      </c>
      <c r="Y178" s="63">
        <v>1</v>
      </c>
    </row>
    <row r="179" spans="1:25" ht="14.4">
      <c r="A179" s="61" t="s">
        <v>1481</v>
      </c>
      <c r="B179" s="61" t="s">
        <v>187</v>
      </c>
      <c r="C179" s="61" t="s">
        <v>2090</v>
      </c>
      <c r="D179" s="61" t="s">
        <v>3834</v>
      </c>
      <c r="E179" s="61" t="s">
        <v>3997</v>
      </c>
      <c r="F179" s="61" t="s">
        <v>4173</v>
      </c>
      <c r="G179" s="61" t="s">
        <v>3780</v>
      </c>
      <c r="H179" s="61" t="s">
        <v>4174</v>
      </c>
      <c r="I179" s="61" t="s">
        <v>3780</v>
      </c>
      <c r="J179" s="62">
        <f t="shared" si="7"/>
        <v>0.37762731481481482</v>
      </c>
      <c r="K179" s="63">
        <v>1</v>
      </c>
      <c r="M179" s="61" t="s">
        <v>1399</v>
      </c>
      <c r="N179" s="61" t="s">
        <v>814</v>
      </c>
      <c r="O179" s="61" t="s">
        <v>1400</v>
      </c>
      <c r="P179" s="61" t="s">
        <v>3957</v>
      </c>
      <c r="Q179" s="61" t="s">
        <v>5741</v>
      </c>
      <c r="R179" s="61" t="s">
        <v>5931</v>
      </c>
      <c r="S179" s="61" t="s">
        <v>3780</v>
      </c>
      <c r="T179" s="61" t="s">
        <v>5932</v>
      </c>
      <c r="U179" s="61" t="s">
        <v>3780</v>
      </c>
      <c r="V179" s="62"/>
      <c r="W179" s="61" t="str">
        <f t="shared" si="8"/>
        <v>08</v>
      </c>
      <c r="X179" s="62" t="str">
        <f t="shared" si="9"/>
        <v>17</v>
      </c>
      <c r="Y179" s="63">
        <v>1</v>
      </c>
    </row>
    <row r="180" spans="1:25" ht="14.4">
      <c r="A180" s="61" t="s">
        <v>1458</v>
      </c>
      <c r="B180" s="61" t="s">
        <v>187</v>
      </c>
      <c r="C180" s="61" t="s">
        <v>3622</v>
      </c>
      <c r="D180" s="61" t="s">
        <v>3837</v>
      </c>
      <c r="E180" s="61" t="s">
        <v>3812</v>
      </c>
      <c r="F180" s="61" t="s">
        <v>4175</v>
      </c>
      <c r="G180" s="61" t="s">
        <v>3780</v>
      </c>
      <c r="H180" s="61" t="s">
        <v>4176</v>
      </c>
      <c r="I180" s="61" t="s">
        <v>3780</v>
      </c>
      <c r="J180" s="62">
        <f t="shared" si="7"/>
        <v>0.3776620370370371</v>
      </c>
      <c r="K180" s="63">
        <v>1</v>
      </c>
      <c r="M180" s="61" t="s">
        <v>813</v>
      </c>
      <c r="N180" s="61" t="s">
        <v>814</v>
      </c>
      <c r="O180" s="61" t="s">
        <v>815</v>
      </c>
      <c r="P180" s="61" t="s">
        <v>3947</v>
      </c>
      <c r="Q180" s="61" t="s">
        <v>5741</v>
      </c>
      <c r="R180" s="61" t="s">
        <v>5933</v>
      </c>
      <c r="S180" s="61" t="s">
        <v>3780</v>
      </c>
      <c r="T180" s="61" t="s">
        <v>5934</v>
      </c>
      <c r="U180" s="61" t="s">
        <v>3780</v>
      </c>
      <c r="V180" s="62"/>
      <c r="W180" s="61" t="str">
        <f t="shared" si="8"/>
        <v>08</v>
      </c>
      <c r="X180" s="62" t="str">
        <f t="shared" si="9"/>
        <v>17</v>
      </c>
      <c r="Y180" s="63">
        <v>1</v>
      </c>
    </row>
    <row r="181" spans="1:25" ht="14.4">
      <c r="A181" s="61" t="s">
        <v>1237</v>
      </c>
      <c r="B181" s="61" t="s">
        <v>187</v>
      </c>
      <c r="C181" s="61" t="s">
        <v>2090</v>
      </c>
      <c r="D181" s="61" t="s">
        <v>3807</v>
      </c>
      <c r="E181" s="61" t="s">
        <v>3812</v>
      </c>
      <c r="F181" s="61" t="s">
        <v>4177</v>
      </c>
      <c r="G181" s="61" t="s">
        <v>3780</v>
      </c>
      <c r="H181" s="61" t="s">
        <v>4178</v>
      </c>
      <c r="I181" s="61" t="s">
        <v>3780</v>
      </c>
      <c r="J181" s="62">
        <f t="shared" si="7"/>
        <v>0.37773148148148145</v>
      </c>
      <c r="K181" s="63">
        <v>1</v>
      </c>
      <c r="M181" s="61" t="s">
        <v>813</v>
      </c>
      <c r="N181" s="61" t="s">
        <v>814</v>
      </c>
      <c r="O181" s="61" t="s">
        <v>815</v>
      </c>
      <c r="P181" s="61" t="s">
        <v>3777</v>
      </c>
      <c r="Q181" s="61" t="s">
        <v>5741</v>
      </c>
      <c r="R181" s="61" t="s">
        <v>5935</v>
      </c>
      <c r="S181" s="61" t="s">
        <v>31</v>
      </c>
      <c r="T181" s="61" t="s">
        <v>5936</v>
      </c>
      <c r="U181" s="61" t="s">
        <v>31</v>
      </c>
      <c r="V181" s="62"/>
      <c r="W181" s="61" t="str">
        <f t="shared" si="8"/>
        <v>08</v>
      </c>
      <c r="X181" s="62" t="str">
        <f t="shared" si="9"/>
        <v>12</v>
      </c>
      <c r="Y181" s="63">
        <v>1</v>
      </c>
    </row>
    <row r="182" spans="1:25" ht="14.4">
      <c r="A182" s="61" t="s">
        <v>946</v>
      </c>
      <c r="B182" s="61" t="s">
        <v>187</v>
      </c>
      <c r="C182" s="61" t="s">
        <v>2124</v>
      </c>
      <c r="D182" s="61" t="s">
        <v>3894</v>
      </c>
      <c r="E182" s="61" t="s">
        <v>4002</v>
      </c>
      <c r="F182" s="61" t="s">
        <v>4179</v>
      </c>
      <c r="G182" s="61" t="s">
        <v>3780</v>
      </c>
      <c r="H182" s="61" t="s">
        <v>4180</v>
      </c>
      <c r="I182" s="61" t="s">
        <v>3780</v>
      </c>
      <c r="J182" s="62">
        <f t="shared" si="7"/>
        <v>0.37791666666666662</v>
      </c>
      <c r="K182" s="63">
        <v>1</v>
      </c>
      <c r="M182" s="61" t="s">
        <v>1399</v>
      </c>
      <c r="N182" s="61" t="s">
        <v>814</v>
      </c>
      <c r="O182" s="61" t="s">
        <v>1400</v>
      </c>
      <c r="P182" s="61" t="s">
        <v>3852</v>
      </c>
      <c r="Q182" s="61" t="s">
        <v>5741</v>
      </c>
      <c r="R182" s="61" t="s">
        <v>5935</v>
      </c>
      <c r="S182" s="61" t="s">
        <v>3780</v>
      </c>
      <c r="T182" s="61" t="s">
        <v>5827</v>
      </c>
      <c r="U182" s="61" t="s">
        <v>3780</v>
      </c>
      <c r="V182" s="62"/>
      <c r="W182" s="61" t="str">
        <f t="shared" si="8"/>
        <v>08</v>
      </c>
      <c r="X182" s="62" t="str">
        <f t="shared" si="9"/>
        <v>17</v>
      </c>
      <c r="Y182" s="63">
        <v>1</v>
      </c>
    </row>
    <row r="183" spans="1:25" ht="14.4">
      <c r="A183" s="61" t="s">
        <v>840</v>
      </c>
      <c r="B183" s="61" t="s">
        <v>187</v>
      </c>
      <c r="C183" s="61" t="s">
        <v>2124</v>
      </c>
      <c r="D183" s="61" t="s">
        <v>3852</v>
      </c>
      <c r="E183" s="61" t="s">
        <v>4002</v>
      </c>
      <c r="F183" s="61" t="s">
        <v>4181</v>
      </c>
      <c r="G183" s="61" t="s">
        <v>3767</v>
      </c>
      <c r="H183" s="61" t="s">
        <v>4182</v>
      </c>
      <c r="I183" s="61" t="s">
        <v>3767</v>
      </c>
      <c r="J183" s="62">
        <f t="shared" si="7"/>
        <v>0.37792824074074072</v>
      </c>
      <c r="K183" s="63">
        <v>0</v>
      </c>
      <c r="M183" s="61" t="s">
        <v>1399</v>
      </c>
      <c r="N183" s="61" t="s">
        <v>814</v>
      </c>
      <c r="O183" s="61" t="s">
        <v>1400</v>
      </c>
      <c r="P183" s="61" t="s">
        <v>3777</v>
      </c>
      <c r="Q183" s="61" t="s">
        <v>5741</v>
      </c>
      <c r="R183" s="61" t="s">
        <v>4255</v>
      </c>
      <c r="S183" s="61" t="s">
        <v>3780</v>
      </c>
      <c r="T183" s="61" t="s">
        <v>4129</v>
      </c>
      <c r="U183" s="61" t="s">
        <v>3780</v>
      </c>
      <c r="V183" s="62"/>
      <c r="W183" s="61" t="str">
        <f t="shared" si="8"/>
        <v>08</v>
      </c>
      <c r="X183" s="62" t="str">
        <f t="shared" si="9"/>
        <v>17</v>
      </c>
      <c r="Y183" s="63">
        <v>1</v>
      </c>
    </row>
    <row r="184" spans="1:25" ht="14.4">
      <c r="A184" s="61" t="s">
        <v>1128</v>
      </c>
      <c r="B184" s="61" t="s">
        <v>187</v>
      </c>
      <c r="C184" s="61" t="s">
        <v>2090</v>
      </c>
      <c r="D184" s="61" t="s">
        <v>3938</v>
      </c>
      <c r="E184" s="61" t="s">
        <v>3795</v>
      </c>
      <c r="F184" s="61" t="s">
        <v>3830</v>
      </c>
      <c r="G184" s="61" t="s">
        <v>3780</v>
      </c>
      <c r="H184" s="61" t="s">
        <v>4183</v>
      </c>
      <c r="I184" s="61" t="s">
        <v>3780</v>
      </c>
      <c r="J184" s="62">
        <f t="shared" si="7"/>
        <v>0.37793981481481481</v>
      </c>
      <c r="K184" s="63">
        <v>1</v>
      </c>
      <c r="M184" s="61" t="s">
        <v>813</v>
      </c>
      <c r="N184" s="61" t="s">
        <v>814</v>
      </c>
      <c r="O184" s="61" t="s">
        <v>815</v>
      </c>
      <c r="P184" s="61" t="s">
        <v>3957</v>
      </c>
      <c r="Q184" s="61" t="s">
        <v>5741</v>
      </c>
      <c r="R184" s="61" t="s">
        <v>5937</v>
      </c>
      <c r="S184" s="61" t="s">
        <v>3780</v>
      </c>
      <c r="T184" s="61" t="s">
        <v>5938</v>
      </c>
      <c r="U184" s="61" t="s">
        <v>3780</v>
      </c>
      <c r="V184" s="62"/>
      <c r="W184" s="61" t="str">
        <f t="shared" si="8"/>
        <v>08</v>
      </c>
      <c r="X184" s="62" t="str">
        <f t="shared" si="9"/>
        <v>17</v>
      </c>
      <c r="Y184" s="63">
        <v>1</v>
      </c>
    </row>
    <row r="185" spans="1:25" ht="14.4">
      <c r="A185" s="61" t="s">
        <v>1013</v>
      </c>
      <c r="B185" s="61" t="s">
        <v>187</v>
      </c>
      <c r="C185" s="61" t="s">
        <v>2090</v>
      </c>
      <c r="D185" s="61" t="s">
        <v>3826</v>
      </c>
      <c r="E185" s="61" t="s">
        <v>3845</v>
      </c>
      <c r="F185" s="61" t="s">
        <v>4184</v>
      </c>
      <c r="G185" s="61" t="s">
        <v>3780</v>
      </c>
      <c r="H185" s="61" t="s">
        <v>4182</v>
      </c>
      <c r="I185" s="61" t="s">
        <v>3780</v>
      </c>
      <c r="J185" s="62">
        <f t="shared" si="7"/>
        <v>0.37795138888888885</v>
      </c>
      <c r="K185" s="63">
        <v>1</v>
      </c>
      <c r="M185" s="61" t="s">
        <v>1399</v>
      </c>
      <c r="N185" s="61" t="s">
        <v>814</v>
      </c>
      <c r="O185" s="61" t="s">
        <v>1400</v>
      </c>
      <c r="P185" s="61" t="s">
        <v>3859</v>
      </c>
      <c r="Q185" s="61" t="s">
        <v>5741</v>
      </c>
      <c r="R185" s="61" t="s">
        <v>5939</v>
      </c>
      <c r="S185" s="61" t="s">
        <v>3780</v>
      </c>
      <c r="T185" s="61" t="s">
        <v>5940</v>
      </c>
      <c r="U185" s="61" t="s">
        <v>3780</v>
      </c>
      <c r="V185" s="62"/>
      <c r="W185" s="61" t="str">
        <f t="shared" si="8"/>
        <v>08</v>
      </c>
      <c r="X185" s="62" t="str">
        <f t="shared" si="9"/>
        <v>17</v>
      </c>
      <c r="Y185" s="63">
        <v>1</v>
      </c>
    </row>
    <row r="186" spans="1:25" ht="14.4">
      <c r="A186" s="61" t="s">
        <v>1702</v>
      </c>
      <c r="B186" s="61" t="s">
        <v>40</v>
      </c>
      <c r="C186" s="61" t="s">
        <v>2016</v>
      </c>
      <c r="D186" s="61" t="s">
        <v>3823</v>
      </c>
      <c r="E186" s="61" t="s">
        <v>3812</v>
      </c>
      <c r="F186" s="61" t="s">
        <v>4185</v>
      </c>
      <c r="G186" s="61" t="s">
        <v>3780</v>
      </c>
      <c r="H186" s="61" t="s">
        <v>4186</v>
      </c>
      <c r="I186" s="61" t="s">
        <v>3780</v>
      </c>
      <c r="J186" s="62">
        <f t="shared" si="7"/>
        <v>0.37799768518518523</v>
      </c>
      <c r="K186" s="63">
        <v>1</v>
      </c>
      <c r="M186" s="61" t="s">
        <v>1399</v>
      </c>
      <c r="N186" s="61" t="s">
        <v>814</v>
      </c>
      <c r="O186" s="61" t="s">
        <v>1400</v>
      </c>
      <c r="P186" s="61" t="s">
        <v>3837</v>
      </c>
      <c r="Q186" s="61" t="s">
        <v>5741</v>
      </c>
      <c r="R186" s="61" t="s">
        <v>5941</v>
      </c>
      <c r="S186" s="61" t="s">
        <v>3780</v>
      </c>
      <c r="T186" s="61" t="s">
        <v>5942</v>
      </c>
      <c r="U186" s="61" t="s">
        <v>3780</v>
      </c>
      <c r="V186" s="62"/>
      <c r="W186" s="61" t="str">
        <f t="shared" si="8"/>
        <v>08</v>
      </c>
      <c r="X186" s="62" t="str">
        <f t="shared" si="9"/>
        <v>17</v>
      </c>
      <c r="Y186" s="63">
        <v>1</v>
      </c>
    </row>
    <row r="187" spans="1:25" ht="14.4">
      <c r="A187" s="61" t="s">
        <v>997</v>
      </c>
      <c r="B187" s="61" t="s">
        <v>187</v>
      </c>
      <c r="C187" s="61" t="s">
        <v>2090</v>
      </c>
      <c r="D187" s="61" t="s">
        <v>3921</v>
      </c>
      <c r="E187" s="61" t="s">
        <v>3927</v>
      </c>
      <c r="F187" s="61" t="s">
        <v>4187</v>
      </c>
      <c r="G187" s="61" t="s">
        <v>3780</v>
      </c>
      <c r="H187" s="61" t="s">
        <v>3866</v>
      </c>
      <c r="I187" s="61" t="s">
        <v>3780</v>
      </c>
      <c r="J187" s="62">
        <f t="shared" si="7"/>
        <v>0.37802083333333331</v>
      </c>
      <c r="K187" s="63">
        <v>1</v>
      </c>
      <c r="M187" s="61" t="s">
        <v>1706</v>
      </c>
      <c r="N187" s="61" t="s">
        <v>814</v>
      </c>
      <c r="O187" s="61" t="s">
        <v>814</v>
      </c>
      <c r="P187" s="61" t="s">
        <v>3811</v>
      </c>
      <c r="Q187" s="61" t="s">
        <v>5741</v>
      </c>
      <c r="R187" s="61" t="s">
        <v>5943</v>
      </c>
      <c r="S187" s="61" t="s">
        <v>3780</v>
      </c>
      <c r="T187" s="61" t="s">
        <v>5944</v>
      </c>
      <c r="U187" s="61" t="s">
        <v>3780</v>
      </c>
      <c r="V187" s="62"/>
      <c r="W187" s="61" t="str">
        <f t="shared" si="8"/>
        <v>08</v>
      </c>
      <c r="X187" s="62" t="str">
        <f t="shared" si="9"/>
        <v>17</v>
      </c>
      <c r="Y187" s="63">
        <v>1</v>
      </c>
    </row>
    <row r="188" spans="1:25" ht="14.4">
      <c r="A188" s="61" t="s">
        <v>997</v>
      </c>
      <c r="B188" s="61" t="s">
        <v>187</v>
      </c>
      <c r="C188" s="61" t="s">
        <v>2090</v>
      </c>
      <c r="D188" s="61" t="s">
        <v>3826</v>
      </c>
      <c r="E188" s="61" t="s">
        <v>3845</v>
      </c>
      <c r="F188" s="61" t="s">
        <v>4188</v>
      </c>
      <c r="G188" s="61" t="s">
        <v>3780</v>
      </c>
      <c r="H188" s="61" t="s">
        <v>4182</v>
      </c>
      <c r="I188" s="61" t="s">
        <v>3780</v>
      </c>
      <c r="J188" s="62">
        <f t="shared" si="7"/>
        <v>0.37809027777777776</v>
      </c>
      <c r="K188" s="63">
        <v>1</v>
      </c>
      <c r="M188" s="61" t="s">
        <v>1399</v>
      </c>
      <c r="N188" s="61" t="s">
        <v>814</v>
      </c>
      <c r="O188" s="61" t="s">
        <v>1400</v>
      </c>
      <c r="P188" s="61" t="s">
        <v>3819</v>
      </c>
      <c r="Q188" s="61" t="s">
        <v>5741</v>
      </c>
      <c r="R188" s="61" t="s">
        <v>5945</v>
      </c>
      <c r="S188" s="61" t="s">
        <v>3767</v>
      </c>
      <c r="T188" s="61" t="s">
        <v>5631</v>
      </c>
      <c r="U188" s="61" t="s">
        <v>3767</v>
      </c>
      <c r="V188" s="62"/>
      <c r="W188" s="61" t="str">
        <f t="shared" si="8"/>
        <v>08</v>
      </c>
      <c r="X188" s="62" t="str">
        <f t="shared" si="9"/>
        <v>未打卡</v>
      </c>
      <c r="Y188" s="63"/>
    </row>
    <row r="189" spans="1:25" ht="14.4">
      <c r="A189" s="61" t="s">
        <v>1458</v>
      </c>
      <c r="B189" s="61" t="s">
        <v>187</v>
      </c>
      <c r="C189" s="61" t="s">
        <v>3622</v>
      </c>
      <c r="D189" s="61" t="s">
        <v>3840</v>
      </c>
      <c r="E189" s="61" t="s">
        <v>3927</v>
      </c>
      <c r="F189" s="61" t="s">
        <v>4189</v>
      </c>
      <c r="G189" s="61" t="s">
        <v>3780</v>
      </c>
      <c r="H189" s="61" t="s">
        <v>4190</v>
      </c>
      <c r="I189" s="61" t="s">
        <v>3780</v>
      </c>
      <c r="J189" s="62">
        <f t="shared" si="7"/>
        <v>0.37810185185185186</v>
      </c>
      <c r="K189" s="63">
        <v>1</v>
      </c>
      <c r="M189" s="61" t="s">
        <v>813</v>
      </c>
      <c r="N189" s="61" t="s">
        <v>814</v>
      </c>
      <c r="O189" s="61" t="s">
        <v>815</v>
      </c>
      <c r="P189" s="61" t="s">
        <v>3782</v>
      </c>
      <c r="Q189" s="61" t="s">
        <v>5741</v>
      </c>
      <c r="R189" s="61" t="s">
        <v>5946</v>
      </c>
      <c r="S189" s="61" t="s">
        <v>3780</v>
      </c>
      <c r="T189" s="61" t="s">
        <v>5947</v>
      </c>
      <c r="U189" s="61" t="s">
        <v>3780</v>
      </c>
      <c r="V189" s="62"/>
      <c r="W189" s="61" t="str">
        <f t="shared" si="8"/>
        <v>08</v>
      </c>
      <c r="X189" s="62" t="str">
        <f t="shared" si="9"/>
        <v>17</v>
      </c>
      <c r="Y189" s="63">
        <v>1</v>
      </c>
    </row>
    <row r="190" spans="1:25" ht="14.4">
      <c r="A190" s="61" t="s">
        <v>1237</v>
      </c>
      <c r="B190" s="61" t="s">
        <v>187</v>
      </c>
      <c r="C190" s="61" t="s">
        <v>2090</v>
      </c>
      <c r="D190" s="61" t="s">
        <v>3938</v>
      </c>
      <c r="E190" s="61" t="s">
        <v>3812</v>
      </c>
      <c r="F190" s="61" t="s">
        <v>4191</v>
      </c>
      <c r="G190" s="61" t="s">
        <v>3780</v>
      </c>
      <c r="H190" s="61" t="s">
        <v>4113</v>
      </c>
      <c r="I190" s="61" t="s">
        <v>3780</v>
      </c>
      <c r="J190" s="62">
        <f t="shared" si="7"/>
        <v>0.37814814814814807</v>
      </c>
      <c r="K190" s="63">
        <v>1</v>
      </c>
      <c r="M190" s="61" t="s">
        <v>813</v>
      </c>
      <c r="N190" s="61" t="s">
        <v>814</v>
      </c>
      <c r="O190" s="61" t="s">
        <v>815</v>
      </c>
      <c r="P190" s="61" t="s">
        <v>3867</v>
      </c>
      <c r="Q190" s="61" t="s">
        <v>5741</v>
      </c>
      <c r="R190" s="61" t="s">
        <v>5948</v>
      </c>
      <c r="S190" s="61" t="s">
        <v>3780</v>
      </c>
      <c r="T190" s="61" t="s">
        <v>5748</v>
      </c>
      <c r="U190" s="61" t="s">
        <v>3780</v>
      </c>
      <c r="V190" s="62"/>
      <c r="W190" s="61" t="str">
        <f t="shared" si="8"/>
        <v>08</v>
      </c>
      <c r="X190" s="62" t="str">
        <f t="shared" si="9"/>
        <v>17</v>
      </c>
      <c r="Y190" s="63">
        <v>1</v>
      </c>
    </row>
    <row r="191" spans="1:25" ht="14.4">
      <c r="A191" s="61" t="s">
        <v>1481</v>
      </c>
      <c r="B191" s="61" t="s">
        <v>187</v>
      </c>
      <c r="C191" s="61" t="s">
        <v>2090</v>
      </c>
      <c r="D191" s="61" t="s">
        <v>3852</v>
      </c>
      <c r="E191" s="61" t="s">
        <v>3849</v>
      </c>
      <c r="F191" s="61" t="s">
        <v>4192</v>
      </c>
      <c r="G191" s="61" t="s">
        <v>3780</v>
      </c>
      <c r="H191" s="61" t="s">
        <v>4193</v>
      </c>
      <c r="I191" s="61" t="s">
        <v>3780</v>
      </c>
      <c r="J191" s="62">
        <f t="shared" si="7"/>
        <v>0.37815972222222211</v>
      </c>
      <c r="K191" s="63">
        <v>1</v>
      </c>
      <c r="M191" s="61" t="s">
        <v>813</v>
      </c>
      <c r="N191" s="61" t="s">
        <v>814</v>
      </c>
      <c r="O191" s="61" t="s">
        <v>815</v>
      </c>
      <c r="P191" s="61" t="s">
        <v>3807</v>
      </c>
      <c r="Q191" s="61" t="s">
        <v>5741</v>
      </c>
      <c r="R191" s="61" t="s">
        <v>5949</v>
      </c>
      <c r="S191" s="61" t="s">
        <v>3780</v>
      </c>
      <c r="T191" s="61" t="s">
        <v>5864</v>
      </c>
      <c r="U191" s="61" t="s">
        <v>3780</v>
      </c>
      <c r="V191" s="62"/>
      <c r="W191" s="61" t="str">
        <f t="shared" si="8"/>
        <v>08</v>
      </c>
      <c r="X191" s="62" t="str">
        <f t="shared" si="9"/>
        <v>17</v>
      </c>
      <c r="Y191" s="63">
        <v>1</v>
      </c>
    </row>
    <row r="192" spans="1:25" ht="14.4">
      <c r="A192" s="61" t="s">
        <v>1013</v>
      </c>
      <c r="B192" s="61" t="s">
        <v>187</v>
      </c>
      <c r="C192" s="61" t="s">
        <v>2090</v>
      </c>
      <c r="D192" s="61" t="s">
        <v>4015</v>
      </c>
      <c r="E192" s="61" t="s">
        <v>3849</v>
      </c>
      <c r="F192" s="61" t="s">
        <v>4194</v>
      </c>
      <c r="G192" s="61" t="s">
        <v>3780</v>
      </c>
      <c r="H192" s="61" t="s">
        <v>4195</v>
      </c>
      <c r="I192" s="61" t="s">
        <v>3780</v>
      </c>
      <c r="J192" s="62">
        <f t="shared" si="7"/>
        <v>0.37822916666666667</v>
      </c>
      <c r="K192" s="63">
        <v>1</v>
      </c>
      <c r="M192" s="61" t="s">
        <v>1706</v>
      </c>
      <c r="N192" s="61" t="s">
        <v>814</v>
      </c>
      <c r="O192" s="61" t="s">
        <v>814</v>
      </c>
      <c r="P192" s="61" t="s">
        <v>3992</v>
      </c>
      <c r="Q192" s="61" t="s">
        <v>5741</v>
      </c>
      <c r="R192" s="61" t="s">
        <v>5950</v>
      </c>
      <c r="S192" s="61" t="s">
        <v>3780</v>
      </c>
      <c r="T192" s="61" t="s">
        <v>5951</v>
      </c>
      <c r="U192" s="61" t="s">
        <v>3780</v>
      </c>
      <c r="V192" s="62"/>
      <c r="W192" s="61" t="str">
        <f t="shared" si="8"/>
        <v>08</v>
      </c>
      <c r="X192" s="62" t="str">
        <f t="shared" si="9"/>
        <v>17</v>
      </c>
      <c r="Y192" s="63">
        <v>1</v>
      </c>
    </row>
    <row r="193" spans="1:25" ht="14.4">
      <c r="A193" s="61" t="s">
        <v>1268</v>
      </c>
      <c r="B193" s="61" t="s">
        <v>187</v>
      </c>
      <c r="C193" s="61" t="s">
        <v>2090</v>
      </c>
      <c r="D193" s="61" t="s">
        <v>3852</v>
      </c>
      <c r="E193" s="61" t="s">
        <v>4002</v>
      </c>
      <c r="F193" s="61" t="s">
        <v>4196</v>
      </c>
      <c r="G193" s="61" t="s">
        <v>3767</v>
      </c>
      <c r="H193" s="61" t="s">
        <v>4197</v>
      </c>
      <c r="I193" s="61" t="s">
        <v>3767</v>
      </c>
      <c r="J193" s="62">
        <f t="shared" si="7"/>
        <v>0.37831018518518517</v>
      </c>
      <c r="K193" s="63">
        <v>0</v>
      </c>
      <c r="M193" s="61" t="s">
        <v>813</v>
      </c>
      <c r="N193" s="61" t="s">
        <v>814</v>
      </c>
      <c r="O193" s="61" t="s">
        <v>815</v>
      </c>
      <c r="P193" s="61" t="s">
        <v>3819</v>
      </c>
      <c r="Q193" s="61" t="s">
        <v>5741</v>
      </c>
      <c r="R193" s="61" t="s">
        <v>5952</v>
      </c>
      <c r="S193" s="61" t="s">
        <v>3780</v>
      </c>
      <c r="T193" s="61" t="s">
        <v>4890</v>
      </c>
      <c r="U193" s="61" t="s">
        <v>3780</v>
      </c>
      <c r="V193" s="62"/>
      <c r="W193" s="61" t="str">
        <f t="shared" si="8"/>
        <v>08</v>
      </c>
      <c r="X193" s="62" t="str">
        <f t="shared" si="9"/>
        <v>17</v>
      </c>
      <c r="Y193" s="63">
        <v>1</v>
      </c>
    </row>
    <row r="194" spans="1:25" ht="14.4">
      <c r="A194" s="61" t="s">
        <v>1702</v>
      </c>
      <c r="B194" s="61" t="s">
        <v>40</v>
      </c>
      <c r="C194" s="61" t="s">
        <v>2016</v>
      </c>
      <c r="D194" s="61" t="s">
        <v>3894</v>
      </c>
      <c r="E194" s="61" t="s">
        <v>3849</v>
      </c>
      <c r="F194" s="61" t="s">
        <v>4198</v>
      </c>
      <c r="G194" s="61" t="s">
        <v>3780</v>
      </c>
      <c r="H194" s="61" t="s">
        <v>4199</v>
      </c>
      <c r="I194" s="61" t="s">
        <v>3780</v>
      </c>
      <c r="J194" s="62">
        <f t="shared" si="7"/>
        <v>0.37836805555555547</v>
      </c>
      <c r="K194" s="63">
        <v>1</v>
      </c>
      <c r="M194" s="61" t="s">
        <v>813</v>
      </c>
      <c r="N194" s="61" t="s">
        <v>814</v>
      </c>
      <c r="O194" s="61" t="s">
        <v>815</v>
      </c>
      <c r="P194" s="61" t="s">
        <v>3992</v>
      </c>
      <c r="Q194" s="61" t="s">
        <v>5741</v>
      </c>
      <c r="R194" s="61" t="s">
        <v>5953</v>
      </c>
      <c r="S194" s="61" t="s">
        <v>3780</v>
      </c>
      <c r="T194" s="61" t="s">
        <v>4294</v>
      </c>
      <c r="U194" s="61" t="s">
        <v>3780</v>
      </c>
      <c r="V194" s="62"/>
      <c r="W194" s="61" t="str">
        <f t="shared" si="8"/>
        <v>08</v>
      </c>
      <c r="X194" s="62" t="str">
        <f t="shared" si="9"/>
        <v>17</v>
      </c>
      <c r="Y194" s="63">
        <v>1</v>
      </c>
    </row>
    <row r="195" spans="1:25" ht="14.4">
      <c r="A195" s="61" t="s">
        <v>997</v>
      </c>
      <c r="B195" s="61" t="s">
        <v>187</v>
      </c>
      <c r="C195" s="61" t="s">
        <v>2090</v>
      </c>
      <c r="D195" s="61" t="s">
        <v>4015</v>
      </c>
      <c r="E195" s="61" t="s">
        <v>3849</v>
      </c>
      <c r="F195" s="61" t="s">
        <v>4200</v>
      </c>
      <c r="G195" s="61" t="s">
        <v>3780</v>
      </c>
      <c r="H195" s="61" t="s">
        <v>4201</v>
      </c>
      <c r="I195" s="61" t="s">
        <v>3780</v>
      </c>
      <c r="J195" s="62">
        <f t="shared" si="7"/>
        <v>0.37843750000000009</v>
      </c>
      <c r="K195" s="63">
        <v>1</v>
      </c>
      <c r="M195" s="61" t="s">
        <v>813</v>
      </c>
      <c r="N195" s="61" t="s">
        <v>814</v>
      </c>
      <c r="O195" s="61" t="s">
        <v>815</v>
      </c>
      <c r="P195" s="61" t="s">
        <v>4015</v>
      </c>
      <c r="Q195" s="61" t="s">
        <v>5741</v>
      </c>
      <c r="R195" s="61" t="s">
        <v>5953</v>
      </c>
      <c r="S195" s="61" t="s">
        <v>3780</v>
      </c>
      <c r="T195" s="61" t="s">
        <v>5954</v>
      </c>
      <c r="U195" s="61" t="s">
        <v>3780</v>
      </c>
      <c r="V195" s="62"/>
      <c r="W195" s="61" t="str">
        <f t="shared" si="8"/>
        <v>08</v>
      </c>
      <c r="X195" s="62" t="str">
        <f t="shared" si="9"/>
        <v>17</v>
      </c>
      <c r="Y195" s="63">
        <v>1</v>
      </c>
    </row>
    <row r="196" spans="1:25" ht="14.4">
      <c r="A196" s="61" t="s">
        <v>273</v>
      </c>
      <c r="B196" s="61" t="s">
        <v>187</v>
      </c>
      <c r="C196" s="61" t="s">
        <v>2090</v>
      </c>
      <c r="D196" s="61" t="s">
        <v>3840</v>
      </c>
      <c r="E196" s="61" t="s">
        <v>3812</v>
      </c>
      <c r="F196" s="61" t="s">
        <v>4111</v>
      </c>
      <c r="G196" s="61" t="s">
        <v>3780</v>
      </c>
      <c r="H196" s="61" t="s">
        <v>4115</v>
      </c>
      <c r="I196" s="61" t="s">
        <v>3780</v>
      </c>
      <c r="J196" s="62">
        <f t="shared" ref="J196:J259" si="10">H196-F196</f>
        <v>0.37849537037037034</v>
      </c>
      <c r="K196" s="63">
        <v>1</v>
      </c>
      <c r="M196" s="61" t="s">
        <v>1618</v>
      </c>
      <c r="N196" s="61" t="s">
        <v>814</v>
      </c>
      <c r="O196" s="61" t="s">
        <v>1619</v>
      </c>
      <c r="P196" s="61" t="s">
        <v>3947</v>
      </c>
      <c r="Q196" s="61" t="s">
        <v>5741</v>
      </c>
      <c r="R196" s="61" t="s">
        <v>4093</v>
      </c>
      <c r="S196" s="61" t="s">
        <v>3780</v>
      </c>
      <c r="T196" s="61" t="s">
        <v>5955</v>
      </c>
      <c r="U196" s="61" t="s">
        <v>3780</v>
      </c>
      <c r="V196" s="62"/>
      <c r="W196" s="61" t="str">
        <f t="shared" si="8"/>
        <v>08</v>
      </c>
      <c r="X196" s="62" t="str">
        <f t="shared" si="9"/>
        <v>17</v>
      </c>
      <c r="Y196" s="63">
        <v>1</v>
      </c>
    </row>
    <row r="197" spans="1:25" ht="14.4">
      <c r="A197" s="61" t="s">
        <v>821</v>
      </c>
      <c r="B197" s="61" t="s">
        <v>187</v>
      </c>
      <c r="C197" s="61" t="s">
        <v>2090</v>
      </c>
      <c r="D197" s="61" t="s">
        <v>3872</v>
      </c>
      <c r="E197" s="61" t="s">
        <v>3849</v>
      </c>
      <c r="F197" s="61" t="s">
        <v>4202</v>
      </c>
      <c r="G197" s="61" t="s">
        <v>4117</v>
      </c>
      <c r="H197" s="61" t="s">
        <v>4203</v>
      </c>
      <c r="I197" s="61" t="s">
        <v>3780</v>
      </c>
      <c r="J197" s="62">
        <f t="shared" si="10"/>
        <v>0.37855324074074065</v>
      </c>
      <c r="K197" s="63">
        <v>1</v>
      </c>
      <c r="M197" s="61" t="s">
        <v>1658</v>
      </c>
      <c r="N197" s="61" t="s">
        <v>814</v>
      </c>
      <c r="O197" s="61" t="s">
        <v>815</v>
      </c>
      <c r="P197" s="61" t="s">
        <v>3777</v>
      </c>
      <c r="Q197" s="61" t="s">
        <v>5741</v>
      </c>
      <c r="R197" s="61" t="s">
        <v>4093</v>
      </c>
      <c r="S197" s="61" t="s">
        <v>3780</v>
      </c>
      <c r="T197" s="61" t="s">
        <v>5956</v>
      </c>
      <c r="U197" s="61" t="s">
        <v>3780</v>
      </c>
      <c r="V197" s="62"/>
      <c r="W197" s="61" t="str">
        <f t="shared" ref="W197:W260" si="11">TEXT(R197,"hh")</f>
        <v>08</v>
      </c>
      <c r="X197" s="62" t="str">
        <f t="shared" ref="X197:X260" si="12">TEXT(T197,"HH")</f>
        <v>18</v>
      </c>
      <c r="Y197" s="63">
        <v>1</v>
      </c>
    </row>
    <row r="198" spans="1:25" ht="14.4">
      <c r="A198" s="61" t="s">
        <v>1237</v>
      </c>
      <c r="B198" s="61" t="s">
        <v>187</v>
      </c>
      <c r="C198" s="61" t="s">
        <v>2090</v>
      </c>
      <c r="D198" s="61" t="s">
        <v>3950</v>
      </c>
      <c r="E198" s="61" t="s">
        <v>3845</v>
      </c>
      <c r="F198" s="61" t="s">
        <v>4204</v>
      </c>
      <c r="G198" s="61" t="s">
        <v>3780</v>
      </c>
      <c r="H198" s="61" t="s">
        <v>4205</v>
      </c>
      <c r="I198" s="61" t="s">
        <v>3780</v>
      </c>
      <c r="J198" s="62">
        <f t="shared" si="10"/>
        <v>0.37857638888888895</v>
      </c>
      <c r="K198" s="63">
        <v>1</v>
      </c>
      <c r="M198" s="61" t="s">
        <v>1658</v>
      </c>
      <c r="N198" s="61" t="s">
        <v>814</v>
      </c>
      <c r="O198" s="61" t="s">
        <v>815</v>
      </c>
      <c r="P198" s="61" t="s">
        <v>3837</v>
      </c>
      <c r="Q198" s="61" t="s">
        <v>5741</v>
      </c>
      <c r="R198" s="61" t="s">
        <v>4093</v>
      </c>
      <c r="S198" s="61" t="s">
        <v>3780</v>
      </c>
      <c r="T198" s="61" t="s">
        <v>5957</v>
      </c>
      <c r="U198" s="61" t="s">
        <v>3780</v>
      </c>
      <c r="V198" s="62"/>
      <c r="W198" s="61" t="str">
        <f t="shared" si="11"/>
        <v>08</v>
      </c>
      <c r="X198" s="62" t="str">
        <f t="shared" si="12"/>
        <v>17</v>
      </c>
      <c r="Y198" s="63">
        <v>1</v>
      </c>
    </row>
    <row r="199" spans="1:25" ht="14.4">
      <c r="A199" s="61" t="s">
        <v>1290</v>
      </c>
      <c r="B199" s="61" t="s">
        <v>40</v>
      </c>
      <c r="C199" s="61" t="s">
        <v>2016</v>
      </c>
      <c r="D199" s="61" t="s">
        <v>3794</v>
      </c>
      <c r="E199" s="61" t="s">
        <v>3812</v>
      </c>
      <c r="F199" s="61" t="s">
        <v>4111</v>
      </c>
      <c r="G199" s="61" t="s">
        <v>3780</v>
      </c>
      <c r="H199" s="61" t="s">
        <v>4206</v>
      </c>
      <c r="I199" s="61" t="s">
        <v>3780</v>
      </c>
      <c r="J199" s="62">
        <f t="shared" si="10"/>
        <v>0.37862268518518521</v>
      </c>
      <c r="K199" s="63">
        <v>1</v>
      </c>
      <c r="M199" s="61" t="s">
        <v>1658</v>
      </c>
      <c r="N199" s="61" t="s">
        <v>814</v>
      </c>
      <c r="O199" s="61" t="s">
        <v>815</v>
      </c>
      <c r="P199" s="61" t="s">
        <v>3782</v>
      </c>
      <c r="Q199" s="61" t="s">
        <v>5741</v>
      </c>
      <c r="R199" s="61" t="s">
        <v>4093</v>
      </c>
      <c r="S199" s="61" t="s">
        <v>3780</v>
      </c>
      <c r="T199" s="61" t="s">
        <v>5958</v>
      </c>
      <c r="U199" s="61" t="s">
        <v>3780</v>
      </c>
      <c r="V199" s="62"/>
      <c r="W199" s="61" t="str">
        <f t="shared" si="11"/>
        <v>08</v>
      </c>
      <c r="X199" s="62" t="str">
        <f t="shared" si="12"/>
        <v>17</v>
      </c>
      <c r="Y199" s="63">
        <v>1</v>
      </c>
    </row>
    <row r="200" spans="1:25" ht="14.4">
      <c r="A200" s="61" t="s">
        <v>273</v>
      </c>
      <c r="B200" s="61" t="s">
        <v>187</v>
      </c>
      <c r="C200" s="61" t="s">
        <v>2090</v>
      </c>
      <c r="D200" s="61" t="s">
        <v>3802</v>
      </c>
      <c r="E200" s="61" t="s">
        <v>3799</v>
      </c>
      <c r="F200" s="61" t="s">
        <v>4207</v>
      </c>
      <c r="G200" s="61" t="s">
        <v>3780</v>
      </c>
      <c r="H200" s="61" t="s">
        <v>4208</v>
      </c>
      <c r="I200" s="61" t="s">
        <v>3780</v>
      </c>
      <c r="J200" s="62">
        <f t="shared" si="10"/>
        <v>0.3786342592592592</v>
      </c>
      <c r="K200" s="63">
        <v>1</v>
      </c>
      <c r="M200" s="61" t="s">
        <v>1658</v>
      </c>
      <c r="N200" s="61" t="s">
        <v>814</v>
      </c>
      <c r="O200" s="61" t="s">
        <v>815</v>
      </c>
      <c r="P200" s="61" t="s">
        <v>3872</v>
      </c>
      <c r="Q200" s="61" t="s">
        <v>5741</v>
      </c>
      <c r="R200" s="61" t="s">
        <v>4093</v>
      </c>
      <c r="S200" s="61" t="s">
        <v>3780</v>
      </c>
      <c r="T200" s="61" t="s">
        <v>5959</v>
      </c>
      <c r="U200" s="61" t="s">
        <v>3780</v>
      </c>
      <c r="V200" s="62"/>
      <c r="W200" s="61" t="str">
        <f t="shared" si="11"/>
        <v>08</v>
      </c>
      <c r="X200" s="62" t="str">
        <f t="shared" si="12"/>
        <v>17</v>
      </c>
      <c r="Y200" s="63">
        <v>1</v>
      </c>
    </row>
    <row r="201" spans="1:25" ht="14.4">
      <c r="A201" s="61" t="s">
        <v>299</v>
      </c>
      <c r="B201" s="61" t="s">
        <v>187</v>
      </c>
      <c r="C201" s="61" t="s">
        <v>2090</v>
      </c>
      <c r="D201" s="61" t="s">
        <v>3798</v>
      </c>
      <c r="E201" s="61" t="s">
        <v>3985</v>
      </c>
      <c r="F201" s="61" t="s">
        <v>4209</v>
      </c>
      <c r="G201" s="61" t="s">
        <v>3780</v>
      </c>
      <c r="H201" s="61" t="s">
        <v>4210</v>
      </c>
      <c r="I201" s="61" t="s">
        <v>3780</v>
      </c>
      <c r="J201" s="62">
        <f t="shared" si="10"/>
        <v>0.37872685185185173</v>
      </c>
      <c r="K201" s="63">
        <v>1</v>
      </c>
      <c r="M201" s="61" t="s">
        <v>813</v>
      </c>
      <c r="N201" s="61" t="s">
        <v>814</v>
      </c>
      <c r="O201" s="61" t="s">
        <v>815</v>
      </c>
      <c r="P201" s="61" t="s">
        <v>3840</v>
      </c>
      <c r="Q201" s="61" t="s">
        <v>5741</v>
      </c>
      <c r="R201" s="61" t="s">
        <v>5960</v>
      </c>
      <c r="S201" s="61" t="s">
        <v>3780</v>
      </c>
      <c r="T201" s="61" t="s">
        <v>5702</v>
      </c>
      <c r="U201" s="61" t="s">
        <v>3780</v>
      </c>
      <c r="V201" s="62"/>
      <c r="W201" s="61" t="str">
        <f t="shared" si="11"/>
        <v>08</v>
      </c>
      <c r="X201" s="62" t="str">
        <f t="shared" si="12"/>
        <v>17</v>
      </c>
      <c r="Y201" s="63">
        <v>1</v>
      </c>
    </row>
    <row r="202" spans="1:25" ht="14.4">
      <c r="A202" s="61" t="s">
        <v>299</v>
      </c>
      <c r="B202" s="61" t="s">
        <v>187</v>
      </c>
      <c r="C202" s="61" t="s">
        <v>2090</v>
      </c>
      <c r="D202" s="61" t="s">
        <v>3777</v>
      </c>
      <c r="E202" s="61" t="s">
        <v>3927</v>
      </c>
      <c r="F202" s="61" t="s">
        <v>4211</v>
      </c>
      <c r="G202" s="61" t="s">
        <v>3780</v>
      </c>
      <c r="H202" s="61" t="s">
        <v>3866</v>
      </c>
      <c r="I202" s="61" t="s">
        <v>3780</v>
      </c>
      <c r="J202" s="62">
        <f t="shared" si="10"/>
        <v>0.37877314814814816</v>
      </c>
      <c r="K202" s="63">
        <v>1</v>
      </c>
      <c r="M202" s="61" t="s">
        <v>1706</v>
      </c>
      <c r="N202" s="61" t="s">
        <v>814</v>
      </c>
      <c r="O202" s="61" t="s">
        <v>814</v>
      </c>
      <c r="P202" s="61" t="s">
        <v>3862</v>
      </c>
      <c r="Q202" s="61" t="s">
        <v>5741</v>
      </c>
      <c r="R202" s="61" t="s">
        <v>5961</v>
      </c>
      <c r="S202" s="61" t="s">
        <v>3780</v>
      </c>
      <c r="T202" s="61" t="s">
        <v>3839</v>
      </c>
      <c r="U202" s="61" t="s">
        <v>3780</v>
      </c>
      <c r="V202" s="62"/>
      <c r="W202" s="61" t="str">
        <f t="shared" si="11"/>
        <v>08</v>
      </c>
      <c r="X202" s="62" t="str">
        <f t="shared" si="12"/>
        <v>17</v>
      </c>
      <c r="Y202" s="63">
        <v>1</v>
      </c>
    </row>
    <row r="203" spans="1:25" ht="14.4">
      <c r="A203" s="61" t="s">
        <v>1458</v>
      </c>
      <c r="B203" s="61" t="s">
        <v>187</v>
      </c>
      <c r="C203" s="61" t="s">
        <v>3622</v>
      </c>
      <c r="D203" s="61" t="s">
        <v>3777</v>
      </c>
      <c r="E203" s="61" t="s">
        <v>4123</v>
      </c>
      <c r="F203" s="61" t="s">
        <v>4212</v>
      </c>
      <c r="G203" s="61" t="s">
        <v>3780</v>
      </c>
      <c r="H203" s="61" t="s">
        <v>4213</v>
      </c>
      <c r="I203" s="61" t="s">
        <v>3780</v>
      </c>
      <c r="J203" s="62">
        <f t="shared" si="10"/>
        <v>0.37884259259259251</v>
      </c>
      <c r="K203" s="63">
        <v>1</v>
      </c>
      <c r="M203" s="61" t="s">
        <v>813</v>
      </c>
      <c r="N203" s="61" t="s">
        <v>814</v>
      </c>
      <c r="O203" s="61" t="s">
        <v>815</v>
      </c>
      <c r="P203" s="61" t="s">
        <v>3862</v>
      </c>
      <c r="Q203" s="61" t="s">
        <v>5741</v>
      </c>
      <c r="R203" s="61" t="s">
        <v>4147</v>
      </c>
      <c r="S203" s="61" t="s">
        <v>3780</v>
      </c>
      <c r="T203" s="61" t="s">
        <v>5023</v>
      </c>
      <c r="U203" s="61" t="s">
        <v>3780</v>
      </c>
      <c r="V203" s="62"/>
      <c r="W203" s="61" t="str">
        <f t="shared" si="11"/>
        <v>08</v>
      </c>
      <c r="X203" s="62" t="str">
        <f t="shared" si="12"/>
        <v>17</v>
      </c>
      <c r="Y203" s="63">
        <v>1</v>
      </c>
    </row>
    <row r="204" spans="1:25" ht="14.4">
      <c r="A204" s="61" t="s">
        <v>1702</v>
      </c>
      <c r="B204" s="61" t="s">
        <v>40</v>
      </c>
      <c r="C204" s="61" t="s">
        <v>2016</v>
      </c>
      <c r="D204" s="61" t="s">
        <v>3834</v>
      </c>
      <c r="E204" s="61" t="s">
        <v>3988</v>
      </c>
      <c r="F204" s="61" t="s">
        <v>4214</v>
      </c>
      <c r="G204" s="61" t="s">
        <v>3780</v>
      </c>
      <c r="H204" s="61" t="s">
        <v>4182</v>
      </c>
      <c r="I204" s="61" t="s">
        <v>3780</v>
      </c>
      <c r="J204" s="62">
        <f t="shared" si="10"/>
        <v>0.3788657407407407</v>
      </c>
      <c r="K204" s="63">
        <v>1</v>
      </c>
      <c r="M204" s="61" t="s">
        <v>1399</v>
      </c>
      <c r="N204" s="61" t="s">
        <v>814</v>
      </c>
      <c r="O204" s="61" t="s">
        <v>1400</v>
      </c>
      <c r="P204" s="61" t="s">
        <v>3807</v>
      </c>
      <c r="Q204" s="61" t="s">
        <v>5741</v>
      </c>
      <c r="R204" s="61" t="s">
        <v>5962</v>
      </c>
      <c r="S204" s="61" t="s">
        <v>3780</v>
      </c>
      <c r="T204" s="61" t="s">
        <v>4234</v>
      </c>
      <c r="U204" s="61" t="s">
        <v>3780</v>
      </c>
      <c r="V204" s="62"/>
      <c r="W204" s="61" t="str">
        <f t="shared" si="11"/>
        <v>08</v>
      </c>
      <c r="X204" s="62" t="str">
        <f t="shared" si="12"/>
        <v>17</v>
      </c>
      <c r="Y204" s="63">
        <v>1</v>
      </c>
    </row>
    <row r="205" spans="1:25" ht="14.4">
      <c r="A205" s="61" t="s">
        <v>1601</v>
      </c>
      <c r="B205" s="61" t="s">
        <v>187</v>
      </c>
      <c r="C205" s="61" t="s">
        <v>2090</v>
      </c>
      <c r="D205" s="61" t="s">
        <v>3960</v>
      </c>
      <c r="E205" s="61" t="s">
        <v>3812</v>
      </c>
      <c r="F205" s="61" t="s">
        <v>4215</v>
      </c>
      <c r="G205" s="61" t="s">
        <v>3780</v>
      </c>
      <c r="H205" s="61" t="s">
        <v>4216</v>
      </c>
      <c r="I205" s="61" t="s">
        <v>3780</v>
      </c>
      <c r="J205" s="62">
        <f t="shared" si="10"/>
        <v>0.37888888888888889</v>
      </c>
      <c r="K205" s="63">
        <v>1</v>
      </c>
      <c r="M205" s="61" t="s">
        <v>1706</v>
      </c>
      <c r="N205" s="61" t="s">
        <v>814</v>
      </c>
      <c r="O205" s="61" t="s">
        <v>814</v>
      </c>
      <c r="P205" s="61" t="s">
        <v>3819</v>
      </c>
      <c r="Q205" s="61" t="s">
        <v>5741</v>
      </c>
      <c r="R205" s="61" t="s">
        <v>5962</v>
      </c>
      <c r="S205" s="61" t="s">
        <v>3767</v>
      </c>
      <c r="T205" s="61" t="s">
        <v>5631</v>
      </c>
      <c r="U205" s="61" t="s">
        <v>3767</v>
      </c>
      <c r="V205" s="62"/>
      <c r="W205" s="61" t="str">
        <f t="shared" si="11"/>
        <v>08</v>
      </c>
      <c r="X205" s="62" t="str">
        <f t="shared" si="12"/>
        <v>未打卡</v>
      </c>
      <c r="Y205" s="63"/>
    </row>
    <row r="206" spans="1:25" ht="14.4">
      <c r="A206" s="61" t="s">
        <v>1418</v>
      </c>
      <c r="B206" s="61" t="s">
        <v>187</v>
      </c>
      <c r="C206" s="61" t="s">
        <v>2090</v>
      </c>
      <c r="D206" s="61" t="s">
        <v>4069</v>
      </c>
      <c r="E206" s="61" t="s">
        <v>3968</v>
      </c>
      <c r="F206" s="61" t="s">
        <v>4217</v>
      </c>
      <c r="G206" s="61" t="s">
        <v>3780</v>
      </c>
      <c r="H206" s="61" t="s">
        <v>3838</v>
      </c>
      <c r="I206" s="61" t="s">
        <v>3780</v>
      </c>
      <c r="J206" s="62">
        <f t="shared" si="10"/>
        <v>0.37903935185185189</v>
      </c>
      <c r="K206" s="63">
        <v>1</v>
      </c>
      <c r="M206" s="61" t="s">
        <v>1552</v>
      </c>
      <c r="N206" s="61" t="s">
        <v>814</v>
      </c>
      <c r="O206" s="61" t="s">
        <v>1553</v>
      </c>
      <c r="P206" s="61" t="s">
        <v>3862</v>
      </c>
      <c r="Q206" s="61" t="s">
        <v>5741</v>
      </c>
      <c r="R206" s="61" t="s">
        <v>4128</v>
      </c>
      <c r="S206" s="61" t="s">
        <v>3780</v>
      </c>
      <c r="T206" s="61" t="s">
        <v>5963</v>
      </c>
      <c r="U206" s="61" t="s">
        <v>3780</v>
      </c>
      <c r="V206" s="62"/>
      <c r="W206" s="61" t="str">
        <f t="shared" si="11"/>
        <v>08</v>
      </c>
      <c r="X206" s="62" t="str">
        <f t="shared" si="12"/>
        <v>17</v>
      </c>
      <c r="Y206" s="63">
        <v>1</v>
      </c>
    </row>
    <row r="207" spans="1:25" ht="14.4">
      <c r="A207" s="61" t="s">
        <v>186</v>
      </c>
      <c r="B207" s="61" t="s">
        <v>187</v>
      </c>
      <c r="C207" s="61" t="s">
        <v>2090</v>
      </c>
      <c r="D207" s="61" t="s">
        <v>3840</v>
      </c>
      <c r="E207" s="61" t="s">
        <v>3795</v>
      </c>
      <c r="F207" s="61" t="s">
        <v>4218</v>
      </c>
      <c r="G207" s="61" t="s">
        <v>3780</v>
      </c>
      <c r="H207" s="61" t="s">
        <v>4219</v>
      </c>
      <c r="I207" s="61" t="s">
        <v>3780</v>
      </c>
      <c r="J207" s="62">
        <f t="shared" si="10"/>
        <v>0.37910879629629629</v>
      </c>
      <c r="K207" s="63">
        <v>1</v>
      </c>
      <c r="M207" s="61" t="s">
        <v>1706</v>
      </c>
      <c r="N207" s="61" t="s">
        <v>814</v>
      </c>
      <c r="O207" s="61" t="s">
        <v>814</v>
      </c>
      <c r="P207" s="61" t="s">
        <v>3957</v>
      </c>
      <c r="Q207" s="61" t="s">
        <v>5741</v>
      </c>
      <c r="R207" s="61" t="s">
        <v>4121</v>
      </c>
      <c r="S207" s="61" t="s">
        <v>3904</v>
      </c>
      <c r="T207" s="61" t="s">
        <v>5964</v>
      </c>
      <c r="U207" s="61" t="s">
        <v>3904</v>
      </c>
      <c r="V207" s="62"/>
      <c r="W207" s="61" t="str">
        <f t="shared" si="11"/>
        <v>08</v>
      </c>
      <c r="X207" s="62" t="str">
        <f t="shared" si="12"/>
        <v>15</v>
      </c>
      <c r="Y207" s="63">
        <v>1</v>
      </c>
    </row>
    <row r="208" spans="1:25" ht="14.4">
      <c r="A208" s="61" t="s">
        <v>1666</v>
      </c>
      <c r="B208" s="61" t="s">
        <v>40</v>
      </c>
      <c r="C208" s="61" t="s">
        <v>2010</v>
      </c>
      <c r="D208" s="61" t="s">
        <v>3872</v>
      </c>
      <c r="E208" s="61" t="s">
        <v>4002</v>
      </c>
      <c r="F208" s="61" t="s">
        <v>4220</v>
      </c>
      <c r="G208" s="61" t="s">
        <v>3780</v>
      </c>
      <c r="H208" s="61" t="s">
        <v>4182</v>
      </c>
      <c r="I208" s="61" t="s">
        <v>3780</v>
      </c>
      <c r="J208" s="62">
        <f t="shared" si="10"/>
        <v>0.3791666666666666</v>
      </c>
      <c r="K208" s="63">
        <v>1</v>
      </c>
      <c r="M208" s="61" t="s">
        <v>813</v>
      </c>
      <c r="N208" s="61" t="s">
        <v>814</v>
      </c>
      <c r="O208" s="61" t="s">
        <v>815</v>
      </c>
      <c r="P208" s="61" t="s">
        <v>3802</v>
      </c>
      <c r="Q208" s="61" t="s">
        <v>5741</v>
      </c>
      <c r="R208" s="61" t="s">
        <v>5965</v>
      </c>
      <c r="S208" s="61" t="s">
        <v>3780</v>
      </c>
      <c r="T208" s="61" t="s">
        <v>5966</v>
      </c>
      <c r="U208" s="61" t="s">
        <v>3780</v>
      </c>
      <c r="V208" s="62"/>
      <c r="W208" s="61" t="str">
        <f t="shared" si="11"/>
        <v>08</v>
      </c>
      <c r="X208" s="62" t="str">
        <f t="shared" si="12"/>
        <v>17</v>
      </c>
      <c r="Y208" s="63">
        <v>1</v>
      </c>
    </row>
    <row r="209" spans="1:25" ht="14.4">
      <c r="A209" s="61" t="s">
        <v>366</v>
      </c>
      <c r="B209" s="61" t="s">
        <v>187</v>
      </c>
      <c r="C209" s="61" t="s">
        <v>2124</v>
      </c>
      <c r="D209" s="61" t="s">
        <v>3789</v>
      </c>
      <c r="E209" s="61" t="s">
        <v>3845</v>
      </c>
      <c r="F209" s="61" t="s">
        <v>4221</v>
      </c>
      <c r="G209" s="61" t="s">
        <v>3780</v>
      </c>
      <c r="H209" s="61" t="s">
        <v>4222</v>
      </c>
      <c r="I209" s="61" t="s">
        <v>3780</v>
      </c>
      <c r="J209" s="62">
        <f t="shared" si="10"/>
        <v>0.37920138888888894</v>
      </c>
      <c r="K209" s="63">
        <v>1</v>
      </c>
      <c r="M209" s="61" t="s">
        <v>813</v>
      </c>
      <c r="N209" s="61" t="s">
        <v>814</v>
      </c>
      <c r="O209" s="61" t="s">
        <v>815</v>
      </c>
      <c r="P209" s="61" t="s">
        <v>3859</v>
      </c>
      <c r="Q209" s="61" t="s">
        <v>5741</v>
      </c>
      <c r="R209" s="61" t="s">
        <v>5967</v>
      </c>
      <c r="S209" s="61" t="s">
        <v>3780</v>
      </c>
      <c r="T209" s="61" t="s">
        <v>5968</v>
      </c>
      <c r="U209" s="61" t="s">
        <v>3780</v>
      </c>
      <c r="V209" s="62"/>
      <c r="W209" s="61" t="str">
        <f t="shared" si="11"/>
        <v>08</v>
      </c>
      <c r="X209" s="62" t="str">
        <f t="shared" si="12"/>
        <v>17</v>
      </c>
      <c r="Y209" s="63">
        <v>1</v>
      </c>
    </row>
    <row r="210" spans="1:25" ht="14.4">
      <c r="A210" s="61" t="s">
        <v>946</v>
      </c>
      <c r="B210" s="61" t="s">
        <v>187</v>
      </c>
      <c r="C210" s="61" t="s">
        <v>2124</v>
      </c>
      <c r="D210" s="61" t="s">
        <v>3950</v>
      </c>
      <c r="E210" s="61" t="s">
        <v>3845</v>
      </c>
      <c r="F210" s="61" t="s">
        <v>4223</v>
      </c>
      <c r="G210" s="61" t="s">
        <v>3780</v>
      </c>
      <c r="H210" s="61" t="s">
        <v>4224</v>
      </c>
      <c r="I210" s="61" t="s">
        <v>3780</v>
      </c>
      <c r="J210" s="62">
        <f t="shared" si="10"/>
        <v>0.37920138888888894</v>
      </c>
      <c r="K210" s="63">
        <v>1</v>
      </c>
      <c r="M210" s="61" t="s">
        <v>813</v>
      </c>
      <c r="N210" s="61" t="s">
        <v>814</v>
      </c>
      <c r="O210" s="61" t="s">
        <v>815</v>
      </c>
      <c r="P210" s="61" t="s">
        <v>3938</v>
      </c>
      <c r="Q210" s="61" t="s">
        <v>5741</v>
      </c>
      <c r="R210" s="61" t="s">
        <v>5969</v>
      </c>
      <c r="S210" s="61" t="s">
        <v>3780</v>
      </c>
      <c r="T210" s="61" t="s">
        <v>5970</v>
      </c>
      <c r="U210" s="61" t="s">
        <v>3780</v>
      </c>
      <c r="V210" s="62"/>
      <c r="W210" s="61" t="str">
        <f t="shared" si="11"/>
        <v>08</v>
      </c>
      <c r="X210" s="62" t="str">
        <f t="shared" si="12"/>
        <v>17</v>
      </c>
      <c r="Y210" s="63">
        <v>1</v>
      </c>
    </row>
    <row r="211" spans="1:25" ht="14.4">
      <c r="A211" s="61" t="s">
        <v>1489</v>
      </c>
      <c r="B211" s="61" t="s">
        <v>187</v>
      </c>
      <c r="C211" s="61" t="s">
        <v>2090</v>
      </c>
      <c r="D211" s="61" t="s">
        <v>3872</v>
      </c>
      <c r="E211" s="61" t="s">
        <v>3849</v>
      </c>
      <c r="F211" s="61" t="s">
        <v>4225</v>
      </c>
      <c r="G211" s="61" t="s">
        <v>3780</v>
      </c>
      <c r="H211" s="61" t="s">
        <v>4226</v>
      </c>
      <c r="I211" s="61" t="s">
        <v>3780</v>
      </c>
      <c r="J211" s="62">
        <f t="shared" si="10"/>
        <v>0.3792592592592593</v>
      </c>
      <c r="K211" s="63">
        <v>1</v>
      </c>
      <c r="M211" s="61" t="s">
        <v>1706</v>
      </c>
      <c r="N211" s="61" t="s">
        <v>814</v>
      </c>
      <c r="O211" s="61" t="s">
        <v>814</v>
      </c>
      <c r="P211" s="61" t="s">
        <v>3802</v>
      </c>
      <c r="Q211" s="61" t="s">
        <v>5741</v>
      </c>
      <c r="R211" s="61" t="s">
        <v>5971</v>
      </c>
      <c r="S211" s="61" t="s">
        <v>3780</v>
      </c>
      <c r="T211" s="61" t="s">
        <v>4281</v>
      </c>
      <c r="U211" s="61" t="s">
        <v>3780</v>
      </c>
      <c r="V211" s="62"/>
      <c r="W211" s="61" t="str">
        <f t="shared" si="11"/>
        <v>08</v>
      </c>
      <c r="X211" s="62" t="str">
        <f t="shared" si="12"/>
        <v>17</v>
      </c>
      <c r="Y211" s="63">
        <v>1</v>
      </c>
    </row>
    <row r="212" spans="1:25" ht="14.4">
      <c r="A212" s="61" t="s">
        <v>1666</v>
      </c>
      <c r="B212" s="61" t="s">
        <v>40</v>
      </c>
      <c r="C212" s="61" t="s">
        <v>2010</v>
      </c>
      <c r="D212" s="61" t="s">
        <v>3886</v>
      </c>
      <c r="E212" s="61" t="s">
        <v>4002</v>
      </c>
      <c r="F212" s="61" t="s">
        <v>4227</v>
      </c>
      <c r="G212" s="61" t="s">
        <v>3780</v>
      </c>
      <c r="H212" s="61" t="s">
        <v>4228</v>
      </c>
      <c r="I212" s="61" t="s">
        <v>3780</v>
      </c>
      <c r="J212" s="62">
        <f t="shared" si="10"/>
        <v>0.37935185185185188</v>
      </c>
      <c r="K212" s="63">
        <v>1</v>
      </c>
      <c r="M212" s="61" t="s">
        <v>813</v>
      </c>
      <c r="N212" s="61" t="s">
        <v>814</v>
      </c>
      <c r="O212" s="61" t="s">
        <v>815</v>
      </c>
      <c r="P212" s="61" t="s">
        <v>3886</v>
      </c>
      <c r="Q212" s="61" t="s">
        <v>5741</v>
      </c>
      <c r="R212" s="61" t="s">
        <v>5972</v>
      </c>
      <c r="S212" s="61" t="s">
        <v>3780</v>
      </c>
      <c r="T212" s="61" t="s">
        <v>5973</v>
      </c>
      <c r="U212" s="61" t="s">
        <v>3780</v>
      </c>
      <c r="V212" s="62"/>
      <c r="W212" s="61" t="str">
        <f t="shared" si="11"/>
        <v>08</v>
      </c>
      <c r="X212" s="62" t="str">
        <f t="shared" si="12"/>
        <v>17</v>
      </c>
      <c r="Y212" s="63">
        <v>1</v>
      </c>
    </row>
    <row r="213" spans="1:25" ht="14.4">
      <c r="A213" s="61" t="s">
        <v>1164</v>
      </c>
      <c r="B213" s="61" t="s">
        <v>187</v>
      </c>
      <c r="C213" s="61" t="s">
        <v>2090</v>
      </c>
      <c r="D213" s="61" t="s">
        <v>3819</v>
      </c>
      <c r="E213" s="61" t="s">
        <v>3845</v>
      </c>
      <c r="F213" s="61" t="s">
        <v>4229</v>
      </c>
      <c r="G213" s="61" t="s">
        <v>3767</v>
      </c>
      <c r="H213" s="61" t="s">
        <v>4230</v>
      </c>
      <c r="I213" s="61" t="s">
        <v>3767</v>
      </c>
      <c r="J213" s="62">
        <f t="shared" si="10"/>
        <v>0.37938657407407406</v>
      </c>
      <c r="K213" s="63">
        <v>0</v>
      </c>
      <c r="M213" s="61" t="s">
        <v>813</v>
      </c>
      <c r="N213" s="61" t="s">
        <v>814</v>
      </c>
      <c r="O213" s="61" t="s">
        <v>815</v>
      </c>
      <c r="P213" s="61" t="s">
        <v>3811</v>
      </c>
      <c r="Q213" s="61" t="s">
        <v>5741</v>
      </c>
      <c r="R213" s="61" t="s">
        <v>5974</v>
      </c>
      <c r="S213" s="61" t="s">
        <v>3780</v>
      </c>
      <c r="T213" s="61" t="s">
        <v>5975</v>
      </c>
      <c r="U213" s="61" t="s">
        <v>3780</v>
      </c>
      <c r="V213" s="62"/>
      <c r="W213" s="61" t="str">
        <f t="shared" si="11"/>
        <v>08</v>
      </c>
      <c r="X213" s="62" t="str">
        <f t="shared" si="12"/>
        <v>17</v>
      </c>
      <c r="Y213" s="63">
        <v>1</v>
      </c>
    </row>
    <row r="214" spans="1:25" ht="14.4">
      <c r="A214" s="61" t="s">
        <v>1273</v>
      </c>
      <c r="B214" s="61" t="s">
        <v>187</v>
      </c>
      <c r="C214" s="61" t="s">
        <v>2090</v>
      </c>
      <c r="D214" s="61" t="s">
        <v>3894</v>
      </c>
      <c r="E214" s="61" t="s">
        <v>3820</v>
      </c>
      <c r="F214" s="61" t="s">
        <v>4231</v>
      </c>
      <c r="G214" s="61" t="s">
        <v>3780</v>
      </c>
      <c r="H214" s="61" t="s">
        <v>3866</v>
      </c>
      <c r="I214" s="61" t="s">
        <v>3780</v>
      </c>
      <c r="J214" s="62">
        <f t="shared" si="10"/>
        <v>0.37939814814814815</v>
      </c>
      <c r="K214" s="63">
        <v>1</v>
      </c>
      <c r="M214" s="61" t="s">
        <v>1706</v>
      </c>
      <c r="N214" s="61" t="s">
        <v>814</v>
      </c>
      <c r="O214" s="61" t="s">
        <v>814</v>
      </c>
      <c r="P214" s="61" t="s">
        <v>3859</v>
      </c>
      <c r="Q214" s="61" t="s">
        <v>5741</v>
      </c>
      <c r="R214" s="61" t="s">
        <v>5976</v>
      </c>
      <c r="S214" s="61" t="s">
        <v>3780</v>
      </c>
      <c r="T214" s="61" t="s">
        <v>5977</v>
      </c>
      <c r="U214" s="61" t="s">
        <v>3780</v>
      </c>
      <c r="V214" s="62"/>
      <c r="W214" s="61" t="str">
        <f t="shared" si="11"/>
        <v>08</v>
      </c>
      <c r="X214" s="62" t="str">
        <f t="shared" si="12"/>
        <v>17</v>
      </c>
      <c r="Y214" s="63">
        <v>1</v>
      </c>
    </row>
    <row r="215" spans="1:25" ht="14.4">
      <c r="A215" s="61" t="s">
        <v>1756</v>
      </c>
      <c r="B215" s="61" t="s">
        <v>187</v>
      </c>
      <c r="C215" s="61" t="s">
        <v>2090</v>
      </c>
      <c r="D215" s="61" t="s">
        <v>3894</v>
      </c>
      <c r="E215" s="61" t="s">
        <v>3849</v>
      </c>
      <c r="F215" s="61" t="s">
        <v>4093</v>
      </c>
      <c r="G215" s="61" t="s">
        <v>3780</v>
      </c>
      <c r="H215" s="61" t="s">
        <v>4232</v>
      </c>
      <c r="I215" s="61" t="s">
        <v>3780</v>
      </c>
      <c r="J215" s="62">
        <f t="shared" si="10"/>
        <v>0.37943287037037038</v>
      </c>
      <c r="K215" s="63">
        <v>1</v>
      </c>
      <c r="M215" s="61" t="s">
        <v>1706</v>
      </c>
      <c r="N215" s="61" t="s">
        <v>814</v>
      </c>
      <c r="O215" s="61" t="s">
        <v>814</v>
      </c>
      <c r="P215" s="61" t="s">
        <v>3777</v>
      </c>
      <c r="Q215" s="61" t="s">
        <v>5741</v>
      </c>
      <c r="R215" s="61" t="s">
        <v>5978</v>
      </c>
      <c r="S215" s="61" t="s">
        <v>3780</v>
      </c>
      <c r="T215" s="61" t="s">
        <v>5979</v>
      </c>
      <c r="U215" s="61" t="s">
        <v>3780</v>
      </c>
      <c r="V215" s="62"/>
      <c r="W215" s="61" t="str">
        <f t="shared" si="11"/>
        <v>08</v>
      </c>
      <c r="X215" s="62" t="str">
        <f t="shared" si="12"/>
        <v>17</v>
      </c>
      <c r="Y215" s="63">
        <v>1</v>
      </c>
    </row>
    <row r="216" spans="1:25" ht="14.4">
      <c r="A216" s="61" t="s">
        <v>299</v>
      </c>
      <c r="B216" s="61" t="s">
        <v>187</v>
      </c>
      <c r="C216" s="61" t="s">
        <v>2090</v>
      </c>
      <c r="D216" s="61" t="s">
        <v>3960</v>
      </c>
      <c r="E216" s="61" t="s">
        <v>3812</v>
      </c>
      <c r="F216" s="61" t="s">
        <v>4233</v>
      </c>
      <c r="G216" s="61" t="s">
        <v>3780</v>
      </c>
      <c r="H216" s="61" t="s">
        <v>4234</v>
      </c>
      <c r="I216" s="61" t="s">
        <v>3780</v>
      </c>
      <c r="J216" s="62">
        <f t="shared" si="10"/>
        <v>0.37944444444444442</v>
      </c>
      <c r="K216" s="63">
        <v>1</v>
      </c>
      <c r="M216" s="61" t="s">
        <v>1706</v>
      </c>
      <c r="N216" s="61" t="s">
        <v>814</v>
      </c>
      <c r="O216" s="61" t="s">
        <v>814</v>
      </c>
      <c r="P216" s="61" t="s">
        <v>3837</v>
      </c>
      <c r="Q216" s="61" t="s">
        <v>5741</v>
      </c>
      <c r="R216" s="61" t="s">
        <v>5980</v>
      </c>
      <c r="S216" s="61" t="s">
        <v>3780</v>
      </c>
      <c r="T216" s="61" t="s">
        <v>5981</v>
      </c>
      <c r="U216" s="61" t="s">
        <v>3780</v>
      </c>
      <c r="V216" s="62"/>
      <c r="W216" s="61" t="str">
        <f t="shared" si="11"/>
        <v>08</v>
      </c>
      <c r="X216" s="62" t="str">
        <f t="shared" si="12"/>
        <v>17</v>
      </c>
      <c r="Y216" s="63">
        <v>1</v>
      </c>
    </row>
    <row r="217" spans="1:25" ht="14.4">
      <c r="A217" s="61" t="s">
        <v>1601</v>
      </c>
      <c r="B217" s="61" t="s">
        <v>187</v>
      </c>
      <c r="C217" s="61" t="s">
        <v>2090</v>
      </c>
      <c r="D217" s="61" t="s">
        <v>3872</v>
      </c>
      <c r="E217" s="61" t="s">
        <v>3849</v>
      </c>
      <c r="F217" s="61" t="s">
        <v>4235</v>
      </c>
      <c r="G217" s="61" t="s">
        <v>4084</v>
      </c>
      <c r="H217" s="61" t="s">
        <v>4236</v>
      </c>
      <c r="I217" s="61" t="s">
        <v>3780</v>
      </c>
      <c r="J217" s="62">
        <f t="shared" si="10"/>
        <v>0.37945601851851857</v>
      </c>
      <c r="K217" s="63">
        <v>1</v>
      </c>
      <c r="M217" s="61" t="s">
        <v>1706</v>
      </c>
      <c r="N217" s="61" t="s">
        <v>814</v>
      </c>
      <c r="O217" s="61" t="s">
        <v>814</v>
      </c>
      <c r="P217" s="61" t="s">
        <v>3886</v>
      </c>
      <c r="Q217" s="61" t="s">
        <v>5741</v>
      </c>
      <c r="R217" s="61" t="s">
        <v>4059</v>
      </c>
      <c r="S217" s="61" t="s">
        <v>3780</v>
      </c>
      <c r="T217" s="61" t="s">
        <v>5982</v>
      </c>
      <c r="U217" s="61" t="s">
        <v>3780</v>
      </c>
      <c r="V217" s="62"/>
      <c r="W217" s="61" t="str">
        <f t="shared" si="11"/>
        <v>08</v>
      </c>
      <c r="X217" s="62" t="str">
        <f t="shared" si="12"/>
        <v>17</v>
      </c>
      <c r="Y217" s="63">
        <v>1</v>
      </c>
    </row>
    <row r="218" spans="1:25" ht="14.4">
      <c r="A218" s="61" t="s">
        <v>1290</v>
      </c>
      <c r="B218" s="61" t="s">
        <v>40</v>
      </c>
      <c r="C218" s="61" t="s">
        <v>2016</v>
      </c>
      <c r="D218" s="61" t="s">
        <v>3921</v>
      </c>
      <c r="E218" s="61" t="s">
        <v>3812</v>
      </c>
      <c r="F218" s="61" t="s">
        <v>4237</v>
      </c>
      <c r="G218" s="61" t="s">
        <v>3780</v>
      </c>
      <c r="H218" s="61" t="s">
        <v>4238</v>
      </c>
      <c r="I218" s="61" t="s">
        <v>3780</v>
      </c>
      <c r="J218" s="62">
        <f t="shared" si="10"/>
        <v>0.3794675925925925</v>
      </c>
      <c r="K218" s="63">
        <v>1</v>
      </c>
      <c r="M218" s="61" t="s">
        <v>813</v>
      </c>
      <c r="N218" s="61" t="s">
        <v>814</v>
      </c>
      <c r="O218" s="61" t="s">
        <v>815</v>
      </c>
      <c r="P218" s="61" t="s">
        <v>3837</v>
      </c>
      <c r="Q218" s="61" t="s">
        <v>5741</v>
      </c>
      <c r="R218" s="61" t="s">
        <v>5983</v>
      </c>
      <c r="S218" s="61" t="s">
        <v>3780</v>
      </c>
      <c r="T218" s="61" t="s">
        <v>3839</v>
      </c>
      <c r="U218" s="61" t="s">
        <v>3780</v>
      </c>
      <c r="V218" s="62"/>
      <c r="W218" s="61" t="str">
        <f t="shared" si="11"/>
        <v>08</v>
      </c>
      <c r="X218" s="62" t="str">
        <f t="shared" si="12"/>
        <v>17</v>
      </c>
      <c r="Y218" s="63">
        <v>1</v>
      </c>
    </row>
    <row r="219" spans="1:25" ht="14.4">
      <c r="A219" s="61" t="s">
        <v>1193</v>
      </c>
      <c r="B219" s="61" t="s">
        <v>187</v>
      </c>
      <c r="C219" s="61" t="s">
        <v>3622</v>
      </c>
      <c r="D219" s="61" t="s">
        <v>3921</v>
      </c>
      <c r="E219" s="61" t="s">
        <v>3927</v>
      </c>
      <c r="F219" s="61" t="s">
        <v>4239</v>
      </c>
      <c r="G219" s="61" t="s">
        <v>3780</v>
      </c>
      <c r="H219" s="61" t="s">
        <v>4240</v>
      </c>
      <c r="I219" s="61" t="s">
        <v>3780</v>
      </c>
      <c r="J219" s="62">
        <f t="shared" si="10"/>
        <v>0.3794675925925925</v>
      </c>
      <c r="K219" s="63">
        <v>1</v>
      </c>
      <c r="M219" s="61" t="s">
        <v>1706</v>
      </c>
      <c r="N219" s="61" t="s">
        <v>814</v>
      </c>
      <c r="O219" s="61" t="s">
        <v>814</v>
      </c>
      <c r="P219" s="61" t="s">
        <v>3807</v>
      </c>
      <c r="Q219" s="61" t="s">
        <v>5741</v>
      </c>
      <c r="R219" s="61" t="s">
        <v>5984</v>
      </c>
      <c r="S219" s="61" t="s">
        <v>3780</v>
      </c>
      <c r="T219" s="61" t="s">
        <v>4386</v>
      </c>
      <c r="U219" s="61" t="s">
        <v>3780</v>
      </c>
      <c r="V219" s="62"/>
      <c r="W219" s="61" t="str">
        <f t="shared" si="11"/>
        <v>08</v>
      </c>
      <c r="X219" s="62" t="str">
        <f t="shared" si="12"/>
        <v>17</v>
      </c>
      <c r="Y219" s="63">
        <v>1</v>
      </c>
    </row>
    <row r="220" spans="1:25" ht="14.4">
      <c r="A220" s="61" t="s">
        <v>186</v>
      </c>
      <c r="B220" s="61" t="s">
        <v>187</v>
      </c>
      <c r="C220" s="61" t="s">
        <v>2090</v>
      </c>
      <c r="D220" s="61" t="s">
        <v>3859</v>
      </c>
      <c r="E220" s="61" t="s">
        <v>3795</v>
      </c>
      <c r="F220" s="61" t="s">
        <v>4241</v>
      </c>
      <c r="G220" s="61" t="s">
        <v>4242</v>
      </c>
      <c r="H220" s="61" t="s">
        <v>4243</v>
      </c>
      <c r="I220" s="61" t="s">
        <v>3780</v>
      </c>
      <c r="J220" s="62">
        <f t="shared" si="10"/>
        <v>0.37946759259259255</v>
      </c>
      <c r="K220" s="63">
        <v>1</v>
      </c>
      <c r="M220" s="61" t="s">
        <v>1706</v>
      </c>
      <c r="N220" s="61" t="s">
        <v>814</v>
      </c>
      <c r="O220" s="61" t="s">
        <v>814</v>
      </c>
      <c r="P220" s="61" t="s">
        <v>3794</v>
      </c>
      <c r="Q220" s="61" t="s">
        <v>5741</v>
      </c>
      <c r="R220" s="61" t="s">
        <v>5985</v>
      </c>
      <c r="S220" s="61" t="s">
        <v>3780</v>
      </c>
      <c r="T220" s="61" t="s">
        <v>5986</v>
      </c>
      <c r="U220" s="61" t="s">
        <v>3780</v>
      </c>
      <c r="V220" s="62"/>
      <c r="W220" s="61" t="str">
        <f t="shared" si="11"/>
        <v>08</v>
      </c>
      <c r="X220" s="62" t="str">
        <f t="shared" si="12"/>
        <v>17</v>
      </c>
      <c r="Y220" s="63">
        <v>1</v>
      </c>
    </row>
    <row r="221" spans="1:25" ht="14.4">
      <c r="A221" s="61" t="s">
        <v>636</v>
      </c>
      <c r="B221" s="61" t="s">
        <v>187</v>
      </c>
      <c r="C221" s="61" t="s">
        <v>2090</v>
      </c>
      <c r="D221" s="61" t="s">
        <v>3957</v>
      </c>
      <c r="E221" s="61" t="s">
        <v>3795</v>
      </c>
      <c r="F221" s="61" t="s">
        <v>4244</v>
      </c>
      <c r="G221" s="61" t="s">
        <v>3780</v>
      </c>
      <c r="H221" s="61" t="s">
        <v>4245</v>
      </c>
      <c r="I221" s="61" t="s">
        <v>3780</v>
      </c>
      <c r="J221" s="62">
        <f t="shared" si="10"/>
        <v>0.37954861111111116</v>
      </c>
      <c r="K221" s="63">
        <v>1</v>
      </c>
      <c r="M221" s="61" t="s">
        <v>1706</v>
      </c>
      <c r="N221" s="61" t="s">
        <v>814</v>
      </c>
      <c r="O221" s="61" t="s">
        <v>814</v>
      </c>
      <c r="P221" s="61" t="s">
        <v>3921</v>
      </c>
      <c r="Q221" s="61" t="s">
        <v>5741</v>
      </c>
      <c r="R221" s="61" t="s">
        <v>5987</v>
      </c>
      <c r="S221" s="61" t="s">
        <v>3780</v>
      </c>
      <c r="T221" s="61" t="s">
        <v>5988</v>
      </c>
      <c r="U221" s="61" t="s">
        <v>3780</v>
      </c>
      <c r="V221" s="62"/>
      <c r="W221" s="61" t="str">
        <f t="shared" si="11"/>
        <v>08</v>
      </c>
      <c r="X221" s="62" t="str">
        <f t="shared" si="12"/>
        <v>17</v>
      </c>
      <c r="Y221" s="63">
        <v>1</v>
      </c>
    </row>
    <row r="222" spans="1:25" ht="14.4">
      <c r="A222" s="61" t="s">
        <v>997</v>
      </c>
      <c r="B222" s="61" t="s">
        <v>187</v>
      </c>
      <c r="C222" s="61" t="s">
        <v>2090</v>
      </c>
      <c r="D222" s="61" t="s">
        <v>3872</v>
      </c>
      <c r="E222" s="61" t="s">
        <v>3849</v>
      </c>
      <c r="F222" s="61" t="s">
        <v>4177</v>
      </c>
      <c r="G222" s="61" t="s">
        <v>4087</v>
      </c>
      <c r="H222" s="61" t="s">
        <v>4246</v>
      </c>
      <c r="I222" s="61" t="s">
        <v>3780</v>
      </c>
      <c r="J222" s="62">
        <f t="shared" si="10"/>
        <v>0.37962962962962959</v>
      </c>
      <c r="K222" s="63">
        <v>1</v>
      </c>
      <c r="M222" s="61" t="s">
        <v>1618</v>
      </c>
      <c r="N222" s="61" t="s">
        <v>814</v>
      </c>
      <c r="O222" s="61" t="s">
        <v>1619</v>
      </c>
      <c r="P222" s="61" t="s">
        <v>3992</v>
      </c>
      <c r="Q222" s="61" t="s">
        <v>5741</v>
      </c>
      <c r="R222" s="61" t="s">
        <v>5989</v>
      </c>
      <c r="S222" s="61" t="s">
        <v>3780</v>
      </c>
      <c r="T222" s="61" t="s">
        <v>5947</v>
      </c>
      <c r="U222" s="61" t="s">
        <v>3780</v>
      </c>
      <c r="V222" s="62"/>
      <c r="W222" s="61" t="str">
        <f t="shared" si="11"/>
        <v>08</v>
      </c>
      <c r="X222" s="62" t="str">
        <f t="shared" si="12"/>
        <v>17</v>
      </c>
      <c r="Y222" s="63">
        <v>1</v>
      </c>
    </row>
    <row r="223" spans="1:25" ht="14.4">
      <c r="A223" s="61" t="s">
        <v>1013</v>
      </c>
      <c r="B223" s="61" t="s">
        <v>187</v>
      </c>
      <c r="C223" s="61" t="s">
        <v>2090</v>
      </c>
      <c r="D223" s="61" t="s">
        <v>3834</v>
      </c>
      <c r="E223" s="61" t="s">
        <v>3845</v>
      </c>
      <c r="F223" s="61" t="s">
        <v>4247</v>
      </c>
      <c r="G223" s="61" t="s">
        <v>3780</v>
      </c>
      <c r="H223" s="61" t="s">
        <v>4230</v>
      </c>
      <c r="I223" s="61" t="s">
        <v>3780</v>
      </c>
      <c r="J223" s="62">
        <f t="shared" si="10"/>
        <v>0.37971064814814809</v>
      </c>
      <c r="K223" s="63">
        <v>1</v>
      </c>
      <c r="M223" s="61" t="s">
        <v>813</v>
      </c>
      <c r="N223" s="61" t="s">
        <v>814</v>
      </c>
      <c r="O223" s="61" t="s">
        <v>815</v>
      </c>
      <c r="P223" s="61" t="s">
        <v>3894</v>
      </c>
      <c r="Q223" s="61" t="s">
        <v>5741</v>
      </c>
      <c r="R223" s="61" t="s">
        <v>5990</v>
      </c>
      <c r="S223" s="61" t="s">
        <v>31</v>
      </c>
      <c r="T223" s="61" t="s">
        <v>4206</v>
      </c>
      <c r="U223" s="61" t="s">
        <v>31</v>
      </c>
      <c r="V223" s="62"/>
      <c r="W223" s="61" t="str">
        <f t="shared" si="11"/>
        <v>09</v>
      </c>
      <c r="X223" s="62" t="str">
        <f t="shared" si="12"/>
        <v>17</v>
      </c>
      <c r="Y223" s="63">
        <v>1</v>
      </c>
    </row>
    <row r="224" spans="1:25" ht="14.4">
      <c r="A224" s="61" t="s">
        <v>1702</v>
      </c>
      <c r="B224" s="61" t="s">
        <v>40</v>
      </c>
      <c r="C224" s="61" t="s">
        <v>2016</v>
      </c>
      <c r="D224" s="61" t="s">
        <v>3802</v>
      </c>
      <c r="E224" s="61" t="s">
        <v>3812</v>
      </c>
      <c r="F224" s="61" t="s">
        <v>4248</v>
      </c>
      <c r="G224" s="61" t="s">
        <v>3780</v>
      </c>
      <c r="H224" s="61" t="s">
        <v>4186</v>
      </c>
      <c r="I224" s="61" t="s">
        <v>3780</v>
      </c>
      <c r="J224" s="62">
        <f t="shared" si="10"/>
        <v>0.37972222222222224</v>
      </c>
      <c r="K224" s="63">
        <v>1</v>
      </c>
      <c r="M224" s="61" t="s">
        <v>1706</v>
      </c>
      <c r="N224" s="61" t="s">
        <v>814</v>
      </c>
      <c r="O224" s="61" t="s">
        <v>814</v>
      </c>
      <c r="P224" s="61" t="s">
        <v>3867</v>
      </c>
      <c r="Q224" s="61" t="s">
        <v>5741</v>
      </c>
      <c r="R224" s="61" t="s">
        <v>5991</v>
      </c>
      <c r="S224" s="61" t="s">
        <v>3767</v>
      </c>
      <c r="T224" s="61" t="s">
        <v>3884</v>
      </c>
      <c r="U224" s="61" t="s">
        <v>3767</v>
      </c>
      <c r="V224" s="62"/>
      <c r="W224" s="61" t="str">
        <f t="shared" si="11"/>
        <v>12</v>
      </c>
      <c r="X224" s="62" t="str">
        <f t="shared" si="12"/>
        <v>18</v>
      </c>
      <c r="Y224" s="63">
        <v>0</v>
      </c>
    </row>
    <row r="225" spans="1:25" ht="14.4">
      <c r="A225" s="61" t="s">
        <v>997</v>
      </c>
      <c r="B225" s="61" t="s">
        <v>187</v>
      </c>
      <c r="C225" s="61" t="s">
        <v>2090</v>
      </c>
      <c r="D225" s="61" t="s">
        <v>3992</v>
      </c>
      <c r="E225" s="61" t="s">
        <v>3927</v>
      </c>
      <c r="F225" s="61" t="s">
        <v>4249</v>
      </c>
      <c r="G225" s="61" t="s">
        <v>3780</v>
      </c>
      <c r="H225" s="61" t="s">
        <v>3866</v>
      </c>
      <c r="I225" s="61" t="s">
        <v>3780</v>
      </c>
      <c r="J225" s="62">
        <f t="shared" si="10"/>
        <v>0.37976851851851851</v>
      </c>
      <c r="K225" s="63">
        <v>1</v>
      </c>
      <c r="M225" s="61" t="s">
        <v>1658</v>
      </c>
      <c r="N225" s="61" t="s">
        <v>814</v>
      </c>
      <c r="O225" s="61" t="s">
        <v>815</v>
      </c>
      <c r="P225" s="61" t="s">
        <v>3921</v>
      </c>
      <c r="Q225" s="61" t="s">
        <v>5741</v>
      </c>
      <c r="R225" s="61" t="s">
        <v>5992</v>
      </c>
      <c r="S225" s="61" t="s">
        <v>30</v>
      </c>
      <c r="T225" s="61" t="s">
        <v>5035</v>
      </c>
      <c r="U225" s="61" t="s">
        <v>30</v>
      </c>
      <c r="V225" s="62"/>
      <c r="W225" s="61" t="str">
        <f t="shared" si="11"/>
        <v>13</v>
      </c>
      <c r="X225" s="62" t="str">
        <f t="shared" si="12"/>
        <v>17</v>
      </c>
      <c r="Y225" s="63">
        <v>0</v>
      </c>
    </row>
    <row r="226" spans="1:25" ht="14.4">
      <c r="A226" s="61" t="s">
        <v>607</v>
      </c>
      <c r="B226" s="61" t="s">
        <v>40</v>
      </c>
      <c r="C226" s="61" t="s">
        <v>2013</v>
      </c>
      <c r="D226" s="61" t="s">
        <v>3859</v>
      </c>
      <c r="E226" s="61" t="s">
        <v>3812</v>
      </c>
      <c r="F226" s="61" t="s">
        <v>4250</v>
      </c>
      <c r="G226" s="61" t="s">
        <v>3780</v>
      </c>
      <c r="H226" s="61" t="s">
        <v>4251</v>
      </c>
      <c r="I226" s="61" t="s">
        <v>3780</v>
      </c>
      <c r="J226" s="62">
        <f t="shared" si="10"/>
        <v>0.37980324074074084</v>
      </c>
      <c r="K226" s="63">
        <v>1</v>
      </c>
      <c r="M226" s="61" t="s">
        <v>1068</v>
      </c>
      <c r="N226" s="61" t="s">
        <v>814</v>
      </c>
      <c r="O226" s="61" t="s">
        <v>1069</v>
      </c>
      <c r="P226" s="61" t="s">
        <v>3960</v>
      </c>
      <c r="Q226" s="61" t="s">
        <v>5741</v>
      </c>
      <c r="R226" s="61" t="s">
        <v>5631</v>
      </c>
      <c r="S226" s="61" t="s">
        <v>5639</v>
      </c>
      <c r="T226" s="61" t="s">
        <v>5631</v>
      </c>
      <c r="U226" s="61" t="s">
        <v>5639</v>
      </c>
      <c r="V226" s="62"/>
      <c r="W226" s="61" t="str">
        <f t="shared" si="11"/>
        <v>未打卡</v>
      </c>
      <c r="X226" s="62" t="str">
        <f t="shared" si="12"/>
        <v>未打卡</v>
      </c>
      <c r="Y226" s="63"/>
    </row>
    <row r="227" spans="1:25" ht="14.4">
      <c r="A227" s="61" t="s">
        <v>946</v>
      </c>
      <c r="B227" s="61" t="s">
        <v>187</v>
      </c>
      <c r="C227" s="61" t="s">
        <v>2124</v>
      </c>
      <c r="D227" s="61" t="s">
        <v>3947</v>
      </c>
      <c r="E227" s="61" t="s">
        <v>3845</v>
      </c>
      <c r="F227" s="61" t="s">
        <v>4252</v>
      </c>
      <c r="G227" s="61" t="s">
        <v>3780</v>
      </c>
      <c r="H227" s="61" t="s">
        <v>4253</v>
      </c>
      <c r="I227" s="61" t="s">
        <v>3780</v>
      </c>
      <c r="J227" s="62">
        <f t="shared" si="10"/>
        <v>0.37988425925925928</v>
      </c>
      <c r="K227" s="63">
        <v>1</v>
      </c>
      <c r="M227" s="61" t="s">
        <v>1068</v>
      </c>
      <c r="N227" s="61" t="s">
        <v>814</v>
      </c>
      <c r="O227" s="61" t="s">
        <v>1069</v>
      </c>
      <c r="P227" s="61" t="s">
        <v>3840</v>
      </c>
      <c r="Q227" s="61" t="s">
        <v>5741</v>
      </c>
      <c r="R227" s="61" t="s">
        <v>5631</v>
      </c>
      <c r="S227" s="61" t="s">
        <v>5639</v>
      </c>
      <c r="T227" s="61" t="s">
        <v>5631</v>
      </c>
      <c r="U227" s="61" t="s">
        <v>5639</v>
      </c>
      <c r="V227" s="62"/>
      <c r="W227" s="61" t="str">
        <f t="shared" si="11"/>
        <v>未打卡</v>
      </c>
      <c r="X227" s="62" t="str">
        <f t="shared" si="12"/>
        <v>未打卡</v>
      </c>
      <c r="Y227" s="63"/>
    </row>
    <row r="228" spans="1:25" ht="14.4">
      <c r="A228" s="61" t="s">
        <v>1483</v>
      </c>
      <c r="B228" s="61" t="s">
        <v>187</v>
      </c>
      <c r="C228" s="61" t="s">
        <v>2090</v>
      </c>
      <c r="D228" s="61" t="s">
        <v>3789</v>
      </c>
      <c r="E228" s="61" t="s">
        <v>3927</v>
      </c>
      <c r="F228" s="61" t="s">
        <v>4007</v>
      </c>
      <c r="G228" s="61" t="s">
        <v>3780</v>
      </c>
      <c r="H228" s="61" t="s">
        <v>4254</v>
      </c>
      <c r="I228" s="61" t="s">
        <v>3780</v>
      </c>
      <c r="J228" s="62">
        <f t="shared" si="10"/>
        <v>0.37989583333333332</v>
      </c>
      <c r="K228" s="63">
        <v>1</v>
      </c>
      <c r="M228" s="61" t="s">
        <v>1068</v>
      </c>
      <c r="N228" s="61" t="s">
        <v>814</v>
      </c>
      <c r="O228" s="61" t="s">
        <v>1069</v>
      </c>
      <c r="P228" s="61" t="s">
        <v>3938</v>
      </c>
      <c r="Q228" s="61" t="s">
        <v>5741</v>
      </c>
      <c r="R228" s="61" t="s">
        <v>5631</v>
      </c>
      <c r="S228" s="61" t="s">
        <v>5639</v>
      </c>
      <c r="T228" s="61" t="s">
        <v>5631</v>
      </c>
      <c r="U228" s="61" t="s">
        <v>5639</v>
      </c>
      <c r="V228" s="62"/>
      <c r="W228" s="61" t="str">
        <f t="shared" si="11"/>
        <v>未打卡</v>
      </c>
      <c r="X228" s="62" t="str">
        <f t="shared" si="12"/>
        <v>未打卡</v>
      </c>
      <c r="Y228" s="63"/>
    </row>
    <row r="229" spans="1:25" ht="14.4">
      <c r="A229" s="61" t="s">
        <v>1702</v>
      </c>
      <c r="B229" s="61" t="s">
        <v>40</v>
      </c>
      <c r="C229" s="61" t="s">
        <v>2016</v>
      </c>
      <c r="D229" s="61" t="s">
        <v>3794</v>
      </c>
      <c r="E229" s="61" t="s">
        <v>3812</v>
      </c>
      <c r="F229" s="61" t="s">
        <v>4255</v>
      </c>
      <c r="G229" s="61" t="s">
        <v>3780</v>
      </c>
      <c r="H229" s="61" t="s">
        <v>4256</v>
      </c>
      <c r="I229" s="61" t="s">
        <v>3780</v>
      </c>
      <c r="J229" s="62">
        <f t="shared" si="10"/>
        <v>0.37994212962962964</v>
      </c>
      <c r="K229" s="63">
        <v>1</v>
      </c>
      <c r="M229" s="61" t="s">
        <v>1068</v>
      </c>
      <c r="N229" s="61" t="s">
        <v>814</v>
      </c>
      <c r="O229" s="61" t="s">
        <v>1069</v>
      </c>
      <c r="P229" s="61" t="s">
        <v>3992</v>
      </c>
      <c r="Q229" s="61" t="s">
        <v>5741</v>
      </c>
      <c r="R229" s="61" t="s">
        <v>5631</v>
      </c>
      <c r="S229" s="61" t="s">
        <v>5639</v>
      </c>
      <c r="T229" s="61" t="s">
        <v>5631</v>
      </c>
      <c r="U229" s="61" t="s">
        <v>5639</v>
      </c>
      <c r="V229" s="62"/>
      <c r="W229" s="61" t="str">
        <f t="shared" si="11"/>
        <v>未打卡</v>
      </c>
      <c r="X229" s="62" t="str">
        <f t="shared" si="12"/>
        <v>未打卡</v>
      </c>
      <c r="Y229" s="63"/>
    </row>
    <row r="230" spans="1:25" ht="14.4">
      <c r="A230" s="61" t="s">
        <v>1320</v>
      </c>
      <c r="B230" s="61" t="s">
        <v>187</v>
      </c>
      <c r="C230" s="61" t="s">
        <v>2090</v>
      </c>
      <c r="D230" s="61" t="s">
        <v>3798</v>
      </c>
      <c r="E230" s="61" t="s">
        <v>1776</v>
      </c>
      <c r="F230" s="61" t="s">
        <v>4257</v>
      </c>
      <c r="G230" s="61" t="s">
        <v>1776</v>
      </c>
      <c r="H230" s="61" t="s">
        <v>4258</v>
      </c>
      <c r="I230" s="61" t="s">
        <v>1776</v>
      </c>
      <c r="J230" s="62">
        <f t="shared" si="10"/>
        <v>0.37994212962962964</v>
      </c>
      <c r="K230" s="63">
        <v>1</v>
      </c>
      <c r="M230" s="61" t="s">
        <v>1068</v>
      </c>
      <c r="N230" s="61" t="s">
        <v>814</v>
      </c>
      <c r="O230" s="61" t="s">
        <v>1069</v>
      </c>
      <c r="P230" s="61" t="s">
        <v>3859</v>
      </c>
      <c r="Q230" s="61" t="s">
        <v>5741</v>
      </c>
      <c r="R230" s="61" t="s">
        <v>5631</v>
      </c>
      <c r="S230" s="61" t="s">
        <v>5639</v>
      </c>
      <c r="T230" s="61" t="s">
        <v>5631</v>
      </c>
      <c r="U230" s="61" t="s">
        <v>5639</v>
      </c>
      <c r="V230" s="62"/>
      <c r="W230" s="61" t="str">
        <f t="shared" si="11"/>
        <v>未打卡</v>
      </c>
      <c r="X230" s="62" t="str">
        <f t="shared" si="12"/>
        <v>未打卡</v>
      </c>
      <c r="Y230" s="63"/>
    </row>
    <row r="231" spans="1:25" ht="14.4">
      <c r="A231" s="61" t="s">
        <v>1273</v>
      </c>
      <c r="B231" s="61" t="s">
        <v>187</v>
      </c>
      <c r="C231" s="61" t="s">
        <v>2090</v>
      </c>
      <c r="D231" s="61" t="s">
        <v>3950</v>
      </c>
      <c r="E231" s="61" t="s">
        <v>3997</v>
      </c>
      <c r="F231" s="61" t="s">
        <v>4259</v>
      </c>
      <c r="G231" s="61" t="s">
        <v>3780</v>
      </c>
      <c r="H231" s="61" t="s">
        <v>4260</v>
      </c>
      <c r="I231" s="61" t="s">
        <v>3780</v>
      </c>
      <c r="J231" s="62">
        <f t="shared" si="10"/>
        <v>0.37995370370370363</v>
      </c>
      <c r="K231" s="63">
        <v>1</v>
      </c>
      <c r="M231" s="61" t="s">
        <v>1068</v>
      </c>
      <c r="N231" s="61" t="s">
        <v>814</v>
      </c>
      <c r="O231" s="61" t="s">
        <v>1069</v>
      </c>
      <c r="P231" s="61" t="s">
        <v>3777</v>
      </c>
      <c r="Q231" s="61" t="s">
        <v>5741</v>
      </c>
      <c r="R231" s="61" t="s">
        <v>5631</v>
      </c>
      <c r="S231" s="61" t="s">
        <v>5639</v>
      </c>
      <c r="T231" s="61" t="s">
        <v>5631</v>
      </c>
      <c r="U231" s="61" t="s">
        <v>5639</v>
      </c>
      <c r="V231" s="62"/>
      <c r="W231" s="61" t="str">
        <f t="shared" si="11"/>
        <v>未打卡</v>
      </c>
      <c r="X231" s="62" t="str">
        <f t="shared" si="12"/>
        <v>未打卡</v>
      </c>
      <c r="Y231" s="63"/>
    </row>
    <row r="232" spans="1:25" ht="14.4">
      <c r="A232" s="61" t="s">
        <v>556</v>
      </c>
      <c r="B232" s="61" t="s">
        <v>187</v>
      </c>
      <c r="C232" s="61" t="s">
        <v>2090</v>
      </c>
      <c r="D232" s="61" t="s">
        <v>3834</v>
      </c>
      <c r="E232" s="61" t="s">
        <v>3845</v>
      </c>
      <c r="F232" s="61" t="s">
        <v>4261</v>
      </c>
      <c r="G232" s="61" t="s">
        <v>3780</v>
      </c>
      <c r="H232" s="61" t="s">
        <v>4262</v>
      </c>
      <c r="I232" s="61" t="s">
        <v>3780</v>
      </c>
      <c r="J232" s="62">
        <f t="shared" si="10"/>
        <v>0.37997685185185187</v>
      </c>
      <c r="K232" s="63">
        <v>1</v>
      </c>
      <c r="M232" s="61" t="s">
        <v>1068</v>
      </c>
      <c r="N232" s="61" t="s">
        <v>814</v>
      </c>
      <c r="O232" s="61" t="s">
        <v>1069</v>
      </c>
      <c r="P232" s="61" t="s">
        <v>3819</v>
      </c>
      <c r="Q232" s="61" t="s">
        <v>5741</v>
      </c>
      <c r="R232" s="61" t="s">
        <v>5631</v>
      </c>
      <c r="S232" s="61" t="s">
        <v>5639</v>
      </c>
      <c r="T232" s="61" t="s">
        <v>5631</v>
      </c>
      <c r="U232" s="61" t="s">
        <v>5639</v>
      </c>
      <c r="V232" s="62"/>
      <c r="W232" s="61" t="str">
        <f t="shared" si="11"/>
        <v>未打卡</v>
      </c>
      <c r="X232" s="62" t="str">
        <f t="shared" si="12"/>
        <v>未打卡</v>
      </c>
      <c r="Y232" s="63"/>
    </row>
    <row r="233" spans="1:25" ht="14.4">
      <c r="A233" s="61" t="s">
        <v>273</v>
      </c>
      <c r="B233" s="61" t="s">
        <v>187</v>
      </c>
      <c r="C233" s="61" t="s">
        <v>2090</v>
      </c>
      <c r="D233" s="61" t="s">
        <v>3823</v>
      </c>
      <c r="E233" s="61" t="s">
        <v>3927</v>
      </c>
      <c r="F233" s="61" t="s">
        <v>4263</v>
      </c>
      <c r="G233" s="61" t="s">
        <v>3780</v>
      </c>
      <c r="H233" s="61" t="s">
        <v>4264</v>
      </c>
      <c r="I233" s="61" t="s">
        <v>3780</v>
      </c>
      <c r="J233" s="62">
        <f t="shared" si="10"/>
        <v>0.38001157407407399</v>
      </c>
      <c r="K233" s="63">
        <v>1</v>
      </c>
      <c r="M233" s="61" t="s">
        <v>1068</v>
      </c>
      <c r="N233" s="61" t="s">
        <v>814</v>
      </c>
      <c r="O233" s="61" t="s">
        <v>1069</v>
      </c>
      <c r="P233" s="61" t="s">
        <v>3867</v>
      </c>
      <c r="Q233" s="61" t="s">
        <v>5741</v>
      </c>
      <c r="R233" s="61" t="s">
        <v>5631</v>
      </c>
      <c r="S233" s="61" t="s">
        <v>5639</v>
      </c>
      <c r="T233" s="61" t="s">
        <v>5631</v>
      </c>
      <c r="U233" s="61" t="s">
        <v>5639</v>
      </c>
      <c r="V233" s="62"/>
      <c r="W233" s="61" t="str">
        <f t="shared" si="11"/>
        <v>未打卡</v>
      </c>
      <c r="X233" s="62" t="str">
        <f t="shared" si="12"/>
        <v>未打卡</v>
      </c>
      <c r="Y233" s="63"/>
    </row>
    <row r="234" spans="1:25" ht="14.4">
      <c r="A234" s="61" t="s">
        <v>1726</v>
      </c>
      <c r="B234" s="61" t="s">
        <v>40</v>
      </c>
      <c r="C234" s="61" t="s">
        <v>2010</v>
      </c>
      <c r="D234" s="61" t="s">
        <v>3782</v>
      </c>
      <c r="E234" s="61" t="s">
        <v>3849</v>
      </c>
      <c r="F234" s="61" t="s">
        <v>4265</v>
      </c>
      <c r="G234" s="61" t="s">
        <v>3780</v>
      </c>
      <c r="H234" s="61" t="s">
        <v>3839</v>
      </c>
      <c r="I234" s="61" t="s">
        <v>3780</v>
      </c>
      <c r="J234" s="62">
        <f t="shared" si="10"/>
        <v>0.38002314814814808</v>
      </c>
      <c r="K234" s="63">
        <v>1</v>
      </c>
      <c r="M234" s="61" t="s">
        <v>1068</v>
      </c>
      <c r="N234" s="61" t="s">
        <v>814</v>
      </c>
      <c r="O234" s="61" t="s">
        <v>1069</v>
      </c>
      <c r="P234" s="61" t="s">
        <v>3921</v>
      </c>
      <c r="Q234" s="61" t="s">
        <v>5741</v>
      </c>
      <c r="R234" s="61" t="s">
        <v>5631</v>
      </c>
      <c r="S234" s="61" t="s">
        <v>5639</v>
      </c>
      <c r="T234" s="61" t="s">
        <v>5631</v>
      </c>
      <c r="U234" s="61" t="s">
        <v>5639</v>
      </c>
      <c r="V234" s="62"/>
      <c r="W234" s="61" t="str">
        <f t="shared" si="11"/>
        <v>未打卡</v>
      </c>
      <c r="X234" s="62" t="str">
        <f t="shared" si="12"/>
        <v>未打卡</v>
      </c>
      <c r="Y234" s="63"/>
    </row>
    <row r="235" spans="1:25" ht="14.4">
      <c r="A235" s="61" t="s">
        <v>1702</v>
      </c>
      <c r="B235" s="61" t="s">
        <v>40</v>
      </c>
      <c r="C235" s="61" t="s">
        <v>2016</v>
      </c>
      <c r="D235" s="61" t="s">
        <v>3867</v>
      </c>
      <c r="E235" s="61" t="s">
        <v>3812</v>
      </c>
      <c r="F235" s="61" t="s">
        <v>4266</v>
      </c>
      <c r="G235" s="61" t="s">
        <v>3780</v>
      </c>
      <c r="H235" s="61" t="s">
        <v>4267</v>
      </c>
      <c r="I235" s="61" t="s">
        <v>3780</v>
      </c>
      <c r="J235" s="62">
        <f t="shared" si="10"/>
        <v>0.38005787037037037</v>
      </c>
      <c r="K235" s="63">
        <v>1</v>
      </c>
      <c r="M235" s="61" t="s">
        <v>1068</v>
      </c>
      <c r="N235" s="61" t="s">
        <v>814</v>
      </c>
      <c r="O235" s="61" t="s">
        <v>1069</v>
      </c>
      <c r="P235" s="61" t="s">
        <v>3811</v>
      </c>
      <c r="Q235" s="61" t="s">
        <v>5741</v>
      </c>
      <c r="R235" s="61" t="s">
        <v>5631</v>
      </c>
      <c r="S235" s="61" t="s">
        <v>5639</v>
      </c>
      <c r="T235" s="61" t="s">
        <v>5631</v>
      </c>
      <c r="U235" s="61" t="s">
        <v>5639</v>
      </c>
      <c r="V235" s="62"/>
      <c r="W235" s="61" t="str">
        <f t="shared" si="11"/>
        <v>未打卡</v>
      </c>
      <c r="X235" s="62" t="str">
        <f t="shared" si="12"/>
        <v>未打卡</v>
      </c>
      <c r="Y235" s="63"/>
    </row>
    <row r="236" spans="1:25" ht="14.4">
      <c r="A236" s="61" t="s">
        <v>556</v>
      </c>
      <c r="B236" s="61" t="s">
        <v>187</v>
      </c>
      <c r="C236" s="61" t="s">
        <v>2090</v>
      </c>
      <c r="D236" s="61" t="s">
        <v>3886</v>
      </c>
      <c r="E236" s="61" t="s">
        <v>3985</v>
      </c>
      <c r="F236" s="61" t="s">
        <v>4268</v>
      </c>
      <c r="G236" s="61" t="s">
        <v>3780</v>
      </c>
      <c r="H236" s="61" t="s">
        <v>4269</v>
      </c>
      <c r="I236" s="61" t="s">
        <v>3780</v>
      </c>
      <c r="J236" s="62">
        <f t="shared" si="10"/>
        <v>0.3800694444444444</v>
      </c>
      <c r="K236" s="63">
        <v>1</v>
      </c>
      <c r="M236" s="61" t="s">
        <v>1068</v>
      </c>
      <c r="N236" s="61" t="s">
        <v>814</v>
      </c>
      <c r="O236" s="61" t="s">
        <v>1069</v>
      </c>
      <c r="P236" s="61" t="s">
        <v>3802</v>
      </c>
      <c r="Q236" s="61" t="s">
        <v>5741</v>
      </c>
      <c r="R236" s="61" t="s">
        <v>5631</v>
      </c>
      <c r="S236" s="61" t="s">
        <v>5639</v>
      </c>
      <c r="T236" s="61" t="s">
        <v>5631</v>
      </c>
      <c r="U236" s="61" t="s">
        <v>5639</v>
      </c>
      <c r="V236" s="62"/>
      <c r="W236" s="61" t="str">
        <f t="shared" si="11"/>
        <v>未打卡</v>
      </c>
      <c r="X236" s="62" t="str">
        <f t="shared" si="12"/>
        <v>未打卡</v>
      </c>
      <c r="Y236" s="63"/>
    </row>
    <row r="237" spans="1:25" ht="14.4">
      <c r="A237" s="61" t="s">
        <v>636</v>
      </c>
      <c r="B237" s="61" t="s">
        <v>187</v>
      </c>
      <c r="C237" s="61" t="s">
        <v>2090</v>
      </c>
      <c r="D237" s="61" t="s">
        <v>3894</v>
      </c>
      <c r="E237" s="61" t="s">
        <v>3912</v>
      </c>
      <c r="F237" s="61" t="s">
        <v>4270</v>
      </c>
      <c r="G237" s="61" t="s">
        <v>3847</v>
      </c>
      <c r="H237" s="61" t="s">
        <v>4271</v>
      </c>
      <c r="I237" s="61" t="s">
        <v>3847</v>
      </c>
      <c r="J237" s="62">
        <f t="shared" si="10"/>
        <v>0.38015046296296301</v>
      </c>
      <c r="K237" s="63">
        <v>1</v>
      </c>
      <c r="M237" s="61" t="s">
        <v>1068</v>
      </c>
      <c r="N237" s="61" t="s">
        <v>814</v>
      </c>
      <c r="O237" s="61" t="s">
        <v>1069</v>
      </c>
      <c r="P237" s="61" t="s">
        <v>3794</v>
      </c>
      <c r="Q237" s="61" t="s">
        <v>5741</v>
      </c>
      <c r="R237" s="61" t="s">
        <v>5631</v>
      </c>
      <c r="S237" s="61" t="s">
        <v>5639</v>
      </c>
      <c r="T237" s="61" t="s">
        <v>5631</v>
      </c>
      <c r="U237" s="61" t="s">
        <v>5639</v>
      </c>
      <c r="V237" s="62"/>
      <c r="W237" s="61" t="str">
        <f t="shared" si="11"/>
        <v>未打卡</v>
      </c>
      <c r="X237" s="62" t="str">
        <f t="shared" si="12"/>
        <v>未打卡</v>
      </c>
      <c r="Y237" s="63"/>
    </row>
    <row r="238" spans="1:25" ht="14.4">
      <c r="A238" s="61" t="s">
        <v>1290</v>
      </c>
      <c r="B238" s="61" t="s">
        <v>40</v>
      </c>
      <c r="C238" s="61" t="s">
        <v>2016</v>
      </c>
      <c r="D238" s="61" t="s">
        <v>3894</v>
      </c>
      <c r="E238" s="61" t="s">
        <v>3849</v>
      </c>
      <c r="F238" s="61" t="s">
        <v>4272</v>
      </c>
      <c r="G238" s="61" t="s">
        <v>3780</v>
      </c>
      <c r="H238" s="61" t="s">
        <v>4273</v>
      </c>
      <c r="I238" s="61" t="s">
        <v>3780</v>
      </c>
      <c r="J238" s="62">
        <f t="shared" si="10"/>
        <v>0.38016203703703705</v>
      </c>
      <c r="K238" s="63">
        <v>1</v>
      </c>
      <c r="M238" s="61" t="s">
        <v>1068</v>
      </c>
      <c r="N238" s="61" t="s">
        <v>814</v>
      </c>
      <c r="O238" s="61" t="s">
        <v>1069</v>
      </c>
      <c r="P238" s="61" t="s">
        <v>3862</v>
      </c>
      <c r="Q238" s="61" t="s">
        <v>5741</v>
      </c>
      <c r="R238" s="61" t="s">
        <v>5631</v>
      </c>
      <c r="S238" s="61" t="s">
        <v>5639</v>
      </c>
      <c r="T238" s="61" t="s">
        <v>5631</v>
      </c>
      <c r="U238" s="61" t="s">
        <v>5639</v>
      </c>
      <c r="V238" s="62"/>
      <c r="W238" s="61" t="str">
        <f t="shared" si="11"/>
        <v>未打卡</v>
      </c>
      <c r="X238" s="62" t="str">
        <f t="shared" si="12"/>
        <v>未打卡</v>
      </c>
      <c r="Y238" s="63"/>
    </row>
    <row r="239" spans="1:25" ht="14.4">
      <c r="A239" s="61" t="s">
        <v>1290</v>
      </c>
      <c r="B239" s="61" t="s">
        <v>40</v>
      </c>
      <c r="C239" s="61" t="s">
        <v>2016</v>
      </c>
      <c r="D239" s="61" t="s">
        <v>3782</v>
      </c>
      <c r="E239" s="61" t="s">
        <v>3812</v>
      </c>
      <c r="F239" s="61" t="s">
        <v>4274</v>
      </c>
      <c r="G239" s="61" t="s">
        <v>3780</v>
      </c>
      <c r="H239" s="61" t="s">
        <v>4085</v>
      </c>
      <c r="I239" s="61" t="s">
        <v>3780</v>
      </c>
      <c r="J239" s="62">
        <f t="shared" si="10"/>
        <v>0.38017361111111109</v>
      </c>
      <c r="K239" s="63">
        <v>1</v>
      </c>
      <c r="M239" s="61" t="s">
        <v>1068</v>
      </c>
      <c r="N239" s="61" t="s">
        <v>814</v>
      </c>
      <c r="O239" s="61" t="s">
        <v>1069</v>
      </c>
      <c r="P239" s="61" t="s">
        <v>3807</v>
      </c>
      <c r="Q239" s="61" t="s">
        <v>5741</v>
      </c>
      <c r="R239" s="61" t="s">
        <v>5631</v>
      </c>
      <c r="S239" s="61" t="s">
        <v>5639</v>
      </c>
      <c r="T239" s="61" t="s">
        <v>5631</v>
      </c>
      <c r="U239" s="61" t="s">
        <v>5639</v>
      </c>
      <c r="V239" s="62"/>
      <c r="W239" s="61" t="str">
        <f t="shared" si="11"/>
        <v>未打卡</v>
      </c>
      <c r="X239" s="62" t="str">
        <f t="shared" si="12"/>
        <v>未打卡</v>
      </c>
      <c r="Y239" s="63"/>
    </row>
    <row r="240" spans="1:25" ht="14.4">
      <c r="A240" s="61" t="s">
        <v>1199</v>
      </c>
      <c r="B240" s="61" t="s">
        <v>40</v>
      </c>
      <c r="C240" s="61" t="s">
        <v>2010</v>
      </c>
      <c r="D240" s="61" t="s">
        <v>3840</v>
      </c>
      <c r="E240" s="61" t="s">
        <v>3812</v>
      </c>
      <c r="F240" s="61" t="s">
        <v>3873</v>
      </c>
      <c r="G240" s="61" t="s">
        <v>3780</v>
      </c>
      <c r="H240" s="61" t="s">
        <v>4195</v>
      </c>
      <c r="I240" s="61" t="s">
        <v>3780</v>
      </c>
      <c r="J240" s="62">
        <f t="shared" si="10"/>
        <v>0.38017361111111114</v>
      </c>
      <c r="K240" s="63">
        <v>1</v>
      </c>
      <c r="M240" s="61" t="s">
        <v>1068</v>
      </c>
      <c r="N240" s="61" t="s">
        <v>814</v>
      </c>
      <c r="O240" s="61" t="s">
        <v>1069</v>
      </c>
      <c r="P240" s="61" t="s">
        <v>3837</v>
      </c>
      <c r="Q240" s="61" t="s">
        <v>5741</v>
      </c>
      <c r="R240" s="61" t="s">
        <v>5631</v>
      </c>
      <c r="S240" s="61" t="s">
        <v>5639</v>
      </c>
      <c r="T240" s="61" t="s">
        <v>5631</v>
      </c>
      <c r="U240" s="61" t="s">
        <v>5639</v>
      </c>
      <c r="V240" s="62"/>
      <c r="W240" s="61" t="str">
        <f t="shared" si="11"/>
        <v>未打卡</v>
      </c>
      <c r="X240" s="62" t="str">
        <f t="shared" si="12"/>
        <v>未打卡</v>
      </c>
      <c r="Y240" s="63"/>
    </row>
    <row r="241" spans="1:25" ht="14.4">
      <c r="A241" s="61" t="s">
        <v>1237</v>
      </c>
      <c r="B241" s="61" t="s">
        <v>187</v>
      </c>
      <c r="C241" s="61" t="s">
        <v>2090</v>
      </c>
      <c r="D241" s="61" t="s">
        <v>3798</v>
      </c>
      <c r="E241" s="61" t="s">
        <v>3968</v>
      </c>
      <c r="F241" s="61" t="s">
        <v>4275</v>
      </c>
      <c r="G241" s="61" t="s">
        <v>3780</v>
      </c>
      <c r="H241" s="61" t="s">
        <v>4276</v>
      </c>
      <c r="I241" s="61" t="s">
        <v>3780</v>
      </c>
      <c r="J241" s="62">
        <f t="shared" si="10"/>
        <v>0.38021990740740741</v>
      </c>
      <c r="K241" s="63">
        <v>1</v>
      </c>
      <c r="M241" s="61" t="s">
        <v>1068</v>
      </c>
      <c r="N241" s="61" t="s">
        <v>814</v>
      </c>
      <c r="O241" s="61" t="s">
        <v>1069</v>
      </c>
      <c r="P241" s="61" t="s">
        <v>3957</v>
      </c>
      <c r="Q241" s="61" t="s">
        <v>5741</v>
      </c>
      <c r="R241" s="61" t="s">
        <v>5631</v>
      </c>
      <c r="S241" s="61" t="s">
        <v>5639</v>
      </c>
      <c r="T241" s="61" t="s">
        <v>5631</v>
      </c>
      <c r="U241" s="61" t="s">
        <v>5639</v>
      </c>
      <c r="V241" s="62"/>
      <c r="W241" s="61" t="str">
        <f t="shared" si="11"/>
        <v>未打卡</v>
      </c>
      <c r="X241" s="62" t="str">
        <f t="shared" si="12"/>
        <v>未打卡</v>
      </c>
      <c r="Y241" s="63"/>
    </row>
    <row r="242" spans="1:25" ht="14.4">
      <c r="A242" s="61" t="s">
        <v>1666</v>
      </c>
      <c r="B242" s="61" t="s">
        <v>40</v>
      </c>
      <c r="C242" s="61" t="s">
        <v>2010</v>
      </c>
      <c r="D242" s="61" t="s">
        <v>3957</v>
      </c>
      <c r="E242" s="61" t="s">
        <v>3812</v>
      </c>
      <c r="F242" s="61" t="s">
        <v>4093</v>
      </c>
      <c r="G242" s="61" t="s">
        <v>30</v>
      </c>
      <c r="H242" s="61" t="s">
        <v>4277</v>
      </c>
      <c r="I242" s="61" t="s">
        <v>30</v>
      </c>
      <c r="J242" s="62">
        <f t="shared" si="10"/>
        <v>0.38021990740740746</v>
      </c>
      <c r="K242" s="63">
        <v>1</v>
      </c>
      <c r="M242" s="61" t="s">
        <v>1068</v>
      </c>
      <c r="N242" s="61" t="s">
        <v>814</v>
      </c>
      <c r="O242" s="61" t="s">
        <v>1069</v>
      </c>
      <c r="P242" s="61" t="s">
        <v>3947</v>
      </c>
      <c r="Q242" s="61" t="s">
        <v>5741</v>
      </c>
      <c r="R242" s="61" t="s">
        <v>5631</v>
      </c>
      <c r="S242" s="61" t="s">
        <v>5639</v>
      </c>
      <c r="T242" s="61" t="s">
        <v>5631</v>
      </c>
      <c r="U242" s="61" t="s">
        <v>5639</v>
      </c>
      <c r="V242" s="62"/>
      <c r="W242" s="61" t="str">
        <f t="shared" si="11"/>
        <v>未打卡</v>
      </c>
      <c r="X242" s="62" t="str">
        <f t="shared" si="12"/>
        <v>未打卡</v>
      </c>
      <c r="Y242" s="63"/>
    </row>
    <row r="243" spans="1:25" ht="14.4">
      <c r="A243" s="61" t="s">
        <v>1205</v>
      </c>
      <c r="B243" s="61" t="s">
        <v>40</v>
      </c>
      <c r="C243" s="61" t="s">
        <v>2016</v>
      </c>
      <c r="D243" s="61" t="s">
        <v>3840</v>
      </c>
      <c r="E243" s="61" t="s">
        <v>3812</v>
      </c>
      <c r="F243" s="61" t="s">
        <v>4278</v>
      </c>
      <c r="G243" s="61" t="s">
        <v>3780</v>
      </c>
      <c r="H243" s="61" t="s">
        <v>4279</v>
      </c>
      <c r="I243" s="61" t="s">
        <v>3780</v>
      </c>
      <c r="J243" s="62">
        <f t="shared" si="10"/>
        <v>0.38025462962962958</v>
      </c>
      <c r="K243" s="63">
        <v>1</v>
      </c>
      <c r="M243" s="61" t="s">
        <v>1068</v>
      </c>
      <c r="N243" s="61" t="s">
        <v>814</v>
      </c>
      <c r="O243" s="61" t="s">
        <v>1069</v>
      </c>
      <c r="P243" s="61" t="s">
        <v>3782</v>
      </c>
      <c r="Q243" s="61" t="s">
        <v>5741</v>
      </c>
      <c r="R243" s="61" t="s">
        <v>5631</v>
      </c>
      <c r="S243" s="61" t="s">
        <v>5639</v>
      </c>
      <c r="T243" s="61" t="s">
        <v>5631</v>
      </c>
      <c r="U243" s="61" t="s">
        <v>5639</v>
      </c>
      <c r="V243" s="62"/>
      <c r="W243" s="61" t="str">
        <f t="shared" si="11"/>
        <v>未打卡</v>
      </c>
      <c r="X243" s="62" t="str">
        <f t="shared" si="12"/>
        <v>未打卡</v>
      </c>
      <c r="Y243" s="63"/>
    </row>
    <row r="244" spans="1:25" ht="14.4">
      <c r="A244" s="61" t="s">
        <v>1726</v>
      </c>
      <c r="B244" s="61" t="s">
        <v>40</v>
      </c>
      <c r="C244" s="61" t="s">
        <v>2010</v>
      </c>
      <c r="D244" s="61" t="s">
        <v>3957</v>
      </c>
      <c r="E244" s="61" t="s">
        <v>3812</v>
      </c>
      <c r="F244" s="61" t="s">
        <v>4280</v>
      </c>
      <c r="G244" s="61" t="s">
        <v>3780</v>
      </c>
      <c r="H244" s="61" t="s">
        <v>4281</v>
      </c>
      <c r="I244" s="61" t="s">
        <v>3780</v>
      </c>
      <c r="J244" s="62">
        <f t="shared" si="10"/>
        <v>0.38031250000000011</v>
      </c>
      <c r="K244" s="63">
        <v>1</v>
      </c>
      <c r="M244" s="61" t="s">
        <v>1068</v>
      </c>
      <c r="N244" s="61" t="s">
        <v>814</v>
      </c>
      <c r="O244" s="61" t="s">
        <v>1069</v>
      </c>
      <c r="P244" s="61" t="s">
        <v>3894</v>
      </c>
      <c r="Q244" s="61" t="s">
        <v>5741</v>
      </c>
      <c r="R244" s="61" t="s">
        <v>5631</v>
      </c>
      <c r="S244" s="61" t="s">
        <v>5639</v>
      </c>
      <c r="T244" s="61" t="s">
        <v>5631</v>
      </c>
      <c r="U244" s="61" t="s">
        <v>5639</v>
      </c>
      <c r="V244" s="62"/>
      <c r="W244" s="61" t="str">
        <f t="shared" si="11"/>
        <v>未打卡</v>
      </c>
      <c r="X244" s="62" t="str">
        <f t="shared" si="12"/>
        <v>未打卡</v>
      </c>
      <c r="Y244" s="63"/>
    </row>
    <row r="245" spans="1:25" ht="14.4">
      <c r="A245" s="61" t="s">
        <v>1702</v>
      </c>
      <c r="B245" s="61" t="s">
        <v>40</v>
      </c>
      <c r="C245" s="61" t="s">
        <v>2016</v>
      </c>
      <c r="D245" s="61" t="s">
        <v>3807</v>
      </c>
      <c r="E245" s="61" t="s">
        <v>3812</v>
      </c>
      <c r="F245" s="61" t="s">
        <v>4282</v>
      </c>
      <c r="G245" s="61" t="s">
        <v>3780</v>
      </c>
      <c r="H245" s="61" t="s">
        <v>4283</v>
      </c>
      <c r="I245" s="61" t="s">
        <v>3780</v>
      </c>
      <c r="J245" s="62">
        <f t="shared" si="10"/>
        <v>0.38034722222222223</v>
      </c>
      <c r="K245" s="63">
        <v>1</v>
      </c>
      <c r="M245" s="61" t="s">
        <v>1068</v>
      </c>
      <c r="N245" s="61" t="s">
        <v>814</v>
      </c>
      <c r="O245" s="61" t="s">
        <v>1069</v>
      </c>
      <c r="P245" s="61" t="s">
        <v>3852</v>
      </c>
      <c r="Q245" s="61" t="s">
        <v>5741</v>
      </c>
      <c r="R245" s="61" t="s">
        <v>5631</v>
      </c>
      <c r="S245" s="61" t="s">
        <v>5639</v>
      </c>
      <c r="T245" s="61" t="s">
        <v>5631</v>
      </c>
      <c r="U245" s="61" t="s">
        <v>5639</v>
      </c>
      <c r="V245" s="62"/>
      <c r="W245" s="61" t="str">
        <f t="shared" si="11"/>
        <v>未打卡</v>
      </c>
      <c r="X245" s="62" t="str">
        <f t="shared" si="12"/>
        <v>未打卡</v>
      </c>
      <c r="Y245" s="63"/>
    </row>
    <row r="246" spans="1:25" ht="14.4">
      <c r="A246" s="61" t="s">
        <v>186</v>
      </c>
      <c r="B246" s="61" t="s">
        <v>187</v>
      </c>
      <c r="C246" s="61" t="s">
        <v>2090</v>
      </c>
      <c r="D246" s="61" t="s">
        <v>4015</v>
      </c>
      <c r="E246" s="61" t="s">
        <v>3912</v>
      </c>
      <c r="F246" s="61" t="s">
        <v>4284</v>
      </c>
      <c r="G246" s="61" t="s">
        <v>4117</v>
      </c>
      <c r="H246" s="61" t="s">
        <v>4285</v>
      </c>
      <c r="I246" s="61" t="s">
        <v>3780</v>
      </c>
      <c r="J246" s="62">
        <f t="shared" si="10"/>
        <v>0.38035879629629632</v>
      </c>
      <c r="K246" s="63">
        <v>1</v>
      </c>
      <c r="M246" s="61" t="s">
        <v>1068</v>
      </c>
      <c r="N246" s="61" t="s">
        <v>814</v>
      </c>
      <c r="O246" s="61" t="s">
        <v>1069</v>
      </c>
      <c r="P246" s="61" t="s">
        <v>3872</v>
      </c>
      <c r="Q246" s="61" t="s">
        <v>5741</v>
      </c>
      <c r="R246" s="61" t="s">
        <v>5631</v>
      </c>
      <c r="S246" s="61" t="s">
        <v>5639</v>
      </c>
      <c r="T246" s="61" t="s">
        <v>5631</v>
      </c>
      <c r="U246" s="61" t="s">
        <v>5639</v>
      </c>
      <c r="V246" s="62"/>
      <c r="W246" s="61" t="str">
        <f t="shared" si="11"/>
        <v>未打卡</v>
      </c>
      <c r="X246" s="62" t="str">
        <f t="shared" si="12"/>
        <v>未打卡</v>
      </c>
      <c r="Y246" s="63"/>
    </row>
    <row r="247" spans="1:25" ht="14.4">
      <c r="A247" s="61" t="s">
        <v>1127</v>
      </c>
      <c r="B247" s="61" t="s">
        <v>187</v>
      </c>
      <c r="C247" s="61" t="s">
        <v>2090</v>
      </c>
      <c r="D247" s="61" t="s">
        <v>3777</v>
      </c>
      <c r="E247" s="61" t="s">
        <v>3845</v>
      </c>
      <c r="F247" s="61" t="s">
        <v>4181</v>
      </c>
      <c r="G247" s="61" t="s">
        <v>3767</v>
      </c>
      <c r="H247" s="61" t="s">
        <v>4286</v>
      </c>
      <c r="I247" s="61" t="s">
        <v>3767</v>
      </c>
      <c r="J247" s="62">
        <f t="shared" si="10"/>
        <v>0.38035879629629632</v>
      </c>
      <c r="K247" s="63">
        <v>0</v>
      </c>
      <c r="M247" s="61" t="s">
        <v>1068</v>
      </c>
      <c r="N247" s="61" t="s">
        <v>814</v>
      </c>
      <c r="O247" s="61" t="s">
        <v>1069</v>
      </c>
      <c r="P247" s="61" t="s">
        <v>4015</v>
      </c>
      <c r="Q247" s="61" t="s">
        <v>5741</v>
      </c>
      <c r="R247" s="61" t="s">
        <v>5631</v>
      </c>
      <c r="S247" s="61" t="s">
        <v>5639</v>
      </c>
      <c r="T247" s="61" t="s">
        <v>5631</v>
      </c>
      <c r="U247" s="61" t="s">
        <v>5639</v>
      </c>
      <c r="V247" s="62"/>
      <c r="W247" s="61" t="str">
        <f t="shared" si="11"/>
        <v>未打卡</v>
      </c>
      <c r="X247" s="62" t="str">
        <f t="shared" si="12"/>
        <v>未打卡</v>
      </c>
      <c r="Y247" s="63"/>
    </row>
    <row r="248" spans="1:25" ht="14.4">
      <c r="A248" s="61" t="s">
        <v>638</v>
      </c>
      <c r="B248" s="61" t="s">
        <v>187</v>
      </c>
      <c r="C248" s="61" t="s">
        <v>2124</v>
      </c>
      <c r="D248" s="61" t="s">
        <v>3811</v>
      </c>
      <c r="E248" s="61" t="s">
        <v>3845</v>
      </c>
      <c r="F248" s="61" t="s">
        <v>4287</v>
      </c>
      <c r="G248" s="61" t="s">
        <v>3780</v>
      </c>
      <c r="H248" s="61" t="s">
        <v>4288</v>
      </c>
      <c r="I248" s="61" t="s">
        <v>3780</v>
      </c>
      <c r="J248" s="62">
        <f t="shared" si="10"/>
        <v>0.3803703703703703</v>
      </c>
      <c r="K248" s="63">
        <v>1</v>
      </c>
      <c r="M248" s="61" t="s">
        <v>1068</v>
      </c>
      <c r="N248" s="61" t="s">
        <v>814</v>
      </c>
      <c r="O248" s="61" t="s">
        <v>1069</v>
      </c>
      <c r="P248" s="61" t="s">
        <v>3886</v>
      </c>
      <c r="Q248" s="61" t="s">
        <v>5741</v>
      </c>
      <c r="R248" s="61" t="s">
        <v>5631</v>
      </c>
      <c r="S248" s="61" t="s">
        <v>5639</v>
      </c>
      <c r="T248" s="61" t="s">
        <v>5631</v>
      </c>
      <c r="U248" s="61" t="s">
        <v>5639</v>
      </c>
      <c r="V248" s="62"/>
      <c r="W248" s="61" t="str">
        <f t="shared" si="11"/>
        <v>未打卡</v>
      </c>
      <c r="X248" s="62" t="str">
        <f t="shared" si="12"/>
        <v>未打卡</v>
      </c>
      <c r="Y248" s="63"/>
    </row>
    <row r="249" spans="1:25" ht="14.4">
      <c r="A249" s="61" t="s">
        <v>1268</v>
      </c>
      <c r="B249" s="61" t="s">
        <v>187</v>
      </c>
      <c r="C249" s="61" t="s">
        <v>2090</v>
      </c>
      <c r="D249" s="61" t="s">
        <v>3840</v>
      </c>
      <c r="E249" s="61" t="s">
        <v>3812</v>
      </c>
      <c r="F249" s="61" t="s">
        <v>4289</v>
      </c>
      <c r="G249" s="61" t="s">
        <v>3780</v>
      </c>
      <c r="H249" s="61" t="s">
        <v>4290</v>
      </c>
      <c r="I249" s="61" t="s">
        <v>3780</v>
      </c>
      <c r="J249" s="62">
        <f t="shared" si="10"/>
        <v>0.3803703703703703</v>
      </c>
      <c r="K249" s="63">
        <v>1</v>
      </c>
      <c r="M249" s="61" t="s">
        <v>813</v>
      </c>
      <c r="N249" s="61" t="s">
        <v>814</v>
      </c>
      <c r="O249" s="61" t="s">
        <v>815</v>
      </c>
      <c r="P249" s="61" t="s">
        <v>3794</v>
      </c>
      <c r="Q249" s="61" t="s">
        <v>5741</v>
      </c>
      <c r="R249" s="61" t="s">
        <v>5631</v>
      </c>
      <c r="S249" s="61" t="s">
        <v>3904</v>
      </c>
      <c r="T249" s="61" t="s">
        <v>5631</v>
      </c>
      <c r="U249" s="61" t="s">
        <v>3904</v>
      </c>
      <c r="V249" s="62"/>
      <c r="W249" s="61" t="str">
        <f t="shared" si="11"/>
        <v>未打卡</v>
      </c>
      <c r="X249" s="62" t="str">
        <f t="shared" si="12"/>
        <v>未打卡</v>
      </c>
      <c r="Y249" s="63"/>
    </row>
    <row r="250" spans="1:25" ht="14.4">
      <c r="A250" s="61" t="s">
        <v>1418</v>
      </c>
      <c r="B250" s="61" t="s">
        <v>187</v>
      </c>
      <c r="C250" s="61" t="s">
        <v>2090</v>
      </c>
      <c r="D250" s="61" t="s">
        <v>3837</v>
      </c>
      <c r="E250" s="61" t="s">
        <v>3812</v>
      </c>
      <c r="F250" s="61" t="s">
        <v>4291</v>
      </c>
      <c r="G250" s="61" t="s">
        <v>3780</v>
      </c>
      <c r="H250" s="61" t="s">
        <v>4292</v>
      </c>
      <c r="I250" s="61" t="s">
        <v>3780</v>
      </c>
      <c r="J250" s="62">
        <f t="shared" si="10"/>
        <v>0.38038194444444451</v>
      </c>
      <c r="K250" s="63">
        <v>1</v>
      </c>
      <c r="M250" s="61" t="s">
        <v>1399</v>
      </c>
      <c r="N250" s="61" t="s">
        <v>814</v>
      </c>
      <c r="O250" s="61" t="s">
        <v>1400</v>
      </c>
      <c r="P250" s="61" t="s">
        <v>3938</v>
      </c>
      <c r="Q250" s="61" t="s">
        <v>5741</v>
      </c>
      <c r="R250" s="61" t="s">
        <v>5631</v>
      </c>
      <c r="S250" s="61" t="s">
        <v>5993</v>
      </c>
      <c r="T250" s="61" t="s">
        <v>5631</v>
      </c>
      <c r="U250" s="61" t="s">
        <v>5993</v>
      </c>
      <c r="V250" s="62"/>
      <c r="W250" s="61" t="str">
        <f t="shared" si="11"/>
        <v>未打卡</v>
      </c>
      <c r="X250" s="62" t="str">
        <f t="shared" si="12"/>
        <v>未打卡</v>
      </c>
      <c r="Y250" s="63"/>
    </row>
    <row r="251" spans="1:25" ht="14.4">
      <c r="A251" s="61" t="s">
        <v>1198</v>
      </c>
      <c r="B251" s="61" t="s">
        <v>187</v>
      </c>
      <c r="C251" s="61" t="s">
        <v>2090</v>
      </c>
      <c r="D251" s="61" t="s">
        <v>3862</v>
      </c>
      <c r="E251" s="61" t="s">
        <v>3812</v>
      </c>
      <c r="F251" s="61" t="s">
        <v>4293</v>
      </c>
      <c r="G251" s="61" t="s">
        <v>3780</v>
      </c>
      <c r="H251" s="61" t="s">
        <v>4294</v>
      </c>
      <c r="I251" s="61" t="s">
        <v>3780</v>
      </c>
      <c r="J251" s="62">
        <f t="shared" si="10"/>
        <v>0.3804050925925927</v>
      </c>
      <c r="K251" s="63">
        <v>1</v>
      </c>
      <c r="M251" s="61" t="s">
        <v>1150</v>
      </c>
      <c r="N251" s="61" t="s">
        <v>814</v>
      </c>
      <c r="O251" s="61" t="s">
        <v>815</v>
      </c>
      <c r="P251" s="61" t="s">
        <v>3960</v>
      </c>
      <c r="Q251" s="61" t="s">
        <v>5741</v>
      </c>
      <c r="R251" s="61" t="s">
        <v>5631</v>
      </c>
      <c r="S251" s="61" t="s">
        <v>3767</v>
      </c>
      <c r="T251" s="61" t="s">
        <v>5631</v>
      </c>
      <c r="U251" s="61" t="s">
        <v>3767</v>
      </c>
      <c r="V251" s="62"/>
      <c r="W251" s="61" t="str">
        <f t="shared" si="11"/>
        <v>未打卡</v>
      </c>
      <c r="X251" s="62" t="str">
        <f t="shared" si="12"/>
        <v>未打卡</v>
      </c>
      <c r="Y251" s="63"/>
    </row>
    <row r="252" spans="1:25" ht="14.4">
      <c r="A252" s="61" t="s">
        <v>1354</v>
      </c>
      <c r="B252" s="61" t="s">
        <v>187</v>
      </c>
      <c r="C252" s="61" t="s">
        <v>2090</v>
      </c>
      <c r="D252" s="61" t="s">
        <v>3802</v>
      </c>
      <c r="E252" s="61" t="s">
        <v>3968</v>
      </c>
      <c r="F252" s="61" t="s">
        <v>4295</v>
      </c>
      <c r="G252" s="61" t="s">
        <v>3780</v>
      </c>
      <c r="H252" s="61" t="s">
        <v>4296</v>
      </c>
      <c r="I252" s="61" t="s">
        <v>3780</v>
      </c>
      <c r="J252" s="62">
        <f t="shared" si="10"/>
        <v>0.3805439814814815</v>
      </c>
      <c r="K252" s="63">
        <v>1</v>
      </c>
      <c r="M252" s="61" t="s">
        <v>1150</v>
      </c>
      <c r="N252" s="61" t="s">
        <v>814</v>
      </c>
      <c r="O252" s="61" t="s">
        <v>815</v>
      </c>
      <c r="P252" s="61" t="s">
        <v>3840</v>
      </c>
      <c r="Q252" s="61" t="s">
        <v>5741</v>
      </c>
      <c r="R252" s="61" t="s">
        <v>5631</v>
      </c>
      <c r="S252" s="61" t="s">
        <v>3767</v>
      </c>
      <c r="T252" s="61" t="s">
        <v>5631</v>
      </c>
      <c r="U252" s="61" t="s">
        <v>3767</v>
      </c>
      <c r="V252" s="62"/>
      <c r="W252" s="61" t="str">
        <f t="shared" si="11"/>
        <v>未打卡</v>
      </c>
      <c r="X252" s="62" t="str">
        <f t="shared" si="12"/>
        <v>未打卡</v>
      </c>
      <c r="Y252" s="63"/>
    </row>
    <row r="253" spans="1:25" ht="14.4">
      <c r="A253" s="61" t="s">
        <v>821</v>
      </c>
      <c r="B253" s="61" t="s">
        <v>187</v>
      </c>
      <c r="C253" s="61" t="s">
        <v>2090</v>
      </c>
      <c r="D253" s="61" t="s">
        <v>3840</v>
      </c>
      <c r="E253" s="61" t="s">
        <v>3812</v>
      </c>
      <c r="F253" s="61" t="s">
        <v>4297</v>
      </c>
      <c r="G253" s="61" t="s">
        <v>3780</v>
      </c>
      <c r="H253" s="61" t="s">
        <v>4232</v>
      </c>
      <c r="I253" s="61" t="s">
        <v>3780</v>
      </c>
      <c r="J253" s="62">
        <f t="shared" si="10"/>
        <v>0.38054398148148155</v>
      </c>
      <c r="K253" s="63">
        <v>1</v>
      </c>
      <c r="M253" s="61" t="s">
        <v>1150</v>
      </c>
      <c r="N253" s="61" t="s">
        <v>814</v>
      </c>
      <c r="O253" s="61" t="s">
        <v>815</v>
      </c>
      <c r="P253" s="61" t="s">
        <v>3938</v>
      </c>
      <c r="Q253" s="61" t="s">
        <v>5741</v>
      </c>
      <c r="R253" s="61" t="s">
        <v>5631</v>
      </c>
      <c r="S253" s="61" t="s">
        <v>3767</v>
      </c>
      <c r="T253" s="61" t="s">
        <v>5631</v>
      </c>
      <c r="U253" s="61" t="s">
        <v>3767</v>
      </c>
      <c r="V253" s="62"/>
      <c r="W253" s="61" t="str">
        <f t="shared" si="11"/>
        <v>未打卡</v>
      </c>
      <c r="X253" s="62" t="str">
        <f t="shared" si="12"/>
        <v>未打卡</v>
      </c>
      <c r="Y253" s="63"/>
    </row>
    <row r="254" spans="1:25" ht="14.4">
      <c r="A254" s="61" t="s">
        <v>997</v>
      </c>
      <c r="B254" s="61" t="s">
        <v>187</v>
      </c>
      <c r="C254" s="61" t="s">
        <v>2090</v>
      </c>
      <c r="D254" s="61" t="s">
        <v>3802</v>
      </c>
      <c r="E254" s="61" t="s">
        <v>3812</v>
      </c>
      <c r="F254" s="61" t="s">
        <v>4298</v>
      </c>
      <c r="G254" s="61" t="s">
        <v>3780</v>
      </c>
      <c r="H254" s="61" t="s">
        <v>4234</v>
      </c>
      <c r="I254" s="61" t="s">
        <v>3780</v>
      </c>
      <c r="J254" s="62">
        <f t="shared" si="10"/>
        <v>0.38059027777777771</v>
      </c>
      <c r="K254" s="63">
        <v>1</v>
      </c>
      <c r="M254" s="61" t="s">
        <v>1150</v>
      </c>
      <c r="N254" s="61" t="s">
        <v>814</v>
      </c>
      <c r="O254" s="61" t="s">
        <v>815</v>
      </c>
      <c r="P254" s="61" t="s">
        <v>3811</v>
      </c>
      <c r="Q254" s="61" t="s">
        <v>5741</v>
      </c>
      <c r="R254" s="61" t="s">
        <v>5631</v>
      </c>
      <c r="S254" s="61" t="s">
        <v>5993</v>
      </c>
      <c r="T254" s="61" t="s">
        <v>5631</v>
      </c>
      <c r="U254" s="61" t="s">
        <v>5993</v>
      </c>
      <c r="V254" s="62"/>
      <c r="W254" s="61" t="str">
        <f t="shared" si="11"/>
        <v>未打卡</v>
      </c>
      <c r="X254" s="62" t="str">
        <f t="shared" si="12"/>
        <v>未打卡</v>
      </c>
      <c r="Y254" s="63"/>
    </row>
    <row r="255" spans="1:25" ht="14.4">
      <c r="A255" s="61" t="s">
        <v>946</v>
      </c>
      <c r="B255" s="61" t="s">
        <v>187</v>
      </c>
      <c r="C255" s="61" t="s">
        <v>2124</v>
      </c>
      <c r="D255" s="61" t="s">
        <v>3938</v>
      </c>
      <c r="E255" s="61" t="s">
        <v>3845</v>
      </c>
      <c r="F255" s="61" t="s">
        <v>4299</v>
      </c>
      <c r="G255" s="61" t="s">
        <v>3780</v>
      </c>
      <c r="H255" s="61" t="s">
        <v>4300</v>
      </c>
      <c r="I255" s="61" t="s">
        <v>3780</v>
      </c>
      <c r="J255" s="62">
        <f t="shared" si="10"/>
        <v>0.38062500000000005</v>
      </c>
      <c r="K255" s="63">
        <v>1</v>
      </c>
      <c r="M255" s="61" t="s">
        <v>1150</v>
      </c>
      <c r="N255" s="61" t="s">
        <v>814</v>
      </c>
      <c r="O255" s="61" t="s">
        <v>815</v>
      </c>
      <c r="P255" s="61" t="s">
        <v>3872</v>
      </c>
      <c r="Q255" s="61" t="s">
        <v>5741</v>
      </c>
      <c r="R255" s="61" t="s">
        <v>5631</v>
      </c>
      <c r="S255" s="61" t="s">
        <v>5993</v>
      </c>
      <c r="T255" s="61" t="s">
        <v>5631</v>
      </c>
      <c r="U255" s="61" t="s">
        <v>5993</v>
      </c>
      <c r="V255" s="62"/>
      <c r="W255" s="61" t="str">
        <f t="shared" si="11"/>
        <v>未打卡</v>
      </c>
      <c r="X255" s="62" t="str">
        <f t="shared" si="12"/>
        <v>未打卡</v>
      </c>
      <c r="Y255" s="63"/>
    </row>
    <row r="256" spans="1:25" ht="14.4">
      <c r="A256" s="61" t="s">
        <v>186</v>
      </c>
      <c r="B256" s="61" t="s">
        <v>187</v>
      </c>
      <c r="C256" s="61" t="s">
        <v>2090</v>
      </c>
      <c r="D256" s="61" t="s">
        <v>3819</v>
      </c>
      <c r="E256" s="61" t="s">
        <v>3795</v>
      </c>
      <c r="F256" s="61" t="s">
        <v>4301</v>
      </c>
      <c r="G256" s="61" t="s">
        <v>3780</v>
      </c>
      <c r="H256" s="61" t="s">
        <v>4302</v>
      </c>
      <c r="I256" s="61" t="s">
        <v>3780</v>
      </c>
      <c r="J256" s="62">
        <f t="shared" si="10"/>
        <v>0.38064814814814824</v>
      </c>
      <c r="K256" s="63">
        <v>1</v>
      </c>
      <c r="M256" s="61" t="s">
        <v>1168</v>
      </c>
      <c r="N256" s="61" t="s">
        <v>814</v>
      </c>
      <c r="O256" s="61" t="s">
        <v>815</v>
      </c>
      <c r="P256" s="61" t="s">
        <v>3807</v>
      </c>
      <c r="Q256" s="61" t="s">
        <v>5741</v>
      </c>
      <c r="R256" s="61" t="s">
        <v>5631</v>
      </c>
      <c r="S256" s="61" t="s">
        <v>5993</v>
      </c>
      <c r="T256" s="61" t="s">
        <v>5631</v>
      </c>
      <c r="U256" s="61" t="s">
        <v>5993</v>
      </c>
      <c r="V256" s="62"/>
      <c r="W256" s="61" t="str">
        <f t="shared" si="11"/>
        <v>未打卡</v>
      </c>
      <c r="X256" s="62" t="str">
        <f t="shared" si="12"/>
        <v>未打卡</v>
      </c>
      <c r="Y256" s="63"/>
    </row>
    <row r="257" spans="1:25" ht="14.4">
      <c r="A257" s="61" t="s">
        <v>946</v>
      </c>
      <c r="B257" s="61" t="s">
        <v>187</v>
      </c>
      <c r="C257" s="61" t="s">
        <v>2124</v>
      </c>
      <c r="D257" s="61" t="s">
        <v>3829</v>
      </c>
      <c r="E257" s="61" t="s">
        <v>3968</v>
      </c>
      <c r="F257" s="61" t="s">
        <v>4303</v>
      </c>
      <c r="G257" s="61" t="s">
        <v>3780</v>
      </c>
      <c r="H257" s="61" t="s">
        <v>4304</v>
      </c>
      <c r="I257" s="61" t="s">
        <v>3780</v>
      </c>
      <c r="J257" s="62">
        <f t="shared" si="10"/>
        <v>0.38065972222222222</v>
      </c>
      <c r="K257" s="63">
        <v>1</v>
      </c>
      <c r="M257" s="61" t="s">
        <v>1168</v>
      </c>
      <c r="N257" s="61" t="s">
        <v>814</v>
      </c>
      <c r="O257" s="61" t="s">
        <v>815</v>
      </c>
      <c r="P257" s="61" t="s">
        <v>3894</v>
      </c>
      <c r="Q257" s="61" t="s">
        <v>5741</v>
      </c>
      <c r="R257" s="61" t="s">
        <v>5631</v>
      </c>
      <c r="S257" s="61" t="s">
        <v>30</v>
      </c>
      <c r="T257" s="61" t="s">
        <v>5631</v>
      </c>
      <c r="U257" s="61" t="s">
        <v>30</v>
      </c>
      <c r="V257" s="62"/>
      <c r="W257" s="61" t="str">
        <f t="shared" si="11"/>
        <v>未打卡</v>
      </c>
      <c r="X257" s="62" t="str">
        <f t="shared" si="12"/>
        <v>未打卡</v>
      </c>
      <c r="Y257" s="63"/>
    </row>
    <row r="258" spans="1:25" ht="14.4">
      <c r="A258" s="61" t="s">
        <v>1354</v>
      </c>
      <c r="B258" s="61" t="s">
        <v>187</v>
      </c>
      <c r="C258" s="61" t="s">
        <v>2090</v>
      </c>
      <c r="D258" s="61" t="s">
        <v>3782</v>
      </c>
      <c r="E258" s="61" t="s">
        <v>3985</v>
      </c>
      <c r="F258" s="61" t="s">
        <v>4305</v>
      </c>
      <c r="G258" s="61" t="s">
        <v>3780</v>
      </c>
      <c r="H258" s="61" t="s">
        <v>4306</v>
      </c>
      <c r="I258" s="61" t="s">
        <v>3780</v>
      </c>
      <c r="J258" s="62">
        <f t="shared" si="10"/>
        <v>0.38068287037037035</v>
      </c>
      <c r="K258" s="63">
        <v>1</v>
      </c>
      <c r="M258" s="61" t="s">
        <v>1326</v>
      </c>
      <c r="N258" s="61" t="s">
        <v>814</v>
      </c>
      <c r="O258" s="61" t="s">
        <v>815</v>
      </c>
      <c r="P258" s="61" t="s">
        <v>3819</v>
      </c>
      <c r="Q258" s="61" t="s">
        <v>5741</v>
      </c>
      <c r="R258" s="61" t="s">
        <v>5631</v>
      </c>
      <c r="S258" s="61" t="s">
        <v>3767</v>
      </c>
      <c r="T258" s="61" t="s">
        <v>5631</v>
      </c>
      <c r="U258" s="61" t="s">
        <v>3767</v>
      </c>
      <c r="V258" s="62"/>
      <c r="W258" s="61" t="str">
        <f t="shared" si="11"/>
        <v>未打卡</v>
      </c>
      <c r="X258" s="62" t="str">
        <f t="shared" si="12"/>
        <v>未打卡</v>
      </c>
      <c r="Y258" s="63"/>
    </row>
    <row r="259" spans="1:25" ht="14.4">
      <c r="A259" s="61" t="s">
        <v>186</v>
      </c>
      <c r="B259" s="61" t="s">
        <v>187</v>
      </c>
      <c r="C259" s="61" t="s">
        <v>2090</v>
      </c>
      <c r="D259" s="61" t="s">
        <v>3947</v>
      </c>
      <c r="E259" s="61" t="s">
        <v>3795</v>
      </c>
      <c r="F259" s="61" t="s">
        <v>4307</v>
      </c>
      <c r="G259" s="61" t="s">
        <v>3780</v>
      </c>
      <c r="H259" s="61" t="s">
        <v>4308</v>
      </c>
      <c r="I259" s="61" t="s">
        <v>3780</v>
      </c>
      <c r="J259" s="62">
        <f t="shared" si="10"/>
        <v>0.3807638888888889</v>
      </c>
      <c r="K259" s="63">
        <v>1</v>
      </c>
      <c r="M259" s="61" t="s">
        <v>1706</v>
      </c>
      <c r="N259" s="61" t="s">
        <v>814</v>
      </c>
      <c r="O259" s="61" t="s">
        <v>814</v>
      </c>
      <c r="P259" s="61" t="s">
        <v>3960</v>
      </c>
      <c r="Q259" s="61" t="s">
        <v>5741</v>
      </c>
      <c r="R259" s="61" t="s">
        <v>5631</v>
      </c>
      <c r="S259" s="61" t="s">
        <v>3767</v>
      </c>
      <c r="T259" s="61" t="s">
        <v>5631</v>
      </c>
      <c r="U259" s="61" t="s">
        <v>3767</v>
      </c>
      <c r="V259" s="62"/>
      <c r="W259" s="61" t="str">
        <f t="shared" si="11"/>
        <v>未打卡</v>
      </c>
      <c r="X259" s="62" t="str">
        <f t="shared" si="12"/>
        <v>未打卡</v>
      </c>
      <c r="Y259" s="63"/>
    </row>
    <row r="260" spans="1:25" ht="14.4">
      <c r="A260" s="61" t="s">
        <v>1354</v>
      </c>
      <c r="B260" s="61" t="s">
        <v>187</v>
      </c>
      <c r="C260" s="61" t="s">
        <v>2090</v>
      </c>
      <c r="D260" s="61" t="s">
        <v>3798</v>
      </c>
      <c r="E260" s="61" t="s">
        <v>3845</v>
      </c>
      <c r="F260" s="61" t="s">
        <v>4309</v>
      </c>
      <c r="G260" s="61" t="s">
        <v>3780</v>
      </c>
      <c r="H260" s="61" t="s">
        <v>4310</v>
      </c>
      <c r="I260" s="61" t="s">
        <v>3780</v>
      </c>
      <c r="J260" s="62">
        <f t="shared" ref="J260:J323" si="13">H260-F260</f>
        <v>0.38076388888888896</v>
      </c>
      <c r="K260" s="63">
        <v>1</v>
      </c>
      <c r="M260" s="61" t="s">
        <v>1706</v>
      </c>
      <c r="N260" s="61" t="s">
        <v>814</v>
      </c>
      <c r="O260" s="61" t="s">
        <v>814</v>
      </c>
      <c r="P260" s="61" t="s">
        <v>3840</v>
      </c>
      <c r="Q260" s="61" t="s">
        <v>5741</v>
      </c>
      <c r="R260" s="61" t="s">
        <v>5631</v>
      </c>
      <c r="S260" s="61" t="s">
        <v>3767</v>
      </c>
      <c r="T260" s="61" t="s">
        <v>5631</v>
      </c>
      <c r="U260" s="61" t="s">
        <v>3767</v>
      </c>
      <c r="V260" s="62"/>
      <c r="W260" s="61" t="str">
        <f t="shared" si="11"/>
        <v>未打卡</v>
      </c>
      <c r="X260" s="62" t="str">
        <f t="shared" si="12"/>
        <v>未打卡</v>
      </c>
      <c r="Y260" s="63"/>
    </row>
    <row r="261" spans="1:25" ht="14.4">
      <c r="A261" s="61" t="s">
        <v>997</v>
      </c>
      <c r="B261" s="61" t="s">
        <v>187</v>
      </c>
      <c r="C261" s="61" t="s">
        <v>2090</v>
      </c>
      <c r="D261" s="61" t="s">
        <v>3960</v>
      </c>
      <c r="E261" s="61" t="s">
        <v>3927</v>
      </c>
      <c r="F261" s="61" t="s">
        <v>4311</v>
      </c>
      <c r="G261" s="61" t="s">
        <v>3780</v>
      </c>
      <c r="H261" s="61" t="s">
        <v>4312</v>
      </c>
      <c r="I261" s="61" t="s">
        <v>3780</v>
      </c>
      <c r="J261" s="62">
        <f t="shared" si="13"/>
        <v>0.38078703703703703</v>
      </c>
      <c r="K261" s="63">
        <v>1</v>
      </c>
      <c r="M261" s="61" t="s">
        <v>1706</v>
      </c>
      <c r="N261" s="61" t="s">
        <v>814</v>
      </c>
      <c r="O261" s="61" t="s">
        <v>814</v>
      </c>
      <c r="P261" s="61" t="s">
        <v>3938</v>
      </c>
      <c r="Q261" s="61" t="s">
        <v>5741</v>
      </c>
      <c r="R261" s="61" t="s">
        <v>5631</v>
      </c>
      <c r="S261" s="61" t="s">
        <v>3767</v>
      </c>
      <c r="T261" s="61" t="s">
        <v>5631</v>
      </c>
      <c r="U261" s="61" t="s">
        <v>3767</v>
      </c>
      <c r="V261" s="62"/>
      <c r="W261" s="61" t="str">
        <f t="shared" ref="W261:W324" si="14">TEXT(R261,"hh")</f>
        <v>未打卡</v>
      </c>
      <c r="X261" s="62" t="str">
        <f t="shared" ref="X261:X324" si="15">TEXT(T261,"HH")</f>
        <v>未打卡</v>
      </c>
      <c r="Y261" s="63"/>
    </row>
    <row r="262" spans="1:25" ht="14.4">
      <c r="A262" s="61" t="s">
        <v>821</v>
      </c>
      <c r="B262" s="61" t="s">
        <v>187</v>
      </c>
      <c r="C262" s="61" t="s">
        <v>2090</v>
      </c>
      <c r="D262" s="61" t="s">
        <v>4015</v>
      </c>
      <c r="E262" s="61" t="s">
        <v>3849</v>
      </c>
      <c r="F262" s="61" t="s">
        <v>4313</v>
      </c>
      <c r="G262" s="61" t="s">
        <v>3780</v>
      </c>
      <c r="H262" s="61" t="s">
        <v>4314</v>
      </c>
      <c r="I262" s="61" t="s">
        <v>3780</v>
      </c>
      <c r="J262" s="62">
        <f t="shared" si="13"/>
        <v>0.38082175925925926</v>
      </c>
      <c r="K262" s="63">
        <v>1</v>
      </c>
      <c r="M262" s="61" t="s">
        <v>1706</v>
      </c>
      <c r="N262" s="61" t="s">
        <v>814</v>
      </c>
      <c r="O262" s="61" t="s">
        <v>814</v>
      </c>
      <c r="P262" s="61" t="s">
        <v>3782</v>
      </c>
      <c r="Q262" s="61" t="s">
        <v>5741</v>
      </c>
      <c r="R262" s="61" t="s">
        <v>5631</v>
      </c>
      <c r="S262" s="61" t="s">
        <v>3767</v>
      </c>
      <c r="T262" s="61" t="s">
        <v>5631</v>
      </c>
      <c r="U262" s="61" t="s">
        <v>3767</v>
      </c>
      <c r="V262" s="62"/>
      <c r="W262" s="61" t="str">
        <f t="shared" si="14"/>
        <v>未打卡</v>
      </c>
      <c r="X262" s="62" t="str">
        <f t="shared" si="15"/>
        <v>未打卡</v>
      </c>
      <c r="Y262" s="63"/>
    </row>
    <row r="263" spans="1:25" ht="14.4">
      <c r="A263" s="61" t="s">
        <v>1458</v>
      </c>
      <c r="B263" s="61" t="s">
        <v>187</v>
      </c>
      <c r="C263" s="61" t="s">
        <v>3622</v>
      </c>
      <c r="D263" s="61" t="s">
        <v>3782</v>
      </c>
      <c r="E263" s="61" t="s">
        <v>3812</v>
      </c>
      <c r="F263" s="61" t="s">
        <v>4315</v>
      </c>
      <c r="G263" s="61" t="s">
        <v>3780</v>
      </c>
      <c r="H263" s="61" t="s">
        <v>4316</v>
      </c>
      <c r="I263" s="61" t="s">
        <v>3780</v>
      </c>
      <c r="J263" s="62">
        <f t="shared" si="13"/>
        <v>0.38083333333333325</v>
      </c>
      <c r="K263" s="63">
        <v>1</v>
      </c>
      <c r="M263" s="61" t="s">
        <v>1706</v>
      </c>
      <c r="N263" s="61" t="s">
        <v>814</v>
      </c>
      <c r="O263" s="61" t="s">
        <v>814</v>
      </c>
      <c r="P263" s="61" t="s">
        <v>3894</v>
      </c>
      <c r="Q263" s="61" t="s">
        <v>5741</v>
      </c>
      <c r="R263" s="61" t="s">
        <v>5631</v>
      </c>
      <c r="S263" s="61" t="s">
        <v>3767</v>
      </c>
      <c r="T263" s="61" t="s">
        <v>5631</v>
      </c>
      <c r="U263" s="61" t="s">
        <v>3767</v>
      </c>
      <c r="V263" s="62"/>
      <c r="W263" s="61" t="str">
        <f t="shared" si="14"/>
        <v>未打卡</v>
      </c>
      <c r="X263" s="62" t="str">
        <f t="shared" si="15"/>
        <v>未打卡</v>
      </c>
      <c r="Y263" s="63"/>
    </row>
    <row r="264" spans="1:25" ht="14.4">
      <c r="A264" s="61" t="s">
        <v>1702</v>
      </c>
      <c r="B264" s="61" t="s">
        <v>40</v>
      </c>
      <c r="C264" s="61" t="s">
        <v>2016</v>
      </c>
      <c r="D264" s="61" t="s">
        <v>3960</v>
      </c>
      <c r="E264" s="61" t="s">
        <v>3812</v>
      </c>
      <c r="F264" s="61" t="s">
        <v>4317</v>
      </c>
      <c r="G264" s="61" t="s">
        <v>3780</v>
      </c>
      <c r="H264" s="61" t="s">
        <v>4318</v>
      </c>
      <c r="I264" s="61" t="s">
        <v>3780</v>
      </c>
      <c r="J264" s="62">
        <f t="shared" si="13"/>
        <v>0.38084490740740745</v>
      </c>
      <c r="K264" s="63">
        <v>1</v>
      </c>
      <c r="M264" s="61" t="s">
        <v>1618</v>
      </c>
      <c r="N264" s="61" t="s">
        <v>814</v>
      </c>
      <c r="O264" s="61" t="s">
        <v>1619</v>
      </c>
      <c r="P264" s="61" t="s">
        <v>3960</v>
      </c>
      <c r="Q264" s="61" t="s">
        <v>5741</v>
      </c>
      <c r="R264" s="61" t="s">
        <v>5631</v>
      </c>
      <c r="S264" s="61" t="s">
        <v>3904</v>
      </c>
      <c r="T264" s="61" t="s">
        <v>5631</v>
      </c>
      <c r="U264" s="61" t="s">
        <v>3904</v>
      </c>
      <c r="V264" s="62"/>
      <c r="W264" s="61" t="str">
        <f t="shared" si="14"/>
        <v>未打卡</v>
      </c>
      <c r="X264" s="62" t="str">
        <f t="shared" si="15"/>
        <v>未打卡</v>
      </c>
      <c r="Y264" s="63"/>
    </row>
    <row r="265" spans="1:25" ht="14.4">
      <c r="A265" s="61" t="s">
        <v>1013</v>
      </c>
      <c r="B265" s="61" t="s">
        <v>187</v>
      </c>
      <c r="C265" s="61" t="s">
        <v>2090</v>
      </c>
      <c r="D265" s="61" t="s">
        <v>3798</v>
      </c>
      <c r="E265" s="61" t="s">
        <v>3845</v>
      </c>
      <c r="F265" s="61" t="s">
        <v>4319</v>
      </c>
      <c r="G265" s="61" t="s">
        <v>3780</v>
      </c>
      <c r="H265" s="61" t="s">
        <v>4320</v>
      </c>
      <c r="I265" s="61" t="s">
        <v>3780</v>
      </c>
      <c r="J265" s="62">
        <f t="shared" si="13"/>
        <v>0.38086805555555553</v>
      </c>
      <c r="K265" s="63">
        <v>1</v>
      </c>
      <c r="M265" s="61" t="s">
        <v>1618</v>
      </c>
      <c r="N265" s="61" t="s">
        <v>814</v>
      </c>
      <c r="O265" s="61" t="s">
        <v>1619</v>
      </c>
      <c r="P265" s="61" t="s">
        <v>3840</v>
      </c>
      <c r="Q265" s="61" t="s">
        <v>5741</v>
      </c>
      <c r="R265" s="61" t="s">
        <v>5631</v>
      </c>
      <c r="S265" s="61" t="s">
        <v>3904</v>
      </c>
      <c r="T265" s="61" t="s">
        <v>5631</v>
      </c>
      <c r="U265" s="61" t="s">
        <v>3904</v>
      </c>
      <c r="V265" s="62"/>
      <c r="W265" s="61" t="str">
        <f t="shared" si="14"/>
        <v>未打卡</v>
      </c>
      <c r="X265" s="62" t="str">
        <f t="shared" si="15"/>
        <v>未打卡</v>
      </c>
      <c r="Y265" s="63"/>
    </row>
    <row r="266" spans="1:25" ht="14.4">
      <c r="A266" s="61" t="s">
        <v>946</v>
      </c>
      <c r="B266" s="61" t="s">
        <v>187</v>
      </c>
      <c r="C266" s="61" t="s">
        <v>2124</v>
      </c>
      <c r="D266" s="61" t="s">
        <v>3872</v>
      </c>
      <c r="E266" s="61" t="s">
        <v>4002</v>
      </c>
      <c r="F266" s="61" t="s">
        <v>3801</v>
      </c>
      <c r="G266" s="61" t="s">
        <v>3780</v>
      </c>
      <c r="H266" s="61" t="s">
        <v>4321</v>
      </c>
      <c r="I266" s="61" t="s">
        <v>3780</v>
      </c>
      <c r="J266" s="62">
        <f t="shared" si="13"/>
        <v>0.38086805555555558</v>
      </c>
      <c r="K266" s="63">
        <v>1</v>
      </c>
      <c r="M266" s="61" t="s">
        <v>1552</v>
      </c>
      <c r="N266" s="61" t="s">
        <v>814</v>
      </c>
      <c r="O266" s="61" t="s">
        <v>1553</v>
      </c>
      <c r="P266" s="61" t="s">
        <v>3794</v>
      </c>
      <c r="Q266" s="61" t="s">
        <v>5741</v>
      </c>
      <c r="R266" s="61" t="s">
        <v>5631</v>
      </c>
      <c r="S266" s="61" t="s">
        <v>3767</v>
      </c>
      <c r="T266" s="61" t="s">
        <v>5631</v>
      </c>
      <c r="U266" s="61" t="s">
        <v>3767</v>
      </c>
      <c r="V266" s="62"/>
      <c r="W266" s="61" t="str">
        <f t="shared" si="14"/>
        <v>未打卡</v>
      </c>
      <c r="X266" s="62" t="str">
        <f t="shared" si="15"/>
        <v>未打卡</v>
      </c>
      <c r="Y266" s="63"/>
    </row>
    <row r="267" spans="1:25" ht="14.4">
      <c r="A267" s="61" t="s">
        <v>1702</v>
      </c>
      <c r="B267" s="61" t="s">
        <v>40</v>
      </c>
      <c r="C267" s="61" t="s">
        <v>2016</v>
      </c>
      <c r="D267" s="61" t="s">
        <v>3819</v>
      </c>
      <c r="E267" s="61" t="s">
        <v>3812</v>
      </c>
      <c r="F267" s="61" t="s">
        <v>4322</v>
      </c>
      <c r="G267" s="61" t="s">
        <v>3780</v>
      </c>
      <c r="H267" s="61" t="s">
        <v>4323</v>
      </c>
      <c r="I267" s="61" t="s">
        <v>3780</v>
      </c>
      <c r="J267" s="62">
        <f t="shared" si="13"/>
        <v>0.38094907407407413</v>
      </c>
      <c r="K267" s="63">
        <v>1</v>
      </c>
      <c r="M267" s="61" t="s">
        <v>1552</v>
      </c>
      <c r="N267" s="61" t="s">
        <v>814</v>
      </c>
      <c r="O267" s="61" t="s">
        <v>1553</v>
      </c>
      <c r="P267" s="61" t="s">
        <v>3957</v>
      </c>
      <c r="Q267" s="61" t="s">
        <v>5741</v>
      </c>
      <c r="R267" s="61" t="s">
        <v>5631</v>
      </c>
      <c r="S267" s="61" t="s">
        <v>3904</v>
      </c>
      <c r="T267" s="61" t="s">
        <v>5631</v>
      </c>
      <c r="U267" s="61" t="s">
        <v>3904</v>
      </c>
      <c r="V267" s="62"/>
      <c r="W267" s="61" t="str">
        <f t="shared" si="14"/>
        <v>未打卡</v>
      </c>
      <c r="X267" s="62" t="str">
        <f t="shared" si="15"/>
        <v>未打卡</v>
      </c>
      <c r="Y267" s="63"/>
    </row>
    <row r="268" spans="1:25" ht="14.4">
      <c r="A268" s="61" t="s">
        <v>1418</v>
      </c>
      <c r="B268" s="61" t="s">
        <v>187</v>
      </c>
      <c r="C268" s="61" t="s">
        <v>2090</v>
      </c>
      <c r="D268" s="61" t="s">
        <v>3886</v>
      </c>
      <c r="E268" s="61" t="s">
        <v>3849</v>
      </c>
      <c r="F268" s="61" t="s">
        <v>4324</v>
      </c>
      <c r="G268" s="61" t="s">
        <v>3780</v>
      </c>
      <c r="H268" s="61" t="s">
        <v>4325</v>
      </c>
      <c r="I268" s="61" t="s">
        <v>3780</v>
      </c>
      <c r="J268" s="62">
        <f t="shared" si="13"/>
        <v>0.38099537037037029</v>
      </c>
      <c r="K268" s="63">
        <v>1</v>
      </c>
      <c r="M268" s="61" t="s">
        <v>1552</v>
      </c>
      <c r="N268" s="61" t="s">
        <v>814</v>
      </c>
      <c r="O268" s="61" t="s">
        <v>1553</v>
      </c>
      <c r="P268" s="61" t="s">
        <v>3947</v>
      </c>
      <c r="Q268" s="61" t="s">
        <v>5741</v>
      </c>
      <c r="R268" s="61" t="s">
        <v>5631</v>
      </c>
      <c r="S268" s="61" t="s">
        <v>3767</v>
      </c>
      <c r="T268" s="61" t="s">
        <v>5631</v>
      </c>
      <c r="U268" s="61" t="s">
        <v>3767</v>
      </c>
      <c r="V268" s="62"/>
      <c r="W268" s="61" t="str">
        <f t="shared" si="14"/>
        <v>未打卡</v>
      </c>
      <c r="X268" s="62" t="str">
        <f t="shared" si="15"/>
        <v>未打卡</v>
      </c>
      <c r="Y268" s="63"/>
    </row>
    <row r="269" spans="1:25" ht="14.4">
      <c r="A269" s="61" t="s">
        <v>1489</v>
      </c>
      <c r="B269" s="61" t="s">
        <v>187</v>
      </c>
      <c r="C269" s="61" t="s">
        <v>2090</v>
      </c>
      <c r="D269" s="61" t="s">
        <v>3957</v>
      </c>
      <c r="E269" s="61" t="s">
        <v>3927</v>
      </c>
      <c r="F269" s="61" t="s">
        <v>4326</v>
      </c>
      <c r="G269" s="61" t="s">
        <v>3780</v>
      </c>
      <c r="H269" s="61" t="s">
        <v>4327</v>
      </c>
      <c r="I269" s="61" t="s">
        <v>3780</v>
      </c>
      <c r="J269" s="62">
        <f t="shared" si="13"/>
        <v>0.3809953703703704</v>
      </c>
      <c r="K269" s="63">
        <v>1</v>
      </c>
      <c r="M269" s="61" t="s">
        <v>1552</v>
      </c>
      <c r="N269" s="61" t="s">
        <v>814</v>
      </c>
      <c r="O269" s="61" t="s">
        <v>1553</v>
      </c>
      <c r="P269" s="61" t="s">
        <v>3782</v>
      </c>
      <c r="Q269" s="61" t="s">
        <v>5741</v>
      </c>
      <c r="R269" s="61" t="s">
        <v>5631</v>
      </c>
      <c r="S269" s="61" t="s">
        <v>3767</v>
      </c>
      <c r="T269" s="61" t="s">
        <v>5631</v>
      </c>
      <c r="U269" s="61" t="s">
        <v>3767</v>
      </c>
      <c r="V269" s="62"/>
      <c r="W269" s="61" t="str">
        <f t="shared" si="14"/>
        <v>未打卡</v>
      </c>
      <c r="X269" s="62" t="str">
        <f t="shared" si="15"/>
        <v>未打卡</v>
      </c>
      <c r="Y269" s="63"/>
    </row>
    <row r="270" spans="1:25" ht="14.4">
      <c r="A270" s="61" t="s">
        <v>946</v>
      </c>
      <c r="B270" s="61" t="s">
        <v>187</v>
      </c>
      <c r="C270" s="61" t="s">
        <v>2124</v>
      </c>
      <c r="D270" s="61" t="s">
        <v>3819</v>
      </c>
      <c r="E270" s="61" t="s">
        <v>3968</v>
      </c>
      <c r="F270" s="61" t="s">
        <v>4328</v>
      </c>
      <c r="G270" s="61" t="s">
        <v>3780</v>
      </c>
      <c r="H270" s="61" t="s">
        <v>4329</v>
      </c>
      <c r="I270" s="61" t="s">
        <v>3780</v>
      </c>
      <c r="J270" s="62">
        <f t="shared" si="13"/>
        <v>0.38101851851851853</v>
      </c>
      <c r="K270" s="63">
        <v>1</v>
      </c>
      <c r="M270" s="61" t="s">
        <v>1552</v>
      </c>
      <c r="N270" s="61" t="s">
        <v>814</v>
      </c>
      <c r="O270" s="61" t="s">
        <v>1553</v>
      </c>
      <c r="P270" s="61" t="s">
        <v>4015</v>
      </c>
      <c r="Q270" s="61" t="s">
        <v>5741</v>
      </c>
      <c r="R270" s="61" t="s">
        <v>5631</v>
      </c>
      <c r="S270" s="61" t="s">
        <v>3767</v>
      </c>
      <c r="T270" s="61" t="s">
        <v>5631</v>
      </c>
      <c r="U270" s="61" t="s">
        <v>3767</v>
      </c>
      <c r="V270" s="62"/>
      <c r="W270" s="61" t="str">
        <f t="shared" si="14"/>
        <v>未打卡</v>
      </c>
      <c r="X270" s="62" t="str">
        <f t="shared" si="15"/>
        <v>未打卡</v>
      </c>
      <c r="Y270" s="63"/>
    </row>
    <row r="271" spans="1:25" ht="14.4">
      <c r="A271" s="61" t="s">
        <v>1481</v>
      </c>
      <c r="B271" s="61" t="s">
        <v>187</v>
      </c>
      <c r="C271" s="61" t="s">
        <v>2090</v>
      </c>
      <c r="D271" s="61" t="s">
        <v>3826</v>
      </c>
      <c r="E271" s="61" t="s">
        <v>3845</v>
      </c>
      <c r="F271" s="61" t="s">
        <v>4330</v>
      </c>
      <c r="G271" s="61" t="s">
        <v>3780</v>
      </c>
      <c r="H271" s="61" t="s">
        <v>4331</v>
      </c>
      <c r="I271" s="61" t="s">
        <v>3780</v>
      </c>
      <c r="J271" s="62">
        <f t="shared" si="13"/>
        <v>0.38106481481481486</v>
      </c>
      <c r="K271" s="63">
        <v>1</v>
      </c>
      <c r="M271" s="61" t="s">
        <v>1552</v>
      </c>
      <c r="N271" s="61" t="s">
        <v>814</v>
      </c>
      <c r="O271" s="61" t="s">
        <v>1553</v>
      </c>
      <c r="P271" s="61" t="s">
        <v>3886</v>
      </c>
      <c r="Q271" s="61" t="s">
        <v>5741</v>
      </c>
      <c r="R271" s="61" t="s">
        <v>5631</v>
      </c>
      <c r="S271" s="61" t="s">
        <v>3767</v>
      </c>
      <c r="T271" s="61" t="s">
        <v>5631</v>
      </c>
      <c r="U271" s="61" t="s">
        <v>3767</v>
      </c>
      <c r="V271" s="62"/>
      <c r="W271" s="61" t="str">
        <f t="shared" si="14"/>
        <v>未打卡</v>
      </c>
      <c r="X271" s="62" t="str">
        <f t="shared" si="15"/>
        <v>未打卡</v>
      </c>
      <c r="Y271" s="63"/>
    </row>
    <row r="272" spans="1:25" ht="14.4">
      <c r="A272" s="61" t="s">
        <v>1702</v>
      </c>
      <c r="B272" s="61" t="s">
        <v>40</v>
      </c>
      <c r="C272" s="61" t="s">
        <v>2016</v>
      </c>
      <c r="D272" s="61" t="s">
        <v>3777</v>
      </c>
      <c r="E272" s="61" t="s">
        <v>3812</v>
      </c>
      <c r="F272" s="61" t="s">
        <v>4332</v>
      </c>
      <c r="G272" s="61" t="s">
        <v>3780</v>
      </c>
      <c r="H272" s="61" t="s">
        <v>4333</v>
      </c>
      <c r="I272" s="61" t="s">
        <v>3780</v>
      </c>
      <c r="J272" s="62">
        <f t="shared" si="13"/>
        <v>0.38109953703703697</v>
      </c>
      <c r="K272" s="63">
        <v>1</v>
      </c>
      <c r="M272" s="61" t="s">
        <v>465</v>
      </c>
      <c r="N272" s="61" t="s">
        <v>165</v>
      </c>
      <c r="O272" s="61" t="s">
        <v>359</v>
      </c>
      <c r="P272" s="61" t="s">
        <v>3872</v>
      </c>
      <c r="Q272" s="61" t="s">
        <v>5994</v>
      </c>
      <c r="R272" s="61" t="s">
        <v>5995</v>
      </c>
      <c r="S272" s="61" t="s">
        <v>3780</v>
      </c>
      <c r="T272" s="61" t="s">
        <v>5996</v>
      </c>
      <c r="U272" s="61" t="s">
        <v>3780</v>
      </c>
      <c r="V272" s="62"/>
      <c r="W272" s="61" t="str">
        <f t="shared" si="14"/>
        <v>06</v>
      </c>
      <c r="X272" s="62" t="str">
        <f t="shared" si="15"/>
        <v>17</v>
      </c>
      <c r="Y272" s="63">
        <v>1</v>
      </c>
    </row>
    <row r="273" spans="1:25" ht="14.4">
      <c r="A273" s="61" t="s">
        <v>1268</v>
      </c>
      <c r="B273" s="61" t="s">
        <v>187</v>
      </c>
      <c r="C273" s="61" t="s">
        <v>2090</v>
      </c>
      <c r="D273" s="61" t="s">
        <v>3798</v>
      </c>
      <c r="E273" s="61" t="s">
        <v>3799</v>
      </c>
      <c r="F273" s="61" t="s">
        <v>4334</v>
      </c>
      <c r="G273" s="61" t="s">
        <v>3780</v>
      </c>
      <c r="H273" s="61" t="s">
        <v>4335</v>
      </c>
      <c r="I273" s="61" t="s">
        <v>3780</v>
      </c>
      <c r="J273" s="62">
        <f t="shared" si="13"/>
        <v>0.38109953703703703</v>
      </c>
      <c r="K273" s="63">
        <v>1</v>
      </c>
      <c r="M273" s="61" t="s">
        <v>465</v>
      </c>
      <c r="N273" s="61" t="s">
        <v>165</v>
      </c>
      <c r="O273" s="61" t="s">
        <v>359</v>
      </c>
      <c r="P273" s="61" t="s">
        <v>3852</v>
      </c>
      <c r="Q273" s="61" t="s">
        <v>5994</v>
      </c>
      <c r="R273" s="61" t="s">
        <v>5997</v>
      </c>
      <c r="S273" s="61" t="s">
        <v>3780</v>
      </c>
      <c r="T273" s="61" t="s">
        <v>5998</v>
      </c>
      <c r="U273" s="61" t="s">
        <v>3780</v>
      </c>
      <c r="V273" s="62"/>
      <c r="W273" s="61" t="str">
        <f t="shared" si="14"/>
        <v>06</v>
      </c>
      <c r="X273" s="62" t="str">
        <f t="shared" si="15"/>
        <v>17</v>
      </c>
      <c r="Y273" s="63">
        <v>1</v>
      </c>
    </row>
    <row r="274" spans="1:25" ht="14.4">
      <c r="A274" s="61" t="s">
        <v>1489</v>
      </c>
      <c r="B274" s="61" t="s">
        <v>187</v>
      </c>
      <c r="C274" s="61" t="s">
        <v>2090</v>
      </c>
      <c r="D274" s="61" t="s">
        <v>3852</v>
      </c>
      <c r="E274" s="61" t="s">
        <v>3820</v>
      </c>
      <c r="F274" s="61" t="s">
        <v>4336</v>
      </c>
      <c r="G274" s="61" t="s">
        <v>3780</v>
      </c>
      <c r="H274" s="61" t="s">
        <v>4337</v>
      </c>
      <c r="I274" s="61" t="s">
        <v>3780</v>
      </c>
      <c r="J274" s="62">
        <f t="shared" si="13"/>
        <v>0.38112268518518505</v>
      </c>
      <c r="K274" s="63">
        <v>1</v>
      </c>
      <c r="M274" s="61" t="s">
        <v>465</v>
      </c>
      <c r="N274" s="61" t="s">
        <v>165</v>
      </c>
      <c r="O274" s="61" t="s">
        <v>359</v>
      </c>
      <c r="P274" s="61" t="s">
        <v>3782</v>
      </c>
      <c r="Q274" s="61" t="s">
        <v>5994</v>
      </c>
      <c r="R274" s="61" t="s">
        <v>5999</v>
      </c>
      <c r="S274" s="61" t="s">
        <v>3780</v>
      </c>
      <c r="T274" s="61" t="s">
        <v>6000</v>
      </c>
      <c r="U274" s="61" t="s">
        <v>3780</v>
      </c>
      <c r="V274" s="62"/>
      <c r="W274" s="61" t="str">
        <f t="shared" si="14"/>
        <v>06</v>
      </c>
      <c r="X274" s="62" t="str">
        <f t="shared" si="15"/>
        <v>17</v>
      </c>
      <c r="Y274" s="63">
        <v>1</v>
      </c>
    </row>
    <row r="275" spans="1:25" ht="14.4">
      <c r="A275" s="61" t="s">
        <v>1726</v>
      </c>
      <c r="B275" s="61" t="s">
        <v>40</v>
      </c>
      <c r="C275" s="61" t="s">
        <v>2010</v>
      </c>
      <c r="D275" s="61" t="s">
        <v>3886</v>
      </c>
      <c r="E275" s="61" t="s">
        <v>3849</v>
      </c>
      <c r="F275" s="61" t="s">
        <v>4280</v>
      </c>
      <c r="G275" s="61" t="s">
        <v>3780</v>
      </c>
      <c r="H275" s="61" t="s">
        <v>4338</v>
      </c>
      <c r="I275" s="61" t="s">
        <v>3780</v>
      </c>
      <c r="J275" s="62">
        <f t="shared" si="13"/>
        <v>0.38115740740740739</v>
      </c>
      <c r="K275" s="63">
        <v>1</v>
      </c>
      <c r="M275" s="61" t="s">
        <v>465</v>
      </c>
      <c r="N275" s="61" t="s">
        <v>165</v>
      </c>
      <c r="O275" s="61" t="s">
        <v>359</v>
      </c>
      <c r="P275" s="61" t="s">
        <v>3894</v>
      </c>
      <c r="Q275" s="61" t="s">
        <v>5994</v>
      </c>
      <c r="R275" s="61" t="s">
        <v>6001</v>
      </c>
      <c r="S275" s="61" t="s">
        <v>3780</v>
      </c>
      <c r="T275" s="61" t="s">
        <v>6002</v>
      </c>
      <c r="U275" s="61" t="s">
        <v>3780</v>
      </c>
      <c r="V275" s="62"/>
      <c r="W275" s="61" t="str">
        <f t="shared" si="14"/>
        <v>06</v>
      </c>
      <c r="X275" s="62" t="str">
        <f t="shared" si="15"/>
        <v>17</v>
      </c>
      <c r="Y275" s="63">
        <v>1</v>
      </c>
    </row>
    <row r="276" spans="1:25" ht="14.4">
      <c r="A276" s="61" t="s">
        <v>452</v>
      </c>
      <c r="B276" s="61" t="s">
        <v>40</v>
      </c>
      <c r="C276" s="61" t="s">
        <v>2016</v>
      </c>
      <c r="D276" s="61" t="s">
        <v>3837</v>
      </c>
      <c r="E276" s="61" t="s">
        <v>3812</v>
      </c>
      <c r="F276" s="61" t="s">
        <v>4339</v>
      </c>
      <c r="G276" s="61" t="s">
        <v>3767</v>
      </c>
      <c r="H276" s="61" t="s">
        <v>4325</v>
      </c>
      <c r="I276" s="61" t="s">
        <v>3767</v>
      </c>
      <c r="J276" s="62">
        <f t="shared" si="13"/>
        <v>0.38120370370370366</v>
      </c>
      <c r="K276" s="63">
        <v>0</v>
      </c>
      <c r="M276" s="61" t="s">
        <v>465</v>
      </c>
      <c r="N276" s="61" t="s">
        <v>165</v>
      </c>
      <c r="O276" s="61" t="s">
        <v>359</v>
      </c>
      <c r="P276" s="61" t="s">
        <v>3938</v>
      </c>
      <c r="Q276" s="61" t="s">
        <v>5994</v>
      </c>
      <c r="R276" s="61" t="s">
        <v>6003</v>
      </c>
      <c r="S276" s="61" t="s">
        <v>3780</v>
      </c>
      <c r="T276" s="61" t="s">
        <v>6004</v>
      </c>
      <c r="U276" s="61" t="s">
        <v>3780</v>
      </c>
      <c r="V276" s="62"/>
      <c r="W276" s="61" t="str">
        <f t="shared" si="14"/>
        <v>06</v>
      </c>
      <c r="X276" s="62" t="str">
        <f t="shared" si="15"/>
        <v>17</v>
      </c>
      <c r="Y276" s="63">
        <v>1</v>
      </c>
    </row>
    <row r="277" spans="1:25" ht="14.4">
      <c r="A277" s="61" t="s">
        <v>1273</v>
      </c>
      <c r="B277" s="61" t="s">
        <v>187</v>
      </c>
      <c r="C277" s="61" t="s">
        <v>2090</v>
      </c>
      <c r="D277" s="61" t="s">
        <v>3992</v>
      </c>
      <c r="E277" s="61" t="s">
        <v>3845</v>
      </c>
      <c r="F277" s="61" t="s">
        <v>4340</v>
      </c>
      <c r="G277" s="61" t="s">
        <v>3780</v>
      </c>
      <c r="H277" s="61" t="s">
        <v>4341</v>
      </c>
      <c r="I277" s="61" t="s">
        <v>3780</v>
      </c>
      <c r="J277" s="62">
        <f t="shared" si="13"/>
        <v>0.38120370370370377</v>
      </c>
      <c r="K277" s="63">
        <v>1</v>
      </c>
      <c r="M277" s="61" t="s">
        <v>465</v>
      </c>
      <c r="N277" s="61" t="s">
        <v>165</v>
      </c>
      <c r="O277" s="61" t="s">
        <v>359</v>
      </c>
      <c r="P277" s="61" t="s">
        <v>3886</v>
      </c>
      <c r="Q277" s="61" t="s">
        <v>5994</v>
      </c>
      <c r="R277" s="61" t="s">
        <v>6005</v>
      </c>
      <c r="S277" s="61" t="s">
        <v>3780</v>
      </c>
      <c r="T277" s="61" t="s">
        <v>6006</v>
      </c>
      <c r="U277" s="61" t="s">
        <v>3780</v>
      </c>
      <c r="V277" s="62"/>
      <c r="W277" s="61" t="str">
        <f t="shared" si="14"/>
        <v>06</v>
      </c>
      <c r="X277" s="62" t="str">
        <f t="shared" si="15"/>
        <v>17</v>
      </c>
      <c r="Y277" s="63">
        <v>1</v>
      </c>
    </row>
    <row r="278" spans="1:25" ht="14.4">
      <c r="A278" s="61" t="s">
        <v>607</v>
      </c>
      <c r="B278" s="61" t="s">
        <v>40</v>
      </c>
      <c r="C278" s="61" t="s">
        <v>2013</v>
      </c>
      <c r="D278" s="61" t="s">
        <v>3872</v>
      </c>
      <c r="E278" s="61" t="s">
        <v>4002</v>
      </c>
      <c r="F278" s="61" t="s">
        <v>4342</v>
      </c>
      <c r="G278" s="61" t="s">
        <v>3780</v>
      </c>
      <c r="H278" s="61" t="s">
        <v>4343</v>
      </c>
      <c r="I278" s="61" t="s">
        <v>3780</v>
      </c>
      <c r="J278" s="62">
        <f t="shared" si="13"/>
        <v>0.38122685185185179</v>
      </c>
      <c r="K278" s="63">
        <v>1</v>
      </c>
      <c r="M278" s="61" t="s">
        <v>465</v>
      </c>
      <c r="N278" s="61" t="s">
        <v>165</v>
      </c>
      <c r="O278" s="61" t="s">
        <v>359</v>
      </c>
      <c r="P278" s="61" t="s">
        <v>3802</v>
      </c>
      <c r="Q278" s="61" t="s">
        <v>5994</v>
      </c>
      <c r="R278" s="61" t="s">
        <v>6007</v>
      </c>
      <c r="S278" s="61" t="s">
        <v>3780</v>
      </c>
      <c r="T278" s="61" t="s">
        <v>6008</v>
      </c>
      <c r="U278" s="61" t="s">
        <v>3780</v>
      </c>
      <c r="V278" s="62"/>
      <c r="W278" s="61" t="str">
        <f t="shared" si="14"/>
        <v>06</v>
      </c>
      <c r="X278" s="62" t="str">
        <f t="shared" si="15"/>
        <v>17</v>
      </c>
      <c r="Y278" s="63">
        <v>1</v>
      </c>
    </row>
    <row r="279" spans="1:25" ht="14.4">
      <c r="A279" s="61" t="s">
        <v>1268</v>
      </c>
      <c r="B279" s="61" t="s">
        <v>187</v>
      </c>
      <c r="C279" s="61" t="s">
        <v>2090</v>
      </c>
      <c r="D279" s="61" t="s">
        <v>3886</v>
      </c>
      <c r="E279" s="61" t="s">
        <v>3985</v>
      </c>
      <c r="F279" s="61" t="s">
        <v>4344</v>
      </c>
      <c r="G279" s="61" t="s">
        <v>3780</v>
      </c>
      <c r="H279" s="61" t="s">
        <v>4345</v>
      </c>
      <c r="I279" s="61" t="s">
        <v>3780</v>
      </c>
      <c r="J279" s="62">
        <f t="shared" si="13"/>
        <v>0.38123842592592588</v>
      </c>
      <c r="K279" s="63">
        <v>1</v>
      </c>
      <c r="M279" s="61" t="s">
        <v>465</v>
      </c>
      <c r="N279" s="61" t="s">
        <v>165</v>
      </c>
      <c r="O279" s="61" t="s">
        <v>359</v>
      </c>
      <c r="P279" s="61" t="s">
        <v>3777</v>
      </c>
      <c r="Q279" s="61" t="s">
        <v>5994</v>
      </c>
      <c r="R279" s="61" t="s">
        <v>5155</v>
      </c>
      <c r="S279" s="61" t="s">
        <v>3780</v>
      </c>
      <c r="T279" s="61" t="s">
        <v>6009</v>
      </c>
      <c r="U279" s="61" t="s">
        <v>3780</v>
      </c>
      <c r="V279" s="62"/>
      <c r="W279" s="61" t="str">
        <f t="shared" si="14"/>
        <v>06</v>
      </c>
      <c r="X279" s="62" t="str">
        <f t="shared" si="15"/>
        <v>17</v>
      </c>
      <c r="Y279" s="63">
        <v>1</v>
      </c>
    </row>
    <row r="280" spans="1:25" ht="14.4">
      <c r="A280" s="61" t="s">
        <v>1726</v>
      </c>
      <c r="B280" s="61" t="s">
        <v>40</v>
      </c>
      <c r="C280" s="61" t="s">
        <v>2010</v>
      </c>
      <c r="D280" s="61" t="s">
        <v>3837</v>
      </c>
      <c r="E280" s="61" t="s">
        <v>3812</v>
      </c>
      <c r="F280" s="61" t="s">
        <v>4346</v>
      </c>
      <c r="G280" s="61" t="s">
        <v>3780</v>
      </c>
      <c r="H280" s="61" t="s">
        <v>4127</v>
      </c>
      <c r="I280" s="61" t="s">
        <v>3780</v>
      </c>
      <c r="J280" s="62">
        <f t="shared" si="13"/>
        <v>0.38133101851851853</v>
      </c>
      <c r="K280" s="63">
        <v>1</v>
      </c>
      <c r="M280" s="61" t="s">
        <v>465</v>
      </c>
      <c r="N280" s="61" t="s">
        <v>165</v>
      </c>
      <c r="O280" s="61" t="s">
        <v>359</v>
      </c>
      <c r="P280" s="61" t="s">
        <v>3840</v>
      </c>
      <c r="Q280" s="61" t="s">
        <v>5994</v>
      </c>
      <c r="R280" s="61" t="s">
        <v>6010</v>
      </c>
      <c r="S280" s="61" t="s">
        <v>3780</v>
      </c>
      <c r="T280" s="61" t="s">
        <v>6011</v>
      </c>
      <c r="U280" s="61" t="s">
        <v>3780</v>
      </c>
      <c r="V280" s="62"/>
      <c r="W280" s="61" t="str">
        <f t="shared" si="14"/>
        <v>06</v>
      </c>
      <c r="X280" s="62" t="str">
        <f t="shared" si="15"/>
        <v>17</v>
      </c>
      <c r="Y280" s="63">
        <v>1</v>
      </c>
    </row>
    <row r="281" spans="1:25" ht="14.4">
      <c r="A281" s="61" t="s">
        <v>1205</v>
      </c>
      <c r="B281" s="61" t="s">
        <v>40</v>
      </c>
      <c r="C281" s="61" t="s">
        <v>2016</v>
      </c>
      <c r="D281" s="61" t="s">
        <v>3960</v>
      </c>
      <c r="E281" s="61" t="s">
        <v>3812</v>
      </c>
      <c r="F281" s="61" t="s">
        <v>4347</v>
      </c>
      <c r="G281" s="61" t="s">
        <v>3780</v>
      </c>
      <c r="H281" s="61" t="s">
        <v>4348</v>
      </c>
      <c r="I281" s="61" t="s">
        <v>3780</v>
      </c>
      <c r="J281" s="62">
        <f t="shared" si="13"/>
        <v>0.38144675925925925</v>
      </c>
      <c r="K281" s="63">
        <v>1</v>
      </c>
      <c r="M281" s="61" t="s">
        <v>465</v>
      </c>
      <c r="N281" s="61" t="s">
        <v>165</v>
      </c>
      <c r="O281" s="61" t="s">
        <v>359</v>
      </c>
      <c r="P281" s="61" t="s">
        <v>3837</v>
      </c>
      <c r="Q281" s="61" t="s">
        <v>5994</v>
      </c>
      <c r="R281" s="61" t="s">
        <v>6012</v>
      </c>
      <c r="S281" s="61" t="s">
        <v>3780</v>
      </c>
      <c r="T281" s="61" t="s">
        <v>4245</v>
      </c>
      <c r="U281" s="61" t="s">
        <v>3780</v>
      </c>
      <c r="V281" s="62"/>
      <c r="W281" s="61" t="str">
        <f t="shared" si="14"/>
        <v>06</v>
      </c>
      <c r="X281" s="62" t="str">
        <f t="shared" si="15"/>
        <v>17</v>
      </c>
      <c r="Y281" s="63">
        <v>1</v>
      </c>
    </row>
    <row r="282" spans="1:25" ht="14.4">
      <c r="A282" s="61" t="s">
        <v>1127</v>
      </c>
      <c r="B282" s="61" t="s">
        <v>187</v>
      </c>
      <c r="C282" s="61" t="s">
        <v>2090</v>
      </c>
      <c r="D282" s="61" t="s">
        <v>3950</v>
      </c>
      <c r="E282" s="61" t="s">
        <v>3997</v>
      </c>
      <c r="F282" s="61" t="s">
        <v>4349</v>
      </c>
      <c r="G282" s="61" t="s">
        <v>3767</v>
      </c>
      <c r="H282" s="61" t="s">
        <v>4350</v>
      </c>
      <c r="I282" s="61" t="s">
        <v>3767</v>
      </c>
      <c r="J282" s="62">
        <f t="shared" si="13"/>
        <v>0.38148148148148142</v>
      </c>
      <c r="K282" s="63">
        <v>0</v>
      </c>
      <c r="M282" s="61" t="s">
        <v>465</v>
      </c>
      <c r="N282" s="61" t="s">
        <v>165</v>
      </c>
      <c r="O282" s="61" t="s">
        <v>359</v>
      </c>
      <c r="P282" s="61" t="s">
        <v>3921</v>
      </c>
      <c r="Q282" s="61" t="s">
        <v>5994</v>
      </c>
      <c r="R282" s="61" t="s">
        <v>3835</v>
      </c>
      <c r="S282" s="61" t="s">
        <v>3780</v>
      </c>
      <c r="T282" s="61" t="s">
        <v>6013</v>
      </c>
      <c r="U282" s="61" t="s">
        <v>3780</v>
      </c>
      <c r="V282" s="62"/>
      <c r="W282" s="61" t="str">
        <f t="shared" si="14"/>
        <v>06</v>
      </c>
      <c r="X282" s="62" t="str">
        <f t="shared" si="15"/>
        <v>17</v>
      </c>
      <c r="Y282" s="63">
        <v>1</v>
      </c>
    </row>
    <row r="283" spans="1:25" ht="14.4">
      <c r="A283" s="61" t="s">
        <v>1702</v>
      </c>
      <c r="B283" s="61" t="s">
        <v>40</v>
      </c>
      <c r="C283" s="61" t="s">
        <v>2016</v>
      </c>
      <c r="D283" s="61" t="s">
        <v>3957</v>
      </c>
      <c r="E283" s="61" t="s">
        <v>3812</v>
      </c>
      <c r="F283" s="61" t="s">
        <v>4351</v>
      </c>
      <c r="G283" s="61" t="s">
        <v>3780</v>
      </c>
      <c r="H283" s="61" t="s">
        <v>4352</v>
      </c>
      <c r="I283" s="61" t="s">
        <v>3780</v>
      </c>
      <c r="J283" s="62">
        <f t="shared" si="13"/>
        <v>0.38171296296296292</v>
      </c>
      <c r="K283" s="63">
        <v>1</v>
      </c>
      <c r="M283" s="61" t="s">
        <v>465</v>
      </c>
      <c r="N283" s="61" t="s">
        <v>165</v>
      </c>
      <c r="O283" s="61" t="s">
        <v>359</v>
      </c>
      <c r="P283" s="61" t="s">
        <v>3859</v>
      </c>
      <c r="Q283" s="61" t="s">
        <v>5994</v>
      </c>
      <c r="R283" s="61" t="s">
        <v>4623</v>
      </c>
      <c r="S283" s="61" t="s">
        <v>3780</v>
      </c>
      <c r="T283" s="61" t="s">
        <v>6014</v>
      </c>
      <c r="U283" s="61" t="s">
        <v>3780</v>
      </c>
      <c r="V283" s="62"/>
      <c r="W283" s="61" t="str">
        <f t="shared" si="14"/>
        <v>06</v>
      </c>
      <c r="X283" s="62" t="str">
        <f t="shared" si="15"/>
        <v>17</v>
      </c>
      <c r="Y283" s="63">
        <v>1</v>
      </c>
    </row>
    <row r="284" spans="1:25" ht="14.4">
      <c r="A284" s="61" t="s">
        <v>1354</v>
      </c>
      <c r="B284" s="61" t="s">
        <v>187</v>
      </c>
      <c r="C284" s="61" t="s">
        <v>2090</v>
      </c>
      <c r="D284" s="61" t="s">
        <v>3837</v>
      </c>
      <c r="E284" s="61" t="s">
        <v>3927</v>
      </c>
      <c r="F284" s="61" t="s">
        <v>4353</v>
      </c>
      <c r="G284" s="61" t="s">
        <v>3780</v>
      </c>
      <c r="H284" s="61" t="s">
        <v>4354</v>
      </c>
      <c r="I284" s="61" t="s">
        <v>3780</v>
      </c>
      <c r="J284" s="62">
        <f t="shared" si="13"/>
        <v>0.38178240740740732</v>
      </c>
      <c r="K284" s="63">
        <v>1</v>
      </c>
      <c r="M284" s="61" t="s">
        <v>465</v>
      </c>
      <c r="N284" s="61" t="s">
        <v>165</v>
      </c>
      <c r="O284" s="61" t="s">
        <v>359</v>
      </c>
      <c r="P284" s="61" t="s">
        <v>3811</v>
      </c>
      <c r="Q284" s="61" t="s">
        <v>5994</v>
      </c>
      <c r="R284" s="61" t="s">
        <v>6015</v>
      </c>
      <c r="S284" s="61" t="s">
        <v>3780</v>
      </c>
      <c r="T284" s="61" t="s">
        <v>6016</v>
      </c>
      <c r="U284" s="61" t="s">
        <v>3780</v>
      </c>
      <c r="V284" s="62"/>
      <c r="W284" s="61" t="str">
        <f t="shared" si="14"/>
        <v>06</v>
      </c>
      <c r="X284" s="62" t="str">
        <f t="shared" si="15"/>
        <v>17</v>
      </c>
      <c r="Y284" s="63">
        <v>1</v>
      </c>
    </row>
    <row r="285" spans="1:25" ht="14.4">
      <c r="A285" s="61" t="s">
        <v>1418</v>
      </c>
      <c r="B285" s="61" t="s">
        <v>187</v>
      </c>
      <c r="C285" s="61" t="s">
        <v>2090</v>
      </c>
      <c r="D285" s="61" t="s">
        <v>3782</v>
      </c>
      <c r="E285" s="61" t="s">
        <v>3812</v>
      </c>
      <c r="F285" s="61" t="s">
        <v>4355</v>
      </c>
      <c r="G285" s="61" t="s">
        <v>3780</v>
      </c>
      <c r="H285" s="61" t="s">
        <v>4356</v>
      </c>
      <c r="I285" s="61" t="s">
        <v>3780</v>
      </c>
      <c r="J285" s="62">
        <f t="shared" si="13"/>
        <v>0.3818287037037037</v>
      </c>
      <c r="K285" s="63">
        <v>1</v>
      </c>
      <c r="M285" s="61" t="s">
        <v>465</v>
      </c>
      <c r="N285" s="61" t="s">
        <v>165</v>
      </c>
      <c r="O285" s="61" t="s">
        <v>359</v>
      </c>
      <c r="P285" s="61" t="s">
        <v>4015</v>
      </c>
      <c r="Q285" s="61" t="s">
        <v>5994</v>
      </c>
      <c r="R285" s="61" t="s">
        <v>6017</v>
      </c>
      <c r="S285" s="61" t="s">
        <v>3780</v>
      </c>
      <c r="T285" s="61" t="s">
        <v>6018</v>
      </c>
      <c r="U285" s="61" t="s">
        <v>3780</v>
      </c>
      <c r="V285" s="62"/>
      <c r="W285" s="61" t="str">
        <f t="shared" si="14"/>
        <v>06</v>
      </c>
      <c r="X285" s="62" t="str">
        <f t="shared" si="15"/>
        <v>17</v>
      </c>
      <c r="Y285" s="63">
        <v>1</v>
      </c>
    </row>
    <row r="286" spans="1:25" ht="14.4">
      <c r="A286" s="61" t="s">
        <v>1199</v>
      </c>
      <c r="B286" s="61" t="s">
        <v>40</v>
      </c>
      <c r="C286" s="61" t="s">
        <v>2010</v>
      </c>
      <c r="D286" s="61" t="s">
        <v>3921</v>
      </c>
      <c r="E286" s="61" t="s">
        <v>3812</v>
      </c>
      <c r="F286" s="61" t="s">
        <v>4272</v>
      </c>
      <c r="G286" s="61" t="s">
        <v>3780</v>
      </c>
      <c r="H286" s="61" t="s">
        <v>4357</v>
      </c>
      <c r="I286" s="61" t="s">
        <v>3780</v>
      </c>
      <c r="J286" s="62">
        <f t="shared" si="13"/>
        <v>0.38185185185185194</v>
      </c>
      <c r="K286" s="63">
        <v>1</v>
      </c>
      <c r="M286" s="61" t="s">
        <v>465</v>
      </c>
      <c r="N286" s="61" t="s">
        <v>165</v>
      </c>
      <c r="O286" s="61" t="s">
        <v>359</v>
      </c>
      <c r="P286" s="61" t="s">
        <v>3947</v>
      </c>
      <c r="Q286" s="61" t="s">
        <v>5994</v>
      </c>
      <c r="R286" s="61" t="s">
        <v>6019</v>
      </c>
      <c r="S286" s="61" t="s">
        <v>3780</v>
      </c>
      <c r="T286" s="61" t="s">
        <v>4158</v>
      </c>
      <c r="U286" s="61" t="s">
        <v>3780</v>
      </c>
      <c r="V286" s="62"/>
      <c r="W286" s="61" t="str">
        <f t="shared" si="14"/>
        <v>06</v>
      </c>
      <c r="X286" s="62" t="str">
        <f t="shared" si="15"/>
        <v>17</v>
      </c>
      <c r="Y286" s="63">
        <v>1</v>
      </c>
    </row>
    <row r="287" spans="1:25" ht="14.4">
      <c r="A287" s="61" t="s">
        <v>1702</v>
      </c>
      <c r="B287" s="61" t="s">
        <v>40</v>
      </c>
      <c r="C287" s="61" t="s">
        <v>2016</v>
      </c>
      <c r="D287" s="61" t="s">
        <v>4069</v>
      </c>
      <c r="E287" s="61" t="s">
        <v>3988</v>
      </c>
      <c r="F287" s="61" t="s">
        <v>4358</v>
      </c>
      <c r="G287" s="61" t="s">
        <v>3780</v>
      </c>
      <c r="H287" s="61" t="s">
        <v>4359</v>
      </c>
      <c r="I287" s="61" t="s">
        <v>3780</v>
      </c>
      <c r="J287" s="62">
        <f t="shared" si="13"/>
        <v>0.38186342592592587</v>
      </c>
      <c r="K287" s="63">
        <v>1</v>
      </c>
      <c r="M287" s="61" t="s">
        <v>465</v>
      </c>
      <c r="N287" s="61" t="s">
        <v>165</v>
      </c>
      <c r="O287" s="61" t="s">
        <v>359</v>
      </c>
      <c r="P287" s="61" t="s">
        <v>3819</v>
      </c>
      <c r="Q287" s="61" t="s">
        <v>5994</v>
      </c>
      <c r="R287" s="61" t="s">
        <v>6020</v>
      </c>
      <c r="S287" s="61" t="s">
        <v>3780</v>
      </c>
      <c r="T287" s="61" t="s">
        <v>6021</v>
      </c>
      <c r="U287" s="61" t="s">
        <v>3780</v>
      </c>
      <c r="V287" s="62"/>
      <c r="W287" s="61" t="str">
        <f t="shared" si="14"/>
        <v>06</v>
      </c>
      <c r="X287" s="62" t="str">
        <f t="shared" si="15"/>
        <v>17</v>
      </c>
      <c r="Y287" s="63">
        <v>1</v>
      </c>
    </row>
    <row r="288" spans="1:25" ht="14.4">
      <c r="A288" s="61" t="s">
        <v>1164</v>
      </c>
      <c r="B288" s="61" t="s">
        <v>187</v>
      </c>
      <c r="C288" s="61" t="s">
        <v>2090</v>
      </c>
      <c r="D288" s="61" t="s">
        <v>3960</v>
      </c>
      <c r="E288" s="61" t="s">
        <v>3968</v>
      </c>
      <c r="F288" s="61" t="s">
        <v>4360</v>
      </c>
      <c r="G288" s="61" t="s">
        <v>3780</v>
      </c>
      <c r="H288" s="61" t="s">
        <v>4361</v>
      </c>
      <c r="I288" s="61" t="s">
        <v>3780</v>
      </c>
      <c r="J288" s="62">
        <f t="shared" si="13"/>
        <v>0.38186342592592593</v>
      </c>
      <c r="K288" s="63">
        <v>1</v>
      </c>
      <c r="M288" s="61" t="s">
        <v>465</v>
      </c>
      <c r="N288" s="61" t="s">
        <v>165</v>
      </c>
      <c r="O288" s="61" t="s">
        <v>359</v>
      </c>
      <c r="P288" s="61" t="s">
        <v>3867</v>
      </c>
      <c r="Q288" s="61" t="s">
        <v>5994</v>
      </c>
      <c r="R288" s="61" t="s">
        <v>6022</v>
      </c>
      <c r="S288" s="61" t="s">
        <v>3780</v>
      </c>
      <c r="T288" s="61" t="s">
        <v>6023</v>
      </c>
      <c r="U288" s="61" t="s">
        <v>3780</v>
      </c>
      <c r="V288" s="62"/>
      <c r="W288" s="61" t="str">
        <f t="shared" si="14"/>
        <v>06</v>
      </c>
      <c r="X288" s="62" t="str">
        <f t="shared" si="15"/>
        <v>17</v>
      </c>
      <c r="Y288" s="63">
        <v>1</v>
      </c>
    </row>
    <row r="289" spans="1:25" ht="14.4">
      <c r="A289" s="61" t="s">
        <v>1290</v>
      </c>
      <c r="B289" s="61" t="s">
        <v>40</v>
      </c>
      <c r="C289" s="61" t="s">
        <v>2016</v>
      </c>
      <c r="D289" s="61" t="s">
        <v>3852</v>
      </c>
      <c r="E289" s="61" t="s">
        <v>3849</v>
      </c>
      <c r="F289" s="61" t="s">
        <v>4362</v>
      </c>
      <c r="G289" s="61" t="s">
        <v>3780</v>
      </c>
      <c r="H289" s="61" t="s">
        <v>4363</v>
      </c>
      <c r="I289" s="61" t="s">
        <v>3780</v>
      </c>
      <c r="J289" s="62">
        <f t="shared" si="13"/>
        <v>0.38186342592592598</v>
      </c>
      <c r="K289" s="63">
        <v>1</v>
      </c>
      <c r="M289" s="61" t="s">
        <v>465</v>
      </c>
      <c r="N289" s="61" t="s">
        <v>165</v>
      </c>
      <c r="O289" s="61" t="s">
        <v>359</v>
      </c>
      <c r="P289" s="61" t="s">
        <v>3794</v>
      </c>
      <c r="Q289" s="61" t="s">
        <v>5994</v>
      </c>
      <c r="R289" s="61" t="s">
        <v>6024</v>
      </c>
      <c r="S289" s="61" t="s">
        <v>3780</v>
      </c>
      <c r="T289" s="61" t="s">
        <v>6025</v>
      </c>
      <c r="U289" s="61" t="s">
        <v>3780</v>
      </c>
      <c r="V289" s="62"/>
      <c r="W289" s="61" t="str">
        <f t="shared" si="14"/>
        <v>06</v>
      </c>
      <c r="X289" s="62" t="str">
        <f t="shared" si="15"/>
        <v>17</v>
      </c>
      <c r="Y289" s="63">
        <v>1</v>
      </c>
    </row>
    <row r="290" spans="1:25" ht="14.4">
      <c r="A290" s="61" t="s">
        <v>1128</v>
      </c>
      <c r="B290" s="61" t="s">
        <v>187</v>
      </c>
      <c r="C290" s="61" t="s">
        <v>2090</v>
      </c>
      <c r="D290" s="61" t="s">
        <v>3872</v>
      </c>
      <c r="E290" s="61" t="s">
        <v>3912</v>
      </c>
      <c r="F290" s="61" t="s">
        <v>4364</v>
      </c>
      <c r="G290" s="61" t="s">
        <v>3780</v>
      </c>
      <c r="H290" s="61" t="s">
        <v>4365</v>
      </c>
      <c r="I290" s="61" t="s">
        <v>3780</v>
      </c>
      <c r="J290" s="62">
        <f t="shared" si="13"/>
        <v>0.38189814814814821</v>
      </c>
      <c r="K290" s="63">
        <v>1</v>
      </c>
      <c r="M290" s="61" t="s">
        <v>465</v>
      </c>
      <c r="N290" s="61" t="s">
        <v>165</v>
      </c>
      <c r="O290" s="61" t="s">
        <v>359</v>
      </c>
      <c r="P290" s="61" t="s">
        <v>3957</v>
      </c>
      <c r="Q290" s="61" t="s">
        <v>5994</v>
      </c>
      <c r="R290" s="61" t="s">
        <v>6026</v>
      </c>
      <c r="S290" s="61" t="s">
        <v>3780</v>
      </c>
      <c r="T290" s="61" t="s">
        <v>6027</v>
      </c>
      <c r="U290" s="61" t="s">
        <v>3780</v>
      </c>
      <c r="V290" s="62"/>
      <c r="W290" s="61" t="str">
        <f t="shared" si="14"/>
        <v>06</v>
      </c>
      <c r="X290" s="62" t="str">
        <f t="shared" si="15"/>
        <v>17</v>
      </c>
      <c r="Y290" s="63">
        <v>1</v>
      </c>
    </row>
    <row r="291" spans="1:25" ht="14.4">
      <c r="A291" s="61" t="s">
        <v>1726</v>
      </c>
      <c r="B291" s="61" t="s">
        <v>40</v>
      </c>
      <c r="C291" s="61" t="s">
        <v>2010</v>
      </c>
      <c r="D291" s="61" t="s">
        <v>3894</v>
      </c>
      <c r="E291" s="61" t="s">
        <v>3849</v>
      </c>
      <c r="F291" s="61" t="s">
        <v>4366</v>
      </c>
      <c r="G291" s="61" t="s">
        <v>3780</v>
      </c>
      <c r="H291" s="61" t="s">
        <v>4367</v>
      </c>
      <c r="I291" s="61" t="s">
        <v>3780</v>
      </c>
      <c r="J291" s="62">
        <f t="shared" si="13"/>
        <v>0.38202546296296302</v>
      </c>
      <c r="K291" s="63">
        <v>1</v>
      </c>
      <c r="M291" s="61" t="s">
        <v>465</v>
      </c>
      <c r="N291" s="61" t="s">
        <v>165</v>
      </c>
      <c r="O291" s="61" t="s">
        <v>359</v>
      </c>
      <c r="P291" s="61" t="s">
        <v>3960</v>
      </c>
      <c r="Q291" s="61" t="s">
        <v>5994</v>
      </c>
      <c r="R291" s="61" t="s">
        <v>6028</v>
      </c>
      <c r="S291" s="61" t="s">
        <v>3780</v>
      </c>
      <c r="T291" s="61" t="s">
        <v>6002</v>
      </c>
      <c r="U291" s="61" t="s">
        <v>3780</v>
      </c>
      <c r="V291" s="62"/>
      <c r="W291" s="61" t="str">
        <f t="shared" si="14"/>
        <v>06</v>
      </c>
      <c r="X291" s="62" t="str">
        <f t="shared" si="15"/>
        <v>17</v>
      </c>
      <c r="Y291" s="63">
        <v>1</v>
      </c>
    </row>
    <row r="292" spans="1:25" ht="14.4">
      <c r="A292" s="61" t="s">
        <v>299</v>
      </c>
      <c r="B292" s="61" t="s">
        <v>187</v>
      </c>
      <c r="C292" s="61" t="s">
        <v>2090</v>
      </c>
      <c r="D292" s="61" t="s">
        <v>3834</v>
      </c>
      <c r="E292" s="61" t="s">
        <v>3968</v>
      </c>
      <c r="F292" s="61" t="s">
        <v>3816</v>
      </c>
      <c r="G292" s="61" t="s">
        <v>3780</v>
      </c>
      <c r="H292" s="61" t="s">
        <v>4368</v>
      </c>
      <c r="I292" s="61" t="s">
        <v>3780</v>
      </c>
      <c r="J292" s="62">
        <f t="shared" si="13"/>
        <v>0.38204861111111121</v>
      </c>
      <c r="K292" s="63">
        <v>1</v>
      </c>
      <c r="M292" s="61" t="s">
        <v>465</v>
      </c>
      <c r="N292" s="61" t="s">
        <v>165</v>
      </c>
      <c r="O292" s="61" t="s">
        <v>359</v>
      </c>
      <c r="P292" s="61" t="s">
        <v>3992</v>
      </c>
      <c r="Q292" s="61" t="s">
        <v>5994</v>
      </c>
      <c r="R292" s="61" t="s">
        <v>6029</v>
      </c>
      <c r="S292" s="61" t="s">
        <v>3780</v>
      </c>
      <c r="T292" s="61" t="s">
        <v>6030</v>
      </c>
      <c r="U292" s="61" t="s">
        <v>3780</v>
      </c>
      <c r="V292" s="62"/>
      <c r="W292" s="61" t="str">
        <f t="shared" si="14"/>
        <v>06</v>
      </c>
      <c r="X292" s="62" t="str">
        <f t="shared" si="15"/>
        <v>17</v>
      </c>
      <c r="Y292" s="63">
        <v>1</v>
      </c>
    </row>
    <row r="293" spans="1:25" ht="14.4">
      <c r="A293" s="61" t="s">
        <v>1601</v>
      </c>
      <c r="B293" s="61" t="s">
        <v>187</v>
      </c>
      <c r="C293" s="61" t="s">
        <v>2090</v>
      </c>
      <c r="D293" s="61" t="s">
        <v>3802</v>
      </c>
      <c r="E293" s="61" t="s">
        <v>3845</v>
      </c>
      <c r="F293" s="61" t="s">
        <v>4369</v>
      </c>
      <c r="G293" s="61" t="s">
        <v>3780</v>
      </c>
      <c r="H293" s="61" t="s">
        <v>4370</v>
      </c>
      <c r="I293" s="61" t="s">
        <v>3780</v>
      </c>
      <c r="J293" s="62">
        <f t="shared" si="13"/>
        <v>0.38217592592592586</v>
      </c>
      <c r="K293" s="63">
        <v>1</v>
      </c>
      <c r="M293" s="61" t="s">
        <v>465</v>
      </c>
      <c r="N293" s="61" t="s">
        <v>165</v>
      </c>
      <c r="O293" s="61" t="s">
        <v>359</v>
      </c>
      <c r="P293" s="61" t="s">
        <v>3862</v>
      </c>
      <c r="Q293" s="61" t="s">
        <v>5994</v>
      </c>
      <c r="R293" s="61" t="s">
        <v>6031</v>
      </c>
      <c r="S293" s="61" t="s">
        <v>3780</v>
      </c>
      <c r="T293" s="61" t="s">
        <v>6032</v>
      </c>
      <c r="U293" s="61" t="s">
        <v>3780</v>
      </c>
      <c r="V293" s="62"/>
      <c r="W293" s="61" t="str">
        <f t="shared" si="14"/>
        <v>06</v>
      </c>
      <c r="X293" s="62" t="str">
        <f t="shared" si="15"/>
        <v>17</v>
      </c>
      <c r="Y293" s="63">
        <v>1</v>
      </c>
    </row>
    <row r="294" spans="1:25" ht="14.4">
      <c r="A294" s="61" t="s">
        <v>1418</v>
      </c>
      <c r="B294" s="61" t="s">
        <v>187</v>
      </c>
      <c r="C294" s="61" t="s">
        <v>2090</v>
      </c>
      <c r="D294" s="61" t="s">
        <v>3921</v>
      </c>
      <c r="E294" s="61" t="s">
        <v>3812</v>
      </c>
      <c r="F294" s="61" t="s">
        <v>4371</v>
      </c>
      <c r="G294" s="61" t="s">
        <v>3780</v>
      </c>
      <c r="H294" s="61" t="s">
        <v>4372</v>
      </c>
      <c r="I294" s="61" t="s">
        <v>3780</v>
      </c>
      <c r="J294" s="62">
        <f t="shared" si="13"/>
        <v>0.38218749999999985</v>
      </c>
      <c r="K294" s="63">
        <v>1</v>
      </c>
      <c r="M294" s="61" t="s">
        <v>465</v>
      </c>
      <c r="N294" s="61" t="s">
        <v>165</v>
      </c>
      <c r="O294" s="61" t="s">
        <v>359</v>
      </c>
      <c r="P294" s="61" t="s">
        <v>3807</v>
      </c>
      <c r="Q294" s="61" t="s">
        <v>5994</v>
      </c>
      <c r="R294" s="61" t="s">
        <v>6033</v>
      </c>
      <c r="S294" s="61" t="s">
        <v>3780</v>
      </c>
      <c r="T294" s="61" t="s">
        <v>6034</v>
      </c>
      <c r="U294" s="61" t="s">
        <v>3780</v>
      </c>
      <c r="V294" s="62"/>
      <c r="W294" s="61" t="str">
        <f t="shared" si="14"/>
        <v>06</v>
      </c>
      <c r="X294" s="62" t="str">
        <f t="shared" si="15"/>
        <v>17</v>
      </c>
      <c r="Y294" s="63">
        <v>1</v>
      </c>
    </row>
    <row r="295" spans="1:25" ht="14.4">
      <c r="A295" s="61" t="s">
        <v>821</v>
      </c>
      <c r="B295" s="61" t="s">
        <v>187</v>
      </c>
      <c r="C295" s="61" t="s">
        <v>2090</v>
      </c>
      <c r="D295" s="61" t="s">
        <v>3819</v>
      </c>
      <c r="E295" s="61" t="s">
        <v>3812</v>
      </c>
      <c r="F295" s="61" t="s">
        <v>4185</v>
      </c>
      <c r="G295" s="61" t="s">
        <v>3780</v>
      </c>
      <c r="H295" s="61" t="s">
        <v>4373</v>
      </c>
      <c r="I295" s="61" t="s">
        <v>3780</v>
      </c>
      <c r="J295" s="62">
        <f t="shared" si="13"/>
        <v>0.382199074074074</v>
      </c>
      <c r="K295" s="63">
        <v>1</v>
      </c>
      <c r="M295" s="61" t="s">
        <v>629</v>
      </c>
      <c r="N295" s="61" t="s">
        <v>165</v>
      </c>
      <c r="O295" s="61" t="s">
        <v>165</v>
      </c>
      <c r="P295" s="61" t="s">
        <v>3852</v>
      </c>
      <c r="Q295" s="61" t="s">
        <v>3812</v>
      </c>
      <c r="R295" s="61" t="s">
        <v>5190</v>
      </c>
      <c r="S295" s="61" t="s">
        <v>3780</v>
      </c>
      <c r="T295" s="61" t="s">
        <v>6035</v>
      </c>
      <c r="U295" s="61" t="s">
        <v>3780</v>
      </c>
      <c r="V295" s="62"/>
      <c r="W295" s="61" t="str">
        <f t="shared" si="14"/>
        <v>07</v>
      </c>
      <c r="X295" s="62" t="str">
        <f t="shared" si="15"/>
        <v>20</v>
      </c>
      <c r="Y295" s="63">
        <v>2</v>
      </c>
    </row>
    <row r="296" spans="1:25" ht="14.4">
      <c r="A296" s="61" t="s">
        <v>1198</v>
      </c>
      <c r="B296" s="61" t="s">
        <v>187</v>
      </c>
      <c r="C296" s="61" t="s">
        <v>2090</v>
      </c>
      <c r="D296" s="61" t="s">
        <v>3794</v>
      </c>
      <c r="E296" s="61" t="s">
        <v>3812</v>
      </c>
      <c r="F296" s="61" t="s">
        <v>4374</v>
      </c>
      <c r="G296" s="61" t="s">
        <v>3780</v>
      </c>
      <c r="H296" s="61" t="s">
        <v>3839</v>
      </c>
      <c r="I296" s="61" t="s">
        <v>3780</v>
      </c>
      <c r="J296" s="62">
        <f t="shared" si="13"/>
        <v>0.38225694444444441</v>
      </c>
      <c r="K296" s="63">
        <v>1</v>
      </c>
      <c r="M296" s="61" t="s">
        <v>1011</v>
      </c>
      <c r="N296" s="61" t="s">
        <v>165</v>
      </c>
      <c r="O296" s="61" t="s">
        <v>166</v>
      </c>
      <c r="P296" s="61" t="s">
        <v>3859</v>
      </c>
      <c r="Q296" s="61" t="s">
        <v>3812</v>
      </c>
      <c r="R296" s="61" t="s">
        <v>6036</v>
      </c>
      <c r="S296" s="61" t="s">
        <v>3780</v>
      </c>
      <c r="T296" s="61" t="s">
        <v>6037</v>
      </c>
      <c r="U296" s="61" t="s">
        <v>3780</v>
      </c>
      <c r="V296" s="62"/>
      <c r="W296" s="61" t="str">
        <f t="shared" si="14"/>
        <v>07</v>
      </c>
      <c r="X296" s="62" t="str">
        <f t="shared" si="15"/>
        <v>17</v>
      </c>
      <c r="Y296" s="63">
        <v>1</v>
      </c>
    </row>
    <row r="297" spans="1:25" ht="14.4">
      <c r="A297" s="61" t="s">
        <v>997</v>
      </c>
      <c r="B297" s="61" t="s">
        <v>187</v>
      </c>
      <c r="C297" s="61" t="s">
        <v>2090</v>
      </c>
      <c r="D297" s="61" t="s">
        <v>3819</v>
      </c>
      <c r="E297" s="61" t="s">
        <v>3968</v>
      </c>
      <c r="F297" s="61" t="s">
        <v>4217</v>
      </c>
      <c r="G297" s="61" t="s">
        <v>3780</v>
      </c>
      <c r="H297" s="61" t="s">
        <v>4375</v>
      </c>
      <c r="I297" s="61" t="s">
        <v>3780</v>
      </c>
      <c r="J297" s="62">
        <f t="shared" si="13"/>
        <v>0.38226851851851862</v>
      </c>
      <c r="K297" s="63">
        <v>1</v>
      </c>
      <c r="M297" s="61" t="s">
        <v>1011</v>
      </c>
      <c r="N297" s="61" t="s">
        <v>165</v>
      </c>
      <c r="O297" s="61" t="s">
        <v>166</v>
      </c>
      <c r="P297" s="61" t="s">
        <v>3852</v>
      </c>
      <c r="Q297" s="61" t="s">
        <v>3812</v>
      </c>
      <c r="R297" s="61" t="s">
        <v>6038</v>
      </c>
      <c r="S297" s="61" t="s">
        <v>3780</v>
      </c>
      <c r="T297" s="61" t="s">
        <v>6039</v>
      </c>
      <c r="U297" s="61" t="s">
        <v>3780</v>
      </c>
      <c r="V297" s="62"/>
      <c r="W297" s="61" t="str">
        <f t="shared" si="14"/>
        <v>07</v>
      </c>
      <c r="X297" s="62" t="str">
        <f t="shared" si="15"/>
        <v>17</v>
      </c>
      <c r="Y297" s="63">
        <v>1</v>
      </c>
    </row>
    <row r="298" spans="1:25" ht="14.4">
      <c r="A298" s="61" t="s">
        <v>4376</v>
      </c>
      <c r="B298" s="61" t="s">
        <v>40</v>
      </c>
      <c r="C298" s="61" t="s">
        <v>2010</v>
      </c>
      <c r="D298" s="61" t="s">
        <v>3837</v>
      </c>
      <c r="E298" s="61" t="s">
        <v>3812</v>
      </c>
      <c r="F298" s="61" t="s">
        <v>4093</v>
      </c>
      <c r="G298" s="61" t="s">
        <v>30</v>
      </c>
      <c r="H298" s="61" t="s">
        <v>4377</v>
      </c>
      <c r="I298" s="61" t="s">
        <v>30</v>
      </c>
      <c r="J298" s="62">
        <f t="shared" si="13"/>
        <v>0.38229166666666664</v>
      </c>
      <c r="K298" s="63">
        <v>0</v>
      </c>
      <c r="M298" s="61" t="s">
        <v>629</v>
      </c>
      <c r="N298" s="61" t="s">
        <v>165</v>
      </c>
      <c r="O298" s="61" t="s">
        <v>165</v>
      </c>
      <c r="P298" s="61" t="s">
        <v>3794</v>
      </c>
      <c r="Q298" s="61" t="s">
        <v>3812</v>
      </c>
      <c r="R298" s="61" t="s">
        <v>6040</v>
      </c>
      <c r="S298" s="61" t="s">
        <v>3780</v>
      </c>
      <c r="T298" s="61" t="s">
        <v>6041</v>
      </c>
      <c r="U298" s="61" t="s">
        <v>3780</v>
      </c>
      <c r="V298" s="62"/>
      <c r="W298" s="61" t="str">
        <f t="shared" si="14"/>
        <v>07</v>
      </c>
      <c r="X298" s="62" t="str">
        <f t="shared" si="15"/>
        <v>19</v>
      </c>
      <c r="Y298" s="63">
        <v>1</v>
      </c>
    </row>
    <row r="299" spans="1:25" ht="14.4">
      <c r="A299" s="61" t="s">
        <v>821</v>
      </c>
      <c r="B299" s="61" t="s">
        <v>187</v>
      </c>
      <c r="C299" s="61" t="s">
        <v>2090</v>
      </c>
      <c r="D299" s="61" t="s">
        <v>3826</v>
      </c>
      <c r="E299" s="61" t="s">
        <v>3845</v>
      </c>
      <c r="F299" s="61" t="s">
        <v>4184</v>
      </c>
      <c r="G299" s="61" t="s">
        <v>3780</v>
      </c>
      <c r="H299" s="61" t="s">
        <v>4378</v>
      </c>
      <c r="I299" s="61" t="s">
        <v>3780</v>
      </c>
      <c r="J299" s="62">
        <f t="shared" si="13"/>
        <v>0.38237268518518525</v>
      </c>
      <c r="K299" s="63">
        <v>1</v>
      </c>
      <c r="M299" s="61" t="s">
        <v>1011</v>
      </c>
      <c r="N299" s="61" t="s">
        <v>165</v>
      </c>
      <c r="O299" s="61" t="s">
        <v>166</v>
      </c>
      <c r="P299" s="61" t="s">
        <v>3811</v>
      </c>
      <c r="Q299" s="61" t="s">
        <v>3812</v>
      </c>
      <c r="R299" s="61" t="s">
        <v>6042</v>
      </c>
      <c r="S299" s="61" t="s">
        <v>3780</v>
      </c>
      <c r="T299" s="61" t="s">
        <v>6043</v>
      </c>
      <c r="U299" s="61" t="s">
        <v>3780</v>
      </c>
      <c r="V299" s="62"/>
      <c r="W299" s="61" t="str">
        <f t="shared" si="14"/>
        <v>07</v>
      </c>
      <c r="X299" s="62" t="str">
        <f t="shared" si="15"/>
        <v>18</v>
      </c>
      <c r="Y299" s="63">
        <v>1</v>
      </c>
    </row>
    <row r="300" spans="1:25" ht="14.4">
      <c r="A300" s="61" t="s">
        <v>1481</v>
      </c>
      <c r="B300" s="61" t="s">
        <v>187</v>
      </c>
      <c r="C300" s="61" t="s">
        <v>2090</v>
      </c>
      <c r="D300" s="61" t="s">
        <v>3819</v>
      </c>
      <c r="E300" s="61" t="s">
        <v>3812</v>
      </c>
      <c r="F300" s="61" t="s">
        <v>4194</v>
      </c>
      <c r="G300" s="61" t="s">
        <v>3780</v>
      </c>
      <c r="H300" s="61" t="s">
        <v>4379</v>
      </c>
      <c r="I300" s="61" t="s">
        <v>3780</v>
      </c>
      <c r="J300" s="62">
        <f t="shared" si="13"/>
        <v>0.38247685185185171</v>
      </c>
      <c r="K300" s="63">
        <v>1</v>
      </c>
      <c r="M300" s="61" t="s">
        <v>1011</v>
      </c>
      <c r="N300" s="61" t="s">
        <v>165</v>
      </c>
      <c r="O300" s="61" t="s">
        <v>166</v>
      </c>
      <c r="P300" s="61" t="s">
        <v>4015</v>
      </c>
      <c r="Q300" s="61" t="s">
        <v>3812</v>
      </c>
      <c r="R300" s="61" t="s">
        <v>6044</v>
      </c>
      <c r="S300" s="61" t="s">
        <v>3780</v>
      </c>
      <c r="T300" s="61" t="s">
        <v>5324</v>
      </c>
      <c r="U300" s="61" t="s">
        <v>3780</v>
      </c>
      <c r="V300" s="62"/>
      <c r="W300" s="61" t="str">
        <f t="shared" si="14"/>
        <v>07</v>
      </c>
      <c r="X300" s="62" t="str">
        <f t="shared" si="15"/>
        <v>19</v>
      </c>
      <c r="Y300" s="63">
        <v>1</v>
      </c>
    </row>
    <row r="301" spans="1:25" ht="14.4">
      <c r="A301" s="61" t="s">
        <v>997</v>
      </c>
      <c r="B301" s="61" t="s">
        <v>187</v>
      </c>
      <c r="C301" s="61" t="s">
        <v>2090</v>
      </c>
      <c r="D301" s="61" t="s">
        <v>3834</v>
      </c>
      <c r="E301" s="61" t="s">
        <v>1776</v>
      </c>
      <c r="F301" s="61" t="s">
        <v>4380</v>
      </c>
      <c r="G301" s="61" t="s">
        <v>1776</v>
      </c>
      <c r="H301" s="61" t="s">
        <v>4381</v>
      </c>
      <c r="I301" s="61" t="s">
        <v>1776</v>
      </c>
      <c r="J301" s="62">
        <f t="shared" si="13"/>
        <v>0.38247685185185187</v>
      </c>
      <c r="K301" s="63">
        <v>1</v>
      </c>
      <c r="M301" s="61" t="s">
        <v>1011</v>
      </c>
      <c r="N301" s="61" t="s">
        <v>165</v>
      </c>
      <c r="O301" s="61" t="s">
        <v>166</v>
      </c>
      <c r="P301" s="61" t="s">
        <v>3894</v>
      </c>
      <c r="Q301" s="61" t="s">
        <v>3812</v>
      </c>
      <c r="R301" s="61" t="s">
        <v>6045</v>
      </c>
      <c r="S301" s="61" t="s">
        <v>3780</v>
      </c>
      <c r="T301" s="61" t="s">
        <v>6046</v>
      </c>
      <c r="U301" s="61" t="s">
        <v>3780</v>
      </c>
      <c r="V301" s="62"/>
      <c r="W301" s="61" t="str">
        <f t="shared" si="14"/>
        <v>07</v>
      </c>
      <c r="X301" s="62" t="str">
        <f t="shared" si="15"/>
        <v>17</v>
      </c>
      <c r="Y301" s="63">
        <v>1</v>
      </c>
    </row>
    <row r="302" spans="1:25" ht="14.4">
      <c r="A302" s="61" t="s">
        <v>1601</v>
      </c>
      <c r="B302" s="61" t="s">
        <v>187</v>
      </c>
      <c r="C302" s="61" t="s">
        <v>2090</v>
      </c>
      <c r="D302" s="61" t="s">
        <v>3782</v>
      </c>
      <c r="E302" s="61" t="s">
        <v>3812</v>
      </c>
      <c r="F302" s="61" t="s">
        <v>4382</v>
      </c>
      <c r="G302" s="61" t="s">
        <v>3780</v>
      </c>
      <c r="H302" s="61" t="s">
        <v>4383</v>
      </c>
      <c r="I302" s="61" t="s">
        <v>3780</v>
      </c>
      <c r="J302" s="62">
        <f t="shared" si="13"/>
        <v>0.38248842592592591</v>
      </c>
      <c r="K302" s="63">
        <v>1</v>
      </c>
      <c r="M302" s="61" t="s">
        <v>1011</v>
      </c>
      <c r="N302" s="61" t="s">
        <v>165</v>
      </c>
      <c r="O302" s="61" t="s">
        <v>166</v>
      </c>
      <c r="P302" s="61" t="s">
        <v>3938</v>
      </c>
      <c r="Q302" s="61" t="s">
        <v>3812</v>
      </c>
      <c r="R302" s="61" t="s">
        <v>6047</v>
      </c>
      <c r="S302" s="61" t="s">
        <v>3780</v>
      </c>
      <c r="T302" s="61" t="s">
        <v>6048</v>
      </c>
      <c r="U302" s="61" t="s">
        <v>3780</v>
      </c>
      <c r="V302" s="62"/>
      <c r="W302" s="61" t="str">
        <f t="shared" si="14"/>
        <v>07</v>
      </c>
      <c r="X302" s="62" t="str">
        <f t="shared" si="15"/>
        <v>17</v>
      </c>
      <c r="Y302" s="63">
        <v>1</v>
      </c>
    </row>
    <row r="303" spans="1:25" ht="14.4">
      <c r="A303" s="61" t="s">
        <v>1702</v>
      </c>
      <c r="B303" s="61" t="s">
        <v>40</v>
      </c>
      <c r="C303" s="61" t="s">
        <v>2016</v>
      </c>
      <c r="D303" s="61" t="s">
        <v>3837</v>
      </c>
      <c r="E303" s="61" t="s">
        <v>3812</v>
      </c>
      <c r="F303" s="61" t="s">
        <v>4384</v>
      </c>
      <c r="G303" s="61" t="s">
        <v>3780</v>
      </c>
      <c r="H303" s="61" t="s">
        <v>4167</v>
      </c>
      <c r="I303" s="61" t="s">
        <v>3780</v>
      </c>
      <c r="J303" s="62">
        <f t="shared" si="13"/>
        <v>0.38249999999999995</v>
      </c>
      <c r="K303" s="63">
        <v>1</v>
      </c>
      <c r="M303" s="61" t="s">
        <v>629</v>
      </c>
      <c r="N303" s="61" t="s">
        <v>165</v>
      </c>
      <c r="O303" s="61" t="s">
        <v>165</v>
      </c>
      <c r="P303" s="61" t="s">
        <v>3872</v>
      </c>
      <c r="Q303" s="61" t="s">
        <v>3812</v>
      </c>
      <c r="R303" s="61" t="s">
        <v>6049</v>
      </c>
      <c r="S303" s="61" t="s">
        <v>3780</v>
      </c>
      <c r="T303" s="61" t="s">
        <v>6050</v>
      </c>
      <c r="U303" s="61" t="s">
        <v>3780</v>
      </c>
      <c r="V303" s="62"/>
      <c r="W303" s="61" t="str">
        <f t="shared" si="14"/>
        <v>07</v>
      </c>
      <c r="X303" s="62" t="str">
        <f t="shared" si="15"/>
        <v>19</v>
      </c>
      <c r="Y303" s="63">
        <v>1</v>
      </c>
    </row>
    <row r="304" spans="1:25" ht="14.4">
      <c r="A304" s="61" t="s">
        <v>1354</v>
      </c>
      <c r="B304" s="61" t="s">
        <v>187</v>
      </c>
      <c r="C304" s="61" t="s">
        <v>2090</v>
      </c>
      <c r="D304" s="61" t="s">
        <v>4015</v>
      </c>
      <c r="E304" s="61" t="s">
        <v>3849</v>
      </c>
      <c r="F304" s="61" t="s">
        <v>4385</v>
      </c>
      <c r="G304" s="61" t="s">
        <v>3780</v>
      </c>
      <c r="H304" s="61" t="s">
        <v>4386</v>
      </c>
      <c r="I304" s="61" t="s">
        <v>3780</v>
      </c>
      <c r="J304" s="62">
        <f t="shared" si="13"/>
        <v>0.38261574074074073</v>
      </c>
      <c r="K304" s="63">
        <v>1</v>
      </c>
      <c r="M304" s="61" t="s">
        <v>1011</v>
      </c>
      <c r="N304" s="61" t="s">
        <v>165</v>
      </c>
      <c r="O304" s="61" t="s">
        <v>166</v>
      </c>
      <c r="P304" s="61" t="s">
        <v>3947</v>
      </c>
      <c r="Q304" s="61" t="s">
        <v>3812</v>
      </c>
      <c r="R304" s="61" t="s">
        <v>6051</v>
      </c>
      <c r="S304" s="61" t="s">
        <v>3780</v>
      </c>
      <c r="T304" s="61" t="s">
        <v>6052</v>
      </c>
      <c r="U304" s="61" t="s">
        <v>3780</v>
      </c>
      <c r="V304" s="62"/>
      <c r="W304" s="61" t="str">
        <f t="shared" si="14"/>
        <v>07</v>
      </c>
      <c r="X304" s="62" t="str">
        <f t="shared" si="15"/>
        <v>17</v>
      </c>
      <c r="Y304" s="63">
        <v>1</v>
      </c>
    </row>
    <row r="305" spans="1:25" ht="14.4">
      <c r="A305" s="61" t="s">
        <v>1354</v>
      </c>
      <c r="B305" s="61" t="s">
        <v>187</v>
      </c>
      <c r="C305" s="61" t="s">
        <v>2090</v>
      </c>
      <c r="D305" s="61" t="s">
        <v>3872</v>
      </c>
      <c r="E305" s="61" t="s">
        <v>3820</v>
      </c>
      <c r="F305" s="61" t="s">
        <v>4387</v>
      </c>
      <c r="G305" s="61" t="s">
        <v>3780</v>
      </c>
      <c r="H305" s="61" t="s">
        <v>4388</v>
      </c>
      <c r="I305" s="61" t="s">
        <v>3780</v>
      </c>
      <c r="J305" s="62">
        <f t="shared" si="13"/>
        <v>0.38262731481481477</v>
      </c>
      <c r="K305" s="63">
        <v>1</v>
      </c>
      <c r="M305" s="61" t="s">
        <v>1011</v>
      </c>
      <c r="N305" s="61" t="s">
        <v>165</v>
      </c>
      <c r="O305" s="61" t="s">
        <v>166</v>
      </c>
      <c r="P305" s="61" t="s">
        <v>3872</v>
      </c>
      <c r="Q305" s="61" t="s">
        <v>3812</v>
      </c>
      <c r="R305" s="61" t="s">
        <v>6053</v>
      </c>
      <c r="S305" s="61" t="s">
        <v>3780</v>
      </c>
      <c r="T305" s="61" t="s">
        <v>6054</v>
      </c>
      <c r="U305" s="61" t="s">
        <v>3780</v>
      </c>
      <c r="V305" s="62"/>
      <c r="W305" s="61" t="str">
        <f t="shared" si="14"/>
        <v>07</v>
      </c>
      <c r="X305" s="62" t="str">
        <f t="shared" si="15"/>
        <v>17</v>
      </c>
      <c r="Y305" s="63">
        <v>1</v>
      </c>
    </row>
    <row r="306" spans="1:25" ht="14.4">
      <c r="A306" s="61" t="s">
        <v>821</v>
      </c>
      <c r="B306" s="61" t="s">
        <v>187</v>
      </c>
      <c r="C306" s="61" t="s">
        <v>2090</v>
      </c>
      <c r="D306" s="61" t="s">
        <v>3950</v>
      </c>
      <c r="E306" s="61" t="s">
        <v>3997</v>
      </c>
      <c r="F306" s="61" t="s">
        <v>4389</v>
      </c>
      <c r="G306" s="61" t="s">
        <v>3780</v>
      </c>
      <c r="H306" s="61" t="s">
        <v>4390</v>
      </c>
      <c r="I306" s="61" t="s">
        <v>3780</v>
      </c>
      <c r="J306" s="62">
        <f t="shared" si="13"/>
        <v>0.38266203703703694</v>
      </c>
      <c r="K306" s="63">
        <v>1</v>
      </c>
      <c r="M306" s="61" t="s">
        <v>629</v>
      </c>
      <c r="N306" s="61" t="s">
        <v>165</v>
      </c>
      <c r="O306" s="61" t="s">
        <v>165</v>
      </c>
      <c r="P306" s="61" t="s">
        <v>3894</v>
      </c>
      <c r="Q306" s="61" t="s">
        <v>3812</v>
      </c>
      <c r="R306" s="61" t="s">
        <v>6055</v>
      </c>
      <c r="S306" s="61" t="s">
        <v>3780</v>
      </c>
      <c r="T306" s="61" t="s">
        <v>6056</v>
      </c>
      <c r="U306" s="61" t="s">
        <v>3780</v>
      </c>
      <c r="V306" s="62"/>
      <c r="W306" s="61" t="str">
        <f t="shared" si="14"/>
        <v>07</v>
      </c>
      <c r="X306" s="62" t="str">
        <f t="shared" si="15"/>
        <v>19</v>
      </c>
      <c r="Y306" s="63">
        <v>1</v>
      </c>
    </row>
    <row r="307" spans="1:25" ht="14.4">
      <c r="A307" s="61" t="s">
        <v>1013</v>
      </c>
      <c r="B307" s="61" t="s">
        <v>187</v>
      </c>
      <c r="C307" s="61" t="s">
        <v>2090</v>
      </c>
      <c r="D307" s="61" t="s">
        <v>3777</v>
      </c>
      <c r="E307" s="61" t="s">
        <v>3845</v>
      </c>
      <c r="F307" s="61" t="s">
        <v>4391</v>
      </c>
      <c r="G307" s="61" t="s">
        <v>3780</v>
      </c>
      <c r="H307" s="61" t="s">
        <v>4392</v>
      </c>
      <c r="I307" s="61" t="s">
        <v>3780</v>
      </c>
      <c r="J307" s="62">
        <f t="shared" si="13"/>
        <v>0.382662037037037</v>
      </c>
      <c r="K307" s="63">
        <v>1</v>
      </c>
      <c r="M307" s="61" t="s">
        <v>1325</v>
      </c>
      <c r="N307" s="61" t="s">
        <v>165</v>
      </c>
      <c r="O307" s="61" t="s">
        <v>166</v>
      </c>
      <c r="P307" s="61" t="s">
        <v>3862</v>
      </c>
      <c r="Q307" s="61" t="s">
        <v>3812</v>
      </c>
      <c r="R307" s="61" t="s">
        <v>6057</v>
      </c>
      <c r="S307" s="61" t="s">
        <v>3780</v>
      </c>
      <c r="T307" s="61" t="s">
        <v>6058</v>
      </c>
      <c r="U307" s="61" t="s">
        <v>3780</v>
      </c>
      <c r="V307" s="62"/>
      <c r="W307" s="61" t="str">
        <f t="shared" si="14"/>
        <v>07</v>
      </c>
      <c r="X307" s="62" t="str">
        <f t="shared" si="15"/>
        <v>17</v>
      </c>
      <c r="Y307" s="63">
        <v>1</v>
      </c>
    </row>
    <row r="308" spans="1:25" ht="14.4">
      <c r="A308" s="61" t="s">
        <v>1726</v>
      </c>
      <c r="B308" s="61" t="s">
        <v>40</v>
      </c>
      <c r="C308" s="61" t="s">
        <v>2010</v>
      </c>
      <c r="D308" s="61" t="s">
        <v>3852</v>
      </c>
      <c r="E308" s="61" t="s">
        <v>3849</v>
      </c>
      <c r="F308" s="61" t="s">
        <v>4393</v>
      </c>
      <c r="G308" s="61" t="s">
        <v>3780</v>
      </c>
      <c r="H308" s="61" t="s">
        <v>4338</v>
      </c>
      <c r="I308" s="61" t="s">
        <v>3780</v>
      </c>
      <c r="J308" s="62">
        <f t="shared" si="13"/>
        <v>0.38276620370370368</v>
      </c>
      <c r="K308" s="63">
        <v>1</v>
      </c>
      <c r="M308" s="61" t="s">
        <v>629</v>
      </c>
      <c r="N308" s="61" t="s">
        <v>165</v>
      </c>
      <c r="O308" s="61" t="s">
        <v>165</v>
      </c>
      <c r="P308" s="61" t="s">
        <v>3921</v>
      </c>
      <c r="Q308" s="61" t="s">
        <v>3812</v>
      </c>
      <c r="R308" s="61" t="s">
        <v>6059</v>
      </c>
      <c r="S308" s="61" t="s">
        <v>3780</v>
      </c>
      <c r="T308" s="61" t="s">
        <v>6060</v>
      </c>
      <c r="U308" s="61" t="s">
        <v>3780</v>
      </c>
      <c r="V308" s="62"/>
      <c r="W308" s="61" t="str">
        <f t="shared" si="14"/>
        <v>07</v>
      </c>
      <c r="X308" s="62" t="str">
        <f t="shared" si="15"/>
        <v>19</v>
      </c>
      <c r="Y308" s="63">
        <v>1</v>
      </c>
    </row>
    <row r="309" spans="1:25" ht="14.4">
      <c r="A309" s="61" t="s">
        <v>635</v>
      </c>
      <c r="B309" s="61" t="s">
        <v>187</v>
      </c>
      <c r="C309" s="61" t="s">
        <v>2090</v>
      </c>
      <c r="D309" s="61" t="s">
        <v>3960</v>
      </c>
      <c r="E309" s="61" t="s">
        <v>3812</v>
      </c>
      <c r="F309" s="61" t="s">
        <v>4394</v>
      </c>
      <c r="G309" s="61" t="s">
        <v>3780</v>
      </c>
      <c r="H309" s="61" t="s">
        <v>4395</v>
      </c>
      <c r="I309" s="61" t="s">
        <v>3780</v>
      </c>
      <c r="J309" s="62">
        <f t="shared" si="13"/>
        <v>0.38276620370370368</v>
      </c>
      <c r="K309" s="63">
        <v>1</v>
      </c>
      <c r="M309" s="61" t="s">
        <v>629</v>
      </c>
      <c r="N309" s="61" t="s">
        <v>165</v>
      </c>
      <c r="O309" s="61" t="s">
        <v>165</v>
      </c>
      <c r="P309" s="61" t="s">
        <v>3837</v>
      </c>
      <c r="Q309" s="61" t="s">
        <v>3812</v>
      </c>
      <c r="R309" s="61" t="s">
        <v>6061</v>
      </c>
      <c r="S309" s="61" t="s">
        <v>3780</v>
      </c>
      <c r="T309" s="61" t="s">
        <v>6062</v>
      </c>
      <c r="U309" s="61" t="s">
        <v>3780</v>
      </c>
      <c r="V309" s="62"/>
      <c r="W309" s="61" t="str">
        <f t="shared" si="14"/>
        <v>07</v>
      </c>
      <c r="X309" s="62" t="str">
        <f t="shared" si="15"/>
        <v>20</v>
      </c>
      <c r="Y309" s="63">
        <v>2</v>
      </c>
    </row>
    <row r="310" spans="1:25" ht="14.4">
      <c r="A310" s="61" t="s">
        <v>1198</v>
      </c>
      <c r="B310" s="61" t="s">
        <v>187</v>
      </c>
      <c r="C310" s="61" t="s">
        <v>2090</v>
      </c>
      <c r="D310" s="61" t="s">
        <v>3921</v>
      </c>
      <c r="E310" s="61" t="s">
        <v>3927</v>
      </c>
      <c r="F310" s="61" t="s">
        <v>4396</v>
      </c>
      <c r="G310" s="61" t="s">
        <v>3780</v>
      </c>
      <c r="H310" s="61" t="s">
        <v>4397</v>
      </c>
      <c r="I310" s="61" t="s">
        <v>3780</v>
      </c>
      <c r="J310" s="62">
        <f t="shared" si="13"/>
        <v>0.38283564814814824</v>
      </c>
      <c r="K310" s="63">
        <v>1</v>
      </c>
      <c r="M310" s="61" t="s">
        <v>629</v>
      </c>
      <c r="N310" s="61" t="s">
        <v>165</v>
      </c>
      <c r="O310" s="61" t="s">
        <v>165</v>
      </c>
      <c r="P310" s="61" t="s">
        <v>3862</v>
      </c>
      <c r="Q310" s="61" t="s">
        <v>3812</v>
      </c>
      <c r="R310" s="61" t="s">
        <v>6063</v>
      </c>
      <c r="S310" s="61" t="s">
        <v>3780</v>
      </c>
      <c r="T310" s="61" t="s">
        <v>6064</v>
      </c>
      <c r="U310" s="61" t="s">
        <v>3780</v>
      </c>
      <c r="V310" s="62"/>
      <c r="W310" s="61" t="str">
        <f t="shared" si="14"/>
        <v>07</v>
      </c>
      <c r="X310" s="62" t="str">
        <f t="shared" si="15"/>
        <v>20</v>
      </c>
      <c r="Y310" s="63">
        <v>2</v>
      </c>
    </row>
    <row r="311" spans="1:25" ht="14.4">
      <c r="A311" s="61" t="s">
        <v>556</v>
      </c>
      <c r="B311" s="61" t="s">
        <v>187</v>
      </c>
      <c r="C311" s="61" t="s">
        <v>2090</v>
      </c>
      <c r="D311" s="61" t="s">
        <v>3837</v>
      </c>
      <c r="E311" s="61" t="s">
        <v>3845</v>
      </c>
      <c r="F311" s="61" t="s">
        <v>4398</v>
      </c>
      <c r="G311" s="61" t="s">
        <v>3780</v>
      </c>
      <c r="H311" s="61" t="s">
        <v>4399</v>
      </c>
      <c r="I311" s="61" t="s">
        <v>3780</v>
      </c>
      <c r="J311" s="62">
        <f t="shared" si="13"/>
        <v>0.38284722222222223</v>
      </c>
      <c r="K311" s="63">
        <v>1</v>
      </c>
      <c r="M311" s="61" t="s">
        <v>357</v>
      </c>
      <c r="N311" s="61" t="s">
        <v>165</v>
      </c>
      <c r="O311" s="61" t="s">
        <v>166</v>
      </c>
      <c r="P311" s="61" t="s">
        <v>3921</v>
      </c>
      <c r="Q311" s="61" t="s">
        <v>3812</v>
      </c>
      <c r="R311" s="61" t="s">
        <v>6065</v>
      </c>
      <c r="S311" s="61" t="s">
        <v>3780</v>
      </c>
      <c r="T311" s="61" t="s">
        <v>6066</v>
      </c>
      <c r="U311" s="61" t="s">
        <v>3780</v>
      </c>
      <c r="V311" s="62"/>
      <c r="W311" s="61" t="str">
        <f t="shared" si="14"/>
        <v>07</v>
      </c>
      <c r="X311" s="62" t="str">
        <f t="shared" si="15"/>
        <v>17</v>
      </c>
      <c r="Y311" s="63">
        <v>1</v>
      </c>
    </row>
    <row r="312" spans="1:25" ht="14.4">
      <c r="A312" s="61" t="s">
        <v>636</v>
      </c>
      <c r="B312" s="61" t="s">
        <v>187</v>
      </c>
      <c r="C312" s="61" t="s">
        <v>2090</v>
      </c>
      <c r="D312" s="61" t="s">
        <v>3947</v>
      </c>
      <c r="E312" s="61" t="s">
        <v>3795</v>
      </c>
      <c r="F312" s="61" t="s">
        <v>4400</v>
      </c>
      <c r="G312" s="61" t="s">
        <v>3780</v>
      </c>
      <c r="H312" s="61" t="s">
        <v>4401</v>
      </c>
      <c r="I312" s="61" t="s">
        <v>3780</v>
      </c>
      <c r="J312" s="62">
        <f t="shared" si="13"/>
        <v>0.38285879629629632</v>
      </c>
      <c r="K312" s="63">
        <v>1</v>
      </c>
      <c r="M312" s="61" t="s">
        <v>1325</v>
      </c>
      <c r="N312" s="61" t="s">
        <v>165</v>
      </c>
      <c r="O312" s="61" t="s">
        <v>166</v>
      </c>
      <c r="P312" s="61" t="s">
        <v>3938</v>
      </c>
      <c r="Q312" s="61" t="s">
        <v>3812</v>
      </c>
      <c r="R312" s="61" t="s">
        <v>6065</v>
      </c>
      <c r="S312" s="61" t="s">
        <v>3780</v>
      </c>
      <c r="T312" s="61" t="s">
        <v>5702</v>
      </c>
      <c r="U312" s="61" t="s">
        <v>3780</v>
      </c>
      <c r="V312" s="62"/>
      <c r="W312" s="61" t="str">
        <f t="shared" si="14"/>
        <v>07</v>
      </c>
      <c r="X312" s="62" t="str">
        <f t="shared" si="15"/>
        <v>17</v>
      </c>
      <c r="Y312" s="63">
        <v>1</v>
      </c>
    </row>
    <row r="313" spans="1:25" ht="14.4">
      <c r="A313" s="61" t="s">
        <v>1013</v>
      </c>
      <c r="B313" s="61" t="s">
        <v>187</v>
      </c>
      <c r="C313" s="61" t="s">
        <v>2090</v>
      </c>
      <c r="D313" s="61" t="s">
        <v>3823</v>
      </c>
      <c r="E313" s="61" t="s">
        <v>3845</v>
      </c>
      <c r="F313" s="61" t="s">
        <v>4402</v>
      </c>
      <c r="G313" s="61" t="s">
        <v>3780</v>
      </c>
      <c r="H313" s="61" t="s">
        <v>4403</v>
      </c>
      <c r="I313" s="61" t="s">
        <v>3780</v>
      </c>
      <c r="J313" s="62">
        <f t="shared" si="13"/>
        <v>0.38285879629629632</v>
      </c>
      <c r="K313" s="63">
        <v>1</v>
      </c>
      <c r="M313" s="61" t="s">
        <v>629</v>
      </c>
      <c r="N313" s="61" t="s">
        <v>165</v>
      </c>
      <c r="O313" s="61" t="s">
        <v>165</v>
      </c>
      <c r="P313" s="61" t="s">
        <v>3802</v>
      </c>
      <c r="Q313" s="61" t="s">
        <v>3812</v>
      </c>
      <c r="R313" s="61" t="s">
        <v>6067</v>
      </c>
      <c r="S313" s="61" t="s">
        <v>3780</v>
      </c>
      <c r="T313" s="61" t="s">
        <v>6068</v>
      </c>
      <c r="U313" s="61" t="s">
        <v>3780</v>
      </c>
      <c r="V313" s="62"/>
      <c r="W313" s="61" t="str">
        <f t="shared" si="14"/>
        <v>07</v>
      </c>
      <c r="X313" s="62" t="str">
        <f t="shared" si="15"/>
        <v>19</v>
      </c>
      <c r="Y313" s="63">
        <v>1</v>
      </c>
    </row>
    <row r="314" spans="1:25" ht="14.4">
      <c r="A314" s="61" t="s">
        <v>186</v>
      </c>
      <c r="B314" s="61" t="s">
        <v>187</v>
      </c>
      <c r="C314" s="61" t="s">
        <v>2090</v>
      </c>
      <c r="D314" s="61" t="s">
        <v>3872</v>
      </c>
      <c r="E314" s="61" t="s">
        <v>3912</v>
      </c>
      <c r="F314" s="61" t="s">
        <v>4404</v>
      </c>
      <c r="G314" s="61" t="s">
        <v>3780</v>
      </c>
      <c r="H314" s="61" t="s">
        <v>4405</v>
      </c>
      <c r="I314" s="61" t="s">
        <v>3780</v>
      </c>
      <c r="J314" s="62">
        <f t="shared" si="13"/>
        <v>0.38287037037037036</v>
      </c>
      <c r="K314" s="63">
        <v>1</v>
      </c>
      <c r="M314" s="61" t="s">
        <v>1011</v>
      </c>
      <c r="N314" s="61" t="s">
        <v>165</v>
      </c>
      <c r="O314" s="61" t="s">
        <v>166</v>
      </c>
      <c r="P314" s="61" t="s">
        <v>3886</v>
      </c>
      <c r="Q314" s="61" t="s">
        <v>3812</v>
      </c>
      <c r="R314" s="61" t="s">
        <v>6069</v>
      </c>
      <c r="S314" s="61" t="s">
        <v>3780</v>
      </c>
      <c r="T314" s="61" t="s">
        <v>6070</v>
      </c>
      <c r="U314" s="61" t="s">
        <v>3780</v>
      </c>
      <c r="V314" s="62"/>
      <c r="W314" s="61" t="str">
        <f t="shared" si="14"/>
        <v>07</v>
      </c>
      <c r="X314" s="62" t="str">
        <f t="shared" si="15"/>
        <v>17</v>
      </c>
      <c r="Y314" s="63">
        <v>1</v>
      </c>
    </row>
    <row r="315" spans="1:25" ht="14.4">
      <c r="A315" s="61" t="s">
        <v>1481</v>
      </c>
      <c r="B315" s="61" t="s">
        <v>187</v>
      </c>
      <c r="C315" s="61" t="s">
        <v>2090</v>
      </c>
      <c r="D315" s="61" t="s">
        <v>3794</v>
      </c>
      <c r="E315" s="61" t="s">
        <v>3808</v>
      </c>
      <c r="F315" s="61" t="s">
        <v>4406</v>
      </c>
      <c r="G315" s="61" t="s">
        <v>4138</v>
      </c>
      <c r="H315" s="61" t="s">
        <v>4407</v>
      </c>
      <c r="I315" s="61" t="s">
        <v>3780</v>
      </c>
      <c r="J315" s="62">
        <f t="shared" si="13"/>
        <v>0.38290509259259264</v>
      </c>
      <c r="K315" s="63">
        <v>1</v>
      </c>
      <c r="M315" s="61" t="s">
        <v>629</v>
      </c>
      <c r="N315" s="61" t="s">
        <v>165</v>
      </c>
      <c r="O315" s="61" t="s">
        <v>165</v>
      </c>
      <c r="P315" s="61" t="s">
        <v>4015</v>
      </c>
      <c r="Q315" s="61" t="s">
        <v>3812</v>
      </c>
      <c r="R315" s="61" t="s">
        <v>6071</v>
      </c>
      <c r="S315" s="61" t="s">
        <v>3780</v>
      </c>
      <c r="T315" s="61" t="s">
        <v>6072</v>
      </c>
      <c r="U315" s="61" t="s">
        <v>3780</v>
      </c>
      <c r="V315" s="62"/>
      <c r="W315" s="61" t="str">
        <f t="shared" si="14"/>
        <v>07</v>
      </c>
      <c r="X315" s="62" t="str">
        <f t="shared" si="15"/>
        <v>18</v>
      </c>
      <c r="Y315" s="63">
        <v>1</v>
      </c>
    </row>
    <row r="316" spans="1:25" ht="14.4">
      <c r="A316" s="61" t="s">
        <v>1726</v>
      </c>
      <c r="B316" s="61" t="s">
        <v>40</v>
      </c>
      <c r="C316" s="61" t="s">
        <v>2010</v>
      </c>
      <c r="D316" s="61" t="s">
        <v>3872</v>
      </c>
      <c r="E316" s="61" t="s">
        <v>3849</v>
      </c>
      <c r="F316" s="61" t="s">
        <v>4408</v>
      </c>
      <c r="G316" s="61" t="s">
        <v>3780</v>
      </c>
      <c r="H316" s="61" t="s">
        <v>3888</v>
      </c>
      <c r="I316" s="61" t="s">
        <v>3780</v>
      </c>
      <c r="J316" s="62">
        <f t="shared" si="13"/>
        <v>0.38295138888888886</v>
      </c>
      <c r="K316" s="63">
        <v>1</v>
      </c>
      <c r="M316" s="61" t="s">
        <v>1011</v>
      </c>
      <c r="N316" s="61" t="s">
        <v>165</v>
      </c>
      <c r="O316" s="61" t="s">
        <v>166</v>
      </c>
      <c r="P316" s="61" t="s">
        <v>3782</v>
      </c>
      <c r="Q316" s="61" t="s">
        <v>3812</v>
      </c>
      <c r="R316" s="61" t="s">
        <v>6073</v>
      </c>
      <c r="S316" s="61" t="s">
        <v>3780</v>
      </c>
      <c r="T316" s="61" t="s">
        <v>6074</v>
      </c>
      <c r="U316" s="61" t="s">
        <v>3780</v>
      </c>
      <c r="V316" s="62"/>
      <c r="W316" s="61" t="str">
        <f t="shared" si="14"/>
        <v>07</v>
      </c>
      <c r="X316" s="62" t="str">
        <f t="shared" si="15"/>
        <v>17</v>
      </c>
      <c r="Y316" s="63">
        <v>1</v>
      </c>
    </row>
    <row r="317" spans="1:25" ht="14.4">
      <c r="A317" s="61" t="s">
        <v>1205</v>
      </c>
      <c r="B317" s="61" t="s">
        <v>40</v>
      </c>
      <c r="C317" s="61" t="s">
        <v>2016</v>
      </c>
      <c r="D317" s="61" t="s">
        <v>3782</v>
      </c>
      <c r="E317" s="61" t="s">
        <v>3812</v>
      </c>
      <c r="F317" s="61" t="s">
        <v>4409</v>
      </c>
      <c r="G317" s="61" t="s">
        <v>3780</v>
      </c>
      <c r="H317" s="61" t="s">
        <v>4122</v>
      </c>
      <c r="I317" s="61" t="s">
        <v>3780</v>
      </c>
      <c r="J317" s="62">
        <f t="shared" si="13"/>
        <v>0.382962962962963</v>
      </c>
      <c r="K317" s="63">
        <v>1</v>
      </c>
      <c r="M317" s="61" t="s">
        <v>1011</v>
      </c>
      <c r="N317" s="61" t="s">
        <v>165</v>
      </c>
      <c r="O317" s="61" t="s">
        <v>166</v>
      </c>
      <c r="P317" s="61" t="s">
        <v>3957</v>
      </c>
      <c r="Q317" s="61" t="s">
        <v>3812</v>
      </c>
      <c r="R317" s="61" t="s">
        <v>6075</v>
      </c>
      <c r="S317" s="61" t="s">
        <v>3780</v>
      </c>
      <c r="T317" s="61" t="s">
        <v>6076</v>
      </c>
      <c r="U317" s="61" t="s">
        <v>3780</v>
      </c>
      <c r="V317" s="62"/>
      <c r="W317" s="61" t="str">
        <f t="shared" si="14"/>
        <v>07</v>
      </c>
      <c r="X317" s="62" t="str">
        <f t="shared" si="15"/>
        <v>17</v>
      </c>
      <c r="Y317" s="63">
        <v>1</v>
      </c>
    </row>
    <row r="318" spans="1:25" ht="14.4">
      <c r="A318" s="61" t="s">
        <v>1205</v>
      </c>
      <c r="B318" s="61" t="s">
        <v>40</v>
      </c>
      <c r="C318" s="61" t="s">
        <v>2016</v>
      </c>
      <c r="D318" s="61" t="s">
        <v>3992</v>
      </c>
      <c r="E318" s="61" t="s">
        <v>3812</v>
      </c>
      <c r="F318" s="61" t="s">
        <v>4410</v>
      </c>
      <c r="G318" s="61" t="s">
        <v>3780</v>
      </c>
      <c r="H318" s="61" t="s">
        <v>4411</v>
      </c>
      <c r="I318" s="61" t="s">
        <v>3780</v>
      </c>
      <c r="J318" s="62">
        <f t="shared" si="13"/>
        <v>0.38304398148148139</v>
      </c>
      <c r="K318" s="63">
        <v>1</v>
      </c>
      <c r="M318" s="61" t="s">
        <v>629</v>
      </c>
      <c r="N318" s="61" t="s">
        <v>165</v>
      </c>
      <c r="O318" s="61" t="s">
        <v>165</v>
      </c>
      <c r="P318" s="61" t="s">
        <v>3947</v>
      </c>
      <c r="Q318" s="61" t="s">
        <v>3812</v>
      </c>
      <c r="R318" s="61" t="s">
        <v>6077</v>
      </c>
      <c r="S318" s="61" t="s">
        <v>3780</v>
      </c>
      <c r="T318" s="61" t="s">
        <v>6078</v>
      </c>
      <c r="U318" s="61" t="s">
        <v>3780</v>
      </c>
      <c r="V318" s="62"/>
      <c r="W318" s="61" t="str">
        <f t="shared" si="14"/>
        <v>07</v>
      </c>
      <c r="X318" s="62" t="str">
        <f t="shared" si="15"/>
        <v>18</v>
      </c>
      <c r="Y318" s="63">
        <v>1</v>
      </c>
    </row>
    <row r="319" spans="1:25" ht="14.4">
      <c r="A319" s="61" t="s">
        <v>1481</v>
      </c>
      <c r="B319" s="61" t="s">
        <v>187</v>
      </c>
      <c r="C319" s="61" t="s">
        <v>2090</v>
      </c>
      <c r="D319" s="61" t="s">
        <v>3777</v>
      </c>
      <c r="E319" s="61" t="s">
        <v>3845</v>
      </c>
      <c r="F319" s="61" t="s">
        <v>4412</v>
      </c>
      <c r="G319" s="61" t="s">
        <v>3780</v>
      </c>
      <c r="H319" s="61" t="s">
        <v>4413</v>
      </c>
      <c r="I319" s="61" t="s">
        <v>3780</v>
      </c>
      <c r="J319" s="62">
        <f t="shared" si="13"/>
        <v>0.38304398148148139</v>
      </c>
      <c r="K319" s="63">
        <v>1</v>
      </c>
      <c r="M319" s="61" t="s">
        <v>1080</v>
      </c>
      <c r="N319" s="61" t="s">
        <v>165</v>
      </c>
      <c r="O319" s="61" t="s">
        <v>166</v>
      </c>
      <c r="P319" s="61" t="s">
        <v>3938</v>
      </c>
      <c r="Q319" s="61" t="s">
        <v>3812</v>
      </c>
      <c r="R319" s="61" t="s">
        <v>6079</v>
      </c>
      <c r="S319" s="61" t="s">
        <v>3780</v>
      </c>
      <c r="T319" s="61" t="s">
        <v>6080</v>
      </c>
      <c r="U319" s="61" t="s">
        <v>3780</v>
      </c>
      <c r="V319" s="62"/>
      <c r="W319" s="61" t="str">
        <f t="shared" si="14"/>
        <v>07</v>
      </c>
      <c r="X319" s="62" t="str">
        <f t="shared" si="15"/>
        <v>17</v>
      </c>
      <c r="Y319" s="63">
        <v>1</v>
      </c>
    </row>
    <row r="320" spans="1:25" ht="14.4">
      <c r="A320" s="61" t="s">
        <v>1268</v>
      </c>
      <c r="B320" s="61" t="s">
        <v>187</v>
      </c>
      <c r="C320" s="61" t="s">
        <v>2090</v>
      </c>
      <c r="D320" s="61" t="s">
        <v>3834</v>
      </c>
      <c r="E320" s="61" t="s">
        <v>3997</v>
      </c>
      <c r="F320" s="61" t="s">
        <v>4414</v>
      </c>
      <c r="G320" s="61" t="s">
        <v>3780</v>
      </c>
      <c r="H320" s="61" t="s">
        <v>4415</v>
      </c>
      <c r="I320" s="61" t="s">
        <v>3780</v>
      </c>
      <c r="J320" s="62">
        <f t="shared" si="13"/>
        <v>0.38306712962962963</v>
      </c>
      <c r="K320" s="63">
        <v>1</v>
      </c>
      <c r="M320" s="61" t="s">
        <v>629</v>
      </c>
      <c r="N320" s="61" t="s">
        <v>165</v>
      </c>
      <c r="O320" s="61" t="s">
        <v>165</v>
      </c>
      <c r="P320" s="61" t="s">
        <v>3960</v>
      </c>
      <c r="Q320" s="61" t="s">
        <v>3812</v>
      </c>
      <c r="R320" s="61" t="s">
        <v>6081</v>
      </c>
      <c r="S320" s="61" t="s">
        <v>3780</v>
      </c>
      <c r="T320" s="61" t="s">
        <v>6082</v>
      </c>
      <c r="U320" s="61" t="s">
        <v>3780</v>
      </c>
      <c r="V320" s="62"/>
      <c r="W320" s="61" t="str">
        <f t="shared" si="14"/>
        <v>07</v>
      </c>
      <c r="X320" s="62" t="str">
        <f t="shared" si="15"/>
        <v>21</v>
      </c>
      <c r="Y320" s="63">
        <v>2</v>
      </c>
    </row>
    <row r="321" spans="1:25" ht="14.4">
      <c r="A321" s="61" t="s">
        <v>1164</v>
      </c>
      <c r="B321" s="61" t="s">
        <v>187</v>
      </c>
      <c r="C321" s="61" t="s">
        <v>2090</v>
      </c>
      <c r="D321" s="61" t="s">
        <v>3950</v>
      </c>
      <c r="E321" s="61" t="s">
        <v>3968</v>
      </c>
      <c r="F321" s="61" t="s">
        <v>4416</v>
      </c>
      <c r="G321" s="61" t="s">
        <v>3767</v>
      </c>
      <c r="H321" s="61" t="s">
        <v>4417</v>
      </c>
      <c r="I321" s="61" t="s">
        <v>3767</v>
      </c>
      <c r="J321" s="62">
        <f t="shared" si="13"/>
        <v>0.38306712962962963</v>
      </c>
      <c r="K321" s="63">
        <v>0</v>
      </c>
      <c r="M321" s="61" t="s">
        <v>629</v>
      </c>
      <c r="N321" s="61" t="s">
        <v>165</v>
      </c>
      <c r="O321" s="61" t="s">
        <v>165</v>
      </c>
      <c r="P321" s="61" t="s">
        <v>3859</v>
      </c>
      <c r="Q321" s="61" t="s">
        <v>3812</v>
      </c>
      <c r="R321" s="61" t="s">
        <v>6083</v>
      </c>
      <c r="S321" s="61" t="s">
        <v>3780</v>
      </c>
      <c r="T321" s="61" t="s">
        <v>6084</v>
      </c>
      <c r="U321" s="61" t="s">
        <v>3780</v>
      </c>
      <c r="V321" s="62"/>
      <c r="W321" s="61" t="str">
        <f t="shared" si="14"/>
        <v>07</v>
      </c>
      <c r="X321" s="62" t="str">
        <f t="shared" si="15"/>
        <v>18</v>
      </c>
      <c r="Y321" s="63">
        <v>1</v>
      </c>
    </row>
    <row r="322" spans="1:25" ht="14.4">
      <c r="A322" s="61" t="s">
        <v>1702</v>
      </c>
      <c r="B322" s="61" t="s">
        <v>40</v>
      </c>
      <c r="C322" s="61" t="s">
        <v>2016</v>
      </c>
      <c r="D322" s="61" t="s">
        <v>3840</v>
      </c>
      <c r="E322" s="61" t="s">
        <v>3812</v>
      </c>
      <c r="F322" s="61" t="s">
        <v>4418</v>
      </c>
      <c r="G322" s="61" t="s">
        <v>3780</v>
      </c>
      <c r="H322" s="61" t="s">
        <v>4419</v>
      </c>
      <c r="I322" s="61" t="s">
        <v>3780</v>
      </c>
      <c r="J322" s="62">
        <f t="shared" si="13"/>
        <v>0.38310185185185186</v>
      </c>
      <c r="K322" s="63">
        <v>1</v>
      </c>
      <c r="M322" s="61" t="s">
        <v>1011</v>
      </c>
      <c r="N322" s="61" t="s">
        <v>165</v>
      </c>
      <c r="O322" s="61" t="s">
        <v>166</v>
      </c>
      <c r="P322" s="61" t="s">
        <v>3992</v>
      </c>
      <c r="Q322" s="61" t="s">
        <v>3812</v>
      </c>
      <c r="R322" s="61" t="s">
        <v>6085</v>
      </c>
      <c r="S322" s="61" t="s">
        <v>3780</v>
      </c>
      <c r="T322" s="61" t="s">
        <v>6086</v>
      </c>
      <c r="U322" s="61" t="s">
        <v>3780</v>
      </c>
      <c r="V322" s="62"/>
      <c r="W322" s="61" t="str">
        <f t="shared" si="14"/>
        <v>07</v>
      </c>
      <c r="X322" s="62" t="str">
        <f t="shared" si="15"/>
        <v>18</v>
      </c>
      <c r="Y322" s="63">
        <v>1</v>
      </c>
    </row>
    <row r="323" spans="1:25" ht="14.4">
      <c r="A323" s="61" t="s">
        <v>1483</v>
      </c>
      <c r="B323" s="61" t="s">
        <v>187</v>
      </c>
      <c r="C323" s="61" t="s">
        <v>2090</v>
      </c>
      <c r="D323" s="61" t="s">
        <v>3794</v>
      </c>
      <c r="E323" s="61" t="s">
        <v>3795</v>
      </c>
      <c r="F323" s="61" t="s">
        <v>4420</v>
      </c>
      <c r="G323" s="61" t="s">
        <v>3780</v>
      </c>
      <c r="H323" s="61" t="s">
        <v>4421</v>
      </c>
      <c r="I323" s="61" t="s">
        <v>3780</v>
      </c>
      <c r="J323" s="62">
        <f t="shared" si="13"/>
        <v>0.38314814814814818</v>
      </c>
      <c r="K323" s="63">
        <v>1</v>
      </c>
      <c r="M323" s="61" t="s">
        <v>629</v>
      </c>
      <c r="N323" s="61" t="s">
        <v>165</v>
      </c>
      <c r="O323" s="61" t="s">
        <v>165</v>
      </c>
      <c r="P323" s="61" t="s">
        <v>3777</v>
      </c>
      <c r="Q323" s="61" t="s">
        <v>3812</v>
      </c>
      <c r="R323" s="61" t="s">
        <v>6087</v>
      </c>
      <c r="S323" s="61" t="s">
        <v>3780</v>
      </c>
      <c r="T323" s="61" t="s">
        <v>6088</v>
      </c>
      <c r="U323" s="61" t="s">
        <v>3780</v>
      </c>
      <c r="V323" s="62"/>
      <c r="W323" s="61" t="str">
        <f t="shared" si="14"/>
        <v>07</v>
      </c>
      <c r="X323" s="62" t="str">
        <f t="shared" si="15"/>
        <v>19</v>
      </c>
      <c r="Y323" s="63">
        <v>1</v>
      </c>
    </row>
    <row r="324" spans="1:25" ht="14.4">
      <c r="A324" s="61" t="s">
        <v>299</v>
      </c>
      <c r="B324" s="61" t="s">
        <v>187</v>
      </c>
      <c r="C324" s="61" t="s">
        <v>2090</v>
      </c>
      <c r="D324" s="61" t="s">
        <v>3794</v>
      </c>
      <c r="E324" s="61" t="s">
        <v>3927</v>
      </c>
      <c r="F324" s="61" t="s">
        <v>3804</v>
      </c>
      <c r="G324" s="61" t="s">
        <v>3780</v>
      </c>
      <c r="H324" s="61" t="s">
        <v>4422</v>
      </c>
      <c r="I324" s="61" t="s">
        <v>3780</v>
      </c>
      <c r="J324" s="62">
        <f t="shared" ref="J324:J387" si="16">H324-F324</f>
        <v>0.38315972222222222</v>
      </c>
      <c r="K324" s="63">
        <v>1</v>
      </c>
      <c r="M324" s="61" t="s">
        <v>1011</v>
      </c>
      <c r="N324" s="61" t="s">
        <v>165</v>
      </c>
      <c r="O324" s="61" t="s">
        <v>166</v>
      </c>
      <c r="P324" s="61" t="s">
        <v>3837</v>
      </c>
      <c r="Q324" s="61" t="s">
        <v>3812</v>
      </c>
      <c r="R324" s="61" t="s">
        <v>6089</v>
      </c>
      <c r="S324" s="61" t="s">
        <v>3780</v>
      </c>
      <c r="T324" s="61" t="s">
        <v>6090</v>
      </c>
      <c r="U324" s="61" t="s">
        <v>3780</v>
      </c>
      <c r="V324" s="62"/>
      <c r="W324" s="61" t="str">
        <f t="shared" si="14"/>
        <v>07</v>
      </c>
      <c r="X324" s="62" t="str">
        <f t="shared" si="15"/>
        <v>17</v>
      </c>
      <c r="Y324" s="63">
        <v>1</v>
      </c>
    </row>
    <row r="325" spans="1:25" ht="14.4">
      <c r="A325" s="61" t="s">
        <v>1601</v>
      </c>
      <c r="B325" s="61" t="s">
        <v>187</v>
      </c>
      <c r="C325" s="61" t="s">
        <v>2090</v>
      </c>
      <c r="D325" s="61" t="s">
        <v>3777</v>
      </c>
      <c r="E325" s="61" t="s">
        <v>3845</v>
      </c>
      <c r="F325" s="61" t="s">
        <v>4423</v>
      </c>
      <c r="G325" s="61" t="s">
        <v>3780</v>
      </c>
      <c r="H325" s="61" t="s">
        <v>4424</v>
      </c>
      <c r="I325" s="61" t="s">
        <v>3780</v>
      </c>
      <c r="J325" s="62">
        <f t="shared" si="16"/>
        <v>0.38317129629629626</v>
      </c>
      <c r="K325" s="63">
        <v>1</v>
      </c>
      <c r="M325" s="61" t="s">
        <v>1325</v>
      </c>
      <c r="N325" s="61" t="s">
        <v>165</v>
      </c>
      <c r="O325" s="61" t="s">
        <v>166</v>
      </c>
      <c r="P325" s="61" t="s">
        <v>3859</v>
      </c>
      <c r="Q325" s="61" t="s">
        <v>3812</v>
      </c>
      <c r="R325" s="61" t="s">
        <v>6091</v>
      </c>
      <c r="S325" s="61" t="s">
        <v>3780</v>
      </c>
      <c r="T325" s="61" t="s">
        <v>5748</v>
      </c>
      <c r="U325" s="61" t="s">
        <v>3780</v>
      </c>
      <c r="V325" s="62"/>
      <c r="W325" s="61" t="str">
        <f t="shared" ref="W325:W388" si="17">TEXT(R325,"hh")</f>
        <v>07</v>
      </c>
      <c r="X325" s="62" t="str">
        <f t="shared" ref="X325:X388" si="18">TEXT(T325,"HH")</f>
        <v>17</v>
      </c>
      <c r="Y325" s="63">
        <v>1</v>
      </c>
    </row>
    <row r="326" spans="1:25" ht="14.4">
      <c r="A326" s="61" t="s">
        <v>997</v>
      </c>
      <c r="B326" s="61" t="s">
        <v>187</v>
      </c>
      <c r="C326" s="61" t="s">
        <v>2090</v>
      </c>
      <c r="D326" s="61" t="s">
        <v>3789</v>
      </c>
      <c r="E326" s="61" t="s">
        <v>3968</v>
      </c>
      <c r="F326" s="61" t="s">
        <v>4425</v>
      </c>
      <c r="G326" s="61" t="s">
        <v>3780</v>
      </c>
      <c r="H326" s="61" t="s">
        <v>4426</v>
      </c>
      <c r="I326" s="61" t="s">
        <v>3780</v>
      </c>
      <c r="J326" s="62">
        <f t="shared" si="16"/>
        <v>0.38324074074074077</v>
      </c>
      <c r="K326" s="63">
        <v>1</v>
      </c>
      <c r="M326" s="61" t="s">
        <v>1080</v>
      </c>
      <c r="N326" s="61" t="s">
        <v>165</v>
      </c>
      <c r="O326" s="61" t="s">
        <v>166</v>
      </c>
      <c r="P326" s="61" t="s">
        <v>3862</v>
      </c>
      <c r="Q326" s="61" t="s">
        <v>3812</v>
      </c>
      <c r="R326" s="61" t="s">
        <v>6092</v>
      </c>
      <c r="S326" s="61" t="s">
        <v>3780</v>
      </c>
      <c r="T326" s="61" t="s">
        <v>6093</v>
      </c>
      <c r="U326" s="61" t="s">
        <v>3780</v>
      </c>
      <c r="V326" s="62"/>
      <c r="W326" s="61" t="str">
        <f t="shared" si="17"/>
        <v>07</v>
      </c>
      <c r="X326" s="62" t="str">
        <f t="shared" si="18"/>
        <v>17</v>
      </c>
      <c r="Y326" s="63">
        <v>1</v>
      </c>
    </row>
    <row r="327" spans="1:25" ht="14.4">
      <c r="A327" s="61" t="s">
        <v>1205</v>
      </c>
      <c r="B327" s="61" t="s">
        <v>40</v>
      </c>
      <c r="C327" s="61" t="s">
        <v>2016</v>
      </c>
      <c r="D327" s="61" t="s">
        <v>3777</v>
      </c>
      <c r="E327" s="61" t="s">
        <v>3820</v>
      </c>
      <c r="F327" s="61" t="s">
        <v>4427</v>
      </c>
      <c r="G327" s="61" t="s">
        <v>3780</v>
      </c>
      <c r="H327" s="61" t="s">
        <v>4428</v>
      </c>
      <c r="I327" s="61" t="s">
        <v>3780</v>
      </c>
      <c r="J327" s="62">
        <f t="shared" si="16"/>
        <v>0.38325231481481487</v>
      </c>
      <c r="K327" s="63">
        <v>1</v>
      </c>
      <c r="M327" s="61" t="s">
        <v>1080</v>
      </c>
      <c r="N327" s="61" t="s">
        <v>165</v>
      </c>
      <c r="O327" s="61" t="s">
        <v>166</v>
      </c>
      <c r="P327" s="61" t="s">
        <v>3840</v>
      </c>
      <c r="Q327" s="61" t="s">
        <v>3812</v>
      </c>
      <c r="R327" s="61" t="s">
        <v>6094</v>
      </c>
      <c r="S327" s="61" t="s">
        <v>3780</v>
      </c>
      <c r="T327" s="61" t="s">
        <v>4294</v>
      </c>
      <c r="U327" s="61" t="s">
        <v>3780</v>
      </c>
      <c r="V327" s="62"/>
      <c r="W327" s="61" t="str">
        <f t="shared" si="17"/>
        <v>07</v>
      </c>
      <c r="X327" s="62" t="str">
        <f t="shared" si="18"/>
        <v>17</v>
      </c>
      <c r="Y327" s="63">
        <v>1</v>
      </c>
    </row>
    <row r="328" spans="1:25" ht="14.4">
      <c r="A328" s="61" t="s">
        <v>561</v>
      </c>
      <c r="B328" s="61" t="s">
        <v>187</v>
      </c>
      <c r="C328" s="61" t="s">
        <v>2090</v>
      </c>
      <c r="D328" s="61" t="s">
        <v>3802</v>
      </c>
      <c r="E328" s="61" t="s">
        <v>3968</v>
      </c>
      <c r="F328" s="61" t="s">
        <v>4429</v>
      </c>
      <c r="G328" s="61" t="s">
        <v>3780</v>
      </c>
      <c r="H328" s="61" t="s">
        <v>4430</v>
      </c>
      <c r="I328" s="61" t="s">
        <v>3780</v>
      </c>
      <c r="J328" s="62">
        <f t="shared" si="16"/>
        <v>0.38328703703703704</v>
      </c>
      <c r="K328" s="63">
        <v>1</v>
      </c>
      <c r="M328" s="61" t="s">
        <v>629</v>
      </c>
      <c r="N328" s="61" t="s">
        <v>165</v>
      </c>
      <c r="O328" s="61" t="s">
        <v>165</v>
      </c>
      <c r="P328" s="61" t="s">
        <v>3819</v>
      </c>
      <c r="Q328" s="61" t="s">
        <v>3812</v>
      </c>
      <c r="R328" s="61" t="s">
        <v>6095</v>
      </c>
      <c r="S328" s="61" t="s">
        <v>3780</v>
      </c>
      <c r="T328" s="61" t="s">
        <v>6096</v>
      </c>
      <c r="U328" s="61" t="s">
        <v>3780</v>
      </c>
      <c r="V328" s="62"/>
      <c r="W328" s="61" t="str">
        <f t="shared" si="17"/>
        <v>07</v>
      </c>
      <c r="X328" s="62" t="str">
        <f t="shared" si="18"/>
        <v>19</v>
      </c>
      <c r="Y328" s="63">
        <v>1</v>
      </c>
    </row>
    <row r="329" spans="1:25" ht="14.4">
      <c r="A329" s="61" t="s">
        <v>821</v>
      </c>
      <c r="B329" s="61" t="s">
        <v>187</v>
      </c>
      <c r="C329" s="61" t="s">
        <v>2090</v>
      </c>
      <c r="D329" s="61" t="s">
        <v>3794</v>
      </c>
      <c r="E329" s="61" t="s">
        <v>3927</v>
      </c>
      <c r="F329" s="61" t="s">
        <v>4431</v>
      </c>
      <c r="G329" s="61" t="s">
        <v>3780</v>
      </c>
      <c r="H329" s="61" t="s">
        <v>4432</v>
      </c>
      <c r="I329" s="61" t="s">
        <v>3780</v>
      </c>
      <c r="J329" s="62">
        <f t="shared" si="16"/>
        <v>0.38331018518518523</v>
      </c>
      <c r="K329" s="63">
        <v>1</v>
      </c>
      <c r="M329" s="61" t="s">
        <v>1325</v>
      </c>
      <c r="N329" s="61" t="s">
        <v>165</v>
      </c>
      <c r="O329" s="61" t="s">
        <v>166</v>
      </c>
      <c r="P329" s="61" t="s">
        <v>3802</v>
      </c>
      <c r="Q329" s="61" t="s">
        <v>3812</v>
      </c>
      <c r="R329" s="61" t="s">
        <v>6097</v>
      </c>
      <c r="S329" s="61" t="s">
        <v>3780</v>
      </c>
      <c r="T329" s="61" t="s">
        <v>6098</v>
      </c>
      <c r="U329" s="61" t="s">
        <v>3780</v>
      </c>
      <c r="V329" s="62"/>
      <c r="W329" s="61" t="str">
        <f t="shared" si="17"/>
        <v>07</v>
      </c>
      <c r="X329" s="62" t="str">
        <f t="shared" si="18"/>
        <v>17</v>
      </c>
      <c r="Y329" s="63">
        <v>1</v>
      </c>
    </row>
    <row r="330" spans="1:25" ht="14.4">
      <c r="A330" s="61" t="s">
        <v>1726</v>
      </c>
      <c r="B330" s="61" t="s">
        <v>40</v>
      </c>
      <c r="C330" s="61" t="s">
        <v>2010</v>
      </c>
      <c r="D330" s="61" t="s">
        <v>4015</v>
      </c>
      <c r="E330" s="61" t="s">
        <v>3849</v>
      </c>
      <c r="F330" s="61" t="s">
        <v>4433</v>
      </c>
      <c r="G330" s="61" t="s">
        <v>3780</v>
      </c>
      <c r="H330" s="61" t="s">
        <v>4434</v>
      </c>
      <c r="I330" s="61" t="s">
        <v>3780</v>
      </c>
      <c r="J330" s="62">
        <f t="shared" si="16"/>
        <v>0.38332175925925926</v>
      </c>
      <c r="K330" s="63">
        <v>1</v>
      </c>
      <c r="M330" s="61" t="s">
        <v>629</v>
      </c>
      <c r="N330" s="61" t="s">
        <v>165</v>
      </c>
      <c r="O330" s="61" t="s">
        <v>165</v>
      </c>
      <c r="P330" s="61" t="s">
        <v>3938</v>
      </c>
      <c r="Q330" s="61" t="s">
        <v>3812</v>
      </c>
      <c r="R330" s="61" t="s">
        <v>6099</v>
      </c>
      <c r="S330" s="61" t="s">
        <v>3780</v>
      </c>
      <c r="T330" s="61" t="s">
        <v>6100</v>
      </c>
      <c r="U330" s="61" t="s">
        <v>3780</v>
      </c>
      <c r="V330" s="62"/>
      <c r="W330" s="61" t="str">
        <f t="shared" si="17"/>
        <v>07</v>
      </c>
      <c r="X330" s="62" t="str">
        <f t="shared" si="18"/>
        <v>19</v>
      </c>
      <c r="Y330" s="63">
        <v>1</v>
      </c>
    </row>
    <row r="331" spans="1:25" ht="14.4">
      <c r="A331" s="61" t="s">
        <v>561</v>
      </c>
      <c r="B331" s="61" t="s">
        <v>187</v>
      </c>
      <c r="C331" s="61" t="s">
        <v>2090</v>
      </c>
      <c r="D331" s="61" t="s">
        <v>3852</v>
      </c>
      <c r="E331" s="61" t="s">
        <v>3820</v>
      </c>
      <c r="F331" s="61" t="s">
        <v>4435</v>
      </c>
      <c r="G331" s="61" t="s">
        <v>3780</v>
      </c>
      <c r="H331" s="61" t="s">
        <v>4436</v>
      </c>
      <c r="I331" s="61" t="s">
        <v>3780</v>
      </c>
      <c r="J331" s="62">
        <f t="shared" si="16"/>
        <v>0.38332175925925932</v>
      </c>
      <c r="K331" s="63">
        <v>1</v>
      </c>
      <c r="M331" s="61" t="s">
        <v>1325</v>
      </c>
      <c r="N331" s="61" t="s">
        <v>165</v>
      </c>
      <c r="O331" s="61" t="s">
        <v>166</v>
      </c>
      <c r="P331" s="61" t="s">
        <v>3886</v>
      </c>
      <c r="Q331" s="61" t="s">
        <v>3812</v>
      </c>
      <c r="R331" s="61" t="s">
        <v>4924</v>
      </c>
      <c r="S331" s="61" t="s">
        <v>3780</v>
      </c>
      <c r="T331" s="61" t="s">
        <v>5241</v>
      </c>
      <c r="U331" s="61" t="s">
        <v>3780</v>
      </c>
      <c r="V331" s="62"/>
      <c r="W331" s="61" t="str">
        <f t="shared" si="17"/>
        <v>07</v>
      </c>
      <c r="X331" s="62" t="str">
        <f t="shared" si="18"/>
        <v>17</v>
      </c>
      <c r="Y331" s="63">
        <v>1</v>
      </c>
    </row>
    <row r="332" spans="1:25" ht="14.4">
      <c r="A332" s="61" t="s">
        <v>1418</v>
      </c>
      <c r="B332" s="61" t="s">
        <v>187</v>
      </c>
      <c r="C332" s="61" t="s">
        <v>2090</v>
      </c>
      <c r="D332" s="61" t="s">
        <v>3872</v>
      </c>
      <c r="E332" s="61" t="s">
        <v>3849</v>
      </c>
      <c r="F332" s="61" t="s">
        <v>4437</v>
      </c>
      <c r="G332" s="61" t="s">
        <v>4075</v>
      </c>
      <c r="H332" s="61" t="s">
        <v>4438</v>
      </c>
      <c r="I332" s="61" t="s">
        <v>3780</v>
      </c>
      <c r="J332" s="62">
        <f t="shared" si="16"/>
        <v>0.38333333333333336</v>
      </c>
      <c r="K332" s="63">
        <v>1</v>
      </c>
      <c r="M332" s="61" t="s">
        <v>1080</v>
      </c>
      <c r="N332" s="61" t="s">
        <v>165</v>
      </c>
      <c r="O332" s="61" t="s">
        <v>166</v>
      </c>
      <c r="P332" s="61" t="s">
        <v>3960</v>
      </c>
      <c r="Q332" s="61" t="s">
        <v>3812</v>
      </c>
      <c r="R332" s="61" t="s">
        <v>6101</v>
      </c>
      <c r="S332" s="61" t="s">
        <v>3780</v>
      </c>
      <c r="T332" s="61" t="s">
        <v>6102</v>
      </c>
      <c r="U332" s="61" t="s">
        <v>3780</v>
      </c>
      <c r="V332" s="62"/>
      <c r="W332" s="61" t="str">
        <f t="shared" si="17"/>
        <v>07</v>
      </c>
      <c r="X332" s="62" t="str">
        <f t="shared" si="18"/>
        <v>17</v>
      </c>
      <c r="Y332" s="63">
        <v>1</v>
      </c>
    </row>
    <row r="333" spans="1:25" ht="14.4">
      <c r="A333" s="61" t="s">
        <v>1481</v>
      </c>
      <c r="B333" s="61" t="s">
        <v>187</v>
      </c>
      <c r="C333" s="61" t="s">
        <v>2090</v>
      </c>
      <c r="D333" s="61" t="s">
        <v>3823</v>
      </c>
      <c r="E333" s="61" t="s">
        <v>3845</v>
      </c>
      <c r="F333" s="61" t="s">
        <v>4439</v>
      </c>
      <c r="G333" s="61" t="s">
        <v>3780</v>
      </c>
      <c r="H333" s="61" t="s">
        <v>4440</v>
      </c>
      <c r="I333" s="61" t="s">
        <v>3780</v>
      </c>
      <c r="J333" s="62">
        <f t="shared" si="16"/>
        <v>0.38335648148148149</v>
      </c>
      <c r="K333" s="63">
        <v>1</v>
      </c>
      <c r="M333" s="61" t="s">
        <v>1080</v>
      </c>
      <c r="N333" s="61" t="s">
        <v>165</v>
      </c>
      <c r="O333" s="61" t="s">
        <v>166</v>
      </c>
      <c r="P333" s="61" t="s">
        <v>4015</v>
      </c>
      <c r="Q333" s="61" t="s">
        <v>3812</v>
      </c>
      <c r="R333" s="61" t="s">
        <v>6103</v>
      </c>
      <c r="S333" s="61" t="s">
        <v>3780</v>
      </c>
      <c r="T333" s="61" t="s">
        <v>6104</v>
      </c>
      <c r="U333" s="61" t="s">
        <v>3780</v>
      </c>
      <c r="V333" s="62"/>
      <c r="W333" s="61" t="str">
        <f t="shared" si="17"/>
        <v>07</v>
      </c>
      <c r="X333" s="62" t="str">
        <f t="shared" si="18"/>
        <v>17</v>
      </c>
      <c r="Y333" s="63">
        <v>1</v>
      </c>
    </row>
    <row r="334" spans="1:25" ht="14.4">
      <c r="A334" s="61" t="s">
        <v>1702</v>
      </c>
      <c r="B334" s="61" t="s">
        <v>40</v>
      </c>
      <c r="C334" s="61" t="s">
        <v>2016</v>
      </c>
      <c r="D334" s="61" t="s">
        <v>3811</v>
      </c>
      <c r="E334" s="61" t="s">
        <v>3812</v>
      </c>
      <c r="F334" s="61" t="s">
        <v>4441</v>
      </c>
      <c r="G334" s="61" t="s">
        <v>3780</v>
      </c>
      <c r="H334" s="61" t="s">
        <v>4442</v>
      </c>
      <c r="I334" s="61" t="s">
        <v>3780</v>
      </c>
      <c r="J334" s="62">
        <f t="shared" si="16"/>
        <v>0.38336805555555548</v>
      </c>
      <c r="K334" s="63">
        <v>1</v>
      </c>
      <c r="M334" s="61" t="s">
        <v>629</v>
      </c>
      <c r="N334" s="61" t="s">
        <v>165</v>
      </c>
      <c r="O334" s="61" t="s">
        <v>165</v>
      </c>
      <c r="P334" s="61" t="s">
        <v>3840</v>
      </c>
      <c r="Q334" s="61" t="s">
        <v>3812</v>
      </c>
      <c r="R334" s="61" t="s">
        <v>6105</v>
      </c>
      <c r="S334" s="61" t="s">
        <v>3780</v>
      </c>
      <c r="T334" s="61" t="s">
        <v>6106</v>
      </c>
      <c r="U334" s="61" t="s">
        <v>3780</v>
      </c>
      <c r="V334" s="62"/>
      <c r="W334" s="61" t="str">
        <f t="shared" si="17"/>
        <v>07</v>
      </c>
      <c r="X334" s="62" t="str">
        <f t="shared" si="18"/>
        <v>19</v>
      </c>
      <c r="Y334" s="63">
        <v>1</v>
      </c>
    </row>
    <row r="335" spans="1:25" ht="14.4">
      <c r="A335" s="61" t="s">
        <v>1164</v>
      </c>
      <c r="B335" s="61" t="s">
        <v>187</v>
      </c>
      <c r="C335" s="61" t="s">
        <v>2090</v>
      </c>
      <c r="D335" s="61" t="s">
        <v>3777</v>
      </c>
      <c r="E335" s="61" t="s">
        <v>3845</v>
      </c>
      <c r="F335" s="61" t="s">
        <v>4443</v>
      </c>
      <c r="G335" s="61" t="s">
        <v>3767</v>
      </c>
      <c r="H335" s="61" t="s">
        <v>4444</v>
      </c>
      <c r="I335" s="61" t="s">
        <v>3767</v>
      </c>
      <c r="J335" s="62">
        <f t="shared" si="16"/>
        <v>0.3834027777777777</v>
      </c>
      <c r="K335" s="63">
        <v>0</v>
      </c>
      <c r="M335" s="61" t="s">
        <v>1298</v>
      </c>
      <c r="N335" s="61" t="s">
        <v>165</v>
      </c>
      <c r="O335" s="61" t="s">
        <v>166</v>
      </c>
      <c r="P335" s="61" t="s">
        <v>3782</v>
      </c>
      <c r="Q335" s="61" t="s">
        <v>3812</v>
      </c>
      <c r="R335" s="61" t="s">
        <v>6107</v>
      </c>
      <c r="S335" s="61" t="s">
        <v>3780</v>
      </c>
      <c r="T335" s="61" t="s">
        <v>4167</v>
      </c>
      <c r="U335" s="61" t="s">
        <v>3780</v>
      </c>
      <c r="V335" s="62"/>
      <c r="W335" s="61" t="str">
        <f t="shared" si="17"/>
        <v>07</v>
      </c>
      <c r="X335" s="62" t="str">
        <f t="shared" si="18"/>
        <v>17</v>
      </c>
      <c r="Y335" s="63">
        <v>1</v>
      </c>
    </row>
    <row r="336" spans="1:25" ht="14.4">
      <c r="A336" s="61" t="s">
        <v>299</v>
      </c>
      <c r="B336" s="61" t="s">
        <v>187</v>
      </c>
      <c r="C336" s="61" t="s">
        <v>2090</v>
      </c>
      <c r="D336" s="61" t="s">
        <v>3950</v>
      </c>
      <c r="E336" s="61" t="s">
        <v>3845</v>
      </c>
      <c r="F336" s="61" t="s">
        <v>4445</v>
      </c>
      <c r="G336" s="61" t="s">
        <v>3780</v>
      </c>
      <c r="H336" s="61" t="s">
        <v>4446</v>
      </c>
      <c r="I336" s="61" t="s">
        <v>3780</v>
      </c>
      <c r="J336" s="62">
        <f t="shared" si="16"/>
        <v>0.38342592592592589</v>
      </c>
      <c r="K336" s="63">
        <v>1</v>
      </c>
      <c r="M336" s="61" t="s">
        <v>723</v>
      </c>
      <c r="N336" s="61" t="s">
        <v>165</v>
      </c>
      <c r="O336" s="61" t="s">
        <v>166</v>
      </c>
      <c r="P336" s="61" t="s">
        <v>3807</v>
      </c>
      <c r="Q336" s="61" t="s">
        <v>3812</v>
      </c>
      <c r="R336" s="61" t="s">
        <v>6108</v>
      </c>
      <c r="S336" s="61" t="s">
        <v>30</v>
      </c>
      <c r="T336" s="61" t="s">
        <v>6109</v>
      </c>
      <c r="U336" s="61" t="s">
        <v>30</v>
      </c>
      <c r="V336" s="62"/>
      <c r="W336" s="61" t="str">
        <f t="shared" si="17"/>
        <v>07</v>
      </c>
      <c r="X336" s="62" t="str">
        <f t="shared" si="18"/>
        <v>12</v>
      </c>
      <c r="Y336" s="63">
        <v>1</v>
      </c>
    </row>
    <row r="337" spans="1:25" ht="14.4">
      <c r="A337" s="61" t="s">
        <v>1199</v>
      </c>
      <c r="B337" s="61" t="s">
        <v>40</v>
      </c>
      <c r="C337" s="61" t="s">
        <v>2010</v>
      </c>
      <c r="D337" s="61" t="s">
        <v>3938</v>
      </c>
      <c r="E337" s="61" t="s">
        <v>3812</v>
      </c>
      <c r="F337" s="61" t="s">
        <v>4447</v>
      </c>
      <c r="G337" s="61" t="s">
        <v>3780</v>
      </c>
      <c r="H337" s="61" t="s">
        <v>4333</v>
      </c>
      <c r="I337" s="61" t="s">
        <v>3780</v>
      </c>
      <c r="J337" s="62">
        <f t="shared" si="16"/>
        <v>0.38343749999999993</v>
      </c>
      <c r="K337" s="63">
        <v>1</v>
      </c>
      <c r="M337" s="61" t="s">
        <v>629</v>
      </c>
      <c r="N337" s="61" t="s">
        <v>165</v>
      </c>
      <c r="O337" s="61" t="s">
        <v>165</v>
      </c>
      <c r="P337" s="61" t="s">
        <v>3782</v>
      </c>
      <c r="Q337" s="61" t="s">
        <v>3812</v>
      </c>
      <c r="R337" s="61" t="s">
        <v>6110</v>
      </c>
      <c r="S337" s="61" t="s">
        <v>3780</v>
      </c>
      <c r="T337" s="61" t="s">
        <v>6111</v>
      </c>
      <c r="U337" s="61" t="s">
        <v>3780</v>
      </c>
      <c r="V337" s="62"/>
      <c r="W337" s="61" t="str">
        <f t="shared" si="17"/>
        <v>07</v>
      </c>
      <c r="X337" s="62" t="str">
        <f t="shared" si="18"/>
        <v>21</v>
      </c>
      <c r="Y337" s="63">
        <v>2</v>
      </c>
    </row>
    <row r="338" spans="1:25" ht="14.4">
      <c r="A338" s="61" t="s">
        <v>635</v>
      </c>
      <c r="B338" s="61" t="s">
        <v>187</v>
      </c>
      <c r="C338" s="61" t="s">
        <v>2090</v>
      </c>
      <c r="D338" s="61" t="s">
        <v>3947</v>
      </c>
      <c r="E338" s="61" t="s">
        <v>3812</v>
      </c>
      <c r="F338" s="61" t="s">
        <v>4280</v>
      </c>
      <c r="G338" s="61" t="s">
        <v>3780</v>
      </c>
      <c r="H338" s="61" t="s">
        <v>4448</v>
      </c>
      <c r="I338" s="61" t="s">
        <v>3780</v>
      </c>
      <c r="J338" s="62">
        <f t="shared" si="16"/>
        <v>0.38347222222222227</v>
      </c>
      <c r="K338" s="63">
        <v>1</v>
      </c>
      <c r="M338" s="61" t="s">
        <v>1080</v>
      </c>
      <c r="N338" s="61" t="s">
        <v>165</v>
      </c>
      <c r="O338" s="61" t="s">
        <v>166</v>
      </c>
      <c r="P338" s="61" t="s">
        <v>3957</v>
      </c>
      <c r="Q338" s="61" t="s">
        <v>3812</v>
      </c>
      <c r="R338" s="61" t="s">
        <v>6112</v>
      </c>
      <c r="S338" s="61" t="s">
        <v>3780</v>
      </c>
      <c r="T338" s="61" t="s">
        <v>5973</v>
      </c>
      <c r="U338" s="61" t="s">
        <v>3780</v>
      </c>
      <c r="V338" s="62"/>
      <c r="W338" s="61" t="str">
        <f t="shared" si="17"/>
        <v>07</v>
      </c>
      <c r="X338" s="62" t="str">
        <f t="shared" si="18"/>
        <v>17</v>
      </c>
      <c r="Y338" s="63">
        <v>1</v>
      </c>
    </row>
    <row r="339" spans="1:25" ht="14.4">
      <c r="A339" s="61" t="s">
        <v>1419</v>
      </c>
      <c r="B339" s="61" t="s">
        <v>187</v>
      </c>
      <c r="C339" s="61" t="s">
        <v>2090</v>
      </c>
      <c r="D339" s="61" t="s">
        <v>3947</v>
      </c>
      <c r="E339" s="61" t="s">
        <v>3795</v>
      </c>
      <c r="F339" s="61" t="s">
        <v>4449</v>
      </c>
      <c r="G339" s="61" t="s">
        <v>3780</v>
      </c>
      <c r="H339" s="61" t="s">
        <v>4450</v>
      </c>
      <c r="I339" s="61" t="s">
        <v>3780</v>
      </c>
      <c r="J339" s="62">
        <f t="shared" si="16"/>
        <v>0.38348379629629631</v>
      </c>
      <c r="K339" s="63">
        <v>1</v>
      </c>
      <c r="M339" s="61" t="s">
        <v>1325</v>
      </c>
      <c r="N339" s="61" t="s">
        <v>165</v>
      </c>
      <c r="O339" s="61" t="s">
        <v>166</v>
      </c>
      <c r="P339" s="61" t="s">
        <v>3811</v>
      </c>
      <c r="Q339" s="61" t="s">
        <v>3812</v>
      </c>
      <c r="R339" s="61" t="s">
        <v>4973</v>
      </c>
      <c r="S339" s="61" t="s">
        <v>3780</v>
      </c>
      <c r="T339" s="61" t="s">
        <v>6113</v>
      </c>
      <c r="U339" s="61" t="s">
        <v>3780</v>
      </c>
      <c r="V339" s="62"/>
      <c r="W339" s="61" t="str">
        <f t="shared" si="17"/>
        <v>07</v>
      </c>
      <c r="X339" s="62" t="str">
        <f t="shared" si="18"/>
        <v>17</v>
      </c>
      <c r="Y339" s="63">
        <v>1</v>
      </c>
    </row>
    <row r="340" spans="1:25" ht="14.4">
      <c r="A340" s="61" t="s">
        <v>561</v>
      </c>
      <c r="B340" s="61" t="s">
        <v>187</v>
      </c>
      <c r="C340" s="61" t="s">
        <v>2090</v>
      </c>
      <c r="D340" s="61" t="s">
        <v>3957</v>
      </c>
      <c r="E340" s="61" t="s">
        <v>3927</v>
      </c>
      <c r="F340" s="61" t="s">
        <v>4451</v>
      </c>
      <c r="G340" s="61" t="s">
        <v>3780</v>
      </c>
      <c r="H340" s="61" t="s">
        <v>4452</v>
      </c>
      <c r="I340" s="61" t="s">
        <v>3780</v>
      </c>
      <c r="J340" s="62">
        <f t="shared" si="16"/>
        <v>0.38348379629629636</v>
      </c>
      <c r="K340" s="63">
        <v>1</v>
      </c>
      <c r="M340" s="61" t="s">
        <v>1011</v>
      </c>
      <c r="N340" s="61" t="s">
        <v>165</v>
      </c>
      <c r="O340" s="61" t="s">
        <v>166</v>
      </c>
      <c r="P340" s="61" t="s">
        <v>3867</v>
      </c>
      <c r="Q340" s="61" t="s">
        <v>3812</v>
      </c>
      <c r="R340" s="61" t="s">
        <v>5022</v>
      </c>
      <c r="S340" s="61" t="s">
        <v>3780</v>
      </c>
      <c r="T340" s="61" t="s">
        <v>6114</v>
      </c>
      <c r="U340" s="61" t="s">
        <v>3780</v>
      </c>
      <c r="V340" s="62"/>
      <c r="W340" s="61" t="str">
        <f t="shared" si="17"/>
        <v>07</v>
      </c>
      <c r="X340" s="62" t="str">
        <f t="shared" si="18"/>
        <v>17</v>
      </c>
      <c r="Y340" s="63">
        <v>1</v>
      </c>
    </row>
    <row r="341" spans="1:25" ht="14.4">
      <c r="A341" s="61" t="s">
        <v>1290</v>
      </c>
      <c r="B341" s="61" t="s">
        <v>40</v>
      </c>
      <c r="C341" s="61" t="s">
        <v>2016</v>
      </c>
      <c r="D341" s="61" t="s">
        <v>3947</v>
      </c>
      <c r="E341" s="61" t="s">
        <v>3812</v>
      </c>
      <c r="F341" s="61" t="s">
        <v>4453</v>
      </c>
      <c r="G341" s="61" t="s">
        <v>3780</v>
      </c>
      <c r="H341" s="61" t="s">
        <v>4454</v>
      </c>
      <c r="I341" s="61" t="s">
        <v>3780</v>
      </c>
      <c r="J341" s="62">
        <f t="shared" si="16"/>
        <v>0.38361111111111107</v>
      </c>
      <c r="K341" s="63">
        <v>1</v>
      </c>
      <c r="M341" s="61" t="s">
        <v>1325</v>
      </c>
      <c r="N341" s="61" t="s">
        <v>165</v>
      </c>
      <c r="O341" s="61" t="s">
        <v>166</v>
      </c>
      <c r="P341" s="61" t="s">
        <v>3777</v>
      </c>
      <c r="Q341" s="61" t="s">
        <v>3812</v>
      </c>
      <c r="R341" s="61" t="s">
        <v>6115</v>
      </c>
      <c r="S341" s="61" t="s">
        <v>3780</v>
      </c>
      <c r="T341" s="61" t="s">
        <v>6116</v>
      </c>
      <c r="U341" s="61" t="s">
        <v>3780</v>
      </c>
      <c r="V341" s="62"/>
      <c r="W341" s="61" t="str">
        <f t="shared" si="17"/>
        <v>07</v>
      </c>
      <c r="X341" s="62" t="str">
        <f t="shared" si="18"/>
        <v>18</v>
      </c>
      <c r="Y341" s="63">
        <v>1</v>
      </c>
    </row>
    <row r="342" spans="1:25" ht="14.4">
      <c r="A342" s="61" t="s">
        <v>561</v>
      </c>
      <c r="B342" s="61" t="s">
        <v>187</v>
      </c>
      <c r="C342" s="61" t="s">
        <v>2090</v>
      </c>
      <c r="D342" s="61" t="s">
        <v>3947</v>
      </c>
      <c r="E342" s="61" t="s">
        <v>3927</v>
      </c>
      <c r="F342" s="61" t="s">
        <v>4455</v>
      </c>
      <c r="G342" s="61" t="s">
        <v>3780</v>
      </c>
      <c r="H342" s="61" t="s">
        <v>4456</v>
      </c>
      <c r="I342" s="61" t="s">
        <v>3780</v>
      </c>
      <c r="J342" s="62">
        <f t="shared" si="16"/>
        <v>0.38366898148148143</v>
      </c>
      <c r="K342" s="63">
        <v>1</v>
      </c>
      <c r="M342" s="61" t="s">
        <v>1011</v>
      </c>
      <c r="N342" s="61" t="s">
        <v>165</v>
      </c>
      <c r="O342" s="61" t="s">
        <v>166</v>
      </c>
      <c r="P342" s="61" t="s">
        <v>3802</v>
      </c>
      <c r="Q342" s="61" t="s">
        <v>3812</v>
      </c>
      <c r="R342" s="61" t="s">
        <v>6117</v>
      </c>
      <c r="S342" s="61" t="s">
        <v>3780</v>
      </c>
      <c r="T342" s="61" t="s">
        <v>6118</v>
      </c>
      <c r="U342" s="61" t="s">
        <v>3780</v>
      </c>
      <c r="V342" s="62"/>
      <c r="W342" s="61" t="str">
        <f t="shared" si="17"/>
        <v>07</v>
      </c>
      <c r="X342" s="62" t="str">
        <f t="shared" si="18"/>
        <v>17</v>
      </c>
      <c r="Y342" s="63">
        <v>1</v>
      </c>
    </row>
    <row r="343" spans="1:25" ht="14.4">
      <c r="A343" s="61" t="s">
        <v>1419</v>
      </c>
      <c r="B343" s="61" t="s">
        <v>187</v>
      </c>
      <c r="C343" s="61" t="s">
        <v>2090</v>
      </c>
      <c r="D343" s="61" t="s">
        <v>3886</v>
      </c>
      <c r="E343" s="61" t="s">
        <v>3912</v>
      </c>
      <c r="F343" s="61" t="s">
        <v>4457</v>
      </c>
      <c r="G343" s="61" t="s">
        <v>3780</v>
      </c>
      <c r="H343" s="61" t="s">
        <v>4458</v>
      </c>
      <c r="I343" s="61" t="s">
        <v>3780</v>
      </c>
      <c r="J343" s="62">
        <f t="shared" si="16"/>
        <v>0.38366898148148149</v>
      </c>
      <c r="K343" s="63">
        <v>1</v>
      </c>
      <c r="M343" s="61" t="s">
        <v>629</v>
      </c>
      <c r="N343" s="61" t="s">
        <v>165</v>
      </c>
      <c r="O343" s="61" t="s">
        <v>165</v>
      </c>
      <c r="P343" s="61" t="s">
        <v>3886</v>
      </c>
      <c r="Q343" s="61" t="s">
        <v>3812</v>
      </c>
      <c r="R343" s="61" t="s">
        <v>6119</v>
      </c>
      <c r="S343" s="61" t="s">
        <v>3780</v>
      </c>
      <c r="T343" s="61" t="s">
        <v>6120</v>
      </c>
      <c r="U343" s="61" t="s">
        <v>3780</v>
      </c>
      <c r="V343" s="62"/>
      <c r="W343" s="61" t="str">
        <f t="shared" si="17"/>
        <v>07</v>
      </c>
      <c r="X343" s="62" t="str">
        <f t="shared" si="18"/>
        <v>19</v>
      </c>
      <c r="Y343" s="63">
        <v>1</v>
      </c>
    </row>
    <row r="344" spans="1:25" ht="14.4">
      <c r="A344" s="61" t="s">
        <v>1273</v>
      </c>
      <c r="B344" s="61" t="s">
        <v>187</v>
      </c>
      <c r="C344" s="61" t="s">
        <v>2090</v>
      </c>
      <c r="D344" s="61" t="s">
        <v>3957</v>
      </c>
      <c r="E344" s="61" t="s">
        <v>3927</v>
      </c>
      <c r="F344" s="61" t="s">
        <v>4311</v>
      </c>
      <c r="G344" s="61" t="s">
        <v>3780</v>
      </c>
      <c r="H344" s="61" t="s">
        <v>4459</v>
      </c>
      <c r="I344" s="61" t="s">
        <v>3780</v>
      </c>
      <c r="J344" s="62">
        <f t="shared" si="16"/>
        <v>0.38371527777777775</v>
      </c>
      <c r="K344" s="63">
        <v>1</v>
      </c>
      <c r="M344" s="61" t="s">
        <v>1152</v>
      </c>
      <c r="N344" s="61" t="s">
        <v>165</v>
      </c>
      <c r="O344" s="61" t="s">
        <v>166</v>
      </c>
      <c r="P344" s="61" t="s">
        <v>3802</v>
      </c>
      <c r="Q344" s="61" t="s">
        <v>3812</v>
      </c>
      <c r="R344" s="61" t="s">
        <v>6121</v>
      </c>
      <c r="S344" s="61" t="s">
        <v>3780</v>
      </c>
      <c r="T344" s="61" t="s">
        <v>6122</v>
      </c>
      <c r="U344" s="61" t="s">
        <v>3780</v>
      </c>
      <c r="V344" s="62"/>
      <c r="W344" s="61" t="str">
        <f t="shared" si="17"/>
        <v>07</v>
      </c>
      <c r="X344" s="62" t="str">
        <f t="shared" si="18"/>
        <v>19</v>
      </c>
      <c r="Y344" s="63">
        <v>1</v>
      </c>
    </row>
    <row r="345" spans="1:25" ht="14.4">
      <c r="A345" s="61" t="s">
        <v>635</v>
      </c>
      <c r="B345" s="61" t="s">
        <v>187</v>
      </c>
      <c r="C345" s="61" t="s">
        <v>2090</v>
      </c>
      <c r="D345" s="61" t="s">
        <v>3872</v>
      </c>
      <c r="E345" s="61" t="s">
        <v>3849</v>
      </c>
      <c r="F345" s="61" t="s">
        <v>4460</v>
      </c>
      <c r="G345" s="61" t="s">
        <v>3780</v>
      </c>
      <c r="H345" s="61" t="s">
        <v>4461</v>
      </c>
      <c r="I345" s="61" t="s">
        <v>3780</v>
      </c>
      <c r="J345" s="62">
        <f t="shared" si="16"/>
        <v>0.38371527777777786</v>
      </c>
      <c r="K345" s="63">
        <v>1</v>
      </c>
      <c r="M345" s="61" t="s">
        <v>723</v>
      </c>
      <c r="N345" s="61" t="s">
        <v>165</v>
      </c>
      <c r="O345" s="61" t="s">
        <v>166</v>
      </c>
      <c r="P345" s="61" t="s">
        <v>3782</v>
      </c>
      <c r="Q345" s="61" t="s">
        <v>3812</v>
      </c>
      <c r="R345" s="61" t="s">
        <v>6123</v>
      </c>
      <c r="S345" s="61" t="s">
        <v>3780</v>
      </c>
      <c r="T345" s="61" t="s">
        <v>4803</v>
      </c>
      <c r="U345" s="61" t="s">
        <v>3780</v>
      </c>
      <c r="V345" s="62"/>
      <c r="W345" s="61" t="str">
        <f t="shared" si="17"/>
        <v>07</v>
      </c>
      <c r="X345" s="62" t="str">
        <f t="shared" si="18"/>
        <v>17</v>
      </c>
      <c r="Y345" s="63">
        <v>1</v>
      </c>
    </row>
    <row r="346" spans="1:25" ht="14.4">
      <c r="A346" s="61" t="s">
        <v>1290</v>
      </c>
      <c r="B346" s="61" t="s">
        <v>40</v>
      </c>
      <c r="C346" s="61" t="s">
        <v>2016</v>
      </c>
      <c r="D346" s="61" t="s">
        <v>4015</v>
      </c>
      <c r="E346" s="61" t="s">
        <v>3849</v>
      </c>
      <c r="F346" s="61" t="s">
        <v>4462</v>
      </c>
      <c r="G346" s="61" t="s">
        <v>3780</v>
      </c>
      <c r="H346" s="61" t="s">
        <v>4463</v>
      </c>
      <c r="I346" s="61" t="s">
        <v>3780</v>
      </c>
      <c r="J346" s="62">
        <f t="shared" si="16"/>
        <v>0.38377314814814822</v>
      </c>
      <c r="K346" s="63">
        <v>1</v>
      </c>
      <c r="M346" s="61" t="s">
        <v>1011</v>
      </c>
      <c r="N346" s="61" t="s">
        <v>165</v>
      </c>
      <c r="O346" s="61" t="s">
        <v>166</v>
      </c>
      <c r="P346" s="61" t="s">
        <v>3807</v>
      </c>
      <c r="Q346" s="61" t="s">
        <v>3812</v>
      </c>
      <c r="R346" s="61" t="s">
        <v>6124</v>
      </c>
      <c r="S346" s="61" t="s">
        <v>3780</v>
      </c>
      <c r="T346" s="61" t="s">
        <v>6125</v>
      </c>
      <c r="U346" s="61" t="s">
        <v>3780</v>
      </c>
      <c r="V346" s="62"/>
      <c r="W346" s="61" t="str">
        <f t="shared" si="17"/>
        <v>07</v>
      </c>
      <c r="X346" s="62" t="str">
        <f t="shared" si="18"/>
        <v>17</v>
      </c>
      <c r="Y346" s="63">
        <v>1</v>
      </c>
    </row>
    <row r="347" spans="1:25" ht="14.4">
      <c r="A347" s="61" t="s">
        <v>1199</v>
      </c>
      <c r="B347" s="61" t="s">
        <v>40</v>
      </c>
      <c r="C347" s="61" t="s">
        <v>2010</v>
      </c>
      <c r="D347" s="61" t="s">
        <v>3794</v>
      </c>
      <c r="E347" s="61" t="s">
        <v>3812</v>
      </c>
      <c r="F347" s="61" t="s">
        <v>4464</v>
      </c>
      <c r="G347" s="61" t="s">
        <v>3780</v>
      </c>
      <c r="H347" s="61" t="s">
        <v>4465</v>
      </c>
      <c r="I347" s="61" t="s">
        <v>3780</v>
      </c>
      <c r="J347" s="62">
        <f t="shared" si="16"/>
        <v>0.3838078703703704</v>
      </c>
      <c r="K347" s="63">
        <v>1</v>
      </c>
      <c r="M347" s="61" t="s">
        <v>1011</v>
      </c>
      <c r="N347" s="61" t="s">
        <v>165</v>
      </c>
      <c r="O347" s="61" t="s">
        <v>166</v>
      </c>
      <c r="P347" s="61" t="s">
        <v>3960</v>
      </c>
      <c r="Q347" s="61" t="s">
        <v>3812</v>
      </c>
      <c r="R347" s="61" t="s">
        <v>6126</v>
      </c>
      <c r="S347" s="61" t="s">
        <v>3780</v>
      </c>
      <c r="T347" s="61" t="s">
        <v>6127</v>
      </c>
      <c r="U347" s="61" t="s">
        <v>3780</v>
      </c>
      <c r="V347" s="62"/>
      <c r="W347" s="61" t="str">
        <f t="shared" si="17"/>
        <v>07</v>
      </c>
      <c r="X347" s="62" t="str">
        <f t="shared" si="18"/>
        <v>17</v>
      </c>
      <c r="Y347" s="63">
        <v>1</v>
      </c>
    </row>
    <row r="348" spans="1:25" ht="14.4">
      <c r="A348" s="61" t="s">
        <v>366</v>
      </c>
      <c r="B348" s="61" t="s">
        <v>187</v>
      </c>
      <c r="C348" s="61" t="s">
        <v>2124</v>
      </c>
      <c r="D348" s="61" t="s">
        <v>3802</v>
      </c>
      <c r="E348" s="61" t="s">
        <v>4466</v>
      </c>
      <c r="F348" s="61" t="s">
        <v>4467</v>
      </c>
      <c r="G348" s="61" t="s">
        <v>3780</v>
      </c>
      <c r="H348" s="61" t="s">
        <v>4468</v>
      </c>
      <c r="I348" s="61" t="s">
        <v>3780</v>
      </c>
      <c r="J348" s="62">
        <f t="shared" si="16"/>
        <v>0.38381944444444438</v>
      </c>
      <c r="K348" s="63">
        <v>1</v>
      </c>
      <c r="M348" s="61" t="s">
        <v>1011</v>
      </c>
      <c r="N348" s="61" t="s">
        <v>165</v>
      </c>
      <c r="O348" s="61" t="s">
        <v>166</v>
      </c>
      <c r="P348" s="61" t="s">
        <v>3862</v>
      </c>
      <c r="Q348" s="61" t="s">
        <v>3812</v>
      </c>
      <c r="R348" s="61" t="s">
        <v>6128</v>
      </c>
      <c r="S348" s="61" t="s">
        <v>3780</v>
      </c>
      <c r="T348" s="61" t="s">
        <v>6129</v>
      </c>
      <c r="U348" s="61" t="s">
        <v>3780</v>
      </c>
      <c r="V348" s="62"/>
      <c r="W348" s="61" t="str">
        <f t="shared" si="17"/>
        <v>07</v>
      </c>
      <c r="X348" s="62" t="str">
        <f t="shared" si="18"/>
        <v>17</v>
      </c>
      <c r="Y348" s="63">
        <v>1</v>
      </c>
    </row>
    <row r="349" spans="1:25" ht="14.4">
      <c r="A349" s="61" t="s">
        <v>1489</v>
      </c>
      <c r="B349" s="61" t="s">
        <v>187</v>
      </c>
      <c r="C349" s="61" t="s">
        <v>2090</v>
      </c>
      <c r="D349" s="61" t="s">
        <v>3823</v>
      </c>
      <c r="E349" s="61" t="s">
        <v>3927</v>
      </c>
      <c r="F349" s="61" t="s">
        <v>4469</v>
      </c>
      <c r="G349" s="61" t="s">
        <v>3780</v>
      </c>
      <c r="H349" s="61" t="s">
        <v>4470</v>
      </c>
      <c r="I349" s="61" t="s">
        <v>3780</v>
      </c>
      <c r="J349" s="62">
        <f t="shared" si="16"/>
        <v>0.38390046296296299</v>
      </c>
      <c r="K349" s="63">
        <v>1</v>
      </c>
      <c r="M349" s="61" t="s">
        <v>1011</v>
      </c>
      <c r="N349" s="61" t="s">
        <v>165</v>
      </c>
      <c r="O349" s="61" t="s">
        <v>166</v>
      </c>
      <c r="P349" s="61" t="s">
        <v>3840</v>
      </c>
      <c r="Q349" s="61" t="s">
        <v>3812</v>
      </c>
      <c r="R349" s="61" t="s">
        <v>6130</v>
      </c>
      <c r="S349" s="61" t="s">
        <v>3780</v>
      </c>
      <c r="T349" s="61" t="s">
        <v>6131</v>
      </c>
      <c r="U349" s="61" t="s">
        <v>3780</v>
      </c>
      <c r="V349" s="62"/>
      <c r="W349" s="61" t="str">
        <f t="shared" si="17"/>
        <v>07</v>
      </c>
      <c r="X349" s="62" t="str">
        <f t="shared" si="18"/>
        <v>18</v>
      </c>
      <c r="Y349" s="63">
        <v>1</v>
      </c>
    </row>
    <row r="350" spans="1:25" ht="14.4">
      <c r="A350" s="61" t="s">
        <v>946</v>
      </c>
      <c r="B350" s="61" t="s">
        <v>187</v>
      </c>
      <c r="C350" s="61" t="s">
        <v>2124</v>
      </c>
      <c r="D350" s="61" t="s">
        <v>3777</v>
      </c>
      <c r="E350" s="61" t="s">
        <v>3997</v>
      </c>
      <c r="F350" s="61" t="s">
        <v>4471</v>
      </c>
      <c r="G350" s="61" t="s">
        <v>3780</v>
      </c>
      <c r="H350" s="61" t="s">
        <v>4472</v>
      </c>
      <c r="I350" s="61" t="s">
        <v>3780</v>
      </c>
      <c r="J350" s="62">
        <f t="shared" si="16"/>
        <v>0.38394675925925925</v>
      </c>
      <c r="K350" s="63">
        <v>1</v>
      </c>
      <c r="M350" s="61" t="s">
        <v>1298</v>
      </c>
      <c r="N350" s="61" t="s">
        <v>165</v>
      </c>
      <c r="O350" s="61" t="s">
        <v>166</v>
      </c>
      <c r="P350" s="61" t="s">
        <v>3794</v>
      </c>
      <c r="Q350" s="61" t="s">
        <v>3812</v>
      </c>
      <c r="R350" s="61" t="s">
        <v>6132</v>
      </c>
      <c r="S350" s="61" t="s">
        <v>3780</v>
      </c>
      <c r="T350" s="61" t="s">
        <v>6133</v>
      </c>
      <c r="U350" s="61" t="s">
        <v>3780</v>
      </c>
      <c r="V350" s="62"/>
      <c r="W350" s="61" t="str">
        <f t="shared" si="17"/>
        <v>07</v>
      </c>
      <c r="X350" s="62" t="str">
        <f t="shared" si="18"/>
        <v>17</v>
      </c>
      <c r="Y350" s="63">
        <v>1</v>
      </c>
    </row>
    <row r="351" spans="1:25" ht="14.4">
      <c r="A351" s="61" t="s">
        <v>299</v>
      </c>
      <c r="B351" s="61" t="s">
        <v>187</v>
      </c>
      <c r="C351" s="61" t="s">
        <v>2090</v>
      </c>
      <c r="D351" s="61" t="s">
        <v>3938</v>
      </c>
      <c r="E351" s="61" t="s">
        <v>3985</v>
      </c>
      <c r="F351" s="61" t="s">
        <v>4473</v>
      </c>
      <c r="G351" s="61" t="s">
        <v>3780</v>
      </c>
      <c r="H351" s="61" t="s">
        <v>4474</v>
      </c>
      <c r="I351" s="61" t="s">
        <v>3780</v>
      </c>
      <c r="J351" s="62">
        <f t="shared" si="16"/>
        <v>0.38395833333333329</v>
      </c>
      <c r="K351" s="63">
        <v>1</v>
      </c>
      <c r="M351" s="61" t="s">
        <v>1325</v>
      </c>
      <c r="N351" s="61" t="s">
        <v>165</v>
      </c>
      <c r="O351" s="61" t="s">
        <v>166</v>
      </c>
      <c r="P351" s="61" t="s">
        <v>3794</v>
      </c>
      <c r="Q351" s="61" t="s">
        <v>3812</v>
      </c>
      <c r="R351" s="61" t="s">
        <v>6134</v>
      </c>
      <c r="S351" s="61" t="s">
        <v>3780</v>
      </c>
      <c r="T351" s="61" t="s">
        <v>6135</v>
      </c>
      <c r="U351" s="61" t="s">
        <v>3780</v>
      </c>
      <c r="V351" s="62"/>
      <c r="W351" s="61" t="str">
        <f t="shared" si="17"/>
        <v>07</v>
      </c>
      <c r="X351" s="62" t="str">
        <f t="shared" si="18"/>
        <v>17</v>
      </c>
      <c r="Y351" s="63">
        <v>1</v>
      </c>
    </row>
    <row r="352" spans="1:25" ht="14.4">
      <c r="A352" s="61" t="s">
        <v>1198</v>
      </c>
      <c r="B352" s="61" t="s">
        <v>187</v>
      </c>
      <c r="C352" s="61" t="s">
        <v>2090</v>
      </c>
      <c r="D352" s="61" t="s">
        <v>3789</v>
      </c>
      <c r="E352" s="61" t="s">
        <v>3968</v>
      </c>
      <c r="F352" s="61" t="s">
        <v>4475</v>
      </c>
      <c r="G352" s="61" t="s">
        <v>3780</v>
      </c>
      <c r="H352" s="61" t="s">
        <v>4476</v>
      </c>
      <c r="I352" s="61" t="s">
        <v>3780</v>
      </c>
      <c r="J352" s="62">
        <f t="shared" si="16"/>
        <v>0.38399305555555552</v>
      </c>
      <c r="K352" s="63">
        <v>1</v>
      </c>
      <c r="M352" s="61" t="s">
        <v>1325</v>
      </c>
      <c r="N352" s="61" t="s">
        <v>165</v>
      </c>
      <c r="O352" s="61" t="s">
        <v>166</v>
      </c>
      <c r="P352" s="61" t="s">
        <v>3840</v>
      </c>
      <c r="Q352" s="61" t="s">
        <v>3812</v>
      </c>
      <c r="R352" s="61" t="s">
        <v>6136</v>
      </c>
      <c r="S352" s="61" t="s">
        <v>3780</v>
      </c>
      <c r="T352" s="61" t="s">
        <v>5829</v>
      </c>
      <c r="U352" s="61" t="s">
        <v>3780</v>
      </c>
      <c r="V352" s="62"/>
      <c r="W352" s="61" t="str">
        <f t="shared" si="17"/>
        <v>07</v>
      </c>
      <c r="X352" s="62" t="str">
        <f t="shared" si="18"/>
        <v>17</v>
      </c>
      <c r="Y352" s="63">
        <v>1</v>
      </c>
    </row>
    <row r="353" spans="1:25" ht="14.4">
      <c r="A353" s="61" t="s">
        <v>364</v>
      </c>
      <c r="B353" s="61" t="s">
        <v>187</v>
      </c>
      <c r="C353" s="61" t="s">
        <v>2090</v>
      </c>
      <c r="D353" s="61" t="s">
        <v>3823</v>
      </c>
      <c r="E353" s="61" t="s">
        <v>3927</v>
      </c>
      <c r="F353" s="61" t="s">
        <v>4477</v>
      </c>
      <c r="G353" s="61" t="s">
        <v>3780</v>
      </c>
      <c r="H353" s="61" t="s">
        <v>4478</v>
      </c>
      <c r="I353" s="61" t="s">
        <v>3780</v>
      </c>
      <c r="J353" s="62">
        <f t="shared" si="16"/>
        <v>0.3840277777777778</v>
      </c>
      <c r="K353" s="63">
        <v>1</v>
      </c>
      <c r="M353" s="61" t="s">
        <v>629</v>
      </c>
      <c r="N353" s="61" t="s">
        <v>165</v>
      </c>
      <c r="O353" s="61" t="s">
        <v>165</v>
      </c>
      <c r="P353" s="61" t="s">
        <v>3811</v>
      </c>
      <c r="Q353" s="61" t="s">
        <v>3812</v>
      </c>
      <c r="R353" s="61" t="s">
        <v>6137</v>
      </c>
      <c r="S353" s="61" t="s">
        <v>3780</v>
      </c>
      <c r="T353" s="61" t="s">
        <v>6138</v>
      </c>
      <c r="U353" s="61" t="s">
        <v>3780</v>
      </c>
      <c r="V353" s="62"/>
      <c r="W353" s="61" t="str">
        <f t="shared" si="17"/>
        <v>07</v>
      </c>
      <c r="X353" s="62" t="str">
        <f t="shared" si="18"/>
        <v>19</v>
      </c>
      <c r="Y353" s="63">
        <v>1</v>
      </c>
    </row>
    <row r="354" spans="1:25" ht="14.4">
      <c r="A354" s="61" t="s">
        <v>1484</v>
      </c>
      <c r="B354" s="61" t="s">
        <v>187</v>
      </c>
      <c r="C354" s="61" t="s">
        <v>2124</v>
      </c>
      <c r="D354" s="61" t="s">
        <v>3802</v>
      </c>
      <c r="E354" s="61" t="s">
        <v>3845</v>
      </c>
      <c r="F354" s="61" t="s">
        <v>4479</v>
      </c>
      <c r="G354" s="61" t="s">
        <v>3780</v>
      </c>
      <c r="H354" s="61" t="s">
        <v>4480</v>
      </c>
      <c r="I354" s="61" t="s">
        <v>3780</v>
      </c>
      <c r="J354" s="62">
        <f t="shared" si="16"/>
        <v>0.38402777777777791</v>
      </c>
      <c r="K354" s="63">
        <v>1</v>
      </c>
      <c r="M354" s="61" t="s">
        <v>1011</v>
      </c>
      <c r="N354" s="61" t="s">
        <v>165</v>
      </c>
      <c r="O354" s="61" t="s">
        <v>166</v>
      </c>
      <c r="P354" s="61" t="s">
        <v>3777</v>
      </c>
      <c r="Q354" s="61" t="s">
        <v>3812</v>
      </c>
      <c r="R354" s="61" t="s">
        <v>6139</v>
      </c>
      <c r="S354" s="61" t="s">
        <v>3780</v>
      </c>
      <c r="T354" s="61" t="s">
        <v>6140</v>
      </c>
      <c r="U354" s="61" t="s">
        <v>3780</v>
      </c>
      <c r="V354" s="62"/>
      <c r="W354" s="61" t="str">
        <f t="shared" si="17"/>
        <v>07</v>
      </c>
      <c r="X354" s="62" t="str">
        <f t="shared" si="18"/>
        <v>19</v>
      </c>
      <c r="Y354" s="63">
        <v>1</v>
      </c>
    </row>
    <row r="355" spans="1:25" ht="14.4">
      <c r="A355" s="61" t="s">
        <v>122</v>
      </c>
      <c r="B355" s="61" t="s">
        <v>40</v>
      </c>
      <c r="C355" s="61" t="s">
        <v>2016</v>
      </c>
      <c r="D355" s="61" t="s">
        <v>3819</v>
      </c>
      <c r="E355" s="61" t="s">
        <v>3812</v>
      </c>
      <c r="F355" s="61" t="s">
        <v>4481</v>
      </c>
      <c r="G355" s="61" t="s">
        <v>3780</v>
      </c>
      <c r="H355" s="61" t="s">
        <v>4482</v>
      </c>
      <c r="I355" s="61" t="s">
        <v>3780</v>
      </c>
      <c r="J355" s="62">
        <f t="shared" si="16"/>
        <v>0.38403935185185178</v>
      </c>
      <c r="K355" s="63">
        <v>1</v>
      </c>
      <c r="M355" s="61" t="s">
        <v>1298</v>
      </c>
      <c r="N355" s="61" t="s">
        <v>165</v>
      </c>
      <c r="O355" s="61" t="s">
        <v>166</v>
      </c>
      <c r="P355" s="61" t="s">
        <v>4015</v>
      </c>
      <c r="Q355" s="61" t="s">
        <v>3812</v>
      </c>
      <c r="R355" s="61" t="s">
        <v>6141</v>
      </c>
      <c r="S355" s="61" t="s">
        <v>3780</v>
      </c>
      <c r="T355" s="61" t="s">
        <v>6142</v>
      </c>
      <c r="U355" s="61" t="s">
        <v>3780</v>
      </c>
      <c r="V355" s="62"/>
      <c r="W355" s="61" t="str">
        <f t="shared" si="17"/>
        <v>07</v>
      </c>
      <c r="X355" s="62" t="str">
        <f t="shared" si="18"/>
        <v>19</v>
      </c>
      <c r="Y355" s="63">
        <v>1</v>
      </c>
    </row>
    <row r="356" spans="1:25" ht="14.4">
      <c r="A356" s="61" t="s">
        <v>1199</v>
      </c>
      <c r="B356" s="61" t="s">
        <v>40</v>
      </c>
      <c r="C356" s="61" t="s">
        <v>2010</v>
      </c>
      <c r="D356" s="61" t="s">
        <v>3960</v>
      </c>
      <c r="E356" s="61" t="s">
        <v>3812</v>
      </c>
      <c r="F356" s="61" t="s">
        <v>4483</v>
      </c>
      <c r="G356" s="61" t="s">
        <v>3780</v>
      </c>
      <c r="H356" s="61" t="s">
        <v>4484</v>
      </c>
      <c r="I356" s="61" t="s">
        <v>3780</v>
      </c>
      <c r="J356" s="62">
        <f t="shared" si="16"/>
        <v>0.38410879629629635</v>
      </c>
      <c r="K356" s="63">
        <v>1</v>
      </c>
      <c r="M356" s="61" t="s">
        <v>1298</v>
      </c>
      <c r="N356" s="61" t="s">
        <v>165</v>
      </c>
      <c r="O356" s="61" t="s">
        <v>166</v>
      </c>
      <c r="P356" s="61" t="s">
        <v>3862</v>
      </c>
      <c r="Q356" s="61" t="s">
        <v>3812</v>
      </c>
      <c r="R356" s="61" t="s">
        <v>6143</v>
      </c>
      <c r="S356" s="61" t="s">
        <v>3780</v>
      </c>
      <c r="T356" s="61" t="s">
        <v>6144</v>
      </c>
      <c r="U356" s="61" t="s">
        <v>3780</v>
      </c>
      <c r="V356" s="62"/>
      <c r="W356" s="61" t="str">
        <f t="shared" si="17"/>
        <v>07</v>
      </c>
      <c r="X356" s="62" t="str">
        <f t="shared" si="18"/>
        <v>18</v>
      </c>
      <c r="Y356" s="63">
        <v>1</v>
      </c>
    </row>
    <row r="357" spans="1:25" ht="14.4">
      <c r="A357" s="61" t="s">
        <v>1666</v>
      </c>
      <c r="B357" s="61" t="s">
        <v>40</v>
      </c>
      <c r="C357" s="61" t="s">
        <v>2010</v>
      </c>
      <c r="D357" s="61" t="s">
        <v>3947</v>
      </c>
      <c r="E357" s="61" t="s">
        <v>3988</v>
      </c>
      <c r="F357" s="61" t="s">
        <v>4485</v>
      </c>
      <c r="G357" s="61" t="s">
        <v>3780</v>
      </c>
      <c r="H357" s="61" t="s">
        <v>4486</v>
      </c>
      <c r="I357" s="61" t="s">
        <v>3780</v>
      </c>
      <c r="J357" s="62">
        <f t="shared" si="16"/>
        <v>0.38413194444444437</v>
      </c>
      <c r="K357" s="63">
        <v>1</v>
      </c>
      <c r="M357" s="61" t="s">
        <v>723</v>
      </c>
      <c r="N357" s="61" t="s">
        <v>165</v>
      </c>
      <c r="O357" s="61" t="s">
        <v>166</v>
      </c>
      <c r="P357" s="61" t="s">
        <v>3947</v>
      </c>
      <c r="Q357" s="61" t="s">
        <v>3812</v>
      </c>
      <c r="R357" s="61" t="s">
        <v>6145</v>
      </c>
      <c r="S357" s="61" t="s">
        <v>3780</v>
      </c>
      <c r="T357" s="61" t="s">
        <v>6146</v>
      </c>
      <c r="U357" s="61" t="s">
        <v>3780</v>
      </c>
      <c r="V357" s="62"/>
      <c r="W357" s="61" t="str">
        <f t="shared" si="17"/>
        <v>07</v>
      </c>
      <c r="X357" s="62" t="str">
        <f t="shared" si="18"/>
        <v>17</v>
      </c>
      <c r="Y357" s="63">
        <v>1</v>
      </c>
    </row>
    <row r="358" spans="1:25" ht="14.4">
      <c r="A358" s="61" t="s">
        <v>821</v>
      </c>
      <c r="B358" s="61" t="s">
        <v>187</v>
      </c>
      <c r="C358" s="61" t="s">
        <v>2090</v>
      </c>
      <c r="D358" s="61" t="s">
        <v>3798</v>
      </c>
      <c r="E358" s="61" t="s">
        <v>3845</v>
      </c>
      <c r="F358" s="61" t="s">
        <v>4487</v>
      </c>
      <c r="G358" s="61" t="s">
        <v>3780</v>
      </c>
      <c r="H358" s="61" t="s">
        <v>4488</v>
      </c>
      <c r="I358" s="61" t="s">
        <v>3780</v>
      </c>
      <c r="J358" s="62">
        <f t="shared" si="16"/>
        <v>0.38414351851851852</v>
      </c>
      <c r="K358" s="63">
        <v>1</v>
      </c>
      <c r="M358" s="61" t="s">
        <v>931</v>
      </c>
      <c r="N358" s="61" t="s">
        <v>165</v>
      </c>
      <c r="O358" s="61" t="s">
        <v>134</v>
      </c>
      <c r="P358" s="61" t="s">
        <v>3921</v>
      </c>
      <c r="Q358" s="61" t="s">
        <v>3812</v>
      </c>
      <c r="R358" s="61" t="s">
        <v>6147</v>
      </c>
      <c r="S358" s="61" t="s">
        <v>3780</v>
      </c>
      <c r="T358" s="61" t="s">
        <v>6148</v>
      </c>
      <c r="U358" s="61" t="s">
        <v>3780</v>
      </c>
      <c r="V358" s="62"/>
      <c r="W358" s="61" t="str">
        <f t="shared" si="17"/>
        <v>07</v>
      </c>
      <c r="X358" s="62" t="str">
        <f t="shared" si="18"/>
        <v>18</v>
      </c>
      <c r="Y358" s="63">
        <v>1</v>
      </c>
    </row>
    <row r="359" spans="1:25" ht="14.4">
      <c r="A359" s="61" t="s">
        <v>1128</v>
      </c>
      <c r="B359" s="61" t="s">
        <v>187</v>
      </c>
      <c r="C359" s="61" t="s">
        <v>2090</v>
      </c>
      <c r="D359" s="61" t="s">
        <v>3798</v>
      </c>
      <c r="E359" s="61" t="s">
        <v>3795</v>
      </c>
      <c r="F359" s="61" t="s">
        <v>4489</v>
      </c>
      <c r="G359" s="61" t="s">
        <v>3780</v>
      </c>
      <c r="H359" s="61" t="s">
        <v>4090</v>
      </c>
      <c r="I359" s="61" t="s">
        <v>3780</v>
      </c>
      <c r="J359" s="62">
        <f t="shared" si="16"/>
        <v>0.38416666666666671</v>
      </c>
      <c r="K359" s="63">
        <v>1</v>
      </c>
      <c r="M359" s="61" t="s">
        <v>1298</v>
      </c>
      <c r="N359" s="61" t="s">
        <v>165</v>
      </c>
      <c r="O359" s="61" t="s">
        <v>166</v>
      </c>
      <c r="P359" s="61" t="s">
        <v>3947</v>
      </c>
      <c r="Q359" s="61" t="s">
        <v>3812</v>
      </c>
      <c r="R359" s="61" t="s">
        <v>6149</v>
      </c>
      <c r="S359" s="61" t="s">
        <v>3780</v>
      </c>
      <c r="T359" s="61" t="s">
        <v>6150</v>
      </c>
      <c r="U359" s="61" t="s">
        <v>3780</v>
      </c>
      <c r="V359" s="62"/>
      <c r="W359" s="61" t="str">
        <f t="shared" si="17"/>
        <v>07</v>
      </c>
      <c r="X359" s="62" t="str">
        <f t="shared" si="18"/>
        <v>17</v>
      </c>
      <c r="Y359" s="63">
        <v>1</v>
      </c>
    </row>
    <row r="360" spans="1:25" ht="14.4">
      <c r="A360" s="61" t="s">
        <v>1290</v>
      </c>
      <c r="B360" s="61" t="s">
        <v>40</v>
      </c>
      <c r="C360" s="61" t="s">
        <v>2016</v>
      </c>
      <c r="D360" s="61" t="s">
        <v>3957</v>
      </c>
      <c r="E360" s="61" t="s">
        <v>3812</v>
      </c>
      <c r="F360" s="61" t="s">
        <v>4490</v>
      </c>
      <c r="G360" s="61" t="s">
        <v>3780</v>
      </c>
      <c r="H360" s="61" t="s">
        <v>4491</v>
      </c>
      <c r="I360" s="61" t="s">
        <v>3780</v>
      </c>
      <c r="J360" s="62">
        <f t="shared" si="16"/>
        <v>0.38417824074074075</v>
      </c>
      <c r="K360" s="63">
        <v>1</v>
      </c>
      <c r="M360" s="61" t="s">
        <v>1298</v>
      </c>
      <c r="N360" s="61" t="s">
        <v>165</v>
      </c>
      <c r="O360" s="61" t="s">
        <v>166</v>
      </c>
      <c r="P360" s="61" t="s">
        <v>3811</v>
      </c>
      <c r="Q360" s="61" t="s">
        <v>3812</v>
      </c>
      <c r="R360" s="61" t="s">
        <v>6151</v>
      </c>
      <c r="S360" s="61" t="s">
        <v>3780</v>
      </c>
      <c r="T360" s="61" t="s">
        <v>6152</v>
      </c>
      <c r="U360" s="61" t="s">
        <v>3780</v>
      </c>
      <c r="V360" s="62"/>
      <c r="W360" s="61" t="str">
        <f t="shared" si="17"/>
        <v>07</v>
      </c>
      <c r="X360" s="62" t="str">
        <f t="shared" si="18"/>
        <v>19</v>
      </c>
      <c r="Y360" s="63">
        <v>1</v>
      </c>
    </row>
    <row r="361" spans="1:25" ht="14.4">
      <c r="A361" s="61" t="s">
        <v>364</v>
      </c>
      <c r="B361" s="61" t="s">
        <v>187</v>
      </c>
      <c r="C361" s="61" t="s">
        <v>2090</v>
      </c>
      <c r="D361" s="61" t="s">
        <v>3829</v>
      </c>
      <c r="E361" s="61" t="s">
        <v>3927</v>
      </c>
      <c r="F361" s="61" t="s">
        <v>4007</v>
      </c>
      <c r="G361" s="61" t="s">
        <v>3780</v>
      </c>
      <c r="H361" s="61" t="s">
        <v>4492</v>
      </c>
      <c r="I361" s="61" t="s">
        <v>3780</v>
      </c>
      <c r="J361" s="62">
        <f t="shared" si="16"/>
        <v>0.38420138888888899</v>
      </c>
      <c r="K361" s="63">
        <v>1</v>
      </c>
      <c r="M361" s="61" t="s">
        <v>1298</v>
      </c>
      <c r="N361" s="61" t="s">
        <v>165</v>
      </c>
      <c r="O361" s="61" t="s">
        <v>166</v>
      </c>
      <c r="P361" s="61" t="s">
        <v>3886</v>
      </c>
      <c r="Q361" s="61" t="s">
        <v>3812</v>
      </c>
      <c r="R361" s="61" t="s">
        <v>6153</v>
      </c>
      <c r="S361" s="61" t="s">
        <v>3780</v>
      </c>
      <c r="T361" s="61" t="s">
        <v>6154</v>
      </c>
      <c r="U361" s="61" t="s">
        <v>3780</v>
      </c>
      <c r="V361" s="62"/>
      <c r="W361" s="61" t="str">
        <f t="shared" si="17"/>
        <v>07</v>
      </c>
      <c r="X361" s="62" t="str">
        <f t="shared" si="18"/>
        <v>17</v>
      </c>
      <c r="Y361" s="63">
        <v>1</v>
      </c>
    </row>
    <row r="362" spans="1:25" ht="14.4">
      <c r="A362" s="61" t="s">
        <v>1354</v>
      </c>
      <c r="B362" s="61" t="s">
        <v>187</v>
      </c>
      <c r="C362" s="61" t="s">
        <v>2090</v>
      </c>
      <c r="D362" s="61" t="s">
        <v>3834</v>
      </c>
      <c r="E362" s="61" t="s">
        <v>3968</v>
      </c>
      <c r="F362" s="61" t="s">
        <v>4493</v>
      </c>
      <c r="G362" s="61" t="s">
        <v>3780</v>
      </c>
      <c r="H362" s="61" t="s">
        <v>4494</v>
      </c>
      <c r="I362" s="61" t="s">
        <v>3780</v>
      </c>
      <c r="J362" s="62">
        <f t="shared" si="16"/>
        <v>0.38420138888888899</v>
      </c>
      <c r="K362" s="63">
        <v>1</v>
      </c>
      <c r="M362" s="61" t="s">
        <v>1298</v>
      </c>
      <c r="N362" s="61" t="s">
        <v>165</v>
      </c>
      <c r="O362" s="61" t="s">
        <v>166</v>
      </c>
      <c r="P362" s="61" t="s">
        <v>3802</v>
      </c>
      <c r="Q362" s="61" t="s">
        <v>3812</v>
      </c>
      <c r="R362" s="61" t="s">
        <v>6155</v>
      </c>
      <c r="S362" s="61" t="s">
        <v>3780</v>
      </c>
      <c r="T362" s="61" t="s">
        <v>6156</v>
      </c>
      <c r="U362" s="61" t="s">
        <v>3780</v>
      </c>
      <c r="V362" s="62"/>
      <c r="W362" s="61" t="str">
        <f t="shared" si="17"/>
        <v>07</v>
      </c>
      <c r="X362" s="62" t="str">
        <f t="shared" si="18"/>
        <v>21</v>
      </c>
      <c r="Y362" s="63">
        <v>2</v>
      </c>
    </row>
    <row r="363" spans="1:25" ht="14.4">
      <c r="A363" s="61" t="s">
        <v>997</v>
      </c>
      <c r="B363" s="61" t="s">
        <v>187</v>
      </c>
      <c r="C363" s="61" t="s">
        <v>2090</v>
      </c>
      <c r="D363" s="61" t="s">
        <v>3777</v>
      </c>
      <c r="E363" s="61" t="s">
        <v>4123</v>
      </c>
      <c r="F363" s="61" t="s">
        <v>4495</v>
      </c>
      <c r="G363" s="61" t="s">
        <v>3780</v>
      </c>
      <c r="H363" s="61" t="s">
        <v>4496</v>
      </c>
      <c r="I363" s="61" t="s">
        <v>3780</v>
      </c>
      <c r="J363" s="62">
        <f t="shared" si="16"/>
        <v>0.38422453703703707</v>
      </c>
      <c r="K363" s="63">
        <v>1</v>
      </c>
      <c r="M363" s="61" t="s">
        <v>1325</v>
      </c>
      <c r="N363" s="61" t="s">
        <v>165</v>
      </c>
      <c r="O363" s="61" t="s">
        <v>166</v>
      </c>
      <c r="P363" s="61" t="s">
        <v>4015</v>
      </c>
      <c r="Q363" s="61" t="s">
        <v>3812</v>
      </c>
      <c r="R363" s="61" t="s">
        <v>6157</v>
      </c>
      <c r="S363" s="61" t="s">
        <v>3780</v>
      </c>
      <c r="T363" s="61" t="s">
        <v>5702</v>
      </c>
      <c r="U363" s="61" t="s">
        <v>3780</v>
      </c>
      <c r="V363" s="62"/>
      <c r="W363" s="61" t="str">
        <f t="shared" si="17"/>
        <v>08</v>
      </c>
      <c r="X363" s="62" t="str">
        <f t="shared" si="18"/>
        <v>17</v>
      </c>
      <c r="Y363" s="63">
        <v>1</v>
      </c>
    </row>
    <row r="364" spans="1:25" ht="14.4">
      <c r="A364" s="61" t="s">
        <v>1273</v>
      </c>
      <c r="B364" s="61" t="s">
        <v>187</v>
      </c>
      <c r="C364" s="61" t="s">
        <v>2090</v>
      </c>
      <c r="D364" s="61" t="s">
        <v>3789</v>
      </c>
      <c r="E364" s="61" t="s">
        <v>1776</v>
      </c>
      <c r="F364" s="61" t="s">
        <v>4311</v>
      </c>
      <c r="G364" s="61" t="s">
        <v>1776</v>
      </c>
      <c r="H364" s="61" t="s">
        <v>4497</v>
      </c>
      <c r="I364" s="61" t="s">
        <v>1776</v>
      </c>
      <c r="J364" s="62">
        <f t="shared" si="16"/>
        <v>0.38423611111111106</v>
      </c>
      <c r="K364" s="63">
        <v>1</v>
      </c>
      <c r="M364" s="61" t="s">
        <v>357</v>
      </c>
      <c r="N364" s="61" t="s">
        <v>165</v>
      </c>
      <c r="O364" s="61" t="s">
        <v>166</v>
      </c>
      <c r="P364" s="61" t="s">
        <v>3957</v>
      </c>
      <c r="Q364" s="61" t="s">
        <v>3812</v>
      </c>
      <c r="R364" s="61" t="s">
        <v>6158</v>
      </c>
      <c r="S364" s="61" t="s">
        <v>3780</v>
      </c>
      <c r="T364" s="61" t="s">
        <v>6159</v>
      </c>
      <c r="U364" s="61" t="s">
        <v>3780</v>
      </c>
      <c r="V364" s="62"/>
      <c r="W364" s="61" t="str">
        <f t="shared" si="17"/>
        <v>08</v>
      </c>
      <c r="X364" s="62" t="str">
        <f t="shared" si="18"/>
        <v>17</v>
      </c>
      <c r="Y364" s="63">
        <v>1</v>
      </c>
    </row>
    <row r="365" spans="1:25" ht="14.4">
      <c r="A365" s="61" t="s">
        <v>1481</v>
      </c>
      <c r="B365" s="61" t="s">
        <v>187</v>
      </c>
      <c r="C365" s="61" t="s">
        <v>2090</v>
      </c>
      <c r="D365" s="61" t="s">
        <v>3798</v>
      </c>
      <c r="E365" s="61" t="s">
        <v>3845</v>
      </c>
      <c r="F365" s="61" t="s">
        <v>4498</v>
      </c>
      <c r="G365" s="61" t="s">
        <v>3780</v>
      </c>
      <c r="H365" s="61" t="s">
        <v>4499</v>
      </c>
      <c r="I365" s="61" t="s">
        <v>3780</v>
      </c>
      <c r="J365" s="62">
        <f t="shared" si="16"/>
        <v>0.38424768518518509</v>
      </c>
      <c r="K365" s="63">
        <v>1</v>
      </c>
      <c r="M365" s="61" t="s">
        <v>629</v>
      </c>
      <c r="N365" s="61" t="s">
        <v>165</v>
      </c>
      <c r="O365" s="61" t="s">
        <v>165</v>
      </c>
      <c r="P365" s="61" t="s">
        <v>3807</v>
      </c>
      <c r="Q365" s="61" t="s">
        <v>3812</v>
      </c>
      <c r="R365" s="61" t="s">
        <v>6160</v>
      </c>
      <c r="S365" s="61" t="s">
        <v>3780</v>
      </c>
      <c r="T365" s="61" t="s">
        <v>6161</v>
      </c>
      <c r="U365" s="61" t="s">
        <v>3780</v>
      </c>
      <c r="V365" s="62"/>
      <c r="W365" s="61" t="str">
        <f t="shared" si="17"/>
        <v>08</v>
      </c>
      <c r="X365" s="62" t="str">
        <f t="shared" si="18"/>
        <v>21</v>
      </c>
      <c r="Y365" s="63">
        <v>2</v>
      </c>
    </row>
    <row r="366" spans="1:25" ht="14.4">
      <c r="A366" s="61" t="s">
        <v>1484</v>
      </c>
      <c r="B366" s="61" t="s">
        <v>187</v>
      </c>
      <c r="C366" s="61" t="s">
        <v>2124</v>
      </c>
      <c r="D366" s="61" t="s">
        <v>3829</v>
      </c>
      <c r="E366" s="61" t="s">
        <v>3845</v>
      </c>
      <c r="F366" s="61" t="s">
        <v>4003</v>
      </c>
      <c r="G366" s="61" t="s">
        <v>3780</v>
      </c>
      <c r="H366" s="61" t="s">
        <v>4500</v>
      </c>
      <c r="I366" s="61" t="s">
        <v>3780</v>
      </c>
      <c r="J366" s="62">
        <f t="shared" si="16"/>
        <v>0.38436342592592593</v>
      </c>
      <c r="K366" s="63">
        <v>1</v>
      </c>
      <c r="M366" s="61" t="s">
        <v>1011</v>
      </c>
      <c r="N366" s="61" t="s">
        <v>165</v>
      </c>
      <c r="O366" s="61" t="s">
        <v>166</v>
      </c>
      <c r="P366" s="61" t="s">
        <v>3794</v>
      </c>
      <c r="Q366" s="61" t="s">
        <v>3812</v>
      </c>
      <c r="R366" s="61" t="s">
        <v>6162</v>
      </c>
      <c r="S366" s="61" t="s">
        <v>3780</v>
      </c>
      <c r="T366" s="61" t="s">
        <v>6163</v>
      </c>
      <c r="U366" s="61" t="s">
        <v>3780</v>
      </c>
      <c r="V366" s="62"/>
      <c r="W366" s="61" t="str">
        <f t="shared" si="17"/>
        <v>08</v>
      </c>
      <c r="X366" s="62" t="str">
        <f t="shared" si="18"/>
        <v>17</v>
      </c>
      <c r="Y366" s="63">
        <v>1</v>
      </c>
    </row>
    <row r="367" spans="1:25" ht="14.4">
      <c r="A367" s="61" t="s">
        <v>1702</v>
      </c>
      <c r="B367" s="61" t="s">
        <v>40</v>
      </c>
      <c r="C367" s="61" t="s">
        <v>2016</v>
      </c>
      <c r="D367" s="61" t="s">
        <v>3862</v>
      </c>
      <c r="E367" s="61" t="s">
        <v>3812</v>
      </c>
      <c r="F367" s="61" t="s">
        <v>4501</v>
      </c>
      <c r="G367" s="61" t="s">
        <v>3780</v>
      </c>
      <c r="H367" s="61" t="s">
        <v>4502</v>
      </c>
      <c r="I367" s="61" t="s">
        <v>3780</v>
      </c>
      <c r="J367" s="62">
        <f t="shared" si="16"/>
        <v>0.38439814814814816</v>
      </c>
      <c r="K367" s="63">
        <v>1</v>
      </c>
      <c r="M367" s="61" t="s">
        <v>1298</v>
      </c>
      <c r="N367" s="61" t="s">
        <v>165</v>
      </c>
      <c r="O367" s="61" t="s">
        <v>166</v>
      </c>
      <c r="P367" s="61" t="s">
        <v>3837</v>
      </c>
      <c r="Q367" s="61" t="s">
        <v>3812</v>
      </c>
      <c r="R367" s="61" t="s">
        <v>6164</v>
      </c>
      <c r="S367" s="61" t="s">
        <v>3780</v>
      </c>
      <c r="T367" s="61" t="s">
        <v>5805</v>
      </c>
      <c r="U367" s="61" t="s">
        <v>3780</v>
      </c>
      <c r="V367" s="62"/>
      <c r="W367" s="61" t="str">
        <f t="shared" si="17"/>
        <v>08</v>
      </c>
      <c r="X367" s="62" t="str">
        <f t="shared" si="18"/>
        <v>17</v>
      </c>
      <c r="Y367" s="63">
        <v>1</v>
      </c>
    </row>
    <row r="368" spans="1:25" ht="14.4">
      <c r="A368" s="61" t="s">
        <v>1489</v>
      </c>
      <c r="B368" s="61" t="s">
        <v>187</v>
      </c>
      <c r="C368" s="61" t="s">
        <v>2090</v>
      </c>
      <c r="D368" s="61" t="s">
        <v>3826</v>
      </c>
      <c r="E368" s="61" t="s">
        <v>3845</v>
      </c>
      <c r="F368" s="61" t="s">
        <v>4503</v>
      </c>
      <c r="G368" s="61" t="s">
        <v>3780</v>
      </c>
      <c r="H368" s="61" t="s">
        <v>4504</v>
      </c>
      <c r="I368" s="61" t="s">
        <v>3780</v>
      </c>
      <c r="J368" s="62">
        <f t="shared" si="16"/>
        <v>0.38442129629629623</v>
      </c>
      <c r="K368" s="63">
        <v>1</v>
      </c>
      <c r="M368" s="61" t="s">
        <v>1080</v>
      </c>
      <c r="N368" s="61" t="s">
        <v>165</v>
      </c>
      <c r="O368" s="61" t="s">
        <v>166</v>
      </c>
      <c r="P368" s="61" t="s">
        <v>3947</v>
      </c>
      <c r="Q368" s="61" t="s">
        <v>3812</v>
      </c>
      <c r="R368" s="61" t="s">
        <v>6165</v>
      </c>
      <c r="S368" s="61" t="s">
        <v>3780</v>
      </c>
      <c r="T368" s="61" t="s">
        <v>6166</v>
      </c>
      <c r="U368" s="61" t="s">
        <v>3780</v>
      </c>
      <c r="V368" s="62"/>
      <c r="W368" s="61" t="str">
        <f t="shared" si="17"/>
        <v>08</v>
      </c>
      <c r="X368" s="62" t="str">
        <f t="shared" si="18"/>
        <v>17</v>
      </c>
      <c r="Y368" s="63">
        <v>1</v>
      </c>
    </row>
    <row r="369" spans="1:25" ht="14.4">
      <c r="A369" s="61" t="s">
        <v>1273</v>
      </c>
      <c r="B369" s="61" t="s">
        <v>187</v>
      </c>
      <c r="C369" s="61" t="s">
        <v>2090</v>
      </c>
      <c r="D369" s="61" t="s">
        <v>3782</v>
      </c>
      <c r="E369" s="61" t="s">
        <v>3812</v>
      </c>
      <c r="F369" s="61" t="s">
        <v>4505</v>
      </c>
      <c r="G369" s="61" t="s">
        <v>3780</v>
      </c>
      <c r="H369" s="61" t="s">
        <v>4506</v>
      </c>
      <c r="I369" s="61" t="s">
        <v>3780</v>
      </c>
      <c r="J369" s="62">
        <f t="shared" si="16"/>
        <v>0.38446759259259256</v>
      </c>
      <c r="K369" s="63">
        <v>1</v>
      </c>
      <c r="M369" s="61" t="s">
        <v>1298</v>
      </c>
      <c r="N369" s="61" t="s">
        <v>165</v>
      </c>
      <c r="O369" s="61" t="s">
        <v>166</v>
      </c>
      <c r="P369" s="61" t="s">
        <v>3894</v>
      </c>
      <c r="Q369" s="61" t="s">
        <v>3812</v>
      </c>
      <c r="R369" s="61" t="s">
        <v>6167</v>
      </c>
      <c r="S369" s="61" t="s">
        <v>3780</v>
      </c>
      <c r="T369" s="61" t="s">
        <v>6168</v>
      </c>
      <c r="U369" s="61" t="s">
        <v>3780</v>
      </c>
      <c r="V369" s="62"/>
      <c r="W369" s="61" t="str">
        <f t="shared" si="17"/>
        <v>08</v>
      </c>
      <c r="X369" s="62" t="str">
        <f t="shared" si="18"/>
        <v>17</v>
      </c>
      <c r="Y369" s="63">
        <v>1</v>
      </c>
    </row>
    <row r="370" spans="1:25" ht="14.4">
      <c r="A370" s="61" t="s">
        <v>635</v>
      </c>
      <c r="B370" s="61" t="s">
        <v>187</v>
      </c>
      <c r="C370" s="61" t="s">
        <v>2090</v>
      </c>
      <c r="D370" s="61" t="s">
        <v>3938</v>
      </c>
      <c r="E370" s="61" t="s">
        <v>3927</v>
      </c>
      <c r="F370" s="61" t="s">
        <v>4507</v>
      </c>
      <c r="G370" s="61" t="s">
        <v>3780</v>
      </c>
      <c r="H370" s="61" t="s">
        <v>4508</v>
      </c>
      <c r="I370" s="61" t="s">
        <v>3780</v>
      </c>
      <c r="J370" s="62">
        <f t="shared" si="16"/>
        <v>0.38454861111111116</v>
      </c>
      <c r="K370" s="63">
        <v>1</v>
      </c>
      <c r="M370" s="61" t="s">
        <v>1298</v>
      </c>
      <c r="N370" s="61" t="s">
        <v>165</v>
      </c>
      <c r="O370" s="61" t="s">
        <v>166</v>
      </c>
      <c r="P370" s="61" t="s">
        <v>3852</v>
      </c>
      <c r="Q370" s="61" t="s">
        <v>3812</v>
      </c>
      <c r="R370" s="61" t="s">
        <v>6167</v>
      </c>
      <c r="S370" s="61" t="s">
        <v>3780</v>
      </c>
      <c r="T370" s="61" t="s">
        <v>4206</v>
      </c>
      <c r="U370" s="61" t="s">
        <v>3780</v>
      </c>
      <c r="V370" s="62"/>
      <c r="W370" s="61" t="str">
        <f t="shared" si="17"/>
        <v>08</v>
      </c>
      <c r="X370" s="62" t="str">
        <f t="shared" si="18"/>
        <v>17</v>
      </c>
      <c r="Y370" s="63">
        <v>1</v>
      </c>
    </row>
    <row r="371" spans="1:25" ht="14.4">
      <c r="A371" s="61" t="s">
        <v>638</v>
      </c>
      <c r="B371" s="61" t="s">
        <v>187</v>
      </c>
      <c r="C371" s="61" t="s">
        <v>2124</v>
      </c>
      <c r="D371" s="61" t="s">
        <v>3794</v>
      </c>
      <c r="E371" s="61" t="s">
        <v>1776</v>
      </c>
      <c r="F371" s="61" t="s">
        <v>4509</v>
      </c>
      <c r="G371" s="61" t="s">
        <v>1776</v>
      </c>
      <c r="H371" s="61" t="s">
        <v>4510</v>
      </c>
      <c r="I371" s="61" t="s">
        <v>1776</v>
      </c>
      <c r="J371" s="62">
        <f t="shared" si="16"/>
        <v>0.38456018518518525</v>
      </c>
      <c r="K371" s="63">
        <v>1</v>
      </c>
      <c r="M371" s="61" t="s">
        <v>1080</v>
      </c>
      <c r="N371" s="61" t="s">
        <v>165</v>
      </c>
      <c r="O371" s="61" t="s">
        <v>166</v>
      </c>
      <c r="P371" s="61" t="s">
        <v>3802</v>
      </c>
      <c r="Q371" s="61" t="s">
        <v>3812</v>
      </c>
      <c r="R371" s="61" t="s">
        <v>6169</v>
      </c>
      <c r="S371" s="61" t="s">
        <v>3780</v>
      </c>
      <c r="T371" s="61" t="s">
        <v>6170</v>
      </c>
      <c r="U371" s="61" t="s">
        <v>3780</v>
      </c>
      <c r="V371" s="62"/>
      <c r="W371" s="61" t="str">
        <f t="shared" si="17"/>
        <v>08</v>
      </c>
      <c r="X371" s="62" t="str">
        <f t="shared" si="18"/>
        <v>17</v>
      </c>
      <c r="Y371" s="63">
        <v>1</v>
      </c>
    </row>
    <row r="372" spans="1:25" ht="14.4">
      <c r="A372" s="61" t="s">
        <v>1418</v>
      </c>
      <c r="B372" s="61" t="s">
        <v>187</v>
      </c>
      <c r="C372" s="61" t="s">
        <v>2090</v>
      </c>
      <c r="D372" s="61" t="s">
        <v>3862</v>
      </c>
      <c r="E372" s="61" t="s">
        <v>3985</v>
      </c>
      <c r="F372" s="61" t="s">
        <v>4511</v>
      </c>
      <c r="G372" s="61" t="s">
        <v>4512</v>
      </c>
      <c r="H372" s="61" t="s">
        <v>4513</v>
      </c>
      <c r="I372" s="61" t="s">
        <v>3780</v>
      </c>
      <c r="J372" s="62">
        <f t="shared" si="16"/>
        <v>0.38457175925925924</v>
      </c>
      <c r="K372" s="63">
        <v>1</v>
      </c>
      <c r="M372" s="61" t="s">
        <v>1152</v>
      </c>
      <c r="N372" s="61" t="s">
        <v>165</v>
      </c>
      <c r="O372" s="61" t="s">
        <v>166</v>
      </c>
      <c r="P372" s="61" t="s">
        <v>3811</v>
      </c>
      <c r="Q372" s="61" t="s">
        <v>3812</v>
      </c>
      <c r="R372" s="61" t="s">
        <v>6171</v>
      </c>
      <c r="S372" s="61" t="s">
        <v>3780</v>
      </c>
      <c r="T372" s="61" t="s">
        <v>6172</v>
      </c>
      <c r="U372" s="61" t="s">
        <v>3780</v>
      </c>
      <c r="V372" s="62"/>
      <c r="W372" s="61" t="str">
        <f t="shared" si="17"/>
        <v>08</v>
      </c>
      <c r="X372" s="62" t="str">
        <f t="shared" si="18"/>
        <v>18</v>
      </c>
      <c r="Y372" s="63">
        <v>1</v>
      </c>
    </row>
    <row r="373" spans="1:25" ht="14.4">
      <c r="A373" s="61" t="s">
        <v>997</v>
      </c>
      <c r="B373" s="61" t="s">
        <v>187</v>
      </c>
      <c r="C373" s="61" t="s">
        <v>2090</v>
      </c>
      <c r="D373" s="61" t="s">
        <v>3886</v>
      </c>
      <c r="E373" s="61" t="s">
        <v>3985</v>
      </c>
      <c r="F373" s="61" t="s">
        <v>4514</v>
      </c>
      <c r="G373" s="61" t="s">
        <v>3780</v>
      </c>
      <c r="H373" s="61" t="s">
        <v>4515</v>
      </c>
      <c r="I373" s="61" t="s">
        <v>3780</v>
      </c>
      <c r="J373" s="62">
        <f t="shared" si="16"/>
        <v>0.38467592592592592</v>
      </c>
      <c r="K373" s="63">
        <v>1</v>
      </c>
      <c r="M373" s="61" t="s">
        <v>1152</v>
      </c>
      <c r="N373" s="61" t="s">
        <v>165</v>
      </c>
      <c r="O373" s="61" t="s">
        <v>166</v>
      </c>
      <c r="P373" s="61" t="s">
        <v>3859</v>
      </c>
      <c r="Q373" s="61" t="s">
        <v>3812</v>
      </c>
      <c r="R373" s="61" t="s">
        <v>6173</v>
      </c>
      <c r="S373" s="61" t="s">
        <v>3780</v>
      </c>
      <c r="T373" s="61" t="s">
        <v>6174</v>
      </c>
      <c r="U373" s="61" t="s">
        <v>3780</v>
      </c>
      <c r="V373" s="62"/>
      <c r="W373" s="61" t="str">
        <f t="shared" si="17"/>
        <v>08</v>
      </c>
      <c r="X373" s="62" t="str">
        <f t="shared" si="18"/>
        <v>18</v>
      </c>
      <c r="Y373" s="63">
        <v>1</v>
      </c>
    </row>
    <row r="374" spans="1:25" ht="14.4">
      <c r="A374" s="61" t="s">
        <v>1458</v>
      </c>
      <c r="B374" s="61" t="s">
        <v>187</v>
      </c>
      <c r="C374" s="61" t="s">
        <v>3622</v>
      </c>
      <c r="D374" s="61" t="s">
        <v>3947</v>
      </c>
      <c r="E374" s="61" t="s">
        <v>3812</v>
      </c>
      <c r="F374" s="61" t="s">
        <v>4516</v>
      </c>
      <c r="G374" s="61" t="s">
        <v>3780</v>
      </c>
      <c r="H374" s="61" t="s">
        <v>4517</v>
      </c>
      <c r="I374" s="61" t="s">
        <v>3780</v>
      </c>
      <c r="J374" s="62">
        <f t="shared" si="16"/>
        <v>0.3846874999999999</v>
      </c>
      <c r="K374" s="63">
        <v>1</v>
      </c>
      <c r="M374" s="61" t="s">
        <v>629</v>
      </c>
      <c r="N374" s="61" t="s">
        <v>165</v>
      </c>
      <c r="O374" s="61" t="s">
        <v>165</v>
      </c>
      <c r="P374" s="61" t="s">
        <v>3867</v>
      </c>
      <c r="Q374" s="61" t="s">
        <v>3812</v>
      </c>
      <c r="R374" s="61" t="s">
        <v>6175</v>
      </c>
      <c r="S374" s="61" t="s">
        <v>3780</v>
      </c>
      <c r="T374" s="61" t="s">
        <v>6176</v>
      </c>
      <c r="U374" s="61" t="s">
        <v>3780</v>
      </c>
      <c r="V374" s="62"/>
      <c r="W374" s="61" t="str">
        <f t="shared" si="17"/>
        <v>08</v>
      </c>
      <c r="X374" s="62" t="str">
        <f t="shared" si="18"/>
        <v>20</v>
      </c>
      <c r="Y374" s="63">
        <v>2</v>
      </c>
    </row>
    <row r="375" spans="1:25" ht="14.4">
      <c r="A375" s="61" t="s">
        <v>1354</v>
      </c>
      <c r="B375" s="61" t="s">
        <v>187</v>
      </c>
      <c r="C375" s="61" t="s">
        <v>2090</v>
      </c>
      <c r="D375" s="61" t="s">
        <v>3807</v>
      </c>
      <c r="E375" s="61" t="s">
        <v>3927</v>
      </c>
      <c r="F375" s="61" t="s">
        <v>4518</v>
      </c>
      <c r="G375" s="61" t="s">
        <v>3780</v>
      </c>
      <c r="H375" s="61" t="s">
        <v>4519</v>
      </c>
      <c r="I375" s="61" t="s">
        <v>3780</v>
      </c>
      <c r="J375" s="62">
        <f t="shared" si="16"/>
        <v>0.38472222222222219</v>
      </c>
      <c r="K375" s="63">
        <v>1</v>
      </c>
      <c r="M375" s="61" t="s">
        <v>164</v>
      </c>
      <c r="N375" s="61" t="s">
        <v>165</v>
      </c>
      <c r="O375" s="61" t="s">
        <v>166</v>
      </c>
      <c r="P375" s="61" t="s">
        <v>3859</v>
      </c>
      <c r="Q375" s="61" t="s">
        <v>3812</v>
      </c>
      <c r="R375" s="61" t="s">
        <v>6177</v>
      </c>
      <c r="S375" s="61" t="s">
        <v>3780</v>
      </c>
      <c r="T375" s="61" t="s">
        <v>4998</v>
      </c>
      <c r="U375" s="61" t="s">
        <v>3780</v>
      </c>
      <c r="V375" s="62"/>
      <c r="W375" s="61" t="str">
        <f t="shared" si="17"/>
        <v>08</v>
      </c>
      <c r="X375" s="62" t="str">
        <f t="shared" si="18"/>
        <v>17</v>
      </c>
      <c r="Y375" s="63">
        <v>1</v>
      </c>
    </row>
    <row r="376" spans="1:25" ht="14.4">
      <c r="A376" s="61" t="s">
        <v>186</v>
      </c>
      <c r="B376" s="61" t="s">
        <v>187</v>
      </c>
      <c r="C376" s="61" t="s">
        <v>2090</v>
      </c>
      <c r="D376" s="61" t="s">
        <v>3777</v>
      </c>
      <c r="E376" s="61" t="s">
        <v>3795</v>
      </c>
      <c r="F376" s="61" t="s">
        <v>4520</v>
      </c>
      <c r="G376" s="61" t="s">
        <v>3780</v>
      </c>
      <c r="H376" s="61" t="s">
        <v>4521</v>
      </c>
      <c r="I376" s="61" t="s">
        <v>3780</v>
      </c>
      <c r="J376" s="62">
        <f t="shared" si="16"/>
        <v>0.38472222222222224</v>
      </c>
      <c r="K376" s="63">
        <v>1</v>
      </c>
      <c r="M376" s="61" t="s">
        <v>1080</v>
      </c>
      <c r="N376" s="61" t="s">
        <v>165</v>
      </c>
      <c r="O376" s="61" t="s">
        <v>166</v>
      </c>
      <c r="P376" s="61" t="s">
        <v>3886</v>
      </c>
      <c r="Q376" s="61" t="s">
        <v>3812</v>
      </c>
      <c r="R376" s="61" t="s">
        <v>5014</v>
      </c>
      <c r="S376" s="61" t="s">
        <v>3780</v>
      </c>
      <c r="T376" s="61" t="s">
        <v>6178</v>
      </c>
      <c r="U376" s="61" t="s">
        <v>3780</v>
      </c>
      <c r="V376" s="62"/>
      <c r="W376" s="61" t="str">
        <f t="shared" si="17"/>
        <v>08</v>
      </c>
      <c r="X376" s="62" t="str">
        <f t="shared" si="18"/>
        <v>18</v>
      </c>
      <c r="Y376" s="63">
        <v>1</v>
      </c>
    </row>
    <row r="377" spans="1:25" ht="14.4">
      <c r="A377" s="61" t="s">
        <v>1128</v>
      </c>
      <c r="B377" s="61" t="s">
        <v>187</v>
      </c>
      <c r="C377" s="61" t="s">
        <v>2090</v>
      </c>
      <c r="D377" s="61" t="s">
        <v>3960</v>
      </c>
      <c r="E377" s="61" t="s">
        <v>3795</v>
      </c>
      <c r="F377" s="61" t="s">
        <v>4522</v>
      </c>
      <c r="G377" s="61" t="s">
        <v>3780</v>
      </c>
      <c r="H377" s="61" t="s">
        <v>4523</v>
      </c>
      <c r="I377" s="61" t="s">
        <v>3780</v>
      </c>
      <c r="J377" s="62">
        <f t="shared" si="16"/>
        <v>0.38476851851851857</v>
      </c>
      <c r="K377" s="63">
        <v>1</v>
      </c>
      <c r="M377" s="61" t="s">
        <v>723</v>
      </c>
      <c r="N377" s="61" t="s">
        <v>165</v>
      </c>
      <c r="O377" s="61" t="s">
        <v>166</v>
      </c>
      <c r="P377" s="61" t="s">
        <v>3794</v>
      </c>
      <c r="Q377" s="61" t="s">
        <v>3812</v>
      </c>
      <c r="R377" s="61" t="s">
        <v>6179</v>
      </c>
      <c r="S377" s="61" t="s">
        <v>3780</v>
      </c>
      <c r="T377" s="61" t="s">
        <v>6180</v>
      </c>
      <c r="U377" s="61" t="s">
        <v>3780</v>
      </c>
      <c r="V377" s="62"/>
      <c r="W377" s="61" t="str">
        <f t="shared" si="17"/>
        <v>08</v>
      </c>
      <c r="X377" s="62" t="str">
        <f t="shared" si="18"/>
        <v>20</v>
      </c>
      <c r="Y377" s="63">
        <v>2</v>
      </c>
    </row>
    <row r="378" spans="1:25" ht="14.4">
      <c r="A378" s="61" t="s">
        <v>1273</v>
      </c>
      <c r="B378" s="61" t="s">
        <v>187</v>
      </c>
      <c r="C378" s="61" t="s">
        <v>2090</v>
      </c>
      <c r="D378" s="61" t="s">
        <v>3837</v>
      </c>
      <c r="E378" s="61" t="s">
        <v>3845</v>
      </c>
      <c r="F378" s="61" t="s">
        <v>4524</v>
      </c>
      <c r="G378" s="61" t="s">
        <v>3780</v>
      </c>
      <c r="H378" s="61" t="s">
        <v>4525</v>
      </c>
      <c r="I378" s="61" t="s">
        <v>3780</v>
      </c>
      <c r="J378" s="62">
        <f t="shared" si="16"/>
        <v>0.38481481481481489</v>
      </c>
      <c r="K378" s="63">
        <v>1</v>
      </c>
      <c r="M378" s="61" t="s">
        <v>1325</v>
      </c>
      <c r="N378" s="61" t="s">
        <v>165</v>
      </c>
      <c r="O378" s="61" t="s">
        <v>166</v>
      </c>
      <c r="P378" s="61" t="s">
        <v>3852</v>
      </c>
      <c r="Q378" s="61" t="s">
        <v>3812</v>
      </c>
      <c r="R378" s="61" t="s">
        <v>6181</v>
      </c>
      <c r="S378" s="61" t="s">
        <v>3780</v>
      </c>
      <c r="T378" s="61" t="s">
        <v>6182</v>
      </c>
      <c r="U378" s="61" t="s">
        <v>3780</v>
      </c>
      <c r="V378" s="62"/>
      <c r="W378" s="61" t="str">
        <f t="shared" si="17"/>
        <v>08</v>
      </c>
      <c r="X378" s="62" t="str">
        <f t="shared" si="18"/>
        <v>17</v>
      </c>
      <c r="Y378" s="63">
        <v>1</v>
      </c>
    </row>
    <row r="379" spans="1:25" ht="14.4">
      <c r="A379" s="61" t="s">
        <v>997</v>
      </c>
      <c r="B379" s="61" t="s">
        <v>187</v>
      </c>
      <c r="C379" s="61" t="s">
        <v>2090</v>
      </c>
      <c r="D379" s="61" t="s">
        <v>3947</v>
      </c>
      <c r="E379" s="61" t="s">
        <v>3927</v>
      </c>
      <c r="F379" s="61" t="s">
        <v>4526</v>
      </c>
      <c r="G379" s="61" t="s">
        <v>3780</v>
      </c>
      <c r="H379" s="61" t="s">
        <v>4527</v>
      </c>
      <c r="I379" s="61" t="s">
        <v>3780</v>
      </c>
      <c r="J379" s="62">
        <f t="shared" si="16"/>
        <v>0.38486111111111104</v>
      </c>
      <c r="K379" s="63">
        <v>1</v>
      </c>
      <c r="M379" s="61" t="s">
        <v>1080</v>
      </c>
      <c r="N379" s="61" t="s">
        <v>165</v>
      </c>
      <c r="O379" s="61" t="s">
        <v>166</v>
      </c>
      <c r="P379" s="61" t="s">
        <v>3872</v>
      </c>
      <c r="Q379" s="61" t="s">
        <v>3812</v>
      </c>
      <c r="R379" s="61" t="s">
        <v>6183</v>
      </c>
      <c r="S379" s="61" t="s">
        <v>3780</v>
      </c>
      <c r="T379" s="61" t="s">
        <v>5977</v>
      </c>
      <c r="U379" s="61" t="s">
        <v>3780</v>
      </c>
      <c r="V379" s="62"/>
      <c r="W379" s="61" t="str">
        <f t="shared" si="17"/>
        <v>08</v>
      </c>
      <c r="X379" s="62" t="str">
        <f t="shared" si="18"/>
        <v>17</v>
      </c>
      <c r="Y379" s="63">
        <v>1</v>
      </c>
    </row>
    <row r="380" spans="1:25" ht="14.4">
      <c r="A380" s="61" t="s">
        <v>1702</v>
      </c>
      <c r="B380" s="61" t="s">
        <v>40</v>
      </c>
      <c r="C380" s="61" t="s">
        <v>2016</v>
      </c>
      <c r="D380" s="61" t="s">
        <v>3852</v>
      </c>
      <c r="E380" s="61" t="s">
        <v>3849</v>
      </c>
      <c r="F380" s="61" t="s">
        <v>4528</v>
      </c>
      <c r="G380" s="61" t="s">
        <v>3780</v>
      </c>
      <c r="H380" s="61" t="s">
        <v>4256</v>
      </c>
      <c r="I380" s="61" t="s">
        <v>3780</v>
      </c>
      <c r="J380" s="62">
        <f t="shared" si="16"/>
        <v>0.38493055555555555</v>
      </c>
      <c r="K380" s="63">
        <v>1</v>
      </c>
      <c r="M380" s="61" t="s">
        <v>164</v>
      </c>
      <c r="N380" s="61" t="s">
        <v>165</v>
      </c>
      <c r="O380" s="61" t="s">
        <v>166</v>
      </c>
      <c r="P380" s="61" t="s">
        <v>3782</v>
      </c>
      <c r="Q380" s="61" t="s">
        <v>3812</v>
      </c>
      <c r="R380" s="61" t="s">
        <v>6184</v>
      </c>
      <c r="S380" s="61" t="s">
        <v>6185</v>
      </c>
      <c r="T380" s="61" t="s">
        <v>6186</v>
      </c>
      <c r="U380" s="61" t="s">
        <v>6185</v>
      </c>
      <c r="V380" s="62"/>
      <c r="W380" s="61" t="str">
        <f t="shared" si="17"/>
        <v>08</v>
      </c>
      <c r="X380" s="62" t="str">
        <f t="shared" si="18"/>
        <v>12</v>
      </c>
      <c r="Y380" s="63">
        <v>1</v>
      </c>
    </row>
    <row r="381" spans="1:25" ht="14.4">
      <c r="A381" s="61" t="s">
        <v>1756</v>
      </c>
      <c r="B381" s="61" t="s">
        <v>187</v>
      </c>
      <c r="C381" s="61" t="s">
        <v>2090</v>
      </c>
      <c r="D381" s="61" t="s">
        <v>3872</v>
      </c>
      <c r="E381" s="61" t="s">
        <v>3849</v>
      </c>
      <c r="F381" s="61" t="s">
        <v>4529</v>
      </c>
      <c r="G381" s="61" t="s">
        <v>4117</v>
      </c>
      <c r="H381" s="61" t="s">
        <v>4530</v>
      </c>
      <c r="I381" s="61" t="s">
        <v>3780</v>
      </c>
      <c r="J381" s="62">
        <f t="shared" si="16"/>
        <v>0.38502314814814814</v>
      </c>
      <c r="K381" s="63">
        <v>1</v>
      </c>
      <c r="M381" s="61" t="s">
        <v>173</v>
      </c>
      <c r="N381" s="61" t="s">
        <v>165</v>
      </c>
      <c r="O381" s="61" t="s">
        <v>134</v>
      </c>
      <c r="P381" s="61" t="s">
        <v>3960</v>
      </c>
      <c r="Q381" s="61" t="s">
        <v>3812</v>
      </c>
      <c r="R381" s="61" t="s">
        <v>6187</v>
      </c>
      <c r="S381" s="61" t="s">
        <v>3780</v>
      </c>
      <c r="T381" s="61" t="s">
        <v>6188</v>
      </c>
      <c r="U381" s="61" t="s">
        <v>3780</v>
      </c>
      <c r="V381" s="62"/>
      <c r="W381" s="61" t="str">
        <f t="shared" si="17"/>
        <v>08</v>
      </c>
      <c r="X381" s="62" t="str">
        <f t="shared" si="18"/>
        <v>19</v>
      </c>
      <c r="Y381" s="63">
        <v>1</v>
      </c>
    </row>
    <row r="382" spans="1:25" ht="14.4">
      <c r="A382" s="61" t="s">
        <v>638</v>
      </c>
      <c r="B382" s="61" t="s">
        <v>187</v>
      </c>
      <c r="C382" s="61" t="s">
        <v>2124</v>
      </c>
      <c r="D382" s="61" t="s">
        <v>3840</v>
      </c>
      <c r="E382" s="61" t="s">
        <v>3927</v>
      </c>
      <c r="F382" s="61" t="s">
        <v>4531</v>
      </c>
      <c r="G382" s="61" t="s">
        <v>3767</v>
      </c>
      <c r="H382" s="61" t="s">
        <v>4532</v>
      </c>
      <c r="I382" s="61" t="s">
        <v>3767</v>
      </c>
      <c r="J382" s="62">
        <f t="shared" si="16"/>
        <v>0.38504629629629633</v>
      </c>
      <c r="K382" s="63">
        <v>0</v>
      </c>
      <c r="M382" s="61" t="s">
        <v>357</v>
      </c>
      <c r="N382" s="61" t="s">
        <v>165</v>
      </c>
      <c r="O382" s="61" t="s">
        <v>166</v>
      </c>
      <c r="P382" s="61" t="s">
        <v>4015</v>
      </c>
      <c r="Q382" s="61" t="s">
        <v>3812</v>
      </c>
      <c r="R382" s="61" t="s">
        <v>6187</v>
      </c>
      <c r="S382" s="61" t="s">
        <v>3780</v>
      </c>
      <c r="T382" s="61" t="s">
        <v>6189</v>
      </c>
      <c r="U382" s="61" t="s">
        <v>3780</v>
      </c>
      <c r="V382" s="62"/>
      <c r="W382" s="61" t="str">
        <f t="shared" si="17"/>
        <v>08</v>
      </c>
      <c r="X382" s="62" t="str">
        <f t="shared" si="18"/>
        <v>17</v>
      </c>
      <c r="Y382" s="63">
        <v>1</v>
      </c>
    </row>
    <row r="383" spans="1:25" ht="14.4">
      <c r="A383" s="61" t="s">
        <v>1198</v>
      </c>
      <c r="B383" s="61" t="s">
        <v>187</v>
      </c>
      <c r="C383" s="61" t="s">
        <v>2090</v>
      </c>
      <c r="D383" s="61" t="s">
        <v>3960</v>
      </c>
      <c r="E383" s="61" t="s">
        <v>3927</v>
      </c>
      <c r="F383" s="61" t="s">
        <v>4533</v>
      </c>
      <c r="G383" s="61" t="s">
        <v>3780</v>
      </c>
      <c r="H383" s="61" t="s">
        <v>4534</v>
      </c>
      <c r="I383" s="61" t="s">
        <v>3780</v>
      </c>
      <c r="J383" s="62">
        <f t="shared" si="16"/>
        <v>0.38511574074074068</v>
      </c>
      <c r="K383" s="63">
        <v>1</v>
      </c>
      <c r="M383" s="61" t="s">
        <v>1325</v>
      </c>
      <c r="N383" s="61" t="s">
        <v>165</v>
      </c>
      <c r="O383" s="61" t="s">
        <v>166</v>
      </c>
      <c r="P383" s="61" t="s">
        <v>3921</v>
      </c>
      <c r="Q383" s="61" t="s">
        <v>3812</v>
      </c>
      <c r="R383" s="61" t="s">
        <v>6190</v>
      </c>
      <c r="S383" s="61" t="s">
        <v>3780</v>
      </c>
      <c r="T383" s="61" t="s">
        <v>6191</v>
      </c>
      <c r="U383" s="61" t="s">
        <v>3780</v>
      </c>
      <c r="V383" s="62"/>
      <c r="W383" s="61" t="str">
        <f t="shared" si="17"/>
        <v>08</v>
      </c>
      <c r="X383" s="62" t="str">
        <f t="shared" si="18"/>
        <v>17</v>
      </c>
      <c r="Y383" s="63">
        <v>1</v>
      </c>
    </row>
    <row r="384" spans="1:25" ht="14.4">
      <c r="A384" s="61" t="s">
        <v>1484</v>
      </c>
      <c r="B384" s="61" t="s">
        <v>187</v>
      </c>
      <c r="C384" s="61" t="s">
        <v>2124</v>
      </c>
      <c r="D384" s="61" t="s">
        <v>3992</v>
      </c>
      <c r="E384" s="61" t="s">
        <v>3845</v>
      </c>
      <c r="F384" s="61" t="s">
        <v>3896</v>
      </c>
      <c r="G384" s="61" t="s">
        <v>3780</v>
      </c>
      <c r="H384" s="61" t="s">
        <v>4535</v>
      </c>
      <c r="I384" s="61" t="s">
        <v>3780</v>
      </c>
      <c r="J384" s="62">
        <f t="shared" si="16"/>
        <v>0.38512731481481483</v>
      </c>
      <c r="K384" s="63">
        <v>1</v>
      </c>
      <c r="M384" s="61" t="s">
        <v>1325</v>
      </c>
      <c r="N384" s="61" t="s">
        <v>165</v>
      </c>
      <c r="O384" s="61" t="s">
        <v>166</v>
      </c>
      <c r="P384" s="61" t="s">
        <v>3960</v>
      </c>
      <c r="Q384" s="61" t="s">
        <v>3812</v>
      </c>
      <c r="R384" s="61" t="s">
        <v>6192</v>
      </c>
      <c r="S384" s="61" t="s">
        <v>3780</v>
      </c>
      <c r="T384" s="61" t="s">
        <v>6193</v>
      </c>
      <c r="U384" s="61" t="s">
        <v>3780</v>
      </c>
      <c r="V384" s="62"/>
      <c r="W384" s="61" t="str">
        <f t="shared" si="17"/>
        <v>08</v>
      </c>
      <c r="X384" s="62" t="str">
        <f t="shared" si="18"/>
        <v>17</v>
      </c>
      <c r="Y384" s="63">
        <v>1</v>
      </c>
    </row>
    <row r="385" spans="1:25" ht="14.4">
      <c r="A385" s="61" t="s">
        <v>366</v>
      </c>
      <c r="B385" s="61" t="s">
        <v>187</v>
      </c>
      <c r="C385" s="61" t="s">
        <v>2124</v>
      </c>
      <c r="D385" s="61" t="s">
        <v>3894</v>
      </c>
      <c r="E385" s="61" t="s">
        <v>4002</v>
      </c>
      <c r="F385" s="61" t="s">
        <v>4536</v>
      </c>
      <c r="G385" s="61" t="s">
        <v>3780</v>
      </c>
      <c r="H385" s="61" t="s">
        <v>4537</v>
      </c>
      <c r="I385" s="61" t="s">
        <v>3780</v>
      </c>
      <c r="J385" s="62">
        <f t="shared" si="16"/>
        <v>0.38516203703703705</v>
      </c>
      <c r="K385" s="63">
        <v>1</v>
      </c>
      <c r="M385" s="61" t="s">
        <v>1325</v>
      </c>
      <c r="N385" s="61" t="s">
        <v>165</v>
      </c>
      <c r="O385" s="61" t="s">
        <v>166</v>
      </c>
      <c r="P385" s="61" t="s">
        <v>3867</v>
      </c>
      <c r="Q385" s="61" t="s">
        <v>3812</v>
      </c>
      <c r="R385" s="61" t="s">
        <v>6194</v>
      </c>
      <c r="S385" s="61" t="s">
        <v>3780</v>
      </c>
      <c r="T385" s="61" t="s">
        <v>6195</v>
      </c>
      <c r="U385" s="61" t="s">
        <v>3780</v>
      </c>
      <c r="V385" s="62"/>
      <c r="W385" s="61" t="str">
        <f t="shared" si="17"/>
        <v>08</v>
      </c>
      <c r="X385" s="62" t="str">
        <f t="shared" si="18"/>
        <v>17</v>
      </c>
      <c r="Y385" s="63">
        <v>1</v>
      </c>
    </row>
    <row r="386" spans="1:25" ht="14.4">
      <c r="A386" s="61" t="s">
        <v>364</v>
      </c>
      <c r="B386" s="61" t="s">
        <v>187</v>
      </c>
      <c r="C386" s="61" t="s">
        <v>2090</v>
      </c>
      <c r="D386" s="61" t="s">
        <v>3872</v>
      </c>
      <c r="E386" s="61" t="s">
        <v>3849</v>
      </c>
      <c r="F386" s="61" t="s">
        <v>4538</v>
      </c>
      <c r="G386" s="61" t="s">
        <v>3780</v>
      </c>
      <c r="H386" s="61" t="s">
        <v>4356</v>
      </c>
      <c r="I386" s="61" t="s">
        <v>3780</v>
      </c>
      <c r="J386" s="62">
        <f t="shared" si="16"/>
        <v>0.38517361111111115</v>
      </c>
      <c r="K386" s="63">
        <v>1</v>
      </c>
      <c r="M386" s="61" t="s">
        <v>357</v>
      </c>
      <c r="N386" s="61" t="s">
        <v>165</v>
      </c>
      <c r="O386" s="61" t="s">
        <v>166</v>
      </c>
      <c r="P386" s="61" t="s">
        <v>3938</v>
      </c>
      <c r="Q386" s="61" t="s">
        <v>3812</v>
      </c>
      <c r="R386" s="61" t="s">
        <v>6196</v>
      </c>
      <c r="S386" s="61" t="s">
        <v>3780</v>
      </c>
      <c r="T386" s="61" t="s">
        <v>6197</v>
      </c>
      <c r="U386" s="61" t="s">
        <v>3780</v>
      </c>
      <c r="V386" s="62"/>
      <c r="W386" s="61" t="str">
        <f t="shared" si="17"/>
        <v>08</v>
      </c>
      <c r="X386" s="62" t="str">
        <f t="shared" si="18"/>
        <v>17</v>
      </c>
      <c r="Y386" s="63">
        <v>1</v>
      </c>
    </row>
    <row r="387" spans="1:25" ht="14.4">
      <c r="A387" s="61" t="s">
        <v>364</v>
      </c>
      <c r="B387" s="61" t="s">
        <v>187</v>
      </c>
      <c r="C387" s="61" t="s">
        <v>2090</v>
      </c>
      <c r="D387" s="61" t="s">
        <v>3837</v>
      </c>
      <c r="E387" s="61" t="s">
        <v>3927</v>
      </c>
      <c r="F387" s="61" t="s">
        <v>4539</v>
      </c>
      <c r="G387" s="61" t="s">
        <v>3780</v>
      </c>
      <c r="H387" s="61" t="s">
        <v>4540</v>
      </c>
      <c r="I387" s="61" t="s">
        <v>3780</v>
      </c>
      <c r="J387" s="62">
        <f t="shared" si="16"/>
        <v>0.38520833333333332</v>
      </c>
      <c r="K387" s="63">
        <v>1</v>
      </c>
      <c r="M387" s="61" t="s">
        <v>1325</v>
      </c>
      <c r="N387" s="61" t="s">
        <v>165</v>
      </c>
      <c r="O387" s="61" t="s">
        <v>166</v>
      </c>
      <c r="P387" s="61" t="s">
        <v>3819</v>
      </c>
      <c r="Q387" s="61" t="s">
        <v>3812</v>
      </c>
      <c r="R387" s="61" t="s">
        <v>6198</v>
      </c>
      <c r="S387" s="61" t="s">
        <v>3780</v>
      </c>
      <c r="T387" s="61" t="s">
        <v>6199</v>
      </c>
      <c r="U387" s="61" t="s">
        <v>3780</v>
      </c>
      <c r="V387" s="62"/>
      <c r="W387" s="61" t="str">
        <f t="shared" si="17"/>
        <v>08</v>
      </c>
      <c r="X387" s="62" t="str">
        <f t="shared" si="18"/>
        <v>17</v>
      </c>
      <c r="Y387" s="63">
        <v>1</v>
      </c>
    </row>
    <row r="388" spans="1:25" ht="14.4">
      <c r="A388" s="61" t="s">
        <v>1419</v>
      </c>
      <c r="B388" s="61" t="s">
        <v>187</v>
      </c>
      <c r="C388" s="61" t="s">
        <v>2090</v>
      </c>
      <c r="D388" s="61" t="s">
        <v>3811</v>
      </c>
      <c r="E388" s="61" t="s">
        <v>3795</v>
      </c>
      <c r="F388" s="61" t="s">
        <v>4541</v>
      </c>
      <c r="G388" s="61" t="s">
        <v>3780</v>
      </c>
      <c r="H388" s="61" t="s">
        <v>4542</v>
      </c>
      <c r="I388" s="61" t="s">
        <v>3780</v>
      </c>
      <c r="J388" s="62">
        <f t="shared" ref="J388:J451" si="19">H388-F388</f>
        <v>0.38521990740740736</v>
      </c>
      <c r="K388" s="63">
        <v>1</v>
      </c>
      <c r="M388" s="61" t="s">
        <v>1011</v>
      </c>
      <c r="N388" s="61" t="s">
        <v>165</v>
      </c>
      <c r="O388" s="61" t="s">
        <v>166</v>
      </c>
      <c r="P388" s="61" t="s">
        <v>3819</v>
      </c>
      <c r="Q388" s="61" t="s">
        <v>3812</v>
      </c>
      <c r="R388" s="61" t="s">
        <v>6200</v>
      </c>
      <c r="S388" s="61" t="s">
        <v>3780</v>
      </c>
      <c r="T388" s="61" t="s">
        <v>6201</v>
      </c>
      <c r="U388" s="61" t="s">
        <v>3780</v>
      </c>
      <c r="V388" s="62"/>
      <c r="W388" s="61" t="str">
        <f t="shared" si="17"/>
        <v>08</v>
      </c>
      <c r="X388" s="62" t="str">
        <f t="shared" si="18"/>
        <v>17</v>
      </c>
      <c r="Y388" s="63">
        <v>1</v>
      </c>
    </row>
    <row r="389" spans="1:25" ht="14.4">
      <c r="A389" s="61" t="s">
        <v>1128</v>
      </c>
      <c r="B389" s="61" t="s">
        <v>187</v>
      </c>
      <c r="C389" s="61" t="s">
        <v>2090</v>
      </c>
      <c r="D389" s="61" t="s">
        <v>3777</v>
      </c>
      <c r="E389" s="61" t="s">
        <v>3795</v>
      </c>
      <c r="F389" s="61" t="s">
        <v>4543</v>
      </c>
      <c r="G389" s="61" t="s">
        <v>3780</v>
      </c>
      <c r="H389" s="61" t="s">
        <v>4544</v>
      </c>
      <c r="I389" s="61" t="s">
        <v>3780</v>
      </c>
      <c r="J389" s="62">
        <f t="shared" si="19"/>
        <v>0.38523148148148145</v>
      </c>
      <c r="K389" s="63">
        <v>1</v>
      </c>
      <c r="M389" s="61" t="s">
        <v>1325</v>
      </c>
      <c r="N389" s="61" t="s">
        <v>165</v>
      </c>
      <c r="O389" s="61" t="s">
        <v>166</v>
      </c>
      <c r="P389" s="61" t="s">
        <v>3992</v>
      </c>
      <c r="Q389" s="61" t="s">
        <v>3812</v>
      </c>
      <c r="R389" s="61" t="s">
        <v>6202</v>
      </c>
      <c r="S389" s="61" t="s">
        <v>3780</v>
      </c>
      <c r="T389" s="61" t="s">
        <v>6203</v>
      </c>
      <c r="U389" s="61" t="s">
        <v>3780</v>
      </c>
      <c r="V389" s="62"/>
      <c r="W389" s="61" t="str">
        <f t="shared" ref="W389:W452" si="20">TEXT(R389,"hh")</f>
        <v>08</v>
      </c>
      <c r="X389" s="62" t="str">
        <f t="shared" ref="X389:X452" si="21">TEXT(T389,"HH")</f>
        <v>17</v>
      </c>
      <c r="Y389" s="63">
        <v>1</v>
      </c>
    </row>
    <row r="390" spans="1:25" ht="14.4">
      <c r="A390" s="61" t="s">
        <v>840</v>
      </c>
      <c r="B390" s="61" t="s">
        <v>187</v>
      </c>
      <c r="C390" s="61" t="s">
        <v>2124</v>
      </c>
      <c r="D390" s="61" t="s">
        <v>3872</v>
      </c>
      <c r="E390" s="61" t="s">
        <v>3820</v>
      </c>
      <c r="F390" s="61" t="s">
        <v>4545</v>
      </c>
      <c r="G390" s="61" t="s">
        <v>3767</v>
      </c>
      <c r="H390" s="61" t="s">
        <v>4546</v>
      </c>
      <c r="I390" s="61" t="s">
        <v>3767</v>
      </c>
      <c r="J390" s="62">
        <f t="shared" si="19"/>
        <v>0.3852546296296297</v>
      </c>
      <c r="K390" s="63">
        <v>0</v>
      </c>
      <c r="M390" s="61" t="s">
        <v>1325</v>
      </c>
      <c r="N390" s="61" t="s">
        <v>165</v>
      </c>
      <c r="O390" s="61" t="s">
        <v>166</v>
      </c>
      <c r="P390" s="61" t="s">
        <v>3837</v>
      </c>
      <c r="Q390" s="61" t="s">
        <v>3812</v>
      </c>
      <c r="R390" s="61" t="s">
        <v>6204</v>
      </c>
      <c r="S390" s="61" t="s">
        <v>3780</v>
      </c>
      <c r="T390" s="61" t="s">
        <v>6205</v>
      </c>
      <c r="U390" s="61" t="s">
        <v>3780</v>
      </c>
      <c r="V390" s="62"/>
      <c r="W390" s="61" t="str">
        <f t="shared" si="20"/>
        <v>08</v>
      </c>
      <c r="X390" s="62" t="str">
        <f t="shared" si="21"/>
        <v>17</v>
      </c>
      <c r="Y390" s="63">
        <v>1</v>
      </c>
    </row>
    <row r="391" spans="1:25" ht="14.4">
      <c r="A391" s="61" t="s">
        <v>1273</v>
      </c>
      <c r="B391" s="61" t="s">
        <v>187</v>
      </c>
      <c r="C391" s="61" t="s">
        <v>2090</v>
      </c>
      <c r="D391" s="61" t="s">
        <v>3947</v>
      </c>
      <c r="E391" s="61" t="s">
        <v>3812</v>
      </c>
      <c r="F391" s="61" t="s">
        <v>4547</v>
      </c>
      <c r="G391" s="61" t="s">
        <v>3780</v>
      </c>
      <c r="H391" s="61" t="s">
        <v>4548</v>
      </c>
      <c r="I391" s="61" t="s">
        <v>3780</v>
      </c>
      <c r="J391" s="62">
        <f t="shared" si="19"/>
        <v>0.38528935185185192</v>
      </c>
      <c r="K391" s="63">
        <v>1</v>
      </c>
      <c r="M391" s="61" t="s">
        <v>357</v>
      </c>
      <c r="N391" s="61" t="s">
        <v>165</v>
      </c>
      <c r="O391" s="61" t="s">
        <v>166</v>
      </c>
      <c r="P391" s="61" t="s">
        <v>3782</v>
      </c>
      <c r="Q391" s="61" t="s">
        <v>3812</v>
      </c>
      <c r="R391" s="61" t="s">
        <v>6206</v>
      </c>
      <c r="S391" s="61" t="s">
        <v>3780</v>
      </c>
      <c r="T391" s="61" t="s">
        <v>6207</v>
      </c>
      <c r="U391" s="61" t="s">
        <v>3780</v>
      </c>
      <c r="V391" s="62"/>
      <c r="W391" s="61" t="str">
        <f t="shared" si="20"/>
        <v>08</v>
      </c>
      <c r="X391" s="62" t="str">
        <f t="shared" si="21"/>
        <v>18</v>
      </c>
      <c r="Y391" s="63">
        <v>1</v>
      </c>
    </row>
    <row r="392" spans="1:25" ht="14.4">
      <c r="A392" s="61" t="s">
        <v>1290</v>
      </c>
      <c r="B392" s="61" t="s">
        <v>40</v>
      </c>
      <c r="C392" s="61" t="s">
        <v>2016</v>
      </c>
      <c r="D392" s="61" t="s">
        <v>3807</v>
      </c>
      <c r="E392" s="61" t="s">
        <v>3812</v>
      </c>
      <c r="F392" s="61" t="s">
        <v>4549</v>
      </c>
      <c r="G392" s="61" t="s">
        <v>3780</v>
      </c>
      <c r="H392" s="61" t="s">
        <v>4550</v>
      </c>
      <c r="I392" s="61" t="s">
        <v>3780</v>
      </c>
      <c r="J392" s="62">
        <f t="shared" si="19"/>
        <v>0.38534722222222217</v>
      </c>
      <c r="K392" s="63">
        <v>1</v>
      </c>
      <c r="M392" s="61" t="s">
        <v>723</v>
      </c>
      <c r="N392" s="61" t="s">
        <v>165</v>
      </c>
      <c r="O392" s="61" t="s">
        <v>166</v>
      </c>
      <c r="P392" s="61" t="s">
        <v>3872</v>
      </c>
      <c r="Q392" s="61" t="s">
        <v>3812</v>
      </c>
      <c r="R392" s="61" t="s">
        <v>6208</v>
      </c>
      <c r="S392" s="61" t="s">
        <v>3780</v>
      </c>
      <c r="T392" s="61" t="s">
        <v>4115</v>
      </c>
      <c r="U392" s="61" t="s">
        <v>3780</v>
      </c>
      <c r="V392" s="62"/>
      <c r="W392" s="61" t="str">
        <f t="shared" si="20"/>
        <v>08</v>
      </c>
      <c r="X392" s="62" t="str">
        <f t="shared" si="21"/>
        <v>17</v>
      </c>
      <c r="Y392" s="63">
        <v>1</v>
      </c>
    </row>
    <row r="393" spans="1:25" ht="14.4">
      <c r="A393" s="61" t="s">
        <v>186</v>
      </c>
      <c r="B393" s="61" t="s">
        <v>187</v>
      </c>
      <c r="C393" s="61" t="s">
        <v>2090</v>
      </c>
      <c r="D393" s="61" t="s">
        <v>3894</v>
      </c>
      <c r="E393" s="61" t="s">
        <v>3912</v>
      </c>
      <c r="F393" s="61" t="s">
        <v>4551</v>
      </c>
      <c r="G393" s="61" t="s">
        <v>3780</v>
      </c>
      <c r="H393" s="61" t="s">
        <v>4552</v>
      </c>
      <c r="I393" s="61" t="s">
        <v>3780</v>
      </c>
      <c r="J393" s="62">
        <f t="shared" si="19"/>
        <v>0.38535879629629627</v>
      </c>
      <c r="K393" s="63">
        <v>1</v>
      </c>
      <c r="M393" s="61" t="s">
        <v>1080</v>
      </c>
      <c r="N393" s="61" t="s">
        <v>165</v>
      </c>
      <c r="O393" s="61" t="s">
        <v>166</v>
      </c>
      <c r="P393" s="61" t="s">
        <v>3777</v>
      </c>
      <c r="Q393" s="61" t="s">
        <v>3812</v>
      </c>
      <c r="R393" s="61" t="s">
        <v>6209</v>
      </c>
      <c r="S393" s="61" t="s">
        <v>3780</v>
      </c>
      <c r="T393" s="61" t="s">
        <v>6210</v>
      </c>
      <c r="U393" s="61" t="s">
        <v>3780</v>
      </c>
      <c r="V393" s="62"/>
      <c r="W393" s="61" t="str">
        <f t="shared" si="20"/>
        <v>08</v>
      </c>
      <c r="X393" s="62" t="str">
        <f t="shared" si="21"/>
        <v>18</v>
      </c>
      <c r="Y393" s="63">
        <v>1</v>
      </c>
    </row>
    <row r="394" spans="1:25" ht="14.4">
      <c r="A394" s="61" t="s">
        <v>1128</v>
      </c>
      <c r="B394" s="61" t="s">
        <v>187</v>
      </c>
      <c r="C394" s="61" t="s">
        <v>2090</v>
      </c>
      <c r="D394" s="61" t="s">
        <v>4015</v>
      </c>
      <c r="E394" s="61" t="s">
        <v>3912</v>
      </c>
      <c r="F394" s="61" t="s">
        <v>4553</v>
      </c>
      <c r="G394" s="61" t="s">
        <v>3780</v>
      </c>
      <c r="H394" s="61" t="s">
        <v>4554</v>
      </c>
      <c r="I394" s="61" t="s">
        <v>3780</v>
      </c>
      <c r="J394" s="62">
        <f t="shared" si="19"/>
        <v>0.38541666666666669</v>
      </c>
      <c r="K394" s="63">
        <v>1</v>
      </c>
      <c r="M394" s="61" t="s">
        <v>164</v>
      </c>
      <c r="N394" s="61" t="s">
        <v>165</v>
      </c>
      <c r="O394" s="61" t="s">
        <v>166</v>
      </c>
      <c r="P394" s="61" t="s">
        <v>3840</v>
      </c>
      <c r="Q394" s="61" t="s">
        <v>3812</v>
      </c>
      <c r="R394" s="61" t="s">
        <v>6211</v>
      </c>
      <c r="S394" s="61" t="s">
        <v>3780</v>
      </c>
      <c r="T394" s="61" t="s">
        <v>5761</v>
      </c>
      <c r="U394" s="61" t="s">
        <v>3780</v>
      </c>
      <c r="V394" s="62"/>
      <c r="W394" s="61" t="str">
        <f t="shared" si="20"/>
        <v>08</v>
      </c>
      <c r="X394" s="62" t="str">
        <f t="shared" si="21"/>
        <v>17</v>
      </c>
      <c r="Y394" s="63">
        <v>1</v>
      </c>
    </row>
    <row r="395" spans="1:25" ht="14.4">
      <c r="A395" s="61" t="s">
        <v>1418</v>
      </c>
      <c r="B395" s="61" t="s">
        <v>187</v>
      </c>
      <c r="C395" s="61" t="s">
        <v>2090</v>
      </c>
      <c r="D395" s="61" t="s">
        <v>4015</v>
      </c>
      <c r="E395" s="61" t="s">
        <v>3849</v>
      </c>
      <c r="F395" s="61" t="s">
        <v>4555</v>
      </c>
      <c r="G395" s="61" t="s">
        <v>3780</v>
      </c>
      <c r="H395" s="61" t="s">
        <v>4556</v>
      </c>
      <c r="I395" s="61" t="s">
        <v>3780</v>
      </c>
      <c r="J395" s="62">
        <f t="shared" si="19"/>
        <v>0.38545138888888891</v>
      </c>
      <c r="K395" s="63">
        <v>1</v>
      </c>
      <c r="M395" s="61" t="s">
        <v>1152</v>
      </c>
      <c r="N395" s="61" t="s">
        <v>165</v>
      </c>
      <c r="O395" s="61" t="s">
        <v>166</v>
      </c>
      <c r="P395" s="61" t="s">
        <v>3867</v>
      </c>
      <c r="Q395" s="61" t="s">
        <v>3812</v>
      </c>
      <c r="R395" s="61" t="s">
        <v>6211</v>
      </c>
      <c r="S395" s="61" t="s">
        <v>3780</v>
      </c>
      <c r="T395" s="61" t="s">
        <v>6212</v>
      </c>
      <c r="U395" s="61" t="s">
        <v>3780</v>
      </c>
      <c r="V395" s="62"/>
      <c r="W395" s="61" t="str">
        <f t="shared" si="20"/>
        <v>08</v>
      </c>
      <c r="X395" s="62" t="str">
        <f t="shared" si="21"/>
        <v>17</v>
      </c>
      <c r="Y395" s="63">
        <v>1</v>
      </c>
    </row>
    <row r="396" spans="1:25" ht="14.4">
      <c r="A396" s="61" t="s">
        <v>1205</v>
      </c>
      <c r="B396" s="61" t="s">
        <v>40</v>
      </c>
      <c r="C396" s="61" t="s">
        <v>2016</v>
      </c>
      <c r="D396" s="61" t="s">
        <v>3886</v>
      </c>
      <c r="E396" s="61" t="s">
        <v>3849</v>
      </c>
      <c r="F396" s="61" t="s">
        <v>4557</v>
      </c>
      <c r="G396" s="61" t="s">
        <v>3767</v>
      </c>
      <c r="H396" s="61" t="s">
        <v>4558</v>
      </c>
      <c r="I396" s="61" t="s">
        <v>3767</v>
      </c>
      <c r="J396" s="62">
        <f t="shared" si="19"/>
        <v>0.3854745370370371</v>
      </c>
      <c r="K396" s="63">
        <v>0</v>
      </c>
      <c r="M396" s="61" t="s">
        <v>1152</v>
      </c>
      <c r="N396" s="61" t="s">
        <v>165</v>
      </c>
      <c r="O396" s="61" t="s">
        <v>166</v>
      </c>
      <c r="P396" s="61" t="s">
        <v>3992</v>
      </c>
      <c r="Q396" s="61" t="s">
        <v>3812</v>
      </c>
      <c r="R396" s="61" t="s">
        <v>6213</v>
      </c>
      <c r="S396" s="61" t="s">
        <v>3780</v>
      </c>
      <c r="T396" s="61" t="s">
        <v>6214</v>
      </c>
      <c r="U396" s="61" t="s">
        <v>3780</v>
      </c>
      <c r="V396" s="62"/>
      <c r="W396" s="61" t="str">
        <f t="shared" si="20"/>
        <v>08</v>
      </c>
      <c r="X396" s="62" t="str">
        <f t="shared" si="21"/>
        <v>18</v>
      </c>
      <c r="Y396" s="63">
        <v>1</v>
      </c>
    </row>
    <row r="397" spans="1:25" ht="14.4">
      <c r="A397" s="61" t="s">
        <v>1481</v>
      </c>
      <c r="B397" s="61" t="s">
        <v>187</v>
      </c>
      <c r="C397" s="61" t="s">
        <v>2090</v>
      </c>
      <c r="D397" s="61" t="s">
        <v>3992</v>
      </c>
      <c r="E397" s="61" t="s">
        <v>3812</v>
      </c>
      <c r="F397" s="61" t="s">
        <v>4559</v>
      </c>
      <c r="G397" s="61" t="s">
        <v>3780</v>
      </c>
      <c r="H397" s="61" t="s">
        <v>4560</v>
      </c>
      <c r="I397" s="61" t="s">
        <v>3780</v>
      </c>
      <c r="J397" s="62">
        <f t="shared" si="19"/>
        <v>0.3856134259259259</v>
      </c>
      <c r="K397" s="63">
        <v>1</v>
      </c>
      <c r="M397" s="61" t="s">
        <v>1152</v>
      </c>
      <c r="N397" s="61" t="s">
        <v>165</v>
      </c>
      <c r="O397" s="61" t="s">
        <v>166</v>
      </c>
      <c r="P397" s="61" t="s">
        <v>3794</v>
      </c>
      <c r="Q397" s="61" t="s">
        <v>3812</v>
      </c>
      <c r="R397" s="61" t="s">
        <v>6215</v>
      </c>
      <c r="S397" s="61" t="s">
        <v>3780</v>
      </c>
      <c r="T397" s="61" t="s">
        <v>6216</v>
      </c>
      <c r="U397" s="61" t="s">
        <v>3780</v>
      </c>
      <c r="V397" s="62"/>
      <c r="W397" s="61" t="str">
        <f t="shared" si="20"/>
        <v>08</v>
      </c>
      <c r="X397" s="62" t="str">
        <f t="shared" si="21"/>
        <v>20</v>
      </c>
      <c r="Y397" s="63">
        <v>2</v>
      </c>
    </row>
    <row r="398" spans="1:25" ht="14.4">
      <c r="A398" s="61" t="s">
        <v>635</v>
      </c>
      <c r="B398" s="61" t="s">
        <v>187</v>
      </c>
      <c r="C398" s="61" t="s">
        <v>2090</v>
      </c>
      <c r="D398" s="61" t="s">
        <v>4015</v>
      </c>
      <c r="E398" s="61" t="s">
        <v>3849</v>
      </c>
      <c r="F398" s="61" t="s">
        <v>4561</v>
      </c>
      <c r="G398" s="61" t="s">
        <v>3780</v>
      </c>
      <c r="H398" s="61" t="s">
        <v>4562</v>
      </c>
      <c r="I398" s="61" t="s">
        <v>3780</v>
      </c>
      <c r="J398" s="62">
        <f t="shared" si="19"/>
        <v>0.38567129629629626</v>
      </c>
      <c r="K398" s="63">
        <v>1</v>
      </c>
      <c r="M398" s="61" t="s">
        <v>1152</v>
      </c>
      <c r="N398" s="61" t="s">
        <v>165</v>
      </c>
      <c r="O398" s="61" t="s">
        <v>166</v>
      </c>
      <c r="P398" s="61" t="s">
        <v>3886</v>
      </c>
      <c r="Q398" s="61" t="s">
        <v>3812</v>
      </c>
      <c r="R398" s="61" t="s">
        <v>6217</v>
      </c>
      <c r="S398" s="61" t="s">
        <v>3780</v>
      </c>
      <c r="T398" s="61" t="s">
        <v>6218</v>
      </c>
      <c r="U398" s="61" t="s">
        <v>3780</v>
      </c>
      <c r="V398" s="62"/>
      <c r="W398" s="61" t="str">
        <f t="shared" si="20"/>
        <v>08</v>
      </c>
      <c r="X398" s="62" t="str">
        <f t="shared" si="21"/>
        <v>17</v>
      </c>
      <c r="Y398" s="63">
        <v>1</v>
      </c>
    </row>
    <row r="399" spans="1:25" ht="14.4">
      <c r="A399" s="61" t="s">
        <v>186</v>
      </c>
      <c r="B399" s="61" t="s">
        <v>187</v>
      </c>
      <c r="C399" s="61" t="s">
        <v>2090</v>
      </c>
      <c r="D399" s="61" t="s">
        <v>3811</v>
      </c>
      <c r="E399" s="61" t="s">
        <v>3795</v>
      </c>
      <c r="F399" s="61" t="s">
        <v>4563</v>
      </c>
      <c r="G399" s="61" t="s">
        <v>3780</v>
      </c>
      <c r="H399" s="61" t="s">
        <v>4564</v>
      </c>
      <c r="I399" s="61" t="s">
        <v>3780</v>
      </c>
      <c r="J399" s="62">
        <f t="shared" si="19"/>
        <v>0.38586805555555553</v>
      </c>
      <c r="K399" s="63">
        <v>1</v>
      </c>
      <c r="M399" s="61" t="s">
        <v>1298</v>
      </c>
      <c r="N399" s="61" t="s">
        <v>165</v>
      </c>
      <c r="O399" s="61" t="s">
        <v>166</v>
      </c>
      <c r="P399" s="61" t="s">
        <v>3872</v>
      </c>
      <c r="Q399" s="61" t="s">
        <v>3812</v>
      </c>
      <c r="R399" s="61" t="s">
        <v>6217</v>
      </c>
      <c r="S399" s="61" t="s">
        <v>3780</v>
      </c>
      <c r="T399" s="61" t="s">
        <v>6219</v>
      </c>
      <c r="U399" s="61" t="s">
        <v>3780</v>
      </c>
      <c r="V399" s="62"/>
      <c r="W399" s="61" t="str">
        <f t="shared" si="20"/>
        <v>08</v>
      </c>
      <c r="X399" s="62" t="str">
        <f t="shared" si="21"/>
        <v>17</v>
      </c>
      <c r="Y399" s="63">
        <v>1</v>
      </c>
    </row>
    <row r="400" spans="1:25" ht="14.4">
      <c r="A400" s="61" t="s">
        <v>1489</v>
      </c>
      <c r="B400" s="61" t="s">
        <v>187</v>
      </c>
      <c r="C400" s="61" t="s">
        <v>2090</v>
      </c>
      <c r="D400" s="61" t="s">
        <v>3960</v>
      </c>
      <c r="E400" s="61" t="s">
        <v>3927</v>
      </c>
      <c r="F400" s="61" t="s">
        <v>4565</v>
      </c>
      <c r="G400" s="61" t="s">
        <v>3780</v>
      </c>
      <c r="H400" s="61" t="s">
        <v>4566</v>
      </c>
      <c r="I400" s="61" t="s">
        <v>3780</v>
      </c>
      <c r="J400" s="62">
        <f t="shared" si="19"/>
        <v>0.38586805555555553</v>
      </c>
      <c r="K400" s="63">
        <v>1</v>
      </c>
      <c r="M400" s="61" t="s">
        <v>723</v>
      </c>
      <c r="N400" s="61" t="s">
        <v>165</v>
      </c>
      <c r="O400" s="61" t="s">
        <v>166</v>
      </c>
      <c r="P400" s="61" t="s">
        <v>3802</v>
      </c>
      <c r="Q400" s="61" t="s">
        <v>3812</v>
      </c>
      <c r="R400" s="61" t="s">
        <v>6220</v>
      </c>
      <c r="S400" s="61" t="s">
        <v>3780</v>
      </c>
      <c r="T400" s="61" t="s">
        <v>6221</v>
      </c>
      <c r="U400" s="61" t="s">
        <v>3780</v>
      </c>
      <c r="V400" s="62"/>
      <c r="W400" s="61" t="str">
        <f t="shared" si="20"/>
        <v>08</v>
      </c>
      <c r="X400" s="62" t="str">
        <f t="shared" si="21"/>
        <v>17</v>
      </c>
      <c r="Y400" s="63">
        <v>1</v>
      </c>
    </row>
    <row r="401" spans="1:25" ht="14.4">
      <c r="A401" s="61" t="s">
        <v>1702</v>
      </c>
      <c r="B401" s="61" t="s">
        <v>40</v>
      </c>
      <c r="C401" s="61" t="s">
        <v>2016</v>
      </c>
      <c r="D401" s="61" t="s">
        <v>3859</v>
      </c>
      <c r="E401" s="61" t="s">
        <v>3820</v>
      </c>
      <c r="F401" s="61" t="s">
        <v>4567</v>
      </c>
      <c r="G401" s="61" t="s">
        <v>3780</v>
      </c>
      <c r="H401" s="61" t="s">
        <v>4568</v>
      </c>
      <c r="I401" s="61" t="s">
        <v>3780</v>
      </c>
      <c r="J401" s="62">
        <f t="shared" si="19"/>
        <v>0.38587962962962957</v>
      </c>
      <c r="K401" s="63">
        <v>1</v>
      </c>
      <c r="M401" s="61" t="s">
        <v>1152</v>
      </c>
      <c r="N401" s="61" t="s">
        <v>165</v>
      </c>
      <c r="O401" s="61" t="s">
        <v>166</v>
      </c>
      <c r="P401" s="61" t="s">
        <v>3862</v>
      </c>
      <c r="Q401" s="61" t="s">
        <v>3812</v>
      </c>
      <c r="R401" s="61" t="s">
        <v>6222</v>
      </c>
      <c r="S401" s="61" t="s">
        <v>3780</v>
      </c>
      <c r="T401" s="61" t="s">
        <v>6223</v>
      </c>
      <c r="U401" s="61" t="s">
        <v>3780</v>
      </c>
      <c r="V401" s="62"/>
      <c r="W401" s="61" t="str">
        <f t="shared" si="20"/>
        <v>08</v>
      </c>
      <c r="X401" s="62" t="str">
        <f t="shared" si="21"/>
        <v>20</v>
      </c>
      <c r="Y401" s="63">
        <v>2</v>
      </c>
    </row>
    <row r="402" spans="1:25" ht="14.4">
      <c r="A402" s="61" t="s">
        <v>1354</v>
      </c>
      <c r="B402" s="61" t="s">
        <v>187</v>
      </c>
      <c r="C402" s="61" t="s">
        <v>2090</v>
      </c>
      <c r="D402" s="61" t="s">
        <v>3886</v>
      </c>
      <c r="E402" s="61" t="s">
        <v>3985</v>
      </c>
      <c r="F402" s="61" t="s">
        <v>4569</v>
      </c>
      <c r="G402" s="61" t="s">
        <v>3780</v>
      </c>
      <c r="H402" s="61" t="s">
        <v>4570</v>
      </c>
      <c r="I402" s="61" t="s">
        <v>3780</v>
      </c>
      <c r="J402" s="62">
        <f t="shared" si="19"/>
        <v>0.38590277777777782</v>
      </c>
      <c r="K402" s="63">
        <v>1</v>
      </c>
      <c r="M402" s="61" t="s">
        <v>1152</v>
      </c>
      <c r="N402" s="61" t="s">
        <v>165</v>
      </c>
      <c r="O402" s="61" t="s">
        <v>166</v>
      </c>
      <c r="P402" s="61" t="s">
        <v>3947</v>
      </c>
      <c r="Q402" s="61" t="s">
        <v>3812</v>
      </c>
      <c r="R402" s="61" t="s">
        <v>6224</v>
      </c>
      <c r="S402" s="61" t="s">
        <v>3780</v>
      </c>
      <c r="T402" s="61" t="s">
        <v>6225</v>
      </c>
      <c r="U402" s="61" t="s">
        <v>3780</v>
      </c>
      <c r="V402" s="62"/>
      <c r="W402" s="61" t="str">
        <f t="shared" si="20"/>
        <v>08</v>
      </c>
      <c r="X402" s="62" t="str">
        <f t="shared" si="21"/>
        <v>17</v>
      </c>
      <c r="Y402" s="63">
        <v>1</v>
      </c>
    </row>
    <row r="403" spans="1:25" ht="14.4">
      <c r="A403" s="61" t="s">
        <v>1273</v>
      </c>
      <c r="B403" s="61" t="s">
        <v>187</v>
      </c>
      <c r="C403" s="61" t="s">
        <v>2090</v>
      </c>
      <c r="D403" s="61" t="s">
        <v>3960</v>
      </c>
      <c r="E403" s="61" t="s">
        <v>3927</v>
      </c>
      <c r="F403" s="61" t="s">
        <v>4571</v>
      </c>
      <c r="G403" s="61" t="s">
        <v>3780</v>
      </c>
      <c r="H403" s="61" t="s">
        <v>4572</v>
      </c>
      <c r="I403" s="61" t="s">
        <v>3780</v>
      </c>
      <c r="J403" s="62">
        <f t="shared" si="19"/>
        <v>0.3859143518518518</v>
      </c>
      <c r="K403" s="63">
        <v>1</v>
      </c>
      <c r="M403" s="61" t="s">
        <v>1152</v>
      </c>
      <c r="N403" s="61" t="s">
        <v>165</v>
      </c>
      <c r="O403" s="61" t="s">
        <v>166</v>
      </c>
      <c r="P403" s="61" t="s">
        <v>3819</v>
      </c>
      <c r="Q403" s="61" t="s">
        <v>3812</v>
      </c>
      <c r="R403" s="61" t="s">
        <v>6226</v>
      </c>
      <c r="S403" s="61" t="s">
        <v>3780</v>
      </c>
      <c r="T403" s="61" t="s">
        <v>6227</v>
      </c>
      <c r="U403" s="61" t="s">
        <v>3780</v>
      </c>
      <c r="V403" s="62"/>
      <c r="W403" s="61" t="str">
        <f t="shared" si="20"/>
        <v>08</v>
      </c>
      <c r="X403" s="62" t="str">
        <f t="shared" si="21"/>
        <v>18</v>
      </c>
      <c r="Y403" s="63">
        <v>1</v>
      </c>
    </row>
    <row r="404" spans="1:25" ht="14.4">
      <c r="A404" s="61" t="s">
        <v>1205</v>
      </c>
      <c r="B404" s="61" t="s">
        <v>40</v>
      </c>
      <c r="C404" s="61" t="s">
        <v>2016</v>
      </c>
      <c r="D404" s="61" t="s">
        <v>3921</v>
      </c>
      <c r="E404" s="61" t="s">
        <v>3812</v>
      </c>
      <c r="F404" s="61" t="s">
        <v>4573</v>
      </c>
      <c r="G404" s="61" t="s">
        <v>3780</v>
      </c>
      <c r="H404" s="61" t="s">
        <v>4574</v>
      </c>
      <c r="I404" s="61" t="s">
        <v>3780</v>
      </c>
      <c r="J404" s="62">
        <f t="shared" si="19"/>
        <v>0.3859375000000001</v>
      </c>
      <c r="K404" s="63">
        <v>1</v>
      </c>
      <c r="M404" s="61" t="s">
        <v>357</v>
      </c>
      <c r="N404" s="61" t="s">
        <v>165</v>
      </c>
      <c r="O404" s="61" t="s">
        <v>166</v>
      </c>
      <c r="P404" s="61" t="s">
        <v>3852</v>
      </c>
      <c r="Q404" s="61" t="s">
        <v>3812</v>
      </c>
      <c r="R404" s="61" t="s">
        <v>6228</v>
      </c>
      <c r="S404" s="61" t="s">
        <v>3780</v>
      </c>
      <c r="T404" s="61" t="s">
        <v>6229</v>
      </c>
      <c r="U404" s="61" t="s">
        <v>3780</v>
      </c>
      <c r="V404" s="62"/>
      <c r="W404" s="61" t="str">
        <f t="shared" si="20"/>
        <v>08</v>
      </c>
      <c r="X404" s="62" t="str">
        <f t="shared" si="21"/>
        <v>17</v>
      </c>
      <c r="Y404" s="63">
        <v>1</v>
      </c>
    </row>
    <row r="405" spans="1:25" ht="14.4">
      <c r="A405" s="61" t="s">
        <v>821</v>
      </c>
      <c r="B405" s="61" t="s">
        <v>187</v>
      </c>
      <c r="C405" s="61" t="s">
        <v>2090</v>
      </c>
      <c r="D405" s="61" t="s">
        <v>3823</v>
      </c>
      <c r="E405" s="61" t="s">
        <v>1776</v>
      </c>
      <c r="F405" s="61" t="s">
        <v>4575</v>
      </c>
      <c r="G405" s="61" t="s">
        <v>1776</v>
      </c>
      <c r="H405" s="61" t="s">
        <v>4576</v>
      </c>
      <c r="I405" s="61" t="s">
        <v>1776</v>
      </c>
      <c r="J405" s="62">
        <f t="shared" si="19"/>
        <v>0.38594907407407397</v>
      </c>
      <c r="K405" s="63">
        <v>1</v>
      </c>
      <c r="M405" s="61" t="s">
        <v>173</v>
      </c>
      <c r="N405" s="61" t="s">
        <v>165</v>
      </c>
      <c r="O405" s="61" t="s">
        <v>134</v>
      </c>
      <c r="P405" s="61" t="s">
        <v>3938</v>
      </c>
      <c r="Q405" s="61" t="s">
        <v>3812</v>
      </c>
      <c r="R405" s="61" t="s">
        <v>6230</v>
      </c>
      <c r="S405" s="61" t="s">
        <v>3780</v>
      </c>
      <c r="T405" s="61" t="s">
        <v>6231</v>
      </c>
      <c r="U405" s="61" t="s">
        <v>3780</v>
      </c>
      <c r="V405" s="62"/>
      <c r="W405" s="61" t="str">
        <f t="shared" si="20"/>
        <v>08</v>
      </c>
      <c r="X405" s="62" t="str">
        <f t="shared" si="21"/>
        <v>18</v>
      </c>
      <c r="Y405" s="63">
        <v>1</v>
      </c>
    </row>
    <row r="406" spans="1:25" ht="14.4">
      <c r="A406" s="61" t="s">
        <v>1483</v>
      </c>
      <c r="B406" s="61" t="s">
        <v>187</v>
      </c>
      <c r="C406" s="61" t="s">
        <v>2090</v>
      </c>
      <c r="D406" s="61" t="s">
        <v>4015</v>
      </c>
      <c r="E406" s="61" t="s">
        <v>4577</v>
      </c>
      <c r="F406" s="61" t="s">
        <v>4578</v>
      </c>
      <c r="G406" s="61" t="s">
        <v>3767</v>
      </c>
      <c r="H406" s="61" t="s">
        <v>4579</v>
      </c>
      <c r="I406" s="61" t="s">
        <v>3767</v>
      </c>
      <c r="J406" s="62">
        <f t="shared" si="19"/>
        <v>0.38597222222222227</v>
      </c>
      <c r="K406" s="63">
        <v>0</v>
      </c>
      <c r="M406" s="61" t="s">
        <v>723</v>
      </c>
      <c r="N406" s="61" t="s">
        <v>165</v>
      </c>
      <c r="O406" s="61" t="s">
        <v>166</v>
      </c>
      <c r="P406" s="61" t="s">
        <v>4015</v>
      </c>
      <c r="Q406" s="61" t="s">
        <v>3812</v>
      </c>
      <c r="R406" s="61" t="s">
        <v>6232</v>
      </c>
      <c r="S406" s="61" t="s">
        <v>3780</v>
      </c>
      <c r="T406" s="61" t="s">
        <v>6233</v>
      </c>
      <c r="U406" s="61" t="s">
        <v>3780</v>
      </c>
      <c r="V406" s="62"/>
      <c r="W406" s="61" t="str">
        <f t="shared" si="20"/>
        <v>08</v>
      </c>
      <c r="X406" s="62" t="str">
        <f t="shared" si="21"/>
        <v>17</v>
      </c>
      <c r="Y406" s="63">
        <v>1</v>
      </c>
    </row>
    <row r="407" spans="1:25" ht="14.4">
      <c r="A407" s="61" t="s">
        <v>1128</v>
      </c>
      <c r="B407" s="61" t="s">
        <v>187</v>
      </c>
      <c r="C407" s="61" t="s">
        <v>2090</v>
      </c>
      <c r="D407" s="61" t="s">
        <v>3886</v>
      </c>
      <c r="E407" s="61" t="s">
        <v>3912</v>
      </c>
      <c r="F407" s="61" t="s">
        <v>4580</v>
      </c>
      <c r="G407" s="61" t="s">
        <v>3780</v>
      </c>
      <c r="H407" s="61" t="s">
        <v>4581</v>
      </c>
      <c r="I407" s="61" t="s">
        <v>3780</v>
      </c>
      <c r="J407" s="62">
        <f t="shared" si="19"/>
        <v>0.38601851851851848</v>
      </c>
      <c r="K407" s="63">
        <v>1</v>
      </c>
      <c r="M407" s="61" t="s">
        <v>357</v>
      </c>
      <c r="N407" s="61" t="s">
        <v>165</v>
      </c>
      <c r="O407" s="61" t="s">
        <v>166</v>
      </c>
      <c r="P407" s="61" t="s">
        <v>3802</v>
      </c>
      <c r="Q407" s="61" t="s">
        <v>3812</v>
      </c>
      <c r="R407" s="61" t="s">
        <v>6234</v>
      </c>
      <c r="S407" s="61" t="s">
        <v>3780</v>
      </c>
      <c r="T407" s="61" t="s">
        <v>6235</v>
      </c>
      <c r="U407" s="61" t="s">
        <v>3780</v>
      </c>
      <c r="V407" s="62"/>
      <c r="W407" s="61" t="str">
        <f t="shared" si="20"/>
        <v>08</v>
      </c>
      <c r="X407" s="62" t="str">
        <f t="shared" si="21"/>
        <v>20</v>
      </c>
      <c r="Y407" s="63">
        <v>2</v>
      </c>
    </row>
    <row r="408" spans="1:25" ht="14.4">
      <c r="A408" s="61" t="s">
        <v>299</v>
      </c>
      <c r="B408" s="61" t="s">
        <v>187</v>
      </c>
      <c r="C408" s="61" t="s">
        <v>2090</v>
      </c>
      <c r="D408" s="61" t="s">
        <v>3840</v>
      </c>
      <c r="E408" s="61" t="s">
        <v>3812</v>
      </c>
      <c r="F408" s="61" t="s">
        <v>4582</v>
      </c>
      <c r="G408" s="61" t="s">
        <v>3780</v>
      </c>
      <c r="H408" s="61" t="s">
        <v>4454</v>
      </c>
      <c r="I408" s="61" t="s">
        <v>3780</v>
      </c>
      <c r="J408" s="62">
        <f t="shared" si="19"/>
        <v>0.38608796296296294</v>
      </c>
      <c r="K408" s="63">
        <v>1</v>
      </c>
      <c r="M408" s="61" t="s">
        <v>357</v>
      </c>
      <c r="N408" s="61" t="s">
        <v>165</v>
      </c>
      <c r="O408" s="61" t="s">
        <v>166</v>
      </c>
      <c r="P408" s="61" t="s">
        <v>3819</v>
      </c>
      <c r="Q408" s="61" t="s">
        <v>3812</v>
      </c>
      <c r="R408" s="61" t="s">
        <v>6236</v>
      </c>
      <c r="S408" s="61" t="s">
        <v>3780</v>
      </c>
      <c r="T408" s="61" t="s">
        <v>5801</v>
      </c>
      <c r="U408" s="61" t="s">
        <v>3780</v>
      </c>
      <c r="V408" s="62"/>
      <c r="W408" s="61" t="str">
        <f t="shared" si="20"/>
        <v>08</v>
      </c>
      <c r="X408" s="62" t="str">
        <f t="shared" si="21"/>
        <v>17</v>
      </c>
      <c r="Y408" s="63">
        <v>1</v>
      </c>
    </row>
    <row r="409" spans="1:25" ht="14.4">
      <c r="A409" s="61" t="s">
        <v>364</v>
      </c>
      <c r="B409" s="61" t="s">
        <v>187</v>
      </c>
      <c r="C409" s="61" t="s">
        <v>2090</v>
      </c>
      <c r="D409" s="61" t="s">
        <v>3798</v>
      </c>
      <c r="E409" s="61" t="s">
        <v>3968</v>
      </c>
      <c r="F409" s="61" t="s">
        <v>4583</v>
      </c>
      <c r="G409" s="61" t="s">
        <v>3780</v>
      </c>
      <c r="H409" s="61" t="s">
        <v>4584</v>
      </c>
      <c r="I409" s="61" t="s">
        <v>3780</v>
      </c>
      <c r="J409" s="62">
        <f t="shared" si="19"/>
        <v>0.38614583333333341</v>
      </c>
      <c r="K409" s="63">
        <v>1</v>
      </c>
      <c r="M409" s="61" t="s">
        <v>1152</v>
      </c>
      <c r="N409" s="61" t="s">
        <v>165</v>
      </c>
      <c r="O409" s="61" t="s">
        <v>166</v>
      </c>
      <c r="P409" s="61" t="s">
        <v>3957</v>
      </c>
      <c r="Q409" s="61" t="s">
        <v>3812</v>
      </c>
      <c r="R409" s="61" t="s">
        <v>6236</v>
      </c>
      <c r="S409" s="61" t="s">
        <v>3780</v>
      </c>
      <c r="T409" s="61" t="s">
        <v>3884</v>
      </c>
      <c r="U409" s="61" t="s">
        <v>3780</v>
      </c>
      <c r="V409" s="62"/>
      <c r="W409" s="61" t="str">
        <f t="shared" si="20"/>
        <v>08</v>
      </c>
      <c r="X409" s="62" t="str">
        <f t="shared" si="21"/>
        <v>18</v>
      </c>
      <c r="Y409" s="63">
        <v>1</v>
      </c>
    </row>
    <row r="410" spans="1:25" ht="14.4">
      <c r="A410" s="61" t="s">
        <v>1205</v>
      </c>
      <c r="B410" s="61" t="s">
        <v>40</v>
      </c>
      <c r="C410" s="61" t="s">
        <v>2016</v>
      </c>
      <c r="D410" s="61" t="s">
        <v>3829</v>
      </c>
      <c r="E410" s="61" t="s">
        <v>3812</v>
      </c>
      <c r="F410" s="61" t="s">
        <v>4585</v>
      </c>
      <c r="G410" s="61" t="s">
        <v>3780</v>
      </c>
      <c r="H410" s="61" t="s">
        <v>3858</v>
      </c>
      <c r="I410" s="61" t="s">
        <v>3780</v>
      </c>
      <c r="J410" s="62">
        <f t="shared" si="19"/>
        <v>0.38619212962962962</v>
      </c>
      <c r="K410" s="63">
        <v>1</v>
      </c>
      <c r="M410" s="61" t="s">
        <v>1080</v>
      </c>
      <c r="N410" s="61" t="s">
        <v>165</v>
      </c>
      <c r="O410" s="61" t="s">
        <v>166</v>
      </c>
      <c r="P410" s="61" t="s">
        <v>3921</v>
      </c>
      <c r="Q410" s="61" t="s">
        <v>3812</v>
      </c>
      <c r="R410" s="61" t="s">
        <v>6237</v>
      </c>
      <c r="S410" s="61" t="s">
        <v>3780</v>
      </c>
      <c r="T410" s="61" t="s">
        <v>6238</v>
      </c>
      <c r="U410" s="61" t="s">
        <v>3780</v>
      </c>
      <c r="V410" s="62"/>
      <c r="W410" s="61" t="str">
        <f t="shared" si="20"/>
        <v>08</v>
      </c>
      <c r="X410" s="62" t="str">
        <f t="shared" si="21"/>
        <v>17</v>
      </c>
      <c r="Y410" s="63">
        <v>1</v>
      </c>
    </row>
    <row r="411" spans="1:25" ht="14.4">
      <c r="A411" s="61" t="s">
        <v>638</v>
      </c>
      <c r="B411" s="61" t="s">
        <v>187</v>
      </c>
      <c r="C411" s="61" t="s">
        <v>2124</v>
      </c>
      <c r="D411" s="61" t="s">
        <v>4069</v>
      </c>
      <c r="E411" s="61" t="s">
        <v>3845</v>
      </c>
      <c r="F411" s="61" t="s">
        <v>4586</v>
      </c>
      <c r="G411" s="61" t="s">
        <v>3780</v>
      </c>
      <c r="H411" s="61" t="s">
        <v>4587</v>
      </c>
      <c r="I411" s="61" t="s">
        <v>3780</v>
      </c>
      <c r="J411" s="62">
        <f t="shared" si="19"/>
        <v>0.38619212962962962</v>
      </c>
      <c r="K411" s="63">
        <v>1</v>
      </c>
      <c r="M411" s="61" t="s">
        <v>1152</v>
      </c>
      <c r="N411" s="61" t="s">
        <v>165</v>
      </c>
      <c r="O411" s="61" t="s">
        <v>166</v>
      </c>
      <c r="P411" s="61" t="s">
        <v>3921</v>
      </c>
      <c r="Q411" s="61" t="s">
        <v>3812</v>
      </c>
      <c r="R411" s="61" t="s">
        <v>6239</v>
      </c>
      <c r="S411" s="61" t="s">
        <v>3780</v>
      </c>
      <c r="T411" s="61" t="s">
        <v>6240</v>
      </c>
      <c r="U411" s="61" t="s">
        <v>3780</v>
      </c>
      <c r="V411" s="62"/>
      <c r="W411" s="61" t="str">
        <f t="shared" si="20"/>
        <v>08</v>
      </c>
      <c r="X411" s="62" t="str">
        <f t="shared" si="21"/>
        <v>18</v>
      </c>
      <c r="Y411" s="63">
        <v>1</v>
      </c>
    </row>
    <row r="412" spans="1:25" ht="14.4">
      <c r="A412" s="61" t="s">
        <v>1484</v>
      </c>
      <c r="B412" s="61" t="s">
        <v>187</v>
      </c>
      <c r="C412" s="61" t="s">
        <v>2124</v>
      </c>
      <c r="D412" s="61" t="s">
        <v>3862</v>
      </c>
      <c r="E412" s="61" t="s">
        <v>3968</v>
      </c>
      <c r="F412" s="61" t="s">
        <v>4588</v>
      </c>
      <c r="G412" s="61" t="s">
        <v>3780</v>
      </c>
      <c r="H412" s="61" t="s">
        <v>4589</v>
      </c>
      <c r="I412" s="61" t="s">
        <v>3780</v>
      </c>
      <c r="J412" s="62">
        <f t="shared" si="19"/>
        <v>0.3862037037037036</v>
      </c>
      <c r="K412" s="63">
        <v>1</v>
      </c>
      <c r="M412" s="61" t="s">
        <v>357</v>
      </c>
      <c r="N412" s="61" t="s">
        <v>165</v>
      </c>
      <c r="O412" s="61" t="s">
        <v>166</v>
      </c>
      <c r="P412" s="61" t="s">
        <v>3811</v>
      </c>
      <c r="Q412" s="61" t="s">
        <v>3812</v>
      </c>
      <c r="R412" s="61" t="s">
        <v>6241</v>
      </c>
      <c r="S412" s="61" t="s">
        <v>3780</v>
      </c>
      <c r="T412" s="61" t="s">
        <v>6242</v>
      </c>
      <c r="U412" s="61" t="s">
        <v>3780</v>
      </c>
      <c r="V412" s="62"/>
      <c r="W412" s="61" t="str">
        <f t="shared" si="20"/>
        <v>08</v>
      </c>
      <c r="X412" s="62" t="str">
        <f t="shared" si="21"/>
        <v>17</v>
      </c>
      <c r="Y412" s="63">
        <v>1</v>
      </c>
    </row>
    <row r="413" spans="1:25" ht="14.4">
      <c r="A413" s="61" t="s">
        <v>1481</v>
      </c>
      <c r="B413" s="61" t="s">
        <v>187</v>
      </c>
      <c r="C413" s="61" t="s">
        <v>2090</v>
      </c>
      <c r="D413" s="61" t="s">
        <v>3837</v>
      </c>
      <c r="E413" s="61" t="s">
        <v>3927</v>
      </c>
      <c r="F413" s="61" t="s">
        <v>4590</v>
      </c>
      <c r="G413" s="61" t="s">
        <v>3780</v>
      </c>
      <c r="H413" s="61" t="s">
        <v>4591</v>
      </c>
      <c r="I413" s="61" t="s">
        <v>3780</v>
      </c>
      <c r="J413" s="62">
        <f t="shared" si="19"/>
        <v>0.38626157407407408</v>
      </c>
      <c r="K413" s="63">
        <v>1</v>
      </c>
      <c r="M413" s="61" t="s">
        <v>164</v>
      </c>
      <c r="N413" s="61" t="s">
        <v>165</v>
      </c>
      <c r="O413" s="61" t="s">
        <v>166</v>
      </c>
      <c r="P413" s="61" t="s">
        <v>3992</v>
      </c>
      <c r="Q413" s="61" t="s">
        <v>3812</v>
      </c>
      <c r="R413" s="61" t="s">
        <v>6243</v>
      </c>
      <c r="S413" s="61" t="s">
        <v>3780</v>
      </c>
      <c r="T413" s="61" t="s">
        <v>6244</v>
      </c>
      <c r="U413" s="61" t="s">
        <v>3780</v>
      </c>
      <c r="V413" s="62"/>
      <c r="W413" s="61" t="str">
        <f t="shared" si="20"/>
        <v>08</v>
      </c>
      <c r="X413" s="62" t="str">
        <f t="shared" si="21"/>
        <v>18</v>
      </c>
      <c r="Y413" s="63">
        <v>1</v>
      </c>
    </row>
    <row r="414" spans="1:25" ht="14.4">
      <c r="A414" s="61" t="s">
        <v>1273</v>
      </c>
      <c r="B414" s="61" t="s">
        <v>187</v>
      </c>
      <c r="C414" s="61" t="s">
        <v>2090</v>
      </c>
      <c r="D414" s="61" t="s">
        <v>3872</v>
      </c>
      <c r="E414" s="61" t="s">
        <v>3849</v>
      </c>
      <c r="F414" s="61" t="s">
        <v>4453</v>
      </c>
      <c r="G414" s="61" t="s">
        <v>3780</v>
      </c>
      <c r="H414" s="61" t="s">
        <v>4592</v>
      </c>
      <c r="I414" s="61" t="s">
        <v>3780</v>
      </c>
      <c r="J414" s="62">
        <f t="shared" si="19"/>
        <v>0.38628472222222227</v>
      </c>
      <c r="K414" s="63">
        <v>1</v>
      </c>
      <c r="M414" s="61" t="s">
        <v>1325</v>
      </c>
      <c r="N414" s="61" t="s">
        <v>165</v>
      </c>
      <c r="O414" s="61" t="s">
        <v>166</v>
      </c>
      <c r="P414" s="61" t="s">
        <v>3894</v>
      </c>
      <c r="Q414" s="61" t="s">
        <v>3812</v>
      </c>
      <c r="R414" s="61" t="s">
        <v>6243</v>
      </c>
      <c r="S414" s="61" t="s">
        <v>3780</v>
      </c>
      <c r="T414" s="61" t="s">
        <v>4434</v>
      </c>
      <c r="U414" s="61" t="s">
        <v>3780</v>
      </c>
      <c r="V414" s="62"/>
      <c r="W414" s="61" t="str">
        <f t="shared" si="20"/>
        <v>08</v>
      </c>
      <c r="X414" s="62" t="str">
        <f t="shared" si="21"/>
        <v>17</v>
      </c>
      <c r="Y414" s="63">
        <v>1</v>
      </c>
    </row>
    <row r="415" spans="1:25" ht="14.4">
      <c r="A415" s="61" t="s">
        <v>364</v>
      </c>
      <c r="B415" s="61" t="s">
        <v>187</v>
      </c>
      <c r="C415" s="61" t="s">
        <v>2090</v>
      </c>
      <c r="D415" s="61" t="s">
        <v>3960</v>
      </c>
      <c r="E415" s="61" t="s">
        <v>3927</v>
      </c>
      <c r="F415" s="61" t="s">
        <v>4593</v>
      </c>
      <c r="G415" s="61" t="s">
        <v>3780</v>
      </c>
      <c r="H415" s="61" t="s">
        <v>4594</v>
      </c>
      <c r="I415" s="61" t="s">
        <v>3780</v>
      </c>
      <c r="J415" s="62">
        <f t="shared" si="19"/>
        <v>0.38633101851851853</v>
      </c>
      <c r="K415" s="63">
        <v>1</v>
      </c>
      <c r="M415" s="61" t="s">
        <v>1080</v>
      </c>
      <c r="N415" s="61" t="s">
        <v>165</v>
      </c>
      <c r="O415" s="61" t="s">
        <v>166</v>
      </c>
      <c r="P415" s="61" t="s">
        <v>3782</v>
      </c>
      <c r="Q415" s="61" t="s">
        <v>3812</v>
      </c>
      <c r="R415" s="61" t="s">
        <v>6245</v>
      </c>
      <c r="S415" s="61" t="s">
        <v>3780</v>
      </c>
      <c r="T415" s="61" t="s">
        <v>6246</v>
      </c>
      <c r="U415" s="61" t="s">
        <v>3780</v>
      </c>
      <c r="V415" s="62"/>
      <c r="W415" s="61" t="str">
        <f t="shared" si="20"/>
        <v>08</v>
      </c>
      <c r="X415" s="62" t="str">
        <f t="shared" si="21"/>
        <v>17</v>
      </c>
      <c r="Y415" s="63">
        <v>1</v>
      </c>
    </row>
    <row r="416" spans="1:25" ht="14.4">
      <c r="A416" s="61" t="s">
        <v>1128</v>
      </c>
      <c r="B416" s="61" t="s">
        <v>187</v>
      </c>
      <c r="C416" s="61" t="s">
        <v>2090</v>
      </c>
      <c r="D416" s="61" t="s">
        <v>3852</v>
      </c>
      <c r="E416" s="61" t="s">
        <v>3912</v>
      </c>
      <c r="F416" s="61" t="s">
        <v>4595</v>
      </c>
      <c r="G416" s="61" t="s">
        <v>3780</v>
      </c>
      <c r="H416" s="61" t="s">
        <v>4596</v>
      </c>
      <c r="I416" s="61" t="s">
        <v>3780</v>
      </c>
      <c r="J416" s="62">
        <f t="shared" si="19"/>
        <v>0.38633101851851864</v>
      </c>
      <c r="K416" s="63">
        <v>1</v>
      </c>
      <c r="M416" s="61" t="s">
        <v>1152</v>
      </c>
      <c r="N416" s="61" t="s">
        <v>165</v>
      </c>
      <c r="O416" s="61" t="s">
        <v>166</v>
      </c>
      <c r="P416" s="61" t="s">
        <v>3782</v>
      </c>
      <c r="Q416" s="61" t="s">
        <v>3812</v>
      </c>
      <c r="R416" s="61" t="s">
        <v>6247</v>
      </c>
      <c r="S416" s="61" t="s">
        <v>3780</v>
      </c>
      <c r="T416" s="61" t="s">
        <v>6248</v>
      </c>
      <c r="U416" s="61" t="s">
        <v>3780</v>
      </c>
      <c r="V416" s="62"/>
      <c r="W416" s="61" t="str">
        <f t="shared" si="20"/>
        <v>08</v>
      </c>
      <c r="X416" s="62" t="str">
        <f t="shared" si="21"/>
        <v>17</v>
      </c>
      <c r="Y416" s="63">
        <v>1</v>
      </c>
    </row>
    <row r="417" spans="1:25" ht="14.4">
      <c r="A417" s="61" t="s">
        <v>635</v>
      </c>
      <c r="B417" s="61" t="s">
        <v>187</v>
      </c>
      <c r="C417" s="61" t="s">
        <v>2090</v>
      </c>
      <c r="D417" s="61" t="s">
        <v>3867</v>
      </c>
      <c r="E417" s="61" t="s">
        <v>3927</v>
      </c>
      <c r="F417" s="61" t="s">
        <v>4597</v>
      </c>
      <c r="G417" s="61" t="s">
        <v>3780</v>
      </c>
      <c r="H417" s="61" t="s">
        <v>4598</v>
      </c>
      <c r="I417" s="61" t="s">
        <v>3780</v>
      </c>
      <c r="J417" s="62">
        <f t="shared" si="19"/>
        <v>0.38641203703703703</v>
      </c>
      <c r="K417" s="63">
        <v>1</v>
      </c>
      <c r="M417" s="61" t="s">
        <v>357</v>
      </c>
      <c r="N417" s="61" t="s">
        <v>165</v>
      </c>
      <c r="O417" s="61" t="s">
        <v>166</v>
      </c>
      <c r="P417" s="61" t="s">
        <v>3867</v>
      </c>
      <c r="Q417" s="61" t="s">
        <v>3812</v>
      </c>
      <c r="R417" s="61" t="s">
        <v>6249</v>
      </c>
      <c r="S417" s="61" t="s">
        <v>3780</v>
      </c>
      <c r="T417" s="61" t="s">
        <v>6250</v>
      </c>
      <c r="U417" s="61" t="s">
        <v>3780</v>
      </c>
      <c r="V417" s="62"/>
      <c r="W417" s="61" t="str">
        <f t="shared" si="20"/>
        <v>08</v>
      </c>
      <c r="X417" s="62" t="str">
        <f t="shared" si="21"/>
        <v>17</v>
      </c>
      <c r="Y417" s="63">
        <v>1</v>
      </c>
    </row>
    <row r="418" spans="1:25" ht="14.4">
      <c r="A418" s="61" t="s">
        <v>122</v>
      </c>
      <c r="B418" s="61" t="s">
        <v>40</v>
      </c>
      <c r="C418" s="61" t="s">
        <v>2016</v>
      </c>
      <c r="D418" s="61" t="s">
        <v>4069</v>
      </c>
      <c r="E418" s="61" t="s">
        <v>3988</v>
      </c>
      <c r="F418" s="61" t="s">
        <v>4599</v>
      </c>
      <c r="G418" s="61" t="s">
        <v>3780</v>
      </c>
      <c r="H418" s="61" t="s">
        <v>4600</v>
      </c>
      <c r="I418" s="61" t="s">
        <v>3780</v>
      </c>
      <c r="J418" s="62">
        <f t="shared" si="19"/>
        <v>0.38644675925925925</v>
      </c>
      <c r="K418" s="63">
        <v>1</v>
      </c>
      <c r="M418" s="61" t="s">
        <v>1298</v>
      </c>
      <c r="N418" s="61" t="s">
        <v>165</v>
      </c>
      <c r="O418" s="61" t="s">
        <v>166</v>
      </c>
      <c r="P418" s="61" t="s">
        <v>3957</v>
      </c>
      <c r="Q418" s="61" t="s">
        <v>3812</v>
      </c>
      <c r="R418" s="61" t="s">
        <v>6251</v>
      </c>
      <c r="S418" s="61" t="s">
        <v>3780</v>
      </c>
      <c r="T418" s="61" t="s">
        <v>5115</v>
      </c>
      <c r="U418" s="61" t="s">
        <v>3780</v>
      </c>
      <c r="V418" s="62"/>
      <c r="W418" s="61" t="str">
        <f t="shared" si="20"/>
        <v>08</v>
      </c>
      <c r="X418" s="62" t="str">
        <f t="shared" si="21"/>
        <v>17</v>
      </c>
      <c r="Y418" s="63">
        <v>1</v>
      </c>
    </row>
    <row r="419" spans="1:25" ht="14.4">
      <c r="A419" s="61" t="s">
        <v>556</v>
      </c>
      <c r="B419" s="61" t="s">
        <v>187</v>
      </c>
      <c r="C419" s="61" t="s">
        <v>2090</v>
      </c>
      <c r="D419" s="61" t="s">
        <v>3802</v>
      </c>
      <c r="E419" s="61" t="s">
        <v>3968</v>
      </c>
      <c r="F419" s="61" t="s">
        <v>4601</v>
      </c>
      <c r="G419" s="61" t="s">
        <v>3780</v>
      </c>
      <c r="H419" s="61" t="s">
        <v>4602</v>
      </c>
      <c r="I419" s="61" t="s">
        <v>3780</v>
      </c>
      <c r="J419" s="62">
        <f t="shared" si="19"/>
        <v>0.38650462962962961</v>
      </c>
      <c r="K419" s="63">
        <v>1</v>
      </c>
      <c r="M419" s="61" t="s">
        <v>357</v>
      </c>
      <c r="N419" s="61" t="s">
        <v>165</v>
      </c>
      <c r="O419" s="61" t="s">
        <v>166</v>
      </c>
      <c r="P419" s="61" t="s">
        <v>3837</v>
      </c>
      <c r="Q419" s="61" t="s">
        <v>3812</v>
      </c>
      <c r="R419" s="61" t="s">
        <v>6252</v>
      </c>
      <c r="S419" s="61" t="s">
        <v>3780</v>
      </c>
      <c r="T419" s="61" t="s">
        <v>6253</v>
      </c>
      <c r="U419" s="61" t="s">
        <v>3780</v>
      </c>
      <c r="V419" s="62"/>
      <c r="W419" s="61" t="str">
        <f t="shared" si="20"/>
        <v>08</v>
      </c>
      <c r="X419" s="62" t="str">
        <f t="shared" si="21"/>
        <v>17</v>
      </c>
      <c r="Y419" s="63">
        <v>1</v>
      </c>
    </row>
    <row r="420" spans="1:25" ht="14.4">
      <c r="A420" s="61" t="s">
        <v>122</v>
      </c>
      <c r="B420" s="61" t="s">
        <v>40</v>
      </c>
      <c r="C420" s="61" t="s">
        <v>2016</v>
      </c>
      <c r="D420" s="61" t="s">
        <v>3802</v>
      </c>
      <c r="E420" s="61" t="s">
        <v>3988</v>
      </c>
      <c r="F420" s="61" t="s">
        <v>4603</v>
      </c>
      <c r="G420" s="61" t="s">
        <v>3904</v>
      </c>
      <c r="H420" s="61" t="s">
        <v>4182</v>
      </c>
      <c r="I420" s="61" t="s">
        <v>3904</v>
      </c>
      <c r="J420" s="62">
        <f t="shared" si="19"/>
        <v>0.38657407407407401</v>
      </c>
      <c r="K420" s="63">
        <v>1</v>
      </c>
      <c r="M420" s="61" t="s">
        <v>1378</v>
      </c>
      <c r="N420" s="61" t="s">
        <v>165</v>
      </c>
      <c r="O420" s="61" t="s">
        <v>166</v>
      </c>
      <c r="P420" s="61" t="s">
        <v>3867</v>
      </c>
      <c r="Q420" s="61" t="s">
        <v>3812</v>
      </c>
      <c r="R420" s="61" t="s">
        <v>6254</v>
      </c>
      <c r="S420" s="61" t="s">
        <v>3780</v>
      </c>
      <c r="T420" s="61" t="s">
        <v>6255</v>
      </c>
      <c r="U420" s="61" t="s">
        <v>3780</v>
      </c>
      <c r="V420" s="62"/>
      <c r="W420" s="61" t="str">
        <f t="shared" si="20"/>
        <v>08</v>
      </c>
      <c r="X420" s="62" t="str">
        <f t="shared" si="21"/>
        <v>17</v>
      </c>
      <c r="Y420" s="63">
        <v>1</v>
      </c>
    </row>
    <row r="421" spans="1:25" ht="14.4">
      <c r="A421" s="61" t="s">
        <v>928</v>
      </c>
      <c r="B421" s="61" t="s">
        <v>187</v>
      </c>
      <c r="C421" s="61" t="s">
        <v>2124</v>
      </c>
      <c r="D421" s="61" t="s">
        <v>3950</v>
      </c>
      <c r="E421" s="61" t="s">
        <v>3927</v>
      </c>
      <c r="F421" s="61" t="s">
        <v>4604</v>
      </c>
      <c r="G421" s="61" t="s">
        <v>3780</v>
      </c>
      <c r="H421" s="61" t="s">
        <v>4605</v>
      </c>
      <c r="I421" s="61" t="s">
        <v>3780</v>
      </c>
      <c r="J421" s="62">
        <f t="shared" si="19"/>
        <v>0.38658564814814816</v>
      </c>
      <c r="K421" s="63">
        <v>1</v>
      </c>
      <c r="M421" s="61" t="s">
        <v>1378</v>
      </c>
      <c r="N421" s="61" t="s">
        <v>165</v>
      </c>
      <c r="O421" s="61" t="s">
        <v>166</v>
      </c>
      <c r="P421" s="61" t="s">
        <v>3992</v>
      </c>
      <c r="Q421" s="61" t="s">
        <v>3812</v>
      </c>
      <c r="R421" s="61" t="s">
        <v>6256</v>
      </c>
      <c r="S421" s="61" t="s">
        <v>3847</v>
      </c>
      <c r="T421" s="61" t="s">
        <v>6257</v>
      </c>
      <c r="U421" s="61" t="s">
        <v>3847</v>
      </c>
      <c r="V421" s="62"/>
      <c r="W421" s="61" t="str">
        <f t="shared" si="20"/>
        <v>08</v>
      </c>
      <c r="X421" s="62" t="str">
        <f t="shared" si="21"/>
        <v>16</v>
      </c>
      <c r="Y421" s="63">
        <v>1</v>
      </c>
    </row>
    <row r="422" spans="1:25" ht="14.4">
      <c r="A422" s="61" t="s">
        <v>1419</v>
      </c>
      <c r="B422" s="61" t="s">
        <v>187</v>
      </c>
      <c r="C422" s="61" t="s">
        <v>2090</v>
      </c>
      <c r="D422" s="61" t="s">
        <v>3921</v>
      </c>
      <c r="E422" s="61" t="s">
        <v>3795</v>
      </c>
      <c r="F422" s="61" t="s">
        <v>4606</v>
      </c>
      <c r="G422" s="61" t="s">
        <v>3780</v>
      </c>
      <c r="H422" s="61" t="s">
        <v>4607</v>
      </c>
      <c r="I422" s="61" t="s">
        <v>3780</v>
      </c>
      <c r="J422" s="62">
        <f t="shared" si="19"/>
        <v>0.38662037037037039</v>
      </c>
      <c r="K422" s="63">
        <v>1</v>
      </c>
      <c r="M422" s="61" t="s">
        <v>1011</v>
      </c>
      <c r="N422" s="61" t="s">
        <v>165</v>
      </c>
      <c r="O422" s="61" t="s">
        <v>166</v>
      </c>
      <c r="P422" s="61" t="s">
        <v>3921</v>
      </c>
      <c r="Q422" s="61" t="s">
        <v>3812</v>
      </c>
      <c r="R422" s="61" t="s">
        <v>6258</v>
      </c>
      <c r="S422" s="61" t="s">
        <v>3780</v>
      </c>
      <c r="T422" s="61" t="s">
        <v>6259</v>
      </c>
      <c r="U422" s="61" t="s">
        <v>3780</v>
      </c>
      <c r="V422" s="62"/>
      <c r="W422" s="61" t="str">
        <f t="shared" si="20"/>
        <v>08</v>
      </c>
      <c r="X422" s="62" t="str">
        <f t="shared" si="21"/>
        <v>17</v>
      </c>
      <c r="Y422" s="63">
        <v>1</v>
      </c>
    </row>
    <row r="423" spans="1:25" ht="14.4">
      <c r="A423" s="61" t="s">
        <v>821</v>
      </c>
      <c r="B423" s="61" t="s">
        <v>187</v>
      </c>
      <c r="C423" s="61" t="s">
        <v>2090</v>
      </c>
      <c r="D423" s="61" t="s">
        <v>3862</v>
      </c>
      <c r="E423" s="61" t="s">
        <v>3927</v>
      </c>
      <c r="F423" s="61" t="s">
        <v>4608</v>
      </c>
      <c r="G423" s="61" t="s">
        <v>3780</v>
      </c>
      <c r="H423" s="61" t="s">
        <v>4609</v>
      </c>
      <c r="I423" s="61" t="s">
        <v>3780</v>
      </c>
      <c r="J423" s="62">
        <f t="shared" si="19"/>
        <v>0.38664351851851853</v>
      </c>
      <c r="K423" s="63">
        <v>1</v>
      </c>
      <c r="M423" s="61" t="s">
        <v>1325</v>
      </c>
      <c r="N423" s="61" t="s">
        <v>165</v>
      </c>
      <c r="O423" s="61" t="s">
        <v>166</v>
      </c>
      <c r="P423" s="61" t="s">
        <v>3807</v>
      </c>
      <c r="Q423" s="61" t="s">
        <v>3812</v>
      </c>
      <c r="R423" s="61" t="s">
        <v>6260</v>
      </c>
      <c r="S423" s="61" t="s">
        <v>3780</v>
      </c>
      <c r="T423" s="61" t="s">
        <v>6261</v>
      </c>
      <c r="U423" s="61" t="s">
        <v>3780</v>
      </c>
      <c r="V423" s="62"/>
      <c r="W423" s="61" t="str">
        <f t="shared" si="20"/>
        <v>08</v>
      </c>
      <c r="X423" s="62" t="str">
        <f t="shared" si="21"/>
        <v>17</v>
      </c>
      <c r="Y423" s="63">
        <v>1</v>
      </c>
    </row>
    <row r="424" spans="1:25" ht="14.4">
      <c r="A424" s="61" t="s">
        <v>1128</v>
      </c>
      <c r="B424" s="61" t="s">
        <v>187</v>
      </c>
      <c r="C424" s="61" t="s">
        <v>2090</v>
      </c>
      <c r="D424" s="61" t="s">
        <v>3859</v>
      </c>
      <c r="E424" s="61" t="s">
        <v>3795</v>
      </c>
      <c r="F424" s="61" t="s">
        <v>4610</v>
      </c>
      <c r="G424" s="61" t="s">
        <v>3780</v>
      </c>
      <c r="H424" s="61" t="s">
        <v>4611</v>
      </c>
      <c r="I424" s="61" t="s">
        <v>3780</v>
      </c>
      <c r="J424" s="62">
        <f t="shared" si="19"/>
        <v>0.38665509259259251</v>
      </c>
      <c r="K424" s="63">
        <v>1</v>
      </c>
      <c r="M424" s="61" t="s">
        <v>1298</v>
      </c>
      <c r="N424" s="61" t="s">
        <v>165</v>
      </c>
      <c r="O424" s="61" t="s">
        <v>166</v>
      </c>
      <c r="P424" s="61" t="s">
        <v>3807</v>
      </c>
      <c r="Q424" s="61" t="s">
        <v>3812</v>
      </c>
      <c r="R424" s="61" t="s">
        <v>6262</v>
      </c>
      <c r="S424" s="61" t="s">
        <v>3780</v>
      </c>
      <c r="T424" s="61" t="s">
        <v>6263</v>
      </c>
      <c r="U424" s="61" t="s">
        <v>3780</v>
      </c>
      <c r="V424" s="62"/>
      <c r="W424" s="61" t="str">
        <f t="shared" si="20"/>
        <v>08</v>
      </c>
      <c r="X424" s="62" t="str">
        <f t="shared" si="21"/>
        <v>17</v>
      </c>
      <c r="Y424" s="63">
        <v>1</v>
      </c>
    </row>
    <row r="425" spans="1:25" ht="14.4">
      <c r="A425" s="61" t="s">
        <v>1489</v>
      </c>
      <c r="B425" s="61" t="s">
        <v>187</v>
      </c>
      <c r="C425" s="61" t="s">
        <v>2090</v>
      </c>
      <c r="D425" s="61" t="s">
        <v>3789</v>
      </c>
      <c r="E425" s="61" t="s">
        <v>1776</v>
      </c>
      <c r="F425" s="61" t="s">
        <v>4612</v>
      </c>
      <c r="G425" s="61" t="s">
        <v>1776</v>
      </c>
      <c r="H425" s="61" t="s">
        <v>4613</v>
      </c>
      <c r="I425" s="61" t="s">
        <v>1776</v>
      </c>
      <c r="J425" s="62">
        <f t="shared" si="19"/>
        <v>0.38671296296296293</v>
      </c>
      <c r="K425" s="63">
        <v>1</v>
      </c>
      <c r="M425" s="61" t="s">
        <v>723</v>
      </c>
      <c r="N425" s="61" t="s">
        <v>165</v>
      </c>
      <c r="O425" s="61" t="s">
        <v>166</v>
      </c>
      <c r="P425" s="61" t="s">
        <v>3862</v>
      </c>
      <c r="Q425" s="61" t="s">
        <v>3812</v>
      </c>
      <c r="R425" s="61" t="s">
        <v>4987</v>
      </c>
      <c r="S425" s="61" t="s">
        <v>3780</v>
      </c>
      <c r="T425" s="61" t="s">
        <v>4915</v>
      </c>
      <c r="U425" s="61" t="s">
        <v>3780</v>
      </c>
      <c r="V425" s="62"/>
      <c r="W425" s="61" t="str">
        <f t="shared" si="20"/>
        <v>08</v>
      </c>
      <c r="X425" s="62" t="str">
        <f t="shared" si="21"/>
        <v>17</v>
      </c>
      <c r="Y425" s="63">
        <v>1</v>
      </c>
    </row>
    <row r="426" spans="1:25" ht="14.4">
      <c r="A426" s="61" t="s">
        <v>821</v>
      </c>
      <c r="B426" s="61" t="s">
        <v>187</v>
      </c>
      <c r="C426" s="61" t="s">
        <v>2090</v>
      </c>
      <c r="D426" s="61" t="s">
        <v>3834</v>
      </c>
      <c r="E426" s="61" t="s">
        <v>3968</v>
      </c>
      <c r="F426" s="61" t="s">
        <v>3818</v>
      </c>
      <c r="G426" s="61" t="s">
        <v>3780</v>
      </c>
      <c r="H426" s="61" t="s">
        <v>4614</v>
      </c>
      <c r="I426" s="61" t="s">
        <v>3780</v>
      </c>
      <c r="J426" s="62">
        <f t="shared" si="19"/>
        <v>0.38672453703703702</v>
      </c>
      <c r="K426" s="63">
        <v>1</v>
      </c>
      <c r="M426" s="61" t="s">
        <v>173</v>
      </c>
      <c r="N426" s="61" t="s">
        <v>165</v>
      </c>
      <c r="O426" s="61" t="s">
        <v>134</v>
      </c>
      <c r="P426" s="61" t="s">
        <v>3840</v>
      </c>
      <c r="Q426" s="61" t="s">
        <v>3812</v>
      </c>
      <c r="R426" s="61" t="s">
        <v>5669</v>
      </c>
      <c r="S426" s="61" t="s">
        <v>3780</v>
      </c>
      <c r="T426" s="61" t="s">
        <v>6264</v>
      </c>
      <c r="U426" s="61" t="s">
        <v>3780</v>
      </c>
      <c r="V426" s="62"/>
      <c r="W426" s="61" t="str">
        <f t="shared" si="20"/>
        <v>08</v>
      </c>
      <c r="X426" s="62" t="str">
        <f t="shared" si="21"/>
        <v>19</v>
      </c>
      <c r="Y426" s="63">
        <v>1</v>
      </c>
    </row>
    <row r="427" spans="1:25" ht="14.4">
      <c r="A427" s="61" t="s">
        <v>1320</v>
      </c>
      <c r="B427" s="61" t="s">
        <v>187</v>
      </c>
      <c r="C427" s="61" t="s">
        <v>2090</v>
      </c>
      <c r="D427" s="61" t="s">
        <v>3960</v>
      </c>
      <c r="E427" s="61" t="s">
        <v>3927</v>
      </c>
      <c r="F427" s="61" t="s">
        <v>4615</v>
      </c>
      <c r="G427" s="61" t="s">
        <v>3780</v>
      </c>
      <c r="H427" s="61" t="s">
        <v>4616</v>
      </c>
      <c r="I427" s="61" t="s">
        <v>3780</v>
      </c>
      <c r="J427" s="62">
        <f t="shared" si="19"/>
        <v>0.38673611111111106</v>
      </c>
      <c r="K427" s="63">
        <v>1</v>
      </c>
      <c r="M427" s="61" t="s">
        <v>357</v>
      </c>
      <c r="N427" s="61" t="s">
        <v>165</v>
      </c>
      <c r="O427" s="61" t="s">
        <v>166</v>
      </c>
      <c r="P427" s="61" t="s">
        <v>3794</v>
      </c>
      <c r="Q427" s="61" t="s">
        <v>3812</v>
      </c>
      <c r="R427" s="61" t="s">
        <v>6265</v>
      </c>
      <c r="S427" s="61" t="s">
        <v>3780</v>
      </c>
      <c r="T427" s="61" t="s">
        <v>6266</v>
      </c>
      <c r="U427" s="61" t="s">
        <v>3780</v>
      </c>
      <c r="V427" s="62"/>
      <c r="W427" s="61" t="str">
        <f t="shared" si="20"/>
        <v>08</v>
      </c>
      <c r="X427" s="62" t="str">
        <f t="shared" si="21"/>
        <v>17</v>
      </c>
      <c r="Y427" s="63">
        <v>1</v>
      </c>
    </row>
    <row r="428" spans="1:25" ht="14.4">
      <c r="A428" s="61" t="s">
        <v>638</v>
      </c>
      <c r="B428" s="61" t="s">
        <v>187</v>
      </c>
      <c r="C428" s="61" t="s">
        <v>2124</v>
      </c>
      <c r="D428" s="61" t="s">
        <v>3789</v>
      </c>
      <c r="E428" s="61" t="s">
        <v>3961</v>
      </c>
      <c r="F428" s="61" t="s">
        <v>4617</v>
      </c>
      <c r="G428" s="61" t="s">
        <v>3780</v>
      </c>
      <c r="H428" s="61" t="s">
        <v>4618</v>
      </c>
      <c r="I428" s="61" t="s">
        <v>3780</v>
      </c>
      <c r="J428" s="62">
        <f t="shared" si="19"/>
        <v>0.38678240740740749</v>
      </c>
      <c r="K428" s="63">
        <v>1</v>
      </c>
      <c r="M428" s="61" t="s">
        <v>1378</v>
      </c>
      <c r="N428" s="61" t="s">
        <v>165</v>
      </c>
      <c r="O428" s="61" t="s">
        <v>166</v>
      </c>
      <c r="P428" s="61" t="s">
        <v>4015</v>
      </c>
      <c r="Q428" s="61" t="s">
        <v>3812</v>
      </c>
      <c r="R428" s="61" t="s">
        <v>6267</v>
      </c>
      <c r="S428" s="61" t="s">
        <v>3780</v>
      </c>
      <c r="T428" s="61" t="s">
        <v>6268</v>
      </c>
      <c r="U428" s="61" t="s">
        <v>3780</v>
      </c>
      <c r="V428" s="62"/>
      <c r="W428" s="61" t="str">
        <f t="shared" si="20"/>
        <v>08</v>
      </c>
      <c r="X428" s="62" t="str">
        <f t="shared" si="21"/>
        <v>17</v>
      </c>
      <c r="Y428" s="63">
        <v>1</v>
      </c>
    </row>
    <row r="429" spans="1:25" ht="14.4">
      <c r="A429" s="61" t="s">
        <v>1489</v>
      </c>
      <c r="B429" s="61" t="s">
        <v>187</v>
      </c>
      <c r="C429" s="61" t="s">
        <v>2090</v>
      </c>
      <c r="D429" s="61" t="s">
        <v>3894</v>
      </c>
      <c r="E429" s="61" t="s">
        <v>3820</v>
      </c>
      <c r="F429" s="61" t="s">
        <v>4619</v>
      </c>
      <c r="G429" s="61" t="s">
        <v>3780</v>
      </c>
      <c r="H429" s="61" t="s">
        <v>3866</v>
      </c>
      <c r="I429" s="61" t="s">
        <v>3780</v>
      </c>
      <c r="J429" s="62">
        <f t="shared" si="19"/>
        <v>0.38687500000000002</v>
      </c>
      <c r="K429" s="63">
        <v>1</v>
      </c>
      <c r="M429" s="61" t="s">
        <v>1378</v>
      </c>
      <c r="N429" s="61" t="s">
        <v>165</v>
      </c>
      <c r="O429" s="61" t="s">
        <v>166</v>
      </c>
      <c r="P429" s="61" t="s">
        <v>3819</v>
      </c>
      <c r="Q429" s="61" t="s">
        <v>3812</v>
      </c>
      <c r="R429" s="61" t="s">
        <v>6269</v>
      </c>
      <c r="S429" s="61" t="s">
        <v>3780</v>
      </c>
      <c r="T429" s="61" t="s">
        <v>6270</v>
      </c>
      <c r="U429" s="61" t="s">
        <v>3780</v>
      </c>
      <c r="V429" s="62"/>
      <c r="W429" s="61" t="str">
        <f t="shared" si="20"/>
        <v>08</v>
      </c>
      <c r="X429" s="62" t="str">
        <f t="shared" si="21"/>
        <v>17</v>
      </c>
      <c r="Y429" s="63">
        <v>1</v>
      </c>
    </row>
    <row r="430" spans="1:25" ht="14.4">
      <c r="A430" s="61" t="s">
        <v>1164</v>
      </c>
      <c r="B430" s="61" t="s">
        <v>187</v>
      </c>
      <c r="C430" s="61" t="s">
        <v>2090</v>
      </c>
      <c r="D430" s="61" t="s">
        <v>3957</v>
      </c>
      <c r="E430" s="61" t="s">
        <v>4620</v>
      </c>
      <c r="F430" s="61" t="s">
        <v>4621</v>
      </c>
      <c r="G430" s="61" t="s">
        <v>3767</v>
      </c>
      <c r="H430" s="61" t="s">
        <v>4622</v>
      </c>
      <c r="I430" s="61" t="s">
        <v>3767</v>
      </c>
      <c r="J430" s="62">
        <f t="shared" si="19"/>
        <v>0.38688657407407406</v>
      </c>
      <c r="K430" s="63">
        <v>0</v>
      </c>
      <c r="M430" s="61" t="s">
        <v>1378</v>
      </c>
      <c r="N430" s="61" t="s">
        <v>165</v>
      </c>
      <c r="O430" s="61" t="s">
        <v>166</v>
      </c>
      <c r="P430" s="61" t="s">
        <v>3811</v>
      </c>
      <c r="Q430" s="61" t="s">
        <v>3812</v>
      </c>
      <c r="R430" s="61" t="s">
        <v>6271</v>
      </c>
      <c r="S430" s="61" t="s">
        <v>3780</v>
      </c>
      <c r="T430" s="61" t="s">
        <v>4377</v>
      </c>
      <c r="U430" s="61" t="s">
        <v>3780</v>
      </c>
      <c r="V430" s="62"/>
      <c r="W430" s="61" t="str">
        <f t="shared" si="20"/>
        <v>08</v>
      </c>
      <c r="X430" s="62" t="str">
        <f t="shared" si="21"/>
        <v>17</v>
      </c>
      <c r="Y430" s="63">
        <v>1</v>
      </c>
    </row>
    <row r="431" spans="1:25" ht="14.4">
      <c r="A431" s="61" t="s">
        <v>638</v>
      </c>
      <c r="B431" s="61" t="s">
        <v>187</v>
      </c>
      <c r="C431" s="61" t="s">
        <v>2124</v>
      </c>
      <c r="D431" s="61" t="s">
        <v>3834</v>
      </c>
      <c r="E431" s="61" t="s">
        <v>3845</v>
      </c>
      <c r="F431" s="61" t="s">
        <v>4623</v>
      </c>
      <c r="G431" s="61" t="s">
        <v>3780</v>
      </c>
      <c r="H431" s="61" t="s">
        <v>4624</v>
      </c>
      <c r="I431" s="61" t="s">
        <v>3780</v>
      </c>
      <c r="J431" s="62">
        <f t="shared" si="19"/>
        <v>0.38701388888888894</v>
      </c>
      <c r="K431" s="63">
        <v>1</v>
      </c>
      <c r="M431" s="61" t="s">
        <v>173</v>
      </c>
      <c r="N431" s="61" t="s">
        <v>165</v>
      </c>
      <c r="O431" s="61" t="s">
        <v>134</v>
      </c>
      <c r="P431" s="61" t="s">
        <v>3894</v>
      </c>
      <c r="Q431" s="61" t="s">
        <v>3812</v>
      </c>
      <c r="R431" s="61" t="s">
        <v>6272</v>
      </c>
      <c r="S431" s="61" t="s">
        <v>3780</v>
      </c>
      <c r="T431" s="61" t="s">
        <v>6273</v>
      </c>
      <c r="U431" s="61" t="s">
        <v>3780</v>
      </c>
      <c r="V431" s="62"/>
      <c r="W431" s="61" t="str">
        <f t="shared" si="20"/>
        <v>08</v>
      </c>
      <c r="X431" s="62" t="str">
        <f t="shared" si="21"/>
        <v>18</v>
      </c>
      <c r="Y431" s="63">
        <v>1</v>
      </c>
    </row>
    <row r="432" spans="1:25" ht="14.4">
      <c r="A432" s="61" t="s">
        <v>1354</v>
      </c>
      <c r="B432" s="61" t="s">
        <v>187</v>
      </c>
      <c r="C432" s="61" t="s">
        <v>2090</v>
      </c>
      <c r="D432" s="61" t="s">
        <v>3811</v>
      </c>
      <c r="E432" s="61" t="s">
        <v>3985</v>
      </c>
      <c r="F432" s="61" t="s">
        <v>4625</v>
      </c>
      <c r="G432" s="61" t="s">
        <v>3780</v>
      </c>
      <c r="H432" s="61" t="s">
        <v>4626</v>
      </c>
      <c r="I432" s="61" t="s">
        <v>3780</v>
      </c>
      <c r="J432" s="62">
        <f t="shared" si="19"/>
        <v>0.38702546296296297</v>
      </c>
      <c r="K432" s="63">
        <v>1</v>
      </c>
      <c r="M432" s="61" t="s">
        <v>1080</v>
      </c>
      <c r="N432" s="61" t="s">
        <v>165</v>
      </c>
      <c r="O432" s="61" t="s">
        <v>166</v>
      </c>
      <c r="P432" s="61" t="s">
        <v>3859</v>
      </c>
      <c r="Q432" s="61" t="s">
        <v>3812</v>
      </c>
      <c r="R432" s="61" t="s">
        <v>6274</v>
      </c>
      <c r="S432" s="61" t="s">
        <v>3780</v>
      </c>
      <c r="T432" s="61" t="s">
        <v>6275</v>
      </c>
      <c r="U432" s="61" t="s">
        <v>3780</v>
      </c>
      <c r="V432" s="62"/>
      <c r="W432" s="61" t="str">
        <f t="shared" si="20"/>
        <v>08</v>
      </c>
      <c r="X432" s="62" t="str">
        <f t="shared" si="21"/>
        <v>17</v>
      </c>
      <c r="Y432" s="63">
        <v>1</v>
      </c>
    </row>
    <row r="433" spans="1:25" ht="14.4">
      <c r="A433" s="61" t="s">
        <v>1489</v>
      </c>
      <c r="B433" s="61" t="s">
        <v>187</v>
      </c>
      <c r="C433" s="61" t="s">
        <v>2090</v>
      </c>
      <c r="D433" s="61" t="s">
        <v>3834</v>
      </c>
      <c r="E433" s="61" t="s">
        <v>3927</v>
      </c>
      <c r="F433" s="61" t="s">
        <v>4627</v>
      </c>
      <c r="G433" s="61" t="s">
        <v>3780</v>
      </c>
      <c r="H433" s="61" t="s">
        <v>4628</v>
      </c>
      <c r="I433" s="61" t="s">
        <v>3780</v>
      </c>
      <c r="J433" s="62">
        <f t="shared" si="19"/>
        <v>0.38704861111111105</v>
      </c>
      <c r="K433" s="63">
        <v>1</v>
      </c>
      <c r="M433" s="61" t="s">
        <v>357</v>
      </c>
      <c r="N433" s="61" t="s">
        <v>165</v>
      </c>
      <c r="O433" s="61" t="s">
        <v>166</v>
      </c>
      <c r="P433" s="61" t="s">
        <v>3840</v>
      </c>
      <c r="Q433" s="61" t="s">
        <v>3812</v>
      </c>
      <c r="R433" s="61" t="s">
        <v>6276</v>
      </c>
      <c r="S433" s="61" t="s">
        <v>3780</v>
      </c>
      <c r="T433" s="61" t="s">
        <v>6277</v>
      </c>
      <c r="U433" s="61" t="s">
        <v>3780</v>
      </c>
      <c r="V433" s="62"/>
      <c r="W433" s="61" t="str">
        <f t="shared" si="20"/>
        <v>08</v>
      </c>
      <c r="X433" s="62" t="str">
        <f t="shared" si="21"/>
        <v>17</v>
      </c>
      <c r="Y433" s="63">
        <v>1</v>
      </c>
    </row>
    <row r="434" spans="1:25" ht="14.4">
      <c r="A434" s="61" t="s">
        <v>1489</v>
      </c>
      <c r="B434" s="61" t="s">
        <v>187</v>
      </c>
      <c r="C434" s="61" t="s">
        <v>2090</v>
      </c>
      <c r="D434" s="61" t="s">
        <v>3807</v>
      </c>
      <c r="E434" s="61" t="s">
        <v>3845</v>
      </c>
      <c r="F434" s="61" t="s">
        <v>4629</v>
      </c>
      <c r="G434" s="61" t="s">
        <v>3780</v>
      </c>
      <c r="H434" s="61" t="s">
        <v>4630</v>
      </c>
      <c r="I434" s="61" t="s">
        <v>3780</v>
      </c>
      <c r="J434" s="62">
        <f t="shared" si="19"/>
        <v>0.38710648148148136</v>
      </c>
      <c r="K434" s="63">
        <v>1</v>
      </c>
      <c r="M434" s="61" t="s">
        <v>723</v>
      </c>
      <c r="N434" s="61" t="s">
        <v>165</v>
      </c>
      <c r="O434" s="61" t="s">
        <v>166</v>
      </c>
      <c r="P434" s="61" t="s">
        <v>3852</v>
      </c>
      <c r="Q434" s="61" t="s">
        <v>3812</v>
      </c>
      <c r="R434" s="61" t="s">
        <v>6278</v>
      </c>
      <c r="S434" s="61" t="s">
        <v>3780</v>
      </c>
      <c r="T434" s="61" t="s">
        <v>6279</v>
      </c>
      <c r="U434" s="61" t="s">
        <v>3780</v>
      </c>
      <c r="V434" s="62"/>
      <c r="W434" s="61" t="str">
        <f t="shared" si="20"/>
        <v>08</v>
      </c>
      <c r="X434" s="62" t="str">
        <f t="shared" si="21"/>
        <v>17</v>
      </c>
      <c r="Y434" s="63">
        <v>1</v>
      </c>
    </row>
    <row r="435" spans="1:25" ht="14.4">
      <c r="A435" s="61" t="s">
        <v>122</v>
      </c>
      <c r="B435" s="61" t="s">
        <v>40</v>
      </c>
      <c r="C435" s="61" t="s">
        <v>2016</v>
      </c>
      <c r="D435" s="61" t="s">
        <v>3947</v>
      </c>
      <c r="E435" s="61" t="s">
        <v>3812</v>
      </c>
      <c r="F435" s="61" t="s">
        <v>4631</v>
      </c>
      <c r="G435" s="61" t="s">
        <v>3904</v>
      </c>
      <c r="H435" s="61" t="s">
        <v>3839</v>
      </c>
      <c r="I435" s="61" t="s">
        <v>3904</v>
      </c>
      <c r="J435" s="62">
        <f t="shared" si="19"/>
        <v>0.38710648148148141</v>
      </c>
      <c r="K435" s="63">
        <v>1</v>
      </c>
      <c r="M435" s="61" t="s">
        <v>164</v>
      </c>
      <c r="N435" s="61" t="s">
        <v>165</v>
      </c>
      <c r="O435" s="61" t="s">
        <v>166</v>
      </c>
      <c r="P435" s="61" t="s">
        <v>3921</v>
      </c>
      <c r="Q435" s="61" t="s">
        <v>3812</v>
      </c>
      <c r="R435" s="61" t="s">
        <v>6280</v>
      </c>
      <c r="S435" s="61" t="s">
        <v>3780</v>
      </c>
      <c r="T435" s="61" t="s">
        <v>6281</v>
      </c>
      <c r="U435" s="61" t="s">
        <v>3780</v>
      </c>
      <c r="V435" s="62"/>
      <c r="W435" s="61" t="str">
        <f t="shared" si="20"/>
        <v>08</v>
      </c>
      <c r="X435" s="62" t="str">
        <f t="shared" si="21"/>
        <v>17</v>
      </c>
      <c r="Y435" s="63">
        <v>1</v>
      </c>
    </row>
    <row r="436" spans="1:25" ht="14.4">
      <c r="A436" s="61" t="s">
        <v>946</v>
      </c>
      <c r="B436" s="61" t="s">
        <v>187</v>
      </c>
      <c r="C436" s="61" t="s">
        <v>2124</v>
      </c>
      <c r="D436" s="61" t="s">
        <v>3811</v>
      </c>
      <c r="E436" s="61" t="s">
        <v>3845</v>
      </c>
      <c r="F436" s="61" t="s">
        <v>4632</v>
      </c>
      <c r="G436" s="61" t="s">
        <v>3780</v>
      </c>
      <c r="H436" s="61" t="s">
        <v>4633</v>
      </c>
      <c r="I436" s="61" t="s">
        <v>3780</v>
      </c>
      <c r="J436" s="62">
        <f t="shared" si="19"/>
        <v>0.38711805555555551</v>
      </c>
      <c r="K436" s="63">
        <v>1</v>
      </c>
      <c r="M436" s="61" t="s">
        <v>164</v>
      </c>
      <c r="N436" s="61" t="s">
        <v>165</v>
      </c>
      <c r="O436" s="61" t="s">
        <v>166</v>
      </c>
      <c r="P436" s="61" t="s">
        <v>3811</v>
      </c>
      <c r="Q436" s="61" t="s">
        <v>3812</v>
      </c>
      <c r="R436" s="61" t="s">
        <v>6282</v>
      </c>
      <c r="S436" s="61" t="s">
        <v>3780</v>
      </c>
      <c r="T436" s="61" t="s">
        <v>6283</v>
      </c>
      <c r="U436" s="61" t="s">
        <v>3780</v>
      </c>
      <c r="V436" s="62"/>
      <c r="W436" s="61" t="str">
        <f t="shared" si="20"/>
        <v>08</v>
      </c>
      <c r="X436" s="62" t="str">
        <f t="shared" si="21"/>
        <v>17</v>
      </c>
      <c r="Y436" s="63">
        <v>1</v>
      </c>
    </row>
    <row r="437" spans="1:25" ht="14.4">
      <c r="A437" s="61" t="s">
        <v>366</v>
      </c>
      <c r="B437" s="61" t="s">
        <v>187</v>
      </c>
      <c r="C437" s="61" t="s">
        <v>2124</v>
      </c>
      <c r="D437" s="61" t="s">
        <v>3782</v>
      </c>
      <c r="E437" s="61" t="s">
        <v>4620</v>
      </c>
      <c r="F437" s="61" t="s">
        <v>4634</v>
      </c>
      <c r="G437" s="61" t="s">
        <v>3780</v>
      </c>
      <c r="H437" s="61" t="s">
        <v>4635</v>
      </c>
      <c r="I437" s="61" t="s">
        <v>3780</v>
      </c>
      <c r="J437" s="62">
        <f t="shared" si="19"/>
        <v>0.38718749999999991</v>
      </c>
      <c r="K437" s="63">
        <v>1</v>
      </c>
      <c r="M437" s="61" t="s">
        <v>357</v>
      </c>
      <c r="N437" s="61" t="s">
        <v>165</v>
      </c>
      <c r="O437" s="61" t="s">
        <v>166</v>
      </c>
      <c r="P437" s="61" t="s">
        <v>3777</v>
      </c>
      <c r="Q437" s="61" t="s">
        <v>3812</v>
      </c>
      <c r="R437" s="61" t="s">
        <v>6284</v>
      </c>
      <c r="S437" s="61" t="s">
        <v>3780</v>
      </c>
      <c r="T437" s="61" t="s">
        <v>6285</v>
      </c>
      <c r="U437" s="61" t="s">
        <v>3780</v>
      </c>
      <c r="V437" s="62"/>
      <c r="W437" s="61" t="str">
        <f t="shared" si="20"/>
        <v>08</v>
      </c>
      <c r="X437" s="62" t="str">
        <f t="shared" si="21"/>
        <v>18</v>
      </c>
      <c r="Y437" s="63">
        <v>1</v>
      </c>
    </row>
    <row r="438" spans="1:25" ht="14.4">
      <c r="A438" s="61" t="s">
        <v>1354</v>
      </c>
      <c r="B438" s="61" t="s">
        <v>187</v>
      </c>
      <c r="C438" s="61" t="s">
        <v>2090</v>
      </c>
      <c r="D438" s="61" t="s">
        <v>3921</v>
      </c>
      <c r="E438" s="61" t="s">
        <v>3812</v>
      </c>
      <c r="F438" s="61" t="s">
        <v>4093</v>
      </c>
      <c r="G438" s="61" t="s">
        <v>3780</v>
      </c>
      <c r="H438" s="61" t="s">
        <v>4636</v>
      </c>
      <c r="I438" s="61" t="s">
        <v>3780</v>
      </c>
      <c r="J438" s="62">
        <f t="shared" si="19"/>
        <v>0.38718749999999996</v>
      </c>
      <c r="K438" s="63">
        <v>1</v>
      </c>
      <c r="M438" s="61" t="s">
        <v>357</v>
      </c>
      <c r="N438" s="61" t="s">
        <v>165</v>
      </c>
      <c r="O438" s="61" t="s">
        <v>166</v>
      </c>
      <c r="P438" s="61" t="s">
        <v>3872</v>
      </c>
      <c r="Q438" s="61" t="s">
        <v>3812</v>
      </c>
      <c r="R438" s="61" t="s">
        <v>6286</v>
      </c>
      <c r="S438" s="61" t="s">
        <v>3780</v>
      </c>
      <c r="T438" s="61" t="s">
        <v>5903</v>
      </c>
      <c r="U438" s="61" t="s">
        <v>3780</v>
      </c>
      <c r="V438" s="62"/>
      <c r="W438" s="61" t="str">
        <f t="shared" si="20"/>
        <v>08</v>
      </c>
      <c r="X438" s="62" t="str">
        <f t="shared" si="21"/>
        <v>17</v>
      </c>
      <c r="Y438" s="63">
        <v>1</v>
      </c>
    </row>
    <row r="439" spans="1:25" ht="14.4">
      <c r="A439" s="61" t="s">
        <v>821</v>
      </c>
      <c r="B439" s="61" t="s">
        <v>187</v>
      </c>
      <c r="C439" s="61" t="s">
        <v>2090</v>
      </c>
      <c r="D439" s="61" t="s">
        <v>3886</v>
      </c>
      <c r="E439" s="61" t="s">
        <v>3985</v>
      </c>
      <c r="F439" s="61" t="s">
        <v>4637</v>
      </c>
      <c r="G439" s="61" t="s">
        <v>3780</v>
      </c>
      <c r="H439" s="61" t="s">
        <v>4638</v>
      </c>
      <c r="I439" s="61" t="s">
        <v>3780</v>
      </c>
      <c r="J439" s="62">
        <f t="shared" si="19"/>
        <v>0.38733796296296291</v>
      </c>
      <c r="K439" s="63">
        <v>1</v>
      </c>
      <c r="M439" s="61" t="s">
        <v>1378</v>
      </c>
      <c r="N439" s="61" t="s">
        <v>165</v>
      </c>
      <c r="O439" s="61" t="s">
        <v>166</v>
      </c>
      <c r="P439" s="61" t="s">
        <v>3921</v>
      </c>
      <c r="Q439" s="61" t="s">
        <v>3812</v>
      </c>
      <c r="R439" s="61" t="s">
        <v>6286</v>
      </c>
      <c r="S439" s="61" t="s">
        <v>3780</v>
      </c>
      <c r="T439" s="61" t="s">
        <v>6287</v>
      </c>
      <c r="U439" s="61" t="s">
        <v>3780</v>
      </c>
      <c r="V439" s="62"/>
      <c r="W439" s="61" t="str">
        <f t="shared" si="20"/>
        <v>08</v>
      </c>
      <c r="X439" s="62" t="str">
        <f t="shared" si="21"/>
        <v>17</v>
      </c>
      <c r="Y439" s="63">
        <v>1</v>
      </c>
    </row>
    <row r="440" spans="1:25" ht="14.4">
      <c r="A440" s="61" t="s">
        <v>1273</v>
      </c>
      <c r="B440" s="61" t="s">
        <v>187</v>
      </c>
      <c r="C440" s="61" t="s">
        <v>2090</v>
      </c>
      <c r="D440" s="61" t="s">
        <v>3852</v>
      </c>
      <c r="E440" s="61" t="s">
        <v>3820</v>
      </c>
      <c r="F440" s="61" t="s">
        <v>4639</v>
      </c>
      <c r="G440" s="61" t="s">
        <v>3780</v>
      </c>
      <c r="H440" s="61" t="s">
        <v>4640</v>
      </c>
      <c r="I440" s="61" t="s">
        <v>3780</v>
      </c>
      <c r="J440" s="62">
        <f t="shared" si="19"/>
        <v>0.38739583333333338</v>
      </c>
      <c r="K440" s="63">
        <v>1</v>
      </c>
      <c r="M440" s="61" t="s">
        <v>1226</v>
      </c>
      <c r="N440" s="61" t="s">
        <v>165</v>
      </c>
      <c r="O440" s="61" t="s">
        <v>166</v>
      </c>
      <c r="P440" s="61" t="s">
        <v>3960</v>
      </c>
      <c r="Q440" s="61" t="s">
        <v>3812</v>
      </c>
      <c r="R440" s="61" t="s">
        <v>6288</v>
      </c>
      <c r="S440" s="61" t="s">
        <v>3780</v>
      </c>
      <c r="T440" s="61" t="s">
        <v>6289</v>
      </c>
      <c r="U440" s="61" t="s">
        <v>3780</v>
      </c>
      <c r="V440" s="62"/>
      <c r="W440" s="61" t="str">
        <f t="shared" si="20"/>
        <v>08</v>
      </c>
      <c r="X440" s="62" t="str">
        <f t="shared" si="21"/>
        <v>19</v>
      </c>
      <c r="Y440" s="63">
        <v>1</v>
      </c>
    </row>
    <row r="441" spans="1:25" ht="14.4">
      <c r="A441" s="61" t="s">
        <v>1489</v>
      </c>
      <c r="B441" s="61" t="s">
        <v>187</v>
      </c>
      <c r="C441" s="61" t="s">
        <v>2090</v>
      </c>
      <c r="D441" s="61" t="s">
        <v>3837</v>
      </c>
      <c r="E441" s="61" t="s">
        <v>3845</v>
      </c>
      <c r="F441" s="61" t="s">
        <v>4641</v>
      </c>
      <c r="G441" s="61" t="s">
        <v>3780</v>
      </c>
      <c r="H441" s="61" t="s">
        <v>4642</v>
      </c>
      <c r="I441" s="61" t="s">
        <v>3780</v>
      </c>
      <c r="J441" s="62">
        <f t="shared" si="19"/>
        <v>0.38749999999999996</v>
      </c>
      <c r="K441" s="63">
        <v>1</v>
      </c>
      <c r="M441" s="61" t="s">
        <v>1325</v>
      </c>
      <c r="N441" s="61" t="s">
        <v>165</v>
      </c>
      <c r="O441" s="61" t="s">
        <v>166</v>
      </c>
      <c r="P441" s="61" t="s">
        <v>3872</v>
      </c>
      <c r="Q441" s="61" t="s">
        <v>3812</v>
      </c>
      <c r="R441" s="61" t="s">
        <v>6288</v>
      </c>
      <c r="S441" s="61" t="s">
        <v>3780</v>
      </c>
      <c r="T441" s="61" t="s">
        <v>5940</v>
      </c>
      <c r="U441" s="61" t="s">
        <v>3780</v>
      </c>
      <c r="V441" s="62"/>
      <c r="W441" s="61" t="str">
        <f t="shared" si="20"/>
        <v>08</v>
      </c>
      <c r="X441" s="62" t="str">
        <f t="shared" si="21"/>
        <v>17</v>
      </c>
      <c r="Y441" s="63">
        <v>1</v>
      </c>
    </row>
    <row r="442" spans="1:25" ht="14.4">
      <c r="A442" s="61" t="s">
        <v>1205</v>
      </c>
      <c r="B442" s="61" t="s">
        <v>40</v>
      </c>
      <c r="C442" s="61" t="s">
        <v>2016</v>
      </c>
      <c r="D442" s="61" t="s">
        <v>3837</v>
      </c>
      <c r="E442" s="61" t="s">
        <v>3812</v>
      </c>
      <c r="F442" s="61" t="s">
        <v>4643</v>
      </c>
      <c r="G442" s="61" t="s">
        <v>3780</v>
      </c>
      <c r="H442" s="61" t="s">
        <v>3839</v>
      </c>
      <c r="I442" s="61" t="s">
        <v>3780</v>
      </c>
      <c r="J442" s="62">
        <f t="shared" si="19"/>
        <v>0.38774305555555555</v>
      </c>
      <c r="K442" s="63">
        <v>1</v>
      </c>
      <c r="M442" s="61" t="s">
        <v>1378</v>
      </c>
      <c r="N442" s="61" t="s">
        <v>165</v>
      </c>
      <c r="O442" s="61" t="s">
        <v>166</v>
      </c>
      <c r="P442" s="61" t="s">
        <v>3807</v>
      </c>
      <c r="Q442" s="61" t="s">
        <v>3812</v>
      </c>
      <c r="R442" s="61" t="s">
        <v>6290</v>
      </c>
      <c r="S442" s="61" t="s">
        <v>3780</v>
      </c>
      <c r="T442" s="61" t="s">
        <v>6291</v>
      </c>
      <c r="U442" s="61" t="s">
        <v>3780</v>
      </c>
      <c r="V442" s="62"/>
      <c r="W442" s="61" t="str">
        <f t="shared" si="20"/>
        <v>08</v>
      </c>
      <c r="X442" s="62" t="str">
        <f t="shared" si="21"/>
        <v>17</v>
      </c>
      <c r="Y442" s="63">
        <v>1</v>
      </c>
    </row>
    <row r="443" spans="1:25" ht="14.4">
      <c r="A443" s="61" t="s">
        <v>997</v>
      </c>
      <c r="B443" s="61" t="s">
        <v>187</v>
      </c>
      <c r="C443" s="61" t="s">
        <v>2090</v>
      </c>
      <c r="D443" s="61" t="s">
        <v>3811</v>
      </c>
      <c r="E443" s="61" t="s">
        <v>3985</v>
      </c>
      <c r="F443" s="61" t="s">
        <v>4644</v>
      </c>
      <c r="G443" s="61" t="s">
        <v>3780</v>
      </c>
      <c r="H443" s="61" t="s">
        <v>4645</v>
      </c>
      <c r="I443" s="61" t="s">
        <v>3780</v>
      </c>
      <c r="J443" s="62">
        <f t="shared" si="19"/>
        <v>0.38777777777777778</v>
      </c>
      <c r="K443" s="63">
        <v>1</v>
      </c>
      <c r="M443" s="61" t="s">
        <v>357</v>
      </c>
      <c r="N443" s="61" t="s">
        <v>165</v>
      </c>
      <c r="O443" s="61" t="s">
        <v>166</v>
      </c>
      <c r="P443" s="61" t="s">
        <v>3859</v>
      </c>
      <c r="Q443" s="61" t="s">
        <v>3812</v>
      </c>
      <c r="R443" s="61" t="s">
        <v>6292</v>
      </c>
      <c r="S443" s="61" t="s">
        <v>3780</v>
      </c>
      <c r="T443" s="61" t="s">
        <v>5940</v>
      </c>
      <c r="U443" s="61" t="s">
        <v>3780</v>
      </c>
      <c r="V443" s="62"/>
      <c r="W443" s="61" t="str">
        <f t="shared" si="20"/>
        <v>08</v>
      </c>
      <c r="X443" s="62" t="str">
        <f t="shared" si="21"/>
        <v>17</v>
      </c>
      <c r="Y443" s="63">
        <v>1</v>
      </c>
    </row>
    <row r="444" spans="1:25" ht="14.4">
      <c r="A444" s="61" t="s">
        <v>1205</v>
      </c>
      <c r="B444" s="61" t="s">
        <v>40</v>
      </c>
      <c r="C444" s="61" t="s">
        <v>2016</v>
      </c>
      <c r="D444" s="61" t="s">
        <v>3894</v>
      </c>
      <c r="E444" s="61" t="s">
        <v>3849</v>
      </c>
      <c r="F444" s="61" t="s">
        <v>4646</v>
      </c>
      <c r="G444" s="61" t="s">
        <v>3780</v>
      </c>
      <c r="H444" s="61" t="s">
        <v>4647</v>
      </c>
      <c r="I444" s="61" t="s">
        <v>3780</v>
      </c>
      <c r="J444" s="62">
        <f t="shared" si="19"/>
        <v>0.38791666666666663</v>
      </c>
      <c r="K444" s="63">
        <v>1</v>
      </c>
      <c r="M444" s="61" t="s">
        <v>1325</v>
      </c>
      <c r="N444" s="61" t="s">
        <v>165</v>
      </c>
      <c r="O444" s="61" t="s">
        <v>166</v>
      </c>
      <c r="P444" s="61" t="s">
        <v>3947</v>
      </c>
      <c r="Q444" s="61" t="s">
        <v>3812</v>
      </c>
      <c r="R444" s="61" t="s">
        <v>6293</v>
      </c>
      <c r="S444" s="61" t="s">
        <v>3780</v>
      </c>
      <c r="T444" s="61" t="s">
        <v>6294</v>
      </c>
      <c r="U444" s="61" t="s">
        <v>3780</v>
      </c>
      <c r="V444" s="62"/>
      <c r="W444" s="61" t="str">
        <f t="shared" si="20"/>
        <v>08</v>
      </c>
      <c r="X444" s="62" t="str">
        <f t="shared" si="21"/>
        <v>17</v>
      </c>
      <c r="Y444" s="63">
        <v>1</v>
      </c>
    </row>
    <row r="445" spans="1:25" ht="14.4">
      <c r="A445" s="61" t="s">
        <v>1268</v>
      </c>
      <c r="B445" s="61" t="s">
        <v>187</v>
      </c>
      <c r="C445" s="61" t="s">
        <v>2090</v>
      </c>
      <c r="D445" s="61" t="s">
        <v>3829</v>
      </c>
      <c r="E445" s="61" t="s">
        <v>3997</v>
      </c>
      <c r="F445" s="61" t="s">
        <v>4648</v>
      </c>
      <c r="G445" s="61" t="s">
        <v>3780</v>
      </c>
      <c r="H445" s="61" t="s">
        <v>4649</v>
      </c>
      <c r="I445" s="61" t="s">
        <v>3780</v>
      </c>
      <c r="J445" s="62">
        <f t="shared" si="19"/>
        <v>0.38792824074074073</v>
      </c>
      <c r="K445" s="63">
        <v>1</v>
      </c>
      <c r="M445" s="61" t="s">
        <v>164</v>
      </c>
      <c r="N445" s="61" t="s">
        <v>165</v>
      </c>
      <c r="O445" s="61" t="s">
        <v>166</v>
      </c>
      <c r="P445" s="61" t="s">
        <v>3837</v>
      </c>
      <c r="Q445" s="61" t="s">
        <v>3812</v>
      </c>
      <c r="R445" s="61" t="s">
        <v>6295</v>
      </c>
      <c r="S445" s="61" t="s">
        <v>3780</v>
      </c>
      <c r="T445" s="61" t="s">
        <v>6296</v>
      </c>
      <c r="U445" s="61" t="s">
        <v>3780</v>
      </c>
      <c r="V445" s="62"/>
      <c r="W445" s="61" t="str">
        <f t="shared" si="20"/>
        <v>08</v>
      </c>
      <c r="X445" s="62" t="str">
        <f t="shared" si="21"/>
        <v>17</v>
      </c>
      <c r="Y445" s="63">
        <v>1</v>
      </c>
    </row>
    <row r="446" spans="1:25" ht="14.4">
      <c r="A446" s="61" t="s">
        <v>636</v>
      </c>
      <c r="B446" s="61" t="s">
        <v>187</v>
      </c>
      <c r="C446" s="61" t="s">
        <v>2090</v>
      </c>
      <c r="D446" s="61" t="s">
        <v>4015</v>
      </c>
      <c r="E446" s="61" t="s">
        <v>3912</v>
      </c>
      <c r="F446" s="61" t="s">
        <v>4650</v>
      </c>
      <c r="G446" s="61" t="s">
        <v>3780</v>
      </c>
      <c r="H446" s="61" t="s">
        <v>4651</v>
      </c>
      <c r="I446" s="61" t="s">
        <v>3780</v>
      </c>
      <c r="J446" s="62">
        <f t="shared" si="19"/>
        <v>0.38793981481481493</v>
      </c>
      <c r="K446" s="63">
        <v>1</v>
      </c>
      <c r="M446" s="61" t="s">
        <v>1672</v>
      </c>
      <c r="N446" s="61" t="s">
        <v>165</v>
      </c>
      <c r="O446" s="61" t="s">
        <v>166</v>
      </c>
      <c r="P446" s="61" t="s">
        <v>3960</v>
      </c>
      <c r="Q446" s="61" t="s">
        <v>3812</v>
      </c>
      <c r="R446" s="61" t="s">
        <v>6297</v>
      </c>
      <c r="S446" s="61" t="s">
        <v>3780</v>
      </c>
      <c r="T446" s="61" t="s">
        <v>6080</v>
      </c>
      <c r="U446" s="61" t="s">
        <v>3780</v>
      </c>
      <c r="V446" s="62"/>
      <c r="W446" s="61" t="str">
        <f t="shared" si="20"/>
        <v>08</v>
      </c>
      <c r="X446" s="62" t="str">
        <f t="shared" si="21"/>
        <v>17</v>
      </c>
      <c r="Y446" s="63">
        <v>1</v>
      </c>
    </row>
    <row r="447" spans="1:25" ht="14.4">
      <c r="A447" s="61" t="s">
        <v>556</v>
      </c>
      <c r="B447" s="61" t="s">
        <v>187</v>
      </c>
      <c r="C447" s="61" t="s">
        <v>2090</v>
      </c>
      <c r="D447" s="61" t="s">
        <v>3807</v>
      </c>
      <c r="E447" s="61" t="s">
        <v>3845</v>
      </c>
      <c r="F447" s="61" t="s">
        <v>4652</v>
      </c>
      <c r="G447" s="61" t="s">
        <v>3780</v>
      </c>
      <c r="H447" s="61" t="s">
        <v>4653</v>
      </c>
      <c r="I447" s="61" t="s">
        <v>3780</v>
      </c>
      <c r="J447" s="62">
        <f t="shared" si="19"/>
        <v>0.38795138888888886</v>
      </c>
      <c r="K447" s="63">
        <v>1</v>
      </c>
      <c r="M447" s="61" t="s">
        <v>1080</v>
      </c>
      <c r="N447" s="61" t="s">
        <v>165</v>
      </c>
      <c r="O447" s="61" t="s">
        <v>166</v>
      </c>
      <c r="P447" s="61" t="s">
        <v>3811</v>
      </c>
      <c r="Q447" s="61" t="s">
        <v>3812</v>
      </c>
      <c r="R447" s="61" t="s">
        <v>5789</v>
      </c>
      <c r="S447" s="61" t="s">
        <v>3780</v>
      </c>
      <c r="T447" s="61" t="s">
        <v>6298</v>
      </c>
      <c r="U447" s="61" t="s">
        <v>3780</v>
      </c>
      <c r="V447" s="62"/>
      <c r="W447" s="61" t="str">
        <f t="shared" si="20"/>
        <v>08</v>
      </c>
      <c r="X447" s="62" t="str">
        <f t="shared" si="21"/>
        <v>17</v>
      </c>
      <c r="Y447" s="63">
        <v>1</v>
      </c>
    </row>
    <row r="448" spans="1:25" ht="14.4">
      <c r="A448" s="61" t="s">
        <v>1205</v>
      </c>
      <c r="B448" s="61" t="s">
        <v>40</v>
      </c>
      <c r="C448" s="61" t="s">
        <v>2016</v>
      </c>
      <c r="D448" s="61" t="s">
        <v>3947</v>
      </c>
      <c r="E448" s="61" t="s">
        <v>3812</v>
      </c>
      <c r="F448" s="61" t="s">
        <v>4654</v>
      </c>
      <c r="G448" s="61" t="s">
        <v>3780</v>
      </c>
      <c r="H448" s="61" t="s">
        <v>4655</v>
      </c>
      <c r="I448" s="61" t="s">
        <v>3780</v>
      </c>
      <c r="J448" s="62">
        <f t="shared" si="19"/>
        <v>0.38798611111111109</v>
      </c>
      <c r="K448" s="63">
        <v>1</v>
      </c>
      <c r="M448" s="61" t="s">
        <v>1298</v>
      </c>
      <c r="N448" s="61" t="s">
        <v>165</v>
      </c>
      <c r="O448" s="61" t="s">
        <v>166</v>
      </c>
      <c r="P448" s="61" t="s">
        <v>3960</v>
      </c>
      <c r="Q448" s="61" t="s">
        <v>3812</v>
      </c>
      <c r="R448" s="61" t="s">
        <v>6299</v>
      </c>
      <c r="S448" s="61" t="s">
        <v>3780</v>
      </c>
      <c r="T448" s="61" t="s">
        <v>6300</v>
      </c>
      <c r="U448" s="61" t="s">
        <v>3780</v>
      </c>
      <c r="V448" s="62"/>
      <c r="W448" s="61" t="str">
        <f t="shared" si="20"/>
        <v>08</v>
      </c>
      <c r="X448" s="62" t="str">
        <f t="shared" si="21"/>
        <v>17</v>
      </c>
      <c r="Y448" s="63">
        <v>1</v>
      </c>
    </row>
    <row r="449" spans="1:25" ht="14.4">
      <c r="A449" s="61" t="s">
        <v>1273</v>
      </c>
      <c r="B449" s="61" t="s">
        <v>187</v>
      </c>
      <c r="C449" s="61" t="s">
        <v>2090</v>
      </c>
      <c r="D449" s="61" t="s">
        <v>3819</v>
      </c>
      <c r="E449" s="61" t="s">
        <v>3985</v>
      </c>
      <c r="F449" s="61" t="s">
        <v>4656</v>
      </c>
      <c r="G449" s="61" t="s">
        <v>3780</v>
      </c>
      <c r="H449" s="61" t="s">
        <v>4657</v>
      </c>
      <c r="I449" s="61" t="s">
        <v>3780</v>
      </c>
      <c r="J449" s="62">
        <f t="shared" si="19"/>
        <v>0.38800925925925916</v>
      </c>
      <c r="K449" s="63">
        <v>1</v>
      </c>
      <c r="M449" s="61" t="s">
        <v>164</v>
      </c>
      <c r="N449" s="61" t="s">
        <v>165</v>
      </c>
      <c r="O449" s="61" t="s">
        <v>166</v>
      </c>
      <c r="P449" s="61" t="s">
        <v>3894</v>
      </c>
      <c r="Q449" s="61" t="s">
        <v>3812</v>
      </c>
      <c r="R449" s="61" t="s">
        <v>6301</v>
      </c>
      <c r="S449" s="61" t="s">
        <v>3780</v>
      </c>
      <c r="T449" s="61" t="s">
        <v>6302</v>
      </c>
      <c r="U449" s="61" t="s">
        <v>3780</v>
      </c>
      <c r="V449" s="62"/>
      <c r="W449" s="61" t="str">
        <f t="shared" si="20"/>
        <v>08</v>
      </c>
      <c r="X449" s="62" t="str">
        <f t="shared" si="21"/>
        <v>17</v>
      </c>
      <c r="Y449" s="63">
        <v>1</v>
      </c>
    </row>
    <row r="450" spans="1:25" ht="14.4">
      <c r="A450" s="61" t="s">
        <v>1013</v>
      </c>
      <c r="B450" s="61" t="s">
        <v>187</v>
      </c>
      <c r="C450" s="61" t="s">
        <v>2090</v>
      </c>
      <c r="D450" s="61" t="s">
        <v>3807</v>
      </c>
      <c r="E450" s="61" t="s">
        <v>3927</v>
      </c>
      <c r="F450" s="61" t="s">
        <v>4658</v>
      </c>
      <c r="G450" s="61" t="s">
        <v>3780</v>
      </c>
      <c r="H450" s="61" t="s">
        <v>4659</v>
      </c>
      <c r="I450" s="61" t="s">
        <v>3780</v>
      </c>
      <c r="J450" s="62">
        <f t="shared" si="19"/>
        <v>0.38806712962962958</v>
      </c>
      <c r="K450" s="63">
        <v>1</v>
      </c>
      <c r="M450" s="61" t="s">
        <v>1152</v>
      </c>
      <c r="N450" s="61" t="s">
        <v>165</v>
      </c>
      <c r="O450" s="61" t="s">
        <v>166</v>
      </c>
      <c r="P450" s="61" t="s">
        <v>3852</v>
      </c>
      <c r="Q450" s="61" t="s">
        <v>3812</v>
      </c>
      <c r="R450" s="61" t="s">
        <v>6301</v>
      </c>
      <c r="S450" s="61" t="s">
        <v>3780</v>
      </c>
      <c r="T450" s="61" t="s">
        <v>6303</v>
      </c>
      <c r="U450" s="61" t="s">
        <v>3780</v>
      </c>
      <c r="V450" s="62"/>
      <c r="W450" s="61" t="str">
        <f t="shared" si="20"/>
        <v>08</v>
      </c>
      <c r="X450" s="62" t="str">
        <f t="shared" si="21"/>
        <v>17</v>
      </c>
      <c r="Y450" s="63">
        <v>1</v>
      </c>
    </row>
    <row r="451" spans="1:25" ht="14.4">
      <c r="A451" s="61" t="s">
        <v>1483</v>
      </c>
      <c r="B451" s="61" t="s">
        <v>187</v>
      </c>
      <c r="C451" s="61" t="s">
        <v>2090</v>
      </c>
      <c r="D451" s="61" t="s">
        <v>3960</v>
      </c>
      <c r="E451" s="61" t="s">
        <v>3812</v>
      </c>
      <c r="F451" s="61" t="s">
        <v>4660</v>
      </c>
      <c r="G451" s="61" t="s">
        <v>3780</v>
      </c>
      <c r="H451" s="61" t="s">
        <v>4661</v>
      </c>
      <c r="I451" s="61" t="s">
        <v>3780</v>
      </c>
      <c r="J451" s="62">
        <f t="shared" si="19"/>
        <v>0.38810185185185186</v>
      </c>
      <c r="K451" s="63">
        <v>1</v>
      </c>
      <c r="M451" s="61" t="s">
        <v>357</v>
      </c>
      <c r="N451" s="61" t="s">
        <v>165</v>
      </c>
      <c r="O451" s="61" t="s">
        <v>166</v>
      </c>
      <c r="P451" s="61" t="s">
        <v>3807</v>
      </c>
      <c r="Q451" s="61" t="s">
        <v>3812</v>
      </c>
      <c r="R451" s="61" t="s">
        <v>6304</v>
      </c>
      <c r="S451" s="61" t="s">
        <v>3780</v>
      </c>
      <c r="T451" s="61" t="s">
        <v>6305</v>
      </c>
      <c r="U451" s="61" t="s">
        <v>3780</v>
      </c>
      <c r="V451" s="62"/>
      <c r="W451" s="61" t="str">
        <f t="shared" si="20"/>
        <v>08</v>
      </c>
      <c r="X451" s="62" t="str">
        <f t="shared" si="21"/>
        <v>17</v>
      </c>
      <c r="Y451" s="63">
        <v>1</v>
      </c>
    </row>
    <row r="452" spans="1:25" ht="14.4">
      <c r="A452" s="61" t="s">
        <v>364</v>
      </c>
      <c r="B452" s="61" t="s">
        <v>187</v>
      </c>
      <c r="C452" s="61" t="s">
        <v>2090</v>
      </c>
      <c r="D452" s="61" t="s">
        <v>3862</v>
      </c>
      <c r="E452" s="61" t="s">
        <v>3927</v>
      </c>
      <c r="F452" s="61" t="s">
        <v>4662</v>
      </c>
      <c r="G452" s="61" t="s">
        <v>3780</v>
      </c>
      <c r="H452" s="61" t="s">
        <v>4663</v>
      </c>
      <c r="I452" s="61" t="s">
        <v>3780</v>
      </c>
      <c r="J452" s="62">
        <f t="shared" ref="J452:J515" si="22">H452-F452</f>
        <v>0.38813657407407404</v>
      </c>
      <c r="K452" s="63">
        <v>1</v>
      </c>
      <c r="M452" s="61" t="s">
        <v>1378</v>
      </c>
      <c r="N452" s="61" t="s">
        <v>165</v>
      </c>
      <c r="O452" s="61" t="s">
        <v>166</v>
      </c>
      <c r="P452" s="61" t="s">
        <v>3872</v>
      </c>
      <c r="Q452" s="61" t="s">
        <v>3812</v>
      </c>
      <c r="R452" s="61" t="s">
        <v>6306</v>
      </c>
      <c r="S452" s="61" t="s">
        <v>3780</v>
      </c>
      <c r="T452" s="61" t="s">
        <v>6307</v>
      </c>
      <c r="U452" s="61" t="s">
        <v>3780</v>
      </c>
      <c r="V452" s="62"/>
      <c r="W452" s="61" t="str">
        <f t="shared" si="20"/>
        <v>08</v>
      </c>
      <c r="X452" s="62" t="str">
        <f t="shared" si="21"/>
        <v>17</v>
      </c>
      <c r="Y452" s="63">
        <v>1</v>
      </c>
    </row>
    <row r="453" spans="1:25" ht="14.4">
      <c r="A453" s="61" t="s">
        <v>1268</v>
      </c>
      <c r="B453" s="61" t="s">
        <v>187</v>
      </c>
      <c r="C453" s="61" t="s">
        <v>2090</v>
      </c>
      <c r="D453" s="61" t="s">
        <v>3950</v>
      </c>
      <c r="E453" s="61" t="s">
        <v>3985</v>
      </c>
      <c r="F453" s="61" t="s">
        <v>4664</v>
      </c>
      <c r="G453" s="61" t="s">
        <v>3780</v>
      </c>
      <c r="H453" s="61" t="s">
        <v>4665</v>
      </c>
      <c r="I453" s="61" t="s">
        <v>3780</v>
      </c>
      <c r="J453" s="62">
        <f t="shared" si="22"/>
        <v>0.3882175925925927</v>
      </c>
      <c r="K453" s="63">
        <v>1</v>
      </c>
      <c r="M453" s="61" t="s">
        <v>164</v>
      </c>
      <c r="N453" s="61" t="s">
        <v>165</v>
      </c>
      <c r="O453" s="61" t="s">
        <v>166</v>
      </c>
      <c r="P453" s="61" t="s">
        <v>3794</v>
      </c>
      <c r="Q453" s="61" t="s">
        <v>3812</v>
      </c>
      <c r="R453" s="61" t="s">
        <v>6308</v>
      </c>
      <c r="S453" s="61" t="s">
        <v>3780</v>
      </c>
      <c r="T453" s="61" t="s">
        <v>6309</v>
      </c>
      <c r="U453" s="61" t="s">
        <v>3780</v>
      </c>
      <c r="V453" s="62"/>
      <c r="W453" s="61" t="str">
        <f t="shared" ref="W453:W516" si="23">TEXT(R453,"hh")</f>
        <v>08</v>
      </c>
      <c r="X453" s="62" t="str">
        <f t="shared" ref="X453:X516" si="24">TEXT(T453,"HH")</f>
        <v>17</v>
      </c>
      <c r="Y453" s="63">
        <v>1</v>
      </c>
    </row>
    <row r="454" spans="1:25" ht="14.4">
      <c r="A454" s="61" t="s">
        <v>1458</v>
      </c>
      <c r="B454" s="61" t="s">
        <v>187</v>
      </c>
      <c r="C454" s="61" t="s">
        <v>3622</v>
      </c>
      <c r="D454" s="61" t="s">
        <v>3867</v>
      </c>
      <c r="E454" s="61" t="s">
        <v>3927</v>
      </c>
      <c r="F454" s="61" t="s">
        <v>4666</v>
      </c>
      <c r="G454" s="61" t="s">
        <v>3780</v>
      </c>
      <c r="H454" s="61" t="s">
        <v>4667</v>
      </c>
      <c r="I454" s="61" t="s">
        <v>3780</v>
      </c>
      <c r="J454" s="62">
        <f t="shared" si="22"/>
        <v>0.38824074074074083</v>
      </c>
      <c r="K454" s="63">
        <v>1</v>
      </c>
      <c r="M454" s="61" t="s">
        <v>723</v>
      </c>
      <c r="N454" s="61" t="s">
        <v>165</v>
      </c>
      <c r="O454" s="61" t="s">
        <v>166</v>
      </c>
      <c r="P454" s="61" t="s">
        <v>3777</v>
      </c>
      <c r="Q454" s="61" t="s">
        <v>3812</v>
      </c>
      <c r="R454" s="61" t="s">
        <v>6310</v>
      </c>
      <c r="S454" s="61" t="s">
        <v>3780</v>
      </c>
      <c r="T454" s="61" t="s">
        <v>6311</v>
      </c>
      <c r="U454" s="61" t="s">
        <v>3780</v>
      </c>
      <c r="V454" s="62"/>
      <c r="W454" s="61" t="str">
        <f t="shared" si="23"/>
        <v>08</v>
      </c>
      <c r="X454" s="62" t="str">
        <f t="shared" si="24"/>
        <v>18</v>
      </c>
      <c r="Y454" s="63">
        <v>1</v>
      </c>
    </row>
    <row r="455" spans="1:25" ht="14.4">
      <c r="A455" s="61" t="s">
        <v>1601</v>
      </c>
      <c r="B455" s="61" t="s">
        <v>187</v>
      </c>
      <c r="C455" s="61" t="s">
        <v>2090</v>
      </c>
      <c r="D455" s="61" t="s">
        <v>3807</v>
      </c>
      <c r="E455" s="61" t="s">
        <v>3812</v>
      </c>
      <c r="F455" s="61" t="s">
        <v>4668</v>
      </c>
      <c r="G455" s="61" t="s">
        <v>3780</v>
      </c>
      <c r="H455" s="61" t="s">
        <v>4669</v>
      </c>
      <c r="I455" s="61" t="s">
        <v>3780</v>
      </c>
      <c r="J455" s="62">
        <f t="shared" si="22"/>
        <v>0.38829861111111114</v>
      </c>
      <c r="K455" s="63">
        <v>1</v>
      </c>
      <c r="M455" s="61" t="s">
        <v>723</v>
      </c>
      <c r="N455" s="61" t="s">
        <v>165</v>
      </c>
      <c r="O455" s="61" t="s">
        <v>166</v>
      </c>
      <c r="P455" s="61" t="s">
        <v>3811</v>
      </c>
      <c r="Q455" s="61" t="s">
        <v>3812</v>
      </c>
      <c r="R455" s="61" t="s">
        <v>6310</v>
      </c>
      <c r="S455" s="61" t="s">
        <v>3780</v>
      </c>
      <c r="T455" s="61" t="s">
        <v>6312</v>
      </c>
      <c r="U455" s="61" t="s">
        <v>3780</v>
      </c>
      <c r="V455" s="62"/>
      <c r="W455" s="61" t="str">
        <f t="shared" si="23"/>
        <v>08</v>
      </c>
      <c r="X455" s="62" t="str">
        <f t="shared" si="24"/>
        <v>19</v>
      </c>
      <c r="Y455" s="63">
        <v>1</v>
      </c>
    </row>
    <row r="456" spans="1:25" ht="14.4">
      <c r="A456" s="61" t="s">
        <v>638</v>
      </c>
      <c r="B456" s="61" t="s">
        <v>187</v>
      </c>
      <c r="C456" s="61" t="s">
        <v>2124</v>
      </c>
      <c r="D456" s="61" t="s">
        <v>3802</v>
      </c>
      <c r="E456" s="61" t="s">
        <v>3961</v>
      </c>
      <c r="F456" s="61" t="s">
        <v>4670</v>
      </c>
      <c r="G456" s="61" t="s">
        <v>3780</v>
      </c>
      <c r="H456" s="61" t="s">
        <v>4671</v>
      </c>
      <c r="I456" s="61" t="s">
        <v>3780</v>
      </c>
      <c r="J456" s="62">
        <f t="shared" si="22"/>
        <v>0.38832175925925921</v>
      </c>
      <c r="K456" s="63">
        <v>1</v>
      </c>
      <c r="M456" s="61" t="s">
        <v>164</v>
      </c>
      <c r="N456" s="61" t="s">
        <v>165</v>
      </c>
      <c r="O456" s="61" t="s">
        <v>166</v>
      </c>
      <c r="P456" s="61" t="s">
        <v>3947</v>
      </c>
      <c r="Q456" s="61" t="s">
        <v>3812</v>
      </c>
      <c r="R456" s="61" t="s">
        <v>6313</v>
      </c>
      <c r="S456" s="61" t="s">
        <v>3780</v>
      </c>
      <c r="T456" s="61" t="s">
        <v>6314</v>
      </c>
      <c r="U456" s="61" t="s">
        <v>3780</v>
      </c>
      <c r="V456" s="62"/>
      <c r="W456" s="61" t="str">
        <f t="shared" si="23"/>
        <v>08</v>
      </c>
      <c r="X456" s="62" t="str">
        <f t="shared" si="24"/>
        <v>17</v>
      </c>
      <c r="Y456" s="63">
        <v>1</v>
      </c>
    </row>
    <row r="457" spans="1:25" ht="14.4">
      <c r="A457" s="61" t="s">
        <v>122</v>
      </c>
      <c r="B457" s="61" t="s">
        <v>40</v>
      </c>
      <c r="C457" s="61" t="s">
        <v>2016</v>
      </c>
      <c r="D457" s="61" t="s">
        <v>3859</v>
      </c>
      <c r="E457" s="61" t="s">
        <v>3812</v>
      </c>
      <c r="F457" s="61" t="s">
        <v>4672</v>
      </c>
      <c r="G457" s="61" t="s">
        <v>3780</v>
      </c>
      <c r="H457" s="61" t="s">
        <v>4673</v>
      </c>
      <c r="I457" s="61" t="s">
        <v>3780</v>
      </c>
      <c r="J457" s="62">
        <f t="shared" si="22"/>
        <v>0.38832175925925932</v>
      </c>
      <c r="K457" s="63">
        <v>1</v>
      </c>
      <c r="M457" s="61" t="s">
        <v>723</v>
      </c>
      <c r="N457" s="61" t="s">
        <v>165</v>
      </c>
      <c r="O457" s="61" t="s">
        <v>166</v>
      </c>
      <c r="P457" s="61" t="s">
        <v>3840</v>
      </c>
      <c r="Q457" s="61" t="s">
        <v>3812</v>
      </c>
      <c r="R457" s="61" t="s">
        <v>4834</v>
      </c>
      <c r="S457" s="61" t="s">
        <v>3780</v>
      </c>
      <c r="T457" s="61" t="s">
        <v>6315</v>
      </c>
      <c r="U457" s="61" t="s">
        <v>3780</v>
      </c>
      <c r="V457" s="62"/>
      <c r="W457" s="61" t="str">
        <f t="shared" si="23"/>
        <v>08</v>
      </c>
      <c r="X457" s="62" t="str">
        <f t="shared" si="24"/>
        <v>18</v>
      </c>
      <c r="Y457" s="63">
        <v>1</v>
      </c>
    </row>
    <row r="458" spans="1:25" ht="14.4">
      <c r="A458" s="61" t="s">
        <v>1320</v>
      </c>
      <c r="B458" s="61" t="s">
        <v>187</v>
      </c>
      <c r="C458" s="61" t="s">
        <v>2090</v>
      </c>
      <c r="D458" s="61" t="s">
        <v>3950</v>
      </c>
      <c r="E458" s="61" t="s">
        <v>3985</v>
      </c>
      <c r="F458" s="61" t="s">
        <v>4674</v>
      </c>
      <c r="G458" s="61" t="s">
        <v>3780</v>
      </c>
      <c r="H458" s="61" t="s">
        <v>4675</v>
      </c>
      <c r="I458" s="61" t="s">
        <v>3780</v>
      </c>
      <c r="J458" s="62">
        <f t="shared" si="22"/>
        <v>0.38836805555555554</v>
      </c>
      <c r="K458" s="63">
        <v>1</v>
      </c>
      <c r="M458" s="61" t="s">
        <v>164</v>
      </c>
      <c r="N458" s="61" t="s">
        <v>165</v>
      </c>
      <c r="O458" s="61" t="s">
        <v>166</v>
      </c>
      <c r="P458" s="61" t="s">
        <v>3957</v>
      </c>
      <c r="Q458" s="61" t="s">
        <v>3812</v>
      </c>
      <c r="R458" s="61" t="s">
        <v>6316</v>
      </c>
      <c r="S458" s="61" t="s">
        <v>3780</v>
      </c>
      <c r="T458" s="61" t="s">
        <v>6317</v>
      </c>
      <c r="U458" s="61" t="s">
        <v>3780</v>
      </c>
      <c r="V458" s="62"/>
      <c r="W458" s="61" t="str">
        <f t="shared" si="23"/>
        <v>08</v>
      </c>
      <c r="X458" s="62" t="str">
        <f t="shared" si="24"/>
        <v>17</v>
      </c>
      <c r="Y458" s="63">
        <v>1</v>
      </c>
    </row>
    <row r="459" spans="1:25" ht="14.4">
      <c r="A459" s="61" t="s">
        <v>1290</v>
      </c>
      <c r="B459" s="61" t="s">
        <v>40</v>
      </c>
      <c r="C459" s="61" t="s">
        <v>2016</v>
      </c>
      <c r="D459" s="61" t="s">
        <v>4069</v>
      </c>
      <c r="E459" s="61" t="s">
        <v>3812</v>
      </c>
      <c r="F459" s="61" t="s">
        <v>4676</v>
      </c>
      <c r="G459" s="61" t="s">
        <v>3780</v>
      </c>
      <c r="H459" s="61" t="s">
        <v>4677</v>
      </c>
      <c r="I459" s="61" t="s">
        <v>3780</v>
      </c>
      <c r="J459" s="62">
        <f t="shared" si="22"/>
        <v>0.3884143518518518</v>
      </c>
      <c r="K459" s="63">
        <v>1</v>
      </c>
      <c r="M459" s="61" t="s">
        <v>631</v>
      </c>
      <c r="N459" s="61" t="s">
        <v>165</v>
      </c>
      <c r="O459" s="61" t="s">
        <v>166</v>
      </c>
      <c r="P459" s="61" t="s">
        <v>3872</v>
      </c>
      <c r="Q459" s="61" t="s">
        <v>3812</v>
      </c>
      <c r="R459" s="61" t="s">
        <v>6318</v>
      </c>
      <c r="S459" s="61" t="s">
        <v>3780</v>
      </c>
      <c r="T459" s="61" t="s">
        <v>6319</v>
      </c>
      <c r="U459" s="61" t="s">
        <v>3780</v>
      </c>
      <c r="V459" s="62"/>
      <c r="W459" s="61" t="str">
        <f t="shared" si="23"/>
        <v>08</v>
      </c>
      <c r="X459" s="62" t="str">
        <f t="shared" si="24"/>
        <v>17</v>
      </c>
      <c r="Y459" s="63">
        <v>1</v>
      </c>
    </row>
    <row r="460" spans="1:25" ht="14.4">
      <c r="A460" s="61" t="s">
        <v>1205</v>
      </c>
      <c r="B460" s="61" t="s">
        <v>40</v>
      </c>
      <c r="C460" s="61" t="s">
        <v>2016</v>
      </c>
      <c r="D460" s="61" t="s">
        <v>3807</v>
      </c>
      <c r="E460" s="61" t="s">
        <v>3812</v>
      </c>
      <c r="F460" s="61" t="s">
        <v>4678</v>
      </c>
      <c r="G460" s="61" t="s">
        <v>3780</v>
      </c>
      <c r="H460" s="61" t="s">
        <v>4679</v>
      </c>
      <c r="I460" s="61" t="s">
        <v>3780</v>
      </c>
      <c r="J460" s="62">
        <f t="shared" si="22"/>
        <v>0.38841435185185197</v>
      </c>
      <c r="K460" s="63">
        <v>1</v>
      </c>
      <c r="M460" s="61" t="s">
        <v>164</v>
      </c>
      <c r="N460" s="61" t="s">
        <v>165</v>
      </c>
      <c r="O460" s="61" t="s">
        <v>166</v>
      </c>
      <c r="P460" s="61" t="s">
        <v>3807</v>
      </c>
      <c r="Q460" s="61" t="s">
        <v>3812</v>
      </c>
      <c r="R460" s="61" t="s">
        <v>5671</v>
      </c>
      <c r="S460" s="61" t="s">
        <v>3780</v>
      </c>
      <c r="T460" s="61" t="s">
        <v>6319</v>
      </c>
      <c r="U460" s="61" t="s">
        <v>3780</v>
      </c>
      <c r="V460" s="62"/>
      <c r="W460" s="61" t="str">
        <f t="shared" si="23"/>
        <v>08</v>
      </c>
      <c r="X460" s="62" t="str">
        <f t="shared" si="24"/>
        <v>17</v>
      </c>
      <c r="Y460" s="63">
        <v>1</v>
      </c>
    </row>
    <row r="461" spans="1:25" ht="14.4">
      <c r="A461" s="61" t="s">
        <v>364</v>
      </c>
      <c r="B461" s="61" t="s">
        <v>187</v>
      </c>
      <c r="C461" s="61" t="s">
        <v>2090</v>
      </c>
      <c r="D461" s="61" t="s">
        <v>3852</v>
      </c>
      <c r="E461" s="61" t="s">
        <v>3820</v>
      </c>
      <c r="F461" s="61" t="s">
        <v>4680</v>
      </c>
      <c r="G461" s="61" t="s">
        <v>3780</v>
      </c>
      <c r="H461" s="61" t="s">
        <v>4681</v>
      </c>
      <c r="I461" s="61" t="s">
        <v>3780</v>
      </c>
      <c r="J461" s="62">
        <f t="shared" si="22"/>
        <v>0.3884259259259259</v>
      </c>
      <c r="K461" s="63">
        <v>1</v>
      </c>
      <c r="M461" s="61" t="s">
        <v>271</v>
      </c>
      <c r="N461" s="61" t="s">
        <v>165</v>
      </c>
      <c r="O461" s="61" t="s">
        <v>207</v>
      </c>
      <c r="P461" s="61" t="s">
        <v>3872</v>
      </c>
      <c r="Q461" s="61" t="s">
        <v>3812</v>
      </c>
      <c r="R461" s="61" t="s">
        <v>5794</v>
      </c>
      <c r="S461" s="61" t="s">
        <v>3780</v>
      </c>
      <c r="T461" s="61" t="s">
        <v>6320</v>
      </c>
      <c r="U461" s="61" t="s">
        <v>3780</v>
      </c>
      <c r="V461" s="62"/>
      <c r="W461" s="61" t="str">
        <f t="shared" si="23"/>
        <v>08</v>
      </c>
      <c r="X461" s="62" t="str">
        <f t="shared" si="24"/>
        <v>17</v>
      </c>
      <c r="Y461" s="63">
        <v>1</v>
      </c>
    </row>
    <row r="462" spans="1:25" ht="14.4">
      <c r="A462" s="61" t="s">
        <v>556</v>
      </c>
      <c r="B462" s="61" t="s">
        <v>187</v>
      </c>
      <c r="C462" s="61" t="s">
        <v>2090</v>
      </c>
      <c r="D462" s="61" t="s">
        <v>3823</v>
      </c>
      <c r="E462" s="61" t="s">
        <v>3927</v>
      </c>
      <c r="F462" s="61" t="s">
        <v>4682</v>
      </c>
      <c r="G462" s="61" t="s">
        <v>3780</v>
      </c>
      <c r="H462" s="61" t="s">
        <v>4683</v>
      </c>
      <c r="I462" s="61" t="s">
        <v>3780</v>
      </c>
      <c r="J462" s="62">
        <f t="shared" si="22"/>
        <v>0.38842592592592595</v>
      </c>
      <c r="K462" s="63">
        <v>1</v>
      </c>
      <c r="M462" s="61" t="s">
        <v>173</v>
      </c>
      <c r="N462" s="61" t="s">
        <v>165</v>
      </c>
      <c r="O462" s="61" t="s">
        <v>134</v>
      </c>
      <c r="P462" s="61" t="s">
        <v>3921</v>
      </c>
      <c r="Q462" s="61" t="s">
        <v>3812</v>
      </c>
      <c r="R462" s="61" t="s">
        <v>4842</v>
      </c>
      <c r="S462" s="61" t="s">
        <v>3780</v>
      </c>
      <c r="T462" s="61" t="s">
        <v>6321</v>
      </c>
      <c r="U462" s="61" t="s">
        <v>3780</v>
      </c>
      <c r="V462" s="62"/>
      <c r="W462" s="61" t="str">
        <f t="shared" si="23"/>
        <v>08</v>
      </c>
      <c r="X462" s="62" t="str">
        <f t="shared" si="24"/>
        <v>17</v>
      </c>
      <c r="Y462" s="63">
        <v>1</v>
      </c>
    </row>
    <row r="463" spans="1:25" ht="14.4">
      <c r="A463" s="61" t="s">
        <v>607</v>
      </c>
      <c r="B463" s="61" t="s">
        <v>40</v>
      </c>
      <c r="C463" s="61" t="s">
        <v>2013</v>
      </c>
      <c r="D463" s="61" t="s">
        <v>3840</v>
      </c>
      <c r="E463" s="61" t="s">
        <v>3988</v>
      </c>
      <c r="F463" s="61" t="s">
        <v>4684</v>
      </c>
      <c r="G463" s="61" t="s">
        <v>3780</v>
      </c>
      <c r="H463" s="61" t="s">
        <v>4685</v>
      </c>
      <c r="I463" s="61" t="s">
        <v>3780</v>
      </c>
      <c r="J463" s="62">
        <f t="shared" si="22"/>
        <v>0.38844907407407409</v>
      </c>
      <c r="K463" s="63">
        <v>1</v>
      </c>
      <c r="M463" s="61" t="s">
        <v>1152</v>
      </c>
      <c r="N463" s="61" t="s">
        <v>165</v>
      </c>
      <c r="O463" s="61" t="s">
        <v>166</v>
      </c>
      <c r="P463" s="61" t="s">
        <v>3837</v>
      </c>
      <c r="Q463" s="61" t="s">
        <v>3812</v>
      </c>
      <c r="R463" s="61" t="s">
        <v>4842</v>
      </c>
      <c r="S463" s="61" t="s">
        <v>3780</v>
      </c>
      <c r="T463" s="61" t="s">
        <v>6322</v>
      </c>
      <c r="U463" s="61" t="s">
        <v>3780</v>
      </c>
      <c r="V463" s="62"/>
      <c r="W463" s="61" t="str">
        <f t="shared" si="23"/>
        <v>08</v>
      </c>
      <c r="X463" s="62" t="str">
        <f t="shared" si="24"/>
        <v>18</v>
      </c>
      <c r="Y463" s="63">
        <v>1</v>
      </c>
    </row>
    <row r="464" spans="1:25" ht="14.4">
      <c r="A464" s="61" t="s">
        <v>561</v>
      </c>
      <c r="B464" s="61" t="s">
        <v>187</v>
      </c>
      <c r="C464" s="61" t="s">
        <v>2090</v>
      </c>
      <c r="D464" s="61" t="s">
        <v>3960</v>
      </c>
      <c r="E464" s="61" t="s">
        <v>3927</v>
      </c>
      <c r="F464" s="61" t="s">
        <v>4686</v>
      </c>
      <c r="G464" s="61" t="s">
        <v>3780</v>
      </c>
      <c r="H464" s="61" t="s">
        <v>4687</v>
      </c>
      <c r="I464" s="61" t="s">
        <v>3780</v>
      </c>
      <c r="J464" s="62">
        <f t="shared" si="22"/>
        <v>0.3884490740740742</v>
      </c>
      <c r="K464" s="63">
        <v>1</v>
      </c>
      <c r="M464" s="61" t="s">
        <v>173</v>
      </c>
      <c r="N464" s="61" t="s">
        <v>165</v>
      </c>
      <c r="O464" s="61" t="s">
        <v>134</v>
      </c>
      <c r="P464" s="61" t="s">
        <v>4015</v>
      </c>
      <c r="Q464" s="61" t="s">
        <v>3812</v>
      </c>
      <c r="R464" s="61" t="s">
        <v>6323</v>
      </c>
      <c r="S464" s="61" t="s">
        <v>3780</v>
      </c>
      <c r="T464" s="61" t="s">
        <v>6324</v>
      </c>
      <c r="U464" s="61" t="s">
        <v>3780</v>
      </c>
      <c r="V464" s="62"/>
      <c r="W464" s="61" t="str">
        <f t="shared" si="23"/>
        <v>08</v>
      </c>
      <c r="X464" s="62" t="str">
        <f t="shared" si="24"/>
        <v>18</v>
      </c>
      <c r="Y464" s="63">
        <v>1</v>
      </c>
    </row>
    <row r="465" spans="1:25" ht="14.4">
      <c r="A465" s="61" t="s">
        <v>1128</v>
      </c>
      <c r="B465" s="61" t="s">
        <v>187</v>
      </c>
      <c r="C465" s="61" t="s">
        <v>2090</v>
      </c>
      <c r="D465" s="61" t="s">
        <v>3894</v>
      </c>
      <c r="E465" s="61" t="s">
        <v>3912</v>
      </c>
      <c r="F465" s="61" t="s">
        <v>4688</v>
      </c>
      <c r="G465" s="61" t="s">
        <v>3780</v>
      </c>
      <c r="H465" s="61" t="s">
        <v>4689</v>
      </c>
      <c r="I465" s="61" t="s">
        <v>3780</v>
      </c>
      <c r="J465" s="62">
        <f t="shared" si="22"/>
        <v>0.38854166666666673</v>
      </c>
      <c r="K465" s="63">
        <v>1</v>
      </c>
      <c r="M465" s="61" t="s">
        <v>173</v>
      </c>
      <c r="N465" s="61" t="s">
        <v>165</v>
      </c>
      <c r="O465" s="61" t="s">
        <v>134</v>
      </c>
      <c r="P465" s="61" t="s">
        <v>3782</v>
      </c>
      <c r="Q465" s="61" t="s">
        <v>3812</v>
      </c>
      <c r="R465" s="61" t="s">
        <v>6325</v>
      </c>
      <c r="S465" s="61" t="s">
        <v>3780</v>
      </c>
      <c r="T465" s="61" t="s">
        <v>6326</v>
      </c>
      <c r="U465" s="61" t="s">
        <v>3780</v>
      </c>
      <c r="V465" s="62"/>
      <c r="W465" s="61" t="str">
        <f t="shared" si="23"/>
        <v>08</v>
      </c>
      <c r="X465" s="62" t="str">
        <f t="shared" si="24"/>
        <v>19</v>
      </c>
      <c r="Y465" s="63">
        <v>1</v>
      </c>
    </row>
    <row r="466" spans="1:25" ht="14.4">
      <c r="A466" s="61" t="s">
        <v>561</v>
      </c>
      <c r="B466" s="61" t="s">
        <v>187</v>
      </c>
      <c r="C466" s="61" t="s">
        <v>2090</v>
      </c>
      <c r="D466" s="61" t="s">
        <v>3862</v>
      </c>
      <c r="E466" s="61" t="s">
        <v>3927</v>
      </c>
      <c r="F466" s="61" t="s">
        <v>4690</v>
      </c>
      <c r="G466" s="61" t="s">
        <v>3780</v>
      </c>
      <c r="H466" s="61" t="s">
        <v>4691</v>
      </c>
      <c r="I466" s="61" t="s">
        <v>3780</v>
      </c>
      <c r="J466" s="62">
        <f t="shared" si="22"/>
        <v>0.3885648148148147</v>
      </c>
      <c r="K466" s="63">
        <v>1</v>
      </c>
      <c r="M466" s="61" t="s">
        <v>173</v>
      </c>
      <c r="N466" s="61" t="s">
        <v>165</v>
      </c>
      <c r="O466" s="61" t="s">
        <v>134</v>
      </c>
      <c r="P466" s="61" t="s">
        <v>3867</v>
      </c>
      <c r="Q466" s="61" t="s">
        <v>3812</v>
      </c>
      <c r="R466" s="61" t="s">
        <v>6327</v>
      </c>
      <c r="S466" s="61" t="s">
        <v>3780</v>
      </c>
      <c r="T466" s="61" t="s">
        <v>6328</v>
      </c>
      <c r="U466" s="61" t="s">
        <v>3780</v>
      </c>
      <c r="V466" s="62"/>
      <c r="W466" s="61" t="str">
        <f t="shared" si="23"/>
        <v>08</v>
      </c>
      <c r="X466" s="62" t="str">
        <f t="shared" si="24"/>
        <v>18</v>
      </c>
      <c r="Y466" s="63">
        <v>1</v>
      </c>
    </row>
    <row r="467" spans="1:25" ht="14.4">
      <c r="A467" s="61" t="s">
        <v>997</v>
      </c>
      <c r="B467" s="61" t="s">
        <v>187</v>
      </c>
      <c r="C467" s="61" t="s">
        <v>2090</v>
      </c>
      <c r="D467" s="61" t="s">
        <v>3950</v>
      </c>
      <c r="E467" s="61" t="s">
        <v>3927</v>
      </c>
      <c r="F467" s="61" t="s">
        <v>4692</v>
      </c>
      <c r="G467" s="61" t="s">
        <v>3780</v>
      </c>
      <c r="H467" s="61" t="s">
        <v>4693</v>
      </c>
      <c r="I467" s="61" t="s">
        <v>3780</v>
      </c>
      <c r="J467" s="62">
        <f t="shared" si="22"/>
        <v>0.38869212962962962</v>
      </c>
      <c r="K467" s="63">
        <v>1</v>
      </c>
      <c r="M467" s="61" t="s">
        <v>173</v>
      </c>
      <c r="N467" s="61" t="s">
        <v>165</v>
      </c>
      <c r="O467" s="61" t="s">
        <v>134</v>
      </c>
      <c r="P467" s="61" t="s">
        <v>3862</v>
      </c>
      <c r="Q467" s="61" t="s">
        <v>3812</v>
      </c>
      <c r="R467" s="61" t="s">
        <v>6329</v>
      </c>
      <c r="S467" s="61" t="s">
        <v>3780</v>
      </c>
      <c r="T467" s="61" t="s">
        <v>6330</v>
      </c>
      <c r="U467" s="61" t="s">
        <v>3780</v>
      </c>
      <c r="V467" s="62"/>
      <c r="W467" s="61" t="str">
        <f t="shared" si="23"/>
        <v>08</v>
      </c>
      <c r="X467" s="62" t="str">
        <f t="shared" si="24"/>
        <v>19</v>
      </c>
      <c r="Y467" s="63">
        <v>1</v>
      </c>
    </row>
    <row r="468" spans="1:25" ht="14.4">
      <c r="A468" s="61" t="s">
        <v>1419</v>
      </c>
      <c r="B468" s="61" t="s">
        <v>187</v>
      </c>
      <c r="C468" s="61" t="s">
        <v>2090</v>
      </c>
      <c r="D468" s="61" t="s">
        <v>3957</v>
      </c>
      <c r="E468" s="61" t="s">
        <v>3795</v>
      </c>
      <c r="F468" s="61" t="s">
        <v>4694</v>
      </c>
      <c r="G468" s="61" t="s">
        <v>3780</v>
      </c>
      <c r="H468" s="61" t="s">
        <v>4695</v>
      </c>
      <c r="I468" s="61" t="s">
        <v>3780</v>
      </c>
      <c r="J468" s="62">
        <f t="shared" si="22"/>
        <v>0.3887268518518518</v>
      </c>
      <c r="K468" s="63">
        <v>1</v>
      </c>
      <c r="M468" s="61" t="s">
        <v>1671</v>
      </c>
      <c r="N468" s="61" t="s">
        <v>165</v>
      </c>
      <c r="O468" s="61" t="s">
        <v>166</v>
      </c>
      <c r="P468" s="61" t="s">
        <v>3947</v>
      </c>
      <c r="Q468" s="61" t="s">
        <v>3812</v>
      </c>
      <c r="R468" s="61" t="s">
        <v>6329</v>
      </c>
      <c r="S468" s="61" t="s">
        <v>3780</v>
      </c>
      <c r="T468" s="61" t="s">
        <v>6331</v>
      </c>
      <c r="U468" s="61" t="s">
        <v>3780</v>
      </c>
      <c r="V468" s="62"/>
      <c r="W468" s="61" t="str">
        <f t="shared" si="23"/>
        <v>08</v>
      </c>
      <c r="X468" s="62" t="str">
        <f t="shared" si="24"/>
        <v>17</v>
      </c>
      <c r="Y468" s="63">
        <v>1</v>
      </c>
    </row>
    <row r="469" spans="1:25" ht="14.4">
      <c r="A469" s="61" t="s">
        <v>122</v>
      </c>
      <c r="B469" s="61" t="s">
        <v>40</v>
      </c>
      <c r="C469" s="61" t="s">
        <v>2016</v>
      </c>
      <c r="D469" s="61" t="s">
        <v>3938</v>
      </c>
      <c r="E469" s="61" t="s">
        <v>3812</v>
      </c>
      <c r="F469" s="61" t="s">
        <v>4696</v>
      </c>
      <c r="G469" s="61" t="s">
        <v>3780</v>
      </c>
      <c r="H469" s="61" t="s">
        <v>4697</v>
      </c>
      <c r="I469" s="61" t="s">
        <v>3780</v>
      </c>
      <c r="J469" s="62">
        <f t="shared" si="22"/>
        <v>0.38872685185185185</v>
      </c>
      <c r="K469" s="63">
        <v>1</v>
      </c>
      <c r="M469" s="61" t="s">
        <v>173</v>
      </c>
      <c r="N469" s="61" t="s">
        <v>165</v>
      </c>
      <c r="O469" s="61" t="s">
        <v>134</v>
      </c>
      <c r="P469" s="61" t="s">
        <v>3947</v>
      </c>
      <c r="Q469" s="61" t="s">
        <v>3812</v>
      </c>
      <c r="R469" s="61" t="s">
        <v>6332</v>
      </c>
      <c r="S469" s="61" t="s">
        <v>3780</v>
      </c>
      <c r="T469" s="61" t="s">
        <v>6333</v>
      </c>
      <c r="U469" s="61" t="s">
        <v>3780</v>
      </c>
      <c r="V469" s="62"/>
      <c r="W469" s="61" t="str">
        <f t="shared" si="23"/>
        <v>08</v>
      </c>
      <c r="X469" s="62" t="str">
        <f t="shared" si="24"/>
        <v>18</v>
      </c>
      <c r="Y469" s="63">
        <v>1</v>
      </c>
    </row>
    <row r="470" spans="1:25" ht="14.4">
      <c r="A470" s="61" t="s">
        <v>122</v>
      </c>
      <c r="B470" s="61" t="s">
        <v>40</v>
      </c>
      <c r="C470" s="61" t="s">
        <v>2016</v>
      </c>
      <c r="D470" s="61" t="s">
        <v>3992</v>
      </c>
      <c r="E470" s="61" t="s">
        <v>3988</v>
      </c>
      <c r="F470" s="61" t="s">
        <v>4698</v>
      </c>
      <c r="G470" s="61" t="s">
        <v>3780</v>
      </c>
      <c r="H470" s="61" t="s">
        <v>4699</v>
      </c>
      <c r="I470" s="61" t="s">
        <v>3780</v>
      </c>
      <c r="J470" s="62">
        <f t="shared" si="22"/>
        <v>0.38878472222222221</v>
      </c>
      <c r="K470" s="63">
        <v>1</v>
      </c>
      <c r="M470" s="61" t="s">
        <v>173</v>
      </c>
      <c r="N470" s="61" t="s">
        <v>165</v>
      </c>
      <c r="O470" s="61" t="s">
        <v>134</v>
      </c>
      <c r="P470" s="61" t="s">
        <v>3852</v>
      </c>
      <c r="Q470" s="61" t="s">
        <v>3812</v>
      </c>
      <c r="R470" s="61" t="s">
        <v>6332</v>
      </c>
      <c r="S470" s="61" t="s">
        <v>3780</v>
      </c>
      <c r="T470" s="61" t="s">
        <v>6334</v>
      </c>
      <c r="U470" s="61" t="s">
        <v>3780</v>
      </c>
      <c r="V470" s="62"/>
      <c r="W470" s="61" t="str">
        <f t="shared" si="23"/>
        <v>08</v>
      </c>
      <c r="X470" s="62" t="str">
        <f t="shared" si="24"/>
        <v>18</v>
      </c>
      <c r="Y470" s="63">
        <v>1</v>
      </c>
    </row>
    <row r="471" spans="1:25" ht="14.4">
      <c r="A471" s="61" t="s">
        <v>821</v>
      </c>
      <c r="B471" s="61" t="s">
        <v>187</v>
      </c>
      <c r="C471" s="61" t="s">
        <v>2090</v>
      </c>
      <c r="D471" s="61" t="s">
        <v>3807</v>
      </c>
      <c r="E471" s="61" t="s">
        <v>3927</v>
      </c>
      <c r="F471" s="61" t="s">
        <v>4658</v>
      </c>
      <c r="G471" s="61" t="s">
        <v>3780</v>
      </c>
      <c r="H471" s="61" t="s">
        <v>4700</v>
      </c>
      <c r="I471" s="61" t="s">
        <v>3780</v>
      </c>
      <c r="J471" s="62">
        <f t="shared" si="22"/>
        <v>0.38878472222222221</v>
      </c>
      <c r="K471" s="63">
        <v>1</v>
      </c>
      <c r="M471" s="61" t="s">
        <v>1671</v>
      </c>
      <c r="N471" s="61" t="s">
        <v>165</v>
      </c>
      <c r="O471" s="61" t="s">
        <v>166</v>
      </c>
      <c r="P471" s="61" t="s">
        <v>3819</v>
      </c>
      <c r="Q471" s="61" t="s">
        <v>3812</v>
      </c>
      <c r="R471" s="61" t="s">
        <v>6335</v>
      </c>
      <c r="S471" s="61" t="s">
        <v>3780</v>
      </c>
      <c r="T471" s="61" t="s">
        <v>6336</v>
      </c>
      <c r="U471" s="61" t="s">
        <v>3780</v>
      </c>
      <c r="V471" s="62"/>
      <c r="W471" s="61" t="str">
        <f t="shared" si="23"/>
        <v>08</v>
      </c>
      <c r="X471" s="62" t="str">
        <f t="shared" si="24"/>
        <v>19</v>
      </c>
      <c r="Y471" s="63">
        <v>1</v>
      </c>
    </row>
    <row r="472" spans="1:25" ht="14.4">
      <c r="A472" s="61" t="s">
        <v>4701</v>
      </c>
      <c r="B472" s="61" t="s">
        <v>187</v>
      </c>
      <c r="C472" s="61" t="s">
        <v>2090</v>
      </c>
      <c r="D472" s="61" t="s">
        <v>3947</v>
      </c>
      <c r="E472" s="61" t="s">
        <v>3812</v>
      </c>
      <c r="F472" s="61" t="s">
        <v>4702</v>
      </c>
      <c r="G472" s="61" t="s">
        <v>30</v>
      </c>
      <c r="H472" s="61" t="s">
        <v>4703</v>
      </c>
      <c r="I472" s="61" t="s">
        <v>30</v>
      </c>
      <c r="J472" s="62">
        <f t="shared" si="22"/>
        <v>0.38884259259259252</v>
      </c>
      <c r="K472" s="63">
        <v>1</v>
      </c>
      <c r="M472" s="61" t="s">
        <v>629</v>
      </c>
      <c r="N472" s="61" t="s">
        <v>165</v>
      </c>
      <c r="O472" s="61" t="s">
        <v>165</v>
      </c>
      <c r="P472" s="61" t="s">
        <v>3957</v>
      </c>
      <c r="Q472" s="61" t="s">
        <v>3812</v>
      </c>
      <c r="R472" s="61" t="s">
        <v>6337</v>
      </c>
      <c r="S472" s="61" t="s">
        <v>3780</v>
      </c>
      <c r="T472" s="61" t="s">
        <v>6338</v>
      </c>
      <c r="U472" s="61" t="s">
        <v>3780</v>
      </c>
      <c r="V472" s="62"/>
      <c r="W472" s="61" t="str">
        <f t="shared" si="23"/>
        <v>08</v>
      </c>
      <c r="X472" s="62" t="str">
        <f t="shared" si="24"/>
        <v>20</v>
      </c>
      <c r="Y472" s="63">
        <v>2</v>
      </c>
    </row>
    <row r="473" spans="1:25" ht="14.4">
      <c r="A473" s="61" t="s">
        <v>561</v>
      </c>
      <c r="B473" s="61" t="s">
        <v>187</v>
      </c>
      <c r="C473" s="61" t="s">
        <v>2090</v>
      </c>
      <c r="D473" s="61" t="s">
        <v>3794</v>
      </c>
      <c r="E473" s="61" t="s">
        <v>3927</v>
      </c>
      <c r="F473" s="61" t="s">
        <v>4704</v>
      </c>
      <c r="G473" s="61" t="s">
        <v>3780</v>
      </c>
      <c r="H473" s="61" t="s">
        <v>4705</v>
      </c>
      <c r="I473" s="61" t="s">
        <v>3780</v>
      </c>
      <c r="J473" s="62">
        <f t="shared" si="22"/>
        <v>0.38887731481481486</v>
      </c>
      <c r="K473" s="63">
        <v>1</v>
      </c>
      <c r="M473" s="61" t="s">
        <v>357</v>
      </c>
      <c r="N473" s="61" t="s">
        <v>165</v>
      </c>
      <c r="O473" s="61" t="s">
        <v>166</v>
      </c>
      <c r="P473" s="61" t="s">
        <v>3947</v>
      </c>
      <c r="Q473" s="61" t="s">
        <v>3812</v>
      </c>
      <c r="R473" s="61" t="s">
        <v>6339</v>
      </c>
      <c r="S473" s="61" t="s">
        <v>3780</v>
      </c>
      <c r="T473" s="61" t="s">
        <v>5842</v>
      </c>
      <c r="U473" s="61" t="s">
        <v>3780</v>
      </c>
      <c r="V473" s="62"/>
      <c r="W473" s="61" t="str">
        <f t="shared" si="23"/>
        <v>08</v>
      </c>
      <c r="X473" s="62" t="str">
        <f t="shared" si="24"/>
        <v>17</v>
      </c>
      <c r="Y473" s="63">
        <v>1</v>
      </c>
    </row>
    <row r="474" spans="1:25" ht="14.4">
      <c r="A474" s="61" t="s">
        <v>364</v>
      </c>
      <c r="B474" s="61" t="s">
        <v>187</v>
      </c>
      <c r="C474" s="61" t="s">
        <v>2090</v>
      </c>
      <c r="D474" s="61" t="s">
        <v>3950</v>
      </c>
      <c r="E474" s="61" t="s">
        <v>3985</v>
      </c>
      <c r="F474" s="61" t="s">
        <v>4706</v>
      </c>
      <c r="G474" s="61" t="s">
        <v>3780</v>
      </c>
      <c r="H474" s="61" t="s">
        <v>4707</v>
      </c>
      <c r="I474" s="61" t="s">
        <v>3780</v>
      </c>
      <c r="J474" s="62">
        <f t="shared" si="22"/>
        <v>0.38895833333333324</v>
      </c>
      <c r="K474" s="63">
        <v>1</v>
      </c>
      <c r="M474" s="61" t="s">
        <v>1378</v>
      </c>
      <c r="N474" s="61" t="s">
        <v>165</v>
      </c>
      <c r="O474" s="61" t="s">
        <v>166</v>
      </c>
      <c r="P474" s="61" t="s">
        <v>3802</v>
      </c>
      <c r="Q474" s="61" t="s">
        <v>3812</v>
      </c>
      <c r="R474" s="61" t="s">
        <v>6340</v>
      </c>
      <c r="S474" s="61" t="s">
        <v>3780</v>
      </c>
      <c r="T474" s="61" t="s">
        <v>6341</v>
      </c>
      <c r="U474" s="61" t="s">
        <v>3780</v>
      </c>
      <c r="V474" s="62"/>
      <c r="W474" s="61" t="str">
        <f t="shared" si="23"/>
        <v>08</v>
      </c>
      <c r="X474" s="62" t="str">
        <f t="shared" si="24"/>
        <v>17</v>
      </c>
      <c r="Y474" s="63">
        <v>1</v>
      </c>
    </row>
    <row r="475" spans="1:25" ht="14.4">
      <c r="A475" s="61" t="s">
        <v>1013</v>
      </c>
      <c r="B475" s="61" t="s">
        <v>187</v>
      </c>
      <c r="C475" s="61" t="s">
        <v>2090</v>
      </c>
      <c r="D475" s="61" t="s">
        <v>3837</v>
      </c>
      <c r="E475" s="61" t="s">
        <v>3927</v>
      </c>
      <c r="F475" s="61" t="s">
        <v>4708</v>
      </c>
      <c r="G475" s="61" t="s">
        <v>3780</v>
      </c>
      <c r="H475" s="61" t="s">
        <v>4709</v>
      </c>
      <c r="I475" s="61" t="s">
        <v>3780</v>
      </c>
      <c r="J475" s="62">
        <f t="shared" si="22"/>
        <v>0.38899305555555563</v>
      </c>
      <c r="K475" s="63">
        <v>1</v>
      </c>
      <c r="M475" s="61" t="s">
        <v>357</v>
      </c>
      <c r="N475" s="61" t="s">
        <v>165</v>
      </c>
      <c r="O475" s="61" t="s">
        <v>166</v>
      </c>
      <c r="P475" s="61" t="s">
        <v>3886</v>
      </c>
      <c r="Q475" s="61" t="s">
        <v>3812</v>
      </c>
      <c r="R475" s="61" t="s">
        <v>6342</v>
      </c>
      <c r="S475" s="61" t="s">
        <v>3780</v>
      </c>
      <c r="T475" s="61" t="s">
        <v>6343</v>
      </c>
      <c r="U475" s="61" t="s">
        <v>3780</v>
      </c>
      <c r="V475" s="62"/>
      <c r="W475" s="61" t="str">
        <f t="shared" si="23"/>
        <v>08</v>
      </c>
      <c r="X475" s="62" t="str">
        <f t="shared" si="24"/>
        <v>17</v>
      </c>
      <c r="Y475" s="63">
        <v>1</v>
      </c>
    </row>
    <row r="476" spans="1:25" ht="14.4">
      <c r="A476" s="61" t="s">
        <v>1198</v>
      </c>
      <c r="B476" s="61" t="s">
        <v>187</v>
      </c>
      <c r="C476" s="61" t="s">
        <v>2090</v>
      </c>
      <c r="D476" s="61" t="s">
        <v>3840</v>
      </c>
      <c r="E476" s="61" t="s">
        <v>3927</v>
      </c>
      <c r="F476" s="61" t="s">
        <v>4710</v>
      </c>
      <c r="G476" s="61" t="s">
        <v>3780</v>
      </c>
      <c r="H476" s="61" t="s">
        <v>4711</v>
      </c>
      <c r="I476" s="61" t="s">
        <v>3780</v>
      </c>
      <c r="J476" s="62">
        <f t="shared" si="22"/>
        <v>0.38901620370370377</v>
      </c>
      <c r="K476" s="63">
        <v>1</v>
      </c>
      <c r="M476" s="61" t="s">
        <v>173</v>
      </c>
      <c r="N476" s="61" t="s">
        <v>165</v>
      </c>
      <c r="O476" s="61" t="s">
        <v>134</v>
      </c>
      <c r="P476" s="61" t="s">
        <v>3992</v>
      </c>
      <c r="Q476" s="61" t="s">
        <v>3812</v>
      </c>
      <c r="R476" s="61" t="s">
        <v>6344</v>
      </c>
      <c r="S476" s="61" t="s">
        <v>3780</v>
      </c>
      <c r="T476" s="61" t="s">
        <v>6345</v>
      </c>
      <c r="U476" s="61" t="s">
        <v>3780</v>
      </c>
      <c r="V476" s="62"/>
      <c r="W476" s="61" t="str">
        <f t="shared" si="23"/>
        <v>08</v>
      </c>
      <c r="X476" s="62" t="str">
        <f t="shared" si="24"/>
        <v>21</v>
      </c>
      <c r="Y476" s="63">
        <v>2</v>
      </c>
    </row>
    <row r="477" spans="1:25" ht="14.4">
      <c r="A477" s="61" t="s">
        <v>1198</v>
      </c>
      <c r="B477" s="61" t="s">
        <v>187</v>
      </c>
      <c r="C477" s="61" t="s">
        <v>2090</v>
      </c>
      <c r="D477" s="61" t="s">
        <v>3957</v>
      </c>
      <c r="E477" s="61" t="s">
        <v>3812</v>
      </c>
      <c r="F477" s="61" t="s">
        <v>4712</v>
      </c>
      <c r="G477" s="61" t="s">
        <v>3780</v>
      </c>
      <c r="H477" s="61" t="s">
        <v>4713</v>
      </c>
      <c r="I477" s="61" t="s">
        <v>3780</v>
      </c>
      <c r="J477" s="62">
        <f t="shared" si="22"/>
        <v>0.38912037037037034</v>
      </c>
      <c r="K477" s="63">
        <v>1</v>
      </c>
      <c r="M477" s="61" t="s">
        <v>173</v>
      </c>
      <c r="N477" s="61" t="s">
        <v>165</v>
      </c>
      <c r="O477" s="61" t="s">
        <v>134</v>
      </c>
      <c r="P477" s="61" t="s">
        <v>3777</v>
      </c>
      <c r="Q477" s="61" t="s">
        <v>3812</v>
      </c>
      <c r="R477" s="61" t="s">
        <v>6346</v>
      </c>
      <c r="S477" s="61" t="s">
        <v>3780</v>
      </c>
      <c r="T477" s="61" t="s">
        <v>6347</v>
      </c>
      <c r="U477" s="61" t="s">
        <v>3780</v>
      </c>
      <c r="V477" s="62"/>
      <c r="W477" s="61" t="str">
        <f t="shared" si="23"/>
        <v>08</v>
      </c>
      <c r="X477" s="62" t="str">
        <f t="shared" si="24"/>
        <v>19</v>
      </c>
      <c r="Y477" s="63">
        <v>1</v>
      </c>
    </row>
    <row r="478" spans="1:25" ht="14.4">
      <c r="A478" s="61" t="s">
        <v>1193</v>
      </c>
      <c r="B478" s="61" t="s">
        <v>187</v>
      </c>
      <c r="C478" s="61" t="s">
        <v>3622</v>
      </c>
      <c r="D478" s="61" t="s">
        <v>3782</v>
      </c>
      <c r="E478" s="61" t="s">
        <v>3812</v>
      </c>
      <c r="F478" s="61" t="s">
        <v>4714</v>
      </c>
      <c r="G478" s="61" t="s">
        <v>3780</v>
      </c>
      <c r="H478" s="61" t="s">
        <v>4715</v>
      </c>
      <c r="I478" s="61" t="s">
        <v>3780</v>
      </c>
      <c r="J478" s="62">
        <f t="shared" si="22"/>
        <v>0.38913194444444443</v>
      </c>
      <c r="K478" s="63">
        <v>1</v>
      </c>
      <c r="M478" s="61" t="s">
        <v>164</v>
      </c>
      <c r="N478" s="61" t="s">
        <v>165</v>
      </c>
      <c r="O478" s="61" t="s">
        <v>166</v>
      </c>
      <c r="P478" s="61" t="s">
        <v>3819</v>
      </c>
      <c r="Q478" s="61" t="s">
        <v>3812</v>
      </c>
      <c r="R478" s="61" t="s">
        <v>6348</v>
      </c>
      <c r="S478" s="61" t="s">
        <v>3780</v>
      </c>
      <c r="T478" s="61" t="s">
        <v>6349</v>
      </c>
      <c r="U478" s="61" t="s">
        <v>3780</v>
      </c>
      <c r="V478" s="62"/>
      <c r="W478" s="61" t="str">
        <f t="shared" si="23"/>
        <v>08</v>
      </c>
      <c r="X478" s="62" t="str">
        <f t="shared" si="24"/>
        <v>17</v>
      </c>
      <c r="Y478" s="63">
        <v>1</v>
      </c>
    </row>
    <row r="479" spans="1:25" ht="14.4">
      <c r="A479" s="61" t="s">
        <v>928</v>
      </c>
      <c r="B479" s="61" t="s">
        <v>187</v>
      </c>
      <c r="C479" s="61" t="s">
        <v>2124</v>
      </c>
      <c r="D479" s="61" t="s">
        <v>3802</v>
      </c>
      <c r="E479" s="61" t="s">
        <v>4466</v>
      </c>
      <c r="F479" s="61" t="s">
        <v>4716</v>
      </c>
      <c r="G479" s="61" t="s">
        <v>3780</v>
      </c>
      <c r="H479" s="61" t="s">
        <v>4717</v>
      </c>
      <c r="I479" s="61" t="s">
        <v>3780</v>
      </c>
      <c r="J479" s="62">
        <f t="shared" si="22"/>
        <v>0.38937500000000003</v>
      </c>
      <c r="K479" s="63">
        <v>1</v>
      </c>
      <c r="M479" s="61" t="s">
        <v>164</v>
      </c>
      <c r="N479" s="61" t="s">
        <v>165</v>
      </c>
      <c r="O479" s="61" t="s">
        <v>166</v>
      </c>
      <c r="P479" s="61" t="s">
        <v>3872</v>
      </c>
      <c r="Q479" s="61" t="s">
        <v>3812</v>
      </c>
      <c r="R479" s="61" t="s">
        <v>6350</v>
      </c>
      <c r="S479" s="61" t="s">
        <v>3780</v>
      </c>
      <c r="T479" s="61" t="s">
        <v>6351</v>
      </c>
      <c r="U479" s="61" t="s">
        <v>3780</v>
      </c>
      <c r="V479" s="62"/>
      <c r="W479" s="61" t="str">
        <f t="shared" si="23"/>
        <v>08</v>
      </c>
      <c r="X479" s="62" t="str">
        <f t="shared" si="24"/>
        <v>17</v>
      </c>
      <c r="Y479" s="63">
        <v>1</v>
      </c>
    </row>
    <row r="480" spans="1:25" ht="14.4">
      <c r="A480" s="61" t="s">
        <v>1205</v>
      </c>
      <c r="B480" s="61" t="s">
        <v>40</v>
      </c>
      <c r="C480" s="61" t="s">
        <v>2016</v>
      </c>
      <c r="D480" s="61" t="s">
        <v>3938</v>
      </c>
      <c r="E480" s="61" t="s">
        <v>3812</v>
      </c>
      <c r="F480" s="61" t="s">
        <v>4718</v>
      </c>
      <c r="G480" s="61" t="s">
        <v>3780</v>
      </c>
      <c r="H480" s="61" t="s">
        <v>4719</v>
      </c>
      <c r="I480" s="61" t="s">
        <v>3780</v>
      </c>
      <c r="J480" s="62">
        <f t="shared" si="22"/>
        <v>0.38939814814814816</v>
      </c>
      <c r="K480" s="63">
        <v>1</v>
      </c>
      <c r="M480" s="61" t="s">
        <v>173</v>
      </c>
      <c r="N480" s="61" t="s">
        <v>165</v>
      </c>
      <c r="O480" s="61" t="s">
        <v>134</v>
      </c>
      <c r="P480" s="61" t="s">
        <v>3819</v>
      </c>
      <c r="Q480" s="61" t="s">
        <v>3812</v>
      </c>
      <c r="R480" s="61" t="s">
        <v>6352</v>
      </c>
      <c r="S480" s="61" t="s">
        <v>3780</v>
      </c>
      <c r="T480" s="61" t="s">
        <v>6353</v>
      </c>
      <c r="U480" s="61" t="s">
        <v>3780</v>
      </c>
      <c r="V480" s="62"/>
      <c r="W480" s="61" t="str">
        <f t="shared" si="23"/>
        <v>08</v>
      </c>
      <c r="X480" s="62" t="str">
        <f t="shared" si="24"/>
        <v>18</v>
      </c>
      <c r="Y480" s="63">
        <v>1</v>
      </c>
    </row>
    <row r="481" spans="1:25" ht="14.4">
      <c r="A481" s="61" t="s">
        <v>299</v>
      </c>
      <c r="B481" s="61" t="s">
        <v>187</v>
      </c>
      <c r="C481" s="61" t="s">
        <v>2090</v>
      </c>
      <c r="D481" s="61" t="s">
        <v>3807</v>
      </c>
      <c r="E481" s="61" t="s">
        <v>3927</v>
      </c>
      <c r="F481" s="61" t="s">
        <v>4720</v>
      </c>
      <c r="G481" s="61" t="s">
        <v>3780</v>
      </c>
      <c r="H481" s="61" t="s">
        <v>4721</v>
      </c>
      <c r="I481" s="61" t="s">
        <v>3780</v>
      </c>
      <c r="J481" s="62">
        <f t="shared" si="22"/>
        <v>0.38945601851851858</v>
      </c>
      <c r="K481" s="63">
        <v>1</v>
      </c>
      <c r="M481" s="61" t="s">
        <v>1378</v>
      </c>
      <c r="N481" s="61" t="s">
        <v>165</v>
      </c>
      <c r="O481" s="61" t="s">
        <v>166</v>
      </c>
      <c r="P481" s="61" t="s">
        <v>3859</v>
      </c>
      <c r="Q481" s="61" t="s">
        <v>3812</v>
      </c>
      <c r="R481" s="61" t="s">
        <v>6354</v>
      </c>
      <c r="S481" s="61" t="s">
        <v>3780</v>
      </c>
      <c r="T481" s="61" t="s">
        <v>6355</v>
      </c>
      <c r="U481" s="61" t="s">
        <v>3780</v>
      </c>
      <c r="V481" s="62"/>
      <c r="W481" s="61" t="str">
        <f t="shared" si="23"/>
        <v>08</v>
      </c>
      <c r="X481" s="62" t="str">
        <f t="shared" si="24"/>
        <v>17</v>
      </c>
      <c r="Y481" s="63">
        <v>1</v>
      </c>
    </row>
    <row r="482" spans="1:25" ht="14.4">
      <c r="A482" s="61" t="s">
        <v>635</v>
      </c>
      <c r="B482" s="61" t="s">
        <v>187</v>
      </c>
      <c r="C482" s="61" t="s">
        <v>2090</v>
      </c>
      <c r="D482" s="61" t="s">
        <v>3886</v>
      </c>
      <c r="E482" s="61" t="s">
        <v>3849</v>
      </c>
      <c r="F482" s="61" t="s">
        <v>4722</v>
      </c>
      <c r="G482" s="61" t="s">
        <v>3780</v>
      </c>
      <c r="H482" s="61" t="s">
        <v>4723</v>
      </c>
      <c r="I482" s="61" t="s">
        <v>3780</v>
      </c>
      <c r="J482" s="62">
        <f t="shared" si="22"/>
        <v>0.38949074074074069</v>
      </c>
      <c r="K482" s="63">
        <v>1</v>
      </c>
      <c r="M482" s="61" t="s">
        <v>1671</v>
      </c>
      <c r="N482" s="61" t="s">
        <v>165</v>
      </c>
      <c r="O482" s="61" t="s">
        <v>166</v>
      </c>
      <c r="P482" s="61" t="s">
        <v>3867</v>
      </c>
      <c r="Q482" s="61" t="s">
        <v>3812</v>
      </c>
      <c r="R482" s="61" t="s">
        <v>6356</v>
      </c>
      <c r="S482" s="61" t="s">
        <v>3780</v>
      </c>
      <c r="T482" s="61" t="s">
        <v>6357</v>
      </c>
      <c r="U482" s="61" t="s">
        <v>3780</v>
      </c>
      <c r="V482" s="62"/>
      <c r="W482" s="61" t="str">
        <f t="shared" si="23"/>
        <v>08</v>
      </c>
      <c r="X482" s="62" t="str">
        <f t="shared" si="24"/>
        <v>20</v>
      </c>
      <c r="Y482" s="63">
        <v>2</v>
      </c>
    </row>
    <row r="483" spans="1:25" ht="14.4">
      <c r="A483" s="61" t="s">
        <v>556</v>
      </c>
      <c r="B483" s="61" t="s">
        <v>187</v>
      </c>
      <c r="C483" s="61" t="s">
        <v>2090</v>
      </c>
      <c r="D483" s="61" t="s">
        <v>3894</v>
      </c>
      <c r="E483" s="61" t="s">
        <v>3820</v>
      </c>
      <c r="F483" s="61" t="s">
        <v>4724</v>
      </c>
      <c r="G483" s="61" t="s">
        <v>3780</v>
      </c>
      <c r="H483" s="61" t="s">
        <v>4725</v>
      </c>
      <c r="I483" s="61" t="s">
        <v>3780</v>
      </c>
      <c r="J483" s="62">
        <f t="shared" si="22"/>
        <v>0.38969907407407406</v>
      </c>
      <c r="K483" s="63">
        <v>1</v>
      </c>
      <c r="M483" s="61" t="s">
        <v>1226</v>
      </c>
      <c r="N483" s="61" t="s">
        <v>165</v>
      </c>
      <c r="O483" s="61" t="s">
        <v>166</v>
      </c>
      <c r="P483" s="61" t="s">
        <v>3862</v>
      </c>
      <c r="Q483" s="61" t="s">
        <v>3812</v>
      </c>
      <c r="R483" s="61" t="s">
        <v>6358</v>
      </c>
      <c r="S483" s="61" t="s">
        <v>3780</v>
      </c>
      <c r="T483" s="61" t="s">
        <v>6359</v>
      </c>
      <c r="U483" s="61" t="s">
        <v>3780</v>
      </c>
      <c r="V483" s="62"/>
      <c r="W483" s="61" t="str">
        <f t="shared" si="23"/>
        <v>08</v>
      </c>
      <c r="X483" s="62" t="str">
        <f t="shared" si="24"/>
        <v>19</v>
      </c>
      <c r="Y483" s="63">
        <v>1</v>
      </c>
    </row>
    <row r="484" spans="1:25" ht="14.4">
      <c r="A484" s="61" t="s">
        <v>1128</v>
      </c>
      <c r="B484" s="61" t="s">
        <v>187</v>
      </c>
      <c r="C484" s="61" t="s">
        <v>2090</v>
      </c>
      <c r="D484" s="61" t="s">
        <v>3947</v>
      </c>
      <c r="E484" s="61" t="s">
        <v>3795</v>
      </c>
      <c r="F484" s="61" t="s">
        <v>4726</v>
      </c>
      <c r="G484" s="61" t="s">
        <v>3780</v>
      </c>
      <c r="H484" s="61" t="s">
        <v>4727</v>
      </c>
      <c r="I484" s="61" t="s">
        <v>3780</v>
      </c>
      <c r="J484" s="62">
        <f t="shared" si="22"/>
        <v>0.38969907407407406</v>
      </c>
      <c r="K484" s="63">
        <v>1</v>
      </c>
      <c r="M484" s="61" t="s">
        <v>1080</v>
      </c>
      <c r="N484" s="61" t="s">
        <v>165</v>
      </c>
      <c r="O484" s="61" t="s">
        <v>166</v>
      </c>
      <c r="P484" s="61" t="s">
        <v>3807</v>
      </c>
      <c r="Q484" s="61" t="s">
        <v>3812</v>
      </c>
      <c r="R484" s="61" t="s">
        <v>6360</v>
      </c>
      <c r="S484" s="61" t="s">
        <v>3780</v>
      </c>
      <c r="T484" s="61" t="s">
        <v>6361</v>
      </c>
      <c r="U484" s="61" t="s">
        <v>3780</v>
      </c>
      <c r="V484" s="62"/>
      <c r="W484" s="61" t="str">
        <f t="shared" si="23"/>
        <v>08</v>
      </c>
      <c r="X484" s="62" t="str">
        <f t="shared" si="24"/>
        <v>18</v>
      </c>
      <c r="Y484" s="63">
        <v>1</v>
      </c>
    </row>
    <row r="485" spans="1:25" ht="14.4">
      <c r="A485" s="61" t="s">
        <v>1237</v>
      </c>
      <c r="B485" s="61" t="s">
        <v>187</v>
      </c>
      <c r="C485" s="61" t="s">
        <v>2090</v>
      </c>
      <c r="D485" s="61" t="s">
        <v>3840</v>
      </c>
      <c r="E485" s="61" t="s">
        <v>3812</v>
      </c>
      <c r="F485" s="61" t="s">
        <v>4728</v>
      </c>
      <c r="G485" s="61" t="s">
        <v>3780</v>
      </c>
      <c r="H485" s="61" t="s">
        <v>4729</v>
      </c>
      <c r="I485" s="61" t="s">
        <v>3780</v>
      </c>
      <c r="J485" s="62">
        <f t="shared" si="22"/>
        <v>0.38969907407407406</v>
      </c>
      <c r="K485" s="63">
        <v>1</v>
      </c>
      <c r="M485" s="61" t="s">
        <v>1672</v>
      </c>
      <c r="N485" s="61" t="s">
        <v>165</v>
      </c>
      <c r="O485" s="61" t="s">
        <v>166</v>
      </c>
      <c r="P485" s="61" t="s">
        <v>3862</v>
      </c>
      <c r="Q485" s="61" t="s">
        <v>3812</v>
      </c>
      <c r="R485" s="61" t="s">
        <v>6360</v>
      </c>
      <c r="S485" s="61" t="s">
        <v>3780</v>
      </c>
      <c r="T485" s="61" t="s">
        <v>6362</v>
      </c>
      <c r="U485" s="61" t="s">
        <v>3780</v>
      </c>
      <c r="V485" s="62"/>
      <c r="W485" s="61" t="str">
        <f t="shared" si="23"/>
        <v>08</v>
      </c>
      <c r="X485" s="62" t="str">
        <f t="shared" si="24"/>
        <v>19</v>
      </c>
      <c r="Y485" s="63">
        <v>1</v>
      </c>
    </row>
    <row r="486" spans="1:25" ht="14.4">
      <c r="A486" s="61" t="s">
        <v>1199</v>
      </c>
      <c r="B486" s="61" t="s">
        <v>40</v>
      </c>
      <c r="C486" s="61" t="s">
        <v>2010</v>
      </c>
      <c r="D486" s="61" t="s">
        <v>3862</v>
      </c>
      <c r="E486" s="61" t="s">
        <v>3812</v>
      </c>
      <c r="F486" s="61" t="s">
        <v>4730</v>
      </c>
      <c r="G486" s="61" t="s">
        <v>3780</v>
      </c>
      <c r="H486" s="61" t="s">
        <v>4731</v>
      </c>
      <c r="I486" s="61" t="s">
        <v>3780</v>
      </c>
      <c r="J486" s="62">
        <f t="shared" si="22"/>
        <v>0.38975694444444442</v>
      </c>
      <c r="K486" s="63">
        <v>1</v>
      </c>
      <c r="M486" s="61" t="s">
        <v>164</v>
      </c>
      <c r="N486" s="61" t="s">
        <v>165</v>
      </c>
      <c r="O486" s="61" t="s">
        <v>166</v>
      </c>
      <c r="P486" s="61" t="s">
        <v>3938</v>
      </c>
      <c r="Q486" s="61" t="s">
        <v>3812</v>
      </c>
      <c r="R486" s="61" t="s">
        <v>6363</v>
      </c>
      <c r="S486" s="61" t="s">
        <v>3780</v>
      </c>
      <c r="T486" s="61" t="s">
        <v>6364</v>
      </c>
      <c r="U486" s="61" t="s">
        <v>3780</v>
      </c>
      <c r="V486" s="62"/>
      <c r="W486" s="61" t="str">
        <f t="shared" si="23"/>
        <v>08</v>
      </c>
      <c r="X486" s="62" t="str">
        <f t="shared" si="24"/>
        <v>17</v>
      </c>
      <c r="Y486" s="63">
        <v>1</v>
      </c>
    </row>
    <row r="487" spans="1:25" ht="14.4">
      <c r="A487" s="61" t="s">
        <v>1458</v>
      </c>
      <c r="B487" s="61" t="s">
        <v>187</v>
      </c>
      <c r="C487" s="61" t="s">
        <v>3622</v>
      </c>
      <c r="D487" s="61" t="s">
        <v>3852</v>
      </c>
      <c r="E487" s="61" t="s">
        <v>3849</v>
      </c>
      <c r="F487" s="61" t="s">
        <v>4732</v>
      </c>
      <c r="G487" s="61" t="s">
        <v>3780</v>
      </c>
      <c r="H487" s="61" t="s">
        <v>4733</v>
      </c>
      <c r="I487" s="61" t="s">
        <v>3780</v>
      </c>
      <c r="J487" s="62">
        <f t="shared" si="22"/>
        <v>0.38981481481481473</v>
      </c>
      <c r="K487" s="63">
        <v>1</v>
      </c>
      <c r="M487" s="61" t="s">
        <v>173</v>
      </c>
      <c r="N487" s="61" t="s">
        <v>165</v>
      </c>
      <c r="O487" s="61" t="s">
        <v>134</v>
      </c>
      <c r="P487" s="61" t="s">
        <v>3807</v>
      </c>
      <c r="Q487" s="61" t="s">
        <v>3812</v>
      </c>
      <c r="R487" s="61" t="s">
        <v>6363</v>
      </c>
      <c r="S487" s="61" t="s">
        <v>3780</v>
      </c>
      <c r="T487" s="61" t="s">
        <v>6365</v>
      </c>
      <c r="U487" s="61" t="s">
        <v>3780</v>
      </c>
      <c r="V487" s="62"/>
      <c r="W487" s="61" t="str">
        <f t="shared" si="23"/>
        <v>08</v>
      </c>
      <c r="X487" s="62" t="str">
        <f t="shared" si="24"/>
        <v>18</v>
      </c>
      <c r="Y487" s="63">
        <v>1</v>
      </c>
    </row>
    <row r="488" spans="1:25" ht="14.4">
      <c r="A488" s="61" t="s">
        <v>186</v>
      </c>
      <c r="B488" s="61" t="s">
        <v>187</v>
      </c>
      <c r="C488" s="61" t="s">
        <v>2090</v>
      </c>
      <c r="D488" s="61" t="s">
        <v>3798</v>
      </c>
      <c r="E488" s="61" t="s">
        <v>3795</v>
      </c>
      <c r="F488" s="61" t="s">
        <v>4734</v>
      </c>
      <c r="G488" s="61" t="s">
        <v>3780</v>
      </c>
      <c r="H488" s="61" t="s">
        <v>4735</v>
      </c>
      <c r="I488" s="61" t="s">
        <v>3780</v>
      </c>
      <c r="J488" s="62">
        <f t="shared" si="22"/>
        <v>0.38982638888888893</v>
      </c>
      <c r="K488" s="63">
        <v>1</v>
      </c>
      <c r="M488" s="61" t="s">
        <v>1378</v>
      </c>
      <c r="N488" s="61" t="s">
        <v>165</v>
      </c>
      <c r="O488" s="61" t="s">
        <v>166</v>
      </c>
      <c r="P488" s="61" t="s">
        <v>3947</v>
      </c>
      <c r="Q488" s="61" t="s">
        <v>3812</v>
      </c>
      <c r="R488" s="61" t="s">
        <v>4678</v>
      </c>
      <c r="S488" s="61" t="s">
        <v>3780</v>
      </c>
      <c r="T488" s="61" t="s">
        <v>6366</v>
      </c>
      <c r="U488" s="61" t="s">
        <v>3780</v>
      </c>
      <c r="V488" s="62"/>
      <c r="W488" s="61" t="str">
        <f t="shared" si="23"/>
        <v>08</v>
      </c>
      <c r="X488" s="62" t="str">
        <f t="shared" si="24"/>
        <v>17</v>
      </c>
      <c r="Y488" s="63">
        <v>1</v>
      </c>
    </row>
    <row r="489" spans="1:25" ht="14.4">
      <c r="A489" s="61" t="s">
        <v>1419</v>
      </c>
      <c r="B489" s="61" t="s">
        <v>187</v>
      </c>
      <c r="C489" s="61" t="s">
        <v>2090</v>
      </c>
      <c r="D489" s="61" t="s">
        <v>3852</v>
      </c>
      <c r="E489" s="61" t="s">
        <v>3912</v>
      </c>
      <c r="F489" s="61" t="s">
        <v>4736</v>
      </c>
      <c r="G489" s="61" t="s">
        <v>3780</v>
      </c>
      <c r="H489" s="61" t="s">
        <v>4737</v>
      </c>
      <c r="I489" s="61" t="s">
        <v>3780</v>
      </c>
      <c r="J489" s="62">
        <f t="shared" si="22"/>
        <v>0.38990740740740748</v>
      </c>
      <c r="K489" s="63">
        <v>1</v>
      </c>
      <c r="M489" s="61" t="s">
        <v>1080</v>
      </c>
      <c r="N489" s="61" t="s">
        <v>165</v>
      </c>
      <c r="O489" s="61" t="s">
        <v>166</v>
      </c>
      <c r="P489" s="61" t="s">
        <v>3837</v>
      </c>
      <c r="Q489" s="61" t="s">
        <v>3812</v>
      </c>
      <c r="R489" s="61" t="s">
        <v>6367</v>
      </c>
      <c r="S489" s="61" t="s">
        <v>3780</v>
      </c>
      <c r="T489" s="61" t="s">
        <v>6368</v>
      </c>
      <c r="U489" s="61" t="s">
        <v>3780</v>
      </c>
      <c r="V489" s="62"/>
      <c r="W489" s="61" t="str">
        <f t="shared" si="23"/>
        <v>08</v>
      </c>
      <c r="X489" s="62" t="str">
        <f t="shared" si="24"/>
        <v>17</v>
      </c>
      <c r="Y489" s="63">
        <v>1</v>
      </c>
    </row>
    <row r="490" spans="1:25" ht="14.4">
      <c r="A490" s="61" t="s">
        <v>1290</v>
      </c>
      <c r="B490" s="61" t="s">
        <v>40</v>
      </c>
      <c r="C490" s="61" t="s">
        <v>2016</v>
      </c>
      <c r="D490" s="61" t="s">
        <v>3872</v>
      </c>
      <c r="E490" s="61" t="s">
        <v>3849</v>
      </c>
      <c r="F490" s="61" t="s">
        <v>4738</v>
      </c>
      <c r="G490" s="61" t="s">
        <v>3780</v>
      </c>
      <c r="H490" s="61" t="s">
        <v>4739</v>
      </c>
      <c r="I490" s="61" t="s">
        <v>3780</v>
      </c>
      <c r="J490" s="62">
        <f t="shared" si="22"/>
        <v>0.39002314814814815</v>
      </c>
      <c r="K490" s="63">
        <v>1</v>
      </c>
      <c r="M490" s="61" t="s">
        <v>164</v>
      </c>
      <c r="N490" s="61" t="s">
        <v>165</v>
      </c>
      <c r="O490" s="61" t="s">
        <v>166</v>
      </c>
      <c r="P490" s="61" t="s">
        <v>3852</v>
      </c>
      <c r="Q490" s="61" t="s">
        <v>3812</v>
      </c>
      <c r="R490" s="61" t="s">
        <v>6369</v>
      </c>
      <c r="S490" s="61" t="s">
        <v>3780</v>
      </c>
      <c r="T490" s="61" t="s">
        <v>5963</v>
      </c>
      <c r="U490" s="61" t="s">
        <v>3780</v>
      </c>
      <c r="V490" s="62"/>
      <c r="W490" s="61" t="str">
        <f t="shared" si="23"/>
        <v>08</v>
      </c>
      <c r="X490" s="62" t="str">
        <f t="shared" si="24"/>
        <v>17</v>
      </c>
      <c r="Y490" s="63">
        <v>1</v>
      </c>
    </row>
    <row r="491" spans="1:25" ht="14.4">
      <c r="A491" s="61" t="s">
        <v>299</v>
      </c>
      <c r="B491" s="61" t="s">
        <v>187</v>
      </c>
      <c r="C491" s="61" t="s">
        <v>2090</v>
      </c>
      <c r="D491" s="61" t="s">
        <v>3829</v>
      </c>
      <c r="E491" s="61" t="s">
        <v>3845</v>
      </c>
      <c r="F491" s="61" t="s">
        <v>4740</v>
      </c>
      <c r="G491" s="61" t="s">
        <v>3780</v>
      </c>
      <c r="H491" s="61" t="s">
        <v>4741</v>
      </c>
      <c r="I491" s="61" t="s">
        <v>3780</v>
      </c>
      <c r="J491" s="62">
        <f t="shared" si="22"/>
        <v>0.39002314814814815</v>
      </c>
      <c r="K491" s="63">
        <v>1</v>
      </c>
      <c r="M491" s="61" t="s">
        <v>1679</v>
      </c>
      <c r="N491" s="61" t="s">
        <v>165</v>
      </c>
      <c r="O491" s="61" t="s">
        <v>166</v>
      </c>
      <c r="P491" s="61" t="s">
        <v>3872</v>
      </c>
      <c r="Q491" s="61" t="s">
        <v>3812</v>
      </c>
      <c r="R491" s="61" t="s">
        <v>6370</v>
      </c>
      <c r="S491" s="61" t="s">
        <v>3780</v>
      </c>
      <c r="T491" s="61" t="s">
        <v>6371</v>
      </c>
      <c r="U491" s="61" t="s">
        <v>3780</v>
      </c>
      <c r="V491" s="62"/>
      <c r="W491" s="61" t="str">
        <f t="shared" si="23"/>
        <v>08</v>
      </c>
      <c r="X491" s="62" t="str">
        <f t="shared" si="24"/>
        <v>17</v>
      </c>
      <c r="Y491" s="63">
        <v>1</v>
      </c>
    </row>
    <row r="492" spans="1:25" ht="14.4">
      <c r="A492" s="61" t="s">
        <v>1601</v>
      </c>
      <c r="B492" s="61" t="s">
        <v>187</v>
      </c>
      <c r="C492" s="61" t="s">
        <v>2090</v>
      </c>
      <c r="D492" s="61" t="s">
        <v>3840</v>
      </c>
      <c r="E492" s="61" t="s">
        <v>3812</v>
      </c>
      <c r="F492" s="61" t="s">
        <v>4742</v>
      </c>
      <c r="G492" s="61" t="s">
        <v>3780</v>
      </c>
      <c r="H492" s="61" t="s">
        <v>4743</v>
      </c>
      <c r="I492" s="61" t="s">
        <v>3780</v>
      </c>
      <c r="J492" s="62">
        <f t="shared" si="22"/>
        <v>0.39004629629629634</v>
      </c>
      <c r="K492" s="63">
        <v>1</v>
      </c>
      <c r="M492" s="61" t="s">
        <v>1741</v>
      </c>
      <c r="N492" s="61" t="s">
        <v>165</v>
      </c>
      <c r="O492" s="61" t="s">
        <v>183</v>
      </c>
      <c r="P492" s="61" t="s">
        <v>3852</v>
      </c>
      <c r="Q492" s="61" t="s">
        <v>3812</v>
      </c>
      <c r="R492" s="61" t="s">
        <v>6372</v>
      </c>
      <c r="S492" s="61" t="s">
        <v>3780</v>
      </c>
      <c r="T492" s="61" t="s">
        <v>4379</v>
      </c>
      <c r="U492" s="61" t="s">
        <v>3780</v>
      </c>
      <c r="V492" s="62"/>
      <c r="W492" s="61" t="str">
        <f t="shared" si="23"/>
        <v>08</v>
      </c>
      <c r="X492" s="62" t="str">
        <f t="shared" si="24"/>
        <v>17</v>
      </c>
      <c r="Y492" s="63">
        <v>1</v>
      </c>
    </row>
    <row r="493" spans="1:25" ht="14.4">
      <c r="A493" s="61" t="s">
        <v>1268</v>
      </c>
      <c r="B493" s="61" t="s">
        <v>187</v>
      </c>
      <c r="C493" s="61" t="s">
        <v>2090</v>
      </c>
      <c r="D493" s="61" t="s">
        <v>3782</v>
      </c>
      <c r="E493" s="61" t="s">
        <v>3985</v>
      </c>
      <c r="F493" s="61" t="s">
        <v>4744</v>
      </c>
      <c r="G493" s="61" t="s">
        <v>3780</v>
      </c>
      <c r="H493" s="61" t="s">
        <v>4745</v>
      </c>
      <c r="I493" s="61" t="s">
        <v>3780</v>
      </c>
      <c r="J493" s="62">
        <f t="shared" si="22"/>
        <v>0.39009259259259255</v>
      </c>
      <c r="K493" s="63">
        <v>1</v>
      </c>
      <c r="M493" s="61" t="s">
        <v>357</v>
      </c>
      <c r="N493" s="61" t="s">
        <v>165</v>
      </c>
      <c r="O493" s="61" t="s">
        <v>166</v>
      </c>
      <c r="P493" s="61" t="s">
        <v>3862</v>
      </c>
      <c r="Q493" s="61" t="s">
        <v>3812</v>
      </c>
      <c r="R493" s="61" t="s">
        <v>6373</v>
      </c>
      <c r="S493" s="61" t="s">
        <v>3780</v>
      </c>
      <c r="T493" s="61" t="s">
        <v>6374</v>
      </c>
      <c r="U493" s="61" t="s">
        <v>3780</v>
      </c>
      <c r="V493" s="62"/>
      <c r="W493" s="61" t="str">
        <f t="shared" si="23"/>
        <v>08</v>
      </c>
      <c r="X493" s="62" t="str">
        <f t="shared" si="24"/>
        <v>17</v>
      </c>
      <c r="Y493" s="63">
        <v>1</v>
      </c>
    </row>
    <row r="494" spans="1:25" ht="14.4">
      <c r="A494" s="61" t="s">
        <v>1198</v>
      </c>
      <c r="B494" s="61" t="s">
        <v>187</v>
      </c>
      <c r="C494" s="61" t="s">
        <v>2090</v>
      </c>
      <c r="D494" s="61" t="s">
        <v>3807</v>
      </c>
      <c r="E494" s="61" t="s">
        <v>3812</v>
      </c>
      <c r="F494" s="61" t="s">
        <v>4746</v>
      </c>
      <c r="G494" s="61" t="s">
        <v>3780</v>
      </c>
      <c r="H494" s="61" t="s">
        <v>4747</v>
      </c>
      <c r="I494" s="61" t="s">
        <v>3780</v>
      </c>
      <c r="J494" s="62">
        <f t="shared" si="22"/>
        <v>0.39015046296296296</v>
      </c>
      <c r="K494" s="63">
        <v>1</v>
      </c>
      <c r="M494" s="61" t="s">
        <v>1671</v>
      </c>
      <c r="N494" s="61" t="s">
        <v>165</v>
      </c>
      <c r="O494" s="61" t="s">
        <v>166</v>
      </c>
      <c r="P494" s="61" t="s">
        <v>3802</v>
      </c>
      <c r="Q494" s="61" t="s">
        <v>3812</v>
      </c>
      <c r="R494" s="61" t="s">
        <v>5404</v>
      </c>
      <c r="S494" s="61" t="s">
        <v>3780</v>
      </c>
      <c r="T494" s="61" t="s">
        <v>6375</v>
      </c>
      <c r="U494" s="61" t="s">
        <v>3780</v>
      </c>
      <c r="V494" s="62"/>
      <c r="W494" s="61" t="str">
        <f t="shared" si="23"/>
        <v>08</v>
      </c>
      <c r="X494" s="62" t="str">
        <f t="shared" si="24"/>
        <v>19</v>
      </c>
      <c r="Y494" s="63">
        <v>1</v>
      </c>
    </row>
    <row r="495" spans="1:25" ht="14.4">
      <c r="A495" s="61" t="s">
        <v>635</v>
      </c>
      <c r="B495" s="61" t="s">
        <v>187</v>
      </c>
      <c r="C495" s="61" t="s">
        <v>2090</v>
      </c>
      <c r="D495" s="61" t="s">
        <v>3819</v>
      </c>
      <c r="E495" s="61" t="s">
        <v>3812</v>
      </c>
      <c r="F495" s="61" t="s">
        <v>4748</v>
      </c>
      <c r="G495" s="61" t="s">
        <v>3780</v>
      </c>
      <c r="H495" s="61" t="s">
        <v>4749</v>
      </c>
      <c r="I495" s="61" t="s">
        <v>3780</v>
      </c>
      <c r="J495" s="62">
        <f t="shared" si="22"/>
        <v>0.39016203703703706</v>
      </c>
      <c r="K495" s="63">
        <v>1</v>
      </c>
      <c r="M495" s="61" t="s">
        <v>1152</v>
      </c>
      <c r="N495" s="61" t="s">
        <v>165</v>
      </c>
      <c r="O495" s="61" t="s">
        <v>166</v>
      </c>
      <c r="P495" s="61" t="s">
        <v>3807</v>
      </c>
      <c r="Q495" s="61" t="s">
        <v>3812</v>
      </c>
      <c r="R495" s="61" t="s">
        <v>4879</v>
      </c>
      <c r="S495" s="61" t="s">
        <v>3780</v>
      </c>
      <c r="T495" s="61" t="s">
        <v>5734</v>
      </c>
      <c r="U495" s="61" t="s">
        <v>3780</v>
      </c>
      <c r="V495" s="62"/>
      <c r="W495" s="61" t="str">
        <f t="shared" si="23"/>
        <v>08</v>
      </c>
      <c r="X495" s="62" t="str">
        <f t="shared" si="24"/>
        <v>20</v>
      </c>
      <c r="Y495" s="63">
        <v>2</v>
      </c>
    </row>
    <row r="496" spans="1:25" ht="14.4">
      <c r="A496" s="61" t="s">
        <v>1198</v>
      </c>
      <c r="B496" s="61" t="s">
        <v>187</v>
      </c>
      <c r="C496" s="61" t="s">
        <v>2090</v>
      </c>
      <c r="D496" s="61" t="s">
        <v>3872</v>
      </c>
      <c r="E496" s="61" t="s">
        <v>3849</v>
      </c>
      <c r="F496" s="61" t="s">
        <v>4750</v>
      </c>
      <c r="G496" s="61" t="s">
        <v>3780</v>
      </c>
      <c r="H496" s="61" t="s">
        <v>3839</v>
      </c>
      <c r="I496" s="61" t="s">
        <v>3780</v>
      </c>
      <c r="J496" s="62">
        <f t="shared" si="22"/>
        <v>0.3902430555555555</v>
      </c>
      <c r="K496" s="63">
        <v>1</v>
      </c>
      <c r="M496" s="61" t="s">
        <v>1152</v>
      </c>
      <c r="N496" s="61" t="s">
        <v>165</v>
      </c>
      <c r="O496" s="61" t="s">
        <v>166</v>
      </c>
      <c r="P496" s="61" t="s">
        <v>4015</v>
      </c>
      <c r="Q496" s="61" t="s">
        <v>3812</v>
      </c>
      <c r="R496" s="61" t="s">
        <v>6376</v>
      </c>
      <c r="S496" s="61" t="s">
        <v>3780</v>
      </c>
      <c r="T496" s="61" t="s">
        <v>4655</v>
      </c>
      <c r="U496" s="61" t="s">
        <v>3780</v>
      </c>
      <c r="V496" s="62"/>
      <c r="W496" s="61" t="str">
        <f t="shared" si="23"/>
        <v>08</v>
      </c>
      <c r="X496" s="62" t="str">
        <f t="shared" si="24"/>
        <v>17</v>
      </c>
      <c r="Y496" s="63">
        <v>1</v>
      </c>
    </row>
    <row r="497" spans="1:25" ht="14.4">
      <c r="A497" s="61" t="s">
        <v>1702</v>
      </c>
      <c r="B497" s="61" t="s">
        <v>40</v>
      </c>
      <c r="C497" s="61" t="s">
        <v>2016</v>
      </c>
      <c r="D497" s="61" t="s">
        <v>3950</v>
      </c>
      <c r="E497" s="61" t="s">
        <v>3988</v>
      </c>
      <c r="F497" s="61" t="s">
        <v>4751</v>
      </c>
      <c r="G497" s="61" t="s">
        <v>3780</v>
      </c>
      <c r="H497" s="61" t="s">
        <v>4752</v>
      </c>
      <c r="I497" s="61" t="s">
        <v>3780</v>
      </c>
      <c r="J497" s="62">
        <f t="shared" si="22"/>
        <v>0.3902546296296297</v>
      </c>
      <c r="K497" s="63">
        <v>1</v>
      </c>
      <c r="M497" s="61" t="s">
        <v>1378</v>
      </c>
      <c r="N497" s="61" t="s">
        <v>165</v>
      </c>
      <c r="O497" s="61" t="s">
        <v>166</v>
      </c>
      <c r="P497" s="61" t="s">
        <v>3886</v>
      </c>
      <c r="Q497" s="61" t="s">
        <v>3812</v>
      </c>
      <c r="R497" s="61" t="s">
        <v>6377</v>
      </c>
      <c r="S497" s="61" t="s">
        <v>3780</v>
      </c>
      <c r="T497" s="61" t="s">
        <v>6378</v>
      </c>
      <c r="U497" s="61" t="s">
        <v>3780</v>
      </c>
      <c r="V497" s="62"/>
      <c r="W497" s="61" t="str">
        <f t="shared" si="23"/>
        <v>08</v>
      </c>
      <c r="X497" s="62" t="str">
        <f t="shared" si="24"/>
        <v>18</v>
      </c>
      <c r="Y497" s="63">
        <v>1</v>
      </c>
    </row>
    <row r="498" spans="1:25" ht="14.4">
      <c r="A498" s="61" t="s">
        <v>928</v>
      </c>
      <c r="B498" s="61" t="s">
        <v>187</v>
      </c>
      <c r="C498" s="61" t="s">
        <v>2124</v>
      </c>
      <c r="D498" s="61" t="s">
        <v>3852</v>
      </c>
      <c r="E498" s="61" t="s">
        <v>1776</v>
      </c>
      <c r="F498" s="61" t="s">
        <v>4753</v>
      </c>
      <c r="G498" s="61" t="s">
        <v>1776</v>
      </c>
      <c r="H498" s="61" t="s">
        <v>4754</v>
      </c>
      <c r="I498" s="61" t="s">
        <v>1776</v>
      </c>
      <c r="J498" s="62">
        <f t="shared" si="22"/>
        <v>0.39028935185185182</v>
      </c>
      <c r="K498" s="63">
        <v>1</v>
      </c>
      <c r="M498" s="61" t="s">
        <v>164</v>
      </c>
      <c r="N498" s="61" t="s">
        <v>165</v>
      </c>
      <c r="O498" s="61" t="s">
        <v>166</v>
      </c>
      <c r="P498" s="61" t="s">
        <v>4015</v>
      </c>
      <c r="Q498" s="61" t="s">
        <v>3812</v>
      </c>
      <c r="R498" s="61" t="s">
        <v>6379</v>
      </c>
      <c r="S498" s="61" t="s">
        <v>3780</v>
      </c>
      <c r="T498" s="61" t="s">
        <v>6380</v>
      </c>
      <c r="U498" s="61" t="s">
        <v>3780</v>
      </c>
      <c r="V498" s="62"/>
      <c r="W498" s="61" t="str">
        <f t="shared" si="23"/>
        <v>08</v>
      </c>
      <c r="X498" s="62" t="str">
        <f t="shared" si="24"/>
        <v>17</v>
      </c>
      <c r="Y498" s="63">
        <v>1</v>
      </c>
    </row>
    <row r="499" spans="1:25" ht="14.4">
      <c r="A499" s="61" t="s">
        <v>1205</v>
      </c>
      <c r="B499" s="61" t="s">
        <v>40</v>
      </c>
      <c r="C499" s="61" t="s">
        <v>2016</v>
      </c>
      <c r="D499" s="61" t="s">
        <v>3798</v>
      </c>
      <c r="E499" s="61" t="s">
        <v>3988</v>
      </c>
      <c r="F499" s="61" t="s">
        <v>4755</v>
      </c>
      <c r="G499" s="61" t="s">
        <v>3780</v>
      </c>
      <c r="H499" s="61" t="s">
        <v>4756</v>
      </c>
      <c r="I499" s="61" t="s">
        <v>3780</v>
      </c>
      <c r="J499" s="62">
        <f t="shared" si="22"/>
        <v>0.39041666666666663</v>
      </c>
      <c r="K499" s="63">
        <v>1</v>
      </c>
      <c r="M499" s="61" t="s">
        <v>164</v>
      </c>
      <c r="N499" s="61" t="s">
        <v>165</v>
      </c>
      <c r="O499" s="61" t="s">
        <v>166</v>
      </c>
      <c r="P499" s="61" t="s">
        <v>3960</v>
      </c>
      <c r="Q499" s="61" t="s">
        <v>3812</v>
      </c>
      <c r="R499" s="61" t="s">
        <v>6381</v>
      </c>
      <c r="S499" s="61" t="s">
        <v>3780</v>
      </c>
      <c r="T499" s="61" t="s">
        <v>6382</v>
      </c>
      <c r="U499" s="61" t="s">
        <v>3780</v>
      </c>
      <c r="V499" s="62"/>
      <c r="W499" s="61" t="str">
        <f t="shared" si="23"/>
        <v>08</v>
      </c>
      <c r="X499" s="62" t="str">
        <f t="shared" si="24"/>
        <v>18</v>
      </c>
      <c r="Y499" s="63">
        <v>1</v>
      </c>
    </row>
    <row r="500" spans="1:25" ht="14.4">
      <c r="A500" s="61" t="s">
        <v>928</v>
      </c>
      <c r="B500" s="61" t="s">
        <v>187</v>
      </c>
      <c r="C500" s="61" t="s">
        <v>2124</v>
      </c>
      <c r="D500" s="61" t="s">
        <v>3789</v>
      </c>
      <c r="E500" s="61" t="s">
        <v>3997</v>
      </c>
      <c r="F500" s="61" t="s">
        <v>4757</v>
      </c>
      <c r="G500" s="61" t="s">
        <v>3780</v>
      </c>
      <c r="H500" s="61" t="s">
        <v>4758</v>
      </c>
      <c r="I500" s="61" t="s">
        <v>3780</v>
      </c>
      <c r="J500" s="62">
        <f t="shared" si="22"/>
        <v>0.39053240740740736</v>
      </c>
      <c r="K500" s="63">
        <v>1</v>
      </c>
      <c r="M500" s="61" t="s">
        <v>173</v>
      </c>
      <c r="N500" s="61" t="s">
        <v>165</v>
      </c>
      <c r="O500" s="61" t="s">
        <v>134</v>
      </c>
      <c r="P500" s="61" t="s">
        <v>3811</v>
      </c>
      <c r="Q500" s="61" t="s">
        <v>3812</v>
      </c>
      <c r="R500" s="61" t="s">
        <v>6383</v>
      </c>
      <c r="S500" s="61" t="s">
        <v>3780</v>
      </c>
      <c r="T500" s="61" t="s">
        <v>6384</v>
      </c>
      <c r="U500" s="61" t="s">
        <v>3780</v>
      </c>
      <c r="V500" s="62"/>
      <c r="W500" s="61" t="str">
        <f t="shared" si="23"/>
        <v>08</v>
      </c>
      <c r="X500" s="62" t="str">
        <f t="shared" si="24"/>
        <v>18</v>
      </c>
      <c r="Y500" s="63">
        <v>1</v>
      </c>
    </row>
    <row r="501" spans="1:25" ht="14.4">
      <c r="A501" s="61" t="s">
        <v>636</v>
      </c>
      <c r="B501" s="61" t="s">
        <v>187</v>
      </c>
      <c r="C501" s="61" t="s">
        <v>2090</v>
      </c>
      <c r="D501" s="61" t="s">
        <v>3782</v>
      </c>
      <c r="E501" s="61" t="s">
        <v>3795</v>
      </c>
      <c r="F501" s="61" t="s">
        <v>4759</v>
      </c>
      <c r="G501" s="61" t="s">
        <v>3780</v>
      </c>
      <c r="H501" s="61" t="s">
        <v>4760</v>
      </c>
      <c r="I501" s="61" t="s">
        <v>3780</v>
      </c>
      <c r="J501" s="62">
        <f t="shared" si="22"/>
        <v>0.39054398148148151</v>
      </c>
      <c r="K501" s="63">
        <v>1</v>
      </c>
      <c r="M501" s="61" t="s">
        <v>1152</v>
      </c>
      <c r="N501" s="61" t="s">
        <v>165</v>
      </c>
      <c r="O501" s="61" t="s">
        <v>166</v>
      </c>
      <c r="P501" s="61" t="s">
        <v>3840</v>
      </c>
      <c r="Q501" s="61" t="s">
        <v>3812</v>
      </c>
      <c r="R501" s="61" t="s">
        <v>6385</v>
      </c>
      <c r="S501" s="61" t="s">
        <v>3780</v>
      </c>
      <c r="T501" s="61" t="s">
        <v>3858</v>
      </c>
      <c r="U501" s="61" t="s">
        <v>3780</v>
      </c>
      <c r="V501" s="62"/>
      <c r="W501" s="61" t="str">
        <f t="shared" si="23"/>
        <v>08</v>
      </c>
      <c r="X501" s="62" t="str">
        <f t="shared" si="24"/>
        <v>17</v>
      </c>
      <c r="Y501" s="63">
        <v>1</v>
      </c>
    </row>
    <row r="502" spans="1:25" ht="14.4">
      <c r="A502" s="61" t="s">
        <v>1164</v>
      </c>
      <c r="B502" s="61" t="s">
        <v>187</v>
      </c>
      <c r="C502" s="61" t="s">
        <v>2090</v>
      </c>
      <c r="D502" s="61" t="s">
        <v>3992</v>
      </c>
      <c r="E502" s="61" t="s">
        <v>3845</v>
      </c>
      <c r="F502" s="61" t="s">
        <v>4761</v>
      </c>
      <c r="G502" s="61" t="s">
        <v>3767</v>
      </c>
      <c r="H502" s="61" t="s">
        <v>4762</v>
      </c>
      <c r="I502" s="61" t="s">
        <v>3767</v>
      </c>
      <c r="J502" s="62">
        <f t="shared" si="22"/>
        <v>0.39056712962962969</v>
      </c>
      <c r="K502" s="63">
        <v>0</v>
      </c>
      <c r="M502" s="61" t="s">
        <v>164</v>
      </c>
      <c r="N502" s="61" t="s">
        <v>165</v>
      </c>
      <c r="O502" s="61" t="s">
        <v>166</v>
      </c>
      <c r="P502" s="61" t="s">
        <v>3802</v>
      </c>
      <c r="Q502" s="61" t="s">
        <v>3812</v>
      </c>
      <c r="R502" s="61" t="s">
        <v>6386</v>
      </c>
      <c r="S502" s="61" t="s">
        <v>3780</v>
      </c>
      <c r="T502" s="61" t="s">
        <v>6387</v>
      </c>
      <c r="U502" s="61" t="s">
        <v>3780</v>
      </c>
      <c r="V502" s="62"/>
      <c r="W502" s="61" t="str">
        <f t="shared" si="23"/>
        <v>08</v>
      </c>
      <c r="X502" s="62" t="str">
        <f t="shared" si="24"/>
        <v>17</v>
      </c>
      <c r="Y502" s="63">
        <v>1</v>
      </c>
    </row>
    <row r="503" spans="1:25" ht="14.4">
      <c r="A503" s="61" t="s">
        <v>1489</v>
      </c>
      <c r="B503" s="61" t="s">
        <v>187</v>
      </c>
      <c r="C503" s="61" t="s">
        <v>2090</v>
      </c>
      <c r="D503" s="61" t="s">
        <v>3777</v>
      </c>
      <c r="E503" s="61" t="s">
        <v>3927</v>
      </c>
      <c r="F503" s="61" t="s">
        <v>4680</v>
      </c>
      <c r="G503" s="61" t="s">
        <v>3780</v>
      </c>
      <c r="H503" s="61" t="s">
        <v>4763</v>
      </c>
      <c r="I503" s="61" t="s">
        <v>3780</v>
      </c>
      <c r="J503" s="62">
        <f t="shared" si="22"/>
        <v>0.39061342592592591</v>
      </c>
      <c r="K503" s="63">
        <v>1</v>
      </c>
      <c r="M503" s="61" t="s">
        <v>1378</v>
      </c>
      <c r="N503" s="61" t="s">
        <v>165</v>
      </c>
      <c r="O503" s="61" t="s">
        <v>166</v>
      </c>
      <c r="P503" s="61" t="s">
        <v>3794</v>
      </c>
      <c r="Q503" s="61" t="s">
        <v>3812</v>
      </c>
      <c r="R503" s="61" t="s">
        <v>6388</v>
      </c>
      <c r="S503" s="61" t="s">
        <v>3780</v>
      </c>
      <c r="T503" s="61" t="s">
        <v>6389</v>
      </c>
      <c r="U503" s="61" t="s">
        <v>3780</v>
      </c>
      <c r="V503" s="62"/>
      <c r="W503" s="61" t="str">
        <f t="shared" si="23"/>
        <v>08</v>
      </c>
      <c r="X503" s="62" t="str">
        <f t="shared" si="24"/>
        <v>17</v>
      </c>
      <c r="Y503" s="63">
        <v>1</v>
      </c>
    </row>
    <row r="504" spans="1:25" ht="14.4">
      <c r="A504" s="61" t="s">
        <v>1320</v>
      </c>
      <c r="B504" s="61" t="s">
        <v>187</v>
      </c>
      <c r="C504" s="61" t="s">
        <v>2090</v>
      </c>
      <c r="D504" s="61" t="s">
        <v>3957</v>
      </c>
      <c r="E504" s="61" t="s">
        <v>4620</v>
      </c>
      <c r="F504" s="61" t="s">
        <v>4764</v>
      </c>
      <c r="G504" s="61" t="s">
        <v>3767</v>
      </c>
      <c r="H504" s="61" t="s">
        <v>4765</v>
      </c>
      <c r="I504" s="61" t="s">
        <v>3767</v>
      </c>
      <c r="J504" s="62">
        <f t="shared" si="22"/>
        <v>0.39068287037037036</v>
      </c>
      <c r="K504" s="63">
        <v>0</v>
      </c>
      <c r="M504" s="61" t="s">
        <v>173</v>
      </c>
      <c r="N504" s="61" t="s">
        <v>165</v>
      </c>
      <c r="O504" s="61" t="s">
        <v>134</v>
      </c>
      <c r="P504" s="61" t="s">
        <v>3837</v>
      </c>
      <c r="Q504" s="61" t="s">
        <v>3812</v>
      </c>
      <c r="R504" s="61" t="s">
        <v>6390</v>
      </c>
      <c r="S504" s="61" t="s">
        <v>3780</v>
      </c>
      <c r="T504" s="61" t="s">
        <v>6391</v>
      </c>
      <c r="U504" s="61" t="s">
        <v>3780</v>
      </c>
      <c r="V504" s="62"/>
      <c r="W504" s="61" t="str">
        <f t="shared" si="23"/>
        <v>08</v>
      </c>
      <c r="X504" s="62" t="str">
        <f t="shared" si="24"/>
        <v>18</v>
      </c>
      <c r="Y504" s="63">
        <v>1</v>
      </c>
    </row>
    <row r="505" spans="1:25" ht="14.4">
      <c r="A505" s="61" t="s">
        <v>1419</v>
      </c>
      <c r="B505" s="61" t="s">
        <v>187</v>
      </c>
      <c r="C505" s="61" t="s">
        <v>2090</v>
      </c>
      <c r="D505" s="61" t="s">
        <v>3802</v>
      </c>
      <c r="E505" s="61" t="s">
        <v>3795</v>
      </c>
      <c r="F505" s="61" t="s">
        <v>4766</v>
      </c>
      <c r="G505" s="61" t="s">
        <v>3780</v>
      </c>
      <c r="H505" s="61" t="s">
        <v>4767</v>
      </c>
      <c r="I505" s="61" t="s">
        <v>3780</v>
      </c>
      <c r="J505" s="62">
        <f t="shared" si="22"/>
        <v>0.39078703703703699</v>
      </c>
      <c r="K505" s="63">
        <v>1</v>
      </c>
      <c r="M505" s="61" t="s">
        <v>164</v>
      </c>
      <c r="N505" s="61" t="s">
        <v>165</v>
      </c>
      <c r="O505" s="61" t="s">
        <v>166</v>
      </c>
      <c r="P505" s="61" t="s">
        <v>3867</v>
      </c>
      <c r="Q505" s="61" t="s">
        <v>3812</v>
      </c>
      <c r="R505" s="61" t="s">
        <v>6392</v>
      </c>
      <c r="S505" s="61" t="s">
        <v>3780</v>
      </c>
      <c r="T505" s="61" t="s">
        <v>6393</v>
      </c>
      <c r="U505" s="61" t="s">
        <v>3780</v>
      </c>
      <c r="V505" s="62"/>
      <c r="W505" s="61" t="str">
        <f t="shared" si="23"/>
        <v>08</v>
      </c>
      <c r="X505" s="62" t="str">
        <f t="shared" si="24"/>
        <v>17</v>
      </c>
      <c r="Y505" s="63">
        <v>1</v>
      </c>
    </row>
    <row r="506" spans="1:25" ht="14.4">
      <c r="A506" s="61" t="s">
        <v>1164</v>
      </c>
      <c r="B506" s="61" t="s">
        <v>187</v>
      </c>
      <c r="C506" s="61" t="s">
        <v>2090</v>
      </c>
      <c r="D506" s="61" t="s">
        <v>3826</v>
      </c>
      <c r="E506" s="61" t="s">
        <v>3845</v>
      </c>
      <c r="F506" s="61" t="s">
        <v>4768</v>
      </c>
      <c r="G506" s="61" t="s">
        <v>3767</v>
      </c>
      <c r="H506" s="61" t="s">
        <v>4630</v>
      </c>
      <c r="I506" s="61" t="s">
        <v>3767</v>
      </c>
      <c r="J506" s="62">
        <f t="shared" si="22"/>
        <v>0.39079861111111103</v>
      </c>
      <c r="K506" s="63">
        <v>0</v>
      </c>
      <c r="M506" s="61" t="s">
        <v>164</v>
      </c>
      <c r="N506" s="61" t="s">
        <v>165</v>
      </c>
      <c r="O506" s="61" t="s">
        <v>166</v>
      </c>
      <c r="P506" s="61" t="s">
        <v>3777</v>
      </c>
      <c r="Q506" s="61" t="s">
        <v>3812</v>
      </c>
      <c r="R506" s="61" t="s">
        <v>6394</v>
      </c>
      <c r="S506" s="61" t="s">
        <v>3780</v>
      </c>
      <c r="T506" s="61" t="s">
        <v>6395</v>
      </c>
      <c r="U506" s="61" t="s">
        <v>3780</v>
      </c>
      <c r="V506" s="62"/>
      <c r="W506" s="61" t="str">
        <f t="shared" si="23"/>
        <v>08</v>
      </c>
      <c r="X506" s="62" t="str">
        <f t="shared" si="24"/>
        <v>18</v>
      </c>
      <c r="Y506" s="63">
        <v>1</v>
      </c>
    </row>
    <row r="507" spans="1:25" ht="14.4">
      <c r="A507" s="61" t="s">
        <v>556</v>
      </c>
      <c r="B507" s="61" t="s">
        <v>187</v>
      </c>
      <c r="C507" s="61" t="s">
        <v>2090</v>
      </c>
      <c r="D507" s="61" t="s">
        <v>3798</v>
      </c>
      <c r="E507" s="61" t="s">
        <v>3968</v>
      </c>
      <c r="F507" s="61" t="s">
        <v>4769</v>
      </c>
      <c r="G507" s="61" t="s">
        <v>3780</v>
      </c>
      <c r="H507" s="61" t="s">
        <v>4770</v>
      </c>
      <c r="I507" s="61" t="s">
        <v>3780</v>
      </c>
      <c r="J507" s="62">
        <f t="shared" si="22"/>
        <v>0.39086805555555548</v>
      </c>
      <c r="K507" s="63">
        <v>1</v>
      </c>
      <c r="M507" s="61" t="s">
        <v>173</v>
      </c>
      <c r="N507" s="61" t="s">
        <v>165</v>
      </c>
      <c r="O507" s="61" t="s">
        <v>134</v>
      </c>
      <c r="P507" s="61" t="s">
        <v>3886</v>
      </c>
      <c r="Q507" s="61" t="s">
        <v>3812</v>
      </c>
      <c r="R507" s="61" t="s">
        <v>6394</v>
      </c>
      <c r="S507" s="61" t="s">
        <v>3780</v>
      </c>
      <c r="T507" s="61" t="s">
        <v>5478</v>
      </c>
      <c r="U507" s="61" t="s">
        <v>3780</v>
      </c>
      <c r="V507" s="62"/>
      <c r="W507" s="61" t="str">
        <f t="shared" si="23"/>
        <v>08</v>
      </c>
      <c r="X507" s="62" t="str">
        <f t="shared" si="24"/>
        <v>20</v>
      </c>
      <c r="Y507" s="63">
        <v>2</v>
      </c>
    </row>
    <row r="508" spans="1:25" ht="14.4">
      <c r="A508" s="61" t="s">
        <v>1128</v>
      </c>
      <c r="B508" s="61" t="s">
        <v>187</v>
      </c>
      <c r="C508" s="61" t="s">
        <v>2090</v>
      </c>
      <c r="D508" s="61" t="s">
        <v>3782</v>
      </c>
      <c r="E508" s="61" t="s">
        <v>3795</v>
      </c>
      <c r="F508" s="61" t="s">
        <v>4771</v>
      </c>
      <c r="G508" s="61" t="s">
        <v>3780</v>
      </c>
      <c r="H508" s="61" t="s">
        <v>4772</v>
      </c>
      <c r="I508" s="61" t="s">
        <v>3780</v>
      </c>
      <c r="J508" s="62">
        <f t="shared" si="22"/>
        <v>0.39087962962962969</v>
      </c>
      <c r="K508" s="63">
        <v>1</v>
      </c>
      <c r="M508" s="61" t="s">
        <v>1152</v>
      </c>
      <c r="N508" s="61" t="s">
        <v>165</v>
      </c>
      <c r="O508" s="61" t="s">
        <v>166</v>
      </c>
      <c r="P508" s="61" t="s">
        <v>3938</v>
      </c>
      <c r="Q508" s="61" t="s">
        <v>3812</v>
      </c>
      <c r="R508" s="61" t="s">
        <v>5831</v>
      </c>
      <c r="S508" s="61" t="s">
        <v>3780</v>
      </c>
      <c r="T508" s="61" t="s">
        <v>6114</v>
      </c>
      <c r="U508" s="61" t="s">
        <v>3780</v>
      </c>
      <c r="V508" s="62"/>
      <c r="W508" s="61" t="str">
        <f t="shared" si="23"/>
        <v>08</v>
      </c>
      <c r="X508" s="62" t="str">
        <f t="shared" si="24"/>
        <v>17</v>
      </c>
      <c r="Y508" s="63">
        <v>1</v>
      </c>
    </row>
    <row r="509" spans="1:25" ht="14.4">
      <c r="A509" s="61" t="s">
        <v>1290</v>
      </c>
      <c r="B509" s="61" t="s">
        <v>40</v>
      </c>
      <c r="C509" s="61" t="s">
        <v>2016</v>
      </c>
      <c r="D509" s="61" t="s">
        <v>3811</v>
      </c>
      <c r="E509" s="61" t="s">
        <v>3812</v>
      </c>
      <c r="F509" s="61" t="s">
        <v>4773</v>
      </c>
      <c r="G509" s="61" t="s">
        <v>3780</v>
      </c>
      <c r="H509" s="61" t="s">
        <v>4774</v>
      </c>
      <c r="I509" s="61" t="s">
        <v>3780</v>
      </c>
      <c r="J509" s="62">
        <f t="shared" si="22"/>
        <v>0.3909259259259259</v>
      </c>
      <c r="K509" s="63">
        <v>1</v>
      </c>
      <c r="M509" s="61" t="s">
        <v>1152</v>
      </c>
      <c r="N509" s="61" t="s">
        <v>165</v>
      </c>
      <c r="O509" s="61" t="s">
        <v>166</v>
      </c>
      <c r="P509" s="61" t="s">
        <v>3872</v>
      </c>
      <c r="Q509" s="61" t="s">
        <v>3812</v>
      </c>
      <c r="R509" s="61" t="s">
        <v>6396</v>
      </c>
      <c r="S509" s="61" t="s">
        <v>3780</v>
      </c>
      <c r="T509" s="61" t="s">
        <v>4465</v>
      </c>
      <c r="U509" s="61" t="s">
        <v>3780</v>
      </c>
      <c r="V509" s="62"/>
      <c r="W509" s="61" t="str">
        <f t="shared" si="23"/>
        <v>08</v>
      </c>
      <c r="X509" s="62" t="str">
        <f t="shared" si="24"/>
        <v>17</v>
      </c>
      <c r="Y509" s="63">
        <v>1</v>
      </c>
    </row>
    <row r="510" spans="1:25" ht="14.4">
      <c r="A510" s="61" t="s">
        <v>561</v>
      </c>
      <c r="B510" s="61" t="s">
        <v>187</v>
      </c>
      <c r="C510" s="61" t="s">
        <v>2090</v>
      </c>
      <c r="D510" s="61" t="s">
        <v>3837</v>
      </c>
      <c r="E510" s="61" t="s">
        <v>3927</v>
      </c>
      <c r="F510" s="61" t="s">
        <v>4775</v>
      </c>
      <c r="G510" s="61" t="s">
        <v>3780</v>
      </c>
      <c r="H510" s="61" t="s">
        <v>4776</v>
      </c>
      <c r="I510" s="61" t="s">
        <v>3780</v>
      </c>
      <c r="J510" s="62">
        <f t="shared" si="22"/>
        <v>0.39098379629629632</v>
      </c>
      <c r="K510" s="63">
        <v>1</v>
      </c>
      <c r="M510" s="61" t="s">
        <v>1152</v>
      </c>
      <c r="N510" s="61" t="s">
        <v>165</v>
      </c>
      <c r="O510" s="61" t="s">
        <v>166</v>
      </c>
      <c r="P510" s="61" t="s">
        <v>3960</v>
      </c>
      <c r="Q510" s="61" t="s">
        <v>3812</v>
      </c>
      <c r="R510" s="61" t="s">
        <v>5835</v>
      </c>
      <c r="S510" s="61" t="s">
        <v>3780</v>
      </c>
      <c r="T510" s="61" t="s">
        <v>6374</v>
      </c>
      <c r="U510" s="61" t="s">
        <v>3780</v>
      </c>
      <c r="V510" s="62"/>
      <c r="W510" s="61" t="str">
        <f t="shared" si="23"/>
        <v>08</v>
      </c>
      <c r="X510" s="62" t="str">
        <f t="shared" si="24"/>
        <v>17</v>
      </c>
      <c r="Y510" s="63">
        <v>1</v>
      </c>
    </row>
    <row r="511" spans="1:25" ht="14.4">
      <c r="A511" s="61" t="s">
        <v>561</v>
      </c>
      <c r="B511" s="61" t="s">
        <v>187</v>
      </c>
      <c r="C511" s="61" t="s">
        <v>2090</v>
      </c>
      <c r="D511" s="61" t="s">
        <v>3811</v>
      </c>
      <c r="E511" s="61" t="s">
        <v>3985</v>
      </c>
      <c r="F511" s="61" t="s">
        <v>4777</v>
      </c>
      <c r="G511" s="61" t="s">
        <v>3780</v>
      </c>
      <c r="H511" s="61" t="s">
        <v>4778</v>
      </c>
      <c r="I511" s="61" t="s">
        <v>3780</v>
      </c>
      <c r="J511" s="62">
        <f t="shared" si="22"/>
        <v>0.39113425925925926</v>
      </c>
      <c r="K511" s="63">
        <v>1</v>
      </c>
      <c r="M511" s="61" t="s">
        <v>1378</v>
      </c>
      <c r="N511" s="61" t="s">
        <v>165</v>
      </c>
      <c r="O511" s="61" t="s">
        <v>166</v>
      </c>
      <c r="P511" s="61" t="s">
        <v>3852</v>
      </c>
      <c r="Q511" s="61" t="s">
        <v>3812</v>
      </c>
      <c r="R511" s="61" t="s">
        <v>4812</v>
      </c>
      <c r="S511" s="61" t="s">
        <v>3780</v>
      </c>
      <c r="T511" s="61" t="s">
        <v>6397</v>
      </c>
      <c r="U511" s="61" t="s">
        <v>3780</v>
      </c>
      <c r="V511" s="62"/>
      <c r="W511" s="61" t="str">
        <f t="shared" si="23"/>
        <v>08</v>
      </c>
      <c r="X511" s="62" t="str">
        <f t="shared" si="24"/>
        <v>17</v>
      </c>
      <c r="Y511" s="63">
        <v>1</v>
      </c>
    </row>
    <row r="512" spans="1:25" ht="14.4">
      <c r="A512" s="61" t="s">
        <v>122</v>
      </c>
      <c r="B512" s="61" t="s">
        <v>40</v>
      </c>
      <c r="C512" s="61" t="s">
        <v>2016</v>
      </c>
      <c r="D512" s="61" t="s">
        <v>3840</v>
      </c>
      <c r="E512" s="61" t="s">
        <v>3812</v>
      </c>
      <c r="F512" s="61" t="s">
        <v>4779</v>
      </c>
      <c r="G512" s="61" t="s">
        <v>3780</v>
      </c>
      <c r="H512" s="61" t="s">
        <v>4780</v>
      </c>
      <c r="I512" s="61" t="s">
        <v>3780</v>
      </c>
      <c r="J512" s="62">
        <f t="shared" si="22"/>
        <v>0.39118055555555548</v>
      </c>
      <c r="K512" s="63">
        <v>1</v>
      </c>
      <c r="M512" s="61" t="s">
        <v>1378</v>
      </c>
      <c r="N512" s="61" t="s">
        <v>165</v>
      </c>
      <c r="O512" s="61" t="s">
        <v>166</v>
      </c>
      <c r="P512" s="61" t="s">
        <v>3938</v>
      </c>
      <c r="Q512" s="61" t="s">
        <v>3812</v>
      </c>
      <c r="R512" s="61" t="s">
        <v>5836</v>
      </c>
      <c r="S512" s="61" t="s">
        <v>3780</v>
      </c>
      <c r="T512" s="61" t="s">
        <v>6398</v>
      </c>
      <c r="U512" s="61" t="s">
        <v>3780</v>
      </c>
      <c r="V512" s="62"/>
      <c r="W512" s="61" t="str">
        <f t="shared" si="23"/>
        <v>08</v>
      </c>
      <c r="X512" s="62" t="str">
        <f t="shared" si="24"/>
        <v>17</v>
      </c>
      <c r="Y512" s="63">
        <v>1</v>
      </c>
    </row>
    <row r="513" spans="1:25" ht="14.4">
      <c r="A513" s="61" t="s">
        <v>1483</v>
      </c>
      <c r="B513" s="61" t="s">
        <v>187</v>
      </c>
      <c r="C513" s="61" t="s">
        <v>2090</v>
      </c>
      <c r="D513" s="61" t="s">
        <v>3802</v>
      </c>
      <c r="E513" s="61" t="s">
        <v>3795</v>
      </c>
      <c r="F513" s="61" t="s">
        <v>4781</v>
      </c>
      <c r="G513" s="61" t="s">
        <v>3780</v>
      </c>
      <c r="H513" s="61" t="s">
        <v>4782</v>
      </c>
      <c r="I513" s="61" t="s">
        <v>3780</v>
      </c>
      <c r="J513" s="62">
        <f t="shared" si="22"/>
        <v>0.39118055555555559</v>
      </c>
      <c r="K513" s="63">
        <v>1</v>
      </c>
      <c r="M513" s="61" t="s">
        <v>173</v>
      </c>
      <c r="N513" s="61" t="s">
        <v>165</v>
      </c>
      <c r="O513" s="61" t="s">
        <v>134</v>
      </c>
      <c r="P513" s="61" t="s">
        <v>3794</v>
      </c>
      <c r="Q513" s="61" t="s">
        <v>3812</v>
      </c>
      <c r="R513" s="61" t="s">
        <v>6399</v>
      </c>
      <c r="S513" s="61" t="s">
        <v>3780</v>
      </c>
      <c r="T513" s="61" t="s">
        <v>6400</v>
      </c>
      <c r="U513" s="61" t="s">
        <v>3780</v>
      </c>
      <c r="V513" s="62"/>
      <c r="W513" s="61" t="str">
        <f t="shared" si="23"/>
        <v>08</v>
      </c>
      <c r="X513" s="62" t="str">
        <f t="shared" si="24"/>
        <v>18</v>
      </c>
      <c r="Y513" s="63">
        <v>1</v>
      </c>
    </row>
    <row r="514" spans="1:25" ht="14.4">
      <c r="A514" s="61" t="s">
        <v>1320</v>
      </c>
      <c r="B514" s="61" t="s">
        <v>187</v>
      </c>
      <c r="C514" s="61" t="s">
        <v>2090</v>
      </c>
      <c r="D514" s="61" t="s">
        <v>3777</v>
      </c>
      <c r="E514" s="61" t="s">
        <v>3845</v>
      </c>
      <c r="F514" s="61" t="s">
        <v>4783</v>
      </c>
      <c r="G514" s="61" t="s">
        <v>3767</v>
      </c>
      <c r="H514" s="61" t="s">
        <v>4784</v>
      </c>
      <c r="I514" s="61" t="s">
        <v>3767</v>
      </c>
      <c r="J514" s="62">
        <f t="shared" si="22"/>
        <v>0.39129629629629636</v>
      </c>
      <c r="K514" s="63">
        <v>0</v>
      </c>
      <c r="M514" s="61" t="s">
        <v>723</v>
      </c>
      <c r="N514" s="61" t="s">
        <v>165</v>
      </c>
      <c r="O514" s="61" t="s">
        <v>166</v>
      </c>
      <c r="P514" s="61" t="s">
        <v>3859</v>
      </c>
      <c r="Q514" s="61" t="s">
        <v>3812</v>
      </c>
      <c r="R514" s="61" t="s">
        <v>6401</v>
      </c>
      <c r="S514" s="61" t="s">
        <v>3780</v>
      </c>
      <c r="T514" s="61" t="s">
        <v>6402</v>
      </c>
      <c r="U514" s="61" t="s">
        <v>3780</v>
      </c>
      <c r="V514" s="62"/>
      <c r="W514" s="61" t="str">
        <f t="shared" si="23"/>
        <v>08</v>
      </c>
      <c r="X514" s="62" t="str">
        <f t="shared" si="24"/>
        <v>17</v>
      </c>
      <c r="Y514" s="63">
        <v>1</v>
      </c>
    </row>
    <row r="515" spans="1:25" ht="14.4">
      <c r="A515" s="61" t="s">
        <v>1320</v>
      </c>
      <c r="B515" s="61" t="s">
        <v>187</v>
      </c>
      <c r="C515" s="61" t="s">
        <v>2090</v>
      </c>
      <c r="D515" s="61" t="s">
        <v>3992</v>
      </c>
      <c r="E515" s="61" t="s">
        <v>3927</v>
      </c>
      <c r="F515" s="61" t="s">
        <v>4785</v>
      </c>
      <c r="G515" s="61" t="s">
        <v>3780</v>
      </c>
      <c r="H515" s="61" t="s">
        <v>4786</v>
      </c>
      <c r="I515" s="61" t="s">
        <v>3780</v>
      </c>
      <c r="J515" s="62">
        <f t="shared" si="22"/>
        <v>0.39142361111111118</v>
      </c>
      <c r="K515" s="63">
        <v>1</v>
      </c>
      <c r="M515" s="61" t="s">
        <v>173</v>
      </c>
      <c r="N515" s="61" t="s">
        <v>165</v>
      </c>
      <c r="O515" s="61" t="s">
        <v>134</v>
      </c>
      <c r="P515" s="61" t="s">
        <v>3859</v>
      </c>
      <c r="Q515" s="61" t="s">
        <v>3812</v>
      </c>
      <c r="R515" s="61" t="s">
        <v>6401</v>
      </c>
      <c r="S515" s="61" t="s">
        <v>3780</v>
      </c>
      <c r="T515" s="61" t="s">
        <v>6403</v>
      </c>
      <c r="U515" s="61" t="s">
        <v>3780</v>
      </c>
      <c r="V515" s="62"/>
      <c r="W515" s="61" t="str">
        <f t="shared" si="23"/>
        <v>08</v>
      </c>
      <c r="X515" s="62" t="str">
        <f t="shared" si="24"/>
        <v>18</v>
      </c>
      <c r="Y515" s="63">
        <v>1</v>
      </c>
    </row>
    <row r="516" spans="1:25" ht="14.4">
      <c r="A516" s="61" t="s">
        <v>1127</v>
      </c>
      <c r="B516" s="61" t="s">
        <v>187</v>
      </c>
      <c r="C516" s="61" t="s">
        <v>2090</v>
      </c>
      <c r="D516" s="61" t="s">
        <v>3834</v>
      </c>
      <c r="E516" s="61" t="s">
        <v>3985</v>
      </c>
      <c r="F516" s="61" t="s">
        <v>4787</v>
      </c>
      <c r="G516" s="61" t="s">
        <v>3767</v>
      </c>
      <c r="H516" s="61" t="s">
        <v>4788</v>
      </c>
      <c r="I516" s="61" t="s">
        <v>3767</v>
      </c>
      <c r="J516" s="62">
        <f t="shared" ref="J516:J579" si="25">H516-F516</f>
        <v>0.39144675925925926</v>
      </c>
      <c r="K516" s="63">
        <v>0</v>
      </c>
      <c r="M516" s="61" t="s">
        <v>1325</v>
      </c>
      <c r="N516" s="61" t="s">
        <v>165</v>
      </c>
      <c r="O516" s="61" t="s">
        <v>166</v>
      </c>
      <c r="P516" s="61" t="s">
        <v>3782</v>
      </c>
      <c r="Q516" s="61" t="s">
        <v>3812</v>
      </c>
      <c r="R516" s="61" t="s">
        <v>6401</v>
      </c>
      <c r="S516" s="61" t="s">
        <v>3780</v>
      </c>
      <c r="T516" s="61" t="s">
        <v>6076</v>
      </c>
      <c r="U516" s="61" t="s">
        <v>3780</v>
      </c>
      <c r="V516" s="62"/>
      <c r="W516" s="61" t="str">
        <f t="shared" si="23"/>
        <v>08</v>
      </c>
      <c r="X516" s="62" t="str">
        <f t="shared" si="24"/>
        <v>17</v>
      </c>
      <c r="Y516" s="63">
        <v>1</v>
      </c>
    </row>
    <row r="517" spans="1:25" ht="14.4">
      <c r="A517" s="61" t="s">
        <v>1268</v>
      </c>
      <c r="B517" s="61" t="s">
        <v>187</v>
      </c>
      <c r="C517" s="61" t="s">
        <v>2090</v>
      </c>
      <c r="D517" s="61" t="s">
        <v>3960</v>
      </c>
      <c r="E517" s="61" t="s">
        <v>3812</v>
      </c>
      <c r="F517" s="61" t="s">
        <v>4789</v>
      </c>
      <c r="G517" s="61" t="s">
        <v>3780</v>
      </c>
      <c r="H517" s="61" t="s">
        <v>3839</v>
      </c>
      <c r="I517" s="61" t="s">
        <v>3780</v>
      </c>
      <c r="J517" s="62">
        <f t="shared" si="25"/>
        <v>0.39146990740740739</v>
      </c>
      <c r="K517" s="63">
        <v>1</v>
      </c>
      <c r="M517" s="61" t="s">
        <v>271</v>
      </c>
      <c r="N517" s="61" t="s">
        <v>165</v>
      </c>
      <c r="O517" s="61" t="s">
        <v>207</v>
      </c>
      <c r="P517" s="61" t="s">
        <v>4015</v>
      </c>
      <c r="Q517" s="61" t="s">
        <v>3812</v>
      </c>
      <c r="R517" s="61" t="s">
        <v>6404</v>
      </c>
      <c r="S517" s="61" t="s">
        <v>3780</v>
      </c>
      <c r="T517" s="61" t="s">
        <v>4148</v>
      </c>
      <c r="U517" s="61" t="s">
        <v>3780</v>
      </c>
      <c r="V517" s="62"/>
      <c r="W517" s="61" t="str">
        <f t="shared" ref="W517:W580" si="26">TEXT(R517,"hh")</f>
        <v>08</v>
      </c>
      <c r="X517" s="62" t="str">
        <f t="shared" ref="X517:X580" si="27">TEXT(T517,"HH")</f>
        <v>17</v>
      </c>
      <c r="Y517" s="63">
        <v>1</v>
      </c>
    </row>
    <row r="518" spans="1:25" ht="14.4">
      <c r="A518" s="61" t="s">
        <v>1290</v>
      </c>
      <c r="B518" s="61" t="s">
        <v>40</v>
      </c>
      <c r="C518" s="61" t="s">
        <v>2016</v>
      </c>
      <c r="D518" s="61" t="s">
        <v>3840</v>
      </c>
      <c r="E518" s="61" t="s">
        <v>3812</v>
      </c>
      <c r="F518" s="61" t="s">
        <v>4790</v>
      </c>
      <c r="G518" s="61" t="s">
        <v>3780</v>
      </c>
      <c r="H518" s="61" t="s">
        <v>4791</v>
      </c>
      <c r="I518" s="61" t="s">
        <v>3780</v>
      </c>
      <c r="J518" s="62">
        <f t="shared" si="25"/>
        <v>0.39151620370370371</v>
      </c>
      <c r="K518" s="63">
        <v>1</v>
      </c>
      <c r="M518" s="61" t="s">
        <v>631</v>
      </c>
      <c r="N518" s="61" t="s">
        <v>165</v>
      </c>
      <c r="O518" s="61" t="s">
        <v>166</v>
      </c>
      <c r="P518" s="61" t="s">
        <v>4015</v>
      </c>
      <c r="Q518" s="61" t="s">
        <v>3812</v>
      </c>
      <c r="R518" s="61" t="s">
        <v>6405</v>
      </c>
      <c r="S518" s="61" t="s">
        <v>3780</v>
      </c>
      <c r="T518" s="61" t="s">
        <v>5940</v>
      </c>
      <c r="U518" s="61" t="s">
        <v>3780</v>
      </c>
      <c r="V518" s="62"/>
      <c r="W518" s="61" t="str">
        <f t="shared" si="26"/>
        <v>08</v>
      </c>
      <c r="X518" s="62" t="str">
        <f t="shared" si="27"/>
        <v>17</v>
      </c>
      <c r="Y518" s="63">
        <v>1</v>
      </c>
    </row>
    <row r="519" spans="1:25" ht="14.4">
      <c r="A519" s="61" t="s">
        <v>1419</v>
      </c>
      <c r="B519" s="61" t="s">
        <v>187</v>
      </c>
      <c r="C519" s="61" t="s">
        <v>2090</v>
      </c>
      <c r="D519" s="61" t="s">
        <v>3840</v>
      </c>
      <c r="E519" s="61" t="s">
        <v>3795</v>
      </c>
      <c r="F519" s="61" t="s">
        <v>4792</v>
      </c>
      <c r="G519" s="61" t="s">
        <v>3780</v>
      </c>
      <c r="H519" s="61" t="s">
        <v>4793</v>
      </c>
      <c r="I519" s="61" t="s">
        <v>3780</v>
      </c>
      <c r="J519" s="62">
        <f t="shared" si="25"/>
        <v>0.39151620370370371</v>
      </c>
      <c r="K519" s="63">
        <v>1</v>
      </c>
      <c r="M519" s="61" t="s">
        <v>1378</v>
      </c>
      <c r="N519" s="61" t="s">
        <v>165</v>
      </c>
      <c r="O519" s="61" t="s">
        <v>166</v>
      </c>
      <c r="P519" s="61" t="s">
        <v>3782</v>
      </c>
      <c r="Q519" s="61" t="s">
        <v>3812</v>
      </c>
      <c r="R519" s="61" t="s">
        <v>6406</v>
      </c>
      <c r="S519" s="61" t="s">
        <v>3780</v>
      </c>
      <c r="T519" s="61" t="s">
        <v>6407</v>
      </c>
      <c r="U519" s="61" t="s">
        <v>3780</v>
      </c>
      <c r="V519" s="62"/>
      <c r="W519" s="61" t="str">
        <f t="shared" si="26"/>
        <v>08</v>
      </c>
      <c r="X519" s="62" t="str">
        <f t="shared" si="27"/>
        <v>17</v>
      </c>
      <c r="Y519" s="63">
        <v>1</v>
      </c>
    </row>
    <row r="520" spans="1:25" ht="14.4">
      <c r="A520" s="61" t="s">
        <v>1320</v>
      </c>
      <c r="B520" s="61" t="s">
        <v>187</v>
      </c>
      <c r="C520" s="61" t="s">
        <v>2090</v>
      </c>
      <c r="D520" s="61" t="s">
        <v>3826</v>
      </c>
      <c r="E520" s="61" t="s">
        <v>3968</v>
      </c>
      <c r="F520" s="61" t="s">
        <v>4794</v>
      </c>
      <c r="G520" s="61" t="s">
        <v>3780</v>
      </c>
      <c r="H520" s="61" t="s">
        <v>4795</v>
      </c>
      <c r="I520" s="61" t="s">
        <v>3780</v>
      </c>
      <c r="J520" s="62">
        <f t="shared" si="25"/>
        <v>0.39153935185185185</v>
      </c>
      <c r="K520" s="63">
        <v>1</v>
      </c>
      <c r="M520" s="61" t="s">
        <v>1298</v>
      </c>
      <c r="N520" s="61" t="s">
        <v>165</v>
      </c>
      <c r="O520" s="61" t="s">
        <v>166</v>
      </c>
      <c r="P520" s="61" t="s">
        <v>3921</v>
      </c>
      <c r="Q520" s="61" t="s">
        <v>3812</v>
      </c>
      <c r="R520" s="61" t="s">
        <v>6408</v>
      </c>
      <c r="S520" s="61" t="s">
        <v>3780</v>
      </c>
      <c r="T520" s="61" t="s">
        <v>6409</v>
      </c>
      <c r="U520" s="61" t="s">
        <v>3780</v>
      </c>
      <c r="V520" s="62"/>
      <c r="W520" s="61" t="str">
        <f t="shared" si="26"/>
        <v>08</v>
      </c>
      <c r="X520" s="62" t="str">
        <f t="shared" si="27"/>
        <v>18</v>
      </c>
      <c r="Y520" s="63">
        <v>1</v>
      </c>
    </row>
    <row r="521" spans="1:25" ht="14.4">
      <c r="A521" s="61" t="s">
        <v>364</v>
      </c>
      <c r="B521" s="61" t="s">
        <v>187</v>
      </c>
      <c r="C521" s="61" t="s">
        <v>2090</v>
      </c>
      <c r="D521" s="61" t="s">
        <v>3819</v>
      </c>
      <c r="E521" s="61" t="s">
        <v>3845</v>
      </c>
      <c r="F521" s="61" t="s">
        <v>4796</v>
      </c>
      <c r="G521" s="61" t="s">
        <v>3780</v>
      </c>
      <c r="H521" s="61" t="s">
        <v>4797</v>
      </c>
      <c r="I521" s="61" t="s">
        <v>3780</v>
      </c>
      <c r="J521" s="62">
        <f t="shared" si="25"/>
        <v>0.39163194444444444</v>
      </c>
      <c r="K521" s="63">
        <v>1</v>
      </c>
      <c r="M521" s="61" t="s">
        <v>1378</v>
      </c>
      <c r="N521" s="61" t="s">
        <v>165</v>
      </c>
      <c r="O521" s="61" t="s">
        <v>166</v>
      </c>
      <c r="P521" s="61" t="s">
        <v>3840</v>
      </c>
      <c r="Q521" s="61" t="s">
        <v>3812</v>
      </c>
      <c r="R521" s="61" t="s">
        <v>5849</v>
      </c>
      <c r="S521" s="61" t="s">
        <v>3780</v>
      </c>
      <c r="T521" s="61" t="s">
        <v>6371</v>
      </c>
      <c r="U521" s="61" t="s">
        <v>3780</v>
      </c>
      <c r="V521" s="62"/>
      <c r="W521" s="61" t="str">
        <f t="shared" si="26"/>
        <v>08</v>
      </c>
      <c r="X521" s="62" t="str">
        <f t="shared" si="27"/>
        <v>17</v>
      </c>
      <c r="Y521" s="63">
        <v>1</v>
      </c>
    </row>
    <row r="522" spans="1:25" ht="14.4">
      <c r="A522" s="61" t="s">
        <v>1601</v>
      </c>
      <c r="B522" s="61" t="s">
        <v>187</v>
      </c>
      <c r="C522" s="61" t="s">
        <v>2090</v>
      </c>
      <c r="D522" s="61" t="s">
        <v>3950</v>
      </c>
      <c r="E522" s="61" t="s">
        <v>3927</v>
      </c>
      <c r="F522" s="61" t="s">
        <v>4798</v>
      </c>
      <c r="G522" s="61" t="s">
        <v>3780</v>
      </c>
      <c r="H522" s="61" t="s">
        <v>4799</v>
      </c>
      <c r="I522" s="61" t="s">
        <v>3780</v>
      </c>
      <c r="J522" s="62">
        <f t="shared" si="25"/>
        <v>0.39165509259259262</v>
      </c>
      <c r="K522" s="63">
        <v>1</v>
      </c>
      <c r="M522" s="61" t="s">
        <v>1378</v>
      </c>
      <c r="N522" s="61" t="s">
        <v>165</v>
      </c>
      <c r="O522" s="61" t="s">
        <v>166</v>
      </c>
      <c r="P522" s="61" t="s">
        <v>3894</v>
      </c>
      <c r="Q522" s="61" t="s">
        <v>3812</v>
      </c>
      <c r="R522" s="61" t="s">
        <v>6410</v>
      </c>
      <c r="S522" s="61" t="s">
        <v>3780</v>
      </c>
      <c r="T522" s="61" t="s">
        <v>6411</v>
      </c>
      <c r="U522" s="61" t="s">
        <v>3780</v>
      </c>
      <c r="V522" s="62"/>
      <c r="W522" s="61" t="str">
        <f t="shared" si="26"/>
        <v>08</v>
      </c>
      <c r="X522" s="62" t="str">
        <f t="shared" si="27"/>
        <v>17</v>
      </c>
      <c r="Y522" s="63">
        <v>1</v>
      </c>
    </row>
    <row r="523" spans="1:25" ht="14.4">
      <c r="A523" s="61" t="s">
        <v>1489</v>
      </c>
      <c r="B523" s="61" t="s">
        <v>187</v>
      </c>
      <c r="C523" s="61" t="s">
        <v>2090</v>
      </c>
      <c r="D523" s="61" t="s">
        <v>3938</v>
      </c>
      <c r="E523" s="61" t="s">
        <v>3985</v>
      </c>
      <c r="F523" s="61" t="s">
        <v>4800</v>
      </c>
      <c r="G523" s="61" t="s">
        <v>3780</v>
      </c>
      <c r="H523" s="61" t="s">
        <v>4801</v>
      </c>
      <c r="I523" s="61" t="s">
        <v>3780</v>
      </c>
      <c r="J523" s="62">
        <f t="shared" si="25"/>
        <v>0.39175925925925925</v>
      </c>
      <c r="K523" s="63">
        <v>1</v>
      </c>
      <c r="M523" s="61" t="s">
        <v>1671</v>
      </c>
      <c r="N523" s="61" t="s">
        <v>165</v>
      </c>
      <c r="O523" s="61" t="s">
        <v>166</v>
      </c>
      <c r="P523" s="61" t="s">
        <v>3872</v>
      </c>
      <c r="Q523" s="61" t="s">
        <v>3812</v>
      </c>
      <c r="R523" s="61" t="s">
        <v>6412</v>
      </c>
      <c r="S523" s="61" t="s">
        <v>3780</v>
      </c>
      <c r="T523" s="61" t="s">
        <v>6413</v>
      </c>
      <c r="U523" s="61" t="s">
        <v>3780</v>
      </c>
      <c r="V523" s="62"/>
      <c r="W523" s="61" t="str">
        <f t="shared" si="26"/>
        <v>08</v>
      </c>
      <c r="X523" s="62" t="str">
        <f t="shared" si="27"/>
        <v>17</v>
      </c>
      <c r="Y523" s="63">
        <v>1</v>
      </c>
    </row>
    <row r="524" spans="1:25" ht="14.4">
      <c r="A524" s="61" t="s">
        <v>1702</v>
      </c>
      <c r="B524" s="61" t="s">
        <v>40</v>
      </c>
      <c r="C524" s="61" t="s">
        <v>2016</v>
      </c>
      <c r="D524" s="61" t="s">
        <v>3938</v>
      </c>
      <c r="E524" s="61" t="s">
        <v>3812</v>
      </c>
      <c r="F524" s="61" t="s">
        <v>4802</v>
      </c>
      <c r="G524" s="61" t="s">
        <v>3780</v>
      </c>
      <c r="H524" s="61" t="s">
        <v>4803</v>
      </c>
      <c r="I524" s="61" t="s">
        <v>3780</v>
      </c>
      <c r="J524" s="62">
        <f t="shared" si="25"/>
        <v>0.39177083333333335</v>
      </c>
      <c r="K524" s="63">
        <v>1</v>
      </c>
      <c r="M524" s="61" t="s">
        <v>1378</v>
      </c>
      <c r="N524" s="61" t="s">
        <v>165</v>
      </c>
      <c r="O524" s="61" t="s">
        <v>166</v>
      </c>
      <c r="P524" s="61" t="s">
        <v>3957</v>
      </c>
      <c r="Q524" s="61" t="s">
        <v>3812</v>
      </c>
      <c r="R524" s="61" t="s">
        <v>6414</v>
      </c>
      <c r="S524" s="61" t="s">
        <v>3780</v>
      </c>
      <c r="T524" s="61" t="s">
        <v>6415</v>
      </c>
      <c r="U524" s="61" t="s">
        <v>3780</v>
      </c>
      <c r="V524" s="62"/>
      <c r="W524" s="61" t="str">
        <f t="shared" si="26"/>
        <v>08</v>
      </c>
      <c r="X524" s="62" t="str">
        <f t="shared" si="27"/>
        <v>17</v>
      </c>
      <c r="Y524" s="63">
        <v>1</v>
      </c>
    </row>
    <row r="525" spans="1:25" ht="14.4">
      <c r="A525" s="61" t="s">
        <v>1013</v>
      </c>
      <c r="B525" s="61" t="s">
        <v>187</v>
      </c>
      <c r="C525" s="61" t="s">
        <v>2090</v>
      </c>
      <c r="D525" s="61" t="s">
        <v>3782</v>
      </c>
      <c r="E525" s="61" t="s">
        <v>3985</v>
      </c>
      <c r="F525" s="61" t="s">
        <v>4804</v>
      </c>
      <c r="G525" s="61" t="s">
        <v>3780</v>
      </c>
      <c r="H525" s="61" t="s">
        <v>4805</v>
      </c>
      <c r="I525" s="61" t="s">
        <v>3780</v>
      </c>
      <c r="J525" s="62">
        <f t="shared" si="25"/>
        <v>0.39182870370370376</v>
      </c>
      <c r="K525" s="63">
        <v>1</v>
      </c>
      <c r="M525" s="61" t="s">
        <v>173</v>
      </c>
      <c r="N525" s="61" t="s">
        <v>165</v>
      </c>
      <c r="O525" s="61" t="s">
        <v>134</v>
      </c>
      <c r="P525" s="61" t="s">
        <v>3872</v>
      </c>
      <c r="Q525" s="61" t="s">
        <v>3812</v>
      </c>
      <c r="R525" s="61" t="s">
        <v>5853</v>
      </c>
      <c r="S525" s="61" t="s">
        <v>3780</v>
      </c>
      <c r="T525" s="61" t="s">
        <v>6416</v>
      </c>
      <c r="U525" s="61" t="s">
        <v>3780</v>
      </c>
      <c r="V525" s="62"/>
      <c r="W525" s="61" t="str">
        <f t="shared" si="26"/>
        <v>08</v>
      </c>
      <c r="X525" s="62" t="str">
        <f t="shared" si="27"/>
        <v>18</v>
      </c>
      <c r="Y525" s="63">
        <v>1</v>
      </c>
    </row>
    <row r="526" spans="1:25" ht="14.4">
      <c r="A526" s="61" t="s">
        <v>1198</v>
      </c>
      <c r="B526" s="61" t="s">
        <v>187</v>
      </c>
      <c r="C526" s="61" t="s">
        <v>2090</v>
      </c>
      <c r="D526" s="61" t="s">
        <v>3777</v>
      </c>
      <c r="E526" s="61" t="s">
        <v>4123</v>
      </c>
      <c r="F526" s="61" t="s">
        <v>4806</v>
      </c>
      <c r="G526" s="61" t="s">
        <v>3780</v>
      </c>
      <c r="H526" s="61" t="s">
        <v>4807</v>
      </c>
      <c r="I526" s="61" t="s">
        <v>3780</v>
      </c>
      <c r="J526" s="62">
        <f t="shared" si="25"/>
        <v>0.39186342592592599</v>
      </c>
      <c r="K526" s="63">
        <v>1</v>
      </c>
      <c r="M526" s="61" t="s">
        <v>1298</v>
      </c>
      <c r="N526" s="61" t="s">
        <v>165</v>
      </c>
      <c r="O526" s="61" t="s">
        <v>166</v>
      </c>
      <c r="P526" s="61" t="s">
        <v>3777</v>
      </c>
      <c r="Q526" s="61" t="s">
        <v>3812</v>
      </c>
      <c r="R526" s="61" t="s">
        <v>5853</v>
      </c>
      <c r="S526" s="61" t="s">
        <v>3780</v>
      </c>
      <c r="T526" s="61" t="s">
        <v>6417</v>
      </c>
      <c r="U526" s="61" t="s">
        <v>3780</v>
      </c>
      <c r="V526" s="62"/>
      <c r="W526" s="61" t="str">
        <f t="shared" si="26"/>
        <v>08</v>
      </c>
      <c r="X526" s="62" t="str">
        <f t="shared" si="27"/>
        <v>18</v>
      </c>
      <c r="Y526" s="63">
        <v>1</v>
      </c>
    </row>
    <row r="527" spans="1:25" ht="14.4">
      <c r="A527" s="61" t="s">
        <v>1013</v>
      </c>
      <c r="B527" s="61" t="s">
        <v>187</v>
      </c>
      <c r="C527" s="61" t="s">
        <v>2090</v>
      </c>
      <c r="D527" s="61" t="s">
        <v>3819</v>
      </c>
      <c r="E527" s="61" t="s">
        <v>3845</v>
      </c>
      <c r="F527" s="61" t="s">
        <v>4808</v>
      </c>
      <c r="G527" s="61" t="s">
        <v>3780</v>
      </c>
      <c r="H527" s="61" t="s">
        <v>4809</v>
      </c>
      <c r="I527" s="61" t="s">
        <v>3780</v>
      </c>
      <c r="J527" s="62">
        <f t="shared" si="25"/>
        <v>0.39193287037037033</v>
      </c>
      <c r="K527" s="63">
        <v>1</v>
      </c>
      <c r="M527" s="61" t="s">
        <v>357</v>
      </c>
      <c r="N527" s="61" t="s">
        <v>165</v>
      </c>
      <c r="O527" s="61" t="s">
        <v>166</v>
      </c>
      <c r="P527" s="61" t="s">
        <v>3960</v>
      </c>
      <c r="Q527" s="61" t="s">
        <v>3812</v>
      </c>
      <c r="R527" s="61" t="s">
        <v>5855</v>
      </c>
      <c r="S527" s="61" t="s">
        <v>3780</v>
      </c>
      <c r="T527" s="61" t="s">
        <v>6418</v>
      </c>
      <c r="U527" s="61" t="s">
        <v>3780</v>
      </c>
      <c r="V527" s="62"/>
      <c r="W527" s="61" t="str">
        <f t="shared" si="26"/>
        <v>08</v>
      </c>
      <c r="X527" s="62" t="str">
        <f t="shared" si="27"/>
        <v>18</v>
      </c>
      <c r="Y527" s="63">
        <v>1</v>
      </c>
    </row>
    <row r="528" spans="1:25" ht="14.4">
      <c r="A528" s="61" t="s">
        <v>1290</v>
      </c>
      <c r="B528" s="61" t="s">
        <v>40</v>
      </c>
      <c r="C528" s="61" t="s">
        <v>2016</v>
      </c>
      <c r="D528" s="61" t="s">
        <v>3798</v>
      </c>
      <c r="E528" s="61" t="s">
        <v>3988</v>
      </c>
      <c r="F528" s="61" t="s">
        <v>4810</v>
      </c>
      <c r="G528" s="61" t="s">
        <v>3780</v>
      </c>
      <c r="H528" s="61" t="s">
        <v>4811</v>
      </c>
      <c r="I528" s="61" t="s">
        <v>3780</v>
      </c>
      <c r="J528" s="62">
        <f t="shared" si="25"/>
        <v>0.39202546296296298</v>
      </c>
      <c r="K528" s="63">
        <v>1</v>
      </c>
      <c r="M528" s="61" t="s">
        <v>1226</v>
      </c>
      <c r="N528" s="61" t="s">
        <v>165</v>
      </c>
      <c r="O528" s="61" t="s">
        <v>166</v>
      </c>
      <c r="P528" s="61" t="s">
        <v>3957</v>
      </c>
      <c r="Q528" s="61" t="s">
        <v>3812</v>
      </c>
      <c r="R528" s="61" t="s">
        <v>6419</v>
      </c>
      <c r="S528" s="61" t="s">
        <v>3780</v>
      </c>
      <c r="T528" s="61" t="s">
        <v>6420</v>
      </c>
      <c r="U528" s="61" t="s">
        <v>3780</v>
      </c>
      <c r="V528" s="62"/>
      <c r="W528" s="61" t="str">
        <f t="shared" si="26"/>
        <v>08</v>
      </c>
      <c r="X528" s="62" t="str">
        <f t="shared" si="27"/>
        <v>18</v>
      </c>
      <c r="Y528" s="63">
        <v>1</v>
      </c>
    </row>
    <row r="529" spans="1:25" ht="14.4">
      <c r="A529" s="61" t="s">
        <v>1198</v>
      </c>
      <c r="B529" s="61" t="s">
        <v>187</v>
      </c>
      <c r="C529" s="61" t="s">
        <v>2090</v>
      </c>
      <c r="D529" s="61" t="s">
        <v>3802</v>
      </c>
      <c r="E529" s="61" t="s">
        <v>3812</v>
      </c>
      <c r="F529" s="61" t="s">
        <v>4812</v>
      </c>
      <c r="G529" s="61" t="s">
        <v>3780</v>
      </c>
      <c r="H529" s="61" t="s">
        <v>4813</v>
      </c>
      <c r="I529" s="61" t="s">
        <v>3780</v>
      </c>
      <c r="J529" s="62">
        <f t="shared" si="25"/>
        <v>0.39202546296296298</v>
      </c>
      <c r="K529" s="63">
        <v>1</v>
      </c>
      <c r="M529" s="61" t="s">
        <v>357</v>
      </c>
      <c r="N529" s="61" t="s">
        <v>165</v>
      </c>
      <c r="O529" s="61" t="s">
        <v>166</v>
      </c>
      <c r="P529" s="61" t="s">
        <v>3992</v>
      </c>
      <c r="Q529" s="61" t="s">
        <v>3812</v>
      </c>
      <c r="R529" s="61" t="s">
        <v>4714</v>
      </c>
      <c r="S529" s="61" t="s">
        <v>3780</v>
      </c>
      <c r="T529" s="61" t="s">
        <v>6421</v>
      </c>
      <c r="U529" s="61" t="s">
        <v>3780</v>
      </c>
      <c r="V529" s="62"/>
      <c r="W529" s="61" t="str">
        <f t="shared" si="26"/>
        <v>08</v>
      </c>
      <c r="X529" s="62" t="str">
        <f t="shared" si="27"/>
        <v>17</v>
      </c>
      <c r="Y529" s="63">
        <v>1</v>
      </c>
    </row>
    <row r="530" spans="1:25" ht="14.4">
      <c r="A530" s="61" t="s">
        <v>1458</v>
      </c>
      <c r="B530" s="61" t="s">
        <v>187</v>
      </c>
      <c r="C530" s="61" t="s">
        <v>3622</v>
      </c>
      <c r="D530" s="61" t="s">
        <v>3819</v>
      </c>
      <c r="E530" s="61" t="s">
        <v>3968</v>
      </c>
      <c r="F530" s="61" t="s">
        <v>4814</v>
      </c>
      <c r="G530" s="61" t="s">
        <v>3780</v>
      </c>
      <c r="H530" s="61" t="s">
        <v>4815</v>
      </c>
      <c r="I530" s="61" t="s">
        <v>3780</v>
      </c>
      <c r="J530" s="62">
        <f t="shared" si="25"/>
        <v>0.39212962962962961</v>
      </c>
      <c r="K530" s="63">
        <v>1</v>
      </c>
      <c r="M530" s="61" t="s">
        <v>1298</v>
      </c>
      <c r="N530" s="61" t="s">
        <v>165</v>
      </c>
      <c r="O530" s="61" t="s">
        <v>166</v>
      </c>
      <c r="P530" s="61" t="s">
        <v>3819</v>
      </c>
      <c r="Q530" s="61" t="s">
        <v>3812</v>
      </c>
      <c r="R530" s="61" t="s">
        <v>4714</v>
      </c>
      <c r="S530" s="61" t="s">
        <v>3780</v>
      </c>
      <c r="T530" s="61" t="s">
        <v>3839</v>
      </c>
      <c r="U530" s="61" t="s">
        <v>3780</v>
      </c>
      <c r="V530" s="62"/>
      <c r="W530" s="61" t="str">
        <f t="shared" si="26"/>
        <v>08</v>
      </c>
      <c r="X530" s="62" t="str">
        <f t="shared" si="27"/>
        <v>17</v>
      </c>
      <c r="Y530" s="63">
        <v>1</v>
      </c>
    </row>
    <row r="531" spans="1:25" ht="14.4">
      <c r="A531" s="61" t="s">
        <v>1489</v>
      </c>
      <c r="B531" s="61" t="s">
        <v>187</v>
      </c>
      <c r="C531" s="61" t="s">
        <v>2090</v>
      </c>
      <c r="D531" s="61" t="s">
        <v>3829</v>
      </c>
      <c r="E531" s="61" t="s">
        <v>3927</v>
      </c>
      <c r="F531" s="61" t="s">
        <v>3891</v>
      </c>
      <c r="G531" s="61" t="s">
        <v>3780</v>
      </c>
      <c r="H531" s="61" t="s">
        <v>4816</v>
      </c>
      <c r="I531" s="61" t="s">
        <v>3780</v>
      </c>
      <c r="J531" s="62">
        <f t="shared" si="25"/>
        <v>0.39215277777777774</v>
      </c>
      <c r="K531" s="63">
        <v>1</v>
      </c>
      <c r="M531" s="61" t="s">
        <v>1671</v>
      </c>
      <c r="N531" s="61" t="s">
        <v>165</v>
      </c>
      <c r="O531" s="61" t="s">
        <v>166</v>
      </c>
      <c r="P531" s="61" t="s">
        <v>3794</v>
      </c>
      <c r="Q531" s="61" t="s">
        <v>3812</v>
      </c>
      <c r="R531" s="61" t="s">
        <v>4714</v>
      </c>
      <c r="S531" s="61" t="s">
        <v>3780</v>
      </c>
      <c r="T531" s="61" t="s">
        <v>6422</v>
      </c>
      <c r="U531" s="61" t="s">
        <v>3780</v>
      </c>
      <c r="V531" s="62"/>
      <c r="W531" s="61" t="str">
        <f t="shared" si="26"/>
        <v>08</v>
      </c>
      <c r="X531" s="62" t="str">
        <f t="shared" si="27"/>
        <v>17</v>
      </c>
      <c r="Y531" s="63">
        <v>1</v>
      </c>
    </row>
    <row r="532" spans="1:25" ht="14.4">
      <c r="A532" s="61" t="s">
        <v>1164</v>
      </c>
      <c r="B532" s="61" t="s">
        <v>187</v>
      </c>
      <c r="C532" s="61" t="s">
        <v>2090</v>
      </c>
      <c r="D532" s="61" t="s">
        <v>4069</v>
      </c>
      <c r="E532" s="61" t="s">
        <v>3845</v>
      </c>
      <c r="F532" s="61" t="s">
        <v>4817</v>
      </c>
      <c r="G532" s="61" t="s">
        <v>3767</v>
      </c>
      <c r="H532" s="61" t="s">
        <v>4818</v>
      </c>
      <c r="I532" s="61" t="s">
        <v>3767</v>
      </c>
      <c r="J532" s="62">
        <f t="shared" si="25"/>
        <v>0.39218750000000008</v>
      </c>
      <c r="K532" s="63">
        <v>0</v>
      </c>
      <c r="M532" s="61" t="s">
        <v>173</v>
      </c>
      <c r="N532" s="61" t="s">
        <v>165</v>
      </c>
      <c r="O532" s="61" t="s">
        <v>134</v>
      </c>
      <c r="P532" s="61" t="s">
        <v>3802</v>
      </c>
      <c r="Q532" s="61" t="s">
        <v>3812</v>
      </c>
      <c r="R532" s="61" t="s">
        <v>5859</v>
      </c>
      <c r="S532" s="61" t="s">
        <v>3780</v>
      </c>
      <c r="T532" s="61" t="s">
        <v>3839</v>
      </c>
      <c r="U532" s="61" t="s">
        <v>3780</v>
      </c>
      <c r="V532" s="62"/>
      <c r="W532" s="61" t="str">
        <f t="shared" si="26"/>
        <v>08</v>
      </c>
      <c r="X532" s="62" t="str">
        <f t="shared" si="27"/>
        <v>17</v>
      </c>
      <c r="Y532" s="63">
        <v>1</v>
      </c>
    </row>
    <row r="533" spans="1:25" ht="14.4">
      <c r="A533" s="61" t="s">
        <v>1273</v>
      </c>
      <c r="B533" s="61" t="s">
        <v>187</v>
      </c>
      <c r="C533" s="61" t="s">
        <v>2090</v>
      </c>
      <c r="D533" s="61" t="s">
        <v>3777</v>
      </c>
      <c r="E533" s="61" t="s">
        <v>3927</v>
      </c>
      <c r="F533" s="61" t="s">
        <v>4819</v>
      </c>
      <c r="G533" s="61" t="s">
        <v>3780</v>
      </c>
      <c r="H533" s="61" t="s">
        <v>4820</v>
      </c>
      <c r="I533" s="61" t="s">
        <v>3780</v>
      </c>
      <c r="J533" s="62">
        <f t="shared" si="25"/>
        <v>0.39219907407407412</v>
      </c>
      <c r="K533" s="63">
        <v>1</v>
      </c>
      <c r="M533" s="61" t="s">
        <v>1298</v>
      </c>
      <c r="N533" s="61" t="s">
        <v>165</v>
      </c>
      <c r="O533" s="61" t="s">
        <v>166</v>
      </c>
      <c r="P533" s="61" t="s">
        <v>3867</v>
      </c>
      <c r="Q533" s="61" t="s">
        <v>3812</v>
      </c>
      <c r="R533" s="61" t="s">
        <v>6423</v>
      </c>
      <c r="S533" s="61" t="s">
        <v>3780</v>
      </c>
      <c r="T533" s="61" t="s">
        <v>6424</v>
      </c>
      <c r="U533" s="61" t="s">
        <v>3780</v>
      </c>
      <c r="V533" s="62"/>
      <c r="W533" s="61" t="str">
        <f t="shared" si="26"/>
        <v>08</v>
      </c>
      <c r="X533" s="62" t="str">
        <f t="shared" si="27"/>
        <v>18</v>
      </c>
      <c r="Y533" s="63">
        <v>1</v>
      </c>
    </row>
    <row r="534" spans="1:25" ht="14.4">
      <c r="A534" s="61" t="s">
        <v>775</v>
      </c>
      <c r="B534" s="61" t="s">
        <v>187</v>
      </c>
      <c r="C534" s="61" t="s">
        <v>2090</v>
      </c>
      <c r="D534" s="61" t="s">
        <v>3867</v>
      </c>
      <c r="E534" s="61" t="s">
        <v>3985</v>
      </c>
      <c r="F534" s="61" t="s">
        <v>4821</v>
      </c>
      <c r="G534" s="61" t="s">
        <v>3780</v>
      </c>
      <c r="H534" s="61" t="s">
        <v>4822</v>
      </c>
      <c r="I534" s="61" t="s">
        <v>3780</v>
      </c>
      <c r="J534" s="62">
        <f t="shared" si="25"/>
        <v>0.39225694444444448</v>
      </c>
      <c r="K534" s="63">
        <v>1</v>
      </c>
      <c r="M534" s="61" t="s">
        <v>164</v>
      </c>
      <c r="N534" s="61" t="s">
        <v>165</v>
      </c>
      <c r="O534" s="61" t="s">
        <v>166</v>
      </c>
      <c r="P534" s="61" t="s">
        <v>3886</v>
      </c>
      <c r="Q534" s="61" t="s">
        <v>3812</v>
      </c>
      <c r="R534" s="61" t="s">
        <v>6425</v>
      </c>
      <c r="S534" s="61" t="s">
        <v>3780</v>
      </c>
      <c r="T534" s="61" t="s">
        <v>5848</v>
      </c>
      <c r="U534" s="61" t="s">
        <v>3780</v>
      </c>
      <c r="V534" s="62"/>
      <c r="W534" s="61" t="str">
        <f t="shared" si="26"/>
        <v>08</v>
      </c>
      <c r="X534" s="62" t="str">
        <f t="shared" si="27"/>
        <v>17</v>
      </c>
      <c r="Y534" s="63">
        <v>1</v>
      </c>
    </row>
    <row r="535" spans="1:25" ht="14.4">
      <c r="A535" s="61" t="s">
        <v>1483</v>
      </c>
      <c r="B535" s="61" t="s">
        <v>187</v>
      </c>
      <c r="C535" s="61" t="s">
        <v>2090</v>
      </c>
      <c r="D535" s="61" t="s">
        <v>3859</v>
      </c>
      <c r="E535" s="61" t="s">
        <v>3795</v>
      </c>
      <c r="F535" s="61" t="s">
        <v>4823</v>
      </c>
      <c r="G535" s="61" t="s">
        <v>3780</v>
      </c>
      <c r="H535" s="61" t="s">
        <v>4824</v>
      </c>
      <c r="I535" s="61" t="s">
        <v>3780</v>
      </c>
      <c r="J535" s="62">
        <f t="shared" si="25"/>
        <v>0.39277777777777773</v>
      </c>
      <c r="K535" s="63">
        <v>1</v>
      </c>
      <c r="M535" s="61" t="s">
        <v>164</v>
      </c>
      <c r="N535" s="61" t="s">
        <v>165</v>
      </c>
      <c r="O535" s="61" t="s">
        <v>166</v>
      </c>
      <c r="P535" s="61" t="s">
        <v>3862</v>
      </c>
      <c r="Q535" s="61" t="s">
        <v>3812</v>
      </c>
      <c r="R535" s="61" t="s">
        <v>5861</v>
      </c>
      <c r="S535" s="61" t="s">
        <v>3780</v>
      </c>
      <c r="T535" s="61" t="s">
        <v>6426</v>
      </c>
      <c r="U535" s="61" t="s">
        <v>3780</v>
      </c>
      <c r="V535" s="62"/>
      <c r="W535" s="61" t="str">
        <f t="shared" si="26"/>
        <v>08</v>
      </c>
      <c r="X535" s="62" t="str">
        <f t="shared" si="27"/>
        <v>17</v>
      </c>
      <c r="Y535" s="63">
        <v>1</v>
      </c>
    </row>
    <row r="536" spans="1:25" ht="14.4">
      <c r="A536" s="61" t="s">
        <v>821</v>
      </c>
      <c r="B536" s="61" t="s">
        <v>187</v>
      </c>
      <c r="C536" s="61" t="s">
        <v>2090</v>
      </c>
      <c r="D536" s="61" t="s">
        <v>3829</v>
      </c>
      <c r="E536" s="61" t="s">
        <v>3845</v>
      </c>
      <c r="F536" s="61" t="s">
        <v>4740</v>
      </c>
      <c r="G536" s="61" t="s">
        <v>3780</v>
      </c>
      <c r="H536" s="61" t="s">
        <v>4825</v>
      </c>
      <c r="I536" s="61" t="s">
        <v>3780</v>
      </c>
      <c r="J536" s="62">
        <f t="shared" si="25"/>
        <v>0.39277777777777784</v>
      </c>
      <c r="K536" s="63">
        <v>1</v>
      </c>
      <c r="M536" s="61" t="s">
        <v>1464</v>
      </c>
      <c r="N536" s="61" t="s">
        <v>165</v>
      </c>
      <c r="O536" s="61" t="s">
        <v>166</v>
      </c>
      <c r="P536" s="61" t="s">
        <v>3807</v>
      </c>
      <c r="Q536" s="61" t="s">
        <v>3812</v>
      </c>
      <c r="R536" s="61" t="s">
        <v>6427</v>
      </c>
      <c r="S536" s="61" t="s">
        <v>3780</v>
      </c>
      <c r="T536" s="61" t="s">
        <v>4216</v>
      </c>
      <c r="U536" s="61" t="s">
        <v>3780</v>
      </c>
      <c r="V536" s="62"/>
      <c r="W536" s="61" t="str">
        <f t="shared" si="26"/>
        <v>08</v>
      </c>
      <c r="X536" s="62" t="str">
        <f t="shared" si="27"/>
        <v>17</v>
      </c>
      <c r="Y536" s="63">
        <v>1</v>
      </c>
    </row>
    <row r="537" spans="1:25" ht="14.4">
      <c r="A537" s="61" t="s">
        <v>1127</v>
      </c>
      <c r="B537" s="61" t="s">
        <v>187</v>
      </c>
      <c r="C537" s="61" t="s">
        <v>2090</v>
      </c>
      <c r="D537" s="61" t="s">
        <v>3992</v>
      </c>
      <c r="E537" s="61" t="s">
        <v>3968</v>
      </c>
      <c r="F537" s="61" t="s">
        <v>4826</v>
      </c>
      <c r="G537" s="61" t="s">
        <v>3767</v>
      </c>
      <c r="H537" s="61" t="s">
        <v>4827</v>
      </c>
      <c r="I537" s="61" t="s">
        <v>3767</v>
      </c>
      <c r="J537" s="62">
        <f t="shared" si="25"/>
        <v>0.39281250000000001</v>
      </c>
      <c r="K537" s="63">
        <v>0</v>
      </c>
      <c r="M537" s="61" t="s">
        <v>1671</v>
      </c>
      <c r="N537" s="61" t="s">
        <v>165</v>
      </c>
      <c r="O537" s="61" t="s">
        <v>166</v>
      </c>
      <c r="P537" s="61" t="s">
        <v>3840</v>
      </c>
      <c r="Q537" s="61" t="s">
        <v>3812</v>
      </c>
      <c r="R537" s="61" t="s">
        <v>6427</v>
      </c>
      <c r="S537" s="61" t="s">
        <v>3780</v>
      </c>
      <c r="T537" s="61" t="s">
        <v>6428</v>
      </c>
      <c r="U537" s="61" t="s">
        <v>3780</v>
      </c>
      <c r="V537" s="62"/>
      <c r="W537" s="61" t="str">
        <f t="shared" si="26"/>
        <v>08</v>
      </c>
      <c r="X537" s="62" t="str">
        <f t="shared" si="27"/>
        <v>17</v>
      </c>
      <c r="Y537" s="63">
        <v>1</v>
      </c>
    </row>
    <row r="538" spans="1:25" ht="14.4">
      <c r="A538" s="61" t="s">
        <v>1702</v>
      </c>
      <c r="B538" s="61" t="s">
        <v>40</v>
      </c>
      <c r="C538" s="61" t="s">
        <v>2016</v>
      </c>
      <c r="D538" s="61" t="s">
        <v>4015</v>
      </c>
      <c r="E538" s="61" t="s">
        <v>3849</v>
      </c>
      <c r="F538" s="61" t="s">
        <v>4828</v>
      </c>
      <c r="G538" s="61" t="s">
        <v>3780</v>
      </c>
      <c r="H538" s="61" t="s">
        <v>4829</v>
      </c>
      <c r="I538" s="61" t="s">
        <v>3780</v>
      </c>
      <c r="J538" s="62">
        <f t="shared" si="25"/>
        <v>0.39299768518518519</v>
      </c>
      <c r="K538" s="63">
        <v>1</v>
      </c>
      <c r="M538" s="61" t="s">
        <v>631</v>
      </c>
      <c r="N538" s="61" t="s">
        <v>165</v>
      </c>
      <c r="O538" s="61" t="s">
        <v>166</v>
      </c>
      <c r="P538" s="61" t="s">
        <v>3840</v>
      </c>
      <c r="Q538" s="61" t="s">
        <v>3812</v>
      </c>
      <c r="R538" s="61" t="s">
        <v>6429</v>
      </c>
      <c r="S538" s="61" t="s">
        <v>3780</v>
      </c>
      <c r="T538" s="61" t="s">
        <v>6225</v>
      </c>
      <c r="U538" s="61" t="s">
        <v>3780</v>
      </c>
      <c r="V538" s="62"/>
      <c r="W538" s="61" t="str">
        <f t="shared" si="26"/>
        <v>08</v>
      </c>
      <c r="X538" s="62" t="str">
        <f t="shared" si="27"/>
        <v>17</v>
      </c>
      <c r="Y538" s="63">
        <v>1</v>
      </c>
    </row>
    <row r="539" spans="1:25" ht="14.4">
      <c r="A539" s="61" t="s">
        <v>122</v>
      </c>
      <c r="B539" s="61" t="s">
        <v>40</v>
      </c>
      <c r="C539" s="61" t="s">
        <v>2016</v>
      </c>
      <c r="D539" s="61" t="s">
        <v>3777</v>
      </c>
      <c r="E539" s="61" t="s">
        <v>3812</v>
      </c>
      <c r="F539" s="61" t="s">
        <v>4830</v>
      </c>
      <c r="G539" s="61" t="s">
        <v>3780</v>
      </c>
      <c r="H539" s="61" t="s">
        <v>4831</v>
      </c>
      <c r="I539" s="61" t="s">
        <v>3780</v>
      </c>
      <c r="J539" s="62">
        <f t="shared" si="25"/>
        <v>0.39310185185185181</v>
      </c>
      <c r="K539" s="63">
        <v>1</v>
      </c>
      <c r="M539" s="61" t="s">
        <v>723</v>
      </c>
      <c r="N539" s="61" t="s">
        <v>165</v>
      </c>
      <c r="O539" s="61" t="s">
        <v>166</v>
      </c>
      <c r="P539" s="61" t="s">
        <v>3992</v>
      </c>
      <c r="Q539" s="61" t="s">
        <v>3812</v>
      </c>
      <c r="R539" s="61" t="s">
        <v>5266</v>
      </c>
      <c r="S539" s="61" t="s">
        <v>3780</v>
      </c>
      <c r="T539" s="61" t="s">
        <v>6430</v>
      </c>
      <c r="U539" s="61" t="s">
        <v>3780</v>
      </c>
      <c r="V539" s="62"/>
      <c r="W539" s="61" t="str">
        <f t="shared" si="26"/>
        <v>08</v>
      </c>
      <c r="X539" s="62" t="str">
        <f t="shared" si="27"/>
        <v>21</v>
      </c>
      <c r="Y539" s="63">
        <v>2</v>
      </c>
    </row>
    <row r="540" spans="1:25" ht="14.4">
      <c r="A540" s="61" t="s">
        <v>1127</v>
      </c>
      <c r="B540" s="61" t="s">
        <v>187</v>
      </c>
      <c r="C540" s="61" t="s">
        <v>2090</v>
      </c>
      <c r="D540" s="61" t="s">
        <v>3826</v>
      </c>
      <c r="E540" s="61" t="s">
        <v>3968</v>
      </c>
      <c r="F540" s="61" t="s">
        <v>4832</v>
      </c>
      <c r="G540" s="61" t="s">
        <v>3767</v>
      </c>
      <c r="H540" s="61" t="s">
        <v>4833</v>
      </c>
      <c r="I540" s="61" t="s">
        <v>3767</v>
      </c>
      <c r="J540" s="62">
        <f t="shared" si="25"/>
        <v>0.39310185185185187</v>
      </c>
      <c r="K540" s="63">
        <v>0</v>
      </c>
      <c r="M540" s="61" t="s">
        <v>723</v>
      </c>
      <c r="N540" s="61" t="s">
        <v>165</v>
      </c>
      <c r="O540" s="61" t="s">
        <v>166</v>
      </c>
      <c r="P540" s="61" t="s">
        <v>3867</v>
      </c>
      <c r="Q540" s="61" t="s">
        <v>3812</v>
      </c>
      <c r="R540" s="61" t="s">
        <v>6431</v>
      </c>
      <c r="S540" s="61" t="s">
        <v>3780</v>
      </c>
      <c r="T540" s="61" t="s">
        <v>6432</v>
      </c>
      <c r="U540" s="61" t="s">
        <v>3780</v>
      </c>
      <c r="V540" s="62"/>
      <c r="W540" s="61" t="str">
        <f t="shared" si="26"/>
        <v>08</v>
      </c>
      <c r="X540" s="62" t="str">
        <f t="shared" si="27"/>
        <v>17</v>
      </c>
      <c r="Y540" s="63">
        <v>1</v>
      </c>
    </row>
    <row r="541" spans="1:25" ht="14.4">
      <c r="A541" s="61" t="s">
        <v>1483</v>
      </c>
      <c r="B541" s="61" t="s">
        <v>187</v>
      </c>
      <c r="C541" s="61" t="s">
        <v>2090</v>
      </c>
      <c r="D541" s="61" t="s">
        <v>3950</v>
      </c>
      <c r="E541" s="61" t="s">
        <v>3812</v>
      </c>
      <c r="F541" s="61" t="s">
        <v>4834</v>
      </c>
      <c r="G541" s="61" t="s">
        <v>3780</v>
      </c>
      <c r="H541" s="61" t="s">
        <v>4835</v>
      </c>
      <c r="I541" s="61" t="s">
        <v>3780</v>
      </c>
      <c r="J541" s="62">
        <f t="shared" si="25"/>
        <v>0.39318287037037031</v>
      </c>
      <c r="K541" s="63">
        <v>1</v>
      </c>
      <c r="M541" s="61" t="s">
        <v>271</v>
      </c>
      <c r="N541" s="61" t="s">
        <v>165</v>
      </c>
      <c r="O541" s="61" t="s">
        <v>207</v>
      </c>
      <c r="P541" s="61" t="s">
        <v>3840</v>
      </c>
      <c r="Q541" s="61" t="s">
        <v>3812</v>
      </c>
      <c r="R541" s="61" t="s">
        <v>6433</v>
      </c>
      <c r="S541" s="61" t="s">
        <v>3780</v>
      </c>
      <c r="T541" s="61" t="s">
        <v>6434</v>
      </c>
      <c r="U541" s="61" t="s">
        <v>3780</v>
      </c>
      <c r="V541" s="62"/>
      <c r="W541" s="61" t="str">
        <f t="shared" si="26"/>
        <v>08</v>
      </c>
      <c r="X541" s="62" t="str">
        <f t="shared" si="27"/>
        <v>17</v>
      </c>
      <c r="Y541" s="63">
        <v>1</v>
      </c>
    </row>
    <row r="542" spans="1:25" ht="14.4">
      <c r="A542" s="61" t="s">
        <v>997</v>
      </c>
      <c r="B542" s="61" t="s">
        <v>187</v>
      </c>
      <c r="C542" s="61" t="s">
        <v>2090</v>
      </c>
      <c r="D542" s="61" t="s">
        <v>3867</v>
      </c>
      <c r="E542" s="61" t="s">
        <v>4123</v>
      </c>
      <c r="F542" s="61" t="s">
        <v>4836</v>
      </c>
      <c r="G542" s="61" t="s">
        <v>3780</v>
      </c>
      <c r="H542" s="61" t="s">
        <v>4837</v>
      </c>
      <c r="I542" s="61" t="s">
        <v>3780</v>
      </c>
      <c r="J542" s="62">
        <f t="shared" si="25"/>
        <v>0.39321759259259265</v>
      </c>
      <c r="K542" s="63">
        <v>1</v>
      </c>
      <c r="M542" s="61" t="s">
        <v>1080</v>
      </c>
      <c r="N542" s="61" t="s">
        <v>165</v>
      </c>
      <c r="O542" s="61" t="s">
        <v>166</v>
      </c>
      <c r="P542" s="61" t="s">
        <v>3992</v>
      </c>
      <c r="Q542" s="61" t="s">
        <v>3812</v>
      </c>
      <c r="R542" s="61" t="s">
        <v>6435</v>
      </c>
      <c r="S542" s="61" t="s">
        <v>3847</v>
      </c>
      <c r="T542" s="61" t="s">
        <v>6436</v>
      </c>
      <c r="U542" s="61" t="s">
        <v>3847</v>
      </c>
      <c r="V542" s="62"/>
      <c r="W542" s="61" t="str">
        <f t="shared" si="26"/>
        <v>08</v>
      </c>
      <c r="X542" s="62" t="str">
        <f t="shared" si="27"/>
        <v>11</v>
      </c>
      <c r="Y542" s="63"/>
    </row>
    <row r="543" spans="1:25" ht="14.4">
      <c r="A543" s="61" t="s">
        <v>364</v>
      </c>
      <c r="B543" s="61" t="s">
        <v>187</v>
      </c>
      <c r="C543" s="61" t="s">
        <v>2090</v>
      </c>
      <c r="D543" s="61" t="s">
        <v>3811</v>
      </c>
      <c r="E543" s="61" t="s">
        <v>3985</v>
      </c>
      <c r="F543" s="61" t="s">
        <v>4838</v>
      </c>
      <c r="G543" s="61" t="s">
        <v>3780</v>
      </c>
      <c r="H543" s="61" t="s">
        <v>4839</v>
      </c>
      <c r="I543" s="61" t="s">
        <v>3780</v>
      </c>
      <c r="J543" s="62">
        <f t="shared" si="25"/>
        <v>0.39329861111111114</v>
      </c>
      <c r="K543" s="63">
        <v>1</v>
      </c>
      <c r="M543" s="61" t="s">
        <v>1226</v>
      </c>
      <c r="N543" s="61" t="s">
        <v>165</v>
      </c>
      <c r="O543" s="61" t="s">
        <v>166</v>
      </c>
      <c r="P543" s="61" t="s">
        <v>3802</v>
      </c>
      <c r="Q543" s="61" t="s">
        <v>3812</v>
      </c>
      <c r="R543" s="61" t="s">
        <v>6437</v>
      </c>
      <c r="S543" s="61" t="s">
        <v>3780</v>
      </c>
      <c r="T543" s="61" t="s">
        <v>6438</v>
      </c>
      <c r="U543" s="61" t="s">
        <v>3780</v>
      </c>
      <c r="V543" s="62"/>
      <c r="W543" s="61" t="str">
        <f t="shared" si="26"/>
        <v>08</v>
      </c>
      <c r="X543" s="62" t="str">
        <f t="shared" si="27"/>
        <v>18</v>
      </c>
      <c r="Y543" s="63">
        <v>1</v>
      </c>
    </row>
    <row r="544" spans="1:25" ht="14.4">
      <c r="A544" s="61" t="s">
        <v>1419</v>
      </c>
      <c r="B544" s="61" t="s">
        <v>187</v>
      </c>
      <c r="C544" s="61" t="s">
        <v>2090</v>
      </c>
      <c r="D544" s="61" t="s">
        <v>3777</v>
      </c>
      <c r="E544" s="61" t="s">
        <v>3795</v>
      </c>
      <c r="F544" s="61" t="s">
        <v>4840</v>
      </c>
      <c r="G544" s="61" t="s">
        <v>3780</v>
      </c>
      <c r="H544" s="61" t="s">
        <v>4841</v>
      </c>
      <c r="I544" s="61" t="s">
        <v>3780</v>
      </c>
      <c r="J544" s="62">
        <f t="shared" si="25"/>
        <v>0.39331018518518512</v>
      </c>
      <c r="K544" s="63">
        <v>1</v>
      </c>
      <c r="M544" s="61" t="s">
        <v>1671</v>
      </c>
      <c r="N544" s="61" t="s">
        <v>165</v>
      </c>
      <c r="O544" s="61" t="s">
        <v>166</v>
      </c>
      <c r="P544" s="61" t="s">
        <v>3807</v>
      </c>
      <c r="Q544" s="61" t="s">
        <v>3812</v>
      </c>
      <c r="R544" s="61" t="s">
        <v>6437</v>
      </c>
      <c r="S544" s="61" t="s">
        <v>3780</v>
      </c>
      <c r="T544" s="61" t="s">
        <v>6439</v>
      </c>
      <c r="U544" s="61" t="s">
        <v>3780</v>
      </c>
      <c r="V544" s="62"/>
      <c r="W544" s="61" t="str">
        <f t="shared" si="26"/>
        <v>08</v>
      </c>
      <c r="X544" s="62" t="str">
        <f t="shared" si="27"/>
        <v>19</v>
      </c>
      <c r="Y544" s="63">
        <v>1</v>
      </c>
    </row>
    <row r="545" spans="1:25" ht="14.4">
      <c r="A545" s="61" t="s">
        <v>1193</v>
      </c>
      <c r="B545" s="61" t="s">
        <v>187</v>
      </c>
      <c r="C545" s="61" t="s">
        <v>3622</v>
      </c>
      <c r="D545" s="61" t="s">
        <v>3862</v>
      </c>
      <c r="E545" s="61" t="s">
        <v>3812</v>
      </c>
      <c r="F545" s="61" t="s">
        <v>4842</v>
      </c>
      <c r="G545" s="61" t="s">
        <v>3780</v>
      </c>
      <c r="H545" s="61" t="s">
        <v>4843</v>
      </c>
      <c r="I545" s="61" t="s">
        <v>3780</v>
      </c>
      <c r="J545" s="62">
        <f t="shared" si="25"/>
        <v>0.39334490740740741</v>
      </c>
      <c r="K545" s="63">
        <v>1</v>
      </c>
      <c r="M545" s="61" t="s">
        <v>1226</v>
      </c>
      <c r="N545" s="61" t="s">
        <v>165</v>
      </c>
      <c r="O545" s="61" t="s">
        <v>166</v>
      </c>
      <c r="P545" s="61" t="s">
        <v>3852</v>
      </c>
      <c r="Q545" s="61" t="s">
        <v>3812</v>
      </c>
      <c r="R545" s="61" t="s">
        <v>4718</v>
      </c>
      <c r="S545" s="61" t="s">
        <v>3780</v>
      </c>
      <c r="T545" s="61" t="s">
        <v>6440</v>
      </c>
      <c r="U545" s="61" t="s">
        <v>3780</v>
      </c>
      <c r="V545" s="62"/>
      <c r="W545" s="61" t="str">
        <f t="shared" si="26"/>
        <v>08</v>
      </c>
      <c r="X545" s="62" t="str">
        <f t="shared" si="27"/>
        <v>17</v>
      </c>
      <c r="Y545" s="63">
        <v>1</v>
      </c>
    </row>
    <row r="546" spans="1:25" ht="14.4">
      <c r="A546" s="61" t="s">
        <v>1205</v>
      </c>
      <c r="B546" s="61" t="s">
        <v>40</v>
      </c>
      <c r="C546" s="61" t="s">
        <v>2016</v>
      </c>
      <c r="D546" s="61" t="s">
        <v>3859</v>
      </c>
      <c r="E546" s="61" t="s">
        <v>3820</v>
      </c>
      <c r="F546" s="61" t="s">
        <v>4844</v>
      </c>
      <c r="G546" s="61" t="s">
        <v>3780</v>
      </c>
      <c r="H546" s="61" t="s">
        <v>4845</v>
      </c>
      <c r="I546" s="61" t="s">
        <v>3780</v>
      </c>
      <c r="J546" s="62">
        <f t="shared" si="25"/>
        <v>0.3933680555555556</v>
      </c>
      <c r="K546" s="63">
        <v>1</v>
      </c>
      <c r="M546" s="61" t="s">
        <v>1325</v>
      </c>
      <c r="N546" s="61" t="s">
        <v>165</v>
      </c>
      <c r="O546" s="61" t="s">
        <v>166</v>
      </c>
      <c r="P546" s="61" t="s">
        <v>3957</v>
      </c>
      <c r="Q546" s="61" t="s">
        <v>3812</v>
      </c>
      <c r="R546" s="61" t="s">
        <v>6441</v>
      </c>
      <c r="S546" s="61" t="s">
        <v>3780</v>
      </c>
      <c r="T546" s="61" t="s">
        <v>5765</v>
      </c>
      <c r="U546" s="61" t="s">
        <v>3780</v>
      </c>
      <c r="V546" s="62"/>
      <c r="W546" s="61" t="str">
        <f t="shared" si="26"/>
        <v>08</v>
      </c>
      <c r="X546" s="62" t="str">
        <f t="shared" si="27"/>
        <v>17</v>
      </c>
      <c r="Y546" s="63">
        <v>1</v>
      </c>
    </row>
    <row r="547" spans="1:25" ht="14.4">
      <c r="A547" s="61" t="s">
        <v>1484</v>
      </c>
      <c r="B547" s="61" t="s">
        <v>187</v>
      </c>
      <c r="C547" s="61" t="s">
        <v>2124</v>
      </c>
      <c r="D547" s="61" t="s">
        <v>3886</v>
      </c>
      <c r="E547" s="61" t="s">
        <v>4002</v>
      </c>
      <c r="F547" s="61" t="s">
        <v>4846</v>
      </c>
      <c r="G547" s="61" t="s">
        <v>3780</v>
      </c>
      <c r="H547" s="61" t="s">
        <v>4847</v>
      </c>
      <c r="I547" s="61" t="s">
        <v>3780</v>
      </c>
      <c r="J547" s="62">
        <f t="shared" si="25"/>
        <v>0.39358796296296289</v>
      </c>
      <c r="K547" s="63">
        <v>1</v>
      </c>
      <c r="M547" s="61" t="s">
        <v>826</v>
      </c>
      <c r="N547" s="61" t="s">
        <v>165</v>
      </c>
      <c r="O547" s="61" t="s">
        <v>183</v>
      </c>
      <c r="P547" s="61" t="s">
        <v>3894</v>
      </c>
      <c r="Q547" s="61" t="s">
        <v>3812</v>
      </c>
      <c r="R547" s="61" t="s">
        <v>5867</v>
      </c>
      <c r="S547" s="61" t="s">
        <v>3780</v>
      </c>
      <c r="T547" s="61" t="s">
        <v>6442</v>
      </c>
      <c r="U547" s="61" t="s">
        <v>3780</v>
      </c>
      <c r="V547" s="62"/>
      <c r="W547" s="61" t="str">
        <f t="shared" si="26"/>
        <v>08</v>
      </c>
      <c r="X547" s="62" t="str">
        <f t="shared" si="27"/>
        <v>17</v>
      </c>
      <c r="Y547" s="63">
        <v>1</v>
      </c>
    </row>
    <row r="548" spans="1:25" ht="14.4">
      <c r="A548" s="61" t="s">
        <v>840</v>
      </c>
      <c r="B548" s="61" t="s">
        <v>187</v>
      </c>
      <c r="C548" s="61" t="s">
        <v>2124</v>
      </c>
      <c r="D548" s="61" t="s">
        <v>3840</v>
      </c>
      <c r="E548" s="61" t="s">
        <v>3927</v>
      </c>
      <c r="F548" s="61" t="s">
        <v>4848</v>
      </c>
      <c r="G548" s="61" t="s">
        <v>3767</v>
      </c>
      <c r="H548" s="61" t="s">
        <v>4849</v>
      </c>
      <c r="I548" s="61" t="s">
        <v>3767</v>
      </c>
      <c r="J548" s="62">
        <f t="shared" si="25"/>
        <v>0.39369212962962957</v>
      </c>
      <c r="K548" s="63">
        <v>0</v>
      </c>
      <c r="M548" s="61" t="s">
        <v>172</v>
      </c>
      <c r="N548" s="61" t="s">
        <v>165</v>
      </c>
      <c r="O548" s="61" t="s">
        <v>166</v>
      </c>
      <c r="P548" s="61" t="s">
        <v>3807</v>
      </c>
      <c r="Q548" s="61" t="s">
        <v>3812</v>
      </c>
      <c r="R548" s="61" t="s">
        <v>6443</v>
      </c>
      <c r="S548" s="61" t="s">
        <v>3780</v>
      </c>
      <c r="T548" s="61" t="s">
        <v>6444</v>
      </c>
      <c r="U548" s="61" t="s">
        <v>3780</v>
      </c>
      <c r="V548" s="62"/>
      <c r="W548" s="61" t="str">
        <f t="shared" si="26"/>
        <v>08</v>
      </c>
      <c r="X548" s="62" t="str">
        <f t="shared" si="27"/>
        <v>20</v>
      </c>
      <c r="Y548" s="63">
        <v>2</v>
      </c>
    </row>
    <row r="549" spans="1:25" ht="14.4">
      <c r="A549" s="61" t="s">
        <v>1237</v>
      </c>
      <c r="B549" s="61" t="s">
        <v>187</v>
      </c>
      <c r="C549" s="61" t="s">
        <v>2090</v>
      </c>
      <c r="D549" s="61" t="s">
        <v>3947</v>
      </c>
      <c r="E549" s="61" t="s">
        <v>3808</v>
      </c>
      <c r="F549" s="61" t="s">
        <v>4850</v>
      </c>
      <c r="G549" s="61" t="s">
        <v>3780</v>
      </c>
      <c r="H549" s="61" t="s">
        <v>4851</v>
      </c>
      <c r="I549" s="61" t="s">
        <v>3780</v>
      </c>
      <c r="J549" s="62">
        <f t="shared" si="25"/>
        <v>0.39376157407407397</v>
      </c>
      <c r="K549" s="63">
        <v>1</v>
      </c>
      <c r="M549" s="61" t="s">
        <v>1679</v>
      </c>
      <c r="N549" s="61" t="s">
        <v>165</v>
      </c>
      <c r="O549" s="61" t="s">
        <v>166</v>
      </c>
      <c r="P549" s="61" t="s">
        <v>3859</v>
      </c>
      <c r="Q549" s="61" t="s">
        <v>3812</v>
      </c>
      <c r="R549" s="61" t="s">
        <v>5868</v>
      </c>
      <c r="S549" s="61" t="s">
        <v>3780</v>
      </c>
      <c r="T549" s="61" t="s">
        <v>6445</v>
      </c>
      <c r="U549" s="61" t="s">
        <v>3780</v>
      </c>
      <c r="V549" s="62"/>
      <c r="W549" s="61" t="str">
        <f t="shared" si="26"/>
        <v>08</v>
      </c>
      <c r="X549" s="62" t="str">
        <f t="shared" si="27"/>
        <v>17</v>
      </c>
      <c r="Y549" s="63">
        <v>1</v>
      </c>
    </row>
    <row r="550" spans="1:25" ht="14.4">
      <c r="A550" s="61" t="s">
        <v>1127</v>
      </c>
      <c r="B550" s="61" t="s">
        <v>187</v>
      </c>
      <c r="C550" s="61" t="s">
        <v>2090</v>
      </c>
      <c r="D550" s="61" t="s">
        <v>3852</v>
      </c>
      <c r="E550" s="61" t="s">
        <v>4002</v>
      </c>
      <c r="F550" s="61" t="s">
        <v>4852</v>
      </c>
      <c r="G550" s="61" t="s">
        <v>3767</v>
      </c>
      <c r="H550" s="61" t="s">
        <v>4182</v>
      </c>
      <c r="I550" s="61" t="s">
        <v>3767</v>
      </c>
      <c r="J550" s="62">
        <f t="shared" si="25"/>
        <v>0.39388888888888884</v>
      </c>
      <c r="K550" s="63">
        <v>0</v>
      </c>
      <c r="M550" s="61" t="s">
        <v>723</v>
      </c>
      <c r="N550" s="61" t="s">
        <v>165</v>
      </c>
      <c r="O550" s="61" t="s">
        <v>166</v>
      </c>
      <c r="P550" s="61" t="s">
        <v>3938</v>
      </c>
      <c r="Q550" s="61" t="s">
        <v>3812</v>
      </c>
      <c r="R550" s="61" t="s">
        <v>5428</v>
      </c>
      <c r="S550" s="61" t="s">
        <v>3780</v>
      </c>
      <c r="T550" s="61" t="s">
        <v>6446</v>
      </c>
      <c r="U550" s="61" t="s">
        <v>3780</v>
      </c>
      <c r="V550" s="62"/>
      <c r="W550" s="61" t="str">
        <f t="shared" si="26"/>
        <v>08</v>
      </c>
      <c r="X550" s="62" t="str">
        <f t="shared" si="27"/>
        <v>17</v>
      </c>
      <c r="Y550" s="63">
        <v>1</v>
      </c>
    </row>
    <row r="551" spans="1:25" ht="14.4">
      <c r="A551" s="61" t="s">
        <v>928</v>
      </c>
      <c r="B551" s="61" t="s">
        <v>187</v>
      </c>
      <c r="C551" s="61" t="s">
        <v>2124</v>
      </c>
      <c r="D551" s="61" t="s">
        <v>3819</v>
      </c>
      <c r="E551" s="61" t="s">
        <v>4466</v>
      </c>
      <c r="F551" s="61" t="s">
        <v>4853</v>
      </c>
      <c r="G551" s="61" t="s">
        <v>3780</v>
      </c>
      <c r="H551" s="61" t="s">
        <v>4854</v>
      </c>
      <c r="I551" s="61" t="s">
        <v>3780</v>
      </c>
      <c r="J551" s="62">
        <f t="shared" si="25"/>
        <v>0.39409722222222221</v>
      </c>
      <c r="K551" s="63">
        <v>1</v>
      </c>
      <c r="M551" s="61" t="s">
        <v>931</v>
      </c>
      <c r="N551" s="61" t="s">
        <v>165</v>
      </c>
      <c r="O551" s="61" t="s">
        <v>134</v>
      </c>
      <c r="P551" s="61" t="s">
        <v>3794</v>
      </c>
      <c r="Q551" s="61" t="s">
        <v>3812</v>
      </c>
      <c r="R551" s="61" t="s">
        <v>6447</v>
      </c>
      <c r="S551" s="61" t="s">
        <v>3780</v>
      </c>
      <c r="T551" s="61" t="s">
        <v>6448</v>
      </c>
      <c r="U551" s="61" t="s">
        <v>3780</v>
      </c>
      <c r="V551" s="62"/>
      <c r="W551" s="61" t="str">
        <f t="shared" si="26"/>
        <v>08</v>
      </c>
      <c r="X551" s="62" t="str">
        <f t="shared" si="27"/>
        <v>18</v>
      </c>
      <c r="Y551" s="63">
        <v>1</v>
      </c>
    </row>
    <row r="552" spans="1:25" ht="14.4">
      <c r="A552" s="61" t="s">
        <v>122</v>
      </c>
      <c r="B552" s="61" t="s">
        <v>40</v>
      </c>
      <c r="C552" s="61" t="s">
        <v>2016</v>
      </c>
      <c r="D552" s="61" t="s">
        <v>3829</v>
      </c>
      <c r="E552" s="61" t="s">
        <v>3988</v>
      </c>
      <c r="F552" s="61" t="s">
        <v>4855</v>
      </c>
      <c r="G552" s="61" t="s">
        <v>3780</v>
      </c>
      <c r="H552" s="61" t="s">
        <v>4856</v>
      </c>
      <c r="I552" s="61" t="s">
        <v>3780</v>
      </c>
      <c r="J552" s="62">
        <f t="shared" si="25"/>
        <v>0.39422453703703708</v>
      </c>
      <c r="K552" s="63">
        <v>1</v>
      </c>
      <c r="M552" s="61" t="s">
        <v>1080</v>
      </c>
      <c r="N552" s="61" t="s">
        <v>165</v>
      </c>
      <c r="O552" s="61" t="s">
        <v>166</v>
      </c>
      <c r="P552" s="61" t="s">
        <v>3894</v>
      </c>
      <c r="Q552" s="61" t="s">
        <v>3812</v>
      </c>
      <c r="R552" s="61" t="s">
        <v>6449</v>
      </c>
      <c r="S552" s="61" t="s">
        <v>3780</v>
      </c>
      <c r="T552" s="61" t="s">
        <v>4102</v>
      </c>
      <c r="U552" s="61" t="s">
        <v>3780</v>
      </c>
      <c r="V552" s="62"/>
      <c r="W552" s="61" t="str">
        <f t="shared" si="26"/>
        <v>08</v>
      </c>
      <c r="X552" s="62" t="str">
        <f t="shared" si="27"/>
        <v>17</v>
      </c>
      <c r="Y552" s="63">
        <v>1</v>
      </c>
    </row>
    <row r="553" spans="1:25" ht="14.4">
      <c r="A553" s="61" t="s">
        <v>1013</v>
      </c>
      <c r="B553" s="61" t="s">
        <v>187</v>
      </c>
      <c r="C553" s="61" t="s">
        <v>2090</v>
      </c>
      <c r="D553" s="61" t="s">
        <v>3992</v>
      </c>
      <c r="E553" s="61" t="s">
        <v>3845</v>
      </c>
      <c r="F553" s="61" t="s">
        <v>4857</v>
      </c>
      <c r="G553" s="61" t="s">
        <v>3780</v>
      </c>
      <c r="H553" s="61" t="s">
        <v>4858</v>
      </c>
      <c r="I553" s="61" t="s">
        <v>3780</v>
      </c>
      <c r="J553" s="62">
        <f t="shared" si="25"/>
        <v>0.39431712962962967</v>
      </c>
      <c r="K553" s="63">
        <v>1</v>
      </c>
      <c r="M553" s="61" t="s">
        <v>904</v>
      </c>
      <c r="N553" s="61" t="s">
        <v>165</v>
      </c>
      <c r="O553" s="61" t="s">
        <v>207</v>
      </c>
      <c r="P553" s="61" t="s">
        <v>3782</v>
      </c>
      <c r="Q553" s="61" t="s">
        <v>3812</v>
      </c>
      <c r="R553" s="61" t="s">
        <v>5873</v>
      </c>
      <c r="S553" s="61" t="s">
        <v>3780</v>
      </c>
      <c r="T553" s="61" t="s">
        <v>4314</v>
      </c>
      <c r="U553" s="61" t="s">
        <v>3780</v>
      </c>
      <c r="V553" s="62"/>
      <c r="W553" s="61" t="str">
        <f t="shared" si="26"/>
        <v>08</v>
      </c>
      <c r="X553" s="62" t="str">
        <f t="shared" si="27"/>
        <v>17</v>
      </c>
      <c r="Y553" s="63">
        <v>1</v>
      </c>
    </row>
    <row r="554" spans="1:25" ht="14.4">
      <c r="A554" s="61" t="s">
        <v>1320</v>
      </c>
      <c r="B554" s="61" t="s">
        <v>187</v>
      </c>
      <c r="C554" s="61" t="s">
        <v>2090</v>
      </c>
      <c r="D554" s="61" t="s">
        <v>3819</v>
      </c>
      <c r="E554" s="61" t="s">
        <v>3845</v>
      </c>
      <c r="F554" s="61" t="s">
        <v>4859</v>
      </c>
      <c r="G554" s="61" t="s">
        <v>3767</v>
      </c>
      <c r="H554" s="61" t="s">
        <v>4860</v>
      </c>
      <c r="I554" s="61" t="s">
        <v>3767</v>
      </c>
      <c r="J554" s="62">
        <f t="shared" si="25"/>
        <v>0.39439814814814816</v>
      </c>
      <c r="K554" s="63">
        <v>0</v>
      </c>
      <c r="M554" s="61" t="s">
        <v>1672</v>
      </c>
      <c r="N554" s="61" t="s">
        <v>165</v>
      </c>
      <c r="O554" s="61" t="s">
        <v>166</v>
      </c>
      <c r="P554" s="61" t="s">
        <v>3957</v>
      </c>
      <c r="Q554" s="61" t="s">
        <v>3812</v>
      </c>
      <c r="R554" s="61" t="s">
        <v>6450</v>
      </c>
      <c r="S554" s="61" t="s">
        <v>3780</v>
      </c>
      <c r="T554" s="61" t="s">
        <v>6451</v>
      </c>
      <c r="U554" s="61" t="s">
        <v>3780</v>
      </c>
      <c r="V554" s="62"/>
      <c r="W554" s="61" t="str">
        <f t="shared" si="26"/>
        <v>08</v>
      </c>
      <c r="X554" s="62" t="str">
        <f t="shared" si="27"/>
        <v>18</v>
      </c>
      <c r="Y554" s="63">
        <v>1</v>
      </c>
    </row>
    <row r="555" spans="1:25" ht="14.4">
      <c r="A555" s="61" t="s">
        <v>1128</v>
      </c>
      <c r="B555" s="61" t="s">
        <v>187</v>
      </c>
      <c r="C555" s="61" t="s">
        <v>2090</v>
      </c>
      <c r="D555" s="61" t="s">
        <v>3823</v>
      </c>
      <c r="E555" s="61" t="s">
        <v>3795</v>
      </c>
      <c r="F555" s="61" t="s">
        <v>4861</v>
      </c>
      <c r="G555" s="61" t="s">
        <v>3780</v>
      </c>
      <c r="H555" s="61" t="s">
        <v>4862</v>
      </c>
      <c r="I555" s="61" t="s">
        <v>3780</v>
      </c>
      <c r="J555" s="62">
        <f t="shared" si="25"/>
        <v>0.39446759259259262</v>
      </c>
      <c r="K555" s="63">
        <v>1</v>
      </c>
      <c r="M555" s="61" t="s">
        <v>1671</v>
      </c>
      <c r="N555" s="61" t="s">
        <v>165</v>
      </c>
      <c r="O555" s="61" t="s">
        <v>166</v>
      </c>
      <c r="P555" s="61" t="s">
        <v>3777</v>
      </c>
      <c r="Q555" s="61" t="s">
        <v>3812</v>
      </c>
      <c r="R555" s="61" t="s">
        <v>6452</v>
      </c>
      <c r="S555" s="61" t="s">
        <v>3780</v>
      </c>
      <c r="T555" s="61" t="s">
        <v>6453</v>
      </c>
      <c r="U555" s="61" t="s">
        <v>3780</v>
      </c>
      <c r="V555" s="62"/>
      <c r="W555" s="61" t="str">
        <f t="shared" si="26"/>
        <v>08</v>
      </c>
      <c r="X555" s="62" t="str">
        <f t="shared" si="27"/>
        <v>18</v>
      </c>
      <c r="Y555" s="63">
        <v>1</v>
      </c>
    </row>
    <row r="556" spans="1:25" ht="14.4">
      <c r="A556" s="61" t="s">
        <v>556</v>
      </c>
      <c r="B556" s="61" t="s">
        <v>187</v>
      </c>
      <c r="C556" s="61" t="s">
        <v>2090</v>
      </c>
      <c r="D556" s="61" t="s">
        <v>3957</v>
      </c>
      <c r="E556" s="61" t="s">
        <v>3927</v>
      </c>
      <c r="F556" s="61" t="s">
        <v>4863</v>
      </c>
      <c r="G556" s="61" t="s">
        <v>3780</v>
      </c>
      <c r="H556" s="61" t="s">
        <v>4864</v>
      </c>
      <c r="I556" s="61" t="s">
        <v>3780</v>
      </c>
      <c r="J556" s="62">
        <f t="shared" si="25"/>
        <v>0.39451388888888889</v>
      </c>
      <c r="K556" s="63">
        <v>1</v>
      </c>
      <c r="M556" s="61" t="s">
        <v>1671</v>
      </c>
      <c r="N556" s="61" t="s">
        <v>165</v>
      </c>
      <c r="O556" s="61" t="s">
        <v>166</v>
      </c>
      <c r="P556" s="61" t="s">
        <v>3852</v>
      </c>
      <c r="Q556" s="61" t="s">
        <v>3812</v>
      </c>
      <c r="R556" s="61" t="s">
        <v>6454</v>
      </c>
      <c r="S556" s="61" t="s">
        <v>3780</v>
      </c>
      <c r="T556" s="61" t="s">
        <v>6455</v>
      </c>
      <c r="U556" s="61" t="s">
        <v>3780</v>
      </c>
      <c r="V556" s="62"/>
      <c r="W556" s="61" t="str">
        <f t="shared" si="26"/>
        <v>08</v>
      </c>
      <c r="X556" s="62" t="str">
        <f t="shared" si="27"/>
        <v>17</v>
      </c>
      <c r="Y556" s="63">
        <v>1</v>
      </c>
    </row>
    <row r="557" spans="1:25" ht="14.4">
      <c r="A557" s="61" t="s">
        <v>1199</v>
      </c>
      <c r="B557" s="61" t="s">
        <v>40</v>
      </c>
      <c r="C557" s="61" t="s">
        <v>2010</v>
      </c>
      <c r="D557" s="61" t="s">
        <v>3957</v>
      </c>
      <c r="E557" s="61" t="s">
        <v>3812</v>
      </c>
      <c r="F557" s="61" t="s">
        <v>4865</v>
      </c>
      <c r="G557" s="61" t="s">
        <v>3780</v>
      </c>
      <c r="H557" s="61" t="s">
        <v>4866</v>
      </c>
      <c r="I557" s="61" t="s">
        <v>3780</v>
      </c>
      <c r="J557" s="62">
        <f t="shared" si="25"/>
        <v>0.39456018518518515</v>
      </c>
      <c r="K557" s="63">
        <v>1</v>
      </c>
      <c r="M557" s="61" t="s">
        <v>172</v>
      </c>
      <c r="N557" s="61" t="s">
        <v>165</v>
      </c>
      <c r="O557" s="61" t="s">
        <v>166</v>
      </c>
      <c r="P557" s="61" t="s">
        <v>3938</v>
      </c>
      <c r="Q557" s="61" t="s">
        <v>3812</v>
      </c>
      <c r="R557" s="61" t="s">
        <v>6456</v>
      </c>
      <c r="S557" s="61" t="s">
        <v>3780</v>
      </c>
      <c r="T557" s="61" t="s">
        <v>6457</v>
      </c>
      <c r="U557" s="61" t="s">
        <v>3780</v>
      </c>
      <c r="V557" s="62"/>
      <c r="W557" s="61" t="str">
        <f t="shared" si="26"/>
        <v>08</v>
      </c>
      <c r="X557" s="62" t="str">
        <f t="shared" si="27"/>
        <v>17</v>
      </c>
      <c r="Y557" s="63">
        <v>1</v>
      </c>
    </row>
    <row r="558" spans="1:25" ht="14.4">
      <c r="A558" s="61" t="s">
        <v>122</v>
      </c>
      <c r="B558" s="61" t="s">
        <v>40</v>
      </c>
      <c r="C558" s="61" t="s">
        <v>2016</v>
      </c>
      <c r="D558" s="61" t="s">
        <v>3807</v>
      </c>
      <c r="E558" s="61" t="s">
        <v>3812</v>
      </c>
      <c r="F558" s="61" t="s">
        <v>4867</v>
      </c>
      <c r="G558" s="61" t="s">
        <v>3780</v>
      </c>
      <c r="H558" s="61" t="s">
        <v>4868</v>
      </c>
      <c r="I558" s="61" t="s">
        <v>3780</v>
      </c>
      <c r="J558" s="62">
        <f t="shared" si="25"/>
        <v>0.39480324074074069</v>
      </c>
      <c r="K558" s="63">
        <v>1</v>
      </c>
      <c r="M558" s="61" t="s">
        <v>1298</v>
      </c>
      <c r="N558" s="61" t="s">
        <v>165</v>
      </c>
      <c r="O558" s="61" t="s">
        <v>166</v>
      </c>
      <c r="P558" s="61" t="s">
        <v>3840</v>
      </c>
      <c r="Q558" s="61" t="s">
        <v>3812</v>
      </c>
      <c r="R558" s="61" t="s">
        <v>6458</v>
      </c>
      <c r="S558" s="61" t="s">
        <v>3780</v>
      </c>
      <c r="T558" s="61" t="s">
        <v>5885</v>
      </c>
      <c r="U558" s="61" t="s">
        <v>3780</v>
      </c>
      <c r="V558" s="62"/>
      <c r="W558" s="61" t="str">
        <f t="shared" si="26"/>
        <v>08</v>
      </c>
      <c r="X558" s="62" t="str">
        <f t="shared" si="27"/>
        <v>17</v>
      </c>
      <c r="Y558" s="63">
        <v>1</v>
      </c>
    </row>
    <row r="559" spans="1:25" ht="14.4">
      <c r="A559" s="61" t="s">
        <v>1419</v>
      </c>
      <c r="B559" s="61" t="s">
        <v>187</v>
      </c>
      <c r="C559" s="61" t="s">
        <v>2090</v>
      </c>
      <c r="D559" s="61" t="s">
        <v>3837</v>
      </c>
      <c r="E559" s="61" t="s">
        <v>3795</v>
      </c>
      <c r="F559" s="61" t="s">
        <v>4869</v>
      </c>
      <c r="G559" s="61" t="s">
        <v>3780</v>
      </c>
      <c r="H559" s="61" t="s">
        <v>4870</v>
      </c>
      <c r="I559" s="61" t="s">
        <v>3780</v>
      </c>
      <c r="J559" s="62">
        <f t="shared" si="25"/>
        <v>0.39498842592592592</v>
      </c>
      <c r="K559" s="63">
        <v>1</v>
      </c>
      <c r="M559" s="61" t="s">
        <v>1226</v>
      </c>
      <c r="N559" s="61" t="s">
        <v>165</v>
      </c>
      <c r="O559" s="61" t="s">
        <v>166</v>
      </c>
      <c r="P559" s="61" t="s">
        <v>3794</v>
      </c>
      <c r="Q559" s="61" t="s">
        <v>3812</v>
      </c>
      <c r="R559" s="61" t="s">
        <v>6459</v>
      </c>
      <c r="S559" s="61" t="s">
        <v>3780</v>
      </c>
      <c r="T559" s="61" t="s">
        <v>6460</v>
      </c>
      <c r="U559" s="61" t="s">
        <v>3780</v>
      </c>
      <c r="V559" s="62"/>
      <c r="W559" s="61" t="str">
        <f t="shared" si="26"/>
        <v>08</v>
      </c>
      <c r="X559" s="62" t="str">
        <f t="shared" si="27"/>
        <v>17</v>
      </c>
      <c r="Y559" s="63">
        <v>1</v>
      </c>
    </row>
    <row r="560" spans="1:25" ht="14.4">
      <c r="A560" s="61" t="s">
        <v>1419</v>
      </c>
      <c r="B560" s="61" t="s">
        <v>187</v>
      </c>
      <c r="C560" s="61" t="s">
        <v>2090</v>
      </c>
      <c r="D560" s="61" t="s">
        <v>3938</v>
      </c>
      <c r="E560" s="61" t="s">
        <v>3795</v>
      </c>
      <c r="F560" s="61" t="s">
        <v>4871</v>
      </c>
      <c r="G560" s="61" t="s">
        <v>3780</v>
      </c>
      <c r="H560" s="61" t="s">
        <v>4872</v>
      </c>
      <c r="I560" s="61" t="s">
        <v>3780</v>
      </c>
      <c r="J560" s="62">
        <f t="shared" si="25"/>
        <v>0.39519675925925918</v>
      </c>
      <c r="K560" s="63">
        <v>1</v>
      </c>
      <c r="M560" s="61" t="s">
        <v>1226</v>
      </c>
      <c r="N560" s="61" t="s">
        <v>165</v>
      </c>
      <c r="O560" s="61" t="s">
        <v>166</v>
      </c>
      <c r="P560" s="61" t="s">
        <v>3867</v>
      </c>
      <c r="Q560" s="61" t="s">
        <v>3812</v>
      </c>
      <c r="R560" s="61" t="s">
        <v>6461</v>
      </c>
      <c r="S560" s="61" t="s">
        <v>3780</v>
      </c>
      <c r="T560" s="61" t="s">
        <v>6462</v>
      </c>
      <c r="U560" s="61" t="s">
        <v>3780</v>
      </c>
      <c r="V560" s="62"/>
      <c r="W560" s="61" t="str">
        <f t="shared" si="26"/>
        <v>08</v>
      </c>
      <c r="X560" s="62" t="str">
        <f t="shared" si="27"/>
        <v>20</v>
      </c>
      <c r="Y560" s="63">
        <v>2</v>
      </c>
    </row>
    <row r="561" spans="1:25" ht="14.4">
      <c r="A561" s="61" t="s">
        <v>1164</v>
      </c>
      <c r="B561" s="61" t="s">
        <v>187</v>
      </c>
      <c r="C561" s="61" t="s">
        <v>2090</v>
      </c>
      <c r="D561" s="61" t="s">
        <v>3947</v>
      </c>
      <c r="E561" s="61" t="s">
        <v>3845</v>
      </c>
      <c r="F561" s="61" t="s">
        <v>4873</v>
      </c>
      <c r="G561" s="61" t="s">
        <v>3767</v>
      </c>
      <c r="H561" s="61" t="s">
        <v>4874</v>
      </c>
      <c r="I561" s="61" t="s">
        <v>3767</v>
      </c>
      <c r="J561" s="62">
        <f t="shared" si="25"/>
        <v>0.39523148148148152</v>
      </c>
      <c r="K561" s="63">
        <v>0</v>
      </c>
      <c r="M561" s="61" t="s">
        <v>1672</v>
      </c>
      <c r="N561" s="61" t="s">
        <v>165</v>
      </c>
      <c r="O561" s="61" t="s">
        <v>166</v>
      </c>
      <c r="P561" s="61" t="s">
        <v>3802</v>
      </c>
      <c r="Q561" s="61" t="s">
        <v>3812</v>
      </c>
      <c r="R561" s="61" t="s">
        <v>6461</v>
      </c>
      <c r="S561" s="61" t="s">
        <v>3780</v>
      </c>
      <c r="T561" s="61" t="s">
        <v>6463</v>
      </c>
      <c r="U561" s="61" t="s">
        <v>3780</v>
      </c>
      <c r="V561" s="62"/>
      <c r="W561" s="61" t="str">
        <f t="shared" si="26"/>
        <v>08</v>
      </c>
      <c r="X561" s="62" t="str">
        <f t="shared" si="27"/>
        <v>21</v>
      </c>
      <c r="Y561" s="63">
        <v>2</v>
      </c>
    </row>
    <row r="562" spans="1:25" ht="14.4">
      <c r="A562" s="61" t="s">
        <v>775</v>
      </c>
      <c r="B562" s="61" t="s">
        <v>187</v>
      </c>
      <c r="C562" s="61" t="s">
        <v>2090</v>
      </c>
      <c r="D562" s="61" t="s">
        <v>3826</v>
      </c>
      <c r="E562" s="61" t="s">
        <v>3927</v>
      </c>
      <c r="F562" s="61" t="s">
        <v>4875</v>
      </c>
      <c r="G562" s="61" t="s">
        <v>3780</v>
      </c>
      <c r="H562" s="61" t="s">
        <v>4876</v>
      </c>
      <c r="I562" s="61" t="s">
        <v>3780</v>
      </c>
      <c r="J562" s="62">
        <f t="shared" si="25"/>
        <v>0.39528935185185182</v>
      </c>
      <c r="K562" s="63">
        <v>1</v>
      </c>
      <c r="M562" s="61" t="s">
        <v>1741</v>
      </c>
      <c r="N562" s="61" t="s">
        <v>165</v>
      </c>
      <c r="O562" s="61" t="s">
        <v>183</v>
      </c>
      <c r="P562" s="61" t="s">
        <v>3886</v>
      </c>
      <c r="Q562" s="61" t="s">
        <v>3812</v>
      </c>
      <c r="R562" s="61" t="s">
        <v>6464</v>
      </c>
      <c r="S562" s="61" t="s">
        <v>3780</v>
      </c>
      <c r="T562" s="61" t="s">
        <v>6465</v>
      </c>
      <c r="U562" s="61" t="s">
        <v>3780</v>
      </c>
      <c r="V562" s="62"/>
      <c r="W562" s="61" t="str">
        <f t="shared" si="26"/>
        <v>08</v>
      </c>
      <c r="X562" s="62" t="str">
        <f t="shared" si="27"/>
        <v>17</v>
      </c>
      <c r="Y562" s="63">
        <v>1</v>
      </c>
    </row>
    <row r="563" spans="1:25" ht="14.4">
      <c r="A563" s="61" t="s">
        <v>1419</v>
      </c>
      <c r="B563" s="61" t="s">
        <v>187</v>
      </c>
      <c r="C563" s="61" t="s">
        <v>2090</v>
      </c>
      <c r="D563" s="61" t="s">
        <v>3794</v>
      </c>
      <c r="E563" s="61" t="s">
        <v>3795</v>
      </c>
      <c r="F563" s="61" t="s">
        <v>4877</v>
      </c>
      <c r="G563" s="61" t="s">
        <v>3780</v>
      </c>
      <c r="H563" s="61" t="s">
        <v>4878</v>
      </c>
      <c r="I563" s="61" t="s">
        <v>3780</v>
      </c>
      <c r="J563" s="62">
        <f t="shared" si="25"/>
        <v>0.39538194444444447</v>
      </c>
      <c r="K563" s="63">
        <v>1</v>
      </c>
      <c r="M563" s="61" t="s">
        <v>1671</v>
      </c>
      <c r="N563" s="61" t="s">
        <v>165</v>
      </c>
      <c r="O563" s="61" t="s">
        <v>166</v>
      </c>
      <c r="P563" s="61" t="s">
        <v>3960</v>
      </c>
      <c r="Q563" s="61" t="s">
        <v>3812</v>
      </c>
      <c r="R563" s="61" t="s">
        <v>6466</v>
      </c>
      <c r="S563" s="61" t="s">
        <v>3780</v>
      </c>
      <c r="T563" s="61" t="s">
        <v>6467</v>
      </c>
      <c r="U563" s="61" t="s">
        <v>3780</v>
      </c>
      <c r="V563" s="62"/>
      <c r="W563" s="61" t="str">
        <f t="shared" si="26"/>
        <v>08</v>
      </c>
      <c r="X563" s="62" t="str">
        <f t="shared" si="27"/>
        <v>20</v>
      </c>
      <c r="Y563" s="63">
        <v>2</v>
      </c>
    </row>
    <row r="564" spans="1:25" ht="14.4">
      <c r="A564" s="61" t="s">
        <v>1483</v>
      </c>
      <c r="B564" s="61" t="s">
        <v>187</v>
      </c>
      <c r="C564" s="61" t="s">
        <v>2090</v>
      </c>
      <c r="D564" s="61" t="s">
        <v>3840</v>
      </c>
      <c r="E564" s="61" t="s">
        <v>3812</v>
      </c>
      <c r="F564" s="61" t="s">
        <v>4879</v>
      </c>
      <c r="G564" s="61" t="s">
        <v>3780</v>
      </c>
      <c r="H564" s="61" t="s">
        <v>4880</v>
      </c>
      <c r="I564" s="61" t="s">
        <v>3780</v>
      </c>
      <c r="J564" s="62">
        <f t="shared" si="25"/>
        <v>0.39549768518518519</v>
      </c>
      <c r="K564" s="63">
        <v>1</v>
      </c>
      <c r="M564" s="61" t="s">
        <v>1672</v>
      </c>
      <c r="N564" s="61" t="s">
        <v>165</v>
      </c>
      <c r="O564" s="61" t="s">
        <v>166</v>
      </c>
      <c r="P564" s="61" t="s">
        <v>3794</v>
      </c>
      <c r="Q564" s="61" t="s">
        <v>3812</v>
      </c>
      <c r="R564" s="61" t="s">
        <v>6466</v>
      </c>
      <c r="S564" s="61" t="s">
        <v>3780</v>
      </c>
      <c r="T564" s="61" t="s">
        <v>6468</v>
      </c>
      <c r="U564" s="61" t="s">
        <v>3780</v>
      </c>
      <c r="V564" s="62"/>
      <c r="W564" s="61" t="str">
        <f t="shared" si="26"/>
        <v>08</v>
      </c>
      <c r="X564" s="62" t="str">
        <f t="shared" si="27"/>
        <v>17</v>
      </c>
      <c r="Y564" s="63">
        <v>1</v>
      </c>
    </row>
    <row r="565" spans="1:25" ht="14.4">
      <c r="A565" s="61" t="s">
        <v>1198</v>
      </c>
      <c r="B565" s="61" t="s">
        <v>187</v>
      </c>
      <c r="C565" s="61" t="s">
        <v>2090</v>
      </c>
      <c r="D565" s="61" t="s">
        <v>4069</v>
      </c>
      <c r="E565" s="61" t="s">
        <v>3927</v>
      </c>
      <c r="F565" s="61" t="s">
        <v>4881</v>
      </c>
      <c r="G565" s="61" t="s">
        <v>3780</v>
      </c>
      <c r="H565" s="61" t="s">
        <v>4882</v>
      </c>
      <c r="I565" s="61" t="s">
        <v>3780</v>
      </c>
      <c r="J565" s="62">
        <f t="shared" si="25"/>
        <v>0.39553240740740747</v>
      </c>
      <c r="K565" s="63">
        <v>1</v>
      </c>
      <c r="M565" s="61" t="s">
        <v>1298</v>
      </c>
      <c r="N565" s="61" t="s">
        <v>165</v>
      </c>
      <c r="O565" s="61" t="s">
        <v>166</v>
      </c>
      <c r="P565" s="61" t="s">
        <v>3859</v>
      </c>
      <c r="Q565" s="61" t="s">
        <v>3812</v>
      </c>
      <c r="R565" s="61" t="s">
        <v>6469</v>
      </c>
      <c r="S565" s="61" t="s">
        <v>3780</v>
      </c>
      <c r="T565" s="61" t="s">
        <v>6470</v>
      </c>
      <c r="U565" s="61" t="s">
        <v>3780</v>
      </c>
      <c r="V565" s="62"/>
      <c r="W565" s="61" t="str">
        <f t="shared" si="26"/>
        <v>08</v>
      </c>
      <c r="X565" s="62" t="str">
        <f t="shared" si="27"/>
        <v>17</v>
      </c>
      <c r="Y565" s="63">
        <v>1</v>
      </c>
    </row>
    <row r="566" spans="1:25" ht="14.4">
      <c r="A566" s="61" t="s">
        <v>1320</v>
      </c>
      <c r="B566" s="61" t="s">
        <v>187</v>
      </c>
      <c r="C566" s="61" t="s">
        <v>2090</v>
      </c>
      <c r="D566" s="61" t="s">
        <v>3947</v>
      </c>
      <c r="E566" s="61" t="s">
        <v>4620</v>
      </c>
      <c r="F566" s="61" t="s">
        <v>4883</v>
      </c>
      <c r="G566" s="61" t="s">
        <v>3767</v>
      </c>
      <c r="H566" s="61" t="s">
        <v>4884</v>
      </c>
      <c r="I566" s="61" t="s">
        <v>3767</v>
      </c>
      <c r="J566" s="62">
        <f t="shared" si="25"/>
        <v>0.39568287037037031</v>
      </c>
      <c r="K566" s="63">
        <v>0</v>
      </c>
      <c r="M566" s="61" t="s">
        <v>1226</v>
      </c>
      <c r="N566" s="61" t="s">
        <v>165</v>
      </c>
      <c r="O566" s="61" t="s">
        <v>166</v>
      </c>
      <c r="P566" s="61" t="s">
        <v>3947</v>
      </c>
      <c r="Q566" s="61" t="s">
        <v>3812</v>
      </c>
      <c r="R566" s="61" t="s">
        <v>6471</v>
      </c>
      <c r="S566" s="61" t="s">
        <v>3780</v>
      </c>
      <c r="T566" s="61" t="s">
        <v>6472</v>
      </c>
      <c r="U566" s="61" t="s">
        <v>3780</v>
      </c>
      <c r="V566" s="62"/>
      <c r="W566" s="61" t="str">
        <f t="shared" si="26"/>
        <v>08</v>
      </c>
      <c r="X566" s="62" t="str">
        <f t="shared" si="27"/>
        <v>17</v>
      </c>
      <c r="Y566" s="63">
        <v>1</v>
      </c>
    </row>
    <row r="567" spans="1:25" ht="14.4">
      <c r="A567" s="61" t="s">
        <v>1483</v>
      </c>
      <c r="B567" s="61" t="s">
        <v>187</v>
      </c>
      <c r="C567" s="61" t="s">
        <v>2090</v>
      </c>
      <c r="D567" s="61" t="s">
        <v>3992</v>
      </c>
      <c r="E567" s="61" t="s">
        <v>3795</v>
      </c>
      <c r="F567" s="61" t="s">
        <v>4885</v>
      </c>
      <c r="G567" s="61" t="s">
        <v>3780</v>
      </c>
      <c r="H567" s="61" t="s">
        <v>4886</v>
      </c>
      <c r="I567" s="61" t="s">
        <v>3780</v>
      </c>
      <c r="J567" s="62">
        <f t="shared" si="25"/>
        <v>0.39577546296296301</v>
      </c>
      <c r="K567" s="63">
        <v>1</v>
      </c>
      <c r="M567" s="61" t="s">
        <v>1298</v>
      </c>
      <c r="N567" s="61" t="s">
        <v>165</v>
      </c>
      <c r="O567" s="61" t="s">
        <v>166</v>
      </c>
      <c r="P567" s="61" t="s">
        <v>3938</v>
      </c>
      <c r="Q567" s="61" t="s">
        <v>3812</v>
      </c>
      <c r="R567" s="61" t="s">
        <v>6473</v>
      </c>
      <c r="S567" s="61" t="s">
        <v>3780</v>
      </c>
      <c r="T567" s="61" t="s">
        <v>6474</v>
      </c>
      <c r="U567" s="61" t="s">
        <v>3780</v>
      </c>
      <c r="V567" s="62"/>
      <c r="W567" s="61" t="str">
        <f t="shared" si="26"/>
        <v>08</v>
      </c>
      <c r="X567" s="62" t="str">
        <f t="shared" si="27"/>
        <v>21</v>
      </c>
      <c r="Y567" s="63">
        <v>2</v>
      </c>
    </row>
    <row r="568" spans="1:25" ht="14.4">
      <c r="A568" s="61" t="s">
        <v>775</v>
      </c>
      <c r="B568" s="61" t="s">
        <v>187</v>
      </c>
      <c r="C568" s="61" t="s">
        <v>2090</v>
      </c>
      <c r="D568" s="61" t="s">
        <v>3872</v>
      </c>
      <c r="E568" s="61" t="s">
        <v>3849</v>
      </c>
      <c r="F568" s="61" t="s">
        <v>4887</v>
      </c>
      <c r="G568" s="61" t="s">
        <v>4117</v>
      </c>
      <c r="H568" s="61" t="s">
        <v>4888</v>
      </c>
      <c r="I568" s="61" t="s">
        <v>3780</v>
      </c>
      <c r="J568" s="62">
        <f t="shared" si="25"/>
        <v>0.39585648148148145</v>
      </c>
      <c r="K568" s="63">
        <v>1</v>
      </c>
      <c r="M568" s="61" t="s">
        <v>723</v>
      </c>
      <c r="N568" s="61" t="s">
        <v>165</v>
      </c>
      <c r="O568" s="61" t="s">
        <v>166</v>
      </c>
      <c r="P568" s="61" t="s">
        <v>3894</v>
      </c>
      <c r="Q568" s="61" t="s">
        <v>3812</v>
      </c>
      <c r="R568" s="61" t="s">
        <v>6475</v>
      </c>
      <c r="S568" s="61" t="s">
        <v>3780</v>
      </c>
      <c r="T568" s="61" t="s">
        <v>6476</v>
      </c>
      <c r="U568" s="61" t="s">
        <v>3780</v>
      </c>
      <c r="V568" s="62"/>
      <c r="W568" s="61" t="str">
        <f t="shared" si="26"/>
        <v>08</v>
      </c>
      <c r="X568" s="62" t="str">
        <f t="shared" si="27"/>
        <v>17</v>
      </c>
      <c r="Y568" s="63">
        <v>1</v>
      </c>
    </row>
    <row r="569" spans="1:25" ht="14.4">
      <c r="A569" s="61" t="s">
        <v>1418</v>
      </c>
      <c r="B569" s="61" t="s">
        <v>187</v>
      </c>
      <c r="C569" s="61" t="s">
        <v>2090</v>
      </c>
      <c r="D569" s="61" t="s">
        <v>3960</v>
      </c>
      <c r="E569" s="61" t="s">
        <v>3812</v>
      </c>
      <c r="F569" s="61" t="s">
        <v>4889</v>
      </c>
      <c r="G569" s="61" t="s">
        <v>3780</v>
      </c>
      <c r="H569" s="61" t="s">
        <v>4890</v>
      </c>
      <c r="I569" s="61" t="s">
        <v>3780</v>
      </c>
      <c r="J569" s="62">
        <f t="shared" si="25"/>
        <v>0.39619212962962957</v>
      </c>
      <c r="K569" s="63">
        <v>1</v>
      </c>
      <c r="M569" s="61" t="s">
        <v>1378</v>
      </c>
      <c r="N569" s="61" t="s">
        <v>165</v>
      </c>
      <c r="O569" s="61" t="s">
        <v>166</v>
      </c>
      <c r="P569" s="61" t="s">
        <v>3837</v>
      </c>
      <c r="Q569" s="61" t="s">
        <v>3812</v>
      </c>
      <c r="R569" s="61" t="s">
        <v>6477</v>
      </c>
      <c r="S569" s="61" t="s">
        <v>3780</v>
      </c>
      <c r="T569" s="61" t="s">
        <v>6478</v>
      </c>
      <c r="U569" s="61" t="s">
        <v>3780</v>
      </c>
      <c r="V569" s="62"/>
      <c r="W569" s="61" t="str">
        <f t="shared" si="26"/>
        <v>08</v>
      </c>
      <c r="X569" s="62" t="str">
        <f t="shared" si="27"/>
        <v>17</v>
      </c>
      <c r="Y569" s="63">
        <v>1</v>
      </c>
    </row>
    <row r="570" spans="1:25" ht="14.4">
      <c r="A570" s="61" t="s">
        <v>1273</v>
      </c>
      <c r="B570" s="61" t="s">
        <v>187</v>
      </c>
      <c r="C570" s="61" t="s">
        <v>2090</v>
      </c>
      <c r="D570" s="61" t="s">
        <v>3798</v>
      </c>
      <c r="E570" s="61" t="s">
        <v>3968</v>
      </c>
      <c r="F570" s="61" t="s">
        <v>4891</v>
      </c>
      <c r="G570" s="61" t="s">
        <v>3780</v>
      </c>
      <c r="H570" s="61" t="s">
        <v>4892</v>
      </c>
      <c r="I570" s="61" t="s">
        <v>3780</v>
      </c>
      <c r="J570" s="62">
        <f t="shared" si="25"/>
        <v>0.3964699074074074</v>
      </c>
      <c r="K570" s="63">
        <v>1</v>
      </c>
      <c r="M570" s="61" t="s">
        <v>1226</v>
      </c>
      <c r="N570" s="61" t="s">
        <v>165</v>
      </c>
      <c r="O570" s="61" t="s">
        <v>166</v>
      </c>
      <c r="P570" s="61" t="s">
        <v>3807</v>
      </c>
      <c r="Q570" s="61" t="s">
        <v>3812</v>
      </c>
      <c r="R570" s="61" t="s">
        <v>5879</v>
      </c>
      <c r="S570" s="61" t="s">
        <v>3780</v>
      </c>
      <c r="T570" s="61" t="s">
        <v>6479</v>
      </c>
      <c r="U570" s="61" t="s">
        <v>3780</v>
      </c>
      <c r="V570" s="62"/>
      <c r="W570" s="61" t="str">
        <f t="shared" si="26"/>
        <v>08</v>
      </c>
      <c r="X570" s="62" t="str">
        <f t="shared" si="27"/>
        <v>18</v>
      </c>
      <c r="Y570" s="63">
        <v>1</v>
      </c>
    </row>
    <row r="571" spans="1:25" ht="14.4">
      <c r="A571" s="61" t="s">
        <v>561</v>
      </c>
      <c r="B571" s="61" t="s">
        <v>187</v>
      </c>
      <c r="C571" s="61" t="s">
        <v>2090</v>
      </c>
      <c r="D571" s="61" t="s">
        <v>3950</v>
      </c>
      <c r="E571" s="61" t="s">
        <v>1776</v>
      </c>
      <c r="F571" s="61" t="s">
        <v>4893</v>
      </c>
      <c r="G571" s="61" t="s">
        <v>1776</v>
      </c>
      <c r="H571" s="61" t="s">
        <v>4894</v>
      </c>
      <c r="I571" s="61" t="s">
        <v>1776</v>
      </c>
      <c r="J571" s="62">
        <f t="shared" si="25"/>
        <v>0.3965277777777777</v>
      </c>
      <c r="K571" s="63">
        <v>1</v>
      </c>
      <c r="M571" s="61" t="s">
        <v>1226</v>
      </c>
      <c r="N571" s="61" t="s">
        <v>165</v>
      </c>
      <c r="O571" s="61" t="s">
        <v>166</v>
      </c>
      <c r="P571" s="61" t="s">
        <v>3840</v>
      </c>
      <c r="Q571" s="61" t="s">
        <v>3812</v>
      </c>
      <c r="R571" s="61" t="s">
        <v>6480</v>
      </c>
      <c r="S571" s="61" t="s">
        <v>3780</v>
      </c>
      <c r="T571" s="61" t="s">
        <v>5259</v>
      </c>
      <c r="U571" s="61" t="s">
        <v>3780</v>
      </c>
      <c r="V571" s="62"/>
      <c r="W571" s="61" t="str">
        <f t="shared" si="26"/>
        <v>08</v>
      </c>
      <c r="X571" s="62" t="str">
        <f t="shared" si="27"/>
        <v>19</v>
      </c>
      <c r="Y571" s="63">
        <v>1</v>
      </c>
    </row>
    <row r="572" spans="1:25" ht="14.4">
      <c r="A572" s="61" t="s">
        <v>364</v>
      </c>
      <c r="B572" s="61" t="s">
        <v>187</v>
      </c>
      <c r="C572" s="61" t="s">
        <v>2090</v>
      </c>
      <c r="D572" s="61" t="s">
        <v>3782</v>
      </c>
      <c r="E572" s="61" t="s">
        <v>3985</v>
      </c>
      <c r="F572" s="61" t="s">
        <v>4895</v>
      </c>
      <c r="G572" s="61" t="s">
        <v>3780</v>
      </c>
      <c r="H572" s="61" t="s">
        <v>4896</v>
      </c>
      <c r="I572" s="61" t="s">
        <v>3780</v>
      </c>
      <c r="J572" s="62">
        <f t="shared" si="25"/>
        <v>0.39655092592592595</v>
      </c>
      <c r="K572" s="63">
        <v>1</v>
      </c>
      <c r="M572" s="61" t="s">
        <v>631</v>
      </c>
      <c r="N572" s="61" t="s">
        <v>165</v>
      </c>
      <c r="O572" s="61" t="s">
        <v>166</v>
      </c>
      <c r="P572" s="61" t="s">
        <v>3992</v>
      </c>
      <c r="Q572" s="61" t="s">
        <v>3812</v>
      </c>
      <c r="R572" s="61" t="s">
        <v>5881</v>
      </c>
      <c r="S572" s="61" t="s">
        <v>3780</v>
      </c>
      <c r="T572" s="61" t="s">
        <v>6481</v>
      </c>
      <c r="U572" s="61" t="s">
        <v>3780</v>
      </c>
      <c r="V572" s="62"/>
      <c r="W572" s="61" t="str">
        <f t="shared" si="26"/>
        <v>08</v>
      </c>
      <c r="X572" s="62" t="str">
        <f t="shared" si="27"/>
        <v>21</v>
      </c>
      <c r="Y572" s="63">
        <v>2</v>
      </c>
    </row>
    <row r="573" spans="1:25" ht="14.4">
      <c r="A573" s="61" t="s">
        <v>1458</v>
      </c>
      <c r="B573" s="61" t="s">
        <v>187</v>
      </c>
      <c r="C573" s="61" t="s">
        <v>3622</v>
      </c>
      <c r="D573" s="61" t="s">
        <v>3811</v>
      </c>
      <c r="E573" s="61" t="s">
        <v>3812</v>
      </c>
      <c r="F573" s="61" t="s">
        <v>4897</v>
      </c>
      <c r="G573" s="61" t="s">
        <v>3780</v>
      </c>
      <c r="H573" s="61" t="s">
        <v>4898</v>
      </c>
      <c r="I573" s="61" t="s">
        <v>3780</v>
      </c>
      <c r="J573" s="62">
        <f t="shared" si="25"/>
        <v>0.39655092592592595</v>
      </c>
      <c r="K573" s="63">
        <v>1</v>
      </c>
      <c r="M573" s="61" t="s">
        <v>1672</v>
      </c>
      <c r="N573" s="61" t="s">
        <v>165</v>
      </c>
      <c r="O573" s="61" t="s">
        <v>166</v>
      </c>
      <c r="P573" s="61" t="s">
        <v>3852</v>
      </c>
      <c r="Q573" s="61" t="s">
        <v>3812</v>
      </c>
      <c r="R573" s="61" t="s">
        <v>6482</v>
      </c>
      <c r="S573" s="61" t="s">
        <v>3780</v>
      </c>
      <c r="T573" s="61" t="s">
        <v>6483</v>
      </c>
      <c r="U573" s="61" t="s">
        <v>3780</v>
      </c>
      <c r="V573" s="62"/>
      <c r="W573" s="61" t="str">
        <f t="shared" si="26"/>
        <v>08</v>
      </c>
      <c r="X573" s="62" t="str">
        <f t="shared" si="27"/>
        <v>17</v>
      </c>
      <c r="Y573" s="63">
        <v>1</v>
      </c>
    </row>
    <row r="574" spans="1:25" ht="14.4">
      <c r="A574" s="61" t="s">
        <v>122</v>
      </c>
      <c r="B574" s="61" t="s">
        <v>40</v>
      </c>
      <c r="C574" s="61" t="s">
        <v>2016</v>
      </c>
      <c r="D574" s="61" t="s">
        <v>3811</v>
      </c>
      <c r="E574" s="61" t="s">
        <v>3812</v>
      </c>
      <c r="F574" s="61" t="s">
        <v>4899</v>
      </c>
      <c r="G574" s="61" t="s">
        <v>3780</v>
      </c>
      <c r="H574" s="61" t="s">
        <v>4900</v>
      </c>
      <c r="I574" s="61" t="s">
        <v>3780</v>
      </c>
      <c r="J574" s="62">
        <f t="shared" si="25"/>
        <v>0.39658564814814828</v>
      </c>
      <c r="K574" s="63">
        <v>1</v>
      </c>
      <c r="M574" s="61" t="s">
        <v>1672</v>
      </c>
      <c r="N574" s="61" t="s">
        <v>165</v>
      </c>
      <c r="O574" s="61" t="s">
        <v>166</v>
      </c>
      <c r="P574" s="61" t="s">
        <v>3840</v>
      </c>
      <c r="Q574" s="61" t="s">
        <v>3812</v>
      </c>
      <c r="R574" s="61" t="s">
        <v>4433</v>
      </c>
      <c r="S574" s="61" t="s">
        <v>3780</v>
      </c>
      <c r="T574" s="61" t="s">
        <v>6484</v>
      </c>
      <c r="U574" s="61" t="s">
        <v>3780</v>
      </c>
      <c r="V574" s="62"/>
      <c r="W574" s="61" t="str">
        <f t="shared" si="26"/>
        <v>08</v>
      </c>
      <c r="X574" s="62" t="str">
        <f t="shared" si="27"/>
        <v>17</v>
      </c>
      <c r="Y574" s="63">
        <v>1</v>
      </c>
    </row>
    <row r="575" spans="1:25" ht="14.4">
      <c r="A575" s="61" t="s">
        <v>1205</v>
      </c>
      <c r="B575" s="61" t="s">
        <v>40</v>
      </c>
      <c r="C575" s="61" t="s">
        <v>2016</v>
      </c>
      <c r="D575" s="61" t="s">
        <v>4015</v>
      </c>
      <c r="E575" s="61" t="s">
        <v>3849</v>
      </c>
      <c r="F575" s="61" t="s">
        <v>4093</v>
      </c>
      <c r="G575" s="61" t="s">
        <v>3767</v>
      </c>
      <c r="H575" s="61" t="s">
        <v>4901</v>
      </c>
      <c r="I575" s="61" t="s">
        <v>3767</v>
      </c>
      <c r="J575" s="62">
        <f t="shared" si="25"/>
        <v>0.39686342592592599</v>
      </c>
      <c r="K575" s="63">
        <v>0</v>
      </c>
      <c r="M575" s="61" t="s">
        <v>1226</v>
      </c>
      <c r="N575" s="61" t="s">
        <v>165</v>
      </c>
      <c r="O575" s="61" t="s">
        <v>166</v>
      </c>
      <c r="P575" s="61" t="s">
        <v>3894</v>
      </c>
      <c r="Q575" s="61" t="s">
        <v>3812</v>
      </c>
      <c r="R575" s="61" t="s">
        <v>5884</v>
      </c>
      <c r="S575" s="61" t="s">
        <v>3780</v>
      </c>
      <c r="T575" s="61" t="s">
        <v>4236</v>
      </c>
      <c r="U575" s="61" t="s">
        <v>3780</v>
      </c>
      <c r="V575" s="62"/>
      <c r="W575" s="61" t="str">
        <f t="shared" si="26"/>
        <v>08</v>
      </c>
      <c r="X575" s="62" t="str">
        <f t="shared" si="27"/>
        <v>17</v>
      </c>
      <c r="Y575" s="63">
        <v>1</v>
      </c>
    </row>
    <row r="576" spans="1:25" ht="14.4">
      <c r="A576" s="61" t="s">
        <v>1601</v>
      </c>
      <c r="B576" s="61" t="s">
        <v>187</v>
      </c>
      <c r="C576" s="61" t="s">
        <v>2090</v>
      </c>
      <c r="D576" s="61" t="s">
        <v>3794</v>
      </c>
      <c r="E576" s="61" t="s">
        <v>3927</v>
      </c>
      <c r="F576" s="61" t="s">
        <v>4902</v>
      </c>
      <c r="G576" s="61" t="s">
        <v>3780</v>
      </c>
      <c r="H576" s="61" t="s">
        <v>4903</v>
      </c>
      <c r="I576" s="61" t="s">
        <v>3780</v>
      </c>
      <c r="J576" s="62">
        <f t="shared" si="25"/>
        <v>0.39701388888888894</v>
      </c>
      <c r="K576" s="63">
        <v>1</v>
      </c>
      <c r="M576" s="61" t="s">
        <v>1226</v>
      </c>
      <c r="N576" s="61" t="s">
        <v>165</v>
      </c>
      <c r="O576" s="61" t="s">
        <v>166</v>
      </c>
      <c r="P576" s="61" t="s">
        <v>3921</v>
      </c>
      <c r="Q576" s="61" t="s">
        <v>3812</v>
      </c>
      <c r="R576" s="61" t="s">
        <v>6485</v>
      </c>
      <c r="S576" s="61" t="s">
        <v>3780</v>
      </c>
      <c r="T576" s="61" t="s">
        <v>6486</v>
      </c>
      <c r="U576" s="61" t="s">
        <v>3780</v>
      </c>
      <c r="V576" s="62"/>
      <c r="W576" s="61" t="str">
        <f t="shared" si="26"/>
        <v>08</v>
      </c>
      <c r="X576" s="62" t="str">
        <f t="shared" si="27"/>
        <v>17</v>
      </c>
      <c r="Y576" s="63">
        <v>1</v>
      </c>
    </row>
    <row r="577" spans="1:25" ht="14.4">
      <c r="A577" s="61" t="s">
        <v>273</v>
      </c>
      <c r="B577" s="61" t="s">
        <v>187</v>
      </c>
      <c r="C577" s="61" t="s">
        <v>2090</v>
      </c>
      <c r="D577" s="61" t="s">
        <v>3834</v>
      </c>
      <c r="E577" s="61" t="s">
        <v>3927</v>
      </c>
      <c r="F577" s="61" t="s">
        <v>4904</v>
      </c>
      <c r="G577" s="61" t="s">
        <v>3780</v>
      </c>
      <c r="H577" s="61" t="s">
        <v>4905</v>
      </c>
      <c r="I577" s="61" t="s">
        <v>3780</v>
      </c>
      <c r="J577" s="62">
        <f t="shared" si="25"/>
        <v>0.39702546296296298</v>
      </c>
      <c r="K577" s="63">
        <v>1</v>
      </c>
      <c r="M577" s="61" t="s">
        <v>1672</v>
      </c>
      <c r="N577" s="61" t="s">
        <v>165</v>
      </c>
      <c r="O577" s="61" t="s">
        <v>166</v>
      </c>
      <c r="P577" s="61" t="s">
        <v>3894</v>
      </c>
      <c r="Q577" s="61" t="s">
        <v>3812</v>
      </c>
      <c r="R577" s="61" t="s">
        <v>6485</v>
      </c>
      <c r="S577" s="61" t="s">
        <v>3780</v>
      </c>
      <c r="T577" s="61" t="s">
        <v>6487</v>
      </c>
      <c r="U577" s="61" t="s">
        <v>3780</v>
      </c>
      <c r="V577" s="62"/>
      <c r="W577" s="61" t="str">
        <f t="shared" si="26"/>
        <v>08</v>
      </c>
      <c r="X577" s="62" t="str">
        <f t="shared" si="27"/>
        <v>17</v>
      </c>
      <c r="Y577" s="63">
        <v>1</v>
      </c>
    </row>
    <row r="578" spans="1:25" ht="14.4">
      <c r="A578" s="61" t="s">
        <v>452</v>
      </c>
      <c r="B578" s="61" t="s">
        <v>40</v>
      </c>
      <c r="C578" s="61" t="s">
        <v>2016</v>
      </c>
      <c r="D578" s="61" t="s">
        <v>3921</v>
      </c>
      <c r="E578" s="61" t="s">
        <v>3812</v>
      </c>
      <c r="F578" s="61" t="s">
        <v>4906</v>
      </c>
      <c r="G578" s="61" t="s">
        <v>3767</v>
      </c>
      <c r="H578" s="61" t="s">
        <v>4907</v>
      </c>
      <c r="I578" s="61" t="s">
        <v>3767</v>
      </c>
      <c r="J578" s="62">
        <f t="shared" si="25"/>
        <v>0.39706018518518515</v>
      </c>
      <c r="K578" s="63">
        <v>0</v>
      </c>
      <c r="M578" s="61" t="s">
        <v>1226</v>
      </c>
      <c r="N578" s="61" t="s">
        <v>165</v>
      </c>
      <c r="O578" s="61" t="s">
        <v>166</v>
      </c>
      <c r="P578" s="61" t="s">
        <v>3777</v>
      </c>
      <c r="Q578" s="61" t="s">
        <v>3812</v>
      </c>
      <c r="R578" s="61" t="s">
        <v>6488</v>
      </c>
      <c r="S578" s="61" t="s">
        <v>3780</v>
      </c>
      <c r="T578" s="61" t="s">
        <v>6489</v>
      </c>
      <c r="U578" s="61" t="s">
        <v>3780</v>
      </c>
      <c r="V578" s="62"/>
      <c r="W578" s="61" t="str">
        <f t="shared" si="26"/>
        <v>08</v>
      </c>
      <c r="X578" s="62" t="str">
        <f t="shared" si="27"/>
        <v>18</v>
      </c>
      <c r="Y578" s="63">
        <v>1</v>
      </c>
    </row>
    <row r="579" spans="1:25" ht="14.4">
      <c r="A579" s="61" t="s">
        <v>840</v>
      </c>
      <c r="B579" s="61" t="s">
        <v>187</v>
      </c>
      <c r="C579" s="61" t="s">
        <v>2124</v>
      </c>
      <c r="D579" s="61" t="s">
        <v>3837</v>
      </c>
      <c r="E579" s="61" t="s">
        <v>3927</v>
      </c>
      <c r="F579" s="61" t="s">
        <v>4908</v>
      </c>
      <c r="G579" s="61" t="s">
        <v>3767</v>
      </c>
      <c r="H579" s="61" t="s">
        <v>4909</v>
      </c>
      <c r="I579" s="61" t="s">
        <v>3767</v>
      </c>
      <c r="J579" s="62">
        <f t="shared" si="25"/>
        <v>0.39721064814814816</v>
      </c>
      <c r="K579" s="63">
        <v>0</v>
      </c>
      <c r="M579" s="61" t="s">
        <v>1672</v>
      </c>
      <c r="N579" s="61" t="s">
        <v>165</v>
      </c>
      <c r="O579" s="61" t="s">
        <v>166</v>
      </c>
      <c r="P579" s="61" t="s">
        <v>3867</v>
      </c>
      <c r="Q579" s="61" t="s">
        <v>3812</v>
      </c>
      <c r="R579" s="61" t="s">
        <v>5083</v>
      </c>
      <c r="S579" s="61" t="s">
        <v>3780</v>
      </c>
      <c r="T579" s="61" t="s">
        <v>6490</v>
      </c>
      <c r="U579" s="61" t="s">
        <v>3780</v>
      </c>
      <c r="V579" s="62"/>
      <c r="W579" s="61" t="str">
        <f t="shared" si="26"/>
        <v>08</v>
      </c>
      <c r="X579" s="62" t="str">
        <f t="shared" si="27"/>
        <v>17</v>
      </c>
      <c r="Y579" s="63">
        <v>1</v>
      </c>
    </row>
    <row r="580" spans="1:25" ht="14.4">
      <c r="A580" s="61" t="s">
        <v>635</v>
      </c>
      <c r="B580" s="61" t="s">
        <v>187</v>
      </c>
      <c r="C580" s="61" t="s">
        <v>2090</v>
      </c>
      <c r="D580" s="61" t="s">
        <v>3807</v>
      </c>
      <c r="E580" s="61" t="s">
        <v>3812</v>
      </c>
      <c r="F580" s="61" t="s">
        <v>4910</v>
      </c>
      <c r="G580" s="61" t="s">
        <v>3780</v>
      </c>
      <c r="H580" s="61" t="s">
        <v>4911</v>
      </c>
      <c r="I580" s="61" t="s">
        <v>3780</v>
      </c>
      <c r="J580" s="62">
        <f t="shared" ref="J580:J643" si="28">H580-F580</f>
        <v>0.3976041666666667</v>
      </c>
      <c r="K580" s="63">
        <v>1</v>
      </c>
      <c r="M580" s="61" t="s">
        <v>1226</v>
      </c>
      <c r="N580" s="61" t="s">
        <v>165</v>
      </c>
      <c r="O580" s="61" t="s">
        <v>166</v>
      </c>
      <c r="P580" s="61" t="s">
        <v>3782</v>
      </c>
      <c r="Q580" s="61" t="s">
        <v>3812</v>
      </c>
      <c r="R580" s="61" t="s">
        <v>6491</v>
      </c>
      <c r="S580" s="61" t="s">
        <v>3780</v>
      </c>
      <c r="T580" s="61" t="s">
        <v>6492</v>
      </c>
      <c r="U580" s="61" t="s">
        <v>3780</v>
      </c>
      <c r="V580" s="62"/>
      <c r="W580" s="61" t="str">
        <f t="shared" si="26"/>
        <v>08</v>
      </c>
      <c r="X580" s="62" t="str">
        <f t="shared" si="27"/>
        <v>22</v>
      </c>
      <c r="Y580" s="63">
        <v>2</v>
      </c>
    </row>
    <row r="581" spans="1:25" ht="14.4">
      <c r="A581" s="61" t="s">
        <v>1320</v>
      </c>
      <c r="B581" s="61" t="s">
        <v>187</v>
      </c>
      <c r="C581" s="61" t="s">
        <v>2090</v>
      </c>
      <c r="D581" s="61" t="s">
        <v>3837</v>
      </c>
      <c r="E581" s="61" t="s">
        <v>3927</v>
      </c>
      <c r="F581" s="61" t="s">
        <v>4912</v>
      </c>
      <c r="G581" s="61" t="s">
        <v>3767</v>
      </c>
      <c r="H581" s="61" t="s">
        <v>4913</v>
      </c>
      <c r="I581" s="61" t="s">
        <v>3767</v>
      </c>
      <c r="J581" s="62">
        <f t="shared" si="28"/>
        <v>0.39763888888888882</v>
      </c>
      <c r="K581" s="63">
        <v>0</v>
      </c>
      <c r="M581" s="61" t="s">
        <v>1080</v>
      </c>
      <c r="N581" s="61" t="s">
        <v>165</v>
      </c>
      <c r="O581" s="61" t="s">
        <v>166</v>
      </c>
      <c r="P581" s="61" t="s">
        <v>3852</v>
      </c>
      <c r="Q581" s="61" t="s">
        <v>3812</v>
      </c>
      <c r="R581" s="61" t="s">
        <v>6493</v>
      </c>
      <c r="S581" s="61" t="s">
        <v>3780</v>
      </c>
      <c r="T581" s="61" t="s">
        <v>5773</v>
      </c>
      <c r="U581" s="61" t="s">
        <v>3780</v>
      </c>
      <c r="V581" s="62"/>
      <c r="W581" s="61" t="str">
        <f t="shared" ref="W581:W644" si="29">TEXT(R581,"hh")</f>
        <v>08</v>
      </c>
      <c r="X581" s="62" t="str">
        <f t="shared" ref="X581:X644" si="30">TEXT(T581,"HH")</f>
        <v>17</v>
      </c>
      <c r="Y581" s="63">
        <v>1</v>
      </c>
    </row>
    <row r="582" spans="1:25" ht="14.4">
      <c r="A582" s="61" t="s">
        <v>122</v>
      </c>
      <c r="B582" s="61" t="s">
        <v>40</v>
      </c>
      <c r="C582" s="61" t="s">
        <v>2016</v>
      </c>
      <c r="D582" s="61" t="s">
        <v>3837</v>
      </c>
      <c r="E582" s="61" t="s">
        <v>3812</v>
      </c>
      <c r="F582" s="61" t="s">
        <v>4914</v>
      </c>
      <c r="G582" s="61" t="s">
        <v>3780</v>
      </c>
      <c r="H582" s="61" t="s">
        <v>4915</v>
      </c>
      <c r="I582" s="61" t="s">
        <v>3780</v>
      </c>
      <c r="J582" s="62">
        <f t="shared" si="28"/>
        <v>0.39782407407407411</v>
      </c>
      <c r="K582" s="63">
        <v>1</v>
      </c>
      <c r="M582" s="61" t="s">
        <v>1226</v>
      </c>
      <c r="N582" s="61" t="s">
        <v>165</v>
      </c>
      <c r="O582" s="61" t="s">
        <v>166</v>
      </c>
      <c r="P582" s="61" t="s">
        <v>3872</v>
      </c>
      <c r="Q582" s="61" t="s">
        <v>3812</v>
      </c>
      <c r="R582" s="61" t="s">
        <v>6494</v>
      </c>
      <c r="S582" s="61" t="s">
        <v>3780</v>
      </c>
      <c r="T582" s="61" t="s">
        <v>6495</v>
      </c>
      <c r="U582" s="61" t="s">
        <v>3780</v>
      </c>
      <c r="V582" s="62"/>
      <c r="W582" s="61" t="str">
        <f t="shared" si="29"/>
        <v>08</v>
      </c>
      <c r="X582" s="62" t="str">
        <f t="shared" si="30"/>
        <v>18</v>
      </c>
      <c r="Y582" s="63">
        <v>1</v>
      </c>
    </row>
    <row r="583" spans="1:25" ht="14.4">
      <c r="A583" s="61" t="s">
        <v>364</v>
      </c>
      <c r="B583" s="61" t="s">
        <v>187</v>
      </c>
      <c r="C583" s="61" t="s">
        <v>2090</v>
      </c>
      <c r="D583" s="61" t="s">
        <v>3834</v>
      </c>
      <c r="E583" s="61" t="s">
        <v>3968</v>
      </c>
      <c r="F583" s="61" t="s">
        <v>4916</v>
      </c>
      <c r="G583" s="61" t="s">
        <v>3780</v>
      </c>
      <c r="H583" s="61" t="s">
        <v>4917</v>
      </c>
      <c r="I583" s="61" t="s">
        <v>3780</v>
      </c>
      <c r="J583" s="62">
        <f t="shared" si="28"/>
        <v>0.39784722222222224</v>
      </c>
      <c r="K583" s="63">
        <v>1</v>
      </c>
      <c r="M583" s="61" t="s">
        <v>1672</v>
      </c>
      <c r="N583" s="61" t="s">
        <v>165</v>
      </c>
      <c r="O583" s="61" t="s">
        <v>166</v>
      </c>
      <c r="P583" s="61" t="s">
        <v>3807</v>
      </c>
      <c r="Q583" s="61" t="s">
        <v>3812</v>
      </c>
      <c r="R583" s="61" t="s">
        <v>6494</v>
      </c>
      <c r="S583" s="61" t="s">
        <v>3780</v>
      </c>
      <c r="T583" s="61" t="s">
        <v>6496</v>
      </c>
      <c r="U583" s="61" t="s">
        <v>3780</v>
      </c>
      <c r="V583" s="62"/>
      <c r="W583" s="61" t="str">
        <f t="shared" si="29"/>
        <v>08</v>
      </c>
      <c r="X583" s="62" t="str">
        <f t="shared" si="30"/>
        <v>18</v>
      </c>
      <c r="Y583" s="63">
        <v>1</v>
      </c>
    </row>
    <row r="584" spans="1:25" ht="14.4">
      <c r="A584" s="61" t="s">
        <v>1601</v>
      </c>
      <c r="B584" s="61" t="s">
        <v>187</v>
      </c>
      <c r="C584" s="61" t="s">
        <v>2090</v>
      </c>
      <c r="D584" s="61" t="s">
        <v>3957</v>
      </c>
      <c r="E584" s="61" t="s">
        <v>3812</v>
      </c>
      <c r="F584" s="61" t="s">
        <v>4918</v>
      </c>
      <c r="G584" s="61" t="s">
        <v>3780</v>
      </c>
      <c r="H584" s="61" t="s">
        <v>4919</v>
      </c>
      <c r="I584" s="61" t="s">
        <v>3780</v>
      </c>
      <c r="J584" s="62">
        <f t="shared" si="28"/>
        <v>0.39792824074074079</v>
      </c>
      <c r="K584" s="63">
        <v>1</v>
      </c>
      <c r="M584" s="61" t="s">
        <v>1226</v>
      </c>
      <c r="N584" s="61" t="s">
        <v>165</v>
      </c>
      <c r="O584" s="61" t="s">
        <v>166</v>
      </c>
      <c r="P584" s="61" t="s">
        <v>3819</v>
      </c>
      <c r="Q584" s="61" t="s">
        <v>3812</v>
      </c>
      <c r="R584" s="61" t="s">
        <v>6497</v>
      </c>
      <c r="S584" s="61" t="s">
        <v>3780</v>
      </c>
      <c r="T584" s="61" t="s">
        <v>6498</v>
      </c>
      <c r="U584" s="61" t="s">
        <v>3780</v>
      </c>
      <c r="V584" s="62"/>
      <c r="W584" s="61" t="str">
        <f t="shared" si="29"/>
        <v>08</v>
      </c>
      <c r="X584" s="62" t="str">
        <f t="shared" si="30"/>
        <v>17</v>
      </c>
      <c r="Y584" s="63">
        <v>1</v>
      </c>
    </row>
    <row r="585" spans="1:25" ht="14.4">
      <c r="A585" s="61" t="s">
        <v>1193</v>
      </c>
      <c r="B585" s="61" t="s">
        <v>187</v>
      </c>
      <c r="C585" s="61" t="s">
        <v>3622</v>
      </c>
      <c r="D585" s="61" t="s">
        <v>3950</v>
      </c>
      <c r="E585" s="61" t="s">
        <v>3812</v>
      </c>
      <c r="F585" s="61" t="s">
        <v>4920</v>
      </c>
      <c r="G585" s="61" t="s">
        <v>3780</v>
      </c>
      <c r="H585" s="61" t="s">
        <v>4921</v>
      </c>
      <c r="I585" s="61" t="s">
        <v>3780</v>
      </c>
      <c r="J585" s="62">
        <f t="shared" si="28"/>
        <v>0.39819444444444446</v>
      </c>
      <c r="K585" s="63">
        <v>1</v>
      </c>
      <c r="M585" s="61" t="s">
        <v>1226</v>
      </c>
      <c r="N585" s="61" t="s">
        <v>165</v>
      </c>
      <c r="O585" s="61" t="s">
        <v>166</v>
      </c>
      <c r="P585" s="61" t="s">
        <v>3837</v>
      </c>
      <c r="Q585" s="61" t="s">
        <v>3812</v>
      </c>
      <c r="R585" s="61" t="s">
        <v>6497</v>
      </c>
      <c r="S585" s="61" t="s">
        <v>3780</v>
      </c>
      <c r="T585" s="61" t="s">
        <v>4372</v>
      </c>
      <c r="U585" s="61" t="s">
        <v>3780</v>
      </c>
      <c r="V585" s="62"/>
      <c r="W585" s="61" t="str">
        <f t="shared" si="29"/>
        <v>08</v>
      </c>
      <c r="X585" s="62" t="str">
        <f t="shared" si="30"/>
        <v>17</v>
      </c>
      <c r="Y585" s="63">
        <v>1</v>
      </c>
    </row>
    <row r="586" spans="1:25" ht="14.4">
      <c r="A586" s="61" t="s">
        <v>840</v>
      </c>
      <c r="B586" s="61" t="s">
        <v>187</v>
      </c>
      <c r="C586" s="61" t="s">
        <v>2124</v>
      </c>
      <c r="D586" s="61" t="s">
        <v>3802</v>
      </c>
      <c r="E586" s="61" t="s">
        <v>3845</v>
      </c>
      <c r="F586" s="61" t="s">
        <v>4922</v>
      </c>
      <c r="G586" s="61" t="s">
        <v>3767</v>
      </c>
      <c r="H586" s="61" t="s">
        <v>4923</v>
      </c>
      <c r="I586" s="61" t="s">
        <v>3767</v>
      </c>
      <c r="J586" s="62">
        <f t="shared" si="28"/>
        <v>0.398287037037037</v>
      </c>
      <c r="K586" s="63">
        <v>0</v>
      </c>
      <c r="M586" s="61" t="s">
        <v>1672</v>
      </c>
      <c r="N586" s="61" t="s">
        <v>165</v>
      </c>
      <c r="O586" s="61" t="s">
        <v>166</v>
      </c>
      <c r="P586" s="61" t="s">
        <v>3947</v>
      </c>
      <c r="Q586" s="61" t="s">
        <v>3812</v>
      </c>
      <c r="R586" s="61" t="s">
        <v>4408</v>
      </c>
      <c r="S586" s="61" t="s">
        <v>3780</v>
      </c>
      <c r="T586" s="61" t="s">
        <v>4780</v>
      </c>
      <c r="U586" s="61" t="s">
        <v>3780</v>
      </c>
      <c r="V586" s="62"/>
      <c r="W586" s="61" t="str">
        <f t="shared" si="29"/>
        <v>08</v>
      </c>
      <c r="X586" s="62" t="str">
        <f t="shared" si="30"/>
        <v>17</v>
      </c>
      <c r="Y586" s="63">
        <v>1</v>
      </c>
    </row>
    <row r="587" spans="1:25" ht="14.4">
      <c r="A587" s="61" t="s">
        <v>1483</v>
      </c>
      <c r="B587" s="61" t="s">
        <v>187</v>
      </c>
      <c r="C587" s="61" t="s">
        <v>2090</v>
      </c>
      <c r="D587" s="61" t="s">
        <v>3957</v>
      </c>
      <c r="E587" s="61" t="s">
        <v>3795</v>
      </c>
      <c r="F587" s="61" t="s">
        <v>4924</v>
      </c>
      <c r="G587" s="61" t="s">
        <v>3780</v>
      </c>
      <c r="H587" s="61" t="s">
        <v>4925</v>
      </c>
      <c r="I587" s="61" t="s">
        <v>3780</v>
      </c>
      <c r="J587" s="62">
        <f t="shared" si="28"/>
        <v>0.39831018518518518</v>
      </c>
      <c r="K587" s="63">
        <v>1</v>
      </c>
      <c r="M587" s="61" t="s">
        <v>1672</v>
      </c>
      <c r="N587" s="61" t="s">
        <v>165</v>
      </c>
      <c r="O587" s="61" t="s">
        <v>166</v>
      </c>
      <c r="P587" s="61" t="s">
        <v>3782</v>
      </c>
      <c r="Q587" s="61" t="s">
        <v>3812</v>
      </c>
      <c r="R587" s="61" t="s">
        <v>4408</v>
      </c>
      <c r="S587" s="61" t="s">
        <v>3780</v>
      </c>
      <c r="T587" s="61" t="s">
        <v>6499</v>
      </c>
      <c r="U587" s="61" t="s">
        <v>3780</v>
      </c>
      <c r="V587" s="62"/>
      <c r="W587" s="61" t="str">
        <f t="shared" si="29"/>
        <v>08</v>
      </c>
      <c r="X587" s="62" t="str">
        <f t="shared" si="30"/>
        <v>17</v>
      </c>
      <c r="Y587" s="63">
        <v>1</v>
      </c>
    </row>
    <row r="588" spans="1:25" ht="14.4">
      <c r="A588" s="61" t="s">
        <v>122</v>
      </c>
      <c r="B588" s="61" t="s">
        <v>40</v>
      </c>
      <c r="C588" s="61" t="s">
        <v>2016</v>
      </c>
      <c r="D588" s="61" t="s">
        <v>3957</v>
      </c>
      <c r="E588" s="61" t="s">
        <v>3812</v>
      </c>
      <c r="F588" s="61" t="s">
        <v>4926</v>
      </c>
      <c r="G588" s="61" t="s">
        <v>3780</v>
      </c>
      <c r="H588" s="61" t="s">
        <v>4927</v>
      </c>
      <c r="I588" s="61" t="s">
        <v>3780</v>
      </c>
      <c r="J588" s="62">
        <f t="shared" si="28"/>
        <v>0.3984375</v>
      </c>
      <c r="K588" s="63">
        <v>1</v>
      </c>
      <c r="M588" s="61" t="s">
        <v>1671</v>
      </c>
      <c r="N588" s="61" t="s">
        <v>165</v>
      </c>
      <c r="O588" s="61" t="s">
        <v>166</v>
      </c>
      <c r="P588" s="61" t="s">
        <v>3886</v>
      </c>
      <c r="Q588" s="61" t="s">
        <v>3812</v>
      </c>
      <c r="R588" s="61" t="s">
        <v>6500</v>
      </c>
      <c r="S588" s="61" t="s">
        <v>3780</v>
      </c>
      <c r="T588" s="61" t="s">
        <v>6501</v>
      </c>
      <c r="U588" s="61" t="s">
        <v>3780</v>
      </c>
      <c r="V588" s="62"/>
      <c r="W588" s="61" t="str">
        <f t="shared" si="29"/>
        <v>08</v>
      </c>
      <c r="X588" s="62" t="str">
        <f t="shared" si="30"/>
        <v>19</v>
      </c>
      <c r="Y588" s="63">
        <v>1</v>
      </c>
    </row>
    <row r="589" spans="1:25" ht="14.4">
      <c r="A589" s="61" t="s">
        <v>1483</v>
      </c>
      <c r="B589" s="61" t="s">
        <v>187</v>
      </c>
      <c r="C589" s="61" t="s">
        <v>2090</v>
      </c>
      <c r="D589" s="61" t="s">
        <v>3872</v>
      </c>
      <c r="E589" s="61" t="s">
        <v>3849</v>
      </c>
      <c r="F589" s="61" t="s">
        <v>4928</v>
      </c>
      <c r="G589" s="61" t="s">
        <v>3767</v>
      </c>
      <c r="H589" s="61" t="s">
        <v>4929</v>
      </c>
      <c r="I589" s="61" t="s">
        <v>3767</v>
      </c>
      <c r="J589" s="62">
        <f t="shared" si="28"/>
        <v>0.39893518518518511</v>
      </c>
      <c r="K589" s="63">
        <v>0</v>
      </c>
      <c r="M589" s="61" t="s">
        <v>1671</v>
      </c>
      <c r="N589" s="61" t="s">
        <v>165</v>
      </c>
      <c r="O589" s="61" t="s">
        <v>166</v>
      </c>
      <c r="P589" s="61" t="s">
        <v>3811</v>
      </c>
      <c r="Q589" s="61" t="s">
        <v>3812</v>
      </c>
      <c r="R589" s="61" t="s">
        <v>6502</v>
      </c>
      <c r="S589" s="61" t="s">
        <v>3780</v>
      </c>
      <c r="T589" s="61" t="s">
        <v>6351</v>
      </c>
      <c r="U589" s="61" t="s">
        <v>3780</v>
      </c>
      <c r="V589" s="62"/>
      <c r="W589" s="61" t="str">
        <f t="shared" si="29"/>
        <v>08</v>
      </c>
      <c r="X589" s="62" t="str">
        <f t="shared" si="30"/>
        <v>17</v>
      </c>
      <c r="Y589" s="63">
        <v>1</v>
      </c>
    </row>
    <row r="590" spans="1:25" ht="14.4">
      <c r="A590" s="61" t="s">
        <v>1484</v>
      </c>
      <c r="B590" s="61" t="s">
        <v>187</v>
      </c>
      <c r="C590" s="61" t="s">
        <v>2124</v>
      </c>
      <c r="D590" s="61" t="s">
        <v>3852</v>
      </c>
      <c r="E590" s="61" t="s">
        <v>4002</v>
      </c>
      <c r="F590" s="61" t="s">
        <v>4930</v>
      </c>
      <c r="G590" s="61" t="s">
        <v>3780</v>
      </c>
      <c r="H590" s="61" t="s">
        <v>4182</v>
      </c>
      <c r="I590" s="61" t="s">
        <v>3780</v>
      </c>
      <c r="J590" s="62">
        <f t="shared" si="28"/>
        <v>0.39894675925925921</v>
      </c>
      <c r="K590" s="63">
        <v>1</v>
      </c>
      <c r="M590" s="61" t="s">
        <v>1672</v>
      </c>
      <c r="N590" s="61" t="s">
        <v>165</v>
      </c>
      <c r="O590" s="61" t="s">
        <v>166</v>
      </c>
      <c r="P590" s="61" t="s">
        <v>3819</v>
      </c>
      <c r="Q590" s="61" t="s">
        <v>3812</v>
      </c>
      <c r="R590" s="61" t="s">
        <v>6503</v>
      </c>
      <c r="S590" s="61" t="s">
        <v>3780</v>
      </c>
      <c r="T590" s="61" t="s">
        <v>6504</v>
      </c>
      <c r="U590" s="61" t="s">
        <v>3780</v>
      </c>
      <c r="V590" s="62"/>
      <c r="W590" s="61" t="str">
        <f t="shared" si="29"/>
        <v>08</v>
      </c>
      <c r="X590" s="62" t="str">
        <f t="shared" si="30"/>
        <v>17</v>
      </c>
      <c r="Y590" s="63">
        <v>1</v>
      </c>
    </row>
    <row r="591" spans="1:25" ht="14.4">
      <c r="A591" s="61" t="s">
        <v>186</v>
      </c>
      <c r="B591" s="61" t="s">
        <v>187</v>
      </c>
      <c r="C591" s="61" t="s">
        <v>2090</v>
      </c>
      <c r="D591" s="61" t="s">
        <v>3807</v>
      </c>
      <c r="E591" s="61" t="s">
        <v>3795</v>
      </c>
      <c r="F591" s="61" t="s">
        <v>4931</v>
      </c>
      <c r="G591" s="61" t="s">
        <v>3780</v>
      </c>
      <c r="H591" s="61" t="s">
        <v>4932</v>
      </c>
      <c r="I591" s="61" t="s">
        <v>3780</v>
      </c>
      <c r="J591" s="62">
        <f t="shared" si="28"/>
        <v>0.399050925925926</v>
      </c>
      <c r="K591" s="63">
        <v>1</v>
      </c>
      <c r="M591" s="61" t="s">
        <v>1672</v>
      </c>
      <c r="N591" s="61" t="s">
        <v>165</v>
      </c>
      <c r="O591" s="61" t="s">
        <v>166</v>
      </c>
      <c r="P591" s="61" t="s">
        <v>3872</v>
      </c>
      <c r="Q591" s="61" t="s">
        <v>3812</v>
      </c>
      <c r="R591" s="61" t="s">
        <v>6505</v>
      </c>
      <c r="S591" s="61" t="s">
        <v>3780</v>
      </c>
      <c r="T591" s="61" t="s">
        <v>6506</v>
      </c>
      <c r="U591" s="61" t="s">
        <v>3780</v>
      </c>
      <c r="V591" s="62"/>
      <c r="W591" s="61" t="str">
        <f t="shared" si="29"/>
        <v>08</v>
      </c>
      <c r="X591" s="62" t="str">
        <f t="shared" si="30"/>
        <v>18</v>
      </c>
      <c r="Y591" s="63">
        <v>1</v>
      </c>
    </row>
    <row r="592" spans="1:25" ht="14.4">
      <c r="A592" s="61" t="s">
        <v>1268</v>
      </c>
      <c r="B592" s="61" t="s">
        <v>187</v>
      </c>
      <c r="C592" s="61" t="s">
        <v>2090</v>
      </c>
      <c r="D592" s="61" t="s">
        <v>3823</v>
      </c>
      <c r="E592" s="61" t="s">
        <v>3845</v>
      </c>
      <c r="F592" s="61" t="s">
        <v>4402</v>
      </c>
      <c r="G592" s="61" t="s">
        <v>3767</v>
      </c>
      <c r="H592" s="61" t="s">
        <v>4933</v>
      </c>
      <c r="I592" s="61" t="s">
        <v>3767</v>
      </c>
      <c r="J592" s="62">
        <f t="shared" si="28"/>
        <v>0.39912037037037046</v>
      </c>
      <c r="K592" s="63">
        <v>0</v>
      </c>
      <c r="M592" s="61" t="s">
        <v>1548</v>
      </c>
      <c r="N592" s="61" t="s">
        <v>165</v>
      </c>
      <c r="O592" s="61" t="s">
        <v>166</v>
      </c>
      <c r="P592" s="61" t="s">
        <v>4015</v>
      </c>
      <c r="Q592" s="61" t="s">
        <v>3812</v>
      </c>
      <c r="R592" s="61" t="s">
        <v>6505</v>
      </c>
      <c r="S592" s="61" t="s">
        <v>3780</v>
      </c>
      <c r="T592" s="61" t="s">
        <v>6507</v>
      </c>
      <c r="U592" s="61" t="s">
        <v>3780</v>
      </c>
      <c r="V592" s="62"/>
      <c r="W592" s="61" t="str">
        <f t="shared" si="29"/>
        <v>08</v>
      </c>
      <c r="X592" s="62" t="str">
        <f t="shared" si="30"/>
        <v>17</v>
      </c>
      <c r="Y592" s="63">
        <v>1</v>
      </c>
    </row>
    <row r="593" spans="1:25" ht="14.4">
      <c r="A593" s="61" t="s">
        <v>1418</v>
      </c>
      <c r="B593" s="61" t="s">
        <v>187</v>
      </c>
      <c r="C593" s="61" t="s">
        <v>2090</v>
      </c>
      <c r="D593" s="61" t="s">
        <v>3794</v>
      </c>
      <c r="E593" s="61" t="s">
        <v>3927</v>
      </c>
      <c r="F593" s="61" t="s">
        <v>4934</v>
      </c>
      <c r="G593" s="61" t="s">
        <v>3780</v>
      </c>
      <c r="H593" s="61" t="s">
        <v>4935</v>
      </c>
      <c r="I593" s="61" t="s">
        <v>3780</v>
      </c>
      <c r="J593" s="62">
        <f t="shared" si="28"/>
        <v>0.39952546296296293</v>
      </c>
      <c r="K593" s="63">
        <v>1</v>
      </c>
      <c r="M593" s="61" t="s">
        <v>1672</v>
      </c>
      <c r="N593" s="61" t="s">
        <v>165</v>
      </c>
      <c r="O593" s="61" t="s">
        <v>166</v>
      </c>
      <c r="P593" s="61" t="s">
        <v>4015</v>
      </c>
      <c r="Q593" s="61" t="s">
        <v>3812</v>
      </c>
      <c r="R593" s="61" t="s">
        <v>6508</v>
      </c>
      <c r="S593" s="61" t="s">
        <v>3780</v>
      </c>
      <c r="T593" s="61" t="s">
        <v>6509</v>
      </c>
      <c r="U593" s="61" t="s">
        <v>3780</v>
      </c>
      <c r="V593" s="62"/>
      <c r="W593" s="61" t="str">
        <f t="shared" si="29"/>
        <v>08</v>
      </c>
      <c r="X593" s="62" t="str">
        <f t="shared" si="30"/>
        <v>17</v>
      </c>
      <c r="Y593" s="63">
        <v>1</v>
      </c>
    </row>
    <row r="594" spans="1:25" ht="14.4">
      <c r="A594" s="61" t="s">
        <v>1198</v>
      </c>
      <c r="B594" s="61" t="s">
        <v>187</v>
      </c>
      <c r="C594" s="61" t="s">
        <v>2090</v>
      </c>
      <c r="D594" s="61" t="s">
        <v>3811</v>
      </c>
      <c r="E594" s="61" t="s">
        <v>3812</v>
      </c>
      <c r="F594" s="61" t="s">
        <v>4936</v>
      </c>
      <c r="G594" s="61" t="s">
        <v>3780</v>
      </c>
      <c r="H594" s="61" t="s">
        <v>4937</v>
      </c>
      <c r="I594" s="61" t="s">
        <v>3780</v>
      </c>
      <c r="J594" s="62">
        <f t="shared" si="28"/>
        <v>0.40045138888888882</v>
      </c>
      <c r="K594" s="63">
        <v>1</v>
      </c>
      <c r="M594" s="61" t="s">
        <v>1378</v>
      </c>
      <c r="N594" s="61" t="s">
        <v>165</v>
      </c>
      <c r="O594" s="61" t="s">
        <v>166</v>
      </c>
      <c r="P594" s="61" t="s">
        <v>3862</v>
      </c>
      <c r="Q594" s="61" t="s">
        <v>3812</v>
      </c>
      <c r="R594" s="61" t="s">
        <v>6510</v>
      </c>
      <c r="S594" s="61" t="s">
        <v>3780</v>
      </c>
      <c r="T594" s="61" t="s">
        <v>4592</v>
      </c>
      <c r="U594" s="61" t="s">
        <v>3780</v>
      </c>
      <c r="V594" s="62"/>
      <c r="W594" s="61" t="str">
        <f t="shared" si="29"/>
        <v>08</v>
      </c>
      <c r="X594" s="62" t="str">
        <f t="shared" si="30"/>
        <v>17</v>
      </c>
      <c r="Y594" s="63">
        <v>1</v>
      </c>
    </row>
    <row r="595" spans="1:25" ht="14.4">
      <c r="A595" s="61" t="s">
        <v>273</v>
      </c>
      <c r="B595" s="61" t="s">
        <v>187</v>
      </c>
      <c r="C595" s="61" t="s">
        <v>2090</v>
      </c>
      <c r="D595" s="61" t="s">
        <v>3837</v>
      </c>
      <c r="E595" s="61" t="s">
        <v>3845</v>
      </c>
      <c r="F595" s="61" t="s">
        <v>4439</v>
      </c>
      <c r="G595" s="61" t="s">
        <v>3780</v>
      </c>
      <c r="H595" s="61" t="s">
        <v>4938</v>
      </c>
      <c r="I595" s="61" t="s">
        <v>3780</v>
      </c>
      <c r="J595" s="62">
        <f t="shared" si="28"/>
        <v>0.40050925925925918</v>
      </c>
      <c r="K595" s="63">
        <v>1</v>
      </c>
      <c r="M595" s="61" t="s">
        <v>1378</v>
      </c>
      <c r="N595" s="61" t="s">
        <v>165</v>
      </c>
      <c r="O595" s="61" t="s">
        <v>166</v>
      </c>
      <c r="P595" s="61" t="s">
        <v>3960</v>
      </c>
      <c r="Q595" s="61" t="s">
        <v>3812</v>
      </c>
      <c r="R595" s="61" t="s">
        <v>6511</v>
      </c>
      <c r="S595" s="61" t="s">
        <v>3780</v>
      </c>
      <c r="T595" s="61" t="s">
        <v>6512</v>
      </c>
      <c r="U595" s="61" t="s">
        <v>3780</v>
      </c>
      <c r="V595" s="62"/>
      <c r="W595" s="61" t="str">
        <f t="shared" si="29"/>
        <v>08</v>
      </c>
      <c r="X595" s="62" t="str">
        <f t="shared" si="30"/>
        <v>17</v>
      </c>
      <c r="Y595" s="63">
        <v>1</v>
      </c>
    </row>
    <row r="596" spans="1:25" ht="14.4">
      <c r="A596" s="61" t="s">
        <v>1237</v>
      </c>
      <c r="B596" s="61" t="s">
        <v>187</v>
      </c>
      <c r="C596" s="61" t="s">
        <v>2090</v>
      </c>
      <c r="D596" s="61" t="s">
        <v>3837</v>
      </c>
      <c r="E596" s="61" t="s">
        <v>3927</v>
      </c>
      <c r="F596" s="61" t="s">
        <v>4939</v>
      </c>
      <c r="G596" s="61" t="s">
        <v>3780</v>
      </c>
      <c r="H596" s="61" t="s">
        <v>4940</v>
      </c>
      <c r="I596" s="61" t="s">
        <v>3780</v>
      </c>
      <c r="J596" s="62">
        <f t="shared" si="28"/>
        <v>0.40050925925925923</v>
      </c>
      <c r="K596" s="63">
        <v>1</v>
      </c>
      <c r="M596" s="61" t="s">
        <v>1649</v>
      </c>
      <c r="N596" s="61" t="s">
        <v>165</v>
      </c>
      <c r="O596" s="61" t="s">
        <v>166</v>
      </c>
      <c r="P596" s="61" t="s">
        <v>3807</v>
      </c>
      <c r="Q596" s="61" t="s">
        <v>3812</v>
      </c>
      <c r="R596" s="61" t="s">
        <v>6513</v>
      </c>
      <c r="S596" s="61" t="s">
        <v>3780</v>
      </c>
      <c r="T596" s="61" t="s">
        <v>5966</v>
      </c>
      <c r="U596" s="61" t="s">
        <v>3780</v>
      </c>
      <c r="V596" s="62"/>
      <c r="W596" s="61" t="str">
        <f t="shared" si="29"/>
        <v>08</v>
      </c>
      <c r="X596" s="62" t="str">
        <f t="shared" si="30"/>
        <v>17</v>
      </c>
      <c r="Y596" s="63">
        <v>1</v>
      </c>
    </row>
    <row r="597" spans="1:25" ht="14.4">
      <c r="A597" s="61" t="s">
        <v>1128</v>
      </c>
      <c r="B597" s="61" t="s">
        <v>187</v>
      </c>
      <c r="C597" s="61" t="s">
        <v>2090</v>
      </c>
      <c r="D597" s="61" t="s">
        <v>3829</v>
      </c>
      <c r="E597" s="61" t="s">
        <v>3795</v>
      </c>
      <c r="F597" s="61" t="s">
        <v>4941</v>
      </c>
      <c r="G597" s="61" t="s">
        <v>3780</v>
      </c>
      <c r="H597" s="61" t="s">
        <v>4226</v>
      </c>
      <c r="I597" s="61" t="s">
        <v>3780</v>
      </c>
      <c r="J597" s="62">
        <f t="shared" si="28"/>
        <v>0.40076388888888886</v>
      </c>
      <c r="K597" s="63">
        <v>1</v>
      </c>
      <c r="M597" s="61" t="s">
        <v>1080</v>
      </c>
      <c r="N597" s="61" t="s">
        <v>165</v>
      </c>
      <c r="O597" s="61" t="s">
        <v>166</v>
      </c>
      <c r="P597" s="61" t="s">
        <v>3794</v>
      </c>
      <c r="Q597" s="61" t="s">
        <v>3812</v>
      </c>
      <c r="R597" s="61" t="s">
        <v>5890</v>
      </c>
      <c r="S597" s="61" t="s">
        <v>3780</v>
      </c>
      <c r="T597" s="61" t="s">
        <v>6457</v>
      </c>
      <c r="U597" s="61" t="s">
        <v>3780</v>
      </c>
      <c r="V597" s="62"/>
      <c r="W597" s="61" t="str">
        <f t="shared" si="29"/>
        <v>08</v>
      </c>
      <c r="X597" s="62" t="str">
        <f t="shared" si="30"/>
        <v>17</v>
      </c>
      <c r="Y597" s="63">
        <v>1</v>
      </c>
    </row>
    <row r="598" spans="1:25" ht="14.4">
      <c r="A598" s="61" t="s">
        <v>635</v>
      </c>
      <c r="B598" s="61" t="s">
        <v>187</v>
      </c>
      <c r="C598" s="61" t="s">
        <v>2090</v>
      </c>
      <c r="D598" s="61" t="s">
        <v>3859</v>
      </c>
      <c r="E598" s="61" t="s">
        <v>3812</v>
      </c>
      <c r="F598" s="61" t="s">
        <v>4942</v>
      </c>
      <c r="G598" s="61" t="s">
        <v>3780</v>
      </c>
      <c r="H598" s="61" t="s">
        <v>4318</v>
      </c>
      <c r="I598" s="61" t="s">
        <v>3780</v>
      </c>
      <c r="J598" s="62">
        <f t="shared" si="28"/>
        <v>0.40096064814814819</v>
      </c>
      <c r="K598" s="63">
        <v>1</v>
      </c>
      <c r="M598" s="61" t="s">
        <v>1298</v>
      </c>
      <c r="N598" s="61" t="s">
        <v>165</v>
      </c>
      <c r="O598" s="61" t="s">
        <v>166</v>
      </c>
      <c r="P598" s="61" t="s">
        <v>3992</v>
      </c>
      <c r="Q598" s="61" t="s">
        <v>3812</v>
      </c>
      <c r="R598" s="61" t="s">
        <v>6514</v>
      </c>
      <c r="S598" s="61" t="s">
        <v>3780</v>
      </c>
      <c r="T598" s="61" t="s">
        <v>6515</v>
      </c>
      <c r="U598" s="61" t="s">
        <v>3780</v>
      </c>
      <c r="V598" s="62"/>
      <c r="W598" s="61" t="str">
        <f t="shared" si="29"/>
        <v>08</v>
      </c>
      <c r="X598" s="62" t="str">
        <f t="shared" si="30"/>
        <v>18</v>
      </c>
      <c r="Y598" s="63">
        <v>1</v>
      </c>
    </row>
    <row r="599" spans="1:25" ht="14.4">
      <c r="A599" s="61" t="s">
        <v>1164</v>
      </c>
      <c r="B599" s="61" t="s">
        <v>187</v>
      </c>
      <c r="C599" s="61" t="s">
        <v>2090</v>
      </c>
      <c r="D599" s="61" t="s">
        <v>3837</v>
      </c>
      <c r="E599" s="61" t="s">
        <v>3927</v>
      </c>
      <c r="F599" s="61" t="s">
        <v>4943</v>
      </c>
      <c r="G599" s="61" t="s">
        <v>3767</v>
      </c>
      <c r="H599" s="61" t="s">
        <v>4944</v>
      </c>
      <c r="I599" s="61" t="s">
        <v>3767</v>
      </c>
      <c r="J599" s="62">
        <f t="shared" si="28"/>
        <v>0.40106481481481476</v>
      </c>
      <c r="K599" s="63">
        <v>0</v>
      </c>
      <c r="M599" s="61" t="s">
        <v>1672</v>
      </c>
      <c r="N599" s="61" t="s">
        <v>165</v>
      </c>
      <c r="O599" s="61" t="s">
        <v>166</v>
      </c>
      <c r="P599" s="61" t="s">
        <v>3837</v>
      </c>
      <c r="Q599" s="61" t="s">
        <v>3812</v>
      </c>
      <c r="R599" s="61" t="s">
        <v>6516</v>
      </c>
      <c r="S599" s="61" t="s">
        <v>3780</v>
      </c>
      <c r="T599" s="61" t="s">
        <v>6517</v>
      </c>
      <c r="U599" s="61" t="s">
        <v>3780</v>
      </c>
      <c r="V599" s="62"/>
      <c r="W599" s="61" t="str">
        <f t="shared" si="29"/>
        <v>08</v>
      </c>
      <c r="X599" s="62" t="str">
        <f t="shared" si="30"/>
        <v>17</v>
      </c>
      <c r="Y599" s="63">
        <v>1</v>
      </c>
    </row>
    <row r="600" spans="1:25" ht="14.4">
      <c r="A600" s="61" t="s">
        <v>1273</v>
      </c>
      <c r="B600" s="61" t="s">
        <v>187</v>
      </c>
      <c r="C600" s="61" t="s">
        <v>2090</v>
      </c>
      <c r="D600" s="61" t="s">
        <v>3826</v>
      </c>
      <c r="E600" s="61" t="s">
        <v>3812</v>
      </c>
      <c r="F600" s="61" t="s">
        <v>4945</v>
      </c>
      <c r="G600" s="61" t="s">
        <v>3780</v>
      </c>
      <c r="H600" s="61" t="s">
        <v>4946</v>
      </c>
      <c r="I600" s="61" t="s">
        <v>3780</v>
      </c>
      <c r="J600" s="62">
        <f t="shared" si="28"/>
        <v>0.40120370370370367</v>
      </c>
      <c r="K600" s="63">
        <v>1</v>
      </c>
      <c r="M600" s="61" t="s">
        <v>1671</v>
      </c>
      <c r="N600" s="61" t="s">
        <v>165</v>
      </c>
      <c r="O600" s="61" t="s">
        <v>166</v>
      </c>
      <c r="P600" s="61" t="s">
        <v>3894</v>
      </c>
      <c r="Q600" s="61" t="s">
        <v>3812</v>
      </c>
      <c r="R600" s="61" t="s">
        <v>6518</v>
      </c>
      <c r="S600" s="61" t="s">
        <v>3780</v>
      </c>
      <c r="T600" s="61" t="s">
        <v>6519</v>
      </c>
      <c r="U600" s="61" t="s">
        <v>3780</v>
      </c>
      <c r="V600" s="62"/>
      <c r="W600" s="61" t="str">
        <f t="shared" si="29"/>
        <v>08</v>
      </c>
      <c r="X600" s="62" t="str">
        <f t="shared" si="30"/>
        <v>17</v>
      </c>
      <c r="Y600" s="63">
        <v>1</v>
      </c>
    </row>
    <row r="601" spans="1:25" ht="14.4">
      <c r="A601" s="61" t="s">
        <v>1458</v>
      </c>
      <c r="B601" s="61" t="s">
        <v>187</v>
      </c>
      <c r="C601" s="61" t="s">
        <v>3622</v>
      </c>
      <c r="D601" s="61" t="s">
        <v>4015</v>
      </c>
      <c r="E601" s="61" t="s">
        <v>4577</v>
      </c>
      <c r="F601" s="61" t="s">
        <v>4947</v>
      </c>
      <c r="G601" s="61" t="s">
        <v>3780</v>
      </c>
      <c r="H601" s="61" t="s">
        <v>3974</v>
      </c>
      <c r="I601" s="61" t="s">
        <v>3780</v>
      </c>
      <c r="J601" s="62">
        <f t="shared" si="28"/>
        <v>0.40133101851851855</v>
      </c>
      <c r="K601" s="63">
        <v>1</v>
      </c>
      <c r="M601" s="61" t="s">
        <v>1671</v>
      </c>
      <c r="N601" s="61" t="s">
        <v>165</v>
      </c>
      <c r="O601" s="61" t="s">
        <v>166</v>
      </c>
      <c r="P601" s="61" t="s">
        <v>3859</v>
      </c>
      <c r="Q601" s="61" t="s">
        <v>3812</v>
      </c>
      <c r="R601" s="61" t="s">
        <v>4963</v>
      </c>
      <c r="S601" s="61" t="s">
        <v>3780</v>
      </c>
      <c r="T601" s="61" t="s">
        <v>6520</v>
      </c>
      <c r="U601" s="61" t="s">
        <v>3780</v>
      </c>
      <c r="V601" s="62"/>
      <c r="W601" s="61" t="str">
        <f t="shared" si="29"/>
        <v>08</v>
      </c>
      <c r="X601" s="62" t="str">
        <f t="shared" si="30"/>
        <v>19</v>
      </c>
      <c r="Y601" s="63">
        <v>1</v>
      </c>
    </row>
    <row r="602" spans="1:25" ht="14.4">
      <c r="A602" s="61" t="s">
        <v>556</v>
      </c>
      <c r="B602" s="61" t="s">
        <v>187</v>
      </c>
      <c r="C602" s="61" t="s">
        <v>2090</v>
      </c>
      <c r="D602" s="61" t="s">
        <v>3950</v>
      </c>
      <c r="E602" s="61" t="s">
        <v>3927</v>
      </c>
      <c r="F602" s="61" t="s">
        <v>4948</v>
      </c>
      <c r="G602" s="61" t="s">
        <v>3780</v>
      </c>
      <c r="H602" s="61" t="s">
        <v>4949</v>
      </c>
      <c r="I602" s="61" t="s">
        <v>3780</v>
      </c>
      <c r="J602" s="62">
        <f t="shared" si="28"/>
        <v>0.40149305555555559</v>
      </c>
      <c r="K602" s="63">
        <v>1</v>
      </c>
      <c r="M602" s="61" t="s">
        <v>931</v>
      </c>
      <c r="N602" s="61" t="s">
        <v>165</v>
      </c>
      <c r="O602" s="61" t="s">
        <v>134</v>
      </c>
      <c r="P602" s="61" t="s">
        <v>3862</v>
      </c>
      <c r="Q602" s="61" t="s">
        <v>3812</v>
      </c>
      <c r="R602" s="61" t="s">
        <v>6521</v>
      </c>
      <c r="S602" s="61" t="s">
        <v>3780</v>
      </c>
      <c r="T602" s="61" t="s">
        <v>6522</v>
      </c>
      <c r="U602" s="61" t="s">
        <v>3780</v>
      </c>
      <c r="V602" s="62"/>
      <c r="W602" s="61" t="str">
        <f t="shared" si="29"/>
        <v>08</v>
      </c>
      <c r="X602" s="62" t="str">
        <f t="shared" si="30"/>
        <v>17</v>
      </c>
      <c r="Y602" s="63">
        <v>1</v>
      </c>
    </row>
    <row r="603" spans="1:25" ht="14.4">
      <c r="A603" s="61" t="s">
        <v>1199</v>
      </c>
      <c r="B603" s="61" t="s">
        <v>40</v>
      </c>
      <c r="C603" s="61" t="s">
        <v>2010</v>
      </c>
      <c r="D603" s="61" t="s">
        <v>3811</v>
      </c>
      <c r="E603" s="61" t="s">
        <v>3812</v>
      </c>
      <c r="F603" s="61" t="s">
        <v>4950</v>
      </c>
      <c r="G603" s="61" t="s">
        <v>3780</v>
      </c>
      <c r="H603" s="61" t="s">
        <v>4951</v>
      </c>
      <c r="I603" s="61" t="s">
        <v>3780</v>
      </c>
      <c r="J603" s="62">
        <f t="shared" si="28"/>
        <v>0.40174768518518522</v>
      </c>
      <c r="K603" s="63">
        <v>1</v>
      </c>
      <c r="M603" s="61" t="s">
        <v>1672</v>
      </c>
      <c r="N603" s="61" t="s">
        <v>165</v>
      </c>
      <c r="O603" s="61" t="s">
        <v>166</v>
      </c>
      <c r="P603" s="61" t="s">
        <v>3921</v>
      </c>
      <c r="Q603" s="61" t="s">
        <v>3812</v>
      </c>
      <c r="R603" s="61" t="s">
        <v>6523</v>
      </c>
      <c r="S603" s="61" t="s">
        <v>3780</v>
      </c>
      <c r="T603" s="61" t="s">
        <v>6524</v>
      </c>
      <c r="U603" s="61" t="s">
        <v>3780</v>
      </c>
      <c r="V603" s="62"/>
      <c r="W603" s="61" t="str">
        <f t="shared" si="29"/>
        <v>08</v>
      </c>
      <c r="X603" s="62" t="str">
        <f t="shared" si="30"/>
        <v>17</v>
      </c>
      <c r="Y603" s="63">
        <v>1</v>
      </c>
    </row>
    <row r="604" spans="1:25" ht="14.4">
      <c r="A604" s="61" t="s">
        <v>561</v>
      </c>
      <c r="B604" s="61" t="s">
        <v>187</v>
      </c>
      <c r="C604" s="61" t="s">
        <v>2090</v>
      </c>
      <c r="D604" s="61" t="s">
        <v>3807</v>
      </c>
      <c r="E604" s="61" t="s">
        <v>3808</v>
      </c>
      <c r="F604" s="61" t="s">
        <v>4952</v>
      </c>
      <c r="G604" s="61" t="s">
        <v>3780</v>
      </c>
      <c r="H604" s="61" t="s">
        <v>4953</v>
      </c>
      <c r="I604" s="61" t="s">
        <v>3780</v>
      </c>
      <c r="J604" s="62">
        <f t="shared" si="28"/>
        <v>0.40188657407407402</v>
      </c>
      <c r="K604" s="63">
        <v>1</v>
      </c>
      <c r="M604" s="61" t="s">
        <v>631</v>
      </c>
      <c r="N604" s="61" t="s">
        <v>165</v>
      </c>
      <c r="O604" s="61" t="s">
        <v>166</v>
      </c>
      <c r="P604" s="61" t="s">
        <v>3947</v>
      </c>
      <c r="Q604" s="61" t="s">
        <v>3812</v>
      </c>
      <c r="R604" s="61" t="s">
        <v>4409</v>
      </c>
      <c r="S604" s="61" t="s">
        <v>3780</v>
      </c>
      <c r="T604" s="61" t="s">
        <v>6525</v>
      </c>
      <c r="U604" s="61" t="s">
        <v>3780</v>
      </c>
      <c r="V604" s="62"/>
      <c r="W604" s="61" t="str">
        <f t="shared" si="29"/>
        <v>08</v>
      </c>
      <c r="X604" s="62" t="str">
        <f t="shared" si="30"/>
        <v>18</v>
      </c>
      <c r="Y604" s="63">
        <v>1</v>
      </c>
    </row>
    <row r="605" spans="1:25" ht="14.4">
      <c r="A605" s="61" t="s">
        <v>775</v>
      </c>
      <c r="B605" s="61" t="s">
        <v>187</v>
      </c>
      <c r="C605" s="61" t="s">
        <v>2090</v>
      </c>
      <c r="D605" s="61" t="s">
        <v>3950</v>
      </c>
      <c r="E605" s="61" t="s">
        <v>3985</v>
      </c>
      <c r="F605" s="61" t="s">
        <v>4954</v>
      </c>
      <c r="G605" s="61" t="s">
        <v>4079</v>
      </c>
      <c r="H605" s="61" t="s">
        <v>4955</v>
      </c>
      <c r="I605" s="61" t="s">
        <v>3780</v>
      </c>
      <c r="J605" s="62">
        <f t="shared" si="28"/>
        <v>0.40203703703703692</v>
      </c>
      <c r="K605" s="63">
        <v>1</v>
      </c>
      <c r="M605" s="61" t="s">
        <v>271</v>
      </c>
      <c r="N605" s="61" t="s">
        <v>165</v>
      </c>
      <c r="O605" s="61" t="s">
        <v>207</v>
      </c>
      <c r="P605" s="61" t="s">
        <v>3992</v>
      </c>
      <c r="Q605" s="61" t="s">
        <v>3812</v>
      </c>
      <c r="R605" s="61" t="s">
        <v>6526</v>
      </c>
      <c r="S605" s="61" t="s">
        <v>3780</v>
      </c>
      <c r="T605" s="61" t="s">
        <v>6527</v>
      </c>
      <c r="U605" s="61" t="s">
        <v>3780</v>
      </c>
      <c r="V605" s="62"/>
      <c r="W605" s="61" t="str">
        <f t="shared" si="29"/>
        <v>08</v>
      </c>
      <c r="X605" s="62" t="str">
        <f t="shared" si="30"/>
        <v>21</v>
      </c>
      <c r="Y605" s="63">
        <v>2</v>
      </c>
    </row>
    <row r="606" spans="1:25" ht="14.4">
      <c r="A606" s="61" t="s">
        <v>1418</v>
      </c>
      <c r="B606" s="61" t="s">
        <v>187</v>
      </c>
      <c r="C606" s="61" t="s">
        <v>2090</v>
      </c>
      <c r="D606" s="61" t="s">
        <v>3826</v>
      </c>
      <c r="E606" s="61" t="s">
        <v>3968</v>
      </c>
      <c r="F606" s="61" t="s">
        <v>4956</v>
      </c>
      <c r="G606" s="61" t="s">
        <v>3780</v>
      </c>
      <c r="H606" s="61" t="s">
        <v>4957</v>
      </c>
      <c r="I606" s="61" t="s">
        <v>3780</v>
      </c>
      <c r="J606" s="62">
        <f t="shared" si="28"/>
        <v>0.40216435185185184</v>
      </c>
      <c r="K606" s="63">
        <v>1</v>
      </c>
      <c r="M606" s="61" t="s">
        <v>271</v>
      </c>
      <c r="N606" s="61" t="s">
        <v>165</v>
      </c>
      <c r="O606" s="61" t="s">
        <v>207</v>
      </c>
      <c r="P606" s="61" t="s">
        <v>3947</v>
      </c>
      <c r="Q606" s="61" t="s">
        <v>3812</v>
      </c>
      <c r="R606" s="61" t="s">
        <v>6528</v>
      </c>
      <c r="S606" s="61" t="s">
        <v>3780</v>
      </c>
      <c r="T606" s="61" t="s">
        <v>6529</v>
      </c>
      <c r="U606" s="61" t="s">
        <v>3780</v>
      </c>
      <c r="V606" s="62"/>
      <c r="W606" s="61" t="str">
        <f t="shared" si="29"/>
        <v>08</v>
      </c>
      <c r="X606" s="62" t="str">
        <f t="shared" si="30"/>
        <v>21</v>
      </c>
      <c r="Y606" s="63">
        <v>2</v>
      </c>
    </row>
    <row r="607" spans="1:25" ht="14.4">
      <c r="A607" s="61" t="s">
        <v>1481</v>
      </c>
      <c r="B607" s="61" t="s">
        <v>187</v>
      </c>
      <c r="C607" s="61" t="s">
        <v>2090</v>
      </c>
      <c r="D607" s="61" t="s">
        <v>3862</v>
      </c>
      <c r="E607" s="61" t="s">
        <v>3985</v>
      </c>
      <c r="F607" s="61" t="s">
        <v>4958</v>
      </c>
      <c r="G607" s="61" t="s">
        <v>4087</v>
      </c>
      <c r="H607" s="61" t="s">
        <v>4959</v>
      </c>
      <c r="I607" s="61" t="s">
        <v>3780</v>
      </c>
      <c r="J607" s="62">
        <f t="shared" si="28"/>
        <v>0.40224537037037039</v>
      </c>
      <c r="K607" s="63">
        <v>1</v>
      </c>
      <c r="M607" s="61" t="s">
        <v>1741</v>
      </c>
      <c r="N607" s="61" t="s">
        <v>165</v>
      </c>
      <c r="O607" s="61" t="s">
        <v>183</v>
      </c>
      <c r="P607" s="61" t="s">
        <v>3947</v>
      </c>
      <c r="Q607" s="61" t="s">
        <v>3812</v>
      </c>
      <c r="R607" s="61" t="s">
        <v>6530</v>
      </c>
      <c r="S607" s="61" t="s">
        <v>3780</v>
      </c>
      <c r="T607" s="61" t="s">
        <v>5239</v>
      </c>
      <c r="U607" s="61" t="s">
        <v>3780</v>
      </c>
      <c r="V607" s="62"/>
      <c r="W607" s="61" t="str">
        <f t="shared" si="29"/>
        <v>08</v>
      </c>
      <c r="X607" s="62" t="str">
        <f t="shared" si="30"/>
        <v>17</v>
      </c>
      <c r="Y607" s="63">
        <v>1</v>
      </c>
    </row>
    <row r="608" spans="1:25" ht="14.4">
      <c r="A608" s="61" t="s">
        <v>1013</v>
      </c>
      <c r="B608" s="61" t="s">
        <v>187</v>
      </c>
      <c r="C608" s="61" t="s">
        <v>2090</v>
      </c>
      <c r="D608" s="61" t="s">
        <v>3859</v>
      </c>
      <c r="E608" s="61" t="s">
        <v>3961</v>
      </c>
      <c r="F608" s="61" t="s">
        <v>4960</v>
      </c>
      <c r="G608" s="61" t="s">
        <v>3780</v>
      </c>
      <c r="H608" s="61" t="s">
        <v>4076</v>
      </c>
      <c r="I608" s="61" t="s">
        <v>3780</v>
      </c>
      <c r="J608" s="62">
        <f t="shared" si="28"/>
        <v>0.40226851851851853</v>
      </c>
      <c r="K608" s="63">
        <v>1</v>
      </c>
      <c r="M608" s="61" t="s">
        <v>1226</v>
      </c>
      <c r="N608" s="61" t="s">
        <v>165</v>
      </c>
      <c r="O608" s="61" t="s">
        <v>166</v>
      </c>
      <c r="P608" s="61" t="s">
        <v>3886</v>
      </c>
      <c r="Q608" s="61" t="s">
        <v>3812</v>
      </c>
      <c r="R608" s="61" t="s">
        <v>5895</v>
      </c>
      <c r="S608" s="61" t="s">
        <v>3780</v>
      </c>
      <c r="T608" s="61" t="s">
        <v>6531</v>
      </c>
      <c r="U608" s="61" t="s">
        <v>3780</v>
      </c>
      <c r="V608" s="62"/>
      <c r="W608" s="61" t="str">
        <f t="shared" si="29"/>
        <v>08</v>
      </c>
      <c r="X608" s="62" t="str">
        <f t="shared" si="30"/>
        <v>21</v>
      </c>
      <c r="Y608" s="63">
        <v>2</v>
      </c>
    </row>
    <row r="609" spans="1:25" ht="14.4">
      <c r="A609" s="61" t="s">
        <v>636</v>
      </c>
      <c r="B609" s="61" t="s">
        <v>187</v>
      </c>
      <c r="C609" s="61" t="s">
        <v>2090</v>
      </c>
      <c r="D609" s="61" t="s">
        <v>3921</v>
      </c>
      <c r="E609" s="61" t="s">
        <v>3795</v>
      </c>
      <c r="F609" s="61" t="s">
        <v>4961</v>
      </c>
      <c r="G609" s="61" t="s">
        <v>3780</v>
      </c>
      <c r="H609" s="61" t="s">
        <v>4962</v>
      </c>
      <c r="I609" s="61" t="s">
        <v>3780</v>
      </c>
      <c r="J609" s="62">
        <f t="shared" si="28"/>
        <v>0.40251157407407406</v>
      </c>
      <c r="K609" s="63">
        <v>1</v>
      </c>
      <c r="M609" s="61" t="s">
        <v>1672</v>
      </c>
      <c r="N609" s="61" t="s">
        <v>165</v>
      </c>
      <c r="O609" s="61" t="s">
        <v>166</v>
      </c>
      <c r="P609" s="61" t="s">
        <v>3777</v>
      </c>
      <c r="Q609" s="61" t="s">
        <v>3812</v>
      </c>
      <c r="R609" s="61" t="s">
        <v>5895</v>
      </c>
      <c r="S609" s="61" t="s">
        <v>3780</v>
      </c>
      <c r="T609" s="61" t="s">
        <v>6532</v>
      </c>
      <c r="U609" s="61" t="s">
        <v>3780</v>
      </c>
      <c r="V609" s="62"/>
      <c r="W609" s="61" t="str">
        <f t="shared" si="29"/>
        <v>08</v>
      </c>
      <c r="X609" s="62" t="str">
        <f t="shared" si="30"/>
        <v>18</v>
      </c>
      <c r="Y609" s="63">
        <v>1</v>
      </c>
    </row>
    <row r="610" spans="1:25" ht="14.4">
      <c r="A610" s="61" t="s">
        <v>1666</v>
      </c>
      <c r="B610" s="61" t="s">
        <v>40</v>
      </c>
      <c r="C610" s="61" t="s">
        <v>2010</v>
      </c>
      <c r="D610" s="61" t="s">
        <v>4015</v>
      </c>
      <c r="E610" s="61" t="s">
        <v>3849</v>
      </c>
      <c r="F610" s="61" t="s">
        <v>4963</v>
      </c>
      <c r="G610" s="61" t="s">
        <v>3780</v>
      </c>
      <c r="H610" s="61" t="s">
        <v>4964</v>
      </c>
      <c r="I610" s="61" t="s">
        <v>3780</v>
      </c>
      <c r="J610" s="62">
        <f t="shared" si="28"/>
        <v>0.40256944444444448</v>
      </c>
      <c r="K610" s="63">
        <v>1</v>
      </c>
      <c r="M610" s="61" t="s">
        <v>1722</v>
      </c>
      <c r="N610" s="61" t="s">
        <v>165</v>
      </c>
      <c r="O610" s="61" t="s">
        <v>166</v>
      </c>
      <c r="P610" s="61" t="s">
        <v>3862</v>
      </c>
      <c r="Q610" s="61" t="s">
        <v>3812</v>
      </c>
      <c r="R610" s="61" t="s">
        <v>6533</v>
      </c>
      <c r="S610" s="61" t="s">
        <v>3780</v>
      </c>
      <c r="T610" s="61" t="s">
        <v>6534</v>
      </c>
      <c r="U610" s="61" t="s">
        <v>3780</v>
      </c>
      <c r="V610" s="62"/>
      <c r="W610" s="61" t="str">
        <f t="shared" si="29"/>
        <v>08</v>
      </c>
      <c r="X610" s="62" t="str">
        <f t="shared" si="30"/>
        <v>17</v>
      </c>
      <c r="Y610" s="63">
        <v>1</v>
      </c>
    </row>
    <row r="611" spans="1:25" ht="14.4">
      <c r="A611" s="61" t="s">
        <v>636</v>
      </c>
      <c r="B611" s="61" t="s">
        <v>187</v>
      </c>
      <c r="C611" s="61" t="s">
        <v>2090</v>
      </c>
      <c r="D611" s="61" t="s">
        <v>3867</v>
      </c>
      <c r="E611" s="61" t="s">
        <v>3795</v>
      </c>
      <c r="F611" s="61" t="s">
        <v>4965</v>
      </c>
      <c r="G611" s="61" t="s">
        <v>3780</v>
      </c>
      <c r="H611" s="61" t="s">
        <v>4966</v>
      </c>
      <c r="I611" s="61" t="s">
        <v>3780</v>
      </c>
      <c r="J611" s="62">
        <f t="shared" si="28"/>
        <v>0.40258101851851852</v>
      </c>
      <c r="K611" s="63">
        <v>1</v>
      </c>
      <c r="M611" s="61" t="s">
        <v>1671</v>
      </c>
      <c r="N611" s="61" t="s">
        <v>165</v>
      </c>
      <c r="O611" s="61" t="s">
        <v>166</v>
      </c>
      <c r="P611" s="61" t="s">
        <v>3957</v>
      </c>
      <c r="Q611" s="61" t="s">
        <v>3812</v>
      </c>
      <c r="R611" s="61" t="s">
        <v>6535</v>
      </c>
      <c r="S611" s="61" t="s">
        <v>3780</v>
      </c>
      <c r="T611" s="61" t="s">
        <v>6536</v>
      </c>
      <c r="U611" s="61" t="s">
        <v>3780</v>
      </c>
      <c r="V611" s="62"/>
      <c r="W611" s="61" t="str">
        <f t="shared" si="29"/>
        <v>08</v>
      </c>
      <c r="X611" s="62" t="str">
        <f t="shared" si="30"/>
        <v>18</v>
      </c>
      <c r="Y611" s="63">
        <v>1</v>
      </c>
    </row>
    <row r="612" spans="1:25" ht="14.4">
      <c r="A612" s="61" t="s">
        <v>1320</v>
      </c>
      <c r="B612" s="61" t="s">
        <v>187</v>
      </c>
      <c r="C612" s="61" t="s">
        <v>2090</v>
      </c>
      <c r="D612" s="61" t="s">
        <v>3852</v>
      </c>
      <c r="E612" s="61" t="s">
        <v>4002</v>
      </c>
      <c r="F612" s="61" t="s">
        <v>4967</v>
      </c>
      <c r="G612" s="61" t="s">
        <v>3767</v>
      </c>
      <c r="H612" s="61" t="s">
        <v>4968</v>
      </c>
      <c r="I612" s="61" t="s">
        <v>3767</v>
      </c>
      <c r="J612" s="62">
        <f t="shared" si="28"/>
        <v>0.40259259259259256</v>
      </c>
      <c r="K612" s="63">
        <v>0</v>
      </c>
      <c r="M612" s="61" t="s">
        <v>1378</v>
      </c>
      <c r="N612" s="61" t="s">
        <v>165</v>
      </c>
      <c r="O612" s="61" t="s">
        <v>166</v>
      </c>
      <c r="P612" s="61" t="s">
        <v>3777</v>
      </c>
      <c r="Q612" s="61" t="s">
        <v>3812</v>
      </c>
      <c r="R612" s="61" t="s">
        <v>6535</v>
      </c>
      <c r="S612" s="61" t="s">
        <v>3780</v>
      </c>
      <c r="T612" s="61" t="s">
        <v>6537</v>
      </c>
      <c r="U612" s="61" t="s">
        <v>3780</v>
      </c>
      <c r="V612" s="62"/>
      <c r="W612" s="61" t="str">
        <f t="shared" si="29"/>
        <v>08</v>
      </c>
      <c r="X612" s="62" t="str">
        <f t="shared" si="30"/>
        <v>19</v>
      </c>
      <c r="Y612" s="63">
        <v>1</v>
      </c>
    </row>
    <row r="613" spans="1:25" ht="14.4">
      <c r="A613" s="61" t="s">
        <v>556</v>
      </c>
      <c r="B613" s="61" t="s">
        <v>187</v>
      </c>
      <c r="C613" s="61" t="s">
        <v>2090</v>
      </c>
      <c r="D613" s="61" t="s">
        <v>3938</v>
      </c>
      <c r="E613" s="61" t="s">
        <v>3812</v>
      </c>
      <c r="F613" s="61" t="s">
        <v>4969</v>
      </c>
      <c r="G613" s="61" t="s">
        <v>3780</v>
      </c>
      <c r="H613" s="61" t="s">
        <v>4970</v>
      </c>
      <c r="I613" s="61" t="s">
        <v>3780</v>
      </c>
      <c r="J613" s="62">
        <f t="shared" si="28"/>
        <v>0.40283564814814815</v>
      </c>
      <c r="K613" s="63">
        <v>1</v>
      </c>
      <c r="M613" s="61" t="s">
        <v>723</v>
      </c>
      <c r="N613" s="61" t="s">
        <v>165</v>
      </c>
      <c r="O613" s="61" t="s">
        <v>166</v>
      </c>
      <c r="P613" s="61" t="s">
        <v>3960</v>
      </c>
      <c r="Q613" s="61" t="s">
        <v>3812</v>
      </c>
      <c r="R613" s="61" t="s">
        <v>5897</v>
      </c>
      <c r="S613" s="61" t="s">
        <v>3780</v>
      </c>
      <c r="T613" s="61" t="s">
        <v>6538</v>
      </c>
      <c r="U613" s="61" t="s">
        <v>3780</v>
      </c>
      <c r="V613" s="62"/>
      <c r="W613" s="61" t="str">
        <f t="shared" si="29"/>
        <v>08</v>
      </c>
      <c r="X613" s="62" t="str">
        <f t="shared" si="30"/>
        <v>18</v>
      </c>
      <c r="Y613" s="63">
        <v>1</v>
      </c>
    </row>
    <row r="614" spans="1:25" ht="14.4">
      <c r="A614" s="61" t="s">
        <v>1418</v>
      </c>
      <c r="B614" s="61" t="s">
        <v>187</v>
      </c>
      <c r="C614" s="61" t="s">
        <v>2090</v>
      </c>
      <c r="D614" s="61" t="s">
        <v>3957</v>
      </c>
      <c r="E614" s="61" t="s">
        <v>3812</v>
      </c>
      <c r="F614" s="61" t="s">
        <v>4971</v>
      </c>
      <c r="G614" s="61" t="s">
        <v>3780</v>
      </c>
      <c r="H614" s="61" t="s">
        <v>4972</v>
      </c>
      <c r="I614" s="61" t="s">
        <v>3780</v>
      </c>
      <c r="J614" s="62">
        <f t="shared" si="28"/>
        <v>0.40307870370370369</v>
      </c>
      <c r="K614" s="63">
        <v>1</v>
      </c>
      <c r="M614" s="61" t="s">
        <v>464</v>
      </c>
      <c r="N614" s="61" t="s">
        <v>165</v>
      </c>
      <c r="O614" s="61" t="s">
        <v>166</v>
      </c>
      <c r="P614" s="61" t="s">
        <v>3859</v>
      </c>
      <c r="Q614" s="61" t="s">
        <v>3812</v>
      </c>
      <c r="R614" s="61" t="s">
        <v>5897</v>
      </c>
      <c r="S614" s="61" t="s">
        <v>3780</v>
      </c>
      <c r="T614" s="61" t="s">
        <v>6539</v>
      </c>
      <c r="U614" s="61" t="s">
        <v>3780</v>
      </c>
      <c r="V614" s="62"/>
      <c r="W614" s="61" t="str">
        <f t="shared" si="29"/>
        <v>08</v>
      </c>
      <c r="X614" s="62" t="str">
        <f t="shared" si="30"/>
        <v>18</v>
      </c>
      <c r="Y614" s="63">
        <v>1</v>
      </c>
    </row>
    <row r="615" spans="1:25" ht="14.4">
      <c r="A615" s="61" t="s">
        <v>1601</v>
      </c>
      <c r="B615" s="61" t="s">
        <v>187</v>
      </c>
      <c r="C615" s="61" t="s">
        <v>2090</v>
      </c>
      <c r="D615" s="61" t="s">
        <v>3947</v>
      </c>
      <c r="E615" s="61" t="s">
        <v>3812</v>
      </c>
      <c r="F615" s="61" t="s">
        <v>4973</v>
      </c>
      <c r="G615" s="61" t="s">
        <v>3780</v>
      </c>
      <c r="H615" s="61" t="s">
        <v>4448</v>
      </c>
      <c r="I615" s="61" t="s">
        <v>3780</v>
      </c>
      <c r="J615" s="62">
        <f t="shared" si="28"/>
        <v>0.40315972222222224</v>
      </c>
      <c r="K615" s="63">
        <v>1</v>
      </c>
      <c r="M615" s="61" t="s">
        <v>1649</v>
      </c>
      <c r="N615" s="61" t="s">
        <v>165</v>
      </c>
      <c r="O615" s="61" t="s">
        <v>166</v>
      </c>
      <c r="P615" s="61" t="s">
        <v>3802</v>
      </c>
      <c r="Q615" s="61" t="s">
        <v>3812</v>
      </c>
      <c r="R615" s="61" t="s">
        <v>5897</v>
      </c>
      <c r="S615" s="61" t="s">
        <v>3780</v>
      </c>
      <c r="T615" s="61" t="s">
        <v>6540</v>
      </c>
      <c r="U615" s="61" t="s">
        <v>3780</v>
      </c>
      <c r="V615" s="62"/>
      <c r="W615" s="61" t="str">
        <f t="shared" si="29"/>
        <v>08</v>
      </c>
      <c r="X615" s="62" t="str">
        <f t="shared" si="30"/>
        <v>17</v>
      </c>
      <c r="Y615" s="63">
        <v>1</v>
      </c>
    </row>
    <row r="616" spans="1:25" ht="14.4">
      <c r="A616" s="61" t="s">
        <v>1268</v>
      </c>
      <c r="B616" s="61" t="s">
        <v>187</v>
      </c>
      <c r="C616" s="61" t="s">
        <v>2090</v>
      </c>
      <c r="D616" s="61" t="s">
        <v>3867</v>
      </c>
      <c r="E616" s="61" t="s">
        <v>3845</v>
      </c>
      <c r="F616" s="61" t="s">
        <v>4974</v>
      </c>
      <c r="G616" s="61" t="s">
        <v>3780</v>
      </c>
      <c r="H616" s="61" t="s">
        <v>4975</v>
      </c>
      <c r="I616" s="61" t="s">
        <v>3780</v>
      </c>
      <c r="J616" s="62">
        <f t="shared" si="28"/>
        <v>0.40329861111111104</v>
      </c>
      <c r="K616" s="63">
        <v>1</v>
      </c>
      <c r="M616" s="61" t="s">
        <v>1221</v>
      </c>
      <c r="N616" s="61" t="s">
        <v>165</v>
      </c>
      <c r="O616" s="61" t="s">
        <v>166</v>
      </c>
      <c r="P616" s="61" t="s">
        <v>3862</v>
      </c>
      <c r="Q616" s="61" t="s">
        <v>3812</v>
      </c>
      <c r="R616" s="61" t="s">
        <v>6541</v>
      </c>
      <c r="S616" s="61" t="s">
        <v>3780</v>
      </c>
      <c r="T616" s="61" t="s">
        <v>5850</v>
      </c>
      <c r="U616" s="61" t="s">
        <v>3780</v>
      </c>
      <c r="V616" s="62"/>
      <c r="W616" s="61" t="str">
        <f t="shared" si="29"/>
        <v>08</v>
      </c>
      <c r="X616" s="62" t="str">
        <f t="shared" si="30"/>
        <v>17</v>
      </c>
      <c r="Y616" s="63">
        <v>1</v>
      </c>
    </row>
    <row r="617" spans="1:25" ht="14.4">
      <c r="A617" s="61" t="s">
        <v>1418</v>
      </c>
      <c r="B617" s="61" t="s">
        <v>187</v>
      </c>
      <c r="C617" s="61" t="s">
        <v>2090</v>
      </c>
      <c r="D617" s="61" t="s">
        <v>3802</v>
      </c>
      <c r="E617" s="61" t="s">
        <v>3968</v>
      </c>
      <c r="F617" s="61" t="s">
        <v>3814</v>
      </c>
      <c r="G617" s="61" t="s">
        <v>3780</v>
      </c>
      <c r="H617" s="61" t="s">
        <v>4976</v>
      </c>
      <c r="I617" s="61" t="s">
        <v>3780</v>
      </c>
      <c r="J617" s="62">
        <f t="shared" si="28"/>
        <v>0.4032986111111112</v>
      </c>
      <c r="K617" s="63">
        <v>1</v>
      </c>
      <c r="M617" s="61" t="s">
        <v>1649</v>
      </c>
      <c r="N617" s="61" t="s">
        <v>165</v>
      </c>
      <c r="O617" s="61" t="s">
        <v>166</v>
      </c>
      <c r="P617" s="61" t="s">
        <v>3794</v>
      </c>
      <c r="Q617" s="61" t="s">
        <v>3812</v>
      </c>
      <c r="R617" s="61" t="s">
        <v>6542</v>
      </c>
      <c r="S617" s="61" t="s">
        <v>3780</v>
      </c>
      <c r="T617" s="61" t="s">
        <v>6543</v>
      </c>
      <c r="U617" s="61" t="s">
        <v>3780</v>
      </c>
      <c r="V617" s="62"/>
      <c r="W617" s="61" t="str">
        <f t="shared" si="29"/>
        <v>08</v>
      </c>
      <c r="X617" s="62" t="str">
        <f t="shared" si="30"/>
        <v>17</v>
      </c>
      <c r="Y617" s="63">
        <v>1</v>
      </c>
    </row>
    <row r="618" spans="1:25" ht="14.4">
      <c r="A618" s="61" t="s">
        <v>1726</v>
      </c>
      <c r="B618" s="61" t="s">
        <v>40</v>
      </c>
      <c r="C618" s="61" t="s">
        <v>2010</v>
      </c>
      <c r="D618" s="61" t="s">
        <v>3834</v>
      </c>
      <c r="E618" s="61" t="s">
        <v>3988</v>
      </c>
      <c r="F618" s="61" t="s">
        <v>4977</v>
      </c>
      <c r="G618" s="61" t="s">
        <v>3780</v>
      </c>
      <c r="H618" s="61" t="s">
        <v>4978</v>
      </c>
      <c r="I618" s="61" t="s">
        <v>3780</v>
      </c>
      <c r="J618" s="62">
        <f t="shared" si="28"/>
        <v>0.40340277777777783</v>
      </c>
      <c r="K618" s="63">
        <v>1</v>
      </c>
      <c r="M618" s="61" t="s">
        <v>1226</v>
      </c>
      <c r="N618" s="61" t="s">
        <v>165</v>
      </c>
      <c r="O618" s="61" t="s">
        <v>166</v>
      </c>
      <c r="P618" s="61" t="s">
        <v>3992</v>
      </c>
      <c r="Q618" s="61" t="s">
        <v>3812</v>
      </c>
      <c r="R618" s="61" t="s">
        <v>6544</v>
      </c>
      <c r="S618" s="61" t="s">
        <v>3780</v>
      </c>
      <c r="T618" s="61" t="s">
        <v>6545</v>
      </c>
      <c r="U618" s="61" t="s">
        <v>3780</v>
      </c>
      <c r="V618" s="62"/>
      <c r="W618" s="61" t="str">
        <f t="shared" si="29"/>
        <v>08</v>
      </c>
      <c r="X618" s="62" t="str">
        <f t="shared" si="30"/>
        <v>21</v>
      </c>
      <c r="Y618" s="63">
        <v>2</v>
      </c>
    </row>
    <row r="619" spans="1:25" ht="14.4">
      <c r="A619" s="61" t="s">
        <v>1418</v>
      </c>
      <c r="B619" s="61" t="s">
        <v>187</v>
      </c>
      <c r="C619" s="61" t="s">
        <v>2090</v>
      </c>
      <c r="D619" s="61" t="s">
        <v>3819</v>
      </c>
      <c r="E619" s="61" t="s">
        <v>3961</v>
      </c>
      <c r="F619" s="61" t="s">
        <v>4979</v>
      </c>
      <c r="G619" s="61" t="s">
        <v>3780</v>
      </c>
      <c r="H619" s="61" t="s">
        <v>4980</v>
      </c>
      <c r="I619" s="61" t="s">
        <v>3780</v>
      </c>
      <c r="J619" s="62">
        <f t="shared" si="28"/>
        <v>0.40353009259259254</v>
      </c>
      <c r="K619" s="63">
        <v>1</v>
      </c>
      <c r="M619" s="61" t="s">
        <v>826</v>
      </c>
      <c r="N619" s="61" t="s">
        <v>165</v>
      </c>
      <c r="O619" s="61" t="s">
        <v>183</v>
      </c>
      <c r="P619" s="61" t="s">
        <v>3921</v>
      </c>
      <c r="Q619" s="61" t="s">
        <v>3812</v>
      </c>
      <c r="R619" s="61" t="s">
        <v>6546</v>
      </c>
      <c r="S619" s="61" t="s">
        <v>3780</v>
      </c>
      <c r="T619" s="61" t="s">
        <v>6547</v>
      </c>
      <c r="U619" s="61" t="s">
        <v>3780</v>
      </c>
      <c r="V619" s="62"/>
      <c r="W619" s="61" t="str">
        <f t="shared" si="29"/>
        <v>08</v>
      </c>
      <c r="X619" s="62" t="str">
        <f t="shared" si="30"/>
        <v>18</v>
      </c>
      <c r="Y619" s="63">
        <v>1</v>
      </c>
    </row>
    <row r="620" spans="1:25" ht="14.4">
      <c r="A620" s="61" t="s">
        <v>635</v>
      </c>
      <c r="B620" s="61" t="s">
        <v>187</v>
      </c>
      <c r="C620" s="61" t="s">
        <v>2090</v>
      </c>
      <c r="D620" s="61" t="s">
        <v>4069</v>
      </c>
      <c r="E620" s="61" t="s">
        <v>1776</v>
      </c>
      <c r="F620" s="61" t="s">
        <v>4981</v>
      </c>
      <c r="G620" s="61" t="s">
        <v>1776</v>
      </c>
      <c r="H620" s="61" t="s">
        <v>4982</v>
      </c>
      <c r="I620" s="61" t="s">
        <v>1776</v>
      </c>
      <c r="J620" s="62">
        <f t="shared" si="28"/>
        <v>0.40359953703703705</v>
      </c>
      <c r="K620" s="63">
        <v>1</v>
      </c>
      <c r="M620" s="61" t="s">
        <v>1672</v>
      </c>
      <c r="N620" s="61" t="s">
        <v>165</v>
      </c>
      <c r="O620" s="61" t="s">
        <v>166</v>
      </c>
      <c r="P620" s="61" t="s">
        <v>3886</v>
      </c>
      <c r="Q620" s="61" t="s">
        <v>3812</v>
      </c>
      <c r="R620" s="61" t="s">
        <v>6546</v>
      </c>
      <c r="S620" s="61" t="s">
        <v>3780</v>
      </c>
      <c r="T620" s="61" t="s">
        <v>6548</v>
      </c>
      <c r="U620" s="61" t="s">
        <v>3780</v>
      </c>
      <c r="V620" s="62"/>
      <c r="W620" s="61" t="str">
        <f t="shared" si="29"/>
        <v>08</v>
      </c>
      <c r="X620" s="62" t="str">
        <f t="shared" si="30"/>
        <v>19</v>
      </c>
      <c r="Y620" s="63">
        <v>1</v>
      </c>
    </row>
    <row r="621" spans="1:25" ht="14.4">
      <c r="A621" s="61" t="s">
        <v>1320</v>
      </c>
      <c r="B621" s="61" t="s">
        <v>187</v>
      </c>
      <c r="C621" s="61" t="s">
        <v>2090</v>
      </c>
      <c r="D621" s="61" t="s">
        <v>3802</v>
      </c>
      <c r="E621" s="61" t="s">
        <v>3927</v>
      </c>
      <c r="F621" s="61" t="s">
        <v>4983</v>
      </c>
      <c r="G621" s="61" t="s">
        <v>3767</v>
      </c>
      <c r="H621" s="61" t="s">
        <v>4984</v>
      </c>
      <c r="I621" s="61" t="s">
        <v>3767</v>
      </c>
      <c r="J621" s="62">
        <f t="shared" si="28"/>
        <v>0.40364583333333343</v>
      </c>
      <c r="K621" s="63">
        <v>0</v>
      </c>
      <c r="M621" s="61" t="s">
        <v>1221</v>
      </c>
      <c r="N621" s="61" t="s">
        <v>165</v>
      </c>
      <c r="O621" s="61" t="s">
        <v>166</v>
      </c>
      <c r="P621" s="61" t="s">
        <v>3794</v>
      </c>
      <c r="Q621" s="61" t="s">
        <v>3812</v>
      </c>
      <c r="R621" s="61" t="s">
        <v>5902</v>
      </c>
      <c r="S621" s="61" t="s">
        <v>3780</v>
      </c>
      <c r="T621" s="61" t="s">
        <v>6549</v>
      </c>
      <c r="U621" s="61" t="s">
        <v>3780</v>
      </c>
      <c r="V621" s="62"/>
      <c r="W621" s="61" t="str">
        <f t="shared" si="29"/>
        <v>08</v>
      </c>
      <c r="X621" s="62" t="str">
        <f t="shared" si="30"/>
        <v>19</v>
      </c>
      <c r="Y621" s="63">
        <v>1</v>
      </c>
    </row>
    <row r="622" spans="1:25" ht="14.4">
      <c r="A622" s="61" t="s">
        <v>635</v>
      </c>
      <c r="B622" s="61" t="s">
        <v>187</v>
      </c>
      <c r="C622" s="61" t="s">
        <v>2090</v>
      </c>
      <c r="D622" s="61" t="s">
        <v>3957</v>
      </c>
      <c r="E622" s="61" t="s">
        <v>3812</v>
      </c>
      <c r="F622" s="61" t="s">
        <v>4985</v>
      </c>
      <c r="G622" s="61" t="s">
        <v>3780</v>
      </c>
      <c r="H622" s="61" t="s">
        <v>4986</v>
      </c>
      <c r="I622" s="61" t="s">
        <v>3780</v>
      </c>
      <c r="J622" s="62">
        <f t="shared" si="28"/>
        <v>0.40374999999999994</v>
      </c>
      <c r="K622" s="63">
        <v>1</v>
      </c>
      <c r="M622" s="61" t="s">
        <v>1672</v>
      </c>
      <c r="N622" s="61" t="s">
        <v>165</v>
      </c>
      <c r="O622" s="61" t="s">
        <v>166</v>
      </c>
      <c r="P622" s="61" t="s">
        <v>3811</v>
      </c>
      <c r="Q622" s="61" t="s">
        <v>3812</v>
      </c>
      <c r="R622" s="61" t="s">
        <v>5902</v>
      </c>
      <c r="S622" s="61" t="s">
        <v>3780</v>
      </c>
      <c r="T622" s="61" t="s">
        <v>6550</v>
      </c>
      <c r="U622" s="61" t="s">
        <v>3780</v>
      </c>
      <c r="V622" s="62"/>
      <c r="W622" s="61" t="str">
        <f t="shared" si="29"/>
        <v>08</v>
      </c>
      <c r="X622" s="62" t="str">
        <f t="shared" si="30"/>
        <v>17</v>
      </c>
      <c r="Y622" s="63">
        <v>1</v>
      </c>
    </row>
    <row r="623" spans="1:25" ht="14.4">
      <c r="A623" s="61" t="s">
        <v>122</v>
      </c>
      <c r="B623" s="61" t="s">
        <v>40</v>
      </c>
      <c r="C623" s="61" t="s">
        <v>2016</v>
      </c>
      <c r="D623" s="61" t="s">
        <v>3886</v>
      </c>
      <c r="E623" s="61" t="s">
        <v>3849</v>
      </c>
      <c r="F623" s="61" t="s">
        <v>4987</v>
      </c>
      <c r="G623" s="61" t="s">
        <v>3780</v>
      </c>
      <c r="H623" s="61" t="s">
        <v>4988</v>
      </c>
      <c r="I623" s="61" t="s">
        <v>3780</v>
      </c>
      <c r="J623" s="62">
        <f t="shared" si="28"/>
        <v>0.4040740740740742</v>
      </c>
      <c r="K623" s="63">
        <v>1</v>
      </c>
      <c r="M623" s="61" t="s">
        <v>172</v>
      </c>
      <c r="N623" s="61" t="s">
        <v>165</v>
      </c>
      <c r="O623" s="61" t="s">
        <v>166</v>
      </c>
      <c r="P623" s="61" t="s">
        <v>3837</v>
      </c>
      <c r="Q623" s="61" t="s">
        <v>3812</v>
      </c>
      <c r="R623" s="61" t="s">
        <v>4410</v>
      </c>
      <c r="S623" s="61" t="s">
        <v>3780</v>
      </c>
      <c r="T623" s="61" t="s">
        <v>6551</v>
      </c>
      <c r="U623" s="61" t="s">
        <v>3780</v>
      </c>
      <c r="V623" s="62"/>
      <c r="W623" s="61" t="str">
        <f t="shared" si="29"/>
        <v>08</v>
      </c>
      <c r="X623" s="62" t="str">
        <f t="shared" si="30"/>
        <v>18</v>
      </c>
      <c r="Y623" s="63">
        <v>1</v>
      </c>
    </row>
    <row r="624" spans="1:25" ht="14.4">
      <c r="A624" s="61" t="s">
        <v>635</v>
      </c>
      <c r="B624" s="61" t="s">
        <v>187</v>
      </c>
      <c r="C624" s="61" t="s">
        <v>2090</v>
      </c>
      <c r="D624" s="61" t="s">
        <v>3782</v>
      </c>
      <c r="E624" s="61" t="s">
        <v>3812</v>
      </c>
      <c r="F624" s="61" t="s">
        <v>4989</v>
      </c>
      <c r="G624" s="61" t="s">
        <v>3780</v>
      </c>
      <c r="H624" s="61" t="s">
        <v>4990</v>
      </c>
      <c r="I624" s="61" t="s">
        <v>3780</v>
      </c>
      <c r="J624" s="62">
        <f t="shared" si="28"/>
        <v>0.40410879629629626</v>
      </c>
      <c r="K624" s="63">
        <v>1</v>
      </c>
      <c r="M624" s="61" t="s">
        <v>1722</v>
      </c>
      <c r="N624" s="61" t="s">
        <v>165</v>
      </c>
      <c r="O624" s="61" t="s">
        <v>166</v>
      </c>
      <c r="P624" s="61" t="s">
        <v>3794</v>
      </c>
      <c r="Q624" s="61" t="s">
        <v>3812</v>
      </c>
      <c r="R624" s="61" t="s">
        <v>6552</v>
      </c>
      <c r="S624" s="61" t="s">
        <v>3780</v>
      </c>
      <c r="T624" s="61" t="s">
        <v>3839</v>
      </c>
      <c r="U624" s="61" t="s">
        <v>3780</v>
      </c>
      <c r="V624" s="62"/>
      <c r="W624" s="61" t="str">
        <f t="shared" si="29"/>
        <v>08</v>
      </c>
      <c r="X624" s="62" t="str">
        <f t="shared" si="30"/>
        <v>17</v>
      </c>
      <c r="Y624" s="63">
        <v>1</v>
      </c>
    </row>
    <row r="625" spans="1:25" ht="14.4">
      <c r="A625" s="61" t="s">
        <v>1290</v>
      </c>
      <c r="B625" s="61" t="s">
        <v>40</v>
      </c>
      <c r="C625" s="61" t="s">
        <v>2016</v>
      </c>
      <c r="D625" s="61" t="s">
        <v>3960</v>
      </c>
      <c r="E625" s="61" t="s">
        <v>3812</v>
      </c>
      <c r="F625" s="61" t="s">
        <v>4991</v>
      </c>
      <c r="G625" s="61" t="s">
        <v>3780</v>
      </c>
      <c r="H625" s="61" t="s">
        <v>4992</v>
      </c>
      <c r="I625" s="61" t="s">
        <v>3780</v>
      </c>
      <c r="J625" s="62">
        <f t="shared" si="28"/>
        <v>0.40436342592592595</v>
      </c>
      <c r="K625" s="63">
        <v>1</v>
      </c>
      <c r="M625" s="61" t="s">
        <v>1226</v>
      </c>
      <c r="N625" s="61" t="s">
        <v>165</v>
      </c>
      <c r="O625" s="61" t="s">
        <v>166</v>
      </c>
      <c r="P625" s="61" t="s">
        <v>3938</v>
      </c>
      <c r="Q625" s="61" t="s">
        <v>3812</v>
      </c>
      <c r="R625" s="61" t="s">
        <v>6553</v>
      </c>
      <c r="S625" s="61" t="s">
        <v>3780</v>
      </c>
      <c r="T625" s="61" t="s">
        <v>6554</v>
      </c>
      <c r="U625" s="61" t="s">
        <v>3780</v>
      </c>
      <c r="V625" s="62"/>
      <c r="W625" s="61" t="str">
        <f t="shared" si="29"/>
        <v>08</v>
      </c>
      <c r="X625" s="62" t="str">
        <f t="shared" si="30"/>
        <v>20</v>
      </c>
      <c r="Y625" s="63">
        <v>2</v>
      </c>
    </row>
    <row r="626" spans="1:25" ht="14.4">
      <c r="A626" s="61" t="s">
        <v>1205</v>
      </c>
      <c r="B626" s="61" t="s">
        <v>40</v>
      </c>
      <c r="C626" s="61" t="s">
        <v>2016</v>
      </c>
      <c r="D626" s="61" t="s">
        <v>3819</v>
      </c>
      <c r="E626" s="61" t="s">
        <v>3820</v>
      </c>
      <c r="F626" s="61" t="s">
        <v>4993</v>
      </c>
      <c r="G626" s="61" t="s">
        <v>3780</v>
      </c>
      <c r="H626" s="61" t="s">
        <v>4994</v>
      </c>
      <c r="I626" s="61" t="s">
        <v>3780</v>
      </c>
      <c r="J626" s="62">
        <f t="shared" si="28"/>
        <v>0.40453703703703703</v>
      </c>
      <c r="K626" s="63">
        <v>1</v>
      </c>
      <c r="M626" s="61" t="s">
        <v>1464</v>
      </c>
      <c r="N626" s="61" t="s">
        <v>165</v>
      </c>
      <c r="O626" s="61" t="s">
        <v>166</v>
      </c>
      <c r="P626" s="61" t="s">
        <v>3840</v>
      </c>
      <c r="Q626" s="61" t="s">
        <v>3812</v>
      </c>
      <c r="R626" s="61" t="s">
        <v>4384</v>
      </c>
      <c r="S626" s="61" t="s">
        <v>3780</v>
      </c>
      <c r="T626" s="61" t="s">
        <v>6555</v>
      </c>
      <c r="U626" s="61" t="s">
        <v>3780</v>
      </c>
      <c r="V626" s="62"/>
      <c r="W626" s="61" t="str">
        <f t="shared" si="29"/>
        <v>08</v>
      </c>
      <c r="X626" s="62" t="str">
        <f t="shared" si="30"/>
        <v>17</v>
      </c>
      <c r="Y626" s="63">
        <v>1</v>
      </c>
    </row>
    <row r="627" spans="1:25" ht="14.4">
      <c r="A627" s="61" t="s">
        <v>1237</v>
      </c>
      <c r="B627" s="61" t="s">
        <v>187</v>
      </c>
      <c r="C627" s="61" t="s">
        <v>2090</v>
      </c>
      <c r="D627" s="61" t="s">
        <v>3782</v>
      </c>
      <c r="E627" s="61" t="s">
        <v>3808</v>
      </c>
      <c r="F627" s="61" t="s">
        <v>4995</v>
      </c>
      <c r="G627" s="61" t="s">
        <v>3780</v>
      </c>
      <c r="H627" s="61" t="s">
        <v>4996</v>
      </c>
      <c r="I627" s="61" t="s">
        <v>3780</v>
      </c>
      <c r="J627" s="62">
        <f t="shared" si="28"/>
        <v>0.40491898148148142</v>
      </c>
      <c r="K627" s="63">
        <v>1</v>
      </c>
      <c r="M627" s="61" t="s">
        <v>172</v>
      </c>
      <c r="N627" s="61" t="s">
        <v>165</v>
      </c>
      <c r="O627" s="61" t="s">
        <v>166</v>
      </c>
      <c r="P627" s="61" t="s">
        <v>3819</v>
      </c>
      <c r="Q627" s="61" t="s">
        <v>3812</v>
      </c>
      <c r="R627" s="61" t="s">
        <v>4547</v>
      </c>
      <c r="S627" s="61" t="s">
        <v>3780</v>
      </c>
      <c r="T627" s="61" t="s">
        <v>6378</v>
      </c>
      <c r="U627" s="61" t="s">
        <v>3780</v>
      </c>
      <c r="V627" s="62"/>
      <c r="W627" s="61" t="str">
        <f t="shared" si="29"/>
        <v>08</v>
      </c>
      <c r="X627" s="62" t="str">
        <f t="shared" si="30"/>
        <v>18</v>
      </c>
      <c r="Y627" s="63">
        <v>1</v>
      </c>
    </row>
    <row r="628" spans="1:25" ht="14.4">
      <c r="A628" s="61" t="s">
        <v>1419</v>
      </c>
      <c r="B628" s="61" t="s">
        <v>187</v>
      </c>
      <c r="C628" s="61" t="s">
        <v>2090</v>
      </c>
      <c r="D628" s="61" t="s">
        <v>3862</v>
      </c>
      <c r="E628" s="61" t="s">
        <v>3795</v>
      </c>
      <c r="F628" s="61" t="s">
        <v>4997</v>
      </c>
      <c r="G628" s="61" t="s">
        <v>3780</v>
      </c>
      <c r="H628" s="61" t="s">
        <v>4998</v>
      </c>
      <c r="I628" s="61" t="s">
        <v>3780</v>
      </c>
      <c r="J628" s="62">
        <f t="shared" si="28"/>
        <v>0.40530092592592593</v>
      </c>
      <c r="K628" s="63">
        <v>1</v>
      </c>
      <c r="M628" s="61" t="s">
        <v>766</v>
      </c>
      <c r="N628" s="61" t="s">
        <v>165</v>
      </c>
      <c r="O628" s="61" t="s">
        <v>166</v>
      </c>
      <c r="P628" s="61" t="s">
        <v>3886</v>
      </c>
      <c r="Q628" s="61" t="s">
        <v>3812</v>
      </c>
      <c r="R628" s="61" t="s">
        <v>6556</v>
      </c>
      <c r="S628" s="61" t="s">
        <v>3780</v>
      </c>
      <c r="T628" s="61" t="s">
        <v>6557</v>
      </c>
      <c r="U628" s="61" t="s">
        <v>3780</v>
      </c>
      <c r="V628" s="62"/>
      <c r="W628" s="61" t="str">
        <f t="shared" si="29"/>
        <v>08</v>
      </c>
      <c r="X628" s="62" t="str">
        <f t="shared" si="30"/>
        <v>18</v>
      </c>
      <c r="Y628" s="63">
        <v>1</v>
      </c>
    </row>
    <row r="629" spans="1:25" ht="14.4">
      <c r="A629" s="61" t="s">
        <v>1601</v>
      </c>
      <c r="B629" s="61" t="s">
        <v>187</v>
      </c>
      <c r="C629" s="61" t="s">
        <v>2090</v>
      </c>
      <c r="D629" s="61" t="s">
        <v>3938</v>
      </c>
      <c r="E629" s="61" t="s">
        <v>3812</v>
      </c>
      <c r="F629" s="61" t="s">
        <v>4433</v>
      </c>
      <c r="G629" s="61" t="s">
        <v>3780</v>
      </c>
      <c r="H629" s="61" t="s">
        <v>4999</v>
      </c>
      <c r="I629" s="61" t="s">
        <v>3780</v>
      </c>
      <c r="J629" s="62">
        <f t="shared" si="28"/>
        <v>0.40564814814814809</v>
      </c>
      <c r="K629" s="63">
        <v>1</v>
      </c>
      <c r="M629" s="61" t="s">
        <v>826</v>
      </c>
      <c r="N629" s="61" t="s">
        <v>165</v>
      </c>
      <c r="O629" s="61" t="s">
        <v>183</v>
      </c>
      <c r="P629" s="61" t="s">
        <v>4015</v>
      </c>
      <c r="Q629" s="61" t="s">
        <v>3812</v>
      </c>
      <c r="R629" s="61" t="s">
        <v>6556</v>
      </c>
      <c r="S629" s="61" t="s">
        <v>3780</v>
      </c>
      <c r="T629" s="61" t="s">
        <v>6558</v>
      </c>
      <c r="U629" s="61" t="s">
        <v>3780</v>
      </c>
      <c r="V629" s="62"/>
      <c r="W629" s="61" t="str">
        <f t="shared" si="29"/>
        <v>08</v>
      </c>
      <c r="X629" s="62" t="str">
        <f t="shared" si="30"/>
        <v>17</v>
      </c>
      <c r="Y629" s="63">
        <v>1</v>
      </c>
    </row>
    <row r="630" spans="1:25" ht="14.4">
      <c r="A630" s="61" t="s">
        <v>1483</v>
      </c>
      <c r="B630" s="61" t="s">
        <v>187</v>
      </c>
      <c r="C630" s="61" t="s">
        <v>2090</v>
      </c>
      <c r="D630" s="61" t="s">
        <v>3852</v>
      </c>
      <c r="E630" s="61" t="s">
        <v>3849</v>
      </c>
      <c r="F630" s="61" t="s">
        <v>5000</v>
      </c>
      <c r="G630" s="61" t="s">
        <v>3767</v>
      </c>
      <c r="H630" s="61" t="s">
        <v>5001</v>
      </c>
      <c r="I630" s="61" t="s">
        <v>3767</v>
      </c>
      <c r="J630" s="62">
        <f t="shared" si="28"/>
        <v>0.40594907407407416</v>
      </c>
      <c r="K630" s="63">
        <v>0</v>
      </c>
      <c r="M630" s="61" t="s">
        <v>1226</v>
      </c>
      <c r="N630" s="61" t="s">
        <v>165</v>
      </c>
      <c r="O630" s="61" t="s">
        <v>166</v>
      </c>
      <c r="P630" s="61" t="s">
        <v>3811</v>
      </c>
      <c r="Q630" s="61" t="s">
        <v>3812</v>
      </c>
      <c r="R630" s="61" t="s">
        <v>6556</v>
      </c>
      <c r="S630" s="61" t="s">
        <v>3780</v>
      </c>
      <c r="T630" s="61" t="s">
        <v>6559</v>
      </c>
      <c r="U630" s="61" t="s">
        <v>3780</v>
      </c>
      <c r="V630" s="62"/>
      <c r="W630" s="61" t="str">
        <f t="shared" si="29"/>
        <v>08</v>
      </c>
      <c r="X630" s="62" t="str">
        <f t="shared" si="30"/>
        <v>17</v>
      </c>
      <c r="Y630" s="63">
        <v>1</v>
      </c>
    </row>
    <row r="631" spans="1:25" ht="14.4">
      <c r="A631" s="61" t="s">
        <v>1164</v>
      </c>
      <c r="B631" s="61" t="s">
        <v>187</v>
      </c>
      <c r="C631" s="61" t="s">
        <v>2090</v>
      </c>
      <c r="D631" s="61" t="s">
        <v>3782</v>
      </c>
      <c r="E631" s="61" t="s">
        <v>3927</v>
      </c>
      <c r="F631" s="61" t="s">
        <v>5002</v>
      </c>
      <c r="G631" s="61" t="s">
        <v>3767</v>
      </c>
      <c r="H631" s="61" t="s">
        <v>5003</v>
      </c>
      <c r="I631" s="61" t="s">
        <v>3767</v>
      </c>
      <c r="J631" s="62">
        <f t="shared" si="28"/>
        <v>0.40604166666666663</v>
      </c>
      <c r="K631" s="63">
        <v>0</v>
      </c>
      <c r="M631" s="61" t="s">
        <v>1515</v>
      </c>
      <c r="N631" s="61" t="s">
        <v>165</v>
      </c>
      <c r="O631" s="61" t="s">
        <v>134</v>
      </c>
      <c r="P631" s="61" t="s">
        <v>3960</v>
      </c>
      <c r="Q631" s="61" t="s">
        <v>3812</v>
      </c>
      <c r="R631" s="61" t="s">
        <v>6560</v>
      </c>
      <c r="S631" s="61" t="s">
        <v>3780</v>
      </c>
      <c r="T631" s="61" t="s">
        <v>6561</v>
      </c>
      <c r="U631" s="61" t="s">
        <v>3780</v>
      </c>
      <c r="V631" s="62"/>
      <c r="W631" s="61" t="str">
        <f t="shared" si="29"/>
        <v>08</v>
      </c>
      <c r="X631" s="62" t="str">
        <f t="shared" si="30"/>
        <v>17</v>
      </c>
      <c r="Y631" s="63">
        <v>1</v>
      </c>
    </row>
    <row r="632" spans="1:25" ht="14.4">
      <c r="A632" s="61" t="s">
        <v>1666</v>
      </c>
      <c r="B632" s="61" t="s">
        <v>40</v>
      </c>
      <c r="C632" s="61" t="s">
        <v>2010</v>
      </c>
      <c r="D632" s="61" t="s">
        <v>3894</v>
      </c>
      <c r="E632" s="61" t="s">
        <v>3849</v>
      </c>
      <c r="F632" s="61" t="s">
        <v>5004</v>
      </c>
      <c r="G632" s="61" t="s">
        <v>3780</v>
      </c>
      <c r="H632" s="61" t="s">
        <v>5005</v>
      </c>
      <c r="I632" s="61" t="s">
        <v>3780</v>
      </c>
      <c r="J632" s="62">
        <f t="shared" si="28"/>
        <v>0.40609953703703716</v>
      </c>
      <c r="K632" s="63">
        <v>1</v>
      </c>
      <c r="M632" s="61" t="s">
        <v>631</v>
      </c>
      <c r="N632" s="61" t="s">
        <v>165</v>
      </c>
      <c r="O632" s="61" t="s">
        <v>166</v>
      </c>
      <c r="P632" s="61" t="s">
        <v>3819</v>
      </c>
      <c r="Q632" s="61" t="s">
        <v>3812</v>
      </c>
      <c r="R632" s="61" t="s">
        <v>6562</v>
      </c>
      <c r="S632" s="61" t="s">
        <v>3780</v>
      </c>
      <c r="T632" s="61" t="s">
        <v>3839</v>
      </c>
      <c r="U632" s="61" t="s">
        <v>3780</v>
      </c>
      <c r="V632" s="62"/>
      <c r="W632" s="61" t="str">
        <f t="shared" si="29"/>
        <v>08</v>
      </c>
      <c r="X632" s="62" t="str">
        <f t="shared" si="30"/>
        <v>17</v>
      </c>
      <c r="Y632" s="63">
        <v>1</v>
      </c>
    </row>
    <row r="633" spans="1:25" ht="14.4">
      <c r="A633" s="61" t="s">
        <v>638</v>
      </c>
      <c r="B633" s="61" t="s">
        <v>187</v>
      </c>
      <c r="C633" s="61" t="s">
        <v>2124</v>
      </c>
      <c r="D633" s="61" t="s">
        <v>3894</v>
      </c>
      <c r="E633" s="61" t="s">
        <v>5006</v>
      </c>
      <c r="F633" s="61" t="s">
        <v>5007</v>
      </c>
      <c r="G633" s="61" t="s">
        <v>3780</v>
      </c>
      <c r="H633" s="61" t="s">
        <v>5008</v>
      </c>
      <c r="I633" s="61" t="s">
        <v>3780</v>
      </c>
      <c r="J633" s="62">
        <f t="shared" si="28"/>
        <v>0.40614583333333337</v>
      </c>
      <c r="K633" s="63">
        <v>1</v>
      </c>
      <c r="M633" s="61" t="s">
        <v>271</v>
      </c>
      <c r="N633" s="61" t="s">
        <v>165</v>
      </c>
      <c r="O633" s="61" t="s">
        <v>207</v>
      </c>
      <c r="P633" s="61" t="s">
        <v>3819</v>
      </c>
      <c r="Q633" s="61" t="s">
        <v>3812</v>
      </c>
      <c r="R633" s="61" t="s">
        <v>6562</v>
      </c>
      <c r="S633" s="61" t="s">
        <v>3780</v>
      </c>
      <c r="T633" s="61" t="s">
        <v>6563</v>
      </c>
      <c r="U633" s="61" t="s">
        <v>3780</v>
      </c>
      <c r="V633" s="62"/>
      <c r="W633" s="61" t="str">
        <f t="shared" si="29"/>
        <v>08</v>
      </c>
      <c r="X633" s="62" t="str">
        <f t="shared" si="30"/>
        <v>17</v>
      </c>
      <c r="Y633" s="63">
        <v>1</v>
      </c>
    </row>
    <row r="634" spans="1:25" ht="14.4">
      <c r="A634" s="61" t="s">
        <v>1418</v>
      </c>
      <c r="B634" s="61" t="s">
        <v>187</v>
      </c>
      <c r="C634" s="61" t="s">
        <v>2090</v>
      </c>
      <c r="D634" s="61" t="s">
        <v>3867</v>
      </c>
      <c r="E634" s="61" t="s">
        <v>3845</v>
      </c>
      <c r="F634" s="61" t="s">
        <v>5009</v>
      </c>
      <c r="G634" s="61" t="s">
        <v>3780</v>
      </c>
      <c r="H634" s="61" t="s">
        <v>5010</v>
      </c>
      <c r="I634" s="61" t="s">
        <v>3780</v>
      </c>
      <c r="J634" s="62">
        <f t="shared" si="28"/>
        <v>0.40624999999999994</v>
      </c>
      <c r="K634" s="63">
        <v>1</v>
      </c>
      <c r="M634" s="61" t="s">
        <v>1226</v>
      </c>
      <c r="N634" s="61" t="s">
        <v>165</v>
      </c>
      <c r="O634" s="61" t="s">
        <v>166</v>
      </c>
      <c r="P634" s="61" t="s">
        <v>3859</v>
      </c>
      <c r="Q634" s="61" t="s">
        <v>3812</v>
      </c>
      <c r="R634" s="61" t="s">
        <v>4265</v>
      </c>
      <c r="S634" s="61" t="s">
        <v>3780</v>
      </c>
      <c r="T634" s="61" t="s">
        <v>6564</v>
      </c>
      <c r="U634" s="61" t="s">
        <v>3780</v>
      </c>
      <c r="V634" s="62"/>
      <c r="W634" s="61" t="str">
        <f t="shared" si="29"/>
        <v>08</v>
      </c>
      <c r="X634" s="62" t="str">
        <f t="shared" si="30"/>
        <v>17</v>
      </c>
      <c r="Y634" s="63">
        <v>1</v>
      </c>
    </row>
    <row r="635" spans="1:25" ht="14.4">
      <c r="A635" s="61" t="s">
        <v>1205</v>
      </c>
      <c r="B635" s="61" t="s">
        <v>40</v>
      </c>
      <c r="C635" s="61" t="s">
        <v>2016</v>
      </c>
      <c r="D635" s="61" t="s">
        <v>3802</v>
      </c>
      <c r="E635" s="61" t="s">
        <v>3988</v>
      </c>
      <c r="F635" s="61" t="s">
        <v>5011</v>
      </c>
      <c r="G635" s="61" t="s">
        <v>3780</v>
      </c>
      <c r="H635" s="61" t="s">
        <v>5012</v>
      </c>
      <c r="I635" s="61" t="s">
        <v>3780</v>
      </c>
      <c r="J635" s="62">
        <f t="shared" si="28"/>
        <v>0.40625000000000006</v>
      </c>
      <c r="K635" s="63">
        <v>1</v>
      </c>
      <c r="M635" s="61" t="s">
        <v>1464</v>
      </c>
      <c r="N635" s="61" t="s">
        <v>165</v>
      </c>
      <c r="O635" s="61" t="s">
        <v>166</v>
      </c>
      <c r="P635" s="61" t="s">
        <v>3794</v>
      </c>
      <c r="Q635" s="61" t="s">
        <v>3812</v>
      </c>
      <c r="R635" s="61" t="s">
        <v>6565</v>
      </c>
      <c r="S635" s="61" t="s">
        <v>3780</v>
      </c>
      <c r="T635" s="61" t="s">
        <v>6566</v>
      </c>
      <c r="U635" s="61" t="s">
        <v>3780</v>
      </c>
      <c r="V635" s="62"/>
      <c r="W635" s="61" t="str">
        <f t="shared" si="29"/>
        <v>08</v>
      </c>
      <c r="X635" s="62" t="str">
        <f t="shared" si="30"/>
        <v>17</v>
      </c>
      <c r="Y635" s="63">
        <v>1</v>
      </c>
    </row>
    <row r="636" spans="1:25" ht="14.4">
      <c r="A636" s="61" t="s">
        <v>1164</v>
      </c>
      <c r="B636" s="61" t="s">
        <v>187</v>
      </c>
      <c r="C636" s="61" t="s">
        <v>2090</v>
      </c>
      <c r="D636" s="61" t="s">
        <v>3852</v>
      </c>
      <c r="E636" s="61" t="s">
        <v>4002</v>
      </c>
      <c r="F636" s="61" t="s">
        <v>5013</v>
      </c>
      <c r="G636" s="61" t="s">
        <v>3767</v>
      </c>
      <c r="H636" s="61" t="s">
        <v>4663</v>
      </c>
      <c r="I636" s="61" t="s">
        <v>3767</v>
      </c>
      <c r="J636" s="62">
        <f t="shared" si="28"/>
        <v>0.40628472222222223</v>
      </c>
      <c r="K636" s="63">
        <v>0</v>
      </c>
      <c r="M636" s="61" t="s">
        <v>172</v>
      </c>
      <c r="N636" s="61" t="s">
        <v>165</v>
      </c>
      <c r="O636" s="61" t="s">
        <v>166</v>
      </c>
      <c r="P636" s="61" t="s">
        <v>3802</v>
      </c>
      <c r="Q636" s="61" t="s">
        <v>3812</v>
      </c>
      <c r="R636" s="61" t="s">
        <v>6567</v>
      </c>
      <c r="S636" s="61" t="s">
        <v>3780</v>
      </c>
      <c r="T636" s="61" t="s">
        <v>6568</v>
      </c>
      <c r="U636" s="61" t="s">
        <v>3780</v>
      </c>
      <c r="V636" s="62"/>
      <c r="W636" s="61" t="str">
        <f t="shared" si="29"/>
        <v>08</v>
      </c>
      <c r="X636" s="62" t="str">
        <f t="shared" si="30"/>
        <v>19</v>
      </c>
      <c r="Y636" s="63">
        <v>1</v>
      </c>
    </row>
    <row r="637" spans="1:25" ht="14.4">
      <c r="A637" s="61" t="s">
        <v>186</v>
      </c>
      <c r="B637" s="61" t="s">
        <v>187</v>
      </c>
      <c r="C637" s="61" t="s">
        <v>2090</v>
      </c>
      <c r="D637" s="61" t="s">
        <v>3837</v>
      </c>
      <c r="E637" s="61" t="s">
        <v>3795</v>
      </c>
      <c r="F637" s="61" t="s">
        <v>5014</v>
      </c>
      <c r="G637" s="61" t="s">
        <v>3780</v>
      </c>
      <c r="H637" s="61" t="s">
        <v>5015</v>
      </c>
      <c r="I637" s="61" t="s">
        <v>3780</v>
      </c>
      <c r="J637" s="62">
        <f t="shared" si="28"/>
        <v>0.40628472222222228</v>
      </c>
      <c r="K637" s="63">
        <v>1</v>
      </c>
      <c r="M637" s="61" t="s">
        <v>172</v>
      </c>
      <c r="N637" s="61" t="s">
        <v>165</v>
      </c>
      <c r="O637" s="61" t="s">
        <v>166</v>
      </c>
      <c r="P637" s="61" t="s">
        <v>3840</v>
      </c>
      <c r="Q637" s="61" t="s">
        <v>3812</v>
      </c>
      <c r="R637" s="61" t="s">
        <v>6569</v>
      </c>
      <c r="S637" s="61" t="s">
        <v>3780</v>
      </c>
      <c r="T637" s="61" t="s">
        <v>6570</v>
      </c>
      <c r="U637" s="61" t="s">
        <v>3780</v>
      </c>
      <c r="V637" s="62"/>
      <c r="W637" s="61" t="str">
        <f t="shared" si="29"/>
        <v>08</v>
      </c>
      <c r="X637" s="62" t="str">
        <f t="shared" si="30"/>
        <v>17</v>
      </c>
      <c r="Y637" s="63">
        <v>1</v>
      </c>
    </row>
    <row r="638" spans="1:25" ht="14.4">
      <c r="A638" s="61" t="s">
        <v>1666</v>
      </c>
      <c r="B638" s="61" t="s">
        <v>40</v>
      </c>
      <c r="C638" s="61" t="s">
        <v>2010</v>
      </c>
      <c r="D638" s="61" t="s">
        <v>3823</v>
      </c>
      <c r="E638" s="61" t="s">
        <v>3812</v>
      </c>
      <c r="F638" s="61" t="s">
        <v>5016</v>
      </c>
      <c r="G638" s="61" t="s">
        <v>3780</v>
      </c>
      <c r="H638" s="61" t="s">
        <v>3839</v>
      </c>
      <c r="I638" s="61" t="s">
        <v>3780</v>
      </c>
      <c r="J638" s="62">
        <f t="shared" si="28"/>
        <v>0.40630787037037036</v>
      </c>
      <c r="K638" s="63">
        <v>1</v>
      </c>
      <c r="M638" s="61" t="s">
        <v>1133</v>
      </c>
      <c r="N638" s="61" t="s">
        <v>165</v>
      </c>
      <c r="O638" s="61" t="s">
        <v>166</v>
      </c>
      <c r="P638" s="61" t="s">
        <v>3960</v>
      </c>
      <c r="Q638" s="61" t="s">
        <v>3812</v>
      </c>
      <c r="R638" s="61" t="s">
        <v>4676</v>
      </c>
      <c r="S638" s="61" t="s">
        <v>3780</v>
      </c>
      <c r="T638" s="61" t="s">
        <v>4679</v>
      </c>
      <c r="U638" s="61" t="s">
        <v>3780</v>
      </c>
      <c r="V638" s="62"/>
      <c r="W638" s="61" t="str">
        <f t="shared" si="29"/>
        <v>08</v>
      </c>
      <c r="X638" s="62" t="str">
        <f t="shared" si="30"/>
        <v>17</v>
      </c>
      <c r="Y638" s="63">
        <v>1</v>
      </c>
    </row>
    <row r="639" spans="1:25" ht="14.4">
      <c r="A639" s="61" t="s">
        <v>1128</v>
      </c>
      <c r="B639" s="61" t="s">
        <v>187</v>
      </c>
      <c r="C639" s="61" t="s">
        <v>2090</v>
      </c>
      <c r="D639" s="61" t="s">
        <v>3794</v>
      </c>
      <c r="E639" s="61" t="s">
        <v>3795</v>
      </c>
      <c r="F639" s="61" t="s">
        <v>5017</v>
      </c>
      <c r="G639" s="61" t="s">
        <v>3780</v>
      </c>
      <c r="H639" s="61" t="s">
        <v>4323</v>
      </c>
      <c r="I639" s="61" t="s">
        <v>3780</v>
      </c>
      <c r="J639" s="62">
        <f t="shared" si="28"/>
        <v>0.40631944444444451</v>
      </c>
      <c r="K639" s="63">
        <v>1</v>
      </c>
      <c r="M639" s="61" t="s">
        <v>1672</v>
      </c>
      <c r="N639" s="61" t="s">
        <v>165</v>
      </c>
      <c r="O639" s="61" t="s">
        <v>166</v>
      </c>
      <c r="P639" s="61" t="s">
        <v>3938</v>
      </c>
      <c r="Q639" s="61" t="s">
        <v>3812</v>
      </c>
      <c r="R639" s="61" t="s">
        <v>6571</v>
      </c>
      <c r="S639" s="61" t="s">
        <v>3780</v>
      </c>
      <c r="T639" s="61" t="s">
        <v>4269</v>
      </c>
      <c r="U639" s="61" t="s">
        <v>3780</v>
      </c>
      <c r="V639" s="62"/>
      <c r="W639" s="61" t="str">
        <f t="shared" si="29"/>
        <v>08</v>
      </c>
      <c r="X639" s="62" t="str">
        <f t="shared" si="30"/>
        <v>20</v>
      </c>
      <c r="Y639" s="63">
        <v>2</v>
      </c>
    </row>
    <row r="640" spans="1:25" ht="14.4">
      <c r="A640" s="61" t="s">
        <v>775</v>
      </c>
      <c r="B640" s="61" t="s">
        <v>187</v>
      </c>
      <c r="C640" s="61" t="s">
        <v>2090</v>
      </c>
      <c r="D640" s="61" t="s">
        <v>3834</v>
      </c>
      <c r="E640" s="61" t="s">
        <v>3927</v>
      </c>
      <c r="F640" s="61" t="s">
        <v>5018</v>
      </c>
      <c r="G640" s="61" t="s">
        <v>3780</v>
      </c>
      <c r="H640" s="61" t="s">
        <v>5019</v>
      </c>
      <c r="I640" s="61" t="s">
        <v>3780</v>
      </c>
      <c r="J640" s="62">
        <f t="shared" si="28"/>
        <v>0.40644675925925927</v>
      </c>
      <c r="K640" s="63">
        <v>1</v>
      </c>
      <c r="M640" s="61" t="s">
        <v>1221</v>
      </c>
      <c r="N640" s="61" t="s">
        <v>165</v>
      </c>
      <c r="O640" s="61" t="s">
        <v>166</v>
      </c>
      <c r="P640" s="61" t="s">
        <v>3782</v>
      </c>
      <c r="Q640" s="61" t="s">
        <v>3812</v>
      </c>
      <c r="R640" s="61" t="s">
        <v>6572</v>
      </c>
      <c r="S640" s="61" t="s">
        <v>3780</v>
      </c>
      <c r="T640" s="61" t="s">
        <v>6573</v>
      </c>
      <c r="U640" s="61" t="s">
        <v>3780</v>
      </c>
      <c r="V640" s="62"/>
      <c r="W640" s="61" t="str">
        <f t="shared" si="29"/>
        <v>08</v>
      </c>
      <c r="X640" s="62" t="str">
        <f t="shared" si="30"/>
        <v>18</v>
      </c>
      <c r="Y640" s="63">
        <v>1</v>
      </c>
    </row>
    <row r="641" spans="1:25" ht="14.4">
      <c r="A641" s="61" t="s">
        <v>1198</v>
      </c>
      <c r="B641" s="61" t="s">
        <v>187</v>
      </c>
      <c r="C641" s="61" t="s">
        <v>2090</v>
      </c>
      <c r="D641" s="61" t="s">
        <v>4015</v>
      </c>
      <c r="E641" s="61" t="s">
        <v>4577</v>
      </c>
      <c r="F641" s="61" t="s">
        <v>5020</v>
      </c>
      <c r="G641" s="61" t="s">
        <v>3780</v>
      </c>
      <c r="H641" s="61" t="s">
        <v>5021</v>
      </c>
      <c r="I641" s="61" t="s">
        <v>3780</v>
      </c>
      <c r="J641" s="62">
        <f t="shared" si="28"/>
        <v>0.40652777777777777</v>
      </c>
      <c r="K641" s="63">
        <v>1</v>
      </c>
      <c r="M641" s="61" t="s">
        <v>1722</v>
      </c>
      <c r="N641" s="61" t="s">
        <v>165</v>
      </c>
      <c r="O641" s="61" t="s">
        <v>166</v>
      </c>
      <c r="P641" s="61" t="s">
        <v>3782</v>
      </c>
      <c r="Q641" s="61" t="s">
        <v>3812</v>
      </c>
      <c r="R641" s="61" t="s">
        <v>6574</v>
      </c>
      <c r="S641" s="61" t="s">
        <v>3780</v>
      </c>
      <c r="T641" s="61" t="s">
        <v>4835</v>
      </c>
      <c r="U641" s="61" t="s">
        <v>3780</v>
      </c>
      <c r="V641" s="62"/>
      <c r="W641" s="61" t="str">
        <f t="shared" si="29"/>
        <v>08</v>
      </c>
      <c r="X641" s="62" t="str">
        <f t="shared" si="30"/>
        <v>17</v>
      </c>
      <c r="Y641" s="63">
        <v>1</v>
      </c>
    </row>
    <row r="642" spans="1:25" ht="14.4">
      <c r="A642" s="61" t="s">
        <v>636</v>
      </c>
      <c r="B642" s="61" t="s">
        <v>187</v>
      </c>
      <c r="C642" s="61" t="s">
        <v>2090</v>
      </c>
      <c r="D642" s="61" t="s">
        <v>3852</v>
      </c>
      <c r="E642" s="61" t="s">
        <v>3912</v>
      </c>
      <c r="F642" s="61" t="s">
        <v>5022</v>
      </c>
      <c r="G642" s="61" t="s">
        <v>3780</v>
      </c>
      <c r="H642" s="61" t="s">
        <v>5023</v>
      </c>
      <c r="I642" s="61" t="s">
        <v>3780</v>
      </c>
      <c r="J642" s="62">
        <f t="shared" si="28"/>
        <v>0.40697916666666661</v>
      </c>
      <c r="K642" s="63">
        <v>1</v>
      </c>
      <c r="M642" s="61" t="s">
        <v>826</v>
      </c>
      <c r="N642" s="61" t="s">
        <v>165</v>
      </c>
      <c r="O642" s="61" t="s">
        <v>183</v>
      </c>
      <c r="P642" s="61" t="s">
        <v>3777</v>
      </c>
      <c r="Q642" s="61" t="s">
        <v>3812</v>
      </c>
      <c r="R642" s="61" t="s">
        <v>6575</v>
      </c>
      <c r="S642" s="61" t="s">
        <v>3780</v>
      </c>
      <c r="T642" s="61" t="s">
        <v>6576</v>
      </c>
      <c r="U642" s="61" t="s">
        <v>3780</v>
      </c>
      <c r="V642" s="62"/>
      <c r="W642" s="61" t="str">
        <f t="shared" si="29"/>
        <v>08</v>
      </c>
      <c r="X642" s="62" t="str">
        <f t="shared" si="30"/>
        <v>17</v>
      </c>
      <c r="Y642" s="63">
        <v>1</v>
      </c>
    </row>
    <row r="643" spans="1:25" ht="14.4">
      <c r="A643" s="61" t="s">
        <v>556</v>
      </c>
      <c r="B643" s="61" t="s">
        <v>187</v>
      </c>
      <c r="C643" s="61" t="s">
        <v>2090</v>
      </c>
      <c r="D643" s="61" t="s">
        <v>3862</v>
      </c>
      <c r="E643" s="61" t="s">
        <v>3985</v>
      </c>
      <c r="F643" s="61" t="s">
        <v>5024</v>
      </c>
      <c r="G643" s="61" t="s">
        <v>3780</v>
      </c>
      <c r="H643" s="61" t="s">
        <v>5025</v>
      </c>
      <c r="I643" s="61" t="s">
        <v>3780</v>
      </c>
      <c r="J643" s="62">
        <f t="shared" si="28"/>
        <v>0.40704861111111107</v>
      </c>
      <c r="K643" s="63">
        <v>1</v>
      </c>
      <c r="M643" s="61" t="s">
        <v>1672</v>
      </c>
      <c r="N643" s="61" t="s">
        <v>165</v>
      </c>
      <c r="O643" s="61" t="s">
        <v>166</v>
      </c>
      <c r="P643" s="61" t="s">
        <v>3992</v>
      </c>
      <c r="Q643" s="61" t="s">
        <v>3812</v>
      </c>
      <c r="R643" s="61" t="s">
        <v>6575</v>
      </c>
      <c r="S643" s="61" t="s">
        <v>3780</v>
      </c>
      <c r="T643" s="61" t="s">
        <v>6577</v>
      </c>
      <c r="U643" s="61" t="s">
        <v>3780</v>
      </c>
      <c r="V643" s="62"/>
      <c r="W643" s="61" t="str">
        <f t="shared" si="29"/>
        <v>08</v>
      </c>
      <c r="X643" s="62" t="str">
        <f t="shared" si="30"/>
        <v>18</v>
      </c>
      <c r="Y643" s="63">
        <v>1</v>
      </c>
    </row>
    <row r="644" spans="1:25" ht="14.4">
      <c r="A644" s="61" t="s">
        <v>1354</v>
      </c>
      <c r="B644" s="61" t="s">
        <v>187</v>
      </c>
      <c r="C644" s="61" t="s">
        <v>2090</v>
      </c>
      <c r="D644" s="61" t="s">
        <v>3829</v>
      </c>
      <c r="E644" s="61" t="s">
        <v>3968</v>
      </c>
      <c r="F644" s="61" t="s">
        <v>5026</v>
      </c>
      <c r="G644" s="61" t="s">
        <v>3780</v>
      </c>
      <c r="H644" s="61" t="s">
        <v>5027</v>
      </c>
      <c r="I644" s="61" t="s">
        <v>3780</v>
      </c>
      <c r="J644" s="62">
        <f t="shared" ref="J644:J707" si="31">H644-F644</f>
        <v>0.40704861111111112</v>
      </c>
      <c r="K644" s="63">
        <v>1</v>
      </c>
      <c r="M644" s="61" t="s">
        <v>172</v>
      </c>
      <c r="N644" s="61" t="s">
        <v>165</v>
      </c>
      <c r="O644" s="61" t="s">
        <v>166</v>
      </c>
      <c r="P644" s="61" t="s">
        <v>3777</v>
      </c>
      <c r="Q644" s="61" t="s">
        <v>3812</v>
      </c>
      <c r="R644" s="61" t="s">
        <v>6578</v>
      </c>
      <c r="S644" s="61" t="s">
        <v>3780</v>
      </c>
      <c r="T644" s="61" t="s">
        <v>6579</v>
      </c>
      <c r="U644" s="61" t="s">
        <v>3780</v>
      </c>
      <c r="V644" s="62"/>
      <c r="W644" s="61" t="str">
        <f t="shared" si="29"/>
        <v>08</v>
      </c>
      <c r="X644" s="62" t="str">
        <f t="shared" si="30"/>
        <v>18</v>
      </c>
      <c r="Y644" s="63">
        <v>1</v>
      </c>
    </row>
    <row r="645" spans="1:25" ht="14.4">
      <c r="A645" s="61" t="s">
        <v>635</v>
      </c>
      <c r="B645" s="61" t="s">
        <v>187</v>
      </c>
      <c r="C645" s="61" t="s">
        <v>2090</v>
      </c>
      <c r="D645" s="61" t="s">
        <v>3894</v>
      </c>
      <c r="E645" s="61" t="s">
        <v>3849</v>
      </c>
      <c r="F645" s="61" t="s">
        <v>5028</v>
      </c>
      <c r="G645" s="61" t="s">
        <v>3780</v>
      </c>
      <c r="H645" s="61" t="s">
        <v>5029</v>
      </c>
      <c r="I645" s="61" t="s">
        <v>3780</v>
      </c>
      <c r="J645" s="62">
        <f t="shared" si="31"/>
        <v>0.40706018518518522</v>
      </c>
      <c r="K645" s="63">
        <v>1</v>
      </c>
      <c r="M645" s="61" t="s">
        <v>172</v>
      </c>
      <c r="N645" s="61" t="s">
        <v>165</v>
      </c>
      <c r="O645" s="61" t="s">
        <v>166</v>
      </c>
      <c r="P645" s="61" t="s">
        <v>3852</v>
      </c>
      <c r="Q645" s="61" t="s">
        <v>3812</v>
      </c>
      <c r="R645" s="61" t="s">
        <v>6580</v>
      </c>
      <c r="S645" s="61" t="s">
        <v>3780</v>
      </c>
      <c r="T645" s="61" t="s">
        <v>6512</v>
      </c>
      <c r="U645" s="61" t="s">
        <v>3780</v>
      </c>
      <c r="V645" s="62"/>
      <c r="W645" s="61" t="str">
        <f t="shared" ref="W645:W708" si="32">TEXT(R645,"hh")</f>
        <v>08</v>
      </c>
      <c r="X645" s="62" t="str">
        <f t="shared" ref="X645:X708" si="33">TEXT(T645,"HH")</f>
        <v>17</v>
      </c>
      <c r="Y645" s="63">
        <v>1</v>
      </c>
    </row>
    <row r="646" spans="1:25" ht="14.4">
      <c r="A646" s="61" t="s">
        <v>1419</v>
      </c>
      <c r="B646" s="61" t="s">
        <v>187</v>
      </c>
      <c r="C646" s="61" t="s">
        <v>2090</v>
      </c>
      <c r="D646" s="61" t="s">
        <v>3782</v>
      </c>
      <c r="E646" s="61" t="s">
        <v>3795</v>
      </c>
      <c r="F646" s="61" t="s">
        <v>5030</v>
      </c>
      <c r="G646" s="61" t="s">
        <v>3780</v>
      </c>
      <c r="H646" s="61" t="s">
        <v>5031</v>
      </c>
      <c r="I646" s="61" t="s">
        <v>3780</v>
      </c>
      <c r="J646" s="62">
        <f t="shared" si="31"/>
        <v>0.4074652777777778</v>
      </c>
      <c r="K646" s="63">
        <v>1</v>
      </c>
      <c r="M646" s="61" t="s">
        <v>1464</v>
      </c>
      <c r="N646" s="61" t="s">
        <v>165</v>
      </c>
      <c r="O646" s="61" t="s">
        <v>166</v>
      </c>
      <c r="P646" s="61" t="s">
        <v>3819</v>
      </c>
      <c r="Q646" s="61" t="s">
        <v>3812</v>
      </c>
      <c r="R646" s="61" t="s">
        <v>5905</v>
      </c>
      <c r="S646" s="61" t="s">
        <v>3780</v>
      </c>
      <c r="T646" s="61" t="s">
        <v>6581</v>
      </c>
      <c r="U646" s="61" t="s">
        <v>3780</v>
      </c>
      <c r="V646" s="62"/>
      <c r="W646" s="61" t="str">
        <f t="shared" si="32"/>
        <v>08</v>
      </c>
      <c r="X646" s="62" t="str">
        <f t="shared" si="33"/>
        <v>17</v>
      </c>
      <c r="Y646" s="63">
        <v>1</v>
      </c>
    </row>
    <row r="647" spans="1:25" ht="14.4">
      <c r="A647" s="61" t="s">
        <v>1127</v>
      </c>
      <c r="B647" s="61" t="s">
        <v>187</v>
      </c>
      <c r="C647" s="61" t="s">
        <v>2090</v>
      </c>
      <c r="D647" s="61" t="s">
        <v>3798</v>
      </c>
      <c r="E647" s="61" t="s">
        <v>1776</v>
      </c>
      <c r="F647" s="61" t="s">
        <v>5032</v>
      </c>
      <c r="G647" s="61" t="s">
        <v>1776</v>
      </c>
      <c r="H647" s="61" t="s">
        <v>5033</v>
      </c>
      <c r="I647" s="61" t="s">
        <v>1776</v>
      </c>
      <c r="J647" s="62">
        <f t="shared" si="31"/>
        <v>0.4079050925925925</v>
      </c>
      <c r="K647" s="63">
        <v>1</v>
      </c>
      <c r="M647" s="61" t="s">
        <v>904</v>
      </c>
      <c r="N647" s="61" t="s">
        <v>165</v>
      </c>
      <c r="O647" s="61" t="s">
        <v>207</v>
      </c>
      <c r="P647" s="61" t="s">
        <v>3992</v>
      </c>
      <c r="Q647" s="61" t="s">
        <v>3812</v>
      </c>
      <c r="R647" s="61" t="s">
        <v>6582</v>
      </c>
      <c r="S647" s="61" t="s">
        <v>3780</v>
      </c>
      <c r="T647" s="61" t="s">
        <v>6583</v>
      </c>
      <c r="U647" s="61" t="s">
        <v>3780</v>
      </c>
      <c r="V647" s="62"/>
      <c r="W647" s="61" t="str">
        <f t="shared" si="32"/>
        <v>08</v>
      </c>
      <c r="X647" s="62" t="str">
        <f t="shared" si="33"/>
        <v>21</v>
      </c>
      <c r="Y647" s="63">
        <v>2</v>
      </c>
    </row>
    <row r="648" spans="1:25" ht="14.4">
      <c r="A648" s="61" t="s">
        <v>1128</v>
      </c>
      <c r="B648" s="61" t="s">
        <v>187</v>
      </c>
      <c r="C648" s="61" t="s">
        <v>2090</v>
      </c>
      <c r="D648" s="61" t="s">
        <v>3862</v>
      </c>
      <c r="E648" s="61" t="s">
        <v>3795</v>
      </c>
      <c r="F648" s="61" t="s">
        <v>5034</v>
      </c>
      <c r="G648" s="61" t="s">
        <v>3780</v>
      </c>
      <c r="H648" s="61" t="s">
        <v>5035</v>
      </c>
      <c r="I648" s="61" t="s">
        <v>3780</v>
      </c>
      <c r="J648" s="62">
        <f t="shared" si="31"/>
        <v>0.40799768518518514</v>
      </c>
      <c r="K648" s="63">
        <v>1</v>
      </c>
      <c r="M648" s="61" t="s">
        <v>1672</v>
      </c>
      <c r="N648" s="61" t="s">
        <v>165</v>
      </c>
      <c r="O648" s="61" t="s">
        <v>166</v>
      </c>
      <c r="P648" s="61" t="s">
        <v>3859</v>
      </c>
      <c r="Q648" s="61" t="s">
        <v>3812</v>
      </c>
      <c r="R648" s="61" t="s">
        <v>5180</v>
      </c>
      <c r="S648" s="61" t="s">
        <v>3780</v>
      </c>
      <c r="T648" s="61" t="s">
        <v>6584</v>
      </c>
      <c r="U648" s="61" t="s">
        <v>3780</v>
      </c>
      <c r="V648" s="62"/>
      <c r="W648" s="61" t="str">
        <f t="shared" si="32"/>
        <v>08</v>
      </c>
      <c r="X648" s="62" t="str">
        <f t="shared" si="33"/>
        <v>19</v>
      </c>
      <c r="Y648" s="63">
        <v>1</v>
      </c>
    </row>
    <row r="649" spans="1:25" ht="14.4">
      <c r="A649" s="61" t="s">
        <v>636</v>
      </c>
      <c r="B649" s="61" t="s">
        <v>187</v>
      </c>
      <c r="C649" s="61" t="s">
        <v>2090</v>
      </c>
      <c r="D649" s="61" t="s">
        <v>3802</v>
      </c>
      <c r="E649" s="61" t="s">
        <v>3795</v>
      </c>
      <c r="F649" s="61" t="s">
        <v>5036</v>
      </c>
      <c r="G649" s="61" t="s">
        <v>3780</v>
      </c>
      <c r="H649" s="61" t="s">
        <v>5037</v>
      </c>
      <c r="I649" s="61" t="s">
        <v>3780</v>
      </c>
      <c r="J649" s="62">
        <f t="shared" si="31"/>
        <v>0.40810185185185183</v>
      </c>
      <c r="K649" s="63">
        <v>1</v>
      </c>
      <c r="M649" s="61" t="s">
        <v>1679</v>
      </c>
      <c r="N649" s="61" t="s">
        <v>165</v>
      </c>
      <c r="O649" s="61" t="s">
        <v>166</v>
      </c>
      <c r="P649" s="61" t="s">
        <v>3886</v>
      </c>
      <c r="Q649" s="61" t="s">
        <v>3812</v>
      </c>
      <c r="R649" s="61" t="s">
        <v>6585</v>
      </c>
      <c r="S649" s="61" t="s">
        <v>3780</v>
      </c>
      <c r="T649" s="61" t="s">
        <v>6296</v>
      </c>
      <c r="U649" s="61" t="s">
        <v>3780</v>
      </c>
      <c r="V649" s="62"/>
      <c r="W649" s="61" t="str">
        <f t="shared" si="32"/>
        <v>08</v>
      </c>
      <c r="X649" s="62" t="str">
        <f t="shared" si="33"/>
        <v>17</v>
      </c>
      <c r="Y649" s="63">
        <v>1</v>
      </c>
    </row>
    <row r="650" spans="1:25" ht="14.4">
      <c r="A650" s="61" t="s">
        <v>1193</v>
      </c>
      <c r="B650" s="61" t="s">
        <v>187</v>
      </c>
      <c r="C650" s="61" t="s">
        <v>3622</v>
      </c>
      <c r="D650" s="61" t="s">
        <v>4069</v>
      </c>
      <c r="E650" s="61" t="s">
        <v>4123</v>
      </c>
      <c r="F650" s="61" t="s">
        <v>5038</v>
      </c>
      <c r="G650" s="61" t="s">
        <v>3780</v>
      </c>
      <c r="H650" s="61" t="s">
        <v>5039</v>
      </c>
      <c r="I650" s="61" t="s">
        <v>3780</v>
      </c>
      <c r="J650" s="62">
        <f t="shared" si="31"/>
        <v>0.40834490740740736</v>
      </c>
      <c r="K650" s="63">
        <v>1</v>
      </c>
      <c r="M650" s="61" t="s">
        <v>1464</v>
      </c>
      <c r="N650" s="61" t="s">
        <v>165</v>
      </c>
      <c r="O650" s="61" t="s">
        <v>166</v>
      </c>
      <c r="P650" s="61" t="s">
        <v>3802</v>
      </c>
      <c r="Q650" s="61" t="s">
        <v>3812</v>
      </c>
      <c r="R650" s="61" t="s">
        <v>6586</v>
      </c>
      <c r="S650" s="61" t="s">
        <v>3780</v>
      </c>
      <c r="T650" s="61" t="s">
        <v>6587</v>
      </c>
      <c r="U650" s="61" t="s">
        <v>3780</v>
      </c>
      <c r="V650" s="62"/>
      <c r="W650" s="61" t="str">
        <f t="shared" si="32"/>
        <v>08</v>
      </c>
      <c r="X650" s="62" t="str">
        <f t="shared" si="33"/>
        <v>17</v>
      </c>
      <c r="Y650" s="63">
        <v>1</v>
      </c>
    </row>
    <row r="651" spans="1:25" ht="14.4">
      <c r="A651" s="61" t="s">
        <v>840</v>
      </c>
      <c r="B651" s="61" t="s">
        <v>187</v>
      </c>
      <c r="C651" s="61" t="s">
        <v>2124</v>
      </c>
      <c r="D651" s="61" t="s">
        <v>3807</v>
      </c>
      <c r="E651" s="61" t="s">
        <v>3927</v>
      </c>
      <c r="F651" s="61" t="s">
        <v>5040</v>
      </c>
      <c r="G651" s="61" t="s">
        <v>3767</v>
      </c>
      <c r="H651" s="61" t="s">
        <v>4984</v>
      </c>
      <c r="I651" s="61" t="s">
        <v>3767</v>
      </c>
      <c r="J651" s="62">
        <f t="shared" si="31"/>
        <v>0.40870370370370379</v>
      </c>
      <c r="K651" s="63">
        <v>0</v>
      </c>
      <c r="M651" s="61" t="s">
        <v>931</v>
      </c>
      <c r="N651" s="61" t="s">
        <v>165</v>
      </c>
      <c r="O651" s="61" t="s">
        <v>134</v>
      </c>
      <c r="P651" s="61" t="s">
        <v>3947</v>
      </c>
      <c r="Q651" s="61" t="s">
        <v>3812</v>
      </c>
      <c r="R651" s="61" t="s">
        <v>6588</v>
      </c>
      <c r="S651" s="61" t="s">
        <v>3780</v>
      </c>
      <c r="T651" s="61" t="s">
        <v>4729</v>
      </c>
      <c r="U651" s="61" t="s">
        <v>3780</v>
      </c>
      <c r="V651" s="62"/>
      <c r="W651" s="61" t="str">
        <f t="shared" si="32"/>
        <v>08</v>
      </c>
      <c r="X651" s="62" t="str">
        <f t="shared" si="33"/>
        <v>17</v>
      </c>
      <c r="Y651" s="63">
        <v>1</v>
      </c>
    </row>
    <row r="652" spans="1:25" ht="14.4">
      <c r="A652" s="61" t="s">
        <v>1489</v>
      </c>
      <c r="B652" s="61" t="s">
        <v>187</v>
      </c>
      <c r="C652" s="61" t="s">
        <v>2090</v>
      </c>
      <c r="D652" s="61" t="s">
        <v>3794</v>
      </c>
      <c r="E652" s="61" t="s">
        <v>3845</v>
      </c>
      <c r="F652" s="61" t="s">
        <v>5041</v>
      </c>
      <c r="G652" s="61" t="s">
        <v>3780</v>
      </c>
      <c r="H652" s="61" t="s">
        <v>5042</v>
      </c>
      <c r="I652" s="61" t="s">
        <v>3780</v>
      </c>
      <c r="J652" s="62">
        <f t="shared" si="31"/>
        <v>0.40909722222222228</v>
      </c>
      <c r="K652" s="63">
        <v>1</v>
      </c>
      <c r="M652" s="61" t="s">
        <v>172</v>
      </c>
      <c r="N652" s="61" t="s">
        <v>165</v>
      </c>
      <c r="O652" s="61" t="s">
        <v>166</v>
      </c>
      <c r="P652" s="61" t="s">
        <v>3794</v>
      </c>
      <c r="Q652" s="61" t="s">
        <v>3812</v>
      </c>
      <c r="R652" s="61" t="s">
        <v>6589</v>
      </c>
      <c r="S652" s="61" t="s">
        <v>3780</v>
      </c>
      <c r="T652" s="61" t="s">
        <v>5468</v>
      </c>
      <c r="U652" s="61" t="s">
        <v>3780</v>
      </c>
      <c r="V652" s="62"/>
      <c r="W652" s="61" t="str">
        <f t="shared" si="32"/>
        <v>08</v>
      </c>
      <c r="X652" s="62" t="str">
        <f t="shared" si="33"/>
        <v>20</v>
      </c>
      <c r="Y652" s="63">
        <v>2</v>
      </c>
    </row>
    <row r="653" spans="1:25" ht="14.4">
      <c r="A653" s="61" t="s">
        <v>186</v>
      </c>
      <c r="B653" s="61" t="s">
        <v>187</v>
      </c>
      <c r="C653" s="61" t="s">
        <v>2090</v>
      </c>
      <c r="D653" s="61" t="s">
        <v>3852</v>
      </c>
      <c r="E653" s="61" t="s">
        <v>3912</v>
      </c>
      <c r="F653" s="61" t="s">
        <v>5043</v>
      </c>
      <c r="G653" s="61" t="s">
        <v>3780</v>
      </c>
      <c r="H653" s="61" t="s">
        <v>5044</v>
      </c>
      <c r="I653" s="61" t="s">
        <v>3780</v>
      </c>
      <c r="J653" s="62">
        <f t="shared" si="31"/>
        <v>0.40923611111111108</v>
      </c>
      <c r="K653" s="63">
        <v>1</v>
      </c>
      <c r="M653" s="61" t="s">
        <v>1080</v>
      </c>
      <c r="N653" s="61" t="s">
        <v>165</v>
      </c>
      <c r="O653" s="61" t="s">
        <v>166</v>
      </c>
      <c r="P653" s="61" t="s">
        <v>3867</v>
      </c>
      <c r="Q653" s="61" t="s">
        <v>3812</v>
      </c>
      <c r="R653" s="61" t="s">
        <v>6589</v>
      </c>
      <c r="S653" s="61" t="s">
        <v>3780</v>
      </c>
      <c r="T653" s="61" t="s">
        <v>6590</v>
      </c>
      <c r="U653" s="61" t="s">
        <v>3780</v>
      </c>
      <c r="V653" s="62"/>
      <c r="W653" s="61" t="str">
        <f t="shared" si="32"/>
        <v>08</v>
      </c>
      <c r="X653" s="62" t="str">
        <f t="shared" si="33"/>
        <v>17</v>
      </c>
      <c r="Y653" s="63">
        <v>1</v>
      </c>
    </row>
    <row r="654" spans="1:25" ht="14.4">
      <c r="A654" s="61" t="s">
        <v>840</v>
      </c>
      <c r="B654" s="61" t="s">
        <v>187</v>
      </c>
      <c r="C654" s="61" t="s">
        <v>2124</v>
      </c>
      <c r="D654" s="61" t="s">
        <v>3992</v>
      </c>
      <c r="E654" s="61" t="s">
        <v>3812</v>
      </c>
      <c r="F654" s="61" t="s">
        <v>4093</v>
      </c>
      <c r="G654" s="61" t="s">
        <v>3767</v>
      </c>
      <c r="H654" s="61" t="s">
        <v>5045</v>
      </c>
      <c r="I654" s="61" t="s">
        <v>3767</v>
      </c>
      <c r="J654" s="62">
        <f t="shared" si="31"/>
        <v>0.40945601851851848</v>
      </c>
      <c r="K654" s="63">
        <v>0</v>
      </c>
      <c r="M654" s="61" t="s">
        <v>1671</v>
      </c>
      <c r="N654" s="61" t="s">
        <v>165</v>
      </c>
      <c r="O654" s="61" t="s">
        <v>166</v>
      </c>
      <c r="P654" s="61" t="s">
        <v>3862</v>
      </c>
      <c r="Q654" s="61" t="s">
        <v>3812</v>
      </c>
      <c r="R654" s="61" t="s">
        <v>6591</v>
      </c>
      <c r="S654" s="61" t="s">
        <v>3780</v>
      </c>
      <c r="T654" s="61" t="s">
        <v>6592</v>
      </c>
      <c r="U654" s="61" t="s">
        <v>3780</v>
      </c>
      <c r="V654" s="62"/>
      <c r="W654" s="61" t="str">
        <f t="shared" si="32"/>
        <v>08</v>
      </c>
      <c r="X654" s="62" t="str">
        <f t="shared" si="33"/>
        <v>19</v>
      </c>
      <c r="Y654" s="63">
        <v>1</v>
      </c>
    </row>
    <row r="655" spans="1:25" ht="14.4">
      <c r="A655" s="61" t="s">
        <v>1237</v>
      </c>
      <c r="B655" s="61" t="s">
        <v>187</v>
      </c>
      <c r="C655" s="61" t="s">
        <v>2090</v>
      </c>
      <c r="D655" s="61" t="s">
        <v>3960</v>
      </c>
      <c r="E655" s="61" t="s">
        <v>3812</v>
      </c>
      <c r="F655" s="61" t="s">
        <v>5046</v>
      </c>
      <c r="G655" s="61" t="s">
        <v>3780</v>
      </c>
      <c r="H655" s="61" t="s">
        <v>5047</v>
      </c>
      <c r="I655" s="61" t="s">
        <v>3780</v>
      </c>
      <c r="J655" s="62">
        <f t="shared" si="31"/>
        <v>0.40964120370370366</v>
      </c>
      <c r="K655" s="63">
        <v>1</v>
      </c>
      <c r="M655" s="61" t="s">
        <v>173</v>
      </c>
      <c r="N655" s="61" t="s">
        <v>165</v>
      </c>
      <c r="O655" s="61" t="s">
        <v>134</v>
      </c>
      <c r="P655" s="61" t="s">
        <v>3957</v>
      </c>
      <c r="Q655" s="61" t="s">
        <v>3812</v>
      </c>
      <c r="R655" s="61" t="s">
        <v>6593</v>
      </c>
      <c r="S655" s="61" t="s">
        <v>3780</v>
      </c>
      <c r="T655" s="61" t="s">
        <v>6594</v>
      </c>
      <c r="U655" s="61" t="s">
        <v>3780</v>
      </c>
      <c r="V655" s="62"/>
      <c r="W655" s="61" t="str">
        <f t="shared" si="32"/>
        <v>08</v>
      </c>
      <c r="X655" s="62" t="str">
        <f t="shared" si="33"/>
        <v>18</v>
      </c>
      <c r="Y655" s="63">
        <v>1</v>
      </c>
    </row>
    <row r="656" spans="1:25" ht="14.4">
      <c r="A656" s="61" t="s">
        <v>775</v>
      </c>
      <c r="B656" s="61" t="s">
        <v>187</v>
      </c>
      <c r="C656" s="61" t="s">
        <v>2090</v>
      </c>
      <c r="D656" s="61" t="s">
        <v>4069</v>
      </c>
      <c r="E656" s="61" t="s">
        <v>1776</v>
      </c>
      <c r="F656" s="61" t="s">
        <v>5048</v>
      </c>
      <c r="G656" s="61" t="s">
        <v>1776</v>
      </c>
      <c r="H656" s="61" t="s">
        <v>5049</v>
      </c>
      <c r="I656" s="61" t="s">
        <v>1776</v>
      </c>
      <c r="J656" s="62">
        <f t="shared" si="31"/>
        <v>0.40979166666666667</v>
      </c>
      <c r="K656" s="63">
        <v>1</v>
      </c>
      <c r="M656" s="61" t="s">
        <v>1548</v>
      </c>
      <c r="N656" s="61" t="s">
        <v>165</v>
      </c>
      <c r="O656" s="61" t="s">
        <v>166</v>
      </c>
      <c r="P656" s="61" t="s">
        <v>3840</v>
      </c>
      <c r="Q656" s="61" t="s">
        <v>3812</v>
      </c>
      <c r="R656" s="61" t="s">
        <v>6595</v>
      </c>
      <c r="S656" s="61" t="s">
        <v>3780</v>
      </c>
      <c r="T656" s="61" t="s">
        <v>4372</v>
      </c>
      <c r="U656" s="61" t="s">
        <v>3780</v>
      </c>
      <c r="V656" s="62"/>
      <c r="W656" s="61" t="str">
        <f t="shared" si="32"/>
        <v>08</v>
      </c>
      <c r="X656" s="62" t="str">
        <f t="shared" si="33"/>
        <v>17</v>
      </c>
      <c r="Y656" s="63">
        <v>1</v>
      </c>
    </row>
    <row r="657" spans="1:25" ht="14.4">
      <c r="A657" s="61" t="s">
        <v>1128</v>
      </c>
      <c r="B657" s="61" t="s">
        <v>187</v>
      </c>
      <c r="C657" s="61" t="s">
        <v>2090</v>
      </c>
      <c r="D657" s="61" t="s">
        <v>3826</v>
      </c>
      <c r="E657" s="61" t="s">
        <v>3795</v>
      </c>
      <c r="F657" s="61" t="s">
        <v>5050</v>
      </c>
      <c r="G657" s="61" t="s">
        <v>3780</v>
      </c>
      <c r="H657" s="61" t="s">
        <v>5051</v>
      </c>
      <c r="I657" s="61" t="s">
        <v>3780</v>
      </c>
      <c r="J657" s="62">
        <f t="shared" si="31"/>
        <v>0.41023148148148153</v>
      </c>
      <c r="K657" s="63">
        <v>1</v>
      </c>
      <c r="M657" s="61" t="s">
        <v>271</v>
      </c>
      <c r="N657" s="61" t="s">
        <v>165</v>
      </c>
      <c r="O657" s="61" t="s">
        <v>207</v>
      </c>
      <c r="P657" s="61" t="s">
        <v>3802</v>
      </c>
      <c r="Q657" s="61" t="s">
        <v>3812</v>
      </c>
      <c r="R657" s="61" t="s">
        <v>6596</v>
      </c>
      <c r="S657" s="61" t="s">
        <v>3780</v>
      </c>
      <c r="T657" s="61" t="s">
        <v>6597</v>
      </c>
      <c r="U657" s="61" t="s">
        <v>3780</v>
      </c>
      <c r="V657" s="62"/>
      <c r="W657" s="61" t="str">
        <f t="shared" si="32"/>
        <v>08</v>
      </c>
      <c r="X657" s="62" t="str">
        <f t="shared" si="33"/>
        <v>17</v>
      </c>
      <c r="Y657" s="63">
        <v>1</v>
      </c>
    </row>
    <row r="658" spans="1:25" ht="14.4">
      <c r="A658" s="61" t="s">
        <v>821</v>
      </c>
      <c r="B658" s="61" t="s">
        <v>187</v>
      </c>
      <c r="C658" s="61" t="s">
        <v>2090</v>
      </c>
      <c r="D658" s="61" t="s">
        <v>3777</v>
      </c>
      <c r="E658" s="61" t="s">
        <v>3845</v>
      </c>
      <c r="F658" s="61" t="s">
        <v>4369</v>
      </c>
      <c r="G658" s="61" t="s">
        <v>3780</v>
      </c>
      <c r="H658" s="61" t="s">
        <v>5052</v>
      </c>
      <c r="I658" s="61" t="s">
        <v>3780</v>
      </c>
      <c r="J658" s="62">
        <f t="shared" si="31"/>
        <v>0.41045138888888899</v>
      </c>
      <c r="K658" s="63">
        <v>1</v>
      </c>
      <c r="M658" s="61" t="s">
        <v>632</v>
      </c>
      <c r="N658" s="61" t="s">
        <v>165</v>
      </c>
      <c r="O658" s="61" t="s">
        <v>166</v>
      </c>
      <c r="P658" s="61" t="s">
        <v>3811</v>
      </c>
      <c r="Q658" s="61" t="s">
        <v>3812</v>
      </c>
      <c r="R658" s="61" t="s">
        <v>5911</v>
      </c>
      <c r="S658" s="61" t="s">
        <v>3780</v>
      </c>
      <c r="T658" s="61" t="s">
        <v>4176</v>
      </c>
      <c r="U658" s="61" t="s">
        <v>3780</v>
      </c>
      <c r="V658" s="62"/>
      <c r="W658" s="61" t="str">
        <f t="shared" si="32"/>
        <v>08</v>
      </c>
      <c r="X658" s="62" t="str">
        <f t="shared" si="33"/>
        <v>17</v>
      </c>
      <c r="Y658" s="63">
        <v>1</v>
      </c>
    </row>
    <row r="659" spans="1:25" ht="14.4">
      <c r="A659" s="61" t="s">
        <v>928</v>
      </c>
      <c r="B659" s="61" t="s">
        <v>187</v>
      </c>
      <c r="C659" s="61" t="s">
        <v>2124</v>
      </c>
      <c r="D659" s="61" t="s">
        <v>3811</v>
      </c>
      <c r="E659" s="61" t="s">
        <v>3968</v>
      </c>
      <c r="F659" s="61" t="s">
        <v>5053</v>
      </c>
      <c r="G659" s="61" t="s">
        <v>3780</v>
      </c>
      <c r="H659" s="61" t="s">
        <v>5054</v>
      </c>
      <c r="I659" s="61" t="s">
        <v>3780</v>
      </c>
      <c r="J659" s="62">
        <f t="shared" si="31"/>
        <v>0.41091435185185188</v>
      </c>
      <c r="K659" s="63">
        <v>1</v>
      </c>
      <c r="M659" s="61" t="s">
        <v>766</v>
      </c>
      <c r="N659" s="61" t="s">
        <v>165</v>
      </c>
      <c r="O659" s="61" t="s">
        <v>166</v>
      </c>
      <c r="P659" s="61" t="s">
        <v>3872</v>
      </c>
      <c r="Q659" s="61" t="s">
        <v>3812</v>
      </c>
      <c r="R659" s="61" t="s">
        <v>6598</v>
      </c>
      <c r="S659" s="61" t="s">
        <v>3780</v>
      </c>
      <c r="T659" s="61" t="s">
        <v>6599</v>
      </c>
      <c r="U659" s="61" t="s">
        <v>3780</v>
      </c>
      <c r="V659" s="62"/>
      <c r="W659" s="61" t="str">
        <f t="shared" si="32"/>
        <v>08</v>
      </c>
      <c r="X659" s="62" t="str">
        <f t="shared" si="33"/>
        <v>19</v>
      </c>
      <c r="Y659" s="63">
        <v>1</v>
      </c>
    </row>
    <row r="660" spans="1:25" ht="14.4">
      <c r="A660" s="61" t="s">
        <v>122</v>
      </c>
      <c r="B660" s="61" t="s">
        <v>40</v>
      </c>
      <c r="C660" s="61" t="s">
        <v>2016</v>
      </c>
      <c r="D660" s="61" t="s">
        <v>3794</v>
      </c>
      <c r="E660" s="61" t="s">
        <v>3812</v>
      </c>
      <c r="F660" s="61" t="s">
        <v>5055</v>
      </c>
      <c r="G660" s="61" t="s">
        <v>3780</v>
      </c>
      <c r="H660" s="61" t="s">
        <v>5056</v>
      </c>
      <c r="I660" s="61" t="s">
        <v>3780</v>
      </c>
      <c r="J660" s="62">
        <f t="shared" si="31"/>
        <v>0.41103009259259254</v>
      </c>
      <c r="K660" s="63">
        <v>1</v>
      </c>
      <c r="M660" s="61" t="s">
        <v>172</v>
      </c>
      <c r="N660" s="61" t="s">
        <v>165</v>
      </c>
      <c r="O660" s="61" t="s">
        <v>166</v>
      </c>
      <c r="P660" s="61" t="s">
        <v>3811</v>
      </c>
      <c r="Q660" s="61" t="s">
        <v>3812</v>
      </c>
      <c r="R660" s="61" t="s">
        <v>6600</v>
      </c>
      <c r="S660" s="61" t="s">
        <v>3780</v>
      </c>
      <c r="T660" s="61" t="s">
        <v>6601</v>
      </c>
      <c r="U660" s="61" t="s">
        <v>3780</v>
      </c>
      <c r="V660" s="62"/>
      <c r="W660" s="61" t="str">
        <f t="shared" si="32"/>
        <v>08</v>
      </c>
      <c r="X660" s="62" t="str">
        <f t="shared" si="33"/>
        <v>18</v>
      </c>
      <c r="Y660" s="63">
        <v>1</v>
      </c>
    </row>
    <row r="661" spans="1:25" ht="14.4">
      <c r="A661" s="61" t="s">
        <v>1198</v>
      </c>
      <c r="B661" s="61" t="s">
        <v>187</v>
      </c>
      <c r="C661" s="61" t="s">
        <v>2090</v>
      </c>
      <c r="D661" s="61" t="s">
        <v>3837</v>
      </c>
      <c r="E661" s="61" t="s">
        <v>3812</v>
      </c>
      <c r="F661" s="61" t="s">
        <v>5057</v>
      </c>
      <c r="G661" s="61" t="s">
        <v>3780</v>
      </c>
      <c r="H661" s="61" t="s">
        <v>5058</v>
      </c>
      <c r="I661" s="61" t="s">
        <v>3780</v>
      </c>
      <c r="J661" s="62">
        <f t="shared" si="31"/>
        <v>0.4113194444444444</v>
      </c>
      <c r="K661" s="63">
        <v>1</v>
      </c>
      <c r="M661" s="61" t="s">
        <v>169</v>
      </c>
      <c r="N661" s="61" t="s">
        <v>165</v>
      </c>
      <c r="O661" s="61" t="s">
        <v>166</v>
      </c>
      <c r="P661" s="61" t="s">
        <v>3777</v>
      </c>
      <c r="Q661" s="61" t="s">
        <v>3812</v>
      </c>
      <c r="R661" s="61" t="s">
        <v>6602</v>
      </c>
      <c r="S661" s="61" t="s">
        <v>3780</v>
      </c>
      <c r="T661" s="61" t="s">
        <v>6603</v>
      </c>
      <c r="U661" s="61" t="s">
        <v>3780</v>
      </c>
      <c r="V661" s="62"/>
      <c r="W661" s="61" t="str">
        <f t="shared" si="32"/>
        <v>08</v>
      </c>
      <c r="X661" s="62" t="str">
        <f t="shared" si="33"/>
        <v>18</v>
      </c>
      <c r="Y661" s="63">
        <v>1</v>
      </c>
    </row>
    <row r="662" spans="1:25" ht="14.4">
      <c r="A662" s="61" t="s">
        <v>364</v>
      </c>
      <c r="B662" s="61" t="s">
        <v>187</v>
      </c>
      <c r="C662" s="61" t="s">
        <v>2090</v>
      </c>
      <c r="D662" s="61" t="s">
        <v>3938</v>
      </c>
      <c r="E662" s="61" t="s">
        <v>3812</v>
      </c>
      <c r="F662" s="61" t="s">
        <v>5059</v>
      </c>
      <c r="G662" s="61" t="s">
        <v>3780</v>
      </c>
      <c r="H662" s="61" t="s">
        <v>5060</v>
      </c>
      <c r="I662" s="61" t="s">
        <v>3780</v>
      </c>
      <c r="J662" s="62">
        <f t="shared" si="31"/>
        <v>0.41185185185185186</v>
      </c>
      <c r="K662" s="63">
        <v>1</v>
      </c>
      <c r="M662" s="61" t="s">
        <v>1142</v>
      </c>
      <c r="N662" s="61" t="s">
        <v>165</v>
      </c>
      <c r="O662" s="61" t="s">
        <v>166</v>
      </c>
      <c r="P662" s="61" t="s">
        <v>3894</v>
      </c>
      <c r="Q662" s="61" t="s">
        <v>3812</v>
      </c>
      <c r="R662" s="61" t="s">
        <v>6604</v>
      </c>
      <c r="S662" s="61" t="s">
        <v>3780</v>
      </c>
      <c r="T662" s="61" t="s">
        <v>6605</v>
      </c>
      <c r="U662" s="61" t="s">
        <v>3780</v>
      </c>
      <c r="V662" s="62"/>
      <c r="W662" s="61" t="str">
        <f t="shared" si="32"/>
        <v>08</v>
      </c>
      <c r="X662" s="62" t="str">
        <f t="shared" si="33"/>
        <v>17</v>
      </c>
      <c r="Y662" s="63">
        <v>1</v>
      </c>
    </row>
    <row r="663" spans="1:25" ht="14.4">
      <c r="A663" s="61" t="s">
        <v>635</v>
      </c>
      <c r="B663" s="61" t="s">
        <v>187</v>
      </c>
      <c r="C663" s="61" t="s">
        <v>2090</v>
      </c>
      <c r="D663" s="61" t="s">
        <v>3777</v>
      </c>
      <c r="E663" s="61" t="s">
        <v>3812</v>
      </c>
      <c r="F663" s="61" t="s">
        <v>5061</v>
      </c>
      <c r="G663" s="61" t="s">
        <v>3780</v>
      </c>
      <c r="H663" s="61" t="s">
        <v>5062</v>
      </c>
      <c r="I663" s="61" t="s">
        <v>3780</v>
      </c>
      <c r="J663" s="62">
        <f t="shared" si="31"/>
        <v>0.41293981481481484</v>
      </c>
      <c r="K663" s="63">
        <v>1</v>
      </c>
      <c r="M663" s="61" t="s">
        <v>631</v>
      </c>
      <c r="N663" s="61" t="s">
        <v>165</v>
      </c>
      <c r="O663" s="61" t="s">
        <v>166</v>
      </c>
      <c r="P663" s="61" t="s">
        <v>3802</v>
      </c>
      <c r="Q663" s="61" t="s">
        <v>3812</v>
      </c>
      <c r="R663" s="61" t="s">
        <v>6606</v>
      </c>
      <c r="S663" s="61" t="s">
        <v>3780</v>
      </c>
      <c r="T663" s="61" t="s">
        <v>5371</v>
      </c>
      <c r="U663" s="61" t="s">
        <v>3780</v>
      </c>
      <c r="V663" s="62"/>
      <c r="W663" s="61" t="str">
        <f t="shared" si="32"/>
        <v>08</v>
      </c>
      <c r="X663" s="62" t="str">
        <f t="shared" si="33"/>
        <v>21</v>
      </c>
      <c r="Y663" s="63">
        <v>2</v>
      </c>
    </row>
    <row r="664" spans="1:25" ht="14.4">
      <c r="A664" s="61" t="s">
        <v>273</v>
      </c>
      <c r="B664" s="61" t="s">
        <v>187</v>
      </c>
      <c r="C664" s="61" t="s">
        <v>2090</v>
      </c>
      <c r="D664" s="61" t="s">
        <v>3807</v>
      </c>
      <c r="E664" s="61" t="s">
        <v>3927</v>
      </c>
      <c r="F664" s="61" t="s">
        <v>3806</v>
      </c>
      <c r="G664" s="61" t="s">
        <v>3780</v>
      </c>
      <c r="H664" s="61" t="s">
        <v>5063</v>
      </c>
      <c r="I664" s="61" t="s">
        <v>3780</v>
      </c>
      <c r="J664" s="62">
        <f t="shared" si="31"/>
        <v>0.41305555555555545</v>
      </c>
      <c r="K664" s="63">
        <v>1</v>
      </c>
      <c r="M664" s="61" t="s">
        <v>1671</v>
      </c>
      <c r="N664" s="61" t="s">
        <v>165</v>
      </c>
      <c r="O664" s="61" t="s">
        <v>166</v>
      </c>
      <c r="P664" s="61" t="s">
        <v>3921</v>
      </c>
      <c r="Q664" s="61" t="s">
        <v>3812</v>
      </c>
      <c r="R664" s="61" t="s">
        <v>6606</v>
      </c>
      <c r="S664" s="61" t="s">
        <v>3780</v>
      </c>
      <c r="T664" s="61" t="s">
        <v>6607</v>
      </c>
      <c r="U664" s="61" t="s">
        <v>3780</v>
      </c>
      <c r="V664" s="62"/>
      <c r="W664" s="61" t="str">
        <f t="shared" si="32"/>
        <v>08</v>
      </c>
      <c r="X664" s="62" t="str">
        <f t="shared" si="33"/>
        <v>19</v>
      </c>
      <c r="Y664" s="63">
        <v>1</v>
      </c>
    </row>
    <row r="665" spans="1:25" ht="14.4">
      <c r="A665" s="61" t="s">
        <v>556</v>
      </c>
      <c r="B665" s="61" t="s">
        <v>187</v>
      </c>
      <c r="C665" s="61" t="s">
        <v>2090</v>
      </c>
      <c r="D665" s="61" t="s">
        <v>3829</v>
      </c>
      <c r="E665" s="61" t="s">
        <v>4123</v>
      </c>
      <c r="F665" s="61" t="s">
        <v>5064</v>
      </c>
      <c r="G665" s="61" t="s">
        <v>3780</v>
      </c>
      <c r="H665" s="61" t="s">
        <v>5065</v>
      </c>
      <c r="I665" s="61" t="s">
        <v>3780</v>
      </c>
      <c r="J665" s="62">
        <f t="shared" si="31"/>
        <v>0.41362268518518508</v>
      </c>
      <c r="K665" s="63">
        <v>1</v>
      </c>
      <c r="M665" s="61" t="s">
        <v>1278</v>
      </c>
      <c r="N665" s="61" t="s">
        <v>165</v>
      </c>
      <c r="O665" s="61" t="s">
        <v>134</v>
      </c>
      <c r="P665" s="61" t="s">
        <v>3777</v>
      </c>
      <c r="Q665" s="61" t="s">
        <v>3812</v>
      </c>
      <c r="R665" s="61" t="s">
        <v>6608</v>
      </c>
      <c r="S665" s="61" t="s">
        <v>3780</v>
      </c>
      <c r="T665" s="61" t="s">
        <v>6609</v>
      </c>
      <c r="U665" s="61" t="s">
        <v>3780</v>
      </c>
      <c r="V665" s="62"/>
      <c r="W665" s="61" t="str">
        <f t="shared" si="32"/>
        <v>08</v>
      </c>
      <c r="X665" s="62" t="str">
        <f t="shared" si="33"/>
        <v>17</v>
      </c>
      <c r="Y665" s="63">
        <v>1</v>
      </c>
    </row>
    <row r="666" spans="1:25" ht="14.4">
      <c r="A666" s="61" t="s">
        <v>1601</v>
      </c>
      <c r="B666" s="61" t="s">
        <v>187</v>
      </c>
      <c r="C666" s="61" t="s">
        <v>2090</v>
      </c>
      <c r="D666" s="61" t="s">
        <v>3867</v>
      </c>
      <c r="E666" s="61" t="s">
        <v>3927</v>
      </c>
      <c r="F666" s="61" t="s">
        <v>5066</v>
      </c>
      <c r="G666" s="61" t="s">
        <v>3780</v>
      </c>
      <c r="H666" s="61" t="s">
        <v>5067</v>
      </c>
      <c r="I666" s="61" t="s">
        <v>3780</v>
      </c>
      <c r="J666" s="62">
        <f t="shared" si="31"/>
        <v>0.41422453703703699</v>
      </c>
      <c r="K666" s="63">
        <v>1</v>
      </c>
      <c r="M666" s="61" t="s">
        <v>1649</v>
      </c>
      <c r="N666" s="61" t="s">
        <v>165</v>
      </c>
      <c r="O666" s="61" t="s">
        <v>166</v>
      </c>
      <c r="P666" s="61" t="s">
        <v>3840</v>
      </c>
      <c r="Q666" s="61" t="s">
        <v>3812</v>
      </c>
      <c r="R666" s="61" t="s">
        <v>6608</v>
      </c>
      <c r="S666" s="61" t="s">
        <v>3780</v>
      </c>
      <c r="T666" s="61" t="s">
        <v>6610</v>
      </c>
      <c r="U666" s="61" t="s">
        <v>3780</v>
      </c>
      <c r="V666" s="62"/>
      <c r="W666" s="61" t="str">
        <f t="shared" si="32"/>
        <v>08</v>
      </c>
      <c r="X666" s="62" t="str">
        <f t="shared" si="33"/>
        <v>17</v>
      </c>
      <c r="Y666" s="63">
        <v>1</v>
      </c>
    </row>
    <row r="667" spans="1:25" ht="14.4">
      <c r="A667" s="61" t="s">
        <v>1601</v>
      </c>
      <c r="B667" s="61" t="s">
        <v>187</v>
      </c>
      <c r="C667" s="61" t="s">
        <v>2090</v>
      </c>
      <c r="D667" s="61" t="s">
        <v>3992</v>
      </c>
      <c r="E667" s="61" t="s">
        <v>3968</v>
      </c>
      <c r="F667" s="61" t="s">
        <v>5068</v>
      </c>
      <c r="G667" s="61" t="s">
        <v>3780</v>
      </c>
      <c r="H667" s="61" t="s">
        <v>5069</v>
      </c>
      <c r="I667" s="61" t="s">
        <v>3780</v>
      </c>
      <c r="J667" s="62">
        <f t="shared" si="31"/>
        <v>0.41537037037037039</v>
      </c>
      <c r="K667" s="63">
        <v>1</v>
      </c>
      <c r="M667" s="61" t="s">
        <v>1649</v>
      </c>
      <c r="N667" s="61" t="s">
        <v>165</v>
      </c>
      <c r="O667" s="61" t="s">
        <v>166</v>
      </c>
      <c r="P667" s="61" t="s">
        <v>3894</v>
      </c>
      <c r="Q667" s="61" t="s">
        <v>3812</v>
      </c>
      <c r="R667" s="61" t="s">
        <v>6611</v>
      </c>
      <c r="S667" s="61" t="s">
        <v>3780</v>
      </c>
      <c r="T667" s="61" t="s">
        <v>6612</v>
      </c>
      <c r="U667" s="61" t="s">
        <v>3780</v>
      </c>
      <c r="V667" s="62"/>
      <c r="W667" s="61" t="str">
        <f t="shared" si="32"/>
        <v>08</v>
      </c>
      <c r="X667" s="62" t="str">
        <f t="shared" si="33"/>
        <v>17</v>
      </c>
      <c r="Y667" s="63">
        <v>1</v>
      </c>
    </row>
    <row r="668" spans="1:25" ht="14.4">
      <c r="A668" s="61" t="s">
        <v>1320</v>
      </c>
      <c r="B668" s="61" t="s">
        <v>187</v>
      </c>
      <c r="C668" s="61" t="s">
        <v>2090</v>
      </c>
      <c r="D668" s="61" t="s">
        <v>3811</v>
      </c>
      <c r="E668" s="61" t="s">
        <v>3927</v>
      </c>
      <c r="F668" s="61" t="s">
        <v>5070</v>
      </c>
      <c r="G668" s="61" t="s">
        <v>3767</v>
      </c>
      <c r="H668" s="61" t="s">
        <v>5071</v>
      </c>
      <c r="I668" s="61" t="s">
        <v>3767</v>
      </c>
      <c r="J668" s="62">
        <f t="shared" si="31"/>
        <v>0.41581018518518531</v>
      </c>
      <c r="K668" s="63">
        <v>0</v>
      </c>
      <c r="M668" s="61" t="s">
        <v>1671</v>
      </c>
      <c r="N668" s="61" t="s">
        <v>165</v>
      </c>
      <c r="O668" s="61" t="s">
        <v>166</v>
      </c>
      <c r="P668" s="61" t="s">
        <v>4015</v>
      </c>
      <c r="Q668" s="61" t="s">
        <v>3812</v>
      </c>
      <c r="R668" s="61" t="s">
        <v>6613</v>
      </c>
      <c r="S668" s="61" t="s">
        <v>3780</v>
      </c>
      <c r="T668" s="61" t="s">
        <v>6614</v>
      </c>
      <c r="U668" s="61" t="s">
        <v>3780</v>
      </c>
      <c r="V668" s="62"/>
      <c r="W668" s="61" t="str">
        <f t="shared" si="32"/>
        <v>08</v>
      </c>
      <c r="X668" s="62" t="str">
        <f t="shared" si="33"/>
        <v>17</v>
      </c>
      <c r="Y668" s="63">
        <v>1</v>
      </c>
    </row>
    <row r="669" spans="1:25" ht="14.4">
      <c r="A669" s="61" t="s">
        <v>1205</v>
      </c>
      <c r="B669" s="61" t="s">
        <v>40</v>
      </c>
      <c r="C669" s="61" t="s">
        <v>2016</v>
      </c>
      <c r="D669" s="61" t="s">
        <v>3872</v>
      </c>
      <c r="E669" s="61" t="s">
        <v>3849</v>
      </c>
      <c r="F669" s="61" t="s">
        <v>4093</v>
      </c>
      <c r="G669" s="61" t="s">
        <v>3767</v>
      </c>
      <c r="H669" s="61" t="s">
        <v>5072</v>
      </c>
      <c r="I669" s="61" t="s">
        <v>3767</v>
      </c>
      <c r="J669" s="62">
        <f t="shared" si="31"/>
        <v>0.41666666666666669</v>
      </c>
      <c r="K669" s="63">
        <v>0</v>
      </c>
      <c r="M669" s="61" t="s">
        <v>172</v>
      </c>
      <c r="N669" s="61" t="s">
        <v>165</v>
      </c>
      <c r="O669" s="61" t="s">
        <v>166</v>
      </c>
      <c r="P669" s="61" t="s">
        <v>3894</v>
      </c>
      <c r="Q669" s="61" t="s">
        <v>3812</v>
      </c>
      <c r="R669" s="61" t="s">
        <v>6615</v>
      </c>
      <c r="S669" s="61" t="s">
        <v>3780</v>
      </c>
      <c r="T669" s="61" t="s">
        <v>6229</v>
      </c>
      <c r="U669" s="61" t="s">
        <v>3780</v>
      </c>
      <c r="V669" s="62"/>
      <c r="W669" s="61" t="str">
        <f t="shared" si="32"/>
        <v>08</v>
      </c>
      <c r="X669" s="62" t="str">
        <f t="shared" si="33"/>
        <v>17</v>
      </c>
      <c r="Y669" s="63">
        <v>1</v>
      </c>
    </row>
    <row r="670" spans="1:25" ht="14.4">
      <c r="A670" s="61" t="s">
        <v>1483</v>
      </c>
      <c r="B670" s="61" t="s">
        <v>187</v>
      </c>
      <c r="C670" s="61" t="s">
        <v>2090</v>
      </c>
      <c r="D670" s="61" t="s">
        <v>3782</v>
      </c>
      <c r="E670" s="61" t="s">
        <v>3795</v>
      </c>
      <c r="F670" s="61" t="s">
        <v>5073</v>
      </c>
      <c r="G670" s="61" t="s">
        <v>3780</v>
      </c>
      <c r="H670" s="61" t="s">
        <v>4141</v>
      </c>
      <c r="I670" s="61" t="s">
        <v>3780</v>
      </c>
      <c r="J670" s="62">
        <f t="shared" si="31"/>
        <v>0.41690972222222217</v>
      </c>
      <c r="K670" s="63">
        <v>2</v>
      </c>
      <c r="M670" s="61" t="s">
        <v>172</v>
      </c>
      <c r="N670" s="61" t="s">
        <v>165</v>
      </c>
      <c r="O670" s="61" t="s">
        <v>166</v>
      </c>
      <c r="P670" s="61" t="s">
        <v>4015</v>
      </c>
      <c r="Q670" s="61" t="s">
        <v>3812</v>
      </c>
      <c r="R670" s="61" t="s">
        <v>5499</v>
      </c>
      <c r="S670" s="61" t="s">
        <v>3780</v>
      </c>
      <c r="T670" s="61" t="s">
        <v>4178</v>
      </c>
      <c r="U670" s="61" t="s">
        <v>3780</v>
      </c>
      <c r="V670" s="62"/>
      <c r="W670" s="61" t="str">
        <f t="shared" si="32"/>
        <v>08</v>
      </c>
      <c r="X670" s="62" t="str">
        <f t="shared" si="33"/>
        <v>17</v>
      </c>
      <c r="Y670" s="63">
        <v>1</v>
      </c>
    </row>
    <row r="671" spans="1:25" ht="14.4">
      <c r="A671" s="61" t="s">
        <v>1128</v>
      </c>
      <c r="B671" s="61" t="s">
        <v>187</v>
      </c>
      <c r="C671" s="61" t="s">
        <v>2090</v>
      </c>
      <c r="D671" s="61" t="s">
        <v>3802</v>
      </c>
      <c r="E671" s="61" t="s">
        <v>3795</v>
      </c>
      <c r="F671" s="61" t="s">
        <v>5074</v>
      </c>
      <c r="G671" s="61" t="s">
        <v>3780</v>
      </c>
      <c r="H671" s="61" t="s">
        <v>5075</v>
      </c>
      <c r="I671" s="61" t="s">
        <v>3780</v>
      </c>
      <c r="J671" s="62">
        <f t="shared" si="31"/>
        <v>0.41692129629629632</v>
      </c>
      <c r="K671" s="63">
        <v>2</v>
      </c>
      <c r="M671" s="61" t="s">
        <v>931</v>
      </c>
      <c r="N671" s="61" t="s">
        <v>165</v>
      </c>
      <c r="O671" s="61" t="s">
        <v>134</v>
      </c>
      <c r="P671" s="61" t="s">
        <v>3852</v>
      </c>
      <c r="Q671" s="61" t="s">
        <v>3812</v>
      </c>
      <c r="R671" s="61" t="s">
        <v>5499</v>
      </c>
      <c r="S671" s="61" t="s">
        <v>3780</v>
      </c>
      <c r="T671" s="61" t="s">
        <v>4292</v>
      </c>
      <c r="U671" s="61" t="s">
        <v>3780</v>
      </c>
      <c r="V671" s="62"/>
      <c r="W671" s="61" t="str">
        <f t="shared" si="32"/>
        <v>08</v>
      </c>
      <c r="X671" s="62" t="str">
        <f t="shared" si="33"/>
        <v>17</v>
      </c>
      <c r="Y671" s="63">
        <v>1</v>
      </c>
    </row>
    <row r="672" spans="1:25" ht="14.4">
      <c r="A672" s="61" t="s">
        <v>364</v>
      </c>
      <c r="B672" s="61" t="s">
        <v>187</v>
      </c>
      <c r="C672" s="61" t="s">
        <v>2090</v>
      </c>
      <c r="D672" s="61" t="s">
        <v>3807</v>
      </c>
      <c r="E672" s="61" t="s">
        <v>3927</v>
      </c>
      <c r="F672" s="61" t="s">
        <v>5076</v>
      </c>
      <c r="G672" s="61" t="s">
        <v>3780</v>
      </c>
      <c r="H672" s="61" t="s">
        <v>5077</v>
      </c>
      <c r="I672" s="61" t="s">
        <v>3780</v>
      </c>
      <c r="J672" s="62">
        <f t="shared" si="31"/>
        <v>0.4174537037037036</v>
      </c>
      <c r="K672" s="63">
        <v>2</v>
      </c>
      <c r="M672" s="61" t="s">
        <v>904</v>
      </c>
      <c r="N672" s="61" t="s">
        <v>165</v>
      </c>
      <c r="O672" s="61" t="s">
        <v>207</v>
      </c>
      <c r="P672" s="61" t="s">
        <v>3938</v>
      </c>
      <c r="Q672" s="61" t="s">
        <v>3812</v>
      </c>
      <c r="R672" s="61" t="s">
        <v>5915</v>
      </c>
      <c r="S672" s="61" t="s">
        <v>3780</v>
      </c>
      <c r="T672" s="61" t="s">
        <v>6616</v>
      </c>
      <c r="U672" s="61" t="s">
        <v>3780</v>
      </c>
      <c r="V672" s="62"/>
      <c r="W672" s="61" t="str">
        <f t="shared" si="32"/>
        <v>08</v>
      </c>
      <c r="X672" s="62" t="str">
        <f t="shared" si="33"/>
        <v>17</v>
      </c>
      <c r="Y672" s="63">
        <v>1</v>
      </c>
    </row>
    <row r="673" spans="1:25" ht="14.4">
      <c r="A673" s="61" t="s">
        <v>186</v>
      </c>
      <c r="B673" s="61" t="s">
        <v>187</v>
      </c>
      <c r="C673" s="61" t="s">
        <v>2090</v>
      </c>
      <c r="D673" s="61" t="s">
        <v>3789</v>
      </c>
      <c r="E673" s="61" t="s">
        <v>3795</v>
      </c>
      <c r="F673" s="61" t="s">
        <v>3830</v>
      </c>
      <c r="G673" s="61" t="s">
        <v>3780</v>
      </c>
      <c r="H673" s="61" t="s">
        <v>5078</v>
      </c>
      <c r="I673" s="61" t="s">
        <v>3780</v>
      </c>
      <c r="J673" s="62">
        <f t="shared" si="31"/>
        <v>0.41767361111111106</v>
      </c>
      <c r="K673" s="63">
        <v>2</v>
      </c>
      <c r="M673" s="61" t="s">
        <v>172</v>
      </c>
      <c r="N673" s="61" t="s">
        <v>165</v>
      </c>
      <c r="O673" s="61" t="s">
        <v>166</v>
      </c>
      <c r="P673" s="61" t="s">
        <v>3947</v>
      </c>
      <c r="Q673" s="61" t="s">
        <v>3812</v>
      </c>
      <c r="R673" s="61" t="s">
        <v>6617</v>
      </c>
      <c r="S673" s="61" t="s">
        <v>3780</v>
      </c>
      <c r="T673" s="61" t="s">
        <v>6618</v>
      </c>
      <c r="U673" s="61" t="s">
        <v>3780</v>
      </c>
      <c r="V673" s="62"/>
      <c r="W673" s="61" t="str">
        <f t="shared" si="32"/>
        <v>08</v>
      </c>
      <c r="X673" s="62" t="str">
        <f t="shared" si="33"/>
        <v>17</v>
      </c>
      <c r="Y673" s="63">
        <v>1</v>
      </c>
    </row>
    <row r="674" spans="1:25" ht="14.4">
      <c r="A674" s="61" t="s">
        <v>122</v>
      </c>
      <c r="B674" s="61" t="s">
        <v>40</v>
      </c>
      <c r="C674" s="61" t="s">
        <v>2016</v>
      </c>
      <c r="D674" s="61" t="s">
        <v>3852</v>
      </c>
      <c r="E674" s="61" t="s">
        <v>3849</v>
      </c>
      <c r="F674" s="61" t="s">
        <v>5079</v>
      </c>
      <c r="G674" s="61" t="s">
        <v>3780</v>
      </c>
      <c r="H674" s="61" t="s">
        <v>5080</v>
      </c>
      <c r="I674" s="61" t="s">
        <v>3780</v>
      </c>
      <c r="J674" s="62">
        <f t="shared" si="31"/>
        <v>0.41796296296296304</v>
      </c>
      <c r="K674" s="63">
        <v>2</v>
      </c>
      <c r="M674" s="61" t="s">
        <v>172</v>
      </c>
      <c r="N674" s="61" t="s">
        <v>165</v>
      </c>
      <c r="O674" s="61" t="s">
        <v>166</v>
      </c>
      <c r="P674" s="61" t="s">
        <v>3859</v>
      </c>
      <c r="Q674" s="61" t="s">
        <v>3812</v>
      </c>
      <c r="R674" s="61" t="s">
        <v>6619</v>
      </c>
      <c r="S674" s="61" t="s">
        <v>3780</v>
      </c>
      <c r="T674" s="61" t="s">
        <v>6620</v>
      </c>
      <c r="U674" s="61" t="s">
        <v>3780</v>
      </c>
      <c r="V674" s="62"/>
      <c r="W674" s="61" t="str">
        <f t="shared" si="32"/>
        <v>08</v>
      </c>
      <c r="X674" s="62" t="str">
        <f t="shared" si="33"/>
        <v>18</v>
      </c>
      <c r="Y674" s="63">
        <v>1</v>
      </c>
    </row>
    <row r="675" spans="1:25" ht="14.4">
      <c r="A675" s="61" t="s">
        <v>1127</v>
      </c>
      <c r="B675" s="61" t="s">
        <v>187</v>
      </c>
      <c r="C675" s="61" t="s">
        <v>2090</v>
      </c>
      <c r="D675" s="61" t="s">
        <v>3947</v>
      </c>
      <c r="E675" s="61" t="s">
        <v>3927</v>
      </c>
      <c r="F675" s="61" t="s">
        <v>5081</v>
      </c>
      <c r="G675" s="61" t="s">
        <v>3767</v>
      </c>
      <c r="H675" s="61" t="s">
        <v>5082</v>
      </c>
      <c r="I675" s="61" t="s">
        <v>3767</v>
      </c>
      <c r="J675" s="62">
        <f t="shared" si="31"/>
        <v>0.41814814814814827</v>
      </c>
      <c r="K675" s="63">
        <v>0</v>
      </c>
      <c r="M675" s="61" t="s">
        <v>1649</v>
      </c>
      <c r="N675" s="61" t="s">
        <v>165</v>
      </c>
      <c r="O675" s="61" t="s">
        <v>166</v>
      </c>
      <c r="P675" s="61" t="s">
        <v>3947</v>
      </c>
      <c r="Q675" s="61" t="s">
        <v>3812</v>
      </c>
      <c r="R675" s="61" t="s">
        <v>6619</v>
      </c>
      <c r="S675" s="61" t="s">
        <v>3780</v>
      </c>
      <c r="T675" s="61" t="s">
        <v>6621</v>
      </c>
      <c r="U675" s="61" t="s">
        <v>3780</v>
      </c>
      <c r="V675" s="62"/>
      <c r="W675" s="61" t="str">
        <f t="shared" si="32"/>
        <v>08</v>
      </c>
      <c r="X675" s="62" t="str">
        <f t="shared" si="33"/>
        <v>17</v>
      </c>
      <c r="Y675" s="63">
        <v>1</v>
      </c>
    </row>
    <row r="676" spans="1:25" ht="14.4">
      <c r="A676" s="61" t="s">
        <v>1418</v>
      </c>
      <c r="B676" s="61" t="s">
        <v>187</v>
      </c>
      <c r="C676" s="61" t="s">
        <v>2090</v>
      </c>
      <c r="D676" s="61" t="s">
        <v>3894</v>
      </c>
      <c r="E676" s="61" t="s">
        <v>3849</v>
      </c>
      <c r="F676" s="61" t="s">
        <v>5083</v>
      </c>
      <c r="G676" s="61" t="s">
        <v>3780</v>
      </c>
      <c r="H676" s="61" t="s">
        <v>5084</v>
      </c>
      <c r="I676" s="61" t="s">
        <v>3780</v>
      </c>
      <c r="J676" s="62">
        <f t="shared" si="31"/>
        <v>0.4182407407407408</v>
      </c>
      <c r="K676" s="63">
        <v>2</v>
      </c>
      <c r="M676" s="61" t="s">
        <v>1679</v>
      </c>
      <c r="N676" s="61" t="s">
        <v>165</v>
      </c>
      <c r="O676" s="61" t="s">
        <v>166</v>
      </c>
      <c r="P676" s="61" t="s">
        <v>3802</v>
      </c>
      <c r="Q676" s="61" t="s">
        <v>3812</v>
      </c>
      <c r="R676" s="61" t="s">
        <v>6619</v>
      </c>
      <c r="S676" s="61" t="s">
        <v>3780</v>
      </c>
      <c r="T676" s="61" t="s">
        <v>6622</v>
      </c>
      <c r="U676" s="61" t="s">
        <v>3780</v>
      </c>
      <c r="V676" s="62"/>
      <c r="W676" s="61" t="str">
        <f t="shared" si="32"/>
        <v>08</v>
      </c>
      <c r="X676" s="62" t="str">
        <f t="shared" si="33"/>
        <v>17</v>
      </c>
      <c r="Y676" s="63">
        <v>1</v>
      </c>
    </row>
    <row r="677" spans="1:25" ht="14.4">
      <c r="A677" s="61" t="s">
        <v>561</v>
      </c>
      <c r="B677" s="61" t="s">
        <v>187</v>
      </c>
      <c r="C677" s="61" t="s">
        <v>2090</v>
      </c>
      <c r="D677" s="61" t="s">
        <v>3938</v>
      </c>
      <c r="E677" s="61" t="s">
        <v>3812</v>
      </c>
      <c r="F677" s="61" t="s">
        <v>5085</v>
      </c>
      <c r="G677" s="61" t="s">
        <v>3780</v>
      </c>
      <c r="H677" s="61" t="s">
        <v>5086</v>
      </c>
      <c r="I677" s="61" t="s">
        <v>3780</v>
      </c>
      <c r="J677" s="62">
        <f t="shared" si="31"/>
        <v>0.41826388888888894</v>
      </c>
      <c r="K677" s="63">
        <v>2</v>
      </c>
      <c r="M677" s="61" t="s">
        <v>1649</v>
      </c>
      <c r="N677" s="61" t="s">
        <v>165</v>
      </c>
      <c r="O677" s="61" t="s">
        <v>166</v>
      </c>
      <c r="P677" s="61" t="s">
        <v>3960</v>
      </c>
      <c r="Q677" s="61" t="s">
        <v>3812</v>
      </c>
      <c r="R677" s="61" t="s">
        <v>6623</v>
      </c>
      <c r="S677" s="61" t="s">
        <v>3780</v>
      </c>
      <c r="T677" s="61" t="s">
        <v>6624</v>
      </c>
      <c r="U677" s="61" t="s">
        <v>3780</v>
      </c>
      <c r="V677" s="62"/>
      <c r="W677" s="61" t="str">
        <f t="shared" si="32"/>
        <v>08</v>
      </c>
      <c r="X677" s="62" t="str">
        <f t="shared" si="33"/>
        <v>17</v>
      </c>
      <c r="Y677" s="63">
        <v>1</v>
      </c>
    </row>
    <row r="678" spans="1:25" ht="14.4">
      <c r="A678" s="61" t="s">
        <v>122</v>
      </c>
      <c r="B678" s="61" t="s">
        <v>40</v>
      </c>
      <c r="C678" s="61" t="s">
        <v>2016</v>
      </c>
      <c r="D678" s="61" t="s">
        <v>3872</v>
      </c>
      <c r="E678" s="61" t="s">
        <v>3849</v>
      </c>
      <c r="F678" s="61" t="s">
        <v>5087</v>
      </c>
      <c r="G678" s="61" t="s">
        <v>3780</v>
      </c>
      <c r="H678" s="61" t="s">
        <v>5088</v>
      </c>
      <c r="I678" s="61" t="s">
        <v>3780</v>
      </c>
      <c r="J678" s="62">
        <f t="shared" si="31"/>
        <v>0.418449074074074</v>
      </c>
      <c r="K678" s="63">
        <v>2</v>
      </c>
      <c r="M678" s="61" t="s">
        <v>172</v>
      </c>
      <c r="N678" s="61" t="s">
        <v>165</v>
      </c>
      <c r="O678" s="61" t="s">
        <v>166</v>
      </c>
      <c r="P678" s="61" t="s">
        <v>3862</v>
      </c>
      <c r="Q678" s="61" t="s">
        <v>3812</v>
      </c>
      <c r="R678" s="61" t="s">
        <v>6625</v>
      </c>
      <c r="S678" s="61" t="s">
        <v>3780</v>
      </c>
      <c r="T678" s="61" t="s">
        <v>6626</v>
      </c>
      <c r="U678" s="61" t="s">
        <v>3780</v>
      </c>
      <c r="V678" s="62"/>
      <c r="W678" s="61" t="str">
        <f t="shared" si="32"/>
        <v>08</v>
      </c>
      <c r="X678" s="62" t="str">
        <f t="shared" si="33"/>
        <v>20</v>
      </c>
      <c r="Y678" s="63">
        <v>2</v>
      </c>
    </row>
    <row r="679" spans="1:25" ht="14.4">
      <c r="A679" s="61" t="s">
        <v>1601</v>
      </c>
      <c r="B679" s="61" t="s">
        <v>187</v>
      </c>
      <c r="C679" s="61" t="s">
        <v>2090</v>
      </c>
      <c r="D679" s="61" t="s">
        <v>3894</v>
      </c>
      <c r="E679" s="61" t="s">
        <v>3849</v>
      </c>
      <c r="F679" s="61" t="s">
        <v>5089</v>
      </c>
      <c r="G679" s="61" t="s">
        <v>3780</v>
      </c>
      <c r="H679" s="61" t="s">
        <v>5090</v>
      </c>
      <c r="I679" s="61" t="s">
        <v>3780</v>
      </c>
      <c r="J679" s="62">
        <f t="shared" si="31"/>
        <v>0.41886574074074073</v>
      </c>
      <c r="K679" s="63">
        <v>2</v>
      </c>
      <c r="M679" s="61" t="s">
        <v>766</v>
      </c>
      <c r="N679" s="61" t="s">
        <v>165</v>
      </c>
      <c r="O679" s="61" t="s">
        <v>166</v>
      </c>
      <c r="P679" s="61" t="s">
        <v>3802</v>
      </c>
      <c r="Q679" s="61" t="s">
        <v>3812</v>
      </c>
      <c r="R679" s="61" t="s">
        <v>6627</v>
      </c>
      <c r="S679" s="61" t="s">
        <v>3780</v>
      </c>
      <c r="T679" s="61" t="s">
        <v>6628</v>
      </c>
      <c r="U679" s="61" t="s">
        <v>3780</v>
      </c>
      <c r="V679" s="62"/>
      <c r="W679" s="61" t="str">
        <f t="shared" si="32"/>
        <v>08</v>
      </c>
      <c r="X679" s="62" t="str">
        <f t="shared" si="33"/>
        <v>18</v>
      </c>
      <c r="Y679" s="63">
        <v>1</v>
      </c>
    </row>
    <row r="680" spans="1:25" ht="14.4">
      <c r="A680" s="61" t="s">
        <v>1483</v>
      </c>
      <c r="B680" s="61" t="s">
        <v>187</v>
      </c>
      <c r="C680" s="61" t="s">
        <v>2090</v>
      </c>
      <c r="D680" s="61" t="s">
        <v>3807</v>
      </c>
      <c r="E680" s="61" t="s">
        <v>3795</v>
      </c>
      <c r="F680" s="61" t="s">
        <v>5091</v>
      </c>
      <c r="G680" s="61" t="s">
        <v>3780</v>
      </c>
      <c r="H680" s="61" t="s">
        <v>5092</v>
      </c>
      <c r="I680" s="61" t="s">
        <v>3780</v>
      </c>
      <c r="J680" s="62">
        <f t="shared" si="31"/>
        <v>0.41979166666666673</v>
      </c>
      <c r="K680" s="63">
        <v>2</v>
      </c>
      <c r="M680" s="61" t="s">
        <v>172</v>
      </c>
      <c r="N680" s="61" t="s">
        <v>165</v>
      </c>
      <c r="O680" s="61" t="s">
        <v>166</v>
      </c>
      <c r="P680" s="61" t="s">
        <v>3992</v>
      </c>
      <c r="Q680" s="61" t="s">
        <v>3812</v>
      </c>
      <c r="R680" s="61" t="s">
        <v>6629</v>
      </c>
      <c r="S680" s="61" t="s">
        <v>3780</v>
      </c>
      <c r="T680" s="61" t="s">
        <v>6630</v>
      </c>
      <c r="U680" s="61" t="s">
        <v>3780</v>
      </c>
      <c r="V680" s="62"/>
      <c r="W680" s="61" t="str">
        <f t="shared" si="32"/>
        <v>08</v>
      </c>
      <c r="X680" s="62" t="str">
        <f t="shared" si="33"/>
        <v>18</v>
      </c>
      <c r="Y680" s="63">
        <v>1</v>
      </c>
    </row>
    <row r="681" spans="1:25" ht="14.4">
      <c r="A681" s="61" t="s">
        <v>364</v>
      </c>
      <c r="B681" s="61" t="s">
        <v>187</v>
      </c>
      <c r="C681" s="61" t="s">
        <v>2090</v>
      </c>
      <c r="D681" s="61" t="s">
        <v>3992</v>
      </c>
      <c r="E681" s="61" t="s">
        <v>3845</v>
      </c>
      <c r="F681" s="61" t="s">
        <v>5093</v>
      </c>
      <c r="G681" s="61" t="s">
        <v>3780</v>
      </c>
      <c r="H681" s="61" t="s">
        <v>5094</v>
      </c>
      <c r="I681" s="61" t="s">
        <v>3780</v>
      </c>
      <c r="J681" s="62">
        <f t="shared" si="31"/>
        <v>0.42028935185185184</v>
      </c>
      <c r="K681" s="63">
        <v>2</v>
      </c>
      <c r="M681" s="61" t="s">
        <v>1080</v>
      </c>
      <c r="N681" s="61" t="s">
        <v>165</v>
      </c>
      <c r="O681" s="61" t="s">
        <v>166</v>
      </c>
      <c r="P681" s="61" t="s">
        <v>3819</v>
      </c>
      <c r="Q681" s="61" t="s">
        <v>3812</v>
      </c>
      <c r="R681" s="61" t="s">
        <v>6629</v>
      </c>
      <c r="S681" s="61" t="s">
        <v>3780</v>
      </c>
      <c r="T681" s="61" t="s">
        <v>6631</v>
      </c>
      <c r="U681" s="61" t="s">
        <v>3780</v>
      </c>
      <c r="V681" s="62"/>
      <c r="W681" s="61" t="str">
        <f t="shared" si="32"/>
        <v>08</v>
      </c>
      <c r="X681" s="62" t="str">
        <f t="shared" si="33"/>
        <v>17</v>
      </c>
      <c r="Y681" s="63">
        <v>1</v>
      </c>
    </row>
    <row r="682" spans="1:25" ht="14.4">
      <c r="A682" s="61" t="s">
        <v>775</v>
      </c>
      <c r="B682" s="61" t="s">
        <v>187</v>
      </c>
      <c r="C682" s="61" t="s">
        <v>2090</v>
      </c>
      <c r="D682" s="61" t="s">
        <v>3862</v>
      </c>
      <c r="E682" s="61" t="s">
        <v>3985</v>
      </c>
      <c r="F682" s="61" t="s">
        <v>5095</v>
      </c>
      <c r="G682" s="61" t="s">
        <v>3767</v>
      </c>
      <c r="H682" s="61" t="s">
        <v>5096</v>
      </c>
      <c r="I682" s="61" t="s">
        <v>3767</v>
      </c>
      <c r="J682" s="62">
        <f t="shared" si="31"/>
        <v>0.42034722222222215</v>
      </c>
      <c r="K682" s="63">
        <v>0</v>
      </c>
      <c r="M682" s="61" t="s">
        <v>1548</v>
      </c>
      <c r="N682" s="61" t="s">
        <v>165</v>
      </c>
      <c r="O682" s="61" t="s">
        <v>166</v>
      </c>
      <c r="P682" s="61" t="s">
        <v>3921</v>
      </c>
      <c r="Q682" s="61" t="s">
        <v>3812</v>
      </c>
      <c r="R682" s="61" t="s">
        <v>6632</v>
      </c>
      <c r="S682" s="61" t="s">
        <v>3780</v>
      </c>
      <c r="T682" s="61" t="s">
        <v>4152</v>
      </c>
      <c r="U682" s="61" t="s">
        <v>3780</v>
      </c>
      <c r="V682" s="62"/>
      <c r="W682" s="61" t="str">
        <f t="shared" si="32"/>
        <v>08</v>
      </c>
      <c r="X682" s="62" t="str">
        <f t="shared" si="33"/>
        <v>17</v>
      </c>
      <c r="Y682" s="63">
        <v>1</v>
      </c>
    </row>
    <row r="683" spans="1:25" ht="14.4">
      <c r="A683" s="61" t="s">
        <v>556</v>
      </c>
      <c r="B683" s="61" t="s">
        <v>187</v>
      </c>
      <c r="C683" s="61" t="s">
        <v>2090</v>
      </c>
      <c r="D683" s="61" t="s">
        <v>3777</v>
      </c>
      <c r="E683" s="61" t="s">
        <v>3927</v>
      </c>
      <c r="F683" s="61" t="s">
        <v>5097</v>
      </c>
      <c r="G683" s="61" t="s">
        <v>3780</v>
      </c>
      <c r="H683" s="61" t="s">
        <v>5098</v>
      </c>
      <c r="I683" s="61" t="s">
        <v>3780</v>
      </c>
      <c r="J683" s="62">
        <f t="shared" si="31"/>
        <v>0.42081018518518515</v>
      </c>
      <c r="K683" s="63">
        <v>2</v>
      </c>
      <c r="M683" s="61" t="s">
        <v>826</v>
      </c>
      <c r="N683" s="61" t="s">
        <v>165</v>
      </c>
      <c r="O683" s="61" t="s">
        <v>183</v>
      </c>
      <c r="P683" s="61" t="s">
        <v>3947</v>
      </c>
      <c r="Q683" s="61" t="s">
        <v>3812</v>
      </c>
      <c r="R683" s="61" t="s">
        <v>6633</v>
      </c>
      <c r="S683" s="61" t="s">
        <v>3780</v>
      </c>
      <c r="T683" s="61" t="s">
        <v>6634</v>
      </c>
      <c r="U683" s="61" t="s">
        <v>3780</v>
      </c>
      <c r="V683" s="62"/>
      <c r="W683" s="61" t="str">
        <f t="shared" si="32"/>
        <v>08</v>
      </c>
      <c r="X683" s="62" t="str">
        <f t="shared" si="33"/>
        <v>17</v>
      </c>
      <c r="Y683" s="63">
        <v>1</v>
      </c>
    </row>
    <row r="684" spans="1:25" ht="14.4">
      <c r="A684" s="61" t="s">
        <v>1013</v>
      </c>
      <c r="B684" s="61" t="s">
        <v>187</v>
      </c>
      <c r="C684" s="61" t="s">
        <v>2090</v>
      </c>
      <c r="D684" s="61" t="s">
        <v>3938</v>
      </c>
      <c r="E684" s="61" t="s">
        <v>3985</v>
      </c>
      <c r="F684" s="61" t="s">
        <v>5099</v>
      </c>
      <c r="G684" s="61" t="s">
        <v>3780</v>
      </c>
      <c r="H684" s="61" t="s">
        <v>5100</v>
      </c>
      <c r="I684" s="61" t="s">
        <v>3780</v>
      </c>
      <c r="J684" s="62">
        <f t="shared" si="31"/>
        <v>0.42101851851851857</v>
      </c>
      <c r="K684" s="63">
        <v>2</v>
      </c>
      <c r="M684" s="61" t="s">
        <v>1671</v>
      </c>
      <c r="N684" s="61" t="s">
        <v>165</v>
      </c>
      <c r="O684" s="61" t="s">
        <v>166</v>
      </c>
      <c r="P684" s="61" t="s">
        <v>3837</v>
      </c>
      <c r="Q684" s="61" t="s">
        <v>3812</v>
      </c>
      <c r="R684" s="61" t="s">
        <v>6635</v>
      </c>
      <c r="S684" s="61" t="s">
        <v>3780</v>
      </c>
      <c r="T684" s="61" t="s">
        <v>6636</v>
      </c>
      <c r="U684" s="61" t="s">
        <v>3780</v>
      </c>
      <c r="V684" s="62"/>
      <c r="W684" s="61" t="str">
        <f t="shared" si="32"/>
        <v>08</v>
      </c>
      <c r="X684" s="62" t="str">
        <f t="shared" si="33"/>
        <v>17</v>
      </c>
      <c r="Y684" s="63">
        <v>1</v>
      </c>
    </row>
    <row r="685" spans="1:25" ht="14.4">
      <c r="A685" s="61" t="s">
        <v>821</v>
      </c>
      <c r="B685" s="61" t="s">
        <v>187</v>
      </c>
      <c r="C685" s="61" t="s">
        <v>2090</v>
      </c>
      <c r="D685" s="61" t="s">
        <v>3938</v>
      </c>
      <c r="E685" s="61" t="s">
        <v>3985</v>
      </c>
      <c r="F685" s="61" t="s">
        <v>5101</v>
      </c>
      <c r="G685" s="61" t="s">
        <v>3780</v>
      </c>
      <c r="H685" s="61" t="s">
        <v>5102</v>
      </c>
      <c r="I685" s="61" t="s">
        <v>3780</v>
      </c>
      <c r="J685" s="62">
        <f t="shared" si="31"/>
        <v>0.42127314814814815</v>
      </c>
      <c r="K685" s="63">
        <v>2</v>
      </c>
      <c r="M685" s="61" t="s">
        <v>1679</v>
      </c>
      <c r="N685" s="61" t="s">
        <v>165</v>
      </c>
      <c r="O685" s="61" t="s">
        <v>166</v>
      </c>
      <c r="P685" s="61" t="s">
        <v>3777</v>
      </c>
      <c r="Q685" s="61" t="s">
        <v>3812</v>
      </c>
      <c r="R685" s="61" t="s">
        <v>6635</v>
      </c>
      <c r="S685" s="61" t="s">
        <v>3780</v>
      </c>
      <c r="T685" s="61" t="s">
        <v>6637</v>
      </c>
      <c r="U685" s="61" t="s">
        <v>3780</v>
      </c>
      <c r="V685" s="62"/>
      <c r="W685" s="61" t="str">
        <f t="shared" si="32"/>
        <v>08</v>
      </c>
      <c r="X685" s="62" t="str">
        <f t="shared" si="33"/>
        <v>17</v>
      </c>
      <c r="Y685" s="63">
        <v>1</v>
      </c>
    </row>
    <row r="686" spans="1:25" ht="14.4">
      <c r="A686" s="61" t="s">
        <v>1273</v>
      </c>
      <c r="B686" s="61" t="s">
        <v>187</v>
      </c>
      <c r="C686" s="61" t="s">
        <v>2090</v>
      </c>
      <c r="D686" s="61" t="s">
        <v>4069</v>
      </c>
      <c r="E686" s="61" t="s">
        <v>1776</v>
      </c>
      <c r="F686" s="61" t="s">
        <v>5103</v>
      </c>
      <c r="G686" s="61" t="s">
        <v>1776</v>
      </c>
      <c r="H686" s="61" t="s">
        <v>5104</v>
      </c>
      <c r="I686" s="61" t="s">
        <v>1776</v>
      </c>
      <c r="J686" s="62">
        <f t="shared" si="31"/>
        <v>0.42171296296296296</v>
      </c>
      <c r="K686" s="63">
        <v>2</v>
      </c>
      <c r="M686" s="61" t="s">
        <v>766</v>
      </c>
      <c r="N686" s="61" t="s">
        <v>165</v>
      </c>
      <c r="O686" s="61" t="s">
        <v>166</v>
      </c>
      <c r="P686" s="61" t="s">
        <v>3811</v>
      </c>
      <c r="Q686" s="61" t="s">
        <v>3812</v>
      </c>
      <c r="R686" s="61" t="s">
        <v>4501</v>
      </c>
      <c r="S686" s="61" t="s">
        <v>3780</v>
      </c>
      <c r="T686" s="61" t="s">
        <v>6638</v>
      </c>
      <c r="U686" s="61" t="s">
        <v>3780</v>
      </c>
      <c r="V686" s="62"/>
      <c r="W686" s="61" t="str">
        <f t="shared" si="32"/>
        <v>08</v>
      </c>
      <c r="X686" s="62" t="str">
        <f t="shared" si="33"/>
        <v>19</v>
      </c>
      <c r="Y686" s="63">
        <v>1</v>
      </c>
    </row>
    <row r="687" spans="1:25" ht="14.4">
      <c r="A687" s="61" t="s">
        <v>561</v>
      </c>
      <c r="B687" s="61" t="s">
        <v>187</v>
      </c>
      <c r="C687" s="61" t="s">
        <v>2090</v>
      </c>
      <c r="D687" s="61" t="s">
        <v>3829</v>
      </c>
      <c r="E687" s="61" t="s">
        <v>3845</v>
      </c>
      <c r="F687" s="61" t="s">
        <v>5105</v>
      </c>
      <c r="G687" s="61" t="s">
        <v>3780</v>
      </c>
      <c r="H687" s="61" t="s">
        <v>5106</v>
      </c>
      <c r="I687" s="61" t="s">
        <v>3780</v>
      </c>
      <c r="J687" s="62">
        <f t="shared" si="31"/>
        <v>0.42175925925925928</v>
      </c>
      <c r="K687" s="63">
        <v>2</v>
      </c>
      <c r="M687" s="61" t="s">
        <v>629</v>
      </c>
      <c r="N687" s="61" t="s">
        <v>165</v>
      </c>
      <c r="O687" s="61" t="s">
        <v>165</v>
      </c>
      <c r="P687" s="61" t="s">
        <v>3992</v>
      </c>
      <c r="Q687" s="61" t="s">
        <v>3812</v>
      </c>
      <c r="R687" s="61" t="s">
        <v>6639</v>
      </c>
      <c r="S687" s="61" t="s">
        <v>3780</v>
      </c>
      <c r="T687" s="61" t="s">
        <v>6640</v>
      </c>
      <c r="U687" s="61" t="s">
        <v>3780</v>
      </c>
      <c r="V687" s="62"/>
      <c r="W687" s="61" t="str">
        <f t="shared" si="32"/>
        <v>08</v>
      </c>
      <c r="X687" s="62" t="str">
        <f t="shared" si="33"/>
        <v>19</v>
      </c>
      <c r="Y687" s="63">
        <v>1</v>
      </c>
    </row>
    <row r="688" spans="1:25" ht="14.4">
      <c r="A688" s="61" t="s">
        <v>1666</v>
      </c>
      <c r="B688" s="61" t="s">
        <v>40</v>
      </c>
      <c r="C688" s="61" t="s">
        <v>2010</v>
      </c>
      <c r="D688" s="61" t="s">
        <v>3834</v>
      </c>
      <c r="E688" s="61" t="s">
        <v>3812</v>
      </c>
      <c r="F688" s="61" t="s">
        <v>5107</v>
      </c>
      <c r="G688" s="61" t="s">
        <v>3780</v>
      </c>
      <c r="H688" s="61" t="s">
        <v>3839</v>
      </c>
      <c r="I688" s="61" t="s">
        <v>3780</v>
      </c>
      <c r="J688" s="62">
        <f t="shared" si="31"/>
        <v>0.42245370370370366</v>
      </c>
      <c r="K688" s="63">
        <v>2</v>
      </c>
      <c r="M688" s="61" t="s">
        <v>904</v>
      </c>
      <c r="N688" s="61" t="s">
        <v>165</v>
      </c>
      <c r="O688" s="61" t="s">
        <v>207</v>
      </c>
      <c r="P688" s="61" t="s">
        <v>3894</v>
      </c>
      <c r="Q688" s="61" t="s">
        <v>3812</v>
      </c>
      <c r="R688" s="61" t="s">
        <v>6641</v>
      </c>
      <c r="S688" s="61" t="s">
        <v>3780</v>
      </c>
      <c r="T688" s="61" t="s">
        <v>6642</v>
      </c>
      <c r="U688" s="61" t="s">
        <v>3780</v>
      </c>
      <c r="V688" s="62"/>
      <c r="W688" s="61" t="str">
        <f t="shared" si="32"/>
        <v>08</v>
      </c>
      <c r="X688" s="62" t="str">
        <f t="shared" si="33"/>
        <v>17</v>
      </c>
      <c r="Y688" s="63">
        <v>1</v>
      </c>
    </row>
    <row r="689" spans="1:25" ht="14.4">
      <c r="A689" s="61" t="s">
        <v>635</v>
      </c>
      <c r="B689" s="61" t="s">
        <v>187</v>
      </c>
      <c r="C689" s="61" t="s">
        <v>2090</v>
      </c>
      <c r="D689" s="61" t="s">
        <v>3862</v>
      </c>
      <c r="E689" s="61" t="s">
        <v>3812</v>
      </c>
      <c r="F689" s="61" t="s">
        <v>5108</v>
      </c>
      <c r="G689" s="61" t="s">
        <v>3780</v>
      </c>
      <c r="H689" s="61" t="s">
        <v>5109</v>
      </c>
      <c r="I689" s="61" t="s">
        <v>3780</v>
      </c>
      <c r="J689" s="62">
        <f t="shared" si="31"/>
        <v>0.42253472222222227</v>
      </c>
      <c r="K689" s="63">
        <v>2</v>
      </c>
      <c r="M689" s="61" t="s">
        <v>1649</v>
      </c>
      <c r="N689" s="61" t="s">
        <v>165</v>
      </c>
      <c r="O689" s="61" t="s">
        <v>166</v>
      </c>
      <c r="P689" s="61" t="s">
        <v>3819</v>
      </c>
      <c r="Q689" s="61" t="s">
        <v>3812</v>
      </c>
      <c r="R689" s="61" t="s">
        <v>5918</v>
      </c>
      <c r="S689" s="61" t="s">
        <v>3780</v>
      </c>
      <c r="T689" s="61" t="s">
        <v>6098</v>
      </c>
      <c r="U689" s="61" t="s">
        <v>3780</v>
      </c>
      <c r="V689" s="62"/>
      <c r="W689" s="61" t="str">
        <f t="shared" si="32"/>
        <v>08</v>
      </c>
      <c r="X689" s="62" t="str">
        <f t="shared" si="33"/>
        <v>17</v>
      </c>
      <c r="Y689" s="63">
        <v>1</v>
      </c>
    </row>
    <row r="690" spans="1:25" ht="14.4">
      <c r="A690" s="61" t="s">
        <v>1193</v>
      </c>
      <c r="B690" s="61" t="s">
        <v>187</v>
      </c>
      <c r="C690" s="61" t="s">
        <v>3622</v>
      </c>
      <c r="D690" s="61" t="s">
        <v>3840</v>
      </c>
      <c r="E690" s="61" t="s">
        <v>4123</v>
      </c>
      <c r="F690" s="61" t="s">
        <v>5110</v>
      </c>
      <c r="G690" s="61" t="s">
        <v>3780</v>
      </c>
      <c r="H690" s="61" t="s">
        <v>5111</v>
      </c>
      <c r="I690" s="61" t="s">
        <v>3780</v>
      </c>
      <c r="J690" s="62">
        <f t="shared" si="31"/>
        <v>0.42277777777777786</v>
      </c>
      <c r="K690" s="63">
        <v>2</v>
      </c>
      <c r="M690" s="61" t="s">
        <v>904</v>
      </c>
      <c r="N690" s="61" t="s">
        <v>165</v>
      </c>
      <c r="O690" s="61" t="s">
        <v>207</v>
      </c>
      <c r="P690" s="61" t="s">
        <v>3862</v>
      </c>
      <c r="Q690" s="61" t="s">
        <v>3812</v>
      </c>
      <c r="R690" s="61" t="s">
        <v>6643</v>
      </c>
      <c r="S690" s="61" t="s">
        <v>3780</v>
      </c>
      <c r="T690" s="61" t="s">
        <v>6644</v>
      </c>
      <c r="U690" s="61" t="s">
        <v>3780</v>
      </c>
      <c r="V690" s="62"/>
      <c r="W690" s="61" t="str">
        <f t="shared" si="32"/>
        <v>08</v>
      </c>
      <c r="X690" s="62" t="str">
        <f t="shared" si="33"/>
        <v>17</v>
      </c>
      <c r="Y690" s="63">
        <v>1</v>
      </c>
    </row>
    <row r="691" spans="1:25" ht="14.4">
      <c r="A691" s="61" t="s">
        <v>636</v>
      </c>
      <c r="B691" s="61" t="s">
        <v>187</v>
      </c>
      <c r="C691" s="61" t="s">
        <v>2090</v>
      </c>
      <c r="D691" s="61" t="s">
        <v>3840</v>
      </c>
      <c r="E691" s="61" t="s">
        <v>3795</v>
      </c>
      <c r="F691" s="61" t="s">
        <v>5112</v>
      </c>
      <c r="G691" s="61" t="s">
        <v>3780</v>
      </c>
      <c r="H691" s="61" t="s">
        <v>5113</v>
      </c>
      <c r="I691" s="61" t="s">
        <v>3780</v>
      </c>
      <c r="J691" s="62">
        <f t="shared" si="31"/>
        <v>0.4228472222222221</v>
      </c>
      <c r="K691" s="63">
        <v>2</v>
      </c>
      <c r="M691" s="61" t="s">
        <v>1649</v>
      </c>
      <c r="N691" s="61" t="s">
        <v>165</v>
      </c>
      <c r="O691" s="61" t="s">
        <v>166</v>
      </c>
      <c r="P691" s="61" t="s">
        <v>3872</v>
      </c>
      <c r="Q691" s="61" t="s">
        <v>3812</v>
      </c>
      <c r="R691" s="61" t="s">
        <v>6645</v>
      </c>
      <c r="S691" s="61" t="s">
        <v>3780</v>
      </c>
      <c r="T691" s="61" t="s">
        <v>6646</v>
      </c>
      <c r="U691" s="61" t="s">
        <v>3780</v>
      </c>
      <c r="V691" s="62"/>
      <c r="W691" s="61" t="str">
        <f t="shared" si="32"/>
        <v>08</v>
      </c>
      <c r="X691" s="62" t="str">
        <f t="shared" si="33"/>
        <v>17</v>
      </c>
      <c r="Y691" s="63">
        <v>1</v>
      </c>
    </row>
    <row r="692" spans="1:25" ht="14.4">
      <c r="A692" s="61" t="s">
        <v>775</v>
      </c>
      <c r="B692" s="61" t="s">
        <v>187</v>
      </c>
      <c r="C692" s="61" t="s">
        <v>2090</v>
      </c>
      <c r="D692" s="61" t="s">
        <v>3777</v>
      </c>
      <c r="E692" s="61" t="s">
        <v>3927</v>
      </c>
      <c r="F692" s="61" t="s">
        <v>5114</v>
      </c>
      <c r="G692" s="61" t="s">
        <v>3780</v>
      </c>
      <c r="H692" s="61" t="s">
        <v>5115</v>
      </c>
      <c r="I692" s="61" t="s">
        <v>3780</v>
      </c>
      <c r="J692" s="62">
        <f t="shared" si="31"/>
        <v>0.42299768518518516</v>
      </c>
      <c r="K692" s="63">
        <v>2</v>
      </c>
      <c r="M692" s="61" t="s">
        <v>632</v>
      </c>
      <c r="N692" s="61" t="s">
        <v>165</v>
      </c>
      <c r="O692" s="61" t="s">
        <v>166</v>
      </c>
      <c r="P692" s="61" t="s">
        <v>3837</v>
      </c>
      <c r="Q692" s="61" t="s">
        <v>3812</v>
      </c>
      <c r="R692" s="61" t="s">
        <v>6647</v>
      </c>
      <c r="S692" s="61" t="s">
        <v>3780</v>
      </c>
      <c r="T692" s="61" t="s">
        <v>6648</v>
      </c>
      <c r="U692" s="61" t="s">
        <v>3780</v>
      </c>
      <c r="V692" s="62"/>
      <c r="W692" s="61" t="str">
        <f t="shared" si="32"/>
        <v>08</v>
      </c>
      <c r="X692" s="62" t="str">
        <f t="shared" si="33"/>
        <v>17</v>
      </c>
      <c r="Y692" s="63">
        <v>1</v>
      </c>
    </row>
    <row r="693" spans="1:25" ht="14.4">
      <c r="A693" s="61" t="s">
        <v>1128</v>
      </c>
      <c r="B693" s="61" t="s">
        <v>187</v>
      </c>
      <c r="C693" s="61" t="s">
        <v>2090</v>
      </c>
      <c r="D693" s="61" t="s">
        <v>3992</v>
      </c>
      <c r="E693" s="61" t="s">
        <v>3795</v>
      </c>
      <c r="F693" s="61" t="s">
        <v>5116</v>
      </c>
      <c r="G693" s="61" t="s">
        <v>3780</v>
      </c>
      <c r="H693" s="61" t="s">
        <v>5117</v>
      </c>
      <c r="I693" s="61" t="s">
        <v>3780</v>
      </c>
      <c r="J693" s="62">
        <f t="shared" si="31"/>
        <v>0.42343749999999997</v>
      </c>
      <c r="K693" s="63">
        <v>2</v>
      </c>
      <c r="M693" s="61" t="s">
        <v>172</v>
      </c>
      <c r="N693" s="61" t="s">
        <v>165</v>
      </c>
      <c r="O693" s="61" t="s">
        <v>166</v>
      </c>
      <c r="P693" s="61" t="s">
        <v>3960</v>
      </c>
      <c r="Q693" s="61" t="s">
        <v>3812</v>
      </c>
      <c r="R693" s="61" t="s">
        <v>6647</v>
      </c>
      <c r="S693" s="61" t="s">
        <v>3780</v>
      </c>
      <c r="T693" s="61" t="s">
        <v>3902</v>
      </c>
      <c r="U693" s="61" t="s">
        <v>3780</v>
      </c>
      <c r="V693" s="62"/>
      <c r="W693" s="61" t="str">
        <f t="shared" si="32"/>
        <v>08</v>
      </c>
      <c r="X693" s="62" t="str">
        <f t="shared" si="33"/>
        <v>17</v>
      </c>
      <c r="Y693" s="63">
        <v>1</v>
      </c>
    </row>
    <row r="694" spans="1:25" ht="14.4">
      <c r="A694" s="61" t="s">
        <v>556</v>
      </c>
      <c r="B694" s="61" t="s">
        <v>187</v>
      </c>
      <c r="C694" s="61" t="s">
        <v>2090</v>
      </c>
      <c r="D694" s="61" t="s">
        <v>3826</v>
      </c>
      <c r="E694" s="61" t="s">
        <v>3845</v>
      </c>
      <c r="F694" s="61" t="s">
        <v>5118</v>
      </c>
      <c r="G694" s="61" t="s">
        <v>3780</v>
      </c>
      <c r="H694" s="61" t="s">
        <v>5119</v>
      </c>
      <c r="I694" s="61" t="s">
        <v>3780</v>
      </c>
      <c r="J694" s="62">
        <f t="shared" si="31"/>
        <v>0.42346064814814816</v>
      </c>
      <c r="K694" s="63">
        <v>2</v>
      </c>
      <c r="M694" s="61" t="s">
        <v>631</v>
      </c>
      <c r="N694" s="61" t="s">
        <v>165</v>
      </c>
      <c r="O694" s="61" t="s">
        <v>166</v>
      </c>
      <c r="P694" s="61" t="s">
        <v>3886</v>
      </c>
      <c r="Q694" s="61" t="s">
        <v>3812</v>
      </c>
      <c r="R694" s="61" t="s">
        <v>6649</v>
      </c>
      <c r="S694" s="61" t="s">
        <v>3780</v>
      </c>
      <c r="T694" s="61" t="s">
        <v>6096</v>
      </c>
      <c r="U694" s="61" t="s">
        <v>3780</v>
      </c>
      <c r="V694" s="62"/>
      <c r="W694" s="61" t="str">
        <f t="shared" si="32"/>
        <v>08</v>
      </c>
      <c r="X694" s="62" t="str">
        <f t="shared" si="33"/>
        <v>19</v>
      </c>
      <c r="Y694" s="63">
        <v>1</v>
      </c>
    </row>
    <row r="695" spans="1:25" ht="14.4">
      <c r="A695" s="61" t="s">
        <v>1481</v>
      </c>
      <c r="B695" s="61" t="s">
        <v>187</v>
      </c>
      <c r="C695" s="61" t="s">
        <v>2090</v>
      </c>
      <c r="D695" s="61" t="s">
        <v>3867</v>
      </c>
      <c r="E695" s="61" t="s">
        <v>3985</v>
      </c>
      <c r="F695" s="61" t="s">
        <v>5120</v>
      </c>
      <c r="G695" s="61" t="s">
        <v>4138</v>
      </c>
      <c r="H695" s="61" t="s">
        <v>5121</v>
      </c>
      <c r="I695" s="61" t="s">
        <v>3780</v>
      </c>
      <c r="J695" s="62">
        <f t="shared" si="31"/>
        <v>0.42392361111111121</v>
      </c>
      <c r="K695" s="63">
        <v>2</v>
      </c>
      <c r="M695" s="61" t="s">
        <v>1649</v>
      </c>
      <c r="N695" s="61" t="s">
        <v>165</v>
      </c>
      <c r="O695" s="61" t="s">
        <v>166</v>
      </c>
      <c r="P695" s="61" t="s">
        <v>3992</v>
      </c>
      <c r="Q695" s="61" t="s">
        <v>3812</v>
      </c>
      <c r="R695" s="61" t="s">
        <v>6650</v>
      </c>
      <c r="S695" s="61" t="s">
        <v>3780</v>
      </c>
      <c r="T695" s="61" t="s">
        <v>6651</v>
      </c>
      <c r="U695" s="61" t="s">
        <v>3780</v>
      </c>
      <c r="V695" s="62"/>
      <c r="W695" s="61" t="str">
        <f t="shared" si="32"/>
        <v>08</v>
      </c>
      <c r="X695" s="62" t="str">
        <f t="shared" si="33"/>
        <v>17</v>
      </c>
      <c r="Y695" s="63">
        <v>1</v>
      </c>
    </row>
    <row r="696" spans="1:25" ht="14.4">
      <c r="A696" s="61" t="s">
        <v>821</v>
      </c>
      <c r="B696" s="61" t="s">
        <v>187</v>
      </c>
      <c r="C696" s="61" t="s">
        <v>2090</v>
      </c>
      <c r="D696" s="61" t="s">
        <v>3867</v>
      </c>
      <c r="E696" s="61" t="s">
        <v>3985</v>
      </c>
      <c r="F696" s="61" t="s">
        <v>5122</v>
      </c>
      <c r="G696" s="61" t="s">
        <v>4138</v>
      </c>
      <c r="H696" s="61" t="s">
        <v>5123</v>
      </c>
      <c r="I696" s="61" t="s">
        <v>3780</v>
      </c>
      <c r="J696" s="62">
        <f t="shared" si="31"/>
        <v>0.42395833333333327</v>
      </c>
      <c r="K696" s="63">
        <v>2</v>
      </c>
      <c r="M696" s="61" t="s">
        <v>271</v>
      </c>
      <c r="N696" s="61" t="s">
        <v>165</v>
      </c>
      <c r="O696" s="61" t="s">
        <v>207</v>
      </c>
      <c r="P696" s="61" t="s">
        <v>3886</v>
      </c>
      <c r="Q696" s="61" t="s">
        <v>3812</v>
      </c>
      <c r="R696" s="61" t="s">
        <v>5921</v>
      </c>
      <c r="S696" s="61" t="s">
        <v>3780</v>
      </c>
      <c r="T696" s="61" t="s">
        <v>6652</v>
      </c>
      <c r="U696" s="61" t="s">
        <v>3780</v>
      </c>
      <c r="V696" s="62"/>
      <c r="W696" s="61" t="str">
        <f t="shared" si="32"/>
        <v>08</v>
      </c>
      <c r="X696" s="62" t="str">
        <f t="shared" si="33"/>
        <v>19</v>
      </c>
      <c r="Y696" s="63">
        <v>1</v>
      </c>
    </row>
    <row r="697" spans="1:25" ht="14.4">
      <c r="A697" s="61" t="s">
        <v>1128</v>
      </c>
      <c r="B697" s="61" t="s">
        <v>187</v>
      </c>
      <c r="C697" s="61" t="s">
        <v>2090</v>
      </c>
      <c r="D697" s="61" t="s">
        <v>3867</v>
      </c>
      <c r="E697" s="61" t="s">
        <v>3795</v>
      </c>
      <c r="F697" s="61" t="s">
        <v>5124</v>
      </c>
      <c r="G697" s="61" t="s">
        <v>3780</v>
      </c>
      <c r="H697" s="61" t="s">
        <v>5125</v>
      </c>
      <c r="I697" s="61" t="s">
        <v>3780</v>
      </c>
      <c r="J697" s="62">
        <f t="shared" si="31"/>
        <v>0.42403935185185188</v>
      </c>
      <c r="K697" s="63">
        <v>2</v>
      </c>
      <c r="M697" s="61" t="s">
        <v>1649</v>
      </c>
      <c r="N697" s="61" t="s">
        <v>165</v>
      </c>
      <c r="O697" s="61" t="s">
        <v>166</v>
      </c>
      <c r="P697" s="61" t="s">
        <v>3938</v>
      </c>
      <c r="Q697" s="61" t="s">
        <v>3812</v>
      </c>
      <c r="R697" s="61" t="s">
        <v>5921</v>
      </c>
      <c r="S697" s="61" t="s">
        <v>3780</v>
      </c>
      <c r="T697" s="61" t="s">
        <v>4560</v>
      </c>
      <c r="U697" s="61" t="s">
        <v>3780</v>
      </c>
      <c r="V697" s="62"/>
      <c r="W697" s="61" t="str">
        <f t="shared" si="32"/>
        <v>08</v>
      </c>
      <c r="X697" s="62" t="str">
        <f t="shared" si="33"/>
        <v>17</v>
      </c>
      <c r="Y697" s="63">
        <v>1</v>
      </c>
    </row>
    <row r="698" spans="1:25" ht="14.4">
      <c r="A698" s="61" t="s">
        <v>1164</v>
      </c>
      <c r="B698" s="61" t="s">
        <v>187</v>
      </c>
      <c r="C698" s="61" t="s">
        <v>2090</v>
      </c>
      <c r="D698" s="61" t="s">
        <v>3894</v>
      </c>
      <c r="E698" s="61" t="s">
        <v>3820</v>
      </c>
      <c r="F698" s="61" t="s">
        <v>5126</v>
      </c>
      <c r="G698" s="61" t="s">
        <v>3767</v>
      </c>
      <c r="H698" s="61" t="s">
        <v>5127</v>
      </c>
      <c r="I698" s="61" t="s">
        <v>3767</v>
      </c>
      <c r="J698" s="62">
        <f t="shared" si="31"/>
        <v>0.42421296296296301</v>
      </c>
      <c r="K698" s="63">
        <v>0</v>
      </c>
      <c r="M698" s="61" t="s">
        <v>464</v>
      </c>
      <c r="N698" s="61" t="s">
        <v>165</v>
      </c>
      <c r="O698" s="61" t="s">
        <v>166</v>
      </c>
      <c r="P698" s="61" t="s">
        <v>3794</v>
      </c>
      <c r="Q698" s="61" t="s">
        <v>3812</v>
      </c>
      <c r="R698" s="61" t="s">
        <v>4538</v>
      </c>
      <c r="S698" s="61" t="s">
        <v>3780</v>
      </c>
      <c r="T698" s="61" t="s">
        <v>6653</v>
      </c>
      <c r="U698" s="61" t="s">
        <v>3780</v>
      </c>
      <c r="V698" s="62"/>
      <c r="W698" s="61" t="str">
        <f t="shared" si="32"/>
        <v>08</v>
      </c>
      <c r="X698" s="62" t="str">
        <f t="shared" si="33"/>
        <v>18</v>
      </c>
      <c r="Y698" s="63">
        <v>1</v>
      </c>
    </row>
    <row r="699" spans="1:25" ht="14.4">
      <c r="A699" s="61" t="s">
        <v>299</v>
      </c>
      <c r="B699" s="61" t="s">
        <v>187</v>
      </c>
      <c r="C699" s="61" t="s">
        <v>2090</v>
      </c>
      <c r="D699" s="61" t="s">
        <v>3867</v>
      </c>
      <c r="E699" s="61" t="s">
        <v>3985</v>
      </c>
      <c r="F699" s="61" t="s">
        <v>5128</v>
      </c>
      <c r="G699" s="61" t="s">
        <v>4138</v>
      </c>
      <c r="H699" s="61" t="s">
        <v>5129</v>
      </c>
      <c r="I699" s="61" t="s">
        <v>3780</v>
      </c>
      <c r="J699" s="62">
        <f t="shared" si="31"/>
        <v>0.42435185185185192</v>
      </c>
      <c r="K699" s="63">
        <v>2</v>
      </c>
      <c r="M699" s="61" t="s">
        <v>766</v>
      </c>
      <c r="N699" s="61" t="s">
        <v>165</v>
      </c>
      <c r="O699" s="61" t="s">
        <v>166</v>
      </c>
      <c r="P699" s="61" t="s">
        <v>3867</v>
      </c>
      <c r="Q699" s="61" t="s">
        <v>3812</v>
      </c>
      <c r="R699" s="61" t="s">
        <v>4538</v>
      </c>
      <c r="S699" s="61" t="s">
        <v>3780</v>
      </c>
      <c r="T699" s="61" t="s">
        <v>6654</v>
      </c>
      <c r="U699" s="61" t="s">
        <v>3780</v>
      </c>
      <c r="V699" s="62"/>
      <c r="W699" s="61" t="str">
        <f t="shared" si="32"/>
        <v>08</v>
      </c>
      <c r="X699" s="62" t="str">
        <f t="shared" si="33"/>
        <v>18</v>
      </c>
      <c r="Y699" s="63">
        <v>1</v>
      </c>
    </row>
    <row r="700" spans="1:25" ht="14.4">
      <c r="A700" s="61" t="s">
        <v>1481</v>
      </c>
      <c r="B700" s="61" t="s">
        <v>187</v>
      </c>
      <c r="C700" s="61" t="s">
        <v>2090</v>
      </c>
      <c r="D700" s="61" t="s">
        <v>3938</v>
      </c>
      <c r="E700" s="61" t="s">
        <v>3985</v>
      </c>
      <c r="F700" s="61" t="s">
        <v>5101</v>
      </c>
      <c r="G700" s="61" t="s">
        <v>3780</v>
      </c>
      <c r="H700" s="61" t="s">
        <v>5130</v>
      </c>
      <c r="I700" s="61" t="s">
        <v>3780</v>
      </c>
      <c r="J700" s="62">
        <f t="shared" si="31"/>
        <v>0.42478009259259258</v>
      </c>
      <c r="K700" s="63">
        <v>2</v>
      </c>
      <c r="M700" s="61" t="s">
        <v>826</v>
      </c>
      <c r="N700" s="61" t="s">
        <v>165</v>
      </c>
      <c r="O700" s="61" t="s">
        <v>183</v>
      </c>
      <c r="P700" s="61" t="s">
        <v>3992</v>
      </c>
      <c r="Q700" s="61" t="s">
        <v>3812</v>
      </c>
      <c r="R700" s="61" t="s">
        <v>4538</v>
      </c>
      <c r="S700" s="61" t="s">
        <v>3780</v>
      </c>
      <c r="T700" s="61" t="s">
        <v>5237</v>
      </c>
      <c r="U700" s="61" t="s">
        <v>3780</v>
      </c>
      <c r="V700" s="62"/>
      <c r="W700" s="61" t="str">
        <f t="shared" si="32"/>
        <v>08</v>
      </c>
      <c r="X700" s="62" t="str">
        <f t="shared" si="33"/>
        <v>17</v>
      </c>
      <c r="Y700" s="63">
        <v>1</v>
      </c>
    </row>
    <row r="701" spans="1:25" ht="14.4">
      <c r="A701" s="61" t="s">
        <v>1128</v>
      </c>
      <c r="B701" s="61" t="s">
        <v>187</v>
      </c>
      <c r="C701" s="61" t="s">
        <v>2090</v>
      </c>
      <c r="D701" s="61" t="s">
        <v>4069</v>
      </c>
      <c r="E701" s="61" t="s">
        <v>3795</v>
      </c>
      <c r="F701" s="61" t="s">
        <v>5131</v>
      </c>
      <c r="G701" s="61" t="s">
        <v>3780</v>
      </c>
      <c r="H701" s="61" t="s">
        <v>5132</v>
      </c>
      <c r="I701" s="61" t="s">
        <v>3780</v>
      </c>
      <c r="J701" s="62">
        <f t="shared" si="31"/>
        <v>0.42489583333333325</v>
      </c>
      <c r="K701" s="63">
        <v>2</v>
      </c>
      <c r="M701" s="61" t="s">
        <v>826</v>
      </c>
      <c r="N701" s="61" t="s">
        <v>165</v>
      </c>
      <c r="O701" s="61" t="s">
        <v>183</v>
      </c>
      <c r="P701" s="61" t="s">
        <v>3872</v>
      </c>
      <c r="Q701" s="61" t="s">
        <v>3812</v>
      </c>
      <c r="R701" s="61" t="s">
        <v>4233</v>
      </c>
      <c r="S701" s="61" t="s">
        <v>3780</v>
      </c>
      <c r="T701" s="61" t="s">
        <v>6655</v>
      </c>
      <c r="U701" s="61" t="s">
        <v>3780</v>
      </c>
      <c r="V701" s="62"/>
      <c r="W701" s="61" t="str">
        <f t="shared" si="32"/>
        <v>08</v>
      </c>
      <c r="X701" s="62" t="str">
        <f t="shared" si="33"/>
        <v>17</v>
      </c>
      <c r="Y701" s="63">
        <v>1</v>
      </c>
    </row>
    <row r="702" spans="1:25" ht="14.4">
      <c r="A702" s="61" t="s">
        <v>366</v>
      </c>
      <c r="B702" s="61" t="s">
        <v>187</v>
      </c>
      <c r="C702" s="61" t="s">
        <v>2124</v>
      </c>
      <c r="D702" s="61" t="s">
        <v>3862</v>
      </c>
      <c r="E702" s="61" t="s">
        <v>3845</v>
      </c>
      <c r="F702" s="61" t="s">
        <v>5133</v>
      </c>
      <c r="G702" s="61" t="s">
        <v>3780</v>
      </c>
      <c r="H702" s="61" t="s">
        <v>5134</v>
      </c>
      <c r="I702" s="61" t="s">
        <v>3780</v>
      </c>
      <c r="J702" s="62">
        <f t="shared" si="31"/>
        <v>0.42518518518518511</v>
      </c>
      <c r="K702" s="63">
        <v>2</v>
      </c>
      <c r="M702" s="61" t="s">
        <v>904</v>
      </c>
      <c r="N702" s="61" t="s">
        <v>165</v>
      </c>
      <c r="O702" s="61" t="s">
        <v>207</v>
      </c>
      <c r="P702" s="61" t="s">
        <v>3859</v>
      </c>
      <c r="Q702" s="61" t="s">
        <v>3812</v>
      </c>
      <c r="R702" s="61" t="s">
        <v>6656</v>
      </c>
      <c r="S702" s="61" t="s">
        <v>3780</v>
      </c>
      <c r="T702" s="61" t="s">
        <v>6129</v>
      </c>
      <c r="U702" s="61" t="s">
        <v>3780</v>
      </c>
      <c r="V702" s="62"/>
      <c r="W702" s="61" t="str">
        <f t="shared" si="32"/>
        <v>08</v>
      </c>
      <c r="X702" s="62" t="str">
        <f t="shared" si="33"/>
        <v>17</v>
      </c>
      <c r="Y702" s="63">
        <v>1</v>
      </c>
    </row>
    <row r="703" spans="1:25" ht="14.4">
      <c r="A703" s="61" t="s">
        <v>186</v>
      </c>
      <c r="B703" s="61" t="s">
        <v>187</v>
      </c>
      <c r="C703" s="61" t="s">
        <v>2090</v>
      </c>
      <c r="D703" s="61" t="s">
        <v>3802</v>
      </c>
      <c r="E703" s="61" t="s">
        <v>3795</v>
      </c>
      <c r="F703" s="61" t="s">
        <v>5135</v>
      </c>
      <c r="G703" s="61" t="s">
        <v>3780</v>
      </c>
      <c r="H703" s="61" t="s">
        <v>5136</v>
      </c>
      <c r="I703" s="61" t="s">
        <v>3780</v>
      </c>
      <c r="J703" s="62">
        <f t="shared" si="31"/>
        <v>0.42538194444444449</v>
      </c>
      <c r="K703" s="63">
        <v>2</v>
      </c>
      <c r="M703" s="61" t="s">
        <v>1679</v>
      </c>
      <c r="N703" s="61" t="s">
        <v>165</v>
      </c>
      <c r="O703" s="61" t="s">
        <v>166</v>
      </c>
      <c r="P703" s="61" t="s">
        <v>3867</v>
      </c>
      <c r="Q703" s="61" t="s">
        <v>3812</v>
      </c>
      <c r="R703" s="61" t="s">
        <v>6656</v>
      </c>
      <c r="S703" s="61" t="s">
        <v>3780</v>
      </c>
      <c r="T703" s="61" t="s">
        <v>6657</v>
      </c>
      <c r="U703" s="61" t="s">
        <v>3780</v>
      </c>
      <c r="V703" s="62"/>
      <c r="W703" s="61" t="str">
        <f t="shared" si="32"/>
        <v>08</v>
      </c>
      <c r="X703" s="62" t="str">
        <f t="shared" si="33"/>
        <v>18</v>
      </c>
      <c r="Y703" s="63">
        <v>1</v>
      </c>
    </row>
    <row r="704" spans="1:25" ht="14.4">
      <c r="A704" s="61" t="s">
        <v>821</v>
      </c>
      <c r="B704" s="61" t="s">
        <v>187</v>
      </c>
      <c r="C704" s="61" t="s">
        <v>2090</v>
      </c>
      <c r="D704" s="61" t="s">
        <v>3837</v>
      </c>
      <c r="E704" s="61" t="s">
        <v>3927</v>
      </c>
      <c r="F704" s="61" t="s">
        <v>5137</v>
      </c>
      <c r="G704" s="61" t="s">
        <v>3780</v>
      </c>
      <c r="H704" s="61" t="s">
        <v>4813</v>
      </c>
      <c r="I704" s="61" t="s">
        <v>3780</v>
      </c>
      <c r="J704" s="62">
        <f t="shared" si="31"/>
        <v>0.42539351851851848</v>
      </c>
      <c r="K704" s="63">
        <v>2</v>
      </c>
      <c r="M704" s="61" t="s">
        <v>464</v>
      </c>
      <c r="N704" s="61" t="s">
        <v>165</v>
      </c>
      <c r="O704" s="61" t="s">
        <v>166</v>
      </c>
      <c r="P704" s="61" t="s">
        <v>3957</v>
      </c>
      <c r="Q704" s="61" t="s">
        <v>3812</v>
      </c>
      <c r="R704" s="61" t="s">
        <v>4248</v>
      </c>
      <c r="S704" s="61" t="s">
        <v>3780</v>
      </c>
      <c r="T704" s="61" t="s">
        <v>6658</v>
      </c>
      <c r="U704" s="61" t="s">
        <v>3780</v>
      </c>
      <c r="V704" s="62"/>
      <c r="W704" s="61" t="str">
        <f t="shared" si="32"/>
        <v>08</v>
      </c>
      <c r="X704" s="62" t="str">
        <f t="shared" si="33"/>
        <v>17</v>
      </c>
      <c r="Y704" s="63">
        <v>1</v>
      </c>
    </row>
    <row r="705" spans="1:25" ht="14.4">
      <c r="A705" s="61" t="s">
        <v>840</v>
      </c>
      <c r="B705" s="61" t="s">
        <v>187</v>
      </c>
      <c r="C705" s="61" t="s">
        <v>2124</v>
      </c>
      <c r="D705" s="61" t="s">
        <v>3782</v>
      </c>
      <c r="E705" s="61" t="s">
        <v>3927</v>
      </c>
      <c r="F705" s="61" t="s">
        <v>5138</v>
      </c>
      <c r="G705" s="61" t="s">
        <v>3767</v>
      </c>
      <c r="H705" s="61" t="s">
        <v>5139</v>
      </c>
      <c r="I705" s="61" t="s">
        <v>3767</v>
      </c>
      <c r="J705" s="62">
        <f t="shared" si="31"/>
        <v>0.4254398148148148</v>
      </c>
      <c r="K705" s="63">
        <v>0</v>
      </c>
      <c r="M705" s="61" t="s">
        <v>169</v>
      </c>
      <c r="N705" s="61" t="s">
        <v>165</v>
      </c>
      <c r="O705" s="61" t="s">
        <v>166</v>
      </c>
      <c r="P705" s="61" t="s">
        <v>3957</v>
      </c>
      <c r="Q705" s="61" t="s">
        <v>3812</v>
      </c>
      <c r="R705" s="61" t="s">
        <v>6659</v>
      </c>
      <c r="S705" s="61" t="s">
        <v>3780</v>
      </c>
      <c r="T705" s="61" t="s">
        <v>6660</v>
      </c>
      <c r="U705" s="61" t="s">
        <v>3780</v>
      </c>
      <c r="V705" s="62"/>
      <c r="W705" s="61" t="str">
        <f t="shared" si="32"/>
        <v>08</v>
      </c>
      <c r="X705" s="62" t="str">
        <f t="shared" si="33"/>
        <v>18</v>
      </c>
      <c r="Y705" s="63">
        <v>1</v>
      </c>
    </row>
    <row r="706" spans="1:25" ht="14.4">
      <c r="A706" s="61" t="s">
        <v>1205</v>
      </c>
      <c r="B706" s="61" t="s">
        <v>40</v>
      </c>
      <c r="C706" s="61" t="s">
        <v>2016</v>
      </c>
      <c r="D706" s="61" t="s">
        <v>3957</v>
      </c>
      <c r="E706" s="61" t="s">
        <v>3812</v>
      </c>
      <c r="F706" s="61" t="s">
        <v>5140</v>
      </c>
      <c r="G706" s="61" t="s">
        <v>3780</v>
      </c>
      <c r="H706" s="61" t="s">
        <v>5141</v>
      </c>
      <c r="I706" s="61" t="s">
        <v>3780</v>
      </c>
      <c r="J706" s="62">
        <f t="shared" si="31"/>
        <v>0.42559027777777775</v>
      </c>
      <c r="K706" s="63">
        <v>2</v>
      </c>
      <c r="M706" s="61" t="s">
        <v>826</v>
      </c>
      <c r="N706" s="61" t="s">
        <v>165</v>
      </c>
      <c r="O706" s="61" t="s">
        <v>183</v>
      </c>
      <c r="P706" s="61" t="s">
        <v>3811</v>
      </c>
      <c r="Q706" s="61" t="s">
        <v>3812</v>
      </c>
      <c r="R706" s="61" t="s">
        <v>4225</v>
      </c>
      <c r="S706" s="61" t="s">
        <v>3780</v>
      </c>
      <c r="T706" s="61" t="s">
        <v>6661</v>
      </c>
      <c r="U706" s="61" t="s">
        <v>3780</v>
      </c>
      <c r="V706" s="62"/>
      <c r="W706" s="61" t="str">
        <f t="shared" si="32"/>
        <v>08</v>
      </c>
      <c r="X706" s="62" t="str">
        <f t="shared" si="33"/>
        <v>18</v>
      </c>
      <c r="Y706" s="63">
        <v>1</v>
      </c>
    </row>
    <row r="707" spans="1:25" ht="14.4">
      <c r="A707" s="61" t="s">
        <v>946</v>
      </c>
      <c r="B707" s="61" t="s">
        <v>187</v>
      </c>
      <c r="C707" s="61" t="s">
        <v>2124</v>
      </c>
      <c r="D707" s="61" t="s">
        <v>3802</v>
      </c>
      <c r="E707" s="61" t="s">
        <v>3845</v>
      </c>
      <c r="F707" s="61" t="s">
        <v>5142</v>
      </c>
      <c r="G707" s="61" t="s">
        <v>3780</v>
      </c>
      <c r="H707" s="61" t="s">
        <v>5143</v>
      </c>
      <c r="I707" s="61" t="s">
        <v>3780</v>
      </c>
      <c r="J707" s="62">
        <f t="shared" si="31"/>
        <v>0.4262037037037037</v>
      </c>
      <c r="K707" s="63">
        <v>2</v>
      </c>
      <c r="M707" s="61" t="s">
        <v>766</v>
      </c>
      <c r="N707" s="61" t="s">
        <v>165</v>
      </c>
      <c r="O707" s="61" t="s">
        <v>166</v>
      </c>
      <c r="P707" s="61" t="s">
        <v>3852</v>
      </c>
      <c r="Q707" s="61" t="s">
        <v>3812</v>
      </c>
      <c r="R707" s="61" t="s">
        <v>6662</v>
      </c>
      <c r="S707" s="61" t="s">
        <v>3780</v>
      </c>
      <c r="T707" s="61" t="s">
        <v>6663</v>
      </c>
      <c r="U707" s="61" t="s">
        <v>3780</v>
      </c>
      <c r="V707" s="62"/>
      <c r="W707" s="61" t="str">
        <f t="shared" si="32"/>
        <v>08</v>
      </c>
      <c r="X707" s="62" t="str">
        <f t="shared" si="33"/>
        <v>18</v>
      </c>
      <c r="Y707" s="63">
        <v>1</v>
      </c>
    </row>
    <row r="708" spans="1:25" ht="14.4">
      <c r="A708" s="61" t="s">
        <v>1193</v>
      </c>
      <c r="B708" s="61" t="s">
        <v>187</v>
      </c>
      <c r="C708" s="61" t="s">
        <v>3622</v>
      </c>
      <c r="D708" s="61" t="s">
        <v>3798</v>
      </c>
      <c r="E708" s="61" t="s">
        <v>3812</v>
      </c>
      <c r="F708" s="61" t="s">
        <v>5144</v>
      </c>
      <c r="G708" s="61" t="s">
        <v>3780</v>
      </c>
      <c r="H708" s="61" t="s">
        <v>5145</v>
      </c>
      <c r="I708" s="61" t="s">
        <v>3780</v>
      </c>
      <c r="J708" s="62">
        <f t="shared" ref="J708:J771" si="34">H708-F708</f>
        <v>0.42637731481481478</v>
      </c>
      <c r="K708" s="63">
        <v>2</v>
      </c>
      <c r="M708" s="61" t="s">
        <v>1278</v>
      </c>
      <c r="N708" s="61" t="s">
        <v>165</v>
      </c>
      <c r="O708" s="61" t="s">
        <v>134</v>
      </c>
      <c r="P708" s="61" t="s">
        <v>3957</v>
      </c>
      <c r="Q708" s="61" t="s">
        <v>3812</v>
      </c>
      <c r="R708" s="61" t="s">
        <v>6664</v>
      </c>
      <c r="S708" s="61" t="s">
        <v>3780</v>
      </c>
      <c r="T708" s="61" t="s">
        <v>6665</v>
      </c>
      <c r="U708" s="61" t="s">
        <v>3780</v>
      </c>
      <c r="V708" s="62"/>
      <c r="W708" s="61" t="str">
        <f t="shared" si="32"/>
        <v>08</v>
      </c>
      <c r="X708" s="62" t="str">
        <f t="shared" si="33"/>
        <v>17</v>
      </c>
      <c r="Y708" s="63">
        <v>1</v>
      </c>
    </row>
    <row r="709" spans="1:25" ht="14.4">
      <c r="A709" s="61" t="s">
        <v>556</v>
      </c>
      <c r="B709" s="61" t="s">
        <v>187</v>
      </c>
      <c r="C709" s="61" t="s">
        <v>2090</v>
      </c>
      <c r="D709" s="61" t="s">
        <v>3859</v>
      </c>
      <c r="E709" s="61" t="s">
        <v>3845</v>
      </c>
      <c r="F709" s="61" t="s">
        <v>4922</v>
      </c>
      <c r="G709" s="61" t="s">
        <v>3780</v>
      </c>
      <c r="H709" s="61" t="s">
        <v>5146</v>
      </c>
      <c r="I709" s="61" t="s">
        <v>3780</v>
      </c>
      <c r="J709" s="62">
        <f t="shared" si="34"/>
        <v>0.42648148148148152</v>
      </c>
      <c r="K709" s="63">
        <v>2</v>
      </c>
      <c r="M709" s="61" t="s">
        <v>169</v>
      </c>
      <c r="N709" s="61" t="s">
        <v>165</v>
      </c>
      <c r="O709" s="61" t="s">
        <v>166</v>
      </c>
      <c r="P709" s="61" t="s">
        <v>3921</v>
      </c>
      <c r="Q709" s="61" t="s">
        <v>3812</v>
      </c>
      <c r="R709" s="61" t="s">
        <v>6666</v>
      </c>
      <c r="S709" s="61" t="s">
        <v>3780</v>
      </c>
      <c r="T709" s="61" t="s">
        <v>6667</v>
      </c>
      <c r="U709" s="61" t="s">
        <v>3780</v>
      </c>
      <c r="V709" s="62"/>
      <c r="W709" s="61" t="str">
        <f t="shared" ref="W709:W772" si="35">TEXT(R709,"hh")</f>
        <v>08</v>
      </c>
      <c r="X709" s="62" t="str">
        <f t="shared" ref="X709:X772" si="36">TEXT(T709,"HH")</f>
        <v>17</v>
      </c>
      <c r="Y709" s="63">
        <v>1</v>
      </c>
    </row>
    <row r="710" spans="1:25" ht="14.4">
      <c r="A710" s="61" t="s">
        <v>928</v>
      </c>
      <c r="B710" s="61" t="s">
        <v>187</v>
      </c>
      <c r="C710" s="61" t="s">
        <v>2124</v>
      </c>
      <c r="D710" s="61" t="s">
        <v>3992</v>
      </c>
      <c r="E710" s="61" t="s">
        <v>3845</v>
      </c>
      <c r="F710" s="61" t="s">
        <v>5147</v>
      </c>
      <c r="G710" s="61" t="s">
        <v>3780</v>
      </c>
      <c r="H710" s="61" t="s">
        <v>5148</v>
      </c>
      <c r="I710" s="61" t="s">
        <v>3780</v>
      </c>
      <c r="J710" s="62">
        <f t="shared" si="34"/>
        <v>0.42704861111111109</v>
      </c>
      <c r="K710" s="63">
        <v>2</v>
      </c>
      <c r="M710" s="61" t="s">
        <v>1548</v>
      </c>
      <c r="N710" s="61" t="s">
        <v>165</v>
      </c>
      <c r="O710" s="61" t="s">
        <v>166</v>
      </c>
      <c r="P710" s="61" t="s">
        <v>3811</v>
      </c>
      <c r="Q710" s="61" t="s">
        <v>3812</v>
      </c>
      <c r="R710" s="61" t="s">
        <v>6666</v>
      </c>
      <c r="S710" s="61" t="s">
        <v>3780</v>
      </c>
      <c r="T710" s="61" t="s">
        <v>6668</v>
      </c>
      <c r="U710" s="61" t="s">
        <v>3780</v>
      </c>
      <c r="V710" s="62"/>
      <c r="W710" s="61" t="str">
        <f t="shared" si="35"/>
        <v>08</v>
      </c>
      <c r="X710" s="62" t="str">
        <f t="shared" si="36"/>
        <v>18</v>
      </c>
      <c r="Y710" s="63">
        <v>1</v>
      </c>
    </row>
    <row r="711" spans="1:25" ht="14.4">
      <c r="A711" s="61" t="s">
        <v>1489</v>
      </c>
      <c r="B711" s="61" t="s">
        <v>187</v>
      </c>
      <c r="C711" s="61" t="s">
        <v>2090</v>
      </c>
      <c r="D711" s="61" t="s">
        <v>3819</v>
      </c>
      <c r="E711" s="61" t="s">
        <v>3845</v>
      </c>
      <c r="F711" s="61" t="s">
        <v>5149</v>
      </c>
      <c r="G711" s="61" t="s">
        <v>3780</v>
      </c>
      <c r="H711" s="61" t="s">
        <v>5150</v>
      </c>
      <c r="I711" s="61" t="s">
        <v>3780</v>
      </c>
      <c r="J711" s="62">
        <f t="shared" si="34"/>
        <v>0.42815972222222221</v>
      </c>
      <c r="K711" s="63">
        <v>2</v>
      </c>
      <c r="M711" s="61" t="s">
        <v>464</v>
      </c>
      <c r="N711" s="61" t="s">
        <v>165</v>
      </c>
      <c r="O711" s="61" t="s">
        <v>166</v>
      </c>
      <c r="P711" s="61" t="s">
        <v>3960</v>
      </c>
      <c r="Q711" s="61" t="s">
        <v>3812</v>
      </c>
      <c r="R711" s="61" t="s">
        <v>6669</v>
      </c>
      <c r="S711" s="61" t="s">
        <v>3780</v>
      </c>
      <c r="T711" s="61" t="s">
        <v>6670</v>
      </c>
      <c r="U711" s="61" t="s">
        <v>3780</v>
      </c>
      <c r="V711" s="62"/>
      <c r="W711" s="61" t="str">
        <f t="shared" si="35"/>
        <v>08</v>
      </c>
      <c r="X711" s="62" t="str">
        <f t="shared" si="36"/>
        <v>18</v>
      </c>
      <c r="Y711" s="63">
        <v>1</v>
      </c>
    </row>
    <row r="712" spans="1:25" ht="14.4">
      <c r="A712" s="61" t="s">
        <v>1273</v>
      </c>
      <c r="B712" s="61" t="s">
        <v>187</v>
      </c>
      <c r="C712" s="61" t="s">
        <v>2090</v>
      </c>
      <c r="D712" s="61" t="s">
        <v>3859</v>
      </c>
      <c r="E712" s="61" t="s">
        <v>3985</v>
      </c>
      <c r="F712" s="61" t="s">
        <v>5151</v>
      </c>
      <c r="G712" s="61" t="s">
        <v>3780</v>
      </c>
      <c r="H712" s="61" t="s">
        <v>5152</v>
      </c>
      <c r="I712" s="61" t="s">
        <v>3780</v>
      </c>
      <c r="J712" s="62">
        <f t="shared" si="34"/>
        <v>0.42914351851851851</v>
      </c>
      <c r="K712" s="63">
        <v>2</v>
      </c>
      <c r="M712" s="61" t="s">
        <v>904</v>
      </c>
      <c r="N712" s="61" t="s">
        <v>165</v>
      </c>
      <c r="O712" s="61" t="s">
        <v>207</v>
      </c>
      <c r="P712" s="61" t="s">
        <v>3872</v>
      </c>
      <c r="Q712" s="61" t="s">
        <v>3812</v>
      </c>
      <c r="R712" s="61" t="s">
        <v>6669</v>
      </c>
      <c r="S712" s="61" t="s">
        <v>3780</v>
      </c>
      <c r="T712" s="61" t="s">
        <v>6671</v>
      </c>
      <c r="U712" s="61" t="s">
        <v>3780</v>
      </c>
      <c r="V712" s="62"/>
      <c r="W712" s="61" t="str">
        <f t="shared" si="35"/>
        <v>08</v>
      </c>
      <c r="X712" s="62" t="str">
        <f t="shared" si="36"/>
        <v>17</v>
      </c>
      <c r="Y712" s="63">
        <v>1</v>
      </c>
    </row>
    <row r="713" spans="1:25" ht="14.4">
      <c r="A713" s="61" t="s">
        <v>186</v>
      </c>
      <c r="B713" s="61" t="s">
        <v>187</v>
      </c>
      <c r="C713" s="61" t="s">
        <v>2090</v>
      </c>
      <c r="D713" s="61" t="s">
        <v>3794</v>
      </c>
      <c r="E713" s="61" t="s">
        <v>3795</v>
      </c>
      <c r="F713" s="61" t="s">
        <v>5153</v>
      </c>
      <c r="G713" s="61" t="s">
        <v>3780</v>
      </c>
      <c r="H713" s="61" t="s">
        <v>5154</v>
      </c>
      <c r="I713" s="61" t="s">
        <v>3780</v>
      </c>
      <c r="J713" s="62">
        <f t="shared" si="34"/>
        <v>0.42944444444444446</v>
      </c>
      <c r="K713" s="63">
        <v>2</v>
      </c>
      <c r="M713" s="61" t="s">
        <v>169</v>
      </c>
      <c r="N713" s="61" t="s">
        <v>165</v>
      </c>
      <c r="O713" s="61" t="s">
        <v>166</v>
      </c>
      <c r="P713" s="61" t="s">
        <v>3807</v>
      </c>
      <c r="Q713" s="61" t="s">
        <v>3812</v>
      </c>
      <c r="R713" s="61" t="s">
        <v>6672</v>
      </c>
      <c r="S713" s="61" t="s">
        <v>3780</v>
      </c>
      <c r="T713" s="61" t="s">
        <v>6673</v>
      </c>
      <c r="U713" s="61" t="s">
        <v>3780</v>
      </c>
      <c r="V713" s="62"/>
      <c r="W713" s="61" t="str">
        <f t="shared" si="35"/>
        <v>08</v>
      </c>
      <c r="X713" s="62" t="str">
        <f t="shared" si="36"/>
        <v>17</v>
      </c>
      <c r="Y713" s="63">
        <v>1</v>
      </c>
    </row>
    <row r="714" spans="1:25" ht="14.4">
      <c r="A714" s="61" t="s">
        <v>1483</v>
      </c>
      <c r="B714" s="61" t="s">
        <v>187</v>
      </c>
      <c r="C714" s="61" t="s">
        <v>2090</v>
      </c>
      <c r="D714" s="61" t="s">
        <v>3798</v>
      </c>
      <c r="E714" s="61" t="s">
        <v>3845</v>
      </c>
      <c r="F714" s="61" t="s">
        <v>5155</v>
      </c>
      <c r="G714" s="61" t="s">
        <v>3780</v>
      </c>
      <c r="H714" s="61" t="s">
        <v>5156</v>
      </c>
      <c r="I714" s="61" t="s">
        <v>3780</v>
      </c>
      <c r="J714" s="62">
        <f t="shared" si="34"/>
        <v>0.43013888888888901</v>
      </c>
      <c r="K714" s="63">
        <v>2</v>
      </c>
      <c r="M714" s="61" t="s">
        <v>1679</v>
      </c>
      <c r="N714" s="61" t="s">
        <v>165</v>
      </c>
      <c r="O714" s="61" t="s">
        <v>166</v>
      </c>
      <c r="P714" s="61" t="s">
        <v>3852</v>
      </c>
      <c r="Q714" s="61" t="s">
        <v>3812</v>
      </c>
      <c r="R714" s="61" t="s">
        <v>5925</v>
      </c>
      <c r="S714" s="61" t="s">
        <v>3780</v>
      </c>
      <c r="T714" s="61" t="s">
        <v>6674</v>
      </c>
      <c r="U714" s="61" t="s">
        <v>3780</v>
      </c>
      <c r="V714" s="62"/>
      <c r="W714" s="61" t="str">
        <f t="shared" si="35"/>
        <v>08</v>
      </c>
      <c r="X714" s="62" t="str">
        <f t="shared" si="36"/>
        <v>17</v>
      </c>
      <c r="Y714" s="63">
        <v>1</v>
      </c>
    </row>
    <row r="715" spans="1:25" ht="14.4">
      <c r="A715" s="61" t="s">
        <v>273</v>
      </c>
      <c r="B715" s="61" t="s">
        <v>187</v>
      </c>
      <c r="C715" s="61" t="s">
        <v>2090</v>
      </c>
      <c r="D715" s="61" t="s">
        <v>3894</v>
      </c>
      <c r="E715" s="61" t="s">
        <v>3820</v>
      </c>
      <c r="F715" s="61" t="s">
        <v>5157</v>
      </c>
      <c r="G715" s="61" t="s">
        <v>4138</v>
      </c>
      <c r="H715" s="61" t="s">
        <v>5158</v>
      </c>
      <c r="I715" s="61" t="s">
        <v>3780</v>
      </c>
      <c r="J715" s="62">
        <f t="shared" si="34"/>
        <v>0.43034722222222221</v>
      </c>
      <c r="K715" s="63">
        <v>2</v>
      </c>
      <c r="M715" s="61" t="s">
        <v>1278</v>
      </c>
      <c r="N715" s="61" t="s">
        <v>165</v>
      </c>
      <c r="O715" s="61" t="s">
        <v>134</v>
      </c>
      <c r="P715" s="61" t="s">
        <v>3807</v>
      </c>
      <c r="Q715" s="61" t="s">
        <v>3812</v>
      </c>
      <c r="R715" s="61" t="s">
        <v>5926</v>
      </c>
      <c r="S715" s="61" t="s">
        <v>3780</v>
      </c>
      <c r="T715" s="61" t="s">
        <v>6675</v>
      </c>
      <c r="U715" s="61" t="s">
        <v>3780</v>
      </c>
      <c r="V715" s="62"/>
      <c r="W715" s="61" t="str">
        <f t="shared" si="35"/>
        <v>08</v>
      </c>
      <c r="X715" s="62" t="str">
        <f t="shared" si="36"/>
        <v>17</v>
      </c>
      <c r="Y715" s="63">
        <v>1</v>
      </c>
    </row>
    <row r="716" spans="1:25" ht="14.4">
      <c r="A716" s="61" t="s">
        <v>1127</v>
      </c>
      <c r="B716" s="61" t="s">
        <v>187</v>
      </c>
      <c r="C716" s="61" t="s">
        <v>2090</v>
      </c>
      <c r="D716" s="61" t="s">
        <v>3837</v>
      </c>
      <c r="E716" s="61" t="s">
        <v>3927</v>
      </c>
      <c r="F716" s="61" t="s">
        <v>5159</v>
      </c>
      <c r="G716" s="61" t="s">
        <v>3767</v>
      </c>
      <c r="H716" s="61" t="s">
        <v>5160</v>
      </c>
      <c r="I716" s="61" t="s">
        <v>3767</v>
      </c>
      <c r="J716" s="62">
        <f t="shared" si="34"/>
        <v>0.43035879629629631</v>
      </c>
      <c r="K716" s="63">
        <v>0</v>
      </c>
      <c r="M716" s="61" t="s">
        <v>1671</v>
      </c>
      <c r="N716" s="61" t="s">
        <v>165</v>
      </c>
      <c r="O716" s="61" t="s">
        <v>166</v>
      </c>
      <c r="P716" s="61" t="s">
        <v>3938</v>
      </c>
      <c r="Q716" s="61" t="s">
        <v>3812</v>
      </c>
      <c r="R716" s="61" t="s">
        <v>6676</v>
      </c>
      <c r="S716" s="61" t="s">
        <v>3780</v>
      </c>
      <c r="T716" s="61" t="s">
        <v>6677</v>
      </c>
      <c r="U716" s="61" t="s">
        <v>3780</v>
      </c>
      <c r="V716" s="62"/>
      <c r="W716" s="61" t="str">
        <f t="shared" si="35"/>
        <v>08</v>
      </c>
      <c r="X716" s="62" t="str">
        <f t="shared" si="36"/>
        <v>19</v>
      </c>
      <c r="Y716" s="63">
        <v>1</v>
      </c>
    </row>
    <row r="717" spans="1:25" ht="14.4">
      <c r="A717" s="61" t="s">
        <v>1164</v>
      </c>
      <c r="B717" s="61" t="s">
        <v>187</v>
      </c>
      <c r="C717" s="61" t="s">
        <v>2090</v>
      </c>
      <c r="D717" s="61" t="s">
        <v>3798</v>
      </c>
      <c r="E717" s="61" t="s">
        <v>4620</v>
      </c>
      <c r="F717" s="61" t="s">
        <v>5161</v>
      </c>
      <c r="G717" s="61" t="s">
        <v>3767</v>
      </c>
      <c r="H717" s="61" t="s">
        <v>5162</v>
      </c>
      <c r="I717" s="61" t="s">
        <v>3767</v>
      </c>
      <c r="J717" s="62">
        <f t="shared" si="34"/>
        <v>0.43038194444444439</v>
      </c>
      <c r="K717" s="63">
        <v>0</v>
      </c>
      <c r="M717" s="61" t="s">
        <v>826</v>
      </c>
      <c r="N717" s="61" t="s">
        <v>165</v>
      </c>
      <c r="O717" s="61" t="s">
        <v>183</v>
      </c>
      <c r="P717" s="61" t="s">
        <v>3852</v>
      </c>
      <c r="Q717" s="61" t="s">
        <v>3812</v>
      </c>
      <c r="R717" s="61" t="s">
        <v>6678</v>
      </c>
      <c r="S717" s="61" t="s">
        <v>3780</v>
      </c>
      <c r="T717" s="61" t="s">
        <v>6679</v>
      </c>
      <c r="U717" s="61" t="s">
        <v>3780</v>
      </c>
      <c r="V717" s="62"/>
      <c r="W717" s="61" t="str">
        <f t="shared" si="35"/>
        <v>08</v>
      </c>
      <c r="X717" s="62" t="str">
        <f t="shared" si="36"/>
        <v>17</v>
      </c>
      <c r="Y717" s="63">
        <v>1</v>
      </c>
    </row>
    <row r="718" spans="1:25" ht="14.4">
      <c r="A718" s="61" t="s">
        <v>1419</v>
      </c>
      <c r="B718" s="61" t="s">
        <v>187</v>
      </c>
      <c r="C718" s="61" t="s">
        <v>2090</v>
      </c>
      <c r="D718" s="61" t="s">
        <v>3867</v>
      </c>
      <c r="E718" s="61" t="s">
        <v>3795</v>
      </c>
      <c r="F718" s="61" t="s">
        <v>5163</v>
      </c>
      <c r="G718" s="61" t="s">
        <v>3780</v>
      </c>
      <c r="H718" s="61" t="s">
        <v>5164</v>
      </c>
      <c r="I718" s="61" t="s">
        <v>3780</v>
      </c>
      <c r="J718" s="62">
        <f t="shared" si="34"/>
        <v>0.43075231481481485</v>
      </c>
      <c r="K718" s="63">
        <v>2</v>
      </c>
      <c r="M718" s="61" t="s">
        <v>904</v>
      </c>
      <c r="N718" s="61" t="s">
        <v>165</v>
      </c>
      <c r="O718" s="61" t="s">
        <v>207</v>
      </c>
      <c r="P718" s="61" t="s">
        <v>3960</v>
      </c>
      <c r="Q718" s="61" t="s">
        <v>3812</v>
      </c>
      <c r="R718" s="61" t="s">
        <v>6678</v>
      </c>
      <c r="S718" s="61" t="s">
        <v>3780</v>
      </c>
      <c r="T718" s="61" t="s">
        <v>4491</v>
      </c>
      <c r="U718" s="61" t="s">
        <v>3780</v>
      </c>
      <c r="V718" s="62"/>
      <c r="W718" s="61" t="str">
        <f t="shared" si="35"/>
        <v>08</v>
      </c>
      <c r="X718" s="62" t="str">
        <f t="shared" si="36"/>
        <v>17</v>
      </c>
      <c r="Y718" s="63">
        <v>1</v>
      </c>
    </row>
    <row r="719" spans="1:25" ht="14.4">
      <c r="A719" s="61" t="s">
        <v>1489</v>
      </c>
      <c r="B719" s="61" t="s">
        <v>187</v>
      </c>
      <c r="C719" s="61" t="s">
        <v>2090</v>
      </c>
      <c r="D719" s="61" t="s">
        <v>4069</v>
      </c>
      <c r="E719" s="61" t="s">
        <v>3845</v>
      </c>
      <c r="F719" s="61" t="s">
        <v>5165</v>
      </c>
      <c r="G719" s="61" t="s">
        <v>3780</v>
      </c>
      <c r="H719" s="61" t="s">
        <v>5166</v>
      </c>
      <c r="I719" s="61" t="s">
        <v>3780</v>
      </c>
      <c r="J719" s="62">
        <f t="shared" si="34"/>
        <v>0.43105324074074081</v>
      </c>
      <c r="K719" s="63">
        <v>2</v>
      </c>
      <c r="M719" s="61" t="s">
        <v>904</v>
      </c>
      <c r="N719" s="61" t="s">
        <v>165</v>
      </c>
      <c r="O719" s="61" t="s">
        <v>207</v>
      </c>
      <c r="P719" s="61" t="s">
        <v>3837</v>
      </c>
      <c r="Q719" s="61" t="s">
        <v>3812</v>
      </c>
      <c r="R719" s="61" t="s">
        <v>6678</v>
      </c>
      <c r="S719" s="61" t="s">
        <v>3780</v>
      </c>
      <c r="T719" s="61" t="s">
        <v>6680</v>
      </c>
      <c r="U719" s="61" t="s">
        <v>3780</v>
      </c>
      <c r="V719" s="62"/>
      <c r="W719" s="61" t="str">
        <f t="shared" si="35"/>
        <v>08</v>
      </c>
      <c r="X719" s="62" t="str">
        <f t="shared" si="36"/>
        <v>17</v>
      </c>
      <c r="Y719" s="63">
        <v>1</v>
      </c>
    </row>
    <row r="720" spans="1:25" ht="14.4">
      <c r="A720" s="61" t="s">
        <v>556</v>
      </c>
      <c r="B720" s="61" t="s">
        <v>187</v>
      </c>
      <c r="C720" s="61" t="s">
        <v>2090</v>
      </c>
      <c r="D720" s="61" t="s">
        <v>3992</v>
      </c>
      <c r="E720" s="61" t="s">
        <v>3927</v>
      </c>
      <c r="F720" s="61" t="s">
        <v>5167</v>
      </c>
      <c r="G720" s="61" t="s">
        <v>3780</v>
      </c>
      <c r="H720" s="61" t="s">
        <v>5168</v>
      </c>
      <c r="I720" s="61" t="s">
        <v>3780</v>
      </c>
      <c r="J720" s="62">
        <f t="shared" si="34"/>
        <v>0.43179398148148151</v>
      </c>
      <c r="K720" s="63">
        <v>2</v>
      </c>
      <c r="M720" s="61" t="s">
        <v>464</v>
      </c>
      <c r="N720" s="61" t="s">
        <v>165</v>
      </c>
      <c r="O720" s="61" t="s">
        <v>166</v>
      </c>
      <c r="P720" s="61" t="s">
        <v>3886</v>
      </c>
      <c r="Q720" s="61" t="s">
        <v>3812</v>
      </c>
      <c r="R720" s="61" t="s">
        <v>6681</v>
      </c>
      <c r="S720" s="61" t="s">
        <v>3780</v>
      </c>
      <c r="T720" s="61" t="s">
        <v>6682</v>
      </c>
      <c r="U720" s="61" t="s">
        <v>3780</v>
      </c>
      <c r="V720" s="62"/>
      <c r="W720" s="61" t="str">
        <f t="shared" si="35"/>
        <v>08</v>
      </c>
      <c r="X720" s="62" t="str">
        <f t="shared" si="36"/>
        <v>19</v>
      </c>
      <c r="Y720" s="63">
        <v>1</v>
      </c>
    </row>
    <row r="721" spans="1:25" ht="14.4">
      <c r="A721" s="61" t="s">
        <v>1702</v>
      </c>
      <c r="B721" s="61" t="s">
        <v>40</v>
      </c>
      <c r="C721" s="61" t="s">
        <v>2016</v>
      </c>
      <c r="D721" s="61" t="s">
        <v>3829</v>
      </c>
      <c r="E721" s="61" t="s">
        <v>3988</v>
      </c>
      <c r="F721" s="61" t="s">
        <v>5169</v>
      </c>
      <c r="G721" s="61" t="s">
        <v>3780</v>
      </c>
      <c r="H721" s="61" t="s">
        <v>5170</v>
      </c>
      <c r="I721" s="61" t="s">
        <v>3780</v>
      </c>
      <c r="J721" s="62">
        <f t="shared" si="34"/>
        <v>0.43201388888888881</v>
      </c>
      <c r="K721" s="63">
        <v>2</v>
      </c>
      <c r="M721" s="61" t="s">
        <v>904</v>
      </c>
      <c r="N721" s="61" t="s">
        <v>165</v>
      </c>
      <c r="O721" s="61" t="s">
        <v>207</v>
      </c>
      <c r="P721" s="61" t="s">
        <v>3811</v>
      </c>
      <c r="Q721" s="61" t="s">
        <v>3812</v>
      </c>
      <c r="R721" s="61" t="s">
        <v>6683</v>
      </c>
      <c r="S721" s="61" t="s">
        <v>3780</v>
      </c>
      <c r="T721" s="61" t="s">
        <v>6684</v>
      </c>
      <c r="U721" s="61" t="s">
        <v>3780</v>
      </c>
      <c r="V721" s="62"/>
      <c r="W721" s="61" t="str">
        <f t="shared" si="35"/>
        <v>08</v>
      </c>
      <c r="X721" s="62" t="str">
        <f t="shared" si="36"/>
        <v>17</v>
      </c>
      <c r="Y721" s="63">
        <v>1</v>
      </c>
    </row>
    <row r="722" spans="1:25" ht="14.4">
      <c r="A722" s="61" t="s">
        <v>1127</v>
      </c>
      <c r="B722" s="61" t="s">
        <v>187</v>
      </c>
      <c r="C722" s="61" t="s">
        <v>2090</v>
      </c>
      <c r="D722" s="61" t="s">
        <v>4069</v>
      </c>
      <c r="E722" s="61" t="s">
        <v>4620</v>
      </c>
      <c r="F722" s="61" t="s">
        <v>5171</v>
      </c>
      <c r="G722" s="61" t="s">
        <v>3767</v>
      </c>
      <c r="H722" s="61" t="s">
        <v>5172</v>
      </c>
      <c r="I722" s="61" t="s">
        <v>3767</v>
      </c>
      <c r="J722" s="62">
        <f t="shared" si="34"/>
        <v>0.43247685185185186</v>
      </c>
      <c r="K722" s="63">
        <v>0</v>
      </c>
      <c r="M722" s="61" t="s">
        <v>904</v>
      </c>
      <c r="N722" s="61" t="s">
        <v>165</v>
      </c>
      <c r="O722" s="61" t="s">
        <v>207</v>
      </c>
      <c r="P722" s="61" t="s">
        <v>3886</v>
      </c>
      <c r="Q722" s="61" t="s">
        <v>3812</v>
      </c>
      <c r="R722" s="61" t="s">
        <v>6683</v>
      </c>
      <c r="S722" s="61" t="s">
        <v>3780</v>
      </c>
      <c r="T722" s="61" t="s">
        <v>3839</v>
      </c>
      <c r="U722" s="61" t="s">
        <v>3780</v>
      </c>
      <c r="V722" s="62"/>
      <c r="W722" s="61" t="str">
        <f t="shared" si="35"/>
        <v>08</v>
      </c>
      <c r="X722" s="62" t="str">
        <f t="shared" si="36"/>
        <v>17</v>
      </c>
      <c r="Y722" s="63">
        <v>1</v>
      </c>
    </row>
    <row r="723" spans="1:25" ht="14.4">
      <c r="A723" s="61" t="s">
        <v>1419</v>
      </c>
      <c r="B723" s="61" t="s">
        <v>187</v>
      </c>
      <c r="C723" s="61" t="s">
        <v>2090</v>
      </c>
      <c r="D723" s="61" t="s">
        <v>3894</v>
      </c>
      <c r="E723" s="61" t="s">
        <v>3912</v>
      </c>
      <c r="F723" s="61" t="s">
        <v>5173</v>
      </c>
      <c r="G723" s="61" t="s">
        <v>3780</v>
      </c>
      <c r="H723" s="61" t="s">
        <v>5174</v>
      </c>
      <c r="I723" s="61" t="s">
        <v>3780</v>
      </c>
      <c r="J723" s="62">
        <f t="shared" si="34"/>
        <v>0.43283564814814818</v>
      </c>
      <c r="K723" s="63">
        <v>2</v>
      </c>
      <c r="M723" s="61" t="s">
        <v>1133</v>
      </c>
      <c r="N723" s="61" t="s">
        <v>165</v>
      </c>
      <c r="O723" s="61" t="s">
        <v>166</v>
      </c>
      <c r="P723" s="61" t="s">
        <v>3862</v>
      </c>
      <c r="Q723" s="61" t="s">
        <v>3812</v>
      </c>
      <c r="R723" s="61" t="s">
        <v>6683</v>
      </c>
      <c r="S723" s="61" t="s">
        <v>3780</v>
      </c>
      <c r="T723" s="61" t="s">
        <v>6205</v>
      </c>
      <c r="U723" s="61" t="s">
        <v>3780</v>
      </c>
      <c r="V723" s="62"/>
      <c r="W723" s="61" t="str">
        <f t="shared" si="35"/>
        <v>08</v>
      </c>
      <c r="X723" s="62" t="str">
        <f t="shared" si="36"/>
        <v>17</v>
      </c>
      <c r="Y723" s="63">
        <v>1</v>
      </c>
    </row>
    <row r="724" spans="1:25" ht="14.4">
      <c r="A724" s="61" t="s">
        <v>1489</v>
      </c>
      <c r="B724" s="61" t="s">
        <v>187</v>
      </c>
      <c r="C724" s="61" t="s">
        <v>2090</v>
      </c>
      <c r="D724" s="61" t="s">
        <v>3859</v>
      </c>
      <c r="E724" s="61" t="s">
        <v>3845</v>
      </c>
      <c r="F724" s="61" t="s">
        <v>5175</v>
      </c>
      <c r="G724" s="61" t="s">
        <v>3780</v>
      </c>
      <c r="H724" s="61" t="s">
        <v>5176</v>
      </c>
      <c r="I724" s="61" t="s">
        <v>3780</v>
      </c>
      <c r="J724" s="62">
        <f t="shared" si="34"/>
        <v>0.43429398148148146</v>
      </c>
      <c r="K724" s="63">
        <v>2</v>
      </c>
      <c r="M724" s="61" t="s">
        <v>464</v>
      </c>
      <c r="N724" s="61" t="s">
        <v>165</v>
      </c>
      <c r="O724" s="61" t="s">
        <v>166</v>
      </c>
      <c r="P724" s="61" t="s">
        <v>3782</v>
      </c>
      <c r="Q724" s="61" t="s">
        <v>3812</v>
      </c>
      <c r="R724" s="61" t="s">
        <v>6685</v>
      </c>
      <c r="S724" s="61" t="s">
        <v>3780</v>
      </c>
      <c r="T724" s="61" t="s">
        <v>6686</v>
      </c>
      <c r="U724" s="61" t="s">
        <v>3780</v>
      </c>
      <c r="V724" s="62"/>
      <c r="W724" s="61" t="str">
        <f t="shared" si="35"/>
        <v>08</v>
      </c>
      <c r="X724" s="62" t="str">
        <f t="shared" si="36"/>
        <v>18</v>
      </c>
      <c r="Y724" s="63">
        <v>1</v>
      </c>
    </row>
    <row r="725" spans="1:25" ht="14.4">
      <c r="A725" s="61" t="s">
        <v>775</v>
      </c>
      <c r="B725" s="61" t="s">
        <v>187</v>
      </c>
      <c r="C725" s="61" t="s">
        <v>2090</v>
      </c>
      <c r="D725" s="61" t="s">
        <v>3992</v>
      </c>
      <c r="E725" s="61" t="s">
        <v>3927</v>
      </c>
      <c r="F725" s="61" t="s">
        <v>5097</v>
      </c>
      <c r="G725" s="61" t="s">
        <v>3780</v>
      </c>
      <c r="H725" s="61" t="s">
        <v>4743</v>
      </c>
      <c r="I725" s="61" t="s">
        <v>3780</v>
      </c>
      <c r="J725" s="62">
        <f t="shared" si="34"/>
        <v>0.43481481481481482</v>
      </c>
      <c r="K725" s="63">
        <v>2</v>
      </c>
      <c r="M725" s="61" t="s">
        <v>1548</v>
      </c>
      <c r="N725" s="61" t="s">
        <v>165</v>
      </c>
      <c r="O725" s="61" t="s">
        <v>166</v>
      </c>
      <c r="P725" s="61" t="s">
        <v>3938</v>
      </c>
      <c r="Q725" s="61" t="s">
        <v>3812</v>
      </c>
      <c r="R725" s="61" t="s">
        <v>4462</v>
      </c>
      <c r="S725" s="61" t="s">
        <v>3780</v>
      </c>
      <c r="T725" s="61" t="s">
        <v>6687</v>
      </c>
      <c r="U725" s="61" t="s">
        <v>3780</v>
      </c>
      <c r="V725" s="62"/>
      <c r="W725" s="61" t="str">
        <f t="shared" si="35"/>
        <v>08</v>
      </c>
      <c r="X725" s="62" t="str">
        <f t="shared" si="36"/>
        <v>17</v>
      </c>
      <c r="Y725" s="63">
        <v>1</v>
      </c>
    </row>
    <row r="726" spans="1:25" ht="14.4">
      <c r="A726" s="61" t="s">
        <v>1483</v>
      </c>
      <c r="B726" s="61" t="s">
        <v>187</v>
      </c>
      <c r="C726" s="61" t="s">
        <v>2090</v>
      </c>
      <c r="D726" s="61" t="s">
        <v>3938</v>
      </c>
      <c r="E726" s="61" t="s">
        <v>3812</v>
      </c>
      <c r="F726" s="61" t="s">
        <v>5177</v>
      </c>
      <c r="G726" s="61" t="s">
        <v>3780</v>
      </c>
      <c r="H726" s="61" t="s">
        <v>5178</v>
      </c>
      <c r="I726" s="61" t="s">
        <v>3780</v>
      </c>
      <c r="J726" s="62">
        <f t="shared" si="34"/>
        <v>0.43546296296296294</v>
      </c>
      <c r="K726" s="63">
        <v>2</v>
      </c>
      <c r="M726" s="61" t="s">
        <v>1649</v>
      </c>
      <c r="N726" s="61" t="s">
        <v>165</v>
      </c>
      <c r="O726" s="61" t="s">
        <v>166</v>
      </c>
      <c r="P726" s="61" t="s">
        <v>3859</v>
      </c>
      <c r="Q726" s="61" t="s">
        <v>3812</v>
      </c>
      <c r="R726" s="61" t="s">
        <v>4351</v>
      </c>
      <c r="S726" s="61" t="s">
        <v>3780</v>
      </c>
      <c r="T726" s="61" t="s">
        <v>4454</v>
      </c>
      <c r="U726" s="61" t="s">
        <v>3780</v>
      </c>
      <c r="V726" s="62"/>
      <c r="W726" s="61" t="str">
        <f t="shared" si="35"/>
        <v>08</v>
      </c>
      <c r="X726" s="62" t="str">
        <f t="shared" si="36"/>
        <v>17</v>
      </c>
      <c r="Y726" s="63">
        <v>1</v>
      </c>
    </row>
    <row r="727" spans="1:25" ht="14.4">
      <c r="A727" s="61" t="s">
        <v>364</v>
      </c>
      <c r="B727" s="61" t="s">
        <v>187</v>
      </c>
      <c r="C727" s="61" t="s">
        <v>2090</v>
      </c>
      <c r="D727" s="61" t="s">
        <v>3802</v>
      </c>
      <c r="E727" s="61" t="s">
        <v>3968</v>
      </c>
      <c r="F727" s="61" t="s">
        <v>3975</v>
      </c>
      <c r="G727" s="61" t="s">
        <v>3780</v>
      </c>
      <c r="H727" s="61" t="s">
        <v>5179</v>
      </c>
      <c r="I727" s="61" t="s">
        <v>3780</v>
      </c>
      <c r="J727" s="62">
        <f t="shared" si="34"/>
        <v>0.43574074074074076</v>
      </c>
      <c r="K727" s="63">
        <v>2</v>
      </c>
      <c r="M727" s="61" t="s">
        <v>1464</v>
      </c>
      <c r="N727" s="61" t="s">
        <v>165</v>
      </c>
      <c r="O727" s="61" t="s">
        <v>166</v>
      </c>
      <c r="P727" s="61" t="s">
        <v>3852</v>
      </c>
      <c r="Q727" s="61" t="s">
        <v>3812</v>
      </c>
      <c r="R727" s="61" t="s">
        <v>4351</v>
      </c>
      <c r="S727" s="61" t="s">
        <v>3780</v>
      </c>
      <c r="T727" s="61" t="s">
        <v>6688</v>
      </c>
      <c r="U727" s="61" t="s">
        <v>3780</v>
      </c>
      <c r="V727" s="62"/>
      <c r="W727" s="61" t="str">
        <f t="shared" si="35"/>
        <v>08</v>
      </c>
      <c r="X727" s="62" t="str">
        <f t="shared" si="36"/>
        <v>18</v>
      </c>
      <c r="Y727" s="63">
        <v>1</v>
      </c>
    </row>
    <row r="728" spans="1:25" ht="14.4">
      <c r="A728" s="61" t="s">
        <v>452</v>
      </c>
      <c r="B728" s="61" t="s">
        <v>40</v>
      </c>
      <c r="C728" s="61" t="s">
        <v>2016</v>
      </c>
      <c r="D728" s="61" t="s">
        <v>3811</v>
      </c>
      <c r="E728" s="61" t="s">
        <v>3812</v>
      </c>
      <c r="F728" s="61" t="s">
        <v>5180</v>
      </c>
      <c r="G728" s="61" t="s">
        <v>3767</v>
      </c>
      <c r="H728" s="61" t="s">
        <v>5181</v>
      </c>
      <c r="I728" s="61" t="s">
        <v>3767</v>
      </c>
      <c r="J728" s="62">
        <f t="shared" si="34"/>
        <v>0.43578703703703708</v>
      </c>
      <c r="K728" s="63">
        <v>0</v>
      </c>
      <c r="M728" s="61" t="s">
        <v>1649</v>
      </c>
      <c r="N728" s="61" t="s">
        <v>165</v>
      </c>
      <c r="O728" s="61" t="s">
        <v>166</v>
      </c>
      <c r="P728" s="61" t="s">
        <v>3777</v>
      </c>
      <c r="Q728" s="61" t="s">
        <v>3812</v>
      </c>
      <c r="R728" s="61" t="s">
        <v>6689</v>
      </c>
      <c r="S728" s="61" t="s">
        <v>3780</v>
      </c>
      <c r="T728" s="61" t="s">
        <v>3839</v>
      </c>
      <c r="U728" s="61" t="s">
        <v>3780</v>
      </c>
      <c r="V728" s="62"/>
      <c r="W728" s="61" t="str">
        <f t="shared" si="35"/>
        <v>08</v>
      </c>
      <c r="X728" s="62" t="str">
        <f t="shared" si="36"/>
        <v>17</v>
      </c>
      <c r="Y728" s="63">
        <v>1</v>
      </c>
    </row>
    <row r="729" spans="1:25" ht="14.4">
      <c r="A729" s="61" t="s">
        <v>452</v>
      </c>
      <c r="B729" s="61" t="s">
        <v>40</v>
      </c>
      <c r="C729" s="61" t="s">
        <v>2016</v>
      </c>
      <c r="D729" s="61" t="s">
        <v>3777</v>
      </c>
      <c r="E729" s="61" t="s">
        <v>3820</v>
      </c>
      <c r="F729" s="61" t="s">
        <v>5182</v>
      </c>
      <c r="G729" s="61" t="s">
        <v>3767</v>
      </c>
      <c r="H729" s="61" t="s">
        <v>5183</v>
      </c>
      <c r="I729" s="61" t="s">
        <v>3767</v>
      </c>
      <c r="J729" s="62">
        <f t="shared" si="34"/>
        <v>0.43586805555555563</v>
      </c>
      <c r="K729" s="63">
        <v>0</v>
      </c>
      <c r="M729" s="61" t="s">
        <v>1515</v>
      </c>
      <c r="N729" s="61" t="s">
        <v>165</v>
      </c>
      <c r="O729" s="61" t="s">
        <v>134</v>
      </c>
      <c r="P729" s="61" t="s">
        <v>3862</v>
      </c>
      <c r="Q729" s="61" t="s">
        <v>3812</v>
      </c>
      <c r="R729" s="61" t="s">
        <v>6690</v>
      </c>
      <c r="S729" s="61" t="s">
        <v>3780</v>
      </c>
      <c r="T729" s="61" t="s">
        <v>6691</v>
      </c>
      <c r="U729" s="61" t="s">
        <v>3780</v>
      </c>
      <c r="V729" s="62"/>
      <c r="W729" s="61" t="str">
        <f t="shared" si="35"/>
        <v>08</v>
      </c>
      <c r="X729" s="62" t="str">
        <f t="shared" si="36"/>
        <v>17</v>
      </c>
      <c r="Y729" s="63">
        <v>1</v>
      </c>
    </row>
    <row r="730" spans="1:25" ht="14.4">
      <c r="A730" s="61" t="s">
        <v>775</v>
      </c>
      <c r="B730" s="61" t="s">
        <v>187</v>
      </c>
      <c r="C730" s="61" t="s">
        <v>2090</v>
      </c>
      <c r="D730" s="61" t="s">
        <v>3811</v>
      </c>
      <c r="E730" s="61" t="s">
        <v>3812</v>
      </c>
      <c r="F730" s="61" t="s">
        <v>5184</v>
      </c>
      <c r="G730" s="61" t="s">
        <v>3780</v>
      </c>
      <c r="H730" s="61" t="s">
        <v>5185</v>
      </c>
      <c r="I730" s="61" t="s">
        <v>3780</v>
      </c>
      <c r="J730" s="62">
        <f t="shared" si="34"/>
        <v>0.43597222222222226</v>
      </c>
      <c r="K730" s="63">
        <v>2</v>
      </c>
      <c r="M730" s="61" t="s">
        <v>1515</v>
      </c>
      <c r="N730" s="61" t="s">
        <v>165</v>
      </c>
      <c r="O730" s="61" t="s">
        <v>134</v>
      </c>
      <c r="P730" s="61" t="s">
        <v>3872</v>
      </c>
      <c r="Q730" s="61" t="s">
        <v>3812</v>
      </c>
      <c r="R730" s="61" t="s">
        <v>6690</v>
      </c>
      <c r="S730" s="61" t="s">
        <v>3780</v>
      </c>
      <c r="T730" s="61" t="s">
        <v>4088</v>
      </c>
      <c r="U730" s="61" t="s">
        <v>3780</v>
      </c>
      <c r="V730" s="62"/>
      <c r="W730" s="61" t="str">
        <f t="shared" si="35"/>
        <v>08</v>
      </c>
      <c r="X730" s="62" t="str">
        <f t="shared" si="36"/>
        <v>17</v>
      </c>
      <c r="Y730" s="63">
        <v>1</v>
      </c>
    </row>
    <row r="731" spans="1:25" ht="14.4">
      <c r="A731" s="61" t="s">
        <v>1483</v>
      </c>
      <c r="B731" s="61" t="s">
        <v>187</v>
      </c>
      <c r="C731" s="61" t="s">
        <v>2090</v>
      </c>
      <c r="D731" s="61" t="s">
        <v>3837</v>
      </c>
      <c r="E731" s="61" t="s">
        <v>3795</v>
      </c>
      <c r="F731" s="61" t="s">
        <v>5186</v>
      </c>
      <c r="G731" s="61" t="s">
        <v>3780</v>
      </c>
      <c r="H731" s="61" t="s">
        <v>5187</v>
      </c>
      <c r="I731" s="61" t="s">
        <v>3780</v>
      </c>
      <c r="J731" s="62">
        <f t="shared" si="34"/>
        <v>0.43660879629629629</v>
      </c>
      <c r="K731" s="63">
        <v>2</v>
      </c>
      <c r="M731" s="61" t="s">
        <v>1679</v>
      </c>
      <c r="N731" s="61" t="s">
        <v>165</v>
      </c>
      <c r="O731" s="61" t="s">
        <v>166</v>
      </c>
      <c r="P731" s="61" t="s">
        <v>3811</v>
      </c>
      <c r="Q731" s="61" t="s">
        <v>3812</v>
      </c>
      <c r="R731" s="61" t="s">
        <v>6690</v>
      </c>
      <c r="S731" s="61" t="s">
        <v>3780</v>
      </c>
      <c r="T731" s="61" t="s">
        <v>6692</v>
      </c>
      <c r="U731" s="61" t="s">
        <v>3780</v>
      </c>
      <c r="V731" s="62"/>
      <c r="W731" s="61" t="str">
        <f t="shared" si="35"/>
        <v>08</v>
      </c>
      <c r="X731" s="62" t="str">
        <f t="shared" si="36"/>
        <v>17</v>
      </c>
      <c r="Y731" s="63">
        <v>1</v>
      </c>
    </row>
    <row r="732" spans="1:25" ht="14.4">
      <c r="A732" s="61" t="s">
        <v>364</v>
      </c>
      <c r="B732" s="61" t="s">
        <v>187</v>
      </c>
      <c r="C732" s="61" t="s">
        <v>2090</v>
      </c>
      <c r="D732" s="61" t="s">
        <v>3859</v>
      </c>
      <c r="E732" s="61" t="s">
        <v>3845</v>
      </c>
      <c r="F732" s="61" t="s">
        <v>5188</v>
      </c>
      <c r="G732" s="61" t="s">
        <v>3780</v>
      </c>
      <c r="H732" s="61" t="s">
        <v>5189</v>
      </c>
      <c r="I732" s="61" t="s">
        <v>3780</v>
      </c>
      <c r="J732" s="62">
        <f t="shared" si="34"/>
        <v>0.43688657407407405</v>
      </c>
      <c r="K732" s="63">
        <v>2</v>
      </c>
      <c r="M732" s="61" t="s">
        <v>904</v>
      </c>
      <c r="N732" s="61" t="s">
        <v>165</v>
      </c>
      <c r="O732" s="61" t="s">
        <v>207</v>
      </c>
      <c r="P732" s="61" t="s">
        <v>3840</v>
      </c>
      <c r="Q732" s="61" t="s">
        <v>3812</v>
      </c>
      <c r="R732" s="61" t="s">
        <v>6693</v>
      </c>
      <c r="S732" s="61" t="s">
        <v>3780</v>
      </c>
      <c r="T732" s="61" t="s">
        <v>6646</v>
      </c>
      <c r="U732" s="61" t="s">
        <v>3780</v>
      </c>
      <c r="V732" s="62"/>
      <c r="W732" s="61" t="str">
        <f t="shared" si="35"/>
        <v>08</v>
      </c>
      <c r="X732" s="62" t="str">
        <f t="shared" si="36"/>
        <v>17</v>
      </c>
      <c r="Y732" s="63">
        <v>1</v>
      </c>
    </row>
    <row r="733" spans="1:25" ht="14.4">
      <c r="A733" s="61" t="s">
        <v>1237</v>
      </c>
      <c r="B733" s="61" t="s">
        <v>187</v>
      </c>
      <c r="C733" s="61" t="s">
        <v>2090</v>
      </c>
      <c r="D733" s="61" t="s">
        <v>3894</v>
      </c>
      <c r="E733" s="61" t="s">
        <v>3820</v>
      </c>
      <c r="F733" s="61" t="s">
        <v>5190</v>
      </c>
      <c r="G733" s="61" t="s">
        <v>4117</v>
      </c>
      <c r="H733" s="61" t="s">
        <v>5191</v>
      </c>
      <c r="I733" s="61" t="s">
        <v>3780</v>
      </c>
      <c r="J733" s="62">
        <f t="shared" si="34"/>
        <v>0.43738425925925922</v>
      </c>
      <c r="K733" s="63">
        <v>2</v>
      </c>
      <c r="M733" s="61" t="s">
        <v>172</v>
      </c>
      <c r="N733" s="61" t="s">
        <v>165</v>
      </c>
      <c r="O733" s="61" t="s">
        <v>166</v>
      </c>
      <c r="P733" s="61" t="s">
        <v>3867</v>
      </c>
      <c r="Q733" s="61" t="s">
        <v>3812</v>
      </c>
      <c r="R733" s="61" t="s">
        <v>6694</v>
      </c>
      <c r="S733" s="61" t="s">
        <v>3780</v>
      </c>
      <c r="T733" s="61" t="s">
        <v>6695</v>
      </c>
      <c r="U733" s="61" t="s">
        <v>3780</v>
      </c>
      <c r="V733" s="62"/>
      <c r="W733" s="61" t="str">
        <f t="shared" si="35"/>
        <v>08</v>
      </c>
      <c r="X733" s="62" t="str">
        <f t="shared" si="36"/>
        <v>17</v>
      </c>
      <c r="Y733" s="63">
        <v>1</v>
      </c>
    </row>
    <row r="734" spans="1:25" ht="14.4">
      <c r="A734" s="61" t="s">
        <v>1205</v>
      </c>
      <c r="B734" s="61" t="s">
        <v>40</v>
      </c>
      <c r="C734" s="61" t="s">
        <v>2016</v>
      </c>
      <c r="D734" s="61" t="s">
        <v>3852</v>
      </c>
      <c r="E734" s="61" t="s">
        <v>3849</v>
      </c>
      <c r="F734" s="61" t="s">
        <v>4093</v>
      </c>
      <c r="G734" s="61" t="s">
        <v>3767</v>
      </c>
      <c r="H734" s="61" t="s">
        <v>5192</v>
      </c>
      <c r="I734" s="61" t="s">
        <v>3767</v>
      </c>
      <c r="J734" s="62">
        <f t="shared" si="34"/>
        <v>0.43749999999999994</v>
      </c>
      <c r="K734" s="63">
        <v>0</v>
      </c>
      <c r="M734" s="61" t="s">
        <v>904</v>
      </c>
      <c r="N734" s="61" t="s">
        <v>165</v>
      </c>
      <c r="O734" s="61" t="s">
        <v>207</v>
      </c>
      <c r="P734" s="61" t="s">
        <v>3777</v>
      </c>
      <c r="Q734" s="61" t="s">
        <v>3812</v>
      </c>
      <c r="R734" s="61" t="s">
        <v>6694</v>
      </c>
      <c r="S734" s="61" t="s">
        <v>3780</v>
      </c>
      <c r="T734" s="61" t="s">
        <v>6696</v>
      </c>
      <c r="U734" s="61" t="s">
        <v>3780</v>
      </c>
      <c r="V734" s="62"/>
      <c r="W734" s="61" t="str">
        <f t="shared" si="35"/>
        <v>08</v>
      </c>
      <c r="X734" s="62" t="str">
        <f t="shared" si="36"/>
        <v>18</v>
      </c>
      <c r="Y734" s="63">
        <v>1</v>
      </c>
    </row>
    <row r="735" spans="1:25" ht="14.4">
      <c r="A735" s="61" t="s">
        <v>1199</v>
      </c>
      <c r="B735" s="61" t="s">
        <v>40</v>
      </c>
      <c r="C735" s="61" t="s">
        <v>2010</v>
      </c>
      <c r="D735" s="61" t="s">
        <v>3894</v>
      </c>
      <c r="E735" s="61" t="s">
        <v>3849</v>
      </c>
      <c r="F735" s="61" t="s">
        <v>4093</v>
      </c>
      <c r="G735" s="61" t="s">
        <v>3780</v>
      </c>
      <c r="H735" s="61" t="s">
        <v>5192</v>
      </c>
      <c r="I735" s="61" t="s">
        <v>3780</v>
      </c>
      <c r="J735" s="62">
        <f t="shared" si="34"/>
        <v>0.43749999999999994</v>
      </c>
      <c r="K735" s="63">
        <v>2</v>
      </c>
      <c r="M735" s="61" t="s">
        <v>1278</v>
      </c>
      <c r="N735" s="61" t="s">
        <v>165</v>
      </c>
      <c r="O735" s="61" t="s">
        <v>134</v>
      </c>
      <c r="P735" s="61" t="s">
        <v>3852</v>
      </c>
      <c r="Q735" s="61" t="s">
        <v>3812</v>
      </c>
      <c r="R735" s="61" t="s">
        <v>6694</v>
      </c>
      <c r="S735" s="61" t="s">
        <v>3780</v>
      </c>
      <c r="T735" s="61" t="s">
        <v>6697</v>
      </c>
      <c r="U735" s="61" t="s">
        <v>3780</v>
      </c>
      <c r="V735" s="62"/>
      <c r="W735" s="61" t="str">
        <f t="shared" si="35"/>
        <v>08</v>
      </c>
      <c r="X735" s="62" t="str">
        <f t="shared" si="36"/>
        <v>17</v>
      </c>
      <c r="Y735" s="63">
        <v>1</v>
      </c>
    </row>
    <row r="736" spans="1:25" ht="14.4">
      <c r="A736" s="61" t="s">
        <v>1205</v>
      </c>
      <c r="B736" s="61" t="s">
        <v>40</v>
      </c>
      <c r="C736" s="61" t="s">
        <v>2016</v>
      </c>
      <c r="D736" s="61" t="s">
        <v>3867</v>
      </c>
      <c r="E736" s="61" t="s">
        <v>3812</v>
      </c>
      <c r="F736" s="61" t="s">
        <v>5193</v>
      </c>
      <c r="G736" s="61" t="s">
        <v>3780</v>
      </c>
      <c r="H736" s="61" t="s">
        <v>4267</v>
      </c>
      <c r="I736" s="61" t="s">
        <v>3780</v>
      </c>
      <c r="J736" s="62">
        <f t="shared" si="34"/>
        <v>0.43758101851851855</v>
      </c>
      <c r="K736" s="63">
        <v>2</v>
      </c>
      <c r="M736" s="61" t="s">
        <v>904</v>
      </c>
      <c r="N736" s="61" t="s">
        <v>165</v>
      </c>
      <c r="O736" s="61" t="s">
        <v>207</v>
      </c>
      <c r="P736" s="61" t="s">
        <v>4015</v>
      </c>
      <c r="Q736" s="61" t="s">
        <v>3812</v>
      </c>
      <c r="R736" s="61" t="s">
        <v>6698</v>
      </c>
      <c r="S736" s="61" t="s">
        <v>3780</v>
      </c>
      <c r="T736" s="61" t="s">
        <v>6699</v>
      </c>
      <c r="U736" s="61" t="s">
        <v>3780</v>
      </c>
      <c r="V736" s="62"/>
      <c r="W736" s="61" t="str">
        <f t="shared" si="35"/>
        <v>08</v>
      </c>
      <c r="X736" s="62" t="str">
        <f t="shared" si="36"/>
        <v>17</v>
      </c>
      <c r="Y736" s="63">
        <v>1</v>
      </c>
    </row>
    <row r="737" spans="1:25" ht="14.4">
      <c r="A737" s="61" t="s">
        <v>1198</v>
      </c>
      <c r="B737" s="61" t="s">
        <v>187</v>
      </c>
      <c r="C737" s="61" t="s">
        <v>2090</v>
      </c>
      <c r="D737" s="61" t="s">
        <v>3826</v>
      </c>
      <c r="E737" s="61" t="s">
        <v>3812</v>
      </c>
      <c r="F737" s="61" t="s">
        <v>5194</v>
      </c>
      <c r="G737" s="61" t="s">
        <v>3780</v>
      </c>
      <c r="H737" s="61" t="s">
        <v>5195</v>
      </c>
      <c r="I737" s="61" t="s">
        <v>3780</v>
      </c>
      <c r="J737" s="62">
        <f t="shared" si="34"/>
        <v>0.43797453703703704</v>
      </c>
      <c r="K737" s="63">
        <v>2</v>
      </c>
      <c r="M737" s="61" t="s">
        <v>1671</v>
      </c>
      <c r="N737" s="61" t="s">
        <v>165</v>
      </c>
      <c r="O737" s="61" t="s">
        <v>166</v>
      </c>
      <c r="P737" s="61" t="s">
        <v>3782</v>
      </c>
      <c r="Q737" s="61" t="s">
        <v>3812</v>
      </c>
      <c r="R737" s="61" t="s">
        <v>6700</v>
      </c>
      <c r="S737" s="61" t="s">
        <v>3780</v>
      </c>
      <c r="T737" s="61" t="s">
        <v>6701</v>
      </c>
      <c r="U737" s="61" t="s">
        <v>3780</v>
      </c>
      <c r="V737" s="62"/>
      <c r="W737" s="61" t="str">
        <f t="shared" si="35"/>
        <v>08</v>
      </c>
      <c r="X737" s="62" t="str">
        <f t="shared" si="36"/>
        <v>21</v>
      </c>
      <c r="Y737" s="63">
        <v>2</v>
      </c>
    </row>
    <row r="738" spans="1:25" ht="14.4">
      <c r="A738" s="61" t="s">
        <v>607</v>
      </c>
      <c r="B738" s="61" t="s">
        <v>40</v>
      </c>
      <c r="C738" s="61" t="s">
        <v>2013</v>
      </c>
      <c r="D738" s="61" t="s">
        <v>4015</v>
      </c>
      <c r="E738" s="61" t="s">
        <v>4002</v>
      </c>
      <c r="F738" s="61" t="s">
        <v>5196</v>
      </c>
      <c r="G738" s="61" t="s">
        <v>3780</v>
      </c>
      <c r="H738" s="61" t="s">
        <v>5197</v>
      </c>
      <c r="I738" s="61" t="s">
        <v>3780</v>
      </c>
      <c r="J738" s="62">
        <f t="shared" si="34"/>
        <v>0.43835648148148137</v>
      </c>
      <c r="K738" s="63">
        <v>2</v>
      </c>
      <c r="M738" s="61" t="s">
        <v>464</v>
      </c>
      <c r="N738" s="61" t="s">
        <v>165</v>
      </c>
      <c r="O738" s="61" t="s">
        <v>166</v>
      </c>
      <c r="P738" s="61" t="s">
        <v>3947</v>
      </c>
      <c r="Q738" s="61" t="s">
        <v>3812</v>
      </c>
      <c r="R738" s="61" t="s">
        <v>4672</v>
      </c>
      <c r="S738" s="61" t="s">
        <v>3780</v>
      </c>
      <c r="T738" s="61" t="s">
        <v>6702</v>
      </c>
      <c r="U738" s="61" t="s">
        <v>3780</v>
      </c>
      <c r="V738" s="62"/>
      <c r="W738" s="61" t="str">
        <f t="shared" si="35"/>
        <v>08</v>
      </c>
      <c r="X738" s="62" t="str">
        <f t="shared" si="36"/>
        <v>17</v>
      </c>
      <c r="Y738" s="63">
        <v>1</v>
      </c>
    </row>
    <row r="739" spans="1:25" ht="14.4">
      <c r="A739" s="61" t="s">
        <v>1601</v>
      </c>
      <c r="B739" s="61" t="s">
        <v>187</v>
      </c>
      <c r="C739" s="61" t="s">
        <v>2090</v>
      </c>
      <c r="D739" s="61" t="s">
        <v>3837</v>
      </c>
      <c r="E739" s="61" t="s">
        <v>3812</v>
      </c>
      <c r="F739" s="61" t="s">
        <v>5198</v>
      </c>
      <c r="G739" s="61" t="s">
        <v>3780</v>
      </c>
      <c r="H739" s="61" t="s">
        <v>5199</v>
      </c>
      <c r="I739" s="61" t="s">
        <v>3780</v>
      </c>
      <c r="J739" s="62">
        <f t="shared" si="34"/>
        <v>0.43837962962962967</v>
      </c>
      <c r="K739" s="63">
        <v>2</v>
      </c>
      <c r="M739" s="61" t="s">
        <v>766</v>
      </c>
      <c r="N739" s="61" t="s">
        <v>165</v>
      </c>
      <c r="O739" s="61" t="s">
        <v>166</v>
      </c>
      <c r="P739" s="61" t="s">
        <v>3960</v>
      </c>
      <c r="Q739" s="61" t="s">
        <v>3812</v>
      </c>
      <c r="R739" s="61" t="s">
        <v>4672</v>
      </c>
      <c r="S739" s="61" t="s">
        <v>3780</v>
      </c>
      <c r="T739" s="61" t="s">
        <v>6703</v>
      </c>
      <c r="U739" s="61" t="s">
        <v>3780</v>
      </c>
      <c r="V739" s="62"/>
      <c r="W739" s="61" t="str">
        <f t="shared" si="35"/>
        <v>08</v>
      </c>
      <c r="X739" s="62" t="str">
        <f t="shared" si="36"/>
        <v>19</v>
      </c>
      <c r="Y739" s="63">
        <v>1</v>
      </c>
    </row>
    <row r="740" spans="1:25" ht="14.4">
      <c r="A740" s="61" t="s">
        <v>607</v>
      </c>
      <c r="B740" s="61" t="s">
        <v>40</v>
      </c>
      <c r="C740" s="61" t="s">
        <v>2013</v>
      </c>
      <c r="D740" s="61" t="s">
        <v>3802</v>
      </c>
      <c r="E740" s="61" t="s">
        <v>3988</v>
      </c>
      <c r="F740" s="61" t="s">
        <v>4145</v>
      </c>
      <c r="G740" s="61" t="s">
        <v>3780</v>
      </c>
      <c r="H740" s="61" t="s">
        <v>5125</v>
      </c>
      <c r="I740" s="61" t="s">
        <v>3780</v>
      </c>
      <c r="J740" s="62">
        <f t="shared" si="34"/>
        <v>0.43841435185185185</v>
      </c>
      <c r="K740" s="63">
        <v>2</v>
      </c>
      <c r="M740" s="61" t="s">
        <v>1649</v>
      </c>
      <c r="N740" s="61" t="s">
        <v>165</v>
      </c>
      <c r="O740" s="61" t="s">
        <v>166</v>
      </c>
      <c r="P740" s="61" t="s">
        <v>3921</v>
      </c>
      <c r="Q740" s="61" t="s">
        <v>3812</v>
      </c>
      <c r="R740" s="61" t="s">
        <v>4672</v>
      </c>
      <c r="S740" s="61" t="s">
        <v>3780</v>
      </c>
      <c r="T740" s="61" t="s">
        <v>6704</v>
      </c>
      <c r="U740" s="61" t="s">
        <v>3780</v>
      </c>
      <c r="V740" s="62"/>
      <c r="W740" s="61" t="str">
        <f t="shared" si="35"/>
        <v>08</v>
      </c>
      <c r="X740" s="62" t="str">
        <f t="shared" si="36"/>
        <v>18</v>
      </c>
      <c r="Y740" s="63">
        <v>1</v>
      </c>
    </row>
    <row r="741" spans="1:25" ht="14.4">
      <c r="A741" s="61" t="s">
        <v>775</v>
      </c>
      <c r="B741" s="61" t="s">
        <v>187</v>
      </c>
      <c r="C741" s="61" t="s">
        <v>2090</v>
      </c>
      <c r="D741" s="61" t="s">
        <v>3921</v>
      </c>
      <c r="E741" s="61" t="s">
        <v>3812</v>
      </c>
      <c r="F741" s="61" t="s">
        <v>5200</v>
      </c>
      <c r="G741" s="61" t="s">
        <v>3780</v>
      </c>
      <c r="H741" s="61" t="s">
        <v>5201</v>
      </c>
      <c r="I741" s="61" t="s">
        <v>3780</v>
      </c>
      <c r="J741" s="62">
        <f t="shared" si="34"/>
        <v>0.43900462962962966</v>
      </c>
      <c r="K741" s="63">
        <v>2</v>
      </c>
      <c r="M741" s="61" t="s">
        <v>904</v>
      </c>
      <c r="N741" s="61" t="s">
        <v>165</v>
      </c>
      <c r="O741" s="61" t="s">
        <v>207</v>
      </c>
      <c r="P741" s="61" t="s">
        <v>3867</v>
      </c>
      <c r="Q741" s="61" t="s">
        <v>3812</v>
      </c>
      <c r="R741" s="61" t="s">
        <v>6705</v>
      </c>
      <c r="S741" s="61" t="s">
        <v>3780</v>
      </c>
      <c r="T741" s="61" t="s">
        <v>6706</v>
      </c>
      <c r="U741" s="61" t="s">
        <v>3780</v>
      </c>
      <c r="V741" s="62"/>
      <c r="W741" s="61" t="str">
        <f t="shared" si="35"/>
        <v>08</v>
      </c>
      <c r="X741" s="62" t="str">
        <f t="shared" si="36"/>
        <v>18</v>
      </c>
      <c r="Y741" s="63">
        <v>1</v>
      </c>
    </row>
    <row r="742" spans="1:25" ht="14.4">
      <c r="A742" s="61" t="s">
        <v>1237</v>
      </c>
      <c r="B742" s="61" t="s">
        <v>187</v>
      </c>
      <c r="C742" s="61" t="s">
        <v>2090</v>
      </c>
      <c r="D742" s="61" t="s">
        <v>3862</v>
      </c>
      <c r="E742" s="61" t="s">
        <v>3812</v>
      </c>
      <c r="F742" s="61" t="s">
        <v>4007</v>
      </c>
      <c r="G742" s="61" t="s">
        <v>3780</v>
      </c>
      <c r="H742" s="61" t="s">
        <v>5202</v>
      </c>
      <c r="I742" s="61" t="s">
        <v>3780</v>
      </c>
      <c r="J742" s="62">
        <f t="shared" si="34"/>
        <v>0.43905092592592598</v>
      </c>
      <c r="K742" s="63">
        <v>2</v>
      </c>
      <c r="M742" s="61" t="s">
        <v>771</v>
      </c>
      <c r="N742" s="61" t="s">
        <v>165</v>
      </c>
      <c r="O742" s="61" t="s">
        <v>166</v>
      </c>
      <c r="P742" s="61" t="s">
        <v>3777</v>
      </c>
      <c r="Q742" s="61" t="s">
        <v>3812</v>
      </c>
      <c r="R742" s="61" t="s">
        <v>6707</v>
      </c>
      <c r="S742" s="61" t="s">
        <v>3780</v>
      </c>
      <c r="T742" s="61" t="s">
        <v>6708</v>
      </c>
      <c r="U742" s="61" t="s">
        <v>3780</v>
      </c>
      <c r="V742" s="62"/>
      <c r="W742" s="61" t="str">
        <f t="shared" si="35"/>
        <v>08</v>
      </c>
      <c r="X742" s="62" t="str">
        <f t="shared" si="36"/>
        <v>22</v>
      </c>
      <c r="Y742" s="63">
        <v>2</v>
      </c>
    </row>
    <row r="743" spans="1:25" ht="14.4">
      <c r="A743" s="61" t="s">
        <v>607</v>
      </c>
      <c r="B743" s="61" t="s">
        <v>40</v>
      </c>
      <c r="C743" s="61" t="s">
        <v>2013</v>
      </c>
      <c r="D743" s="61" t="s">
        <v>3957</v>
      </c>
      <c r="E743" s="61" t="s">
        <v>3988</v>
      </c>
      <c r="F743" s="61" t="s">
        <v>4028</v>
      </c>
      <c r="G743" s="61" t="s">
        <v>3780</v>
      </c>
      <c r="H743" s="61" t="s">
        <v>5203</v>
      </c>
      <c r="I743" s="61" t="s">
        <v>3780</v>
      </c>
      <c r="J743" s="62">
        <f t="shared" si="34"/>
        <v>0.43921296296296292</v>
      </c>
      <c r="K743" s="63">
        <v>2</v>
      </c>
      <c r="M743" s="61" t="s">
        <v>931</v>
      </c>
      <c r="N743" s="61" t="s">
        <v>165</v>
      </c>
      <c r="O743" s="61" t="s">
        <v>134</v>
      </c>
      <c r="P743" s="61" t="s">
        <v>3782</v>
      </c>
      <c r="Q743" s="61" t="s">
        <v>3812</v>
      </c>
      <c r="R743" s="61" t="s">
        <v>6707</v>
      </c>
      <c r="S743" s="61" t="s">
        <v>3780</v>
      </c>
      <c r="T743" s="61" t="s">
        <v>6118</v>
      </c>
      <c r="U743" s="61" t="s">
        <v>3780</v>
      </c>
      <c r="V743" s="62"/>
      <c r="W743" s="61" t="str">
        <f t="shared" si="35"/>
        <v>08</v>
      </c>
      <c r="X743" s="62" t="str">
        <f t="shared" si="36"/>
        <v>17</v>
      </c>
      <c r="Y743" s="63">
        <v>1</v>
      </c>
    </row>
    <row r="744" spans="1:25" ht="14.4">
      <c r="A744" s="61" t="s">
        <v>607</v>
      </c>
      <c r="B744" s="61" t="s">
        <v>40</v>
      </c>
      <c r="C744" s="61" t="s">
        <v>2013</v>
      </c>
      <c r="D744" s="61" t="s">
        <v>3992</v>
      </c>
      <c r="E744" s="61" t="s">
        <v>3988</v>
      </c>
      <c r="F744" s="61" t="s">
        <v>5204</v>
      </c>
      <c r="G744" s="61" t="s">
        <v>3780</v>
      </c>
      <c r="H744" s="61" t="s">
        <v>5205</v>
      </c>
      <c r="I744" s="61" t="s">
        <v>3780</v>
      </c>
      <c r="J744" s="62">
        <f t="shared" si="34"/>
        <v>0.43956018518518519</v>
      </c>
      <c r="K744" s="63">
        <v>2</v>
      </c>
      <c r="M744" s="61" t="s">
        <v>1142</v>
      </c>
      <c r="N744" s="61" t="s">
        <v>165</v>
      </c>
      <c r="O744" s="61" t="s">
        <v>166</v>
      </c>
      <c r="P744" s="61" t="s">
        <v>3852</v>
      </c>
      <c r="Q744" s="61" t="s">
        <v>3812</v>
      </c>
      <c r="R744" s="61" t="s">
        <v>6707</v>
      </c>
      <c r="S744" s="61" t="s">
        <v>3780</v>
      </c>
      <c r="T744" s="61" t="s">
        <v>6709</v>
      </c>
      <c r="U744" s="61" t="s">
        <v>3780</v>
      </c>
      <c r="V744" s="62"/>
      <c r="W744" s="61" t="str">
        <f t="shared" si="35"/>
        <v>08</v>
      </c>
      <c r="X744" s="62" t="str">
        <f t="shared" si="36"/>
        <v>17</v>
      </c>
      <c r="Y744" s="63">
        <v>1</v>
      </c>
    </row>
    <row r="745" spans="1:25" ht="14.4">
      <c r="A745" s="61" t="s">
        <v>636</v>
      </c>
      <c r="B745" s="61" t="s">
        <v>187</v>
      </c>
      <c r="C745" s="61" t="s">
        <v>2090</v>
      </c>
      <c r="D745" s="61" t="s">
        <v>3826</v>
      </c>
      <c r="E745" s="61" t="s">
        <v>1776</v>
      </c>
      <c r="F745" s="61" t="s">
        <v>5206</v>
      </c>
      <c r="G745" s="61" t="s">
        <v>1776</v>
      </c>
      <c r="H745" s="61" t="s">
        <v>5207</v>
      </c>
      <c r="I745" s="61" t="s">
        <v>1776</v>
      </c>
      <c r="J745" s="62">
        <f t="shared" si="34"/>
        <v>0.43997685185185198</v>
      </c>
      <c r="K745" s="63">
        <v>2</v>
      </c>
      <c r="M745" s="61" t="s">
        <v>1649</v>
      </c>
      <c r="N745" s="61" t="s">
        <v>165</v>
      </c>
      <c r="O745" s="61" t="s">
        <v>166</v>
      </c>
      <c r="P745" s="61" t="s">
        <v>3837</v>
      </c>
      <c r="Q745" s="61" t="s">
        <v>3812</v>
      </c>
      <c r="R745" s="61" t="s">
        <v>6707</v>
      </c>
      <c r="S745" s="61" t="s">
        <v>3780</v>
      </c>
      <c r="T745" s="61" t="s">
        <v>4122</v>
      </c>
      <c r="U745" s="61" t="s">
        <v>3780</v>
      </c>
      <c r="V745" s="62"/>
      <c r="W745" s="61" t="str">
        <f t="shared" si="35"/>
        <v>08</v>
      </c>
      <c r="X745" s="62" t="str">
        <f t="shared" si="36"/>
        <v>17</v>
      </c>
      <c r="Y745" s="63">
        <v>1</v>
      </c>
    </row>
    <row r="746" spans="1:25" ht="14.4">
      <c r="A746" s="61" t="s">
        <v>607</v>
      </c>
      <c r="B746" s="61" t="s">
        <v>40</v>
      </c>
      <c r="C746" s="61" t="s">
        <v>2013</v>
      </c>
      <c r="D746" s="61" t="s">
        <v>3862</v>
      </c>
      <c r="E746" s="61" t="s">
        <v>3988</v>
      </c>
      <c r="F746" s="61" t="s">
        <v>5208</v>
      </c>
      <c r="G746" s="61" t="s">
        <v>3780</v>
      </c>
      <c r="H746" s="61" t="s">
        <v>5209</v>
      </c>
      <c r="I746" s="61" t="s">
        <v>3780</v>
      </c>
      <c r="J746" s="62">
        <f t="shared" si="34"/>
        <v>0.44004629629629638</v>
      </c>
      <c r="K746" s="63">
        <v>2</v>
      </c>
      <c r="M746" s="61" t="s">
        <v>904</v>
      </c>
      <c r="N746" s="61" t="s">
        <v>165</v>
      </c>
      <c r="O746" s="61" t="s">
        <v>207</v>
      </c>
      <c r="P746" s="61" t="s">
        <v>3794</v>
      </c>
      <c r="Q746" s="61" t="s">
        <v>3812</v>
      </c>
      <c r="R746" s="61" t="s">
        <v>6710</v>
      </c>
      <c r="S746" s="61" t="s">
        <v>3780</v>
      </c>
      <c r="T746" s="61" t="s">
        <v>4294</v>
      </c>
      <c r="U746" s="61" t="s">
        <v>3780</v>
      </c>
      <c r="V746" s="62"/>
      <c r="W746" s="61" t="str">
        <f t="shared" si="35"/>
        <v>08</v>
      </c>
      <c r="X746" s="62" t="str">
        <f t="shared" si="36"/>
        <v>17</v>
      </c>
      <c r="Y746" s="63">
        <v>1</v>
      </c>
    </row>
    <row r="747" spans="1:25" ht="14.4">
      <c r="A747" s="61" t="s">
        <v>607</v>
      </c>
      <c r="B747" s="61" t="s">
        <v>40</v>
      </c>
      <c r="C747" s="61" t="s">
        <v>2013</v>
      </c>
      <c r="D747" s="61" t="s">
        <v>3782</v>
      </c>
      <c r="E747" s="61" t="s">
        <v>3988</v>
      </c>
      <c r="F747" s="61" t="s">
        <v>5210</v>
      </c>
      <c r="G747" s="61" t="s">
        <v>3780</v>
      </c>
      <c r="H747" s="61" t="s">
        <v>5211</v>
      </c>
      <c r="I747" s="61" t="s">
        <v>3780</v>
      </c>
      <c r="J747" s="62">
        <f t="shared" si="34"/>
        <v>0.44068287037037041</v>
      </c>
      <c r="K747" s="63">
        <v>2</v>
      </c>
      <c r="M747" s="61" t="s">
        <v>464</v>
      </c>
      <c r="N747" s="61" t="s">
        <v>165</v>
      </c>
      <c r="O747" s="61" t="s">
        <v>166</v>
      </c>
      <c r="P747" s="61" t="s">
        <v>3819</v>
      </c>
      <c r="Q747" s="61" t="s">
        <v>3812</v>
      </c>
      <c r="R747" s="61" t="s">
        <v>6711</v>
      </c>
      <c r="S747" s="61" t="s">
        <v>3780</v>
      </c>
      <c r="T747" s="61" t="s">
        <v>3839</v>
      </c>
      <c r="U747" s="61" t="s">
        <v>3780</v>
      </c>
      <c r="V747" s="62"/>
      <c r="W747" s="61" t="str">
        <f t="shared" si="35"/>
        <v>08</v>
      </c>
      <c r="X747" s="62" t="str">
        <f t="shared" si="36"/>
        <v>17</v>
      </c>
      <c r="Y747" s="63">
        <v>1</v>
      </c>
    </row>
    <row r="748" spans="1:25" ht="14.4">
      <c r="A748" s="61" t="s">
        <v>1483</v>
      </c>
      <c r="B748" s="61" t="s">
        <v>187</v>
      </c>
      <c r="C748" s="61" t="s">
        <v>2090</v>
      </c>
      <c r="D748" s="61" t="s">
        <v>3819</v>
      </c>
      <c r="E748" s="61" t="s">
        <v>3845</v>
      </c>
      <c r="F748" s="61" t="s">
        <v>5212</v>
      </c>
      <c r="G748" s="61" t="s">
        <v>3780</v>
      </c>
      <c r="H748" s="61" t="s">
        <v>5213</v>
      </c>
      <c r="I748" s="61" t="s">
        <v>3780</v>
      </c>
      <c r="J748" s="62">
        <f t="shared" si="34"/>
        <v>0.44079861111111107</v>
      </c>
      <c r="K748" s="63">
        <v>2</v>
      </c>
      <c r="M748" s="61" t="s">
        <v>904</v>
      </c>
      <c r="N748" s="61" t="s">
        <v>165</v>
      </c>
      <c r="O748" s="61" t="s">
        <v>207</v>
      </c>
      <c r="P748" s="61" t="s">
        <v>3819</v>
      </c>
      <c r="Q748" s="61" t="s">
        <v>3812</v>
      </c>
      <c r="R748" s="61" t="s">
        <v>6711</v>
      </c>
      <c r="S748" s="61" t="s">
        <v>3780</v>
      </c>
      <c r="T748" s="61" t="s">
        <v>6712</v>
      </c>
      <c r="U748" s="61" t="s">
        <v>3780</v>
      </c>
      <c r="V748" s="62"/>
      <c r="W748" s="61" t="str">
        <f t="shared" si="35"/>
        <v>08</v>
      </c>
      <c r="X748" s="62" t="str">
        <f t="shared" si="36"/>
        <v>17</v>
      </c>
      <c r="Y748" s="63">
        <v>1</v>
      </c>
    </row>
    <row r="749" spans="1:25" ht="14.4">
      <c r="A749" s="61" t="s">
        <v>638</v>
      </c>
      <c r="B749" s="61" t="s">
        <v>187</v>
      </c>
      <c r="C749" s="61" t="s">
        <v>2124</v>
      </c>
      <c r="D749" s="61" t="s">
        <v>3859</v>
      </c>
      <c r="E749" s="61" t="s">
        <v>3845</v>
      </c>
      <c r="F749" s="61" t="s">
        <v>5214</v>
      </c>
      <c r="G749" s="61" t="s">
        <v>3767</v>
      </c>
      <c r="H749" s="61" t="s">
        <v>5215</v>
      </c>
      <c r="I749" s="61" t="s">
        <v>3767</v>
      </c>
      <c r="J749" s="62">
        <f t="shared" si="34"/>
        <v>0.44112268518518521</v>
      </c>
      <c r="K749" s="63">
        <v>0</v>
      </c>
      <c r="M749" s="61" t="s">
        <v>1133</v>
      </c>
      <c r="N749" s="61" t="s">
        <v>165</v>
      </c>
      <c r="O749" s="61" t="s">
        <v>166</v>
      </c>
      <c r="P749" s="61" t="s">
        <v>3872</v>
      </c>
      <c r="Q749" s="61" t="s">
        <v>3812</v>
      </c>
      <c r="R749" s="61" t="s">
        <v>6711</v>
      </c>
      <c r="S749" s="61" t="s">
        <v>3780</v>
      </c>
      <c r="T749" s="61" t="s">
        <v>5916</v>
      </c>
      <c r="U749" s="61" t="s">
        <v>3780</v>
      </c>
      <c r="V749" s="62"/>
      <c r="W749" s="61" t="str">
        <f t="shared" si="35"/>
        <v>08</v>
      </c>
      <c r="X749" s="62" t="str">
        <f t="shared" si="36"/>
        <v>17</v>
      </c>
      <c r="Y749" s="63">
        <v>1</v>
      </c>
    </row>
    <row r="750" spans="1:25" ht="14.4">
      <c r="A750" s="61" t="s">
        <v>997</v>
      </c>
      <c r="B750" s="61" t="s">
        <v>187</v>
      </c>
      <c r="C750" s="61" t="s">
        <v>2090</v>
      </c>
      <c r="D750" s="61" t="s">
        <v>3837</v>
      </c>
      <c r="E750" s="61" t="s">
        <v>3927</v>
      </c>
      <c r="F750" s="61" t="s">
        <v>5216</v>
      </c>
      <c r="G750" s="61" t="s">
        <v>3780</v>
      </c>
      <c r="H750" s="61" t="s">
        <v>5217</v>
      </c>
      <c r="I750" s="61" t="s">
        <v>3780</v>
      </c>
      <c r="J750" s="62">
        <f t="shared" si="34"/>
        <v>0.4412847222222222</v>
      </c>
      <c r="K750" s="63">
        <v>2</v>
      </c>
      <c r="M750" s="61" t="s">
        <v>1548</v>
      </c>
      <c r="N750" s="61" t="s">
        <v>165</v>
      </c>
      <c r="O750" s="61" t="s">
        <v>166</v>
      </c>
      <c r="P750" s="61" t="s">
        <v>3886</v>
      </c>
      <c r="Q750" s="61" t="s">
        <v>3812</v>
      </c>
      <c r="R750" s="61" t="s">
        <v>6713</v>
      </c>
      <c r="S750" s="61" t="s">
        <v>3780</v>
      </c>
      <c r="T750" s="61" t="s">
        <v>6714</v>
      </c>
      <c r="U750" s="61" t="s">
        <v>3780</v>
      </c>
      <c r="V750" s="62"/>
      <c r="W750" s="61" t="str">
        <f t="shared" si="35"/>
        <v>08</v>
      </c>
      <c r="X750" s="62" t="str">
        <f t="shared" si="36"/>
        <v>19</v>
      </c>
      <c r="Y750" s="63">
        <v>1</v>
      </c>
    </row>
    <row r="751" spans="1:25" ht="14.4">
      <c r="A751" s="61" t="s">
        <v>775</v>
      </c>
      <c r="B751" s="61" t="s">
        <v>187</v>
      </c>
      <c r="C751" s="61" t="s">
        <v>2090</v>
      </c>
      <c r="D751" s="61" t="s">
        <v>3938</v>
      </c>
      <c r="E751" s="61" t="s">
        <v>3812</v>
      </c>
      <c r="F751" s="61" t="s">
        <v>4291</v>
      </c>
      <c r="G751" s="61" t="s">
        <v>3780</v>
      </c>
      <c r="H751" s="61" t="s">
        <v>5218</v>
      </c>
      <c r="I751" s="61" t="s">
        <v>3780</v>
      </c>
      <c r="J751" s="62">
        <f t="shared" si="34"/>
        <v>0.44152777777777774</v>
      </c>
      <c r="K751" s="63">
        <v>2</v>
      </c>
      <c r="M751" s="61" t="s">
        <v>172</v>
      </c>
      <c r="N751" s="61" t="s">
        <v>165</v>
      </c>
      <c r="O751" s="61" t="s">
        <v>166</v>
      </c>
      <c r="P751" s="61" t="s">
        <v>3921</v>
      </c>
      <c r="Q751" s="61" t="s">
        <v>3812</v>
      </c>
      <c r="R751" s="61" t="s">
        <v>6715</v>
      </c>
      <c r="S751" s="61" t="s">
        <v>3780</v>
      </c>
      <c r="T751" s="61" t="s">
        <v>6716</v>
      </c>
      <c r="U751" s="61" t="s">
        <v>3780</v>
      </c>
      <c r="V751" s="62"/>
      <c r="W751" s="61" t="str">
        <f t="shared" si="35"/>
        <v>08</v>
      </c>
      <c r="X751" s="62" t="str">
        <f t="shared" si="36"/>
        <v>18</v>
      </c>
      <c r="Y751" s="63">
        <v>1</v>
      </c>
    </row>
    <row r="752" spans="1:25" ht="14.4">
      <c r="A752" s="61" t="s">
        <v>635</v>
      </c>
      <c r="B752" s="61" t="s">
        <v>187</v>
      </c>
      <c r="C752" s="61" t="s">
        <v>2090</v>
      </c>
      <c r="D752" s="61" t="s">
        <v>3802</v>
      </c>
      <c r="E752" s="61" t="s">
        <v>3812</v>
      </c>
      <c r="F752" s="61" t="s">
        <v>5219</v>
      </c>
      <c r="G752" s="61" t="s">
        <v>3780</v>
      </c>
      <c r="H752" s="61" t="s">
        <v>5220</v>
      </c>
      <c r="I752" s="61" t="s">
        <v>3780</v>
      </c>
      <c r="J752" s="62">
        <f t="shared" si="34"/>
        <v>0.44155092592592593</v>
      </c>
      <c r="K752" s="63">
        <v>2</v>
      </c>
      <c r="M752" s="61" t="s">
        <v>1278</v>
      </c>
      <c r="N752" s="61" t="s">
        <v>165</v>
      </c>
      <c r="O752" s="61" t="s">
        <v>134</v>
      </c>
      <c r="P752" s="61" t="s">
        <v>3819</v>
      </c>
      <c r="Q752" s="61" t="s">
        <v>3812</v>
      </c>
      <c r="R752" s="61" t="s">
        <v>6715</v>
      </c>
      <c r="S752" s="61" t="s">
        <v>3780</v>
      </c>
      <c r="T752" s="61" t="s">
        <v>6455</v>
      </c>
      <c r="U752" s="61" t="s">
        <v>3780</v>
      </c>
      <c r="V752" s="62"/>
      <c r="W752" s="61" t="str">
        <f t="shared" si="35"/>
        <v>08</v>
      </c>
      <c r="X752" s="62" t="str">
        <f t="shared" si="36"/>
        <v>17</v>
      </c>
      <c r="Y752" s="63">
        <v>1</v>
      </c>
    </row>
    <row r="753" spans="1:25" ht="14.4">
      <c r="A753" s="61" t="s">
        <v>192</v>
      </c>
      <c r="B753" s="61" t="s">
        <v>187</v>
      </c>
      <c r="C753" s="61" t="s">
        <v>2124</v>
      </c>
      <c r="D753" s="61" t="s">
        <v>3872</v>
      </c>
      <c r="E753" s="61" t="s">
        <v>3895</v>
      </c>
      <c r="F753" s="61" t="s">
        <v>4330</v>
      </c>
      <c r="G753" s="61" t="s">
        <v>3780</v>
      </c>
      <c r="H753" s="61" t="s">
        <v>4129</v>
      </c>
      <c r="I753" s="61" t="s">
        <v>3780</v>
      </c>
      <c r="J753" s="62">
        <f t="shared" si="34"/>
        <v>0.44233796296296296</v>
      </c>
      <c r="K753" s="63">
        <v>2</v>
      </c>
      <c r="M753" s="61" t="s">
        <v>766</v>
      </c>
      <c r="N753" s="61" t="s">
        <v>165</v>
      </c>
      <c r="O753" s="61" t="s">
        <v>166</v>
      </c>
      <c r="P753" s="61" t="s">
        <v>3777</v>
      </c>
      <c r="Q753" s="61" t="s">
        <v>3812</v>
      </c>
      <c r="R753" s="61" t="s">
        <v>6717</v>
      </c>
      <c r="S753" s="61" t="s">
        <v>3780</v>
      </c>
      <c r="T753" s="61" t="s">
        <v>6718</v>
      </c>
      <c r="U753" s="61" t="s">
        <v>3780</v>
      </c>
      <c r="V753" s="62"/>
      <c r="W753" s="61" t="str">
        <f t="shared" si="35"/>
        <v>08</v>
      </c>
      <c r="X753" s="62" t="str">
        <f t="shared" si="36"/>
        <v>18</v>
      </c>
      <c r="Y753" s="63">
        <v>1</v>
      </c>
    </row>
    <row r="754" spans="1:25" ht="14.4">
      <c r="A754" s="61" t="s">
        <v>299</v>
      </c>
      <c r="B754" s="61" t="s">
        <v>187</v>
      </c>
      <c r="C754" s="61" t="s">
        <v>2090</v>
      </c>
      <c r="D754" s="61" t="s">
        <v>3947</v>
      </c>
      <c r="E754" s="61" t="s">
        <v>3927</v>
      </c>
      <c r="F754" s="61" t="s">
        <v>5221</v>
      </c>
      <c r="G754" s="61" t="s">
        <v>3780</v>
      </c>
      <c r="H754" s="61" t="s">
        <v>5222</v>
      </c>
      <c r="I754" s="61" t="s">
        <v>3780</v>
      </c>
      <c r="J754" s="62">
        <f t="shared" si="34"/>
        <v>0.44249999999999995</v>
      </c>
      <c r="K754" s="63">
        <v>2</v>
      </c>
      <c r="M754" s="61" t="s">
        <v>1133</v>
      </c>
      <c r="N754" s="61" t="s">
        <v>165</v>
      </c>
      <c r="O754" s="61" t="s">
        <v>166</v>
      </c>
      <c r="P754" s="61" t="s">
        <v>3938</v>
      </c>
      <c r="Q754" s="61" t="s">
        <v>3812</v>
      </c>
      <c r="R754" s="61" t="s">
        <v>6719</v>
      </c>
      <c r="S754" s="61" t="s">
        <v>3780</v>
      </c>
      <c r="T754" s="61" t="s">
        <v>6720</v>
      </c>
      <c r="U754" s="61" t="s">
        <v>3780</v>
      </c>
      <c r="V754" s="62"/>
      <c r="W754" s="61" t="str">
        <f t="shared" si="35"/>
        <v>08</v>
      </c>
      <c r="X754" s="62" t="str">
        <f t="shared" si="36"/>
        <v>17</v>
      </c>
      <c r="Y754" s="63">
        <v>1</v>
      </c>
    </row>
    <row r="755" spans="1:25" ht="14.4">
      <c r="A755" s="61" t="s">
        <v>997</v>
      </c>
      <c r="B755" s="61" t="s">
        <v>187</v>
      </c>
      <c r="C755" s="61" t="s">
        <v>2090</v>
      </c>
      <c r="D755" s="61" t="s">
        <v>3829</v>
      </c>
      <c r="E755" s="61" t="s">
        <v>3927</v>
      </c>
      <c r="F755" s="61" t="s">
        <v>5223</v>
      </c>
      <c r="G755" s="61" t="s">
        <v>3780</v>
      </c>
      <c r="H755" s="61" t="s">
        <v>5224</v>
      </c>
      <c r="I755" s="61" t="s">
        <v>3780</v>
      </c>
      <c r="J755" s="62">
        <f t="shared" si="34"/>
        <v>0.44289351851851849</v>
      </c>
      <c r="K755" s="63">
        <v>2</v>
      </c>
      <c r="M755" s="61" t="s">
        <v>631</v>
      </c>
      <c r="N755" s="61" t="s">
        <v>165</v>
      </c>
      <c r="O755" s="61" t="s">
        <v>166</v>
      </c>
      <c r="P755" s="61" t="s">
        <v>3938</v>
      </c>
      <c r="Q755" s="61" t="s">
        <v>3812</v>
      </c>
      <c r="R755" s="61" t="s">
        <v>5701</v>
      </c>
      <c r="S755" s="61" t="s">
        <v>3780</v>
      </c>
      <c r="T755" s="61" t="s">
        <v>6721</v>
      </c>
      <c r="U755" s="61" t="s">
        <v>3780</v>
      </c>
      <c r="V755" s="62"/>
      <c r="W755" s="61" t="str">
        <f t="shared" si="35"/>
        <v>08</v>
      </c>
      <c r="X755" s="62" t="str">
        <f t="shared" si="36"/>
        <v>17</v>
      </c>
      <c r="Y755" s="63">
        <v>1</v>
      </c>
    </row>
    <row r="756" spans="1:25" ht="14.4">
      <c r="A756" s="61" t="s">
        <v>821</v>
      </c>
      <c r="B756" s="61" t="s">
        <v>187</v>
      </c>
      <c r="C756" s="61" t="s">
        <v>2090</v>
      </c>
      <c r="D756" s="61" t="s">
        <v>3947</v>
      </c>
      <c r="E756" s="61" t="s">
        <v>3927</v>
      </c>
      <c r="F756" s="61" t="s">
        <v>5225</v>
      </c>
      <c r="G756" s="61" t="s">
        <v>3780</v>
      </c>
      <c r="H756" s="61" t="s">
        <v>5226</v>
      </c>
      <c r="I756" s="61" t="s">
        <v>3780</v>
      </c>
      <c r="J756" s="62">
        <f t="shared" si="34"/>
        <v>0.44303240740740729</v>
      </c>
      <c r="K756" s="63">
        <v>2</v>
      </c>
      <c r="M756" s="61" t="s">
        <v>1679</v>
      </c>
      <c r="N756" s="61" t="s">
        <v>165</v>
      </c>
      <c r="O756" s="61" t="s">
        <v>166</v>
      </c>
      <c r="P756" s="61" t="s">
        <v>3794</v>
      </c>
      <c r="Q756" s="61" t="s">
        <v>3812</v>
      </c>
      <c r="R756" s="61" t="s">
        <v>6722</v>
      </c>
      <c r="S756" s="61" t="s">
        <v>3780</v>
      </c>
      <c r="T756" s="61" t="s">
        <v>6723</v>
      </c>
      <c r="U756" s="61" t="s">
        <v>3780</v>
      </c>
      <c r="V756" s="62"/>
      <c r="W756" s="61" t="str">
        <f t="shared" si="35"/>
        <v>08</v>
      </c>
      <c r="X756" s="62" t="str">
        <f t="shared" si="36"/>
        <v>17</v>
      </c>
      <c r="Y756" s="63">
        <v>1</v>
      </c>
    </row>
    <row r="757" spans="1:25" ht="14.4">
      <c r="A757" s="61" t="s">
        <v>1419</v>
      </c>
      <c r="B757" s="61" t="s">
        <v>187</v>
      </c>
      <c r="C757" s="61" t="s">
        <v>2090</v>
      </c>
      <c r="D757" s="61" t="s">
        <v>3960</v>
      </c>
      <c r="E757" s="61" t="s">
        <v>3795</v>
      </c>
      <c r="F757" s="61" t="s">
        <v>5227</v>
      </c>
      <c r="G757" s="61" t="s">
        <v>3780</v>
      </c>
      <c r="H757" s="61" t="s">
        <v>5228</v>
      </c>
      <c r="I757" s="61" t="s">
        <v>3780</v>
      </c>
      <c r="J757" s="62">
        <f t="shared" si="34"/>
        <v>0.4431134259259259</v>
      </c>
      <c r="K757" s="63">
        <v>2</v>
      </c>
      <c r="M757" s="61" t="s">
        <v>1548</v>
      </c>
      <c r="N757" s="61" t="s">
        <v>165</v>
      </c>
      <c r="O757" s="61" t="s">
        <v>166</v>
      </c>
      <c r="P757" s="61" t="s">
        <v>3777</v>
      </c>
      <c r="Q757" s="61" t="s">
        <v>3812</v>
      </c>
      <c r="R757" s="61" t="s">
        <v>6722</v>
      </c>
      <c r="S757" s="61" t="s">
        <v>3780</v>
      </c>
      <c r="T757" s="61" t="s">
        <v>6724</v>
      </c>
      <c r="U757" s="61" t="s">
        <v>3780</v>
      </c>
      <c r="V757" s="62"/>
      <c r="W757" s="61" t="str">
        <f t="shared" si="35"/>
        <v>08</v>
      </c>
      <c r="X757" s="62" t="str">
        <f t="shared" si="36"/>
        <v>18</v>
      </c>
      <c r="Y757" s="63">
        <v>1</v>
      </c>
    </row>
    <row r="758" spans="1:25" ht="14.4">
      <c r="A758" s="61" t="s">
        <v>452</v>
      </c>
      <c r="B758" s="61" t="s">
        <v>40</v>
      </c>
      <c r="C758" s="61" t="s">
        <v>2016</v>
      </c>
      <c r="D758" s="61" t="s">
        <v>3802</v>
      </c>
      <c r="E758" s="61" t="s">
        <v>3812</v>
      </c>
      <c r="F758" s="61" t="s">
        <v>5229</v>
      </c>
      <c r="G758" s="61" t="s">
        <v>3767</v>
      </c>
      <c r="H758" s="61" t="s">
        <v>5230</v>
      </c>
      <c r="I758" s="61" t="s">
        <v>3767</v>
      </c>
      <c r="J758" s="62">
        <f t="shared" si="34"/>
        <v>0.44356481481481486</v>
      </c>
      <c r="K758" s="63">
        <v>0</v>
      </c>
      <c r="M758" s="61" t="s">
        <v>1548</v>
      </c>
      <c r="N758" s="61" t="s">
        <v>165</v>
      </c>
      <c r="O758" s="61" t="s">
        <v>166</v>
      </c>
      <c r="P758" s="61" t="s">
        <v>3819</v>
      </c>
      <c r="Q758" s="61" t="s">
        <v>3812</v>
      </c>
      <c r="R758" s="61" t="s">
        <v>6722</v>
      </c>
      <c r="S758" s="61" t="s">
        <v>3780</v>
      </c>
      <c r="T758" s="61" t="s">
        <v>6725</v>
      </c>
      <c r="U758" s="61" t="s">
        <v>3780</v>
      </c>
      <c r="V758" s="62"/>
      <c r="W758" s="61" t="str">
        <f t="shared" si="35"/>
        <v>08</v>
      </c>
      <c r="X758" s="62" t="str">
        <f t="shared" si="36"/>
        <v>17</v>
      </c>
      <c r="Y758" s="63">
        <v>1</v>
      </c>
    </row>
    <row r="759" spans="1:25" ht="14.4">
      <c r="A759" s="61" t="s">
        <v>1666</v>
      </c>
      <c r="B759" s="61" t="s">
        <v>40</v>
      </c>
      <c r="C759" s="61" t="s">
        <v>2010</v>
      </c>
      <c r="D759" s="61" t="s">
        <v>3852</v>
      </c>
      <c r="E759" s="61" t="s">
        <v>3849</v>
      </c>
      <c r="F759" s="61" t="s">
        <v>4280</v>
      </c>
      <c r="G759" s="61" t="s">
        <v>3780</v>
      </c>
      <c r="H759" s="61" t="s">
        <v>5231</v>
      </c>
      <c r="I759" s="61" t="s">
        <v>3780</v>
      </c>
      <c r="J759" s="62">
        <f t="shared" si="34"/>
        <v>0.44361111111111123</v>
      </c>
      <c r="K759" s="63">
        <v>2</v>
      </c>
      <c r="M759" s="61" t="s">
        <v>904</v>
      </c>
      <c r="N759" s="61" t="s">
        <v>165</v>
      </c>
      <c r="O759" s="61" t="s">
        <v>207</v>
      </c>
      <c r="P759" s="61" t="s">
        <v>3947</v>
      </c>
      <c r="Q759" s="61" t="s">
        <v>3812</v>
      </c>
      <c r="R759" s="61" t="s">
        <v>4790</v>
      </c>
      <c r="S759" s="61" t="s">
        <v>3780</v>
      </c>
      <c r="T759" s="61" t="s">
        <v>6726</v>
      </c>
      <c r="U759" s="61" t="s">
        <v>3780</v>
      </c>
      <c r="V759" s="62"/>
      <c r="W759" s="61" t="str">
        <f t="shared" si="35"/>
        <v>08</v>
      </c>
      <c r="X759" s="62" t="str">
        <f t="shared" si="36"/>
        <v>17</v>
      </c>
      <c r="Y759" s="63">
        <v>1</v>
      </c>
    </row>
    <row r="760" spans="1:25" ht="14.4">
      <c r="A760" s="61" t="s">
        <v>635</v>
      </c>
      <c r="B760" s="61" t="s">
        <v>187</v>
      </c>
      <c r="C760" s="61" t="s">
        <v>2090</v>
      </c>
      <c r="D760" s="61" t="s">
        <v>3811</v>
      </c>
      <c r="E760" s="61" t="s">
        <v>3812</v>
      </c>
      <c r="F760" s="61" t="s">
        <v>5232</v>
      </c>
      <c r="G760" s="61" t="s">
        <v>3780</v>
      </c>
      <c r="H760" s="61" t="s">
        <v>5233</v>
      </c>
      <c r="I760" s="61" t="s">
        <v>3780</v>
      </c>
      <c r="J760" s="62">
        <f t="shared" si="34"/>
        <v>0.44394675925925914</v>
      </c>
      <c r="K760" s="63">
        <v>2</v>
      </c>
      <c r="M760" s="61" t="s">
        <v>632</v>
      </c>
      <c r="N760" s="61" t="s">
        <v>165</v>
      </c>
      <c r="O760" s="61" t="s">
        <v>166</v>
      </c>
      <c r="P760" s="61" t="s">
        <v>3794</v>
      </c>
      <c r="Q760" s="61" t="s">
        <v>3812</v>
      </c>
      <c r="R760" s="61" t="s">
        <v>6727</v>
      </c>
      <c r="S760" s="61" t="s">
        <v>3780</v>
      </c>
      <c r="T760" s="61" t="s">
        <v>6519</v>
      </c>
      <c r="U760" s="61" t="s">
        <v>3780</v>
      </c>
      <c r="V760" s="62"/>
      <c r="W760" s="61" t="str">
        <f t="shared" si="35"/>
        <v>08</v>
      </c>
      <c r="X760" s="62" t="str">
        <f t="shared" si="36"/>
        <v>17</v>
      </c>
      <c r="Y760" s="63">
        <v>1</v>
      </c>
    </row>
    <row r="761" spans="1:25" ht="14.4">
      <c r="A761" s="61" t="s">
        <v>1483</v>
      </c>
      <c r="B761" s="61" t="s">
        <v>187</v>
      </c>
      <c r="C761" s="61" t="s">
        <v>2090</v>
      </c>
      <c r="D761" s="61" t="s">
        <v>3777</v>
      </c>
      <c r="E761" s="61" t="s">
        <v>3845</v>
      </c>
      <c r="F761" s="61" t="s">
        <v>5234</v>
      </c>
      <c r="G761" s="61" t="s">
        <v>3780</v>
      </c>
      <c r="H761" s="61" t="s">
        <v>5235</v>
      </c>
      <c r="I761" s="61" t="s">
        <v>3780</v>
      </c>
      <c r="J761" s="62">
        <f t="shared" si="34"/>
        <v>0.44402777777777774</v>
      </c>
      <c r="K761" s="63">
        <v>2</v>
      </c>
      <c r="M761" s="61" t="s">
        <v>1548</v>
      </c>
      <c r="N761" s="61" t="s">
        <v>165</v>
      </c>
      <c r="O761" s="61" t="s">
        <v>166</v>
      </c>
      <c r="P761" s="61" t="s">
        <v>3992</v>
      </c>
      <c r="Q761" s="61" t="s">
        <v>3812</v>
      </c>
      <c r="R761" s="61" t="s">
        <v>6728</v>
      </c>
      <c r="S761" s="61" t="s">
        <v>3780</v>
      </c>
      <c r="T761" s="61" t="s">
        <v>6729</v>
      </c>
      <c r="U761" s="61" t="s">
        <v>3780</v>
      </c>
      <c r="V761" s="62"/>
      <c r="W761" s="61" t="str">
        <f t="shared" si="35"/>
        <v>08</v>
      </c>
      <c r="X761" s="62" t="str">
        <f t="shared" si="36"/>
        <v>17</v>
      </c>
      <c r="Y761" s="63">
        <v>1</v>
      </c>
    </row>
    <row r="762" spans="1:25" ht="14.4">
      <c r="A762" s="61" t="s">
        <v>1206</v>
      </c>
      <c r="B762" s="61" t="s">
        <v>40</v>
      </c>
      <c r="C762" s="61" t="s">
        <v>2016</v>
      </c>
      <c r="D762" s="61" t="s">
        <v>3886</v>
      </c>
      <c r="E762" s="61" t="s">
        <v>4002</v>
      </c>
      <c r="F762" s="61" t="s">
        <v>5236</v>
      </c>
      <c r="G762" s="61" t="s">
        <v>3767</v>
      </c>
      <c r="H762" s="61" t="s">
        <v>5237</v>
      </c>
      <c r="I762" s="61" t="s">
        <v>3767</v>
      </c>
      <c r="J762" s="62">
        <f t="shared" si="34"/>
        <v>0.44452546296296308</v>
      </c>
      <c r="K762" s="63">
        <v>0</v>
      </c>
      <c r="M762" s="61" t="s">
        <v>1649</v>
      </c>
      <c r="N762" s="61" t="s">
        <v>165</v>
      </c>
      <c r="O762" s="61" t="s">
        <v>166</v>
      </c>
      <c r="P762" s="61" t="s">
        <v>3867</v>
      </c>
      <c r="Q762" s="61" t="s">
        <v>3812</v>
      </c>
      <c r="R762" s="61" t="s">
        <v>6730</v>
      </c>
      <c r="S762" s="61" t="s">
        <v>3780</v>
      </c>
      <c r="T762" s="61" t="s">
        <v>6731</v>
      </c>
      <c r="U762" s="61" t="s">
        <v>3780</v>
      </c>
      <c r="V762" s="62"/>
      <c r="W762" s="61" t="str">
        <f t="shared" si="35"/>
        <v>08</v>
      </c>
      <c r="X762" s="62" t="str">
        <f t="shared" si="36"/>
        <v>17</v>
      </c>
      <c r="Y762" s="63">
        <v>1</v>
      </c>
    </row>
    <row r="763" spans="1:25" ht="14.4">
      <c r="A763" s="61" t="s">
        <v>928</v>
      </c>
      <c r="B763" s="61" t="s">
        <v>187</v>
      </c>
      <c r="C763" s="61" t="s">
        <v>2124</v>
      </c>
      <c r="D763" s="61" t="s">
        <v>3840</v>
      </c>
      <c r="E763" s="61" t="s">
        <v>3845</v>
      </c>
      <c r="F763" s="61" t="s">
        <v>5238</v>
      </c>
      <c r="G763" s="61" t="s">
        <v>3780</v>
      </c>
      <c r="H763" s="61" t="s">
        <v>5239</v>
      </c>
      <c r="I763" s="61" t="s">
        <v>3780</v>
      </c>
      <c r="J763" s="62">
        <f t="shared" si="34"/>
        <v>0.44481481481481483</v>
      </c>
      <c r="K763" s="63">
        <v>2</v>
      </c>
      <c r="M763" s="61" t="s">
        <v>464</v>
      </c>
      <c r="N763" s="61" t="s">
        <v>165</v>
      </c>
      <c r="O763" s="61" t="s">
        <v>166</v>
      </c>
      <c r="P763" s="61" t="s">
        <v>3872</v>
      </c>
      <c r="Q763" s="61" t="s">
        <v>3812</v>
      </c>
      <c r="R763" s="61" t="s">
        <v>5931</v>
      </c>
      <c r="S763" s="61" t="s">
        <v>3780</v>
      </c>
      <c r="T763" s="61" t="s">
        <v>6732</v>
      </c>
      <c r="U763" s="61" t="s">
        <v>3780</v>
      </c>
      <c r="V763" s="62"/>
      <c r="W763" s="61" t="str">
        <f t="shared" si="35"/>
        <v>08</v>
      </c>
      <c r="X763" s="62" t="str">
        <f t="shared" si="36"/>
        <v>18</v>
      </c>
      <c r="Y763" s="63">
        <v>1</v>
      </c>
    </row>
    <row r="764" spans="1:25" ht="14.4">
      <c r="A764" s="61" t="s">
        <v>299</v>
      </c>
      <c r="B764" s="61" t="s">
        <v>187</v>
      </c>
      <c r="C764" s="61" t="s">
        <v>2090</v>
      </c>
      <c r="D764" s="61" t="s">
        <v>3819</v>
      </c>
      <c r="E764" s="61" t="s">
        <v>3845</v>
      </c>
      <c r="F764" s="61" t="s">
        <v>5240</v>
      </c>
      <c r="G764" s="61" t="s">
        <v>3780</v>
      </c>
      <c r="H764" s="61" t="s">
        <v>5241</v>
      </c>
      <c r="I764" s="61" t="s">
        <v>3780</v>
      </c>
      <c r="J764" s="62">
        <f t="shared" si="34"/>
        <v>0.444849537037037</v>
      </c>
      <c r="K764" s="63">
        <v>2</v>
      </c>
      <c r="M764" s="61" t="s">
        <v>632</v>
      </c>
      <c r="N764" s="61" t="s">
        <v>165</v>
      </c>
      <c r="O764" s="61" t="s">
        <v>166</v>
      </c>
      <c r="P764" s="61" t="s">
        <v>3802</v>
      </c>
      <c r="Q764" s="61" t="s">
        <v>3812</v>
      </c>
      <c r="R764" s="61" t="s">
        <v>5931</v>
      </c>
      <c r="S764" s="61" t="s">
        <v>3780</v>
      </c>
      <c r="T764" s="61" t="s">
        <v>6637</v>
      </c>
      <c r="U764" s="61" t="s">
        <v>3780</v>
      </c>
      <c r="V764" s="62"/>
      <c r="W764" s="61" t="str">
        <f t="shared" si="35"/>
        <v>08</v>
      </c>
      <c r="X764" s="62" t="str">
        <f t="shared" si="36"/>
        <v>17</v>
      </c>
      <c r="Y764" s="63">
        <v>1</v>
      </c>
    </row>
    <row r="765" spans="1:25" ht="14.4">
      <c r="A765" s="61" t="s">
        <v>997</v>
      </c>
      <c r="B765" s="61" t="s">
        <v>187</v>
      </c>
      <c r="C765" s="61" t="s">
        <v>2090</v>
      </c>
      <c r="D765" s="61" t="s">
        <v>3957</v>
      </c>
      <c r="E765" s="61" t="s">
        <v>3927</v>
      </c>
      <c r="F765" s="61" t="s">
        <v>5242</v>
      </c>
      <c r="G765" s="61" t="s">
        <v>3780</v>
      </c>
      <c r="H765" s="61" t="s">
        <v>5243</v>
      </c>
      <c r="I765" s="61" t="s">
        <v>3780</v>
      </c>
      <c r="J765" s="62">
        <f t="shared" si="34"/>
        <v>0.44549768518518518</v>
      </c>
      <c r="K765" s="63">
        <v>2</v>
      </c>
      <c r="M765" s="61" t="s">
        <v>631</v>
      </c>
      <c r="N765" s="61" t="s">
        <v>165</v>
      </c>
      <c r="O765" s="61" t="s">
        <v>166</v>
      </c>
      <c r="P765" s="61" t="s">
        <v>3794</v>
      </c>
      <c r="Q765" s="61" t="s">
        <v>3812</v>
      </c>
      <c r="R765" s="61" t="s">
        <v>6733</v>
      </c>
      <c r="S765" s="61" t="s">
        <v>3780</v>
      </c>
      <c r="T765" s="61" t="s">
        <v>6734</v>
      </c>
      <c r="U765" s="61" t="s">
        <v>3780</v>
      </c>
      <c r="V765" s="62"/>
      <c r="W765" s="61" t="str">
        <f t="shared" si="35"/>
        <v>08</v>
      </c>
      <c r="X765" s="62" t="str">
        <f t="shared" si="36"/>
        <v>18</v>
      </c>
      <c r="Y765" s="63">
        <v>1</v>
      </c>
    </row>
    <row r="766" spans="1:25" ht="14.4">
      <c r="A766" s="61" t="s">
        <v>775</v>
      </c>
      <c r="B766" s="61" t="s">
        <v>187</v>
      </c>
      <c r="C766" s="61" t="s">
        <v>2090</v>
      </c>
      <c r="D766" s="61" t="s">
        <v>3947</v>
      </c>
      <c r="E766" s="61" t="s">
        <v>3812</v>
      </c>
      <c r="F766" s="61" t="s">
        <v>4887</v>
      </c>
      <c r="G766" s="61" t="s">
        <v>3780</v>
      </c>
      <c r="H766" s="61" t="s">
        <v>5244</v>
      </c>
      <c r="I766" s="61" t="s">
        <v>3780</v>
      </c>
      <c r="J766" s="62">
        <f t="shared" si="34"/>
        <v>0.44572916666666662</v>
      </c>
      <c r="K766" s="63">
        <v>2</v>
      </c>
      <c r="M766" s="61" t="s">
        <v>1649</v>
      </c>
      <c r="N766" s="61" t="s">
        <v>165</v>
      </c>
      <c r="O766" s="61" t="s">
        <v>166</v>
      </c>
      <c r="P766" s="61" t="s">
        <v>3886</v>
      </c>
      <c r="Q766" s="61" t="s">
        <v>3812</v>
      </c>
      <c r="R766" s="61" t="s">
        <v>5284</v>
      </c>
      <c r="S766" s="61" t="s">
        <v>3780</v>
      </c>
      <c r="T766" s="61" t="s">
        <v>5922</v>
      </c>
      <c r="U766" s="61" t="s">
        <v>3780</v>
      </c>
      <c r="V766" s="62"/>
      <c r="W766" s="61" t="str">
        <f t="shared" si="35"/>
        <v>08</v>
      </c>
      <c r="X766" s="62" t="str">
        <f t="shared" si="36"/>
        <v>17</v>
      </c>
      <c r="Y766" s="63">
        <v>1</v>
      </c>
    </row>
    <row r="767" spans="1:25" ht="14.4">
      <c r="A767" s="61" t="s">
        <v>273</v>
      </c>
      <c r="B767" s="61" t="s">
        <v>187</v>
      </c>
      <c r="C767" s="61" t="s">
        <v>2090</v>
      </c>
      <c r="D767" s="61" t="s">
        <v>3862</v>
      </c>
      <c r="E767" s="61" t="s">
        <v>3927</v>
      </c>
      <c r="F767" s="61" t="s">
        <v>5245</v>
      </c>
      <c r="G767" s="61" t="s">
        <v>3780</v>
      </c>
      <c r="H767" s="61" t="s">
        <v>5246</v>
      </c>
      <c r="I767" s="61" t="s">
        <v>3780</v>
      </c>
      <c r="J767" s="62">
        <f t="shared" si="34"/>
        <v>0.44601851851851859</v>
      </c>
      <c r="K767" s="63">
        <v>2</v>
      </c>
      <c r="M767" s="61" t="s">
        <v>1548</v>
      </c>
      <c r="N767" s="61" t="s">
        <v>165</v>
      </c>
      <c r="O767" s="61" t="s">
        <v>166</v>
      </c>
      <c r="P767" s="61" t="s">
        <v>3782</v>
      </c>
      <c r="Q767" s="61" t="s">
        <v>3812</v>
      </c>
      <c r="R767" s="61" t="s">
        <v>5284</v>
      </c>
      <c r="S767" s="61" t="s">
        <v>3780</v>
      </c>
      <c r="T767" s="61" t="s">
        <v>4484</v>
      </c>
      <c r="U767" s="61" t="s">
        <v>3780</v>
      </c>
      <c r="V767" s="62"/>
      <c r="W767" s="61" t="str">
        <f t="shared" si="35"/>
        <v>08</v>
      </c>
      <c r="X767" s="62" t="str">
        <f t="shared" si="36"/>
        <v>17</v>
      </c>
      <c r="Y767" s="63">
        <v>1</v>
      </c>
    </row>
    <row r="768" spans="1:25" ht="14.4">
      <c r="A768" s="61" t="s">
        <v>273</v>
      </c>
      <c r="B768" s="61" t="s">
        <v>187</v>
      </c>
      <c r="C768" s="61" t="s">
        <v>2090</v>
      </c>
      <c r="D768" s="61" t="s">
        <v>3950</v>
      </c>
      <c r="E768" s="61" t="s">
        <v>3845</v>
      </c>
      <c r="F768" s="61" t="s">
        <v>5247</v>
      </c>
      <c r="G768" s="61" t="s">
        <v>3780</v>
      </c>
      <c r="H768" s="61" t="s">
        <v>5248</v>
      </c>
      <c r="I768" s="61" t="s">
        <v>3780</v>
      </c>
      <c r="J768" s="62">
        <f t="shared" si="34"/>
        <v>0.44619212962962956</v>
      </c>
      <c r="K768" s="63">
        <v>2</v>
      </c>
      <c r="M768" s="61" t="s">
        <v>1679</v>
      </c>
      <c r="N768" s="61" t="s">
        <v>165</v>
      </c>
      <c r="O768" s="61" t="s">
        <v>166</v>
      </c>
      <c r="P768" s="61" t="s">
        <v>3960</v>
      </c>
      <c r="Q768" s="61" t="s">
        <v>3812</v>
      </c>
      <c r="R768" s="61" t="s">
        <v>6735</v>
      </c>
      <c r="S768" s="61" t="s">
        <v>3780</v>
      </c>
      <c r="T768" s="61" t="s">
        <v>6736</v>
      </c>
      <c r="U768" s="61" t="s">
        <v>3780</v>
      </c>
      <c r="V768" s="62"/>
      <c r="W768" s="61" t="str">
        <f t="shared" si="35"/>
        <v>08</v>
      </c>
      <c r="X768" s="62" t="str">
        <f t="shared" si="36"/>
        <v>17</v>
      </c>
      <c r="Y768" s="63">
        <v>1</v>
      </c>
    </row>
    <row r="769" spans="1:25" ht="14.4">
      <c r="A769" s="61" t="s">
        <v>1273</v>
      </c>
      <c r="B769" s="61" t="s">
        <v>187</v>
      </c>
      <c r="C769" s="61" t="s">
        <v>2090</v>
      </c>
      <c r="D769" s="61" t="s">
        <v>3802</v>
      </c>
      <c r="E769" s="61" t="s">
        <v>3968</v>
      </c>
      <c r="F769" s="61" t="s">
        <v>3975</v>
      </c>
      <c r="G769" s="61" t="s">
        <v>3780</v>
      </c>
      <c r="H769" s="61" t="s">
        <v>5249</v>
      </c>
      <c r="I769" s="61" t="s">
        <v>3780</v>
      </c>
      <c r="J769" s="62">
        <f t="shared" si="34"/>
        <v>0.44625000000000004</v>
      </c>
      <c r="K769" s="63">
        <v>2</v>
      </c>
      <c r="M769" s="61" t="s">
        <v>1649</v>
      </c>
      <c r="N769" s="61" t="s">
        <v>165</v>
      </c>
      <c r="O769" s="61" t="s">
        <v>166</v>
      </c>
      <c r="P769" s="61" t="s">
        <v>3862</v>
      </c>
      <c r="Q769" s="61" t="s">
        <v>3812</v>
      </c>
      <c r="R769" s="61" t="s">
        <v>6737</v>
      </c>
      <c r="S769" s="61" t="s">
        <v>3780</v>
      </c>
      <c r="T769" s="61" t="s">
        <v>6738</v>
      </c>
      <c r="U769" s="61" t="s">
        <v>3780</v>
      </c>
      <c r="V769" s="62"/>
      <c r="W769" s="61" t="str">
        <f t="shared" si="35"/>
        <v>08</v>
      </c>
      <c r="X769" s="62" t="str">
        <f t="shared" si="36"/>
        <v>17</v>
      </c>
      <c r="Y769" s="63">
        <v>1</v>
      </c>
    </row>
    <row r="770" spans="1:25" ht="14.4">
      <c r="A770" s="61" t="s">
        <v>775</v>
      </c>
      <c r="B770" s="61" t="s">
        <v>187</v>
      </c>
      <c r="C770" s="61" t="s">
        <v>2090</v>
      </c>
      <c r="D770" s="61" t="s">
        <v>3807</v>
      </c>
      <c r="E770" s="61" t="s">
        <v>3812</v>
      </c>
      <c r="F770" s="61" t="s">
        <v>5250</v>
      </c>
      <c r="G770" s="61" t="s">
        <v>3780</v>
      </c>
      <c r="H770" s="61" t="s">
        <v>5251</v>
      </c>
      <c r="I770" s="61" t="s">
        <v>3780</v>
      </c>
      <c r="J770" s="62">
        <f t="shared" si="34"/>
        <v>0.44700231481481484</v>
      </c>
      <c r="K770" s="63">
        <v>2</v>
      </c>
      <c r="M770" s="61" t="s">
        <v>464</v>
      </c>
      <c r="N770" s="61" t="s">
        <v>165</v>
      </c>
      <c r="O770" s="61" t="s">
        <v>166</v>
      </c>
      <c r="P770" s="61" t="s">
        <v>3807</v>
      </c>
      <c r="Q770" s="61" t="s">
        <v>3812</v>
      </c>
      <c r="R770" s="61" t="s">
        <v>6739</v>
      </c>
      <c r="S770" s="61" t="s">
        <v>3780</v>
      </c>
      <c r="T770" s="61" t="s">
        <v>6740</v>
      </c>
      <c r="U770" s="61" t="s">
        <v>3780</v>
      </c>
      <c r="V770" s="62"/>
      <c r="W770" s="61" t="str">
        <f t="shared" si="35"/>
        <v>08</v>
      </c>
      <c r="X770" s="62" t="str">
        <f t="shared" si="36"/>
        <v>17</v>
      </c>
      <c r="Y770" s="63">
        <v>1</v>
      </c>
    </row>
    <row r="771" spans="1:25" ht="14.4">
      <c r="A771" s="61" t="s">
        <v>186</v>
      </c>
      <c r="B771" s="61" t="s">
        <v>187</v>
      </c>
      <c r="C771" s="61" t="s">
        <v>2090</v>
      </c>
      <c r="D771" s="61" t="s">
        <v>3992</v>
      </c>
      <c r="E771" s="61" t="s">
        <v>3795</v>
      </c>
      <c r="F771" s="61" t="s">
        <v>5252</v>
      </c>
      <c r="G771" s="61" t="s">
        <v>3780</v>
      </c>
      <c r="H771" s="61" t="s">
        <v>5253</v>
      </c>
      <c r="I771" s="61" t="s">
        <v>3780</v>
      </c>
      <c r="J771" s="62">
        <f t="shared" si="34"/>
        <v>0.44755787037037037</v>
      </c>
      <c r="K771" s="63">
        <v>2</v>
      </c>
      <c r="M771" s="61" t="s">
        <v>1671</v>
      </c>
      <c r="N771" s="61" t="s">
        <v>165</v>
      </c>
      <c r="O771" s="61" t="s">
        <v>166</v>
      </c>
      <c r="P771" s="61" t="s">
        <v>3992</v>
      </c>
      <c r="Q771" s="61" t="s">
        <v>3812</v>
      </c>
      <c r="R771" s="61" t="s">
        <v>5933</v>
      </c>
      <c r="S771" s="61" t="s">
        <v>3780</v>
      </c>
      <c r="T771" s="61" t="s">
        <v>6741</v>
      </c>
      <c r="U771" s="61" t="s">
        <v>3780</v>
      </c>
      <c r="V771" s="62"/>
      <c r="W771" s="61" t="str">
        <f t="shared" si="35"/>
        <v>08</v>
      </c>
      <c r="X771" s="62" t="str">
        <f t="shared" si="36"/>
        <v>19</v>
      </c>
      <c r="Y771" s="63">
        <v>1</v>
      </c>
    </row>
    <row r="772" spans="1:25" ht="14.4">
      <c r="A772" s="61" t="s">
        <v>1320</v>
      </c>
      <c r="B772" s="61" t="s">
        <v>187</v>
      </c>
      <c r="C772" s="61" t="s">
        <v>2090</v>
      </c>
      <c r="D772" s="61" t="s">
        <v>3867</v>
      </c>
      <c r="E772" s="61" t="s">
        <v>4123</v>
      </c>
      <c r="F772" s="61" t="s">
        <v>5254</v>
      </c>
      <c r="G772" s="61" t="s">
        <v>3767</v>
      </c>
      <c r="H772" s="61" t="s">
        <v>5255</v>
      </c>
      <c r="I772" s="61" t="s">
        <v>3767</v>
      </c>
      <c r="J772" s="62">
        <f t="shared" ref="J772:J835" si="37">H772-F772</f>
        <v>0.44766203703703705</v>
      </c>
      <c r="K772" s="63">
        <v>0</v>
      </c>
      <c r="M772" s="61" t="s">
        <v>271</v>
      </c>
      <c r="N772" s="61" t="s">
        <v>165</v>
      </c>
      <c r="O772" s="61" t="s">
        <v>207</v>
      </c>
      <c r="P772" s="61" t="s">
        <v>3938</v>
      </c>
      <c r="Q772" s="61" t="s">
        <v>3812</v>
      </c>
      <c r="R772" s="61" t="s">
        <v>4317</v>
      </c>
      <c r="S772" s="61" t="s">
        <v>3780</v>
      </c>
      <c r="T772" s="61" t="s">
        <v>6742</v>
      </c>
      <c r="U772" s="61" t="s">
        <v>3780</v>
      </c>
      <c r="V772" s="62"/>
      <c r="W772" s="61" t="str">
        <f t="shared" si="35"/>
        <v>08</v>
      </c>
      <c r="X772" s="62" t="str">
        <f t="shared" si="36"/>
        <v>17</v>
      </c>
      <c r="Y772" s="63">
        <v>1</v>
      </c>
    </row>
    <row r="773" spans="1:25" ht="14.4">
      <c r="A773" s="61" t="s">
        <v>299</v>
      </c>
      <c r="B773" s="61" t="s">
        <v>187</v>
      </c>
      <c r="C773" s="61" t="s">
        <v>2090</v>
      </c>
      <c r="D773" s="61" t="s">
        <v>3957</v>
      </c>
      <c r="E773" s="61" t="s">
        <v>3927</v>
      </c>
      <c r="F773" s="61" t="s">
        <v>5256</v>
      </c>
      <c r="G773" s="61" t="s">
        <v>3780</v>
      </c>
      <c r="H773" s="61" t="s">
        <v>5257</v>
      </c>
      <c r="I773" s="61" t="s">
        <v>3780</v>
      </c>
      <c r="J773" s="62">
        <f t="shared" si="37"/>
        <v>0.4485763888888889</v>
      </c>
      <c r="K773" s="63">
        <v>2</v>
      </c>
      <c r="M773" s="61" t="s">
        <v>271</v>
      </c>
      <c r="N773" s="61" t="s">
        <v>165</v>
      </c>
      <c r="O773" s="61" t="s">
        <v>207</v>
      </c>
      <c r="P773" s="61" t="s">
        <v>3794</v>
      </c>
      <c r="Q773" s="61" t="s">
        <v>3812</v>
      </c>
      <c r="R773" s="61" t="s">
        <v>6743</v>
      </c>
      <c r="S773" s="61" t="s">
        <v>3780</v>
      </c>
      <c r="T773" s="61" t="s">
        <v>6744</v>
      </c>
      <c r="U773" s="61" t="s">
        <v>3780</v>
      </c>
      <c r="V773" s="62"/>
      <c r="W773" s="61" t="str">
        <f t="shared" ref="W773:W836" si="38">TEXT(R773,"hh")</f>
        <v>08</v>
      </c>
      <c r="X773" s="62" t="str">
        <f t="shared" ref="X773:X836" si="39">TEXT(T773,"HH")</f>
        <v>18</v>
      </c>
      <c r="Y773" s="63">
        <v>1</v>
      </c>
    </row>
    <row r="774" spans="1:25" ht="14.4">
      <c r="A774" s="61" t="s">
        <v>635</v>
      </c>
      <c r="B774" s="61" t="s">
        <v>187</v>
      </c>
      <c r="C774" s="61" t="s">
        <v>2090</v>
      </c>
      <c r="D774" s="61" t="s">
        <v>3837</v>
      </c>
      <c r="E774" s="61" t="s">
        <v>3812</v>
      </c>
      <c r="F774" s="61" t="s">
        <v>5258</v>
      </c>
      <c r="G774" s="61" t="s">
        <v>3780</v>
      </c>
      <c r="H774" s="61" t="s">
        <v>5259</v>
      </c>
      <c r="I774" s="61" t="s">
        <v>3780</v>
      </c>
      <c r="J774" s="62">
        <f t="shared" si="37"/>
        <v>0.45027777777777778</v>
      </c>
      <c r="K774" s="63">
        <v>2</v>
      </c>
      <c r="M774" s="61" t="s">
        <v>1515</v>
      </c>
      <c r="N774" s="61" t="s">
        <v>165</v>
      </c>
      <c r="O774" s="61" t="s">
        <v>134</v>
      </c>
      <c r="P774" s="61" t="s">
        <v>3938</v>
      </c>
      <c r="Q774" s="61" t="s">
        <v>3812</v>
      </c>
      <c r="R774" s="61" t="s">
        <v>5935</v>
      </c>
      <c r="S774" s="61" t="s">
        <v>3780</v>
      </c>
      <c r="T774" s="61" t="s">
        <v>4316</v>
      </c>
      <c r="U774" s="61" t="s">
        <v>3780</v>
      </c>
      <c r="V774" s="62"/>
      <c r="W774" s="61" t="str">
        <f t="shared" si="38"/>
        <v>08</v>
      </c>
      <c r="X774" s="62" t="str">
        <f t="shared" si="39"/>
        <v>17</v>
      </c>
      <c r="Y774" s="63">
        <v>1</v>
      </c>
    </row>
    <row r="775" spans="1:25" ht="14.4">
      <c r="A775" s="61" t="s">
        <v>556</v>
      </c>
      <c r="B775" s="61" t="s">
        <v>187</v>
      </c>
      <c r="C775" s="61" t="s">
        <v>2090</v>
      </c>
      <c r="D775" s="61" t="s">
        <v>3811</v>
      </c>
      <c r="E775" s="61" t="s">
        <v>3985</v>
      </c>
      <c r="F775" s="61" t="s">
        <v>5260</v>
      </c>
      <c r="G775" s="61" t="s">
        <v>3780</v>
      </c>
      <c r="H775" s="61" t="s">
        <v>5261</v>
      </c>
      <c r="I775" s="61" t="s">
        <v>3780</v>
      </c>
      <c r="J775" s="62">
        <f t="shared" si="37"/>
        <v>0.45034722222222218</v>
      </c>
      <c r="K775" s="63">
        <v>2</v>
      </c>
      <c r="M775" s="61" t="s">
        <v>169</v>
      </c>
      <c r="N775" s="61" t="s">
        <v>165</v>
      </c>
      <c r="O775" s="61" t="s">
        <v>166</v>
      </c>
      <c r="P775" s="61" t="s">
        <v>3819</v>
      </c>
      <c r="Q775" s="61" t="s">
        <v>3812</v>
      </c>
      <c r="R775" s="61" t="s">
        <v>6745</v>
      </c>
      <c r="S775" s="61" t="s">
        <v>3780</v>
      </c>
      <c r="T775" s="61" t="s">
        <v>6746</v>
      </c>
      <c r="U775" s="61" t="s">
        <v>3780</v>
      </c>
      <c r="V775" s="62"/>
      <c r="W775" s="61" t="str">
        <f t="shared" si="38"/>
        <v>08</v>
      </c>
      <c r="X775" s="62" t="str">
        <f t="shared" si="39"/>
        <v>17</v>
      </c>
      <c r="Y775" s="63">
        <v>1</v>
      </c>
    </row>
    <row r="776" spans="1:25" ht="14.4">
      <c r="A776" s="61" t="s">
        <v>1273</v>
      </c>
      <c r="B776" s="61" t="s">
        <v>187</v>
      </c>
      <c r="C776" s="61" t="s">
        <v>2090</v>
      </c>
      <c r="D776" s="61" t="s">
        <v>3867</v>
      </c>
      <c r="E776" s="61" t="s">
        <v>3927</v>
      </c>
      <c r="F776" s="61" t="s">
        <v>5262</v>
      </c>
      <c r="G776" s="61" t="s">
        <v>3780</v>
      </c>
      <c r="H776" s="61" t="s">
        <v>5263</v>
      </c>
      <c r="I776" s="61" t="s">
        <v>3780</v>
      </c>
      <c r="J776" s="62">
        <f t="shared" si="37"/>
        <v>0.45082175925925916</v>
      </c>
      <c r="K776" s="63">
        <v>2</v>
      </c>
      <c r="M776" s="61" t="s">
        <v>826</v>
      </c>
      <c r="N776" s="61" t="s">
        <v>165</v>
      </c>
      <c r="O776" s="61" t="s">
        <v>183</v>
      </c>
      <c r="P776" s="61" t="s">
        <v>3840</v>
      </c>
      <c r="Q776" s="61" t="s">
        <v>3812</v>
      </c>
      <c r="R776" s="61" t="s">
        <v>6745</v>
      </c>
      <c r="S776" s="61" t="s">
        <v>3780</v>
      </c>
      <c r="T776" s="61" t="s">
        <v>6135</v>
      </c>
      <c r="U776" s="61" t="s">
        <v>3780</v>
      </c>
      <c r="V776" s="62"/>
      <c r="W776" s="61" t="str">
        <f t="shared" si="38"/>
        <v>08</v>
      </c>
      <c r="X776" s="62" t="str">
        <f t="shared" si="39"/>
        <v>17</v>
      </c>
      <c r="Y776" s="63">
        <v>1</v>
      </c>
    </row>
    <row r="777" spans="1:25" ht="14.4">
      <c r="A777" s="61" t="s">
        <v>1489</v>
      </c>
      <c r="B777" s="61" t="s">
        <v>187</v>
      </c>
      <c r="C777" s="61" t="s">
        <v>2090</v>
      </c>
      <c r="D777" s="61" t="s">
        <v>3867</v>
      </c>
      <c r="E777" s="61" t="s">
        <v>3927</v>
      </c>
      <c r="F777" s="61" t="s">
        <v>5264</v>
      </c>
      <c r="G777" s="61" t="s">
        <v>3780</v>
      </c>
      <c r="H777" s="61" t="s">
        <v>5265</v>
      </c>
      <c r="I777" s="61" t="s">
        <v>3780</v>
      </c>
      <c r="J777" s="62">
        <f t="shared" si="37"/>
        <v>0.45123842592592595</v>
      </c>
      <c r="K777" s="63">
        <v>2</v>
      </c>
      <c r="M777" s="61" t="s">
        <v>1398</v>
      </c>
      <c r="N777" s="61" t="s">
        <v>165</v>
      </c>
      <c r="O777" s="61" t="s">
        <v>166</v>
      </c>
      <c r="P777" s="61" t="s">
        <v>3840</v>
      </c>
      <c r="Q777" s="61" t="s">
        <v>3812</v>
      </c>
      <c r="R777" s="61" t="s">
        <v>4255</v>
      </c>
      <c r="S777" s="61" t="s">
        <v>3780</v>
      </c>
      <c r="T777" s="61" t="s">
        <v>6747</v>
      </c>
      <c r="U777" s="61" t="s">
        <v>3780</v>
      </c>
      <c r="V777" s="62"/>
      <c r="W777" s="61" t="str">
        <f t="shared" si="38"/>
        <v>08</v>
      </c>
      <c r="X777" s="62" t="str">
        <f t="shared" si="39"/>
        <v>18</v>
      </c>
      <c r="Y777" s="63">
        <v>1</v>
      </c>
    </row>
    <row r="778" spans="1:25" ht="14.4">
      <c r="A778" s="61" t="s">
        <v>775</v>
      </c>
      <c r="B778" s="61" t="s">
        <v>187</v>
      </c>
      <c r="C778" s="61" t="s">
        <v>2090</v>
      </c>
      <c r="D778" s="61" t="s">
        <v>3837</v>
      </c>
      <c r="E778" s="61" t="s">
        <v>3812</v>
      </c>
      <c r="F778" s="61" t="s">
        <v>5266</v>
      </c>
      <c r="G778" s="61" t="s">
        <v>3780</v>
      </c>
      <c r="H778" s="61" t="s">
        <v>5267</v>
      </c>
      <c r="I778" s="61" t="s">
        <v>3780</v>
      </c>
      <c r="J778" s="62">
        <f t="shared" si="37"/>
        <v>0.45388888888888884</v>
      </c>
      <c r="K778" s="63">
        <v>2</v>
      </c>
      <c r="M778" s="61" t="s">
        <v>904</v>
      </c>
      <c r="N778" s="61" t="s">
        <v>165</v>
      </c>
      <c r="O778" s="61" t="s">
        <v>207</v>
      </c>
      <c r="P778" s="61" t="s">
        <v>3802</v>
      </c>
      <c r="Q778" s="61" t="s">
        <v>3812</v>
      </c>
      <c r="R778" s="61" t="s">
        <v>6748</v>
      </c>
      <c r="S778" s="61" t="s">
        <v>3780</v>
      </c>
      <c r="T778" s="61" t="s">
        <v>6319</v>
      </c>
      <c r="U778" s="61" t="s">
        <v>3780</v>
      </c>
      <c r="V778" s="62"/>
      <c r="W778" s="61" t="str">
        <f t="shared" si="38"/>
        <v>08</v>
      </c>
      <c r="X778" s="62" t="str">
        <f t="shared" si="39"/>
        <v>17</v>
      </c>
      <c r="Y778" s="63">
        <v>1</v>
      </c>
    </row>
    <row r="779" spans="1:25" ht="14.4">
      <c r="A779" s="61" t="s">
        <v>1128</v>
      </c>
      <c r="B779" s="61" t="s">
        <v>187</v>
      </c>
      <c r="C779" s="61" t="s">
        <v>2090</v>
      </c>
      <c r="D779" s="61" t="s">
        <v>3950</v>
      </c>
      <c r="E779" s="61" t="s">
        <v>3795</v>
      </c>
      <c r="F779" s="61" t="s">
        <v>5268</v>
      </c>
      <c r="G779" s="61" t="s">
        <v>3780</v>
      </c>
      <c r="H779" s="61" t="s">
        <v>5269</v>
      </c>
      <c r="I779" s="61" t="s">
        <v>3780</v>
      </c>
      <c r="J779" s="62">
        <f t="shared" si="37"/>
        <v>0.45390046296296294</v>
      </c>
      <c r="K779" s="63">
        <v>2</v>
      </c>
      <c r="M779" s="61" t="s">
        <v>1548</v>
      </c>
      <c r="N779" s="61" t="s">
        <v>165</v>
      </c>
      <c r="O779" s="61" t="s">
        <v>166</v>
      </c>
      <c r="P779" s="61" t="s">
        <v>3894</v>
      </c>
      <c r="Q779" s="61" t="s">
        <v>3812</v>
      </c>
      <c r="R779" s="61" t="s">
        <v>6748</v>
      </c>
      <c r="S779" s="61" t="s">
        <v>3780</v>
      </c>
      <c r="T779" s="61" t="s">
        <v>6421</v>
      </c>
      <c r="U779" s="61" t="s">
        <v>3780</v>
      </c>
      <c r="V779" s="62"/>
      <c r="W779" s="61" t="str">
        <f t="shared" si="38"/>
        <v>08</v>
      </c>
      <c r="X779" s="62" t="str">
        <f t="shared" si="39"/>
        <v>17</v>
      </c>
      <c r="Y779" s="63">
        <v>1</v>
      </c>
    </row>
    <row r="780" spans="1:25" ht="14.4">
      <c r="A780" s="61" t="s">
        <v>1419</v>
      </c>
      <c r="B780" s="61" t="s">
        <v>187</v>
      </c>
      <c r="C780" s="61" t="s">
        <v>2090</v>
      </c>
      <c r="D780" s="61" t="s">
        <v>3992</v>
      </c>
      <c r="E780" s="61" t="s">
        <v>3795</v>
      </c>
      <c r="F780" s="61" t="s">
        <v>5270</v>
      </c>
      <c r="G780" s="61" t="s">
        <v>3780</v>
      </c>
      <c r="H780" s="61" t="s">
        <v>5271</v>
      </c>
      <c r="I780" s="61" t="s">
        <v>3780</v>
      </c>
      <c r="J780" s="62">
        <f t="shared" si="37"/>
        <v>0.45782407407407405</v>
      </c>
      <c r="K780" s="63">
        <v>2</v>
      </c>
      <c r="M780" s="61" t="s">
        <v>904</v>
      </c>
      <c r="N780" s="61" t="s">
        <v>165</v>
      </c>
      <c r="O780" s="61" t="s">
        <v>207</v>
      </c>
      <c r="P780" s="61" t="s">
        <v>3852</v>
      </c>
      <c r="Q780" s="61" t="s">
        <v>3812</v>
      </c>
      <c r="R780" s="61" t="s">
        <v>6749</v>
      </c>
      <c r="S780" s="61" t="s">
        <v>3780</v>
      </c>
      <c r="T780" s="61" t="s">
        <v>6750</v>
      </c>
      <c r="U780" s="61" t="s">
        <v>3780</v>
      </c>
      <c r="V780" s="62"/>
      <c r="W780" s="61" t="str">
        <f t="shared" si="38"/>
        <v>08</v>
      </c>
      <c r="X780" s="62" t="str">
        <f t="shared" si="39"/>
        <v>17</v>
      </c>
      <c r="Y780" s="63">
        <v>1</v>
      </c>
    </row>
    <row r="781" spans="1:25" ht="14.4">
      <c r="A781" s="61" t="s">
        <v>1206</v>
      </c>
      <c r="B781" s="61" t="s">
        <v>40</v>
      </c>
      <c r="C781" s="61" t="s">
        <v>2016</v>
      </c>
      <c r="D781" s="61" t="s">
        <v>3852</v>
      </c>
      <c r="E781" s="61" t="s">
        <v>1776</v>
      </c>
      <c r="F781" s="61" t="s">
        <v>4093</v>
      </c>
      <c r="G781" s="61" t="s">
        <v>1776</v>
      </c>
      <c r="H781" s="61" t="s">
        <v>5272</v>
      </c>
      <c r="I781" s="61" t="s">
        <v>1776</v>
      </c>
      <c r="J781" s="62">
        <f t="shared" si="37"/>
        <v>0.45833333333333331</v>
      </c>
      <c r="K781" s="63">
        <v>2</v>
      </c>
      <c r="M781" s="61" t="s">
        <v>1649</v>
      </c>
      <c r="N781" s="61" t="s">
        <v>165</v>
      </c>
      <c r="O781" s="61" t="s">
        <v>166</v>
      </c>
      <c r="P781" s="61" t="s">
        <v>3852</v>
      </c>
      <c r="Q781" s="61" t="s">
        <v>3812</v>
      </c>
      <c r="R781" s="61" t="s">
        <v>6749</v>
      </c>
      <c r="S781" s="61" t="s">
        <v>3780</v>
      </c>
      <c r="T781" s="61" t="s">
        <v>6046</v>
      </c>
      <c r="U781" s="61" t="s">
        <v>3780</v>
      </c>
      <c r="V781" s="62"/>
      <c r="W781" s="61" t="str">
        <f t="shared" si="38"/>
        <v>08</v>
      </c>
      <c r="X781" s="62" t="str">
        <f t="shared" si="39"/>
        <v>17</v>
      </c>
      <c r="Y781" s="63">
        <v>1</v>
      </c>
    </row>
    <row r="782" spans="1:25" ht="14.4">
      <c r="A782" s="61" t="s">
        <v>1206</v>
      </c>
      <c r="B782" s="61" t="s">
        <v>40</v>
      </c>
      <c r="C782" s="61" t="s">
        <v>2016</v>
      </c>
      <c r="D782" s="61" t="s">
        <v>3834</v>
      </c>
      <c r="E782" s="61" t="s">
        <v>3812</v>
      </c>
      <c r="F782" s="61" t="s">
        <v>4093</v>
      </c>
      <c r="G782" s="61" t="s">
        <v>3767</v>
      </c>
      <c r="H782" s="61" t="s">
        <v>5272</v>
      </c>
      <c r="I782" s="61" t="s">
        <v>3767</v>
      </c>
      <c r="J782" s="62">
        <f t="shared" si="37"/>
        <v>0.45833333333333331</v>
      </c>
      <c r="K782" s="63">
        <v>0</v>
      </c>
      <c r="M782" s="61" t="s">
        <v>1679</v>
      </c>
      <c r="N782" s="61" t="s">
        <v>165</v>
      </c>
      <c r="O782" s="61" t="s">
        <v>166</v>
      </c>
      <c r="P782" s="61" t="s">
        <v>3894</v>
      </c>
      <c r="Q782" s="61" t="s">
        <v>3812</v>
      </c>
      <c r="R782" s="61" t="s">
        <v>4282</v>
      </c>
      <c r="S782" s="61" t="s">
        <v>3780</v>
      </c>
      <c r="T782" s="61" t="s">
        <v>6751</v>
      </c>
      <c r="U782" s="61" t="s">
        <v>3780</v>
      </c>
      <c r="V782" s="62"/>
      <c r="W782" s="61" t="str">
        <f t="shared" si="38"/>
        <v>08</v>
      </c>
      <c r="X782" s="62" t="str">
        <f t="shared" si="39"/>
        <v>17</v>
      </c>
      <c r="Y782" s="63">
        <v>1</v>
      </c>
    </row>
    <row r="783" spans="1:25" ht="14.4">
      <c r="A783" s="61" t="s">
        <v>362</v>
      </c>
      <c r="B783" s="61" t="s">
        <v>40</v>
      </c>
      <c r="C783" s="61" t="s">
        <v>2016</v>
      </c>
      <c r="D783" s="61" t="s">
        <v>3819</v>
      </c>
      <c r="E783" s="61" t="s">
        <v>1776</v>
      </c>
      <c r="F783" s="61" t="s">
        <v>5273</v>
      </c>
      <c r="G783" s="61" t="s">
        <v>1776</v>
      </c>
      <c r="H783" s="61" t="s">
        <v>5274</v>
      </c>
      <c r="I783" s="61" t="s">
        <v>1776</v>
      </c>
      <c r="J783" s="62">
        <f t="shared" si="37"/>
        <v>0.45833333333333337</v>
      </c>
      <c r="K783" s="63">
        <v>2</v>
      </c>
      <c r="M783" s="61" t="s">
        <v>771</v>
      </c>
      <c r="N783" s="61" t="s">
        <v>165</v>
      </c>
      <c r="O783" s="61" t="s">
        <v>166</v>
      </c>
      <c r="P783" s="61" t="s">
        <v>3859</v>
      </c>
      <c r="Q783" s="61" t="s">
        <v>3812</v>
      </c>
      <c r="R783" s="61" t="s">
        <v>6752</v>
      </c>
      <c r="S783" s="61" t="s">
        <v>3780</v>
      </c>
      <c r="T783" s="61" t="s">
        <v>6753</v>
      </c>
      <c r="U783" s="61" t="s">
        <v>3780</v>
      </c>
      <c r="V783" s="62"/>
      <c r="W783" s="61" t="str">
        <f t="shared" si="38"/>
        <v>08</v>
      </c>
      <c r="X783" s="62" t="str">
        <f t="shared" si="39"/>
        <v>23</v>
      </c>
      <c r="Y783" s="63">
        <v>2</v>
      </c>
    </row>
    <row r="784" spans="1:25" ht="14.4">
      <c r="A784" s="61" t="s">
        <v>1198</v>
      </c>
      <c r="B784" s="61" t="s">
        <v>187</v>
      </c>
      <c r="C784" s="61" t="s">
        <v>2090</v>
      </c>
      <c r="D784" s="61" t="s">
        <v>3886</v>
      </c>
      <c r="E784" s="61" t="s">
        <v>4002</v>
      </c>
      <c r="F784" s="61" t="s">
        <v>5275</v>
      </c>
      <c r="G784" s="61" t="s">
        <v>3780</v>
      </c>
      <c r="H784" s="61" t="s">
        <v>5276</v>
      </c>
      <c r="I784" s="61" t="s">
        <v>3780</v>
      </c>
      <c r="J784" s="62">
        <f t="shared" si="37"/>
        <v>0.45891203703703703</v>
      </c>
      <c r="K784" s="63">
        <v>2</v>
      </c>
      <c r="M784" s="61" t="s">
        <v>464</v>
      </c>
      <c r="N784" s="61" t="s">
        <v>165</v>
      </c>
      <c r="O784" s="61" t="s">
        <v>166</v>
      </c>
      <c r="P784" s="61" t="s">
        <v>3938</v>
      </c>
      <c r="Q784" s="61" t="s">
        <v>3812</v>
      </c>
      <c r="R784" s="61" t="s">
        <v>4516</v>
      </c>
      <c r="S784" s="61" t="s">
        <v>3780</v>
      </c>
      <c r="T784" s="61" t="s">
        <v>6754</v>
      </c>
      <c r="U784" s="61" t="s">
        <v>3780</v>
      </c>
      <c r="V784" s="62"/>
      <c r="W784" s="61" t="str">
        <f t="shared" si="38"/>
        <v>08</v>
      </c>
      <c r="X784" s="62" t="str">
        <f t="shared" si="39"/>
        <v>17</v>
      </c>
      <c r="Y784" s="63">
        <v>1</v>
      </c>
    </row>
    <row r="785" spans="1:25" ht="14.4">
      <c r="A785" s="61" t="s">
        <v>1193</v>
      </c>
      <c r="B785" s="61" t="s">
        <v>187</v>
      </c>
      <c r="C785" s="61" t="s">
        <v>3622</v>
      </c>
      <c r="D785" s="61" t="s">
        <v>3992</v>
      </c>
      <c r="E785" s="61" t="s">
        <v>3927</v>
      </c>
      <c r="F785" s="61" t="s">
        <v>4007</v>
      </c>
      <c r="G785" s="61" t="s">
        <v>3780</v>
      </c>
      <c r="H785" s="61" t="s">
        <v>5277</v>
      </c>
      <c r="I785" s="61" t="s">
        <v>3780</v>
      </c>
      <c r="J785" s="62">
        <f t="shared" si="37"/>
        <v>0.45903935185185185</v>
      </c>
      <c r="K785" s="63">
        <v>2</v>
      </c>
      <c r="M785" s="61" t="s">
        <v>1649</v>
      </c>
      <c r="N785" s="61" t="s">
        <v>165</v>
      </c>
      <c r="O785" s="61" t="s">
        <v>166</v>
      </c>
      <c r="P785" s="61" t="s">
        <v>3957</v>
      </c>
      <c r="Q785" s="61" t="s">
        <v>3812</v>
      </c>
      <c r="R785" s="61" t="s">
        <v>4516</v>
      </c>
      <c r="S785" s="61" t="s">
        <v>3780</v>
      </c>
      <c r="T785" s="61" t="s">
        <v>6314</v>
      </c>
      <c r="U785" s="61" t="s">
        <v>3780</v>
      </c>
      <c r="V785" s="62"/>
      <c r="W785" s="61" t="str">
        <f t="shared" si="38"/>
        <v>08</v>
      </c>
      <c r="X785" s="62" t="str">
        <f t="shared" si="39"/>
        <v>17</v>
      </c>
      <c r="Y785" s="63">
        <v>1</v>
      </c>
    </row>
    <row r="786" spans="1:25" ht="14.4">
      <c r="A786" s="61" t="s">
        <v>636</v>
      </c>
      <c r="B786" s="61" t="s">
        <v>187</v>
      </c>
      <c r="C786" s="61" t="s">
        <v>2090</v>
      </c>
      <c r="D786" s="61" t="s">
        <v>3859</v>
      </c>
      <c r="E786" s="61" t="s">
        <v>3795</v>
      </c>
      <c r="F786" s="61" t="s">
        <v>5278</v>
      </c>
      <c r="G786" s="61" t="s">
        <v>3780</v>
      </c>
      <c r="H786" s="61" t="s">
        <v>5279</v>
      </c>
      <c r="I786" s="61" t="s">
        <v>3780</v>
      </c>
      <c r="J786" s="62">
        <f t="shared" si="37"/>
        <v>0.45912037037037046</v>
      </c>
      <c r="K786" s="63">
        <v>2</v>
      </c>
      <c r="M786" s="61" t="s">
        <v>169</v>
      </c>
      <c r="N786" s="61" t="s">
        <v>165</v>
      </c>
      <c r="O786" s="61" t="s">
        <v>166</v>
      </c>
      <c r="P786" s="61" t="s">
        <v>3947</v>
      </c>
      <c r="Q786" s="61" t="s">
        <v>3812</v>
      </c>
      <c r="R786" s="61" t="s">
        <v>6755</v>
      </c>
      <c r="S786" s="61" t="s">
        <v>3780</v>
      </c>
      <c r="T786" s="61" t="s">
        <v>6756</v>
      </c>
      <c r="U786" s="61" t="s">
        <v>3780</v>
      </c>
      <c r="V786" s="62"/>
      <c r="W786" s="61" t="str">
        <f t="shared" si="38"/>
        <v>08</v>
      </c>
      <c r="X786" s="62" t="str">
        <f t="shared" si="39"/>
        <v>17</v>
      </c>
      <c r="Y786" s="63">
        <v>1</v>
      </c>
    </row>
    <row r="787" spans="1:25" ht="14.4">
      <c r="A787" s="61" t="s">
        <v>840</v>
      </c>
      <c r="B787" s="61" t="s">
        <v>187</v>
      </c>
      <c r="C787" s="61" t="s">
        <v>2124</v>
      </c>
      <c r="D787" s="61" t="s">
        <v>3960</v>
      </c>
      <c r="E787" s="61" t="s">
        <v>3927</v>
      </c>
      <c r="F787" s="61" t="s">
        <v>5280</v>
      </c>
      <c r="G787" s="61" t="s">
        <v>3767</v>
      </c>
      <c r="H787" s="61" t="s">
        <v>5281</v>
      </c>
      <c r="I787" s="61" t="s">
        <v>3767</v>
      </c>
      <c r="J787" s="62">
        <f t="shared" si="37"/>
        <v>0.45932870370370366</v>
      </c>
      <c r="K787" s="63">
        <v>0</v>
      </c>
      <c r="M787" s="61" t="s">
        <v>169</v>
      </c>
      <c r="N787" s="61" t="s">
        <v>165</v>
      </c>
      <c r="O787" s="61" t="s">
        <v>166</v>
      </c>
      <c r="P787" s="61" t="s">
        <v>3852</v>
      </c>
      <c r="Q787" s="61" t="s">
        <v>3812</v>
      </c>
      <c r="R787" s="61" t="s">
        <v>6757</v>
      </c>
      <c r="S787" s="61" t="s">
        <v>3847</v>
      </c>
      <c r="T787" s="61" t="s">
        <v>6758</v>
      </c>
      <c r="U787" s="61" t="s">
        <v>3847</v>
      </c>
      <c r="V787" s="62"/>
      <c r="W787" s="61" t="str">
        <f t="shared" si="38"/>
        <v>08</v>
      </c>
      <c r="X787" s="62" t="str">
        <f t="shared" si="39"/>
        <v>12</v>
      </c>
      <c r="Y787" s="63">
        <v>1</v>
      </c>
    </row>
    <row r="788" spans="1:25" ht="14.4">
      <c r="A788" s="61" t="s">
        <v>1484</v>
      </c>
      <c r="B788" s="61" t="s">
        <v>187</v>
      </c>
      <c r="C788" s="61" t="s">
        <v>2124</v>
      </c>
      <c r="D788" s="61" t="s">
        <v>3859</v>
      </c>
      <c r="E788" s="61" t="s">
        <v>3845</v>
      </c>
      <c r="F788" s="61" t="s">
        <v>5282</v>
      </c>
      <c r="G788" s="61" t="s">
        <v>3780</v>
      </c>
      <c r="H788" s="61" t="s">
        <v>5283</v>
      </c>
      <c r="I788" s="61" t="s">
        <v>3780</v>
      </c>
      <c r="J788" s="62">
        <f t="shared" si="37"/>
        <v>0.45959490740740733</v>
      </c>
      <c r="K788" s="63">
        <v>2</v>
      </c>
      <c r="M788" s="61" t="s">
        <v>1548</v>
      </c>
      <c r="N788" s="61" t="s">
        <v>165</v>
      </c>
      <c r="O788" s="61" t="s">
        <v>166</v>
      </c>
      <c r="P788" s="61" t="s">
        <v>3867</v>
      </c>
      <c r="Q788" s="61" t="s">
        <v>3812</v>
      </c>
      <c r="R788" s="61" t="s">
        <v>6759</v>
      </c>
      <c r="S788" s="61" t="s">
        <v>3780</v>
      </c>
      <c r="T788" s="61" t="s">
        <v>6590</v>
      </c>
      <c r="U788" s="61" t="s">
        <v>3780</v>
      </c>
      <c r="V788" s="62"/>
      <c r="W788" s="61" t="str">
        <f t="shared" si="38"/>
        <v>08</v>
      </c>
      <c r="X788" s="62" t="str">
        <f t="shared" si="39"/>
        <v>17</v>
      </c>
      <c r="Y788" s="63">
        <v>1</v>
      </c>
    </row>
    <row r="789" spans="1:25" ht="14.4">
      <c r="A789" s="61" t="s">
        <v>1702</v>
      </c>
      <c r="B789" s="61" t="s">
        <v>40</v>
      </c>
      <c r="C789" s="61" t="s">
        <v>2016</v>
      </c>
      <c r="D789" s="61" t="s">
        <v>3886</v>
      </c>
      <c r="E789" s="61" t="s">
        <v>3849</v>
      </c>
      <c r="F789" s="61" t="s">
        <v>5284</v>
      </c>
      <c r="G789" s="61" t="s">
        <v>3780</v>
      </c>
      <c r="H789" s="61" t="s">
        <v>5285</v>
      </c>
      <c r="I789" s="61" t="s">
        <v>3780</v>
      </c>
      <c r="J789" s="62">
        <f t="shared" si="37"/>
        <v>0.46043981481481483</v>
      </c>
      <c r="K789" s="63">
        <v>2</v>
      </c>
      <c r="M789" s="61" t="s">
        <v>169</v>
      </c>
      <c r="N789" s="61" t="s">
        <v>165</v>
      </c>
      <c r="O789" s="61" t="s">
        <v>166</v>
      </c>
      <c r="P789" s="61" t="s">
        <v>3811</v>
      </c>
      <c r="Q789" s="61" t="s">
        <v>3812</v>
      </c>
      <c r="R789" s="61" t="s">
        <v>6760</v>
      </c>
      <c r="S789" s="61" t="s">
        <v>3780</v>
      </c>
      <c r="T789" s="61" t="s">
        <v>6761</v>
      </c>
      <c r="U789" s="61" t="s">
        <v>3780</v>
      </c>
      <c r="V789" s="62"/>
      <c r="W789" s="61" t="str">
        <f t="shared" si="38"/>
        <v>08</v>
      </c>
      <c r="X789" s="62" t="str">
        <f t="shared" si="39"/>
        <v>17</v>
      </c>
      <c r="Y789" s="63">
        <v>1</v>
      </c>
    </row>
    <row r="790" spans="1:25" ht="14.4">
      <c r="A790" s="61" t="s">
        <v>1198</v>
      </c>
      <c r="B790" s="61" t="s">
        <v>187</v>
      </c>
      <c r="C790" s="61" t="s">
        <v>2090</v>
      </c>
      <c r="D790" s="61" t="s">
        <v>3992</v>
      </c>
      <c r="E790" s="61" t="s">
        <v>3927</v>
      </c>
      <c r="F790" s="61" t="s">
        <v>5286</v>
      </c>
      <c r="G790" s="61" t="s">
        <v>3780</v>
      </c>
      <c r="H790" s="61" t="s">
        <v>5287</v>
      </c>
      <c r="I790" s="61" t="s">
        <v>3780</v>
      </c>
      <c r="J790" s="62">
        <f t="shared" si="37"/>
        <v>0.46101851851851844</v>
      </c>
      <c r="K790" s="63">
        <v>2</v>
      </c>
      <c r="M790" s="61" t="s">
        <v>1278</v>
      </c>
      <c r="N790" s="61" t="s">
        <v>165</v>
      </c>
      <c r="O790" s="61" t="s">
        <v>134</v>
      </c>
      <c r="P790" s="61" t="s">
        <v>3947</v>
      </c>
      <c r="Q790" s="61" t="s">
        <v>3812</v>
      </c>
      <c r="R790" s="61" t="s">
        <v>6760</v>
      </c>
      <c r="S790" s="61" t="s">
        <v>3780</v>
      </c>
      <c r="T790" s="61" t="s">
        <v>6762</v>
      </c>
      <c r="U790" s="61" t="s">
        <v>3780</v>
      </c>
      <c r="V790" s="62"/>
      <c r="W790" s="61" t="str">
        <f t="shared" si="38"/>
        <v>08</v>
      </c>
      <c r="X790" s="62" t="str">
        <f t="shared" si="39"/>
        <v>17</v>
      </c>
      <c r="Y790" s="63">
        <v>1</v>
      </c>
    </row>
    <row r="791" spans="1:25" ht="14.4">
      <c r="A791" s="61" t="s">
        <v>1418</v>
      </c>
      <c r="B791" s="61" t="s">
        <v>187</v>
      </c>
      <c r="C791" s="61" t="s">
        <v>2090</v>
      </c>
      <c r="D791" s="61" t="s">
        <v>3859</v>
      </c>
      <c r="E791" s="61" t="s">
        <v>3961</v>
      </c>
      <c r="F791" s="61" t="s">
        <v>5288</v>
      </c>
      <c r="G791" s="61" t="s">
        <v>3780</v>
      </c>
      <c r="H791" s="61" t="s">
        <v>5289</v>
      </c>
      <c r="I791" s="61" t="s">
        <v>3780</v>
      </c>
      <c r="J791" s="62">
        <f t="shared" si="37"/>
        <v>0.46119212962962969</v>
      </c>
      <c r="K791" s="63">
        <v>2</v>
      </c>
      <c r="M791" s="61" t="s">
        <v>1649</v>
      </c>
      <c r="N791" s="61" t="s">
        <v>165</v>
      </c>
      <c r="O791" s="61" t="s">
        <v>166</v>
      </c>
      <c r="P791" s="61" t="s">
        <v>3782</v>
      </c>
      <c r="Q791" s="61" t="s">
        <v>3812</v>
      </c>
      <c r="R791" s="61" t="s">
        <v>6760</v>
      </c>
      <c r="S791" s="61" t="s">
        <v>3780</v>
      </c>
      <c r="T791" s="61" t="s">
        <v>6763</v>
      </c>
      <c r="U791" s="61" t="s">
        <v>3780</v>
      </c>
      <c r="V791" s="62"/>
      <c r="W791" s="61" t="str">
        <f t="shared" si="38"/>
        <v>08</v>
      </c>
      <c r="X791" s="62" t="str">
        <f t="shared" si="39"/>
        <v>17</v>
      </c>
      <c r="Y791" s="63">
        <v>1</v>
      </c>
    </row>
    <row r="792" spans="1:25" ht="14.4">
      <c r="A792" s="61" t="s">
        <v>1458</v>
      </c>
      <c r="B792" s="61" t="s">
        <v>187</v>
      </c>
      <c r="C792" s="61" t="s">
        <v>3622</v>
      </c>
      <c r="D792" s="61" t="s">
        <v>3992</v>
      </c>
      <c r="E792" s="61" t="s">
        <v>3927</v>
      </c>
      <c r="F792" s="61" t="s">
        <v>4007</v>
      </c>
      <c r="G792" s="61" t="s">
        <v>3780</v>
      </c>
      <c r="H792" s="61" t="s">
        <v>5290</v>
      </c>
      <c r="I792" s="61" t="s">
        <v>3780</v>
      </c>
      <c r="J792" s="62">
        <f t="shared" si="37"/>
        <v>0.46121527777777782</v>
      </c>
      <c r="K792" s="63">
        <v>2</v>
      </c>
      <c r="M792" s="61" t="s">
        <v>1548</v>
      </c>
      <c r="N792" s="61" t="s">
        <v>165</v>
      </c>
      <c r="O792" s="61" t="s">
        <v>166</v>
      </c>
      <c r="P792" s="61" t="s">
        <v>3794</v>
      </c>
      <c r="Q792" s="61" t="s">
        <v>3812</v>
      </c>
      <c r="R792" s="61" t="s">
        <v>4250</v>
      </c>
      <c r="S792" s="61" t="s">
        <v>3780</v>
      </c>
      <c r="T792" s="61" t="s">
        <v>6764</v>
      </c>
      <c r="U792" s="61" t="s">
        <v>3780</v>
      </c>
      <c r="V792" s="62"/>
      <c r="W792" s="61" t="str">
        <f t="shared" si="38"/>
        <v>08</v>
      </c>
      <c r="X792" s="62" t="str">
        <f t="shared" si="39"/>
        <v>18</v>
      </c>
      <c r="Y792" s="63">
        <v>1</v>
      </c>
    </row>
    <row r="793" spans="1:25" ht="14.4">
      <c r="A793" s="61" t="s">
        <v>638</v>
      </c>
      <c r="B793" s="61" t="s">
        <v>187</v>
      </c>
      <c r="C793" s="61" t="s">
        <v>2124</v>
      </c>
      <c r="D793" s="61" t="s">
        <v>3960</v>
      </c>
      <c r="E793" s="61" t="s">
        <v>3927</v>
      </c>
      <c r="F793" s="61" t="s">
        <v>5291</v>
      </c>
      <c r="G793" s="61" t="s">
        <v>3767</v>
      </c>
      <c r="H793" s="61" t="s">
        <v>5292</v>
      </c>
      <c r="I793" s="61" t="s">
        <v>3767</v>
      </c>
      <c r="J793" s="62">
        <f t="shared" si="37"/>
        <v>0.46136574074074072</v>
      </c>
      <c r="K793" s="63">
        <v>0</v>
      </c>
      <c r="M793" s="61" t="s">
        <v>631</v>
      </c>
      <c r="N793" s="61" t="s">
        <v>165</v>
      </c>
      <c r="O793" s="61" t="s">
        <v>166</v>
      </c>
      <c r="P793" s="61" t="s">
        <v>3859</v>
      </c>
      <c r="Q793" s="61" t="s">
        <v>3812</v>
      </c>
      <c r="R793" s="61" t="s">
        <v>4194</v>
      </c>
      <c r="S793" s="61" t="s">
        <v>3780</v>
      </c>
      <c r="T793" s="61" t="s">
        <v>3839</v>
      </c>
      <c r="U793" s="61" t="s">
        <v>3780</v>
      </c>
      <c r="V793" s="62"/>
      <c r="W793" s="61" t="str">
        <f t="shared" si="38"/>
        <v>08</v>
      </c>
      <c r="X793" s="62" t="str">
        <f t="shared" si="39"/>
        <v>17</v>
      </c>
      <c r="Y793" s="63">
        <v>1</v>
      </c>
    </row>
    <row r="794" spans="1:25" ht="14.4">
      <c r="A794" s="61" t="s">
        <v>1418</v>
      </c>
      <c r="B794" s="61" t="s">
        <v>187</v>
      </c>
      <c r="C794" s="61" t="s">
        <v>2090</v>
      </c>
      <c r="D794" s="61" t="s">
        <v>3777</v>
      </c>
      <c r="E794" s="61" t="s">
        <v>3961</v>
      </c>
      <c r="F794" s="61" t="s">
        <v>5293</v>
      </c>
      <c r="G794" s="61" t="s">
        <v>3780</v>
      </c>
      <c r="H794" s="61" t="s">
        <v>5294</v>
      </c>
      <c r="I794" s="61" t="s">
        <v>3780</v>
      </c>
      <c r="J794" s="62">
        <f t="shared" si="37"/>
        <v>0.46216435185185195</v>
      </c>
      <c r="K794" s="63">
        <v>2</v>
      </c>
      <c r="M794" s="61" t="s">
        <v>1278</v>
      </c>
      <c r="N794" s="61" t="s">
        <v>165</v>
      </c>
      <c r="O794" s="61" t="s">
        <v>134</v>
      </c>
      <c r="P794" s="61" t="s">
        <v>4015</v>
      </c>
      <c r="Q794" s="61" t="s">
        <v>3812</v>
      </c>
      <c r="R794" s="61" t="s">
        <v>6765</v>
      </c>
      <c r="S794" s="61" t="s">
        <v>3780</v>
      </c>
      <c r="T794" s="61" t="s">
        <v>6766</v>
      </c>
      <c r="U794" s="61" t="s">
        <v>3780</v>
      </c>
      <c r="V794" s="62"/>
      <c r="W794" s="61" t="str">
        <f t="shared" si="38"/>
        <v>08</v>
      </c>
      <c r="X794" s="62" t="str">
        <f t="shared" si="39"/>
        <v>17</v>
      </c>
      <c r="Y794" s="63">
        <v>1</v>
      </c>
    </row>
    <row r="795" spans="1:25" ht="14.4">
      <c r="A795" s="61" t="s">
        <v>775</v>
      </c>
      <c r="B795" s="61" t="s">
        <v>187</v>
      </c>
      <c r="C795" s="61" t="s">
        <v>2090</v>
      </c>
      <c r="D795" s="61" t="s">
        <v>3852</v>
      </c>
      <c r="E795" s="61" t="s">
        <v>3849</v>
      </c>
      <c r="F795" s="61" t="s">
        <v>4437</v>
      </c>
      <c r="G795" s="61" t="s">
        <v>4075</v>
      </c>
      <c r="H795" s="61" t="s">
        <v>5295</v>
      </c>
      <c r="I795" s="61" t="s">
        <v>3780</v>
      </c>
      <c r="J795" s="62">
        <f t="shared" si="37"/>
        <v>0.46224537037037033</v>
      </c>
      <c r="K795" s="63">
        <v>2</v>
      </c>
      <c r="M795" s="61" t="s">
        <v>904</v>
      </c>
      <c r="N795" s="61" t="s">
        <v>165</v>
      </c>
      <c r="O795" s="61" t="s">
        <v>207</v>
      </c>
      <c r="P795" s="61" t="s">
        <v>3957</v>
      </c>
      <c r="Q795" s="61" t="s">
        <v>3812</v>
      </c>
      <c r="R795" s="61" t="s">
        <v>6767</v>
      </c>
      <c r="S795" s="61" t="s">
        <v>3780</v>
      </c>
      <c r="T795" s="61" t="s">
        <v>6768</v>
      </c>
      <c r="U795" s="61" t="s">
        <v>3780</v>
      </c>
      <c r="V795" s="62"/>
      <c r="W795" s="61" t="str">
        <f t="shared" si="38"/>
        <v>08</v>
      </c>
      <c r="X795" s="62" t="str">
        <f t="shared" si="39"/>
        <v>17</v>
      </c>
      <c r="Y795" s="63">
        <v>1</v>
      </c>
    </row>
    <row r="796" spans="1:25" ht="14.4">
      <c r="A796" s="61" t="s">
        <v>366</v>
      </c>
      <c r="B796" s="61" t="s">
        <v>187</v>
      </c>
      <c r="C796" s="61" t="s">
        <v>2124</v>
      </c>
      <c r="D796" s="61" t="s">
        <v>4069</v>
      </c>
      <c r="E796" s="61" t="s">
        <v>3845</v>
      </c>
      <c r="F796" s="61" t="s">
        <v>5296</v>
      </c>
      <c r="G796" s="61" t="s">
        <v>3780</v>
      </c>
      <c r="H796" s="61" t="s">
        <v>5297</v>
      </c>
      <c r="I796" s="61" t="s">
        <v>3780</v>
      </c>
      <c r="J796" s="62">
        <f t="shared" si="37"/>
        <v>0.46417824074074071</v>
      </c>
      <c r="K796" s="63">
        <v>2</v>
      </c>
      <c r="M796" s="61" t="s">
        <v>826</v>
      </c>
      <c r="N796" s="61" t="s">
        <v>165</v>
      </c>
      <c r="O796" s="61" t="s">
        <v>183</v>
      </c>
      <c r="P796" s="61" t="s">
        <v>3960</v>
      </c>
      <c r="Q796" s="61" t="s">
        <v>3812</v>
      </c>
      <c r="R796" s="61" t="s">
        <v>4237</v>
      </c>
      <c r="S796" s="61" t="s">
        <v>3780</v>
      </c>
      <c r="T796" s="61" t="s">
        <v>6769</v>
      </c>
      <c r="U796" s="61" t="s">
        <v>3780</v>
      </c>
      <c r="V796" s="62"/>
      <c r="W796" s="61" t="str">
        <f t="shared" si="38"/>
        <v>08</v>
      </c>
      <c r="X796" s="62" t="str">
        <f t="shared" si="39"/>
        <v>17</v>
      </c>
      <c r="Y796" s="63">
        <v>1</v>
      </c>
    </row>
    <row r="797" spans="1:25" ht="14.4">
      <c r="A797" s="61" t="s">
        <v>946</v>
      </c>
      <c r="B797" s="61" t="s">
        <v>187</v>
      </c>
      <c r="C797" s="61" t="s">
        <v>2124</v>
      </c>
      <c r="D797" s="61" t="s">
        <v>4069</v>
      </c>
      <c r="E797" s="61" t="s">
        <v>3845</v>
      </c>
      <c r="F797" s="61" t="s">
        <v>5298</v>
      </c>
      <c r="G797" s="61" t="s">
        <v>3780</v>
      </c>
      <c r="H797" s="61" t="s">
        <v>5299</v>
      </c>
      <c r="I797" s="61" t="s">
        <v>3780</v>
      </c>
      <c r="J797" s="62">
        <f t="shared" si="37"/>
        <v>0.4646527777777778</v>
      </c>
      <c r="K797" s="63">
        <v>2</v>
      </c>
      <c r="M797" s="61" t="s">
        <v>1278</v>
      </c>
      <c r="N797" s="61" t="s">
        <v>165</v>
      </c>
      <c r="O797" s="61" t="s">
        <v>134</v>
      </c>
      <c r="P797" s="61" t="s">
        <v>3811</v>
      </c>
      <c r="Q797" s="61" t="s">
        <v>3812</v>
      </c>
      <c r="R797" s="61" t="s">
        <v>4339</v>
      </c>
      <c r="S797" s="61" t="s">
        <v>3780</v>
      </c>
      <c r="T797" s="61" t="s">
        <v>6770</v>
      </c>
      <c r="U797" s="61" t="s">
        <v>3780</v>
      </c>
      <c r="V797" s="62"/>
      <c r="W797" s="61" t="str">
        <f t="shared" si="38"/>
        <v>08</v>
      </c>
      <c r="X797" s="62" t="str">
        <f t="shared" si="39"/>
        <v>17</v>
      </c>
      <c r="Y797" s="63">
        <v>1</v>
      </c>
    </row>
    <row r="798" spans="1:25" ht="14.4">
      <c r="A798" s="61" t="s">
        <v>366</v>
      </c>
      <c r="B798" s="61" t="s">
        <v>187</v>
      </c>
      <c r="C798" s="61" t="s">
        <v>2124</v>
      </c>
      <c r="D798" s="61" t="s">
        <v>3992</v>
      </c>
      <c r="E798" s="61" t="s">
        <v>3968</v>
      </c>
      <c r="F798" s="61" t="s">
        <v>5300</v>
      </c>
      <c r="G798" s="61" t="s">
        <v>3780</v>
      </c>
      <c r="H798" s="61" t="s">
        <v>5301</v>
      </c>
      <c r="I798" s="61" t="s">
        <v>3780</v>
      </c>
      <c r="J798" s="62">
        <f t="shared" si="37"/>
        <v>0.46539351851851851</v>
      </c>
      <c r="K798" s="63">
        <v>2</v>
      </c>
      <c r="M798" s="61" t="s">
        <v>826</v>
      </c>
      <c r="N798" s="61" t="s">
        <v>165</v>
      </c>
      <c r="O798" s="61" t="s">
        <v>183</v>
      </c>
      <c r="P798" s="61" t="s">
        <v>3859</v>
      </c>
      <c r="Q798" s="61" t="s">
        <v>3812</v>
      </c>
      <c r="R798" s="61" t="s">
        <v>6771</v>
      </c>
      <c r="S798" s="61" t="s">
        <v>3780</v>
      </c>
      <c r="T798" s="61" t="s">
        <v>6691</v>
      </c>
      <c r="U798" s="61" t="s">
        <v>3780</v>
      </c>
      <c r="V798" s="62"/>
      <c r="W798" s="61" t="str">
        <f t="shared" si="38"/>
        <v>08</v>
      </c>
      <c r="X798" s="62" t="str">
        <f t="shared" si="39"/>
        <v>17</v>
      </c>
      <c r="Y798" s="63">
        <v>1</v>
      </c>
    </row>
    <row r="799" spans="1:25" ht="14.4">
      <c r="A799" s="61" t="s">
        <v>1320</v>
      </c>
      <c r="B799" s="61" t="s">
        <v>187</v>
      </c>
      <c r="C799" s="61" t="s">
        <v>2090</v>
      </c>
      <c r="D799" s="61" t="s">
        <v>3829</v>
      </c>
      <c r="E799" s="61" t="s">
        <v>4123</v>
      </c>
      <c r="F799" s="61" t="s">
        <v>5302</v>
      </c>
      <c r="G799" s="61" t="s">
        <v>3767</v>
      </c>
      <c r="H799" s="61" t="s">
        <v>5303</v>
      </c>
      <c r="I799" s="61" t="s">
        <v>3767</v>
      </c>
      <c r="J799" s="62">
        <f t="shared" si="37"/>
        <v>0.4658101851851853</v>
      </c>
      <c r="K799" s="63">
        <v>0</v>
      </c>
      <c r="M799" s="61" t="s">
        <v>271</v>
      </c>
      <c r="N799" s="61" t="s">
        <v>165</v>
      </c>
      <c r="O799" s="61" t="s">
        <v>207</v>
      </c>
      <c r="P799" s="61" t="s">
        <v>3957</v>
      </c>
      <c r="Q799" s="61" t="s">
        <v>3812</v>
      </c>
      <c r="R799" s="61" t="s">
        <v>6772</v>
      </c>
      <c r="S799" s="61" t="s">
        <v>3780</v>
      </c>
      <c r="T799" s="61" t="s">
        <v>6773</v>
      </c>
      <c r="U799" s="61" t="s">
        <v>3780</v>
      </c>
      <c r="V799" s="62"/>
      <c r="W799" s="61" t="str">
        <f t="shared" si="38"/>
        <v>08</v>
      </c>
      <c r="X799" s="62" t="str">
        <f t="shared" si="39"/>
        <v>17</v>
      </c>
      <c r="Y799" s="63">
        <v>1</v>
      </c>
    </row>
    <row r="800" spans="1:25" ht="14.4">
      <c r="A800" s="61" t="s">
        <v>1483</v>
      </c>
      <c r="B800" s="61" t="s">
        <v>187</v>
      </c>
      <c r="C800" s="61" t="s">
        <v>2090</v>
      </c>
      <c r="D800" s="61" t="s">
        <v>3921</v>
      </c>
      <c r="E800" s="61" t="s">
        <v>3795</v>
      </c>
      <c r="F800" s="61" t="s">
        <v>4924</v>
      </c>
      <c r="G800" s="61" t="s">
        <v>3780</v>
      </c>
      <c r="H800" s="61" t="s">
        <v>5304</v>
      </c>
      <c r="I800" s="61" t="s">
        <v>3780</v>
      </c>
      <c r="J800" s="62">
        <f t="shared" si="37"/>
        <v>0.46605324074074067</v>
      </c>
      <c r="K800" s="63">
        <v>2</v>
      </c>
      <c r="M800" s="61" t="s">
        <v>1221</v>
      </c>
      <c r="N800" s="61" t="s">
        <v>165</v>
      </c>
      <c r="O800" s="61" t="s">
        <v>166</v>
      </c>
      <c r="P800" s="61" t="s">
        <v>3938</v>
      </c>
      <c r="Q800" s="61" t="s">
        <v>3812</v>
      </c>
      <c r="R800" s="61" t="s">
        <v>6774</v>
      </c>
      <c r="S800" s="61" t="s">
        <v>3780</v>
      </c>
      <c r="T800" s="61" t="s">
        <v>6775</v>
      </c>
      <c r="U800" s="61" t="s">
        <v>3780</v>
      </c>
      <c r="V800" s="62"/>
      <c r="W800" s="61" t="str">
        <f t="shared" si="38"/>
        <v>08</v>
      </c>
      <c r="X800" s="62" t="str">
        <f t="shared" si="39"/>
        <v>17</v>
      </c>
      <c r="Y800" s="63">
        <v>1</v>
      </c>
    </row>
    <row r="801" spans="1:25" ht="14.4">
      <c r="A801" s="61" t="s">
        <v>1489</v>
      </c>
      <c r="B801" s="61" t="s">
        <v>187</v>
      </c>
      <c r="C801" s="61" t="s">
        <v>2090</v>
      </c>
      <c r="D801" s="61" t="s">
        <v>3921</v>
      </c>
      <c r="E801" s="61" t="s">
        <v>3927</v>
      </c>
      <c r="F801" s="61" t="s">
        <v>5305</v>
      </c>
      <c r="G801" s="61" t="s">
        <v>3780</v>
      </c>
      <c r="H801" s="61" t="s">
        <v>5306</v>
      </c>
      <c r="I801" s="61" t="s">
        <v>3780</v>
      </c>
      <c r="J801" s="62">
        <f t="shared" si="37"/>
        <v>0.46607638888888886</v>
      </c>
      <c r="K801" s="63">
        <v>2</v>
      </c>
      <c r="M801" s="61" t="s">
        <v>1548</v>
      </c>
      <c r="N801" s="61" t="s">
        <v>165</v>
      </c>
      <c r="O801" s="61" t="s">
        <v>166</v>
      </c>
      <c r="P801" s="61" t="s">
        <v>3852</v>
      </c>
      <c r="Q801" s="61" t="s">
        <v>3812</v>
      </c>
      <c r="R801" s="61" t="s">
        <v>6774</v>
      </c>
      <c r="S801" s="61" t="s">
        <v>3780</v>
      </c>
      <c r="T801" s="61" t="s">
        <v>6776</v>
      </c>
      <c r="U801" s="61" t="s">
        <v>3780</v>
      </c>
      <c r="V801" s="62"/>
      <c r="W801" s="61" t="str">
        <f t="shared" si="38"/>
        <v>08</v>
      </c>
      <c r="X801" s="62" t="str">
        <f t="shared" si="39"/>
        <v>17</v>
      </c>
      <c r="Y801" s="63">
        <v>1</v>
      </c>
    </row>
    <row r="802" spans="1:25" ht="14.4">
      <c r="A802" s="61" t="s">
        <v>192</v>
      </c>
      <c r="B802" s="61" t="s">
        <v>187</v>
      </c>
      <c r="C802" s="61" t="s">
        <v>2124</v>
      </c>
      <c r="D802" s="61" t="s">
        <v>3947</v>
      </c>
      <c r="E802" s="61" t="s">
        <v>3895</v>
      </c>
      <c r="F802" s="61" t="s">
        <v>4223</v>
      </c>
      <c r="G802" s="61" t="s">
        <v>3780</v>
      </c>
      <c r="H802" s="61" t="s">
        <v>5307</v>
      </c>
      <c r="I802" s="61" t="s">
        <v>3780</v>
      </c>
      <c r="J802" s="62">
        <f t="shared" si="37"/>
        <v>0.46609953703703705</v>
      </c>
      <c r="K802" s="63">
        <v>2</v>
      </c>
      <c r="M802" s="61" t="s">
        <v>1548</v>
      </c>
      <c r="N802" s="61" t="s">
        <v>165</v>
      </c>
      <c r="O802" s="61" t="s">
        <v>166</v>
      </c>
      <c r="P802" s="61" t="s">
        <v>3859</v>
      </c>
      <c r="Q802" s="61" t="s">
        <v>3812</v>
      </c>
      <c r="R802" s="61" t="s">
        <v>6777</v>
      </c>
      <c r="S802" s="61" t="s">
        <v>3780</v>
      </c>
      <c r="T802" s="61" t="s">
        <v>6778</v>
      </c>
      <c r="U802" s="61" t="s">
        <v>3780</v>
      </c>
      <c r="V802" s="62"/>
      <c r="W802" s="61" t="str">
        <f t="shared" si="38"/>
        <v>08</v>
      </c>
      <c r="X802" s="62" t="str">
        <f t="shared" si="39"/>
        <v>17</v>
      </c>
      <c r="Y802" s="63">
        <v>1</v>
      </c>
    </row>
    <row r="803" spans="1:25" ht="14.4">
      <c r="A803" s="61" t="s">
        <v>946</v>
      </c>
      <c r="B803" s="61" t="s">
        <v>187</v>
      </c>
      <c r="C803" s="61" t="s">
        <v>2124</v>
      </c>
      <c r="D803" s="61" t="s">
        <v>3840</v>
      </c>
      <c r="E803" s="61" t="s">
        <v>3845</v>
      </c>
      <c r="F803" s="61" t="s">
        <v>5308</v>
      </c>
      <c r="G803" s="61" t="s">
        <v>3780</v>
      </c>
      <c r="H803" s="61" t="s">
        <v>5309</v>
      </c>
      <c r="I803" s="61" t="s">
        <v>3780</v>
      </c>
      <c r="J803" s="62">
        <f t="shared" si="37"/>
        <v>0.46659722222222216</v>
      </c>
      <c r="K803" s="63">
        <v>2</v>
      </c>
      <c r="M803" s="61" t="s">
        <v>464</v>
      </c>
      <c r="N803" s="61" t="s">
        <v>165</v>
      </c>
      <c r="O803" s="61" t="s">
        <v>166</v>
      </c>
      <c r="P803" s="61" t="s">
        <v>4015</v>
      </c>
      <c r="Q803" s="61" t="s">
        <v>3812</v>
      </c>
      <c r="R803" s="61" t="s">
        <v>4313</v>
      </c>
      <c r="S803" s="61" t="s">
        <v>3780</v>
      </c>
      <c r="T803" s="61" t="s">
        <v>6779</v>
      </c>
      <c r="U803" s="61" t="s">
        <v>3780</v>
      </c>
      <c r="V803" s="62"/>
      <c r="W803" s="61" t="str">
        <f t="shared" si="38"/>
        <v>08</v>
      </c>
      <c r="X803" s="62" t="str">
        <f t="shared" si="39"/>
        <v>18</v>
      </c>
      <c r="Y803" s="63">
        <v>1</v>
      </c>
    </row>
    <row r="804" spans="1:25" ht="14.4">
      <c r="A804" s="61" t="s">
        <v>997</v>
      </c>
      <c r="B804" s="61" t="s">
        <v>187</v>
      </c>
      <c r="C804" s="61" t="s">
        <v>2090</v>
      </c>
      <c r="D804" s="61" t="s">
        <v>3782</v>
      </c>
      <c r="E804" s="61" t="s">
        <v>5310</v>
      </c>
      <c r="F804" s="61" t="s">
        <v>5311</v>
      </c>
      <c r="G804" s="61" t="s">
        <v>3780</v>
      </c>
      <c r="H804" s="61" t="s">
        <v>5312</v>
      </c>
      <c r="I804" s="61" t="s">
        <v>3780</v>
      </c>
      <c r="J804" s="62">
        <f t="shared" si="37"/>
        <v>0.46714120370370377</v>
      </c>
      <c r="K804" s="63">
        <v>2</v>
      </c>
      <c r="M804" s="61" t="s">
        <v>1398</v>
      </c>
      <c r="N804" s="61" t="s">
        <v>165</v>
      </c>
      <c r="O804" s="61" t="s">
        <v>166</v>
      </c>
      <c r="P804" s="61" t="s">
        <v>3872</v>
      </c>
      <c r="Q804" s="61" t="s">
        <v>3812</v>
      </c>
      <c r="R804" s="61" t="s">
        <v>4313</v>
      </c>
      <c r="S804" s="61" t="s">
        <v>3780</v>
      </c>
      <c r="T804" s="61" t="s">
        <v>6780</v>
      </c>
      <c r="U804" s="61" t="s">
        <v>3780</v>
      </c>
      <c r="V804" s="62"/>
      <c r="W804" s="61" t="str">
        <f t="shared" si="38"/>
        <v>08</v>
      </c>
      <c r="X804" s="62" t="str">
        <f t="shared" si="39"/>
        <v>19</v>
      </c>
      <c r="Y804" s="63">
        <v>1</v>
      </c>
    </row>
    <row r="805" spans="1:25" ht="14.4">
      <c r="A805" s="61" t="s">
        <v>1273</v>
      </c>
      <c r="B805" s="61" t="s">
        <v>187</v>
      </c>
      <c r="C805" s="61" t="s">
        <v>2090</v>
      </c>
      <c r="D805" s="61" t="s">
        <v>3921</v>
      </c>
      <c r="E805" s="61" t="s">
        <v>3927</v>
      </c>
      <c r="F805" s="61" t="s">
        <v>5313</v>
      </c>
      <c r="G805" s="61" t="s">
        <v>3780</v>
      </c>
      <c r="H805" s="61" t="s">
        <v>5314</v>
      </c>
      <c r="I805" s="61" t="s">
        <v>3780</v>
      </c>
      <c r="J805" s="62">
        <f t="shared" si="37"/>
        <v>0.4676967592592593</v>
      </c>
      <c r="K805" s="63">
        <v>2</v>
      </c>
      <c r="M805" s="61" t="s">
        <v>1221</v>
      </c>
      <c r="N805" s="61" t="s">
        <v>165</v>
      </c>
      <c r="O805" s="61" t="s">
        <v>166</v>
      </c>
      <c r="P805" s="61" t="s">
        <v>3960</v>
      </c>
      <c r="Q805" s="61" t="s">
        <v>3812</v>
      </c>
      <c r="R805" s="61" t="s">
        <v>6781</v>
      </c>
      <c r="S805" s="61" t="s">
        <v>3780</v>
      </c>
      <c r="T805" s="61" t="s">
        <v>6782</v>
      </c>
      <c r="U805" s="61" t="s">
        <v>3780</v>
      </c>
      <c r="V805" s="62"/>
      <c r="W805" s="61" t="str">
        <f t="shared" si="38"/>
        <v>08</v>
      </c>
      <c r="X805" s="62" t="str">
        <f t="shared" si="39"/>
        <v>17</v>
      </c>
      <c r="Y805" s="63">
        <v>1</v>
      </c>
    </row>
    <row r="806" spans="1:25" ht="14.4">
      <c r="A806" s="61" t="s">
        <v>1127</v>
      </c>
      <c r="B806" s="61" t="s">
        <v>187</v>
      </c>
      <c r="C806" s="61" t="s">
        <v>2090</v>
      </c>
      <c r="D806" s="61" t="s">
        <v>3960</v>
      </c>
      <c r="E806" s="61" t="s">
        <v>3961</v>
      </c>
      <c r="F806" s="61" t="s">
        <v>5315</v>
      </c>
      <c r="G806" s="61" t="s">
        <v>3780</v>
      </c>
      <c r="H806" s="61" t="s">
        <v>5316</v>
      </c>
      <c r="I806" s="61" t="s">
        <v>3780</v>
      </c>
      <c r="J806" s="62">
        <f t="shared" si="37"/>
        <v>0.46800925925925924</v>
      </c>
      <c r="K806" s="63">
        <v>2</v>
      </c>
      <c r="M806" s="61" t="s">
        <v>1278</v>
      </c>
      <c r="N806" s="61" t="s">
        <v>165</v>
      </c>
      <c r="O806" s="61" t="s">
        <v>134</v>
      </c>
      <c r="P806" s="61" t="s">
        <v>3921</v>
      </c>
      <c r="Q806" s="61" t="s">
        <v>3812</v>
      </c>
      <c r="R806" s="61" t="s">
        <v>6783</v>
      </c>
      <c r="S806" s="61" t="s">
        <v>3780</v>
      </c>
      <c r="T806" s="61" t="s">
        <v>6784</v>
      </c>
      <c r="U806" s="61" t="s">
        <v>3780</v>
      </c>
      <c r="V806" s="62"/>
      <c r="W806" s="61" t="str">
        <f t="shared" si="38"/>
        <v>08</v>
      </c>
      <c r="X806" s="62" t="str">
        <f t="shared" si="39"/>
        <v>17</v>
      </c>
      <c r="Y806" s="63">
        <v>1</v>
      </c>
    </row>
    <row r="807" spans="1:25" ht="14.4">
      <c r="A807" s="61" t="s">
        <v>1273</v>
      </c>
      <c r="B807" s="61" t="s">
        <v>187</v>
      </c>
      <c r="C807" s="61" t="s">
        <v>2090</v>
      </c>
      <c r="D807" s="61" t="s">
        <v>3811</v>
      </c>
      <c r="E807" s="61" t="s">
        <v>3985</v>
      </c>
      <c r="F807" s="61" t="s">
        <v>5317</v>
      </c>
      <c r="G807" s="61" t="s">
        <v>3780</v>
      </c>
      <c r="H807" s="61" t="s">
        <v>5318</v>
      </c>
      <c r="I807" s="61" t="s">
        <v>3780</v>
      </c>
      <c r="J807" s="62">
        <f t="shared" si="37"/>
        <v>0.46858796296296296</v>
      </c>
      <c r="K807" s="63">
        <v>2</v>
      </c>
      <c r="M807" s="61" t="s">
        <v>172</v>
      </c>
      <c r="N807" s="61" t="s">
        <v>165</v>
      </c>
      <c r="O807" s="61" t="s">
        <v>166</v>
      </c>
      <c r="P807" s="61" t="s">
        <v>3957</v>
      </c>
      <c r="Q807" s="61" t="s">
        <v>3812</v>
      </c>
      <c r="R807" s="61" t="s">
        <v>6785</v>
      </c>
      <c r="S807" s="61" t="s">
        <v>3780</v>
      </c>
      <c r="T807" s="61" t="s">
        <v>6786</v>
      </c>
      <c r="U807" s="61" t="s">
        <v>3780</v>
      </c>
      <c r="V807" s="62"/>
      <c r="W807" s="61" t="str">
        <f t="shared" si="38"/>
        <v>08</v>
      </c>
      <c r="X807" s="62" t="str">
        <f t="shared" si="39"/>
        <v>17</v>
      </c>
      <c r="Y807" s="63">
        <v>1</v>
      </c>
    </row>
    <row r="808" spans="1:25" ht="14.4">
      <c r="A808" s="61" t="s">
        <v>192</v>
      </c>
      <c r="B808" s="61" t="s">
        <v>187</v>
      </c>
      <c r="C808" s="61" t="s">
        <v>2124</v>
      </c>
      <c r="D808" s="61" t="s">
        <v>3807</v>
      </c>
      <c r="E808" s="61" t="s">
        <v>3895</v>
      </c>
      <c r="F808" s="61" t="s">
        <v>5319</v>
      </c>
      <c r="G808" s="61" t="s">
        <v>3780</v>
      </c>
      <c r="H808" s="61" t="s">
        <v>5320</v>
      </c>
      <c r="I808" s="61" t="s">
        <v>3780</v>
      </c>
      <c r="J808" s="62">
        <f t="shared" si="37"/>
        <v>0.46879629629629632</v>
      </c>
      <c r="K808" s="63">
        <v>2</v>
      </c>
      <c r="M808" s="61" t="s">
        <v>464</v>
      </c>
      <c r="N808" s="61" t="s">
        <v>165</v>
      </c>
      <c r="O808" s="61" t="s">
        <v>166</v>
      </c>
      <c r="P808" s="61" t="s">
        <v>3894</v>
      </c>
      <c r="Q808" s="61" t="s">
        <v>3812</v>
      </c>
      <c r="R808" s="61" t="s">
        <v>6787</v>
      </c>
      <c r="S808" s="61" t="s">
        <v>3780</v>
      </c>
      <c r="T808" s="61" t="s">
        <v>6788</v>
      </c>
      <c r="U808" s="61" t="s">
        <v>3780</v>
      </c>
      <c r="V808" s="62"/>
      <c r="W808" s="61" t="str">
        <f t="shared" si="38"/>
        <v>08</v>
      </c>
      <c r="X808" s="62" t="str">
        <f t="shared" si="39"/>
        <v>18</v>
      </c>
      <c r="Y808" s="63">
        <v>1</v>
      </c>
    </row>
    <row r="809" spans="1:25" ht="14.4">
      <c r="A809" s="61" t="s">
        <v>775</v>
      </c>
      <c r="B809" s="61" t="s">
        <v>187</v>
      </c>
      <c r="C809" s="61" t="s">
        <v>2090</v>
      </c>
      <c r="D809" s="61" t="s">
        <v>3957</v>
      </c>
      <c r="E809" s="61" t="s">
        <v>3812</v>
      </c>
      <c r="F809" s="61" t="s">
        <v>5321</v>
      </c>
      <c r="G809" s="61" t="s">
        <v>4138</v>
      </c>
      <c r="H809" s="61" t="s">
        <v>5322</v>
      </c>
      <c r="I809" s="61" t="s">
        <v>3780</v>
      </c>
      <c r="J809" s="62">
        <f t="shared" si="37"/>
        <v>0.46935185185185185</v>
      </c>
      <c r="K809" s="63">
        <v>2</v>
      </c>
      <c r="M809" s="61" t="s">
        <v>1278</v>
      </c>
      <c r="N809" s="61" t="s">
        <v>165</v>
      </c>
      <c r="O809" s="61" t="s">
        <v>134</v>
      </c>
      <c r="P809" s="61" t="s">
        <v>3794</v>
      </c>
      <c r="Q809" s="61" t="s">
        <v>3812</v>
      </c>
      <c r="R809" s="61" t="s">
        <v>6787</v>
      </c>
      <c r="S809" s="61" t="s">
        <v>3780</v>
      </c>
      <c r="T809" s="61" t="s">
        <v>6789</v>
      </c>
      <c r="U809" s="61" t="s">
        <v>3780</v>
      </c>
      <c r="V809" s="62"/>
      <c r="W809" s="61" t="str">
        <f t="shared" si="38"/>
        <v>08</v>
      </c>
      <c r="X809" s="62" t="str">
        <f t="shared" si="39"/>
        <v>17</v>
      </c>
      <c r="Y809" s="63">
        <v>1</v>
      </c>
    </row>
    <row r="810" spans="1:25" ht="14.4">
      <c r="A810" s="61" t="s">
        <v>1199</v>
      </c>
      <c r="B810" s="61" t="s">
        <v>40</v>
      </c>
      <c r="C810" s="61" t="s">
        <v>2010</v>
      </c>
      <c r="D810" s="61" t="s">
        <v>3859</v>
      </c>
      <c r="E810" s="61" t="s">
        <v>3812</v>
      </c>
      <c r="F810" s="61" t="s">
        <v>5323</v>
      </c>
      <c r="G810" s="61" t="s">
        <v>3780</v>
      </c>
      <c r="H810" s="61" t="s">
        <v>5324</v>
      </c>
      <c r="I810" s="61" t="s">
        <v>3780</v>
      </c>
      <c r="J810" s="62">
        <f t="shared" si="37"/>
        <v>0.46936342592592589</v>
      </c>
      <c r="K810" s="63">
        <v>2</v>
      </c>
      <c r="M810" s="61" t="s">
        <v>1221</v>
      </c>
      <c r="N810" s="61" t="s">
        <v>165</v>
      </c>
      <c r="O810" s="61" t="s">
        <v>166</v>
      </c>
      <c r="P810" s="61" t="s">
        <v>3992</v>
      </c>
      <c r="Q810" s="61" t="s">
        <v>3812</v>
      </c>
      <c r="R810" s="61" t="s">
        <v>6787</v>
      </c>
      <c r="S810" s="61" t="s">
        <v>3780</v>
      </c>
      <c r="T810" s="61" t="s">
        <v>6790</v>
      </c>
      <c r="U810" s="61" t="s">
        <v>3780</v>
      </c>
      <c r="V810" s="62"/>
      <c r="W810" s="61" t="str">
        <f t="shared" si="38"/>
        <v>08</v>
      </c>
      <c r="X810" s="62" t="str">
        <f t="shared" si="39"/>
        <v>21</v>
      </c>
      <c r="Y810" s="63">
        <v>2</v>
      </c>
    </row>
    <row r="811" spans="1:25" ht="14.4">
      <c r="A811" s="61" t="s">
        <v>452</v>
      </c>
      <c r="B811" s="61" t="s">
        <v>40</v>
      </c>
      <c r="C811" s="61" t="s">
        <v>2016</v>
      </c>
      <c r="D811" s="61" t="s">
        <v>3867</v>
      </c>
      <c r="E811" s="61" t="s">
        <v>3812</v>
      </c>
      <c r="F811" s="61" t="s">
        <v>5325</v>
      </c>
      <c r="G811" s="61" t="s">
        <v>3767</v>
      </c>
      <c r="H811" s="61" t="s">
        <v>5326</v>
      </c>
      <c r="I811" s="61" t="s">
        <v>3767</v>
      </c>
      <c r="J811" s="62">
        <f t="shared" si="37"/>
        <v>0.47027777777777774</v>
      </c>
      <c r="K811" s="63">
        <v>0</v>
      </c>
      <c r="M811" s="61" t="s">
        <v>766</v>
      </c>
      <c r="N811" s="61" t="s">
        <v>165</v>
      </c>
      <c r="O811" s="61" t="s">
        <v>166</v>
      </c>
      <c r="P811" s="61" t="s">
        <v>3794</v>
      </c>
      <c r="Q811" s="61" t="s">
        <v>3812</v>
      </c>
      <c r="R811" s="61" t="s">
        <v>6791</v>
      </c>
      <c r="S811" s="61" t="s">
        <v>3780</v>
      </c>
      <c r="T811" s="61" t="s">
        <v>6792</v>
      </c>
      <c r="U811" s="61" t="s">
        <v>3780</v>
      </c>
      <c r="V811" s="62"/>
      <c r="W811" s="61" t="str">
        <f t="shared" si="38"/>
        <v>08</v>
      </c>
      <c r="X811" s="62" t="str">
        <f t="shared" si="39"/>
        <v>18</v>
      </c>
      <c r="Y811" s="63">
        <v>1</v>
      </c>
    </row>
    <row r="812" spans="1:25" ht="14.4">
      <c r="A812" s="61" t="s">
        <v>1458</v>
      </c>
      <c r="B812" s="61" t="s">
        <v>187</v>
      </c>
      <c r="C812" s="61" t="s">
        <v>3622</v>
      </c>
      <c r="D812" s="61" t="s">
        <v>3894</v>
      </c>
      <c r="E812" s="61" t="s">
        <v>3820</v>
      </c>
      <c r="F812" s="61" t="s">
        <v>4326</v>
      </c>
      <c r="G812" s="61" t="s">
        <v>3780</v>
      </c>
      <c r="H812" s="61" t="s">
        <v>5327</v>
      </c>
      <c r="I812" s="61" t="s">
        <v>3780</v>
      </c>
      <c r="J812" s="62">
        <f t="shared" si="37"/>
        <v>0.47030092592592593</v>
      </c>
      <c r="K812" s="63">
        <v>2</v>
      </c>
      <c r="M812" s="61" t="s">
        <v>1142</v>
      </c>
      <c r="N812" s="61" t="s">
        <v>165</v>
      </c>
      <c r="O812" s="61" t="s">
        <v>166</v>
      </c>
      <c r="P812" s="61" t="s">
        <v>3794</v>
      </c>
      <c r="Q812" s="61" t="s">
        <v>3812</v>
      </c>
      <c r="R812" s="61" t="s">
        <v>6791</v>
      </c>
      <c r="S812" s="61" t="s">
        <v>3780</v>
      </c>
      <c r="T812" s="61" t="s">
        <v>5178</v>
      </c>
      <c r="U812" s="61" t="s">
        <v>3780</v>
      </c>
      <c r="V812" s="62"/>
      <c r="W812" s="61" t="str">
        <f t="shared" si="38"/>
        <v>08</v>
      </c>
      <c r="X812" s="62" t="str">
        <f t="shared" si="39"/>
        <v>18</v>
      </c>
      <c r="Y812" s="63">
        <v>1</v>
      </c>
    </row>
    <row r="813" spans="1:25" ht="14.4">
      <c r="A813" s="61" t="s">
        <v>364</v>
      </c>
      <c r="B813" s="61" t="s">
        <v>187</v>
      </c>
      <c r="C813" s="61" t="s">
        <v>2090</v>
      </c>
      <c r="D813" s="61" t="s">
        <v>3826</v>
      </c>
      <c r="E813" s="61" t="s">
        <v>1776</v>
      </c>
      <c r="F813" s="61" t="s">
        <v>5328</v>
      </c>
      <c r="G813" s="61" t="s">
        <v>1776</v>
      </c>
      <c r="H813" s="61" t="s">
        <v>5329</v>
      </c>
      <c r="I813" s="61" t="s">
        <v>1776</v>
      </c>
      <c r="J813" s="62">
        <f t="shared" si="37"/>
        <v>0.47031249999999997</v>
      </c>
      <c r="K813" s="63">
        <v>2</v>
      </c>
      <c r="M813" s="61" t="s">
        <v>1649</v>
      </c>
      <c r="N813" s="61" t="s">
        <v>165</v>
      </c>
      <c r="O813" s="61" t="s">
        <v>166</v>
      </c>
      <c r="P813" s="61" t="s">
        <v>4015</v>
      </c>
      <c r="Q813" s="61" t="s">
        <v>3812</v>
      </c>
      <c r="R813" s="61" t="s">
        <v>4198</v>
      </c>
      <c r="S813" s="61" t="s">
        <v>3780</v>
      </c>
      <c r="T813" s="61" t="s">
        <v>6793</v>
      </c>
      <c r="U813" s="61" t="s">
        <v>3780</v>
      </c>
      <c r="V813" s="62"/>
      <c r="W813" s="61" t="str">
        <f t="shared" si="38"/>
        <v>08</v>
      </c>
      <c r="X813" s="62" t="str">
        <f t="shared" si="39"/>
        <v>17</v>
      </c>
      <c r="Y813" s="63">
        <v>1</v>
      </c>
    </row>
    <row r="814" spans="1:25" ht="14.4">
      <c r="A814" s="61" t="s">
        <v>1489</v>
      </c>
      <c r="B814" s="61" t="s">
        <v>187</v>
      </c>
      <c r="C814" s="61" t="s">
        <v>2090</v>
      </c>
      <c r="D814" s="61" t="s">
        <v>3811</v>
      </c>
      <c r="E814" s="61" t="s">
        <v>3985</v>
      </c>
      <c r="F814" s="61" t="s">
        <v>5330</v>
      </c>
      <c r="G814" s="61" t="s">
        <v>3780</v>
      </c>
      <c r="H814" s="61" t="s">
        <v>5331</v>
      </c>
      <c r="I814" s="61" t="s">
        <v>3780</v>
      </c>
      <c r="J814" s="62">
        <f t="shared" si="37"/>
        <v>0.47034722222222219</v>
      </c>
      <c r="K814" s="63">
        <v>2</v>
      </c>
      <c r="M814" s="61" t="s">
        <v>723</v>
      </c>
      <c r="N814" s="61" t="s">
        <v>165</v>
      </c>
      <c r="O814" s="61" t="s">
        <v>166</v>
      </c>
      <c r="P814" s="61" t="s">
        <v>3921</v>
      </c>
      <c r="Q814" s="61" t="s">
        <v>3812</v>
      </c>
      <c r="R814" s="61" t="s">
        <v>6794</v>
      </c>
      <c r="S814" s="61" t="s">
        <v>3780</v>
      </c>
      <c r="T814" s="61" t="s">
        <v>6795</v>
      </c>
      <c r="U814" s="61" t="s">
        <v>3780</v>
      </c>
      <c r="V814" s="62"/>
      <c r="W814" s="61" t="str">
        <f t="shared" si="38"/>
        <v>08</v>
      </c>
      <c r="X814" s="62" t="str">
        <f t="shared" si="39"/>
        <v>18</v>
      </c>
      <c r="Y814" s="63">
        <v>1</v>
      </c>
    </row>
    <row r="815" spans="1:25" ht="14.4">
      <c r="A815" s="61" t="s">
        <v>775</v>
      </c>
      <c r="B815" s="61" t="s">
        <v>187</v>
      </c>
      <c r="C815" s="61" t="s">
        <v>2090</v>
      </c>
      <c r="D815" s="61" t="s">
        <v>3894</v>
      </c>
      <c r="E815" s="61" t="s">
        <v>3849</v>
      </c>
      <c r="F815" s="61" t="s">
        <v>5332</v>
      </c>
      <c r="G815" s="61" t="s">
        <v>4021</v>
      </c>
      <c r="H815" s="61" t="s">
        <v>5333</v>
      </c>
      <c r="I815" s="61" t="s">
        <v>3780</v>
      </c>
      <c r="J815" s="62">
        <f t="shared" si="37"/>
        <v>0.47067129629629634</v>
      </c>
      <c r="K815" s="63">
        <v>2</v>
      </c>
      <c r="M815" s="61" t="s">
        <v>271</v>
      </c>
      <c r="N815" s="61" t="s">
        <v>165</v>
      </c>
      <c r="O815" s="61" t="s">
        <v>207</v>
      </c>
      <c r="P815" s="61" t="s">
        <v>3837</v>
      </c>
      <c r="Q815" s="61" t="s">
        <v>3812</v>
      </c>
      <c r="R815" s="61" t="s">
        <v>6794</v>
      </c>
      <c r="S815" s="61" t="s">
        <v>3780</v>
      </c>
      <c r="T815" s="61" t="s">
        <v>4290</v>
      </c>
      <c r="U815" s="61" t="s">
        <v>3780</v>
      </c>
      <c r="V815" s="62"/>
      <c r="W815" s="61" t="str">
        <f t="shared" si="38"/>
        <v>08</v>
      </c>
      <c r="X815" s="62" t="str">
        <f t="shared" si="39"/>
        <v>17</v>
      </c>
      <c r="Y815" s="63">
        <v>1</v>
      </c>
    </row>
    <row r="816" spans="1:25" ht="14.4">
      <c r="A816" s="61" t="s">
        <v>928</v>
      </c>
      <c r="B816" s="61" t="s">
        <v>187</v>
      </c>
      <c r="C816" s="61" t="s">
        <v>2124</v>
      </c>
      <c r="D816" s="61" t="s">
        <v>3921</v>
      </c>
      <c r="E816" s="61" t="s">
        <v>3845</v>
      </c>
      <c r="F816" s="61" t="s">
        <v>5334</v>
      </c>
      <c r="G816" s="61" t="s">
        <v>3780</v>
      </c>
      <c r="H816" s="61" t="s">
        <v>5335</v>
      </c>
      <c r="I816" s="61" t="s">
        <v>3780</v>
      </c>
      <c r="J816" s="62">
        <f t="shared" si="37"/>
        <v>0.470787037037037</v>
      </c>
      <c r="K816" s="63">
        <v>2</v>
      </c>
      <c r="M816" s="61" t="s">
        <v>904</v>
      </c>
      <c r="N816" s="61" t="s">
        <v>165</v>
      </c>
      <c r="O816" s="61" t="s">
        <v>207</v>
      </c>
      <c r="P816" s="61" t="s">
        <v>3921</v>
      </c>
      <c r="Q816" s="61" t="s">
        <v>3812</v>
      </c>
      <c r="R816" s="61" t="s">
        <v>5945</v>
      </c>
      <c r="S816" s="61" t="s">
        <v>3780</v>
      </c>
      <c r="T816" s="61" t="s">
        <v>4636</v>
      </c>
      <c r="U816" s="61" t="s">
        <v>3780</v>
      </c>
      <c r="V816" s="62"/>
      <c r="W816" s="61" t="str">
        <f t="shared" si="38"/>
        <v>08</v>
      </c>
      <c r="X816" s="62" t="str">
        <f t="shared" si="39"/>
        <v>17</v>
      </c>
      <c r="Y816" s="63">
        <v>1</v>
      </c>
    </row>
    <row r="817" spans="1:25" ht="14.4">
      <c r="A817" s="61" t="s">
        <v>775</v>
      </c>
      <c r="B817" s="61" t="s">
        <v>187</v>
      </c>
      <c r="C817" s="61" t="s">
        <v>2090</v>
      </c>
      <c r="D817" s="61" t="s">
        <v>3859</v>
      </c>
      <c r="E817" s="61" t="s">
        <v>3845</v>
      </c>
      <c r="F817" s="61" t="s">
        <v>5336</v>
      </c>
      <c r="G817" s="61" t="s">
        <v>3780</v>
      </c>
      <c r="H817" s="61" t="s">
        <v>5337</v>
      </c>
      <c r="I817" s="61" t="s">
        <v>3780</v>
      </c>
      <c r="J817" s="62">
        <f t="shared" si="37"/>
        <v>0.47105324074074084</v>
      </c>
      <c r="K817" s="63">
        <v>2</v>
      </c>
      <c r="M817" s="61" t="s">
        <v>169</v>
      </c>
      <c r="N817" s="61" t="s">
        <v>165</v>
      </c>
      <c r="O817" s="61" t="s">
        <v>166</v>
      </c>
      <c r="P817" s="61" t="s">
        <v>3794</v>
      </c>
      <c r="Q817" s="61" t="s">
        <v>3812</v>
      </c>
      <c r="R817" s="61" t="s">
        <v>4297</v>
      </c>
      <c r="S817" s="61" t="s">
        <v>3780</v>
      </c>
      <c r="T817" s="61" t="s">
        <v>6789</v>
      </c>
      <c r="U817" s="61" t="s">
        <v>3780</v>
      </c>
      <c r="V817" s="62"/>
      <c r="W817" s="61" t="str">
        <f t="shared" si="38"/>
        <v>08</v>
      </c>
      <c r="X817" s="62" t="str">
        <f t="shared" si="39"/>
        <v>17</v>
      </c>
      <c r="Y817" s="63">
        <v>1</v>
      </c>
    </row>
    <row r="818" spans="1:25" ht="14.4">
      <c r="A818" s="61" t="s">
        <v>364</v>
      </c>
      <c r="B818" s="61" t="s">
        <v>187</v>
      </c>
      <c r="C818" s="61" t="s">
        <v>2090</v>
      </c>
      <c r="D818" s="61" t="s">
        <v>3894</v>
      </c>
      <c r="E818" s="61" t="s">
        <v>3820</v>
      </c>
      <c r="F818" s="61" t="s">
        <v>5338</v>
      </c>
      <c r="G818" s="61" t="s">
        <v>3780</v>
      </c>
      <c r="H818" s="61" t="s">
        <v>5339</v>
      </c>
      <c r="I818" s="61" t="s">
        <v>3780</v>
      </c>
      <c r="J818" s="62">
        <f t="shared" si="37"/>
        <v>0.47118055555555566</v>
      </c>
      <c r="K818" s="63">
        <v>2</v>
      </c>
      <c r="M818" s="61" t="s">
        <v>464</v>
      </c>
      <c r="N818" s="61" t="s">
        <v>165</v>
      </c>
      <c r="O818" s="61" t="s">
        <v>166</v>
      </c>
      <c r="P818" s="61" t="s">
        <v>3802</v>
      </c>
      <c r="Q818" s="61" t="s">
        <v>3812</v>
      </c>
      <c r="R818" s="61" t="s">
        <v>4289</v>
      </c>
      <c r="S818" s="61" t="s">
        <v>3780</v>
      </c>
      <c r="T818" s="61" t="s">
        <v>6796</v>
      </c>
      <c r="U818" s="61" t="s">
        <v>3780</v>
      </c>
      <c r="V818" s="62"/>
      <c r="W818" s="61" t="str">
        <f t="shared" si="38"/>
        <v>08</v>
      </c>
      <c r="X818" s="62" t="str">
        <f t="shared" si="39"/>
        <v>18</v>
      </c>
      <c r="Y818" s="63">
        <v>1</v>
      </c>
    </row>
    <row r="819" spans="1:25" ht="14.4">
      <c r="A819" s="61" t="s">
        <v>1483</v>
      </c>
      <c r="B819" s="61" t="s">
        <v>187</v>
      </c>
      <c r="C819" s="61" t="s">
        <v>2090</v>
      </c>
      <c r="D819" s="61" t="s">
        <v>3894</v>
      </c>
      <c r="E819" s="61" t="s">
        <v>3820</v>
      </c>
      <c r="F819" s="61" t="s">
        <v>5291</v>
      </c>
      <c r="G819" s="61" t="s">
        <v>3767</v>
      </c>
      <c r="H819" s="61" t="s">
        <v>5340</v>
      </c>
      <c r="I819" s="61" t="s">
        <v>3767</v>
      </c>
      <c r="J819" s="62">
        <f t="shared" si="37"/>
        <v>0.47190972222222222</v>
      </c>
      <c r="K819" s="63">
        <v>0</v>
      </c>
      <c r="M819" s="61" t="s">
        <v>771</v>
      </c>
      <c r="N819" s="61" t="s">
        <v>165</v>
      </c>
      <c r="O819" s="61" t="s">
        <v>166</v>
      </c>
      <c r="P819" s="61" t="s">
        <v>3807</v>
      </c>
      <c r="Q819" s="61" t="s">
        <v>3812</v>
      </c>
      <c r="R819" s="61" t="s">
        <v>4191</v>
      </c>
      <c r="S819" s="61" t="s">
        <v>3780</v>
      </c>
      <c r="T819" s="61" t="s">
        <v>3839</v>
      </c>
      <c r="U819" s="61" t="s">
        <v>3780</v>
      </c>
      <c r="V819" s="62"/>
      <c r="W819" s="61" t="str">
        <f t="shared" si="38"/>
        <v>08</v>
      </c>
      <c r="X819" s="62" t="str">
        <f t="shared" si="39"/>
        <v>17</v>
      </c>
      <c r="Y819" s="63">
        <v>1</v>
      </c>
    </row>
    <row r="820" spans="1:25" ht="14.4">
      <c r="A820" s="61" t="s">
        <v>1198</v>
      </c>
      <c r="B820" s="61" t="s">
        <v>187</v>
      </c>
      <c r="C820" s="61" t="s">
        <v>2090</v>
      </c>
      <c r="D820" s="61" t="s">
        <v>3894</v>
      </c>
      <c r="E820" s="61" t="s">
        <v>3820</v>
      </c>
      <c r="F820" s="61" t="s">
        <v>5341</v>
      </c>
      <c r="G820" s="61" t="s">
        <v>3780</v>
      </c>
      <c r="H820" s="61" t="s">
        <v>5342</v>
      </c>
      <c r="I820" s="61" t="s">
        <v>3780</v>
      </c>
      <c r="J820" s="62">
        <f t="shared" si="37"/>
        <v>0.47523148148148148</v>
      </c>
      <c r="K820" s="63">
        <v>2</v>
      </c>
      <c r="M820" s="61" t="s">
        <v>1398</v>
      </c>
      <c r="N820" s="61" t="s">
        <v>165</v>
      </c>
      <c r="O820" s="61" t="s">
        <v>166</v>
      </c>
      <c r="P820" s="61" t="s">
        <v>3894</v>
      </c>
      <c r="Q820" s="61" t="s">
        <v>3812</v>
      </c>
      <c r="R820" s="61" t="s">
        <v>6797</v>
      </c>
      <c r="S820" s="61" t="s">
        <v>3780</v>
      </c>
      <c r="T820" s="61" t="s">
        <v>5885</v>
      </c>
      <c r="U820" s="61" t="s">
        <v>3780</v>
      </c>
      <c r="V820" s="62"/>
      <c r="W820" s="61" t="str">
        <f t="shared" si="38"/>
        <v>08</v>
      </c>
      <c r="X820" s="62" t="str">
        <f t="shared" si="39"/>
        <v>17</v>
      </c>
      <c r="Y820" s="63">
        <v>1</v>
      </c>
    </row>
    <row r="821" spans="1:25" ht="14.4">
      <c r="A821" s="61" t="s">
        <v>928</v>
      </c>
      <c r="B821" s="61" t="s">
        <v>187</v>
      </c>
      <c r="C821" s="61" t="s">
        <v>2124</v>
      </c>
      <c r="D821" s="61" t="s">
        <v>3957</v>
      </c>
      <c r="E821" s="61" t="s">
        <v>3968</v>
      </c>
      <c r="F821" s="61" t="s">
        <v>5343</v>
      </c>
      <c r="G821" s="61" t="s">
        <v>3780</v>
      </c>
      <c r="H821" s="61" t="s">
        <v>5344</v>
      </c>
      <c r="I821" s="61" t="s">
        <v>3780</v>
      </c>
      <c r="J821" s="62">
        <f t="shared" si="37"/>
        <v>0.47747685185185196</v>
      </c>
      <c r="K821" s="63">
        <v>2</v>
      </c>
      <c r="M821" s="61" t="s">
        <v>931</v>
      </c>
      <c r="N821" s="61" t="s">
        <v>165</v>
      </c>
      <c r="O821" s="61" t="s">
        <v>134</v>
      </c>
      <c r="P821" s="61" t="s">
        <v>3992</v>
      </c>
      <c r="Q821" s="61" t="s">
        <v>3812</v>
      </c>
      <c r="R821" s="61" t="s">
        <v>6797</v>
      </c>
      <c r="S821" s="61" t="s">
        <v>3780</v>
      </c>
      <c r="T821" s="61" t="s">
        <v>6798</v>
      </c>
      <c r="U821" s="61" t="s">
        <v>3780</v>
      </c>
      <c r="V821" s="62"/>
      <c r="W821" s="61" t="str">
        <f t="shared" si="38"/>
        <v>08</v>
      </c>
      <c r="X821" s="62" t="str">
        <f t="shared" si="39"/>
        <v>18</v>
      </c>
      <c r="Y821" s="63">
        <v>1</v>
      </c>
    </row>
    <row r="822" spans="1:25" ht="14.4">
      <c r="A822" s="61" t="s">
        <v>366</v>
      </c>
      <c r="B822" s="61" t="s">
        <v>187</v>
      </c>
      <c r="C822" s="61" t="s">
        <v>2124</v>
      </c>
      <c r="D822" s="61" t="s">
        <v>3947</v>
      </c>
      <c r="E822" s="61" t="s">
        <v>3845</v>
      </c>
      <c r="F822" s="61" t="s">
        <v>5345</v>
      </c>
      <c r="G822" s="61" t="s">
        <v>3780</v>
      </c>
      <c r="H822" s="61" t="s">
        <v>5346</v>
      </c>
      <c r="I822" s="61" t="s">
        <v>3780</v>
      </c>
      <c r="J822" s="62">
        <f t="shared" si="37"/>
        <v>0.4786805555555555</v>
      </c>
      <c r="K822" s="63">
        <v>2</v>
      </c>
      <c r="M822" s="61" t="s">
        <v>1221</v>
      </c>
      <c r="N822" s="61" t="s">
        <v>165</v>
      </c>
      <c r="O822" s="61" t="s">
        <v>166</v>
      </c>
      <c r="P822" s="61" t="s">
        <v>3840</v>
      </c>
      <c r="Q822" s="61" t="s">
        <v>3812</v>
      </c>
      <c r="R822" s="61" t="s">
        <v>5946</v>
      </c>
      <c r="S822" s="61" t="s">
        <v>3780</v>
      </c>
      <c r="T822" s="61" t="s">
        <v>6799</v>
      </c>
      <c r="U822" s="61" t="s">
        <v>3780</v>
      </c>
      <c r="V822" s="62"/>
      <c r="W822" s="61" t="str">
        <f t="shared" si="38"/>
        <v>08</v>
      </c>
      <c r="X822" s="62" t="str">
        <f t="shared" si="39"/>
        <v>18</v>
      </c>
      <c r="Y822" s="63">
        <v>1</v>
      </c>
    </row>
    <row r="823" spans="1:25" ht="14.4">
      <c r="A823" s="61" t="s">
        <v>1206</v>
      </c>
      <c r="B823" s="61" t="s">
        <v>40</v>
      </c>
      <c r="C823" s="61" t="s">
        <v>2016</v>
      </c>
      <c r="D823" s="61" t="s">
        <v>3823</v>
      </c>
      <c r="E823" s="61" t="s">
        <v>3812</v>
      </c>
      <c r="F823" s="61" t="s">
        <v>4093</v>
      </c>
      <c r="G823" s="61" t="s">
        <v>3767</v>
      </c>
      <c r="H823" s="61" t="s">
        <v>5274</v>
      </c>
      <c r="I823" s="61" t="s">
        <v>3767</v>
      </c>
      <c r="J823" s="62">
        <f t="shared" si="37"/>
        <v>0.47916666666666669</v>
      </c>
      <c r="K823" s="63">
        <v>0</v>
      </c>
      <c r="M823" s="61" t="s">
        <v>1133</v>
      </c>
      <c r="N823" s="61" t="s">
        <v>165</v>
      </c>
      <c r="O823" s="61" t="s">
        <v>166</v>
      </c>
      <c r="P823" s="61" t="s">
        <v>3782</v>
      </c>
      <c r="Q823" s="61" t="s">
        <v>3812</v>
      </c>
      <c r="R823" s="61" t="s">
        <v>4985</v>
      </c>
      <c r="S823" s="61" t="s">
        <v>3780</v>
      </c>
      <c r="T823" s="61" t="s">
        <v>4747</v>
      </c>
      <c r="U823" s="61" t="s">
        <v>3780</v>
      </c>
      <c r="V823" s="62"/>
      <c r="W823" s="61" t="str">
        <f t="shared" si="38"/>
        <v>08</v>
      </c>
      <c r="X823" s="62" t="str">
        <f t="shared" si="39"/>
        <v>17</v>
      </c>
      <c r="Y823" s="63">
        <v>1</v>
      </c>
    </row>
    <row r="824" spans="1:25" ht="14.4">
      <c r="A824" s="61" t="s">
        <v>607</v>
      </c>
      <c r="B824" s="61" t="s">
        <v>40</v>
      </c>
      <c r="C824" s="61" t="s">
        <v>2013</v>
      </c>
      <c r="D824" s="61" t="s">
        <v>3837</v>
      </c>
      <c r="E824" s="61" t="s">
        <v>3988</v>
      </c>
      <c r="F824" s="61" t="s">
        <v>5347</v>
      </c>
      <c r="G824" s="61" t="s">
        <v>4075</v>
      </c>
      <c r="H824" s="61" t="s">
        <v>5348</v>
      </c>
      <c r="I824" s="61" t="s">
        <v>3780</v>
      </c>
      <c r="J824" s="62">
        <f t="shared" si="37"/>
        <v>0.4798842592592592</v>
      </c>
      <c r="K824" s="63">
        <v>2</v>
      </c>
      <c r="M824" s="61" t="s">
        <v>826</v>
      </c>
      <c r="N824" s="61" t="s">
        <v>165</v>
      </c>
      <c r="O824" s="61" t="s">
        <v>183</v>
      </c>
      <c r="P824" s="61" t="s">
        <v>3819</v>
      </c>
      <c r="Q824" s="61" t="s">
        <v>3812</v>
      </c>
      <c r="R824" s="61" t="s">
        <v>6800</v>
      </c>
      <c r="S824" s="61" t="s">
        <v>3780</v>
      </c>
      <c r="T824" s="61" t="s">
        <v>6801</v>
      </c>
      <c r="U824" s="61" t="s">
        <v>3780</v>
      </c>
      <c r="V824" s="62"/>
      <c r="W824" s="61" t="str">
        <f t="shared" si="38"/>
        <v>08</v>
      </c>
      <c r="X824" s="62" t="str">
        <f t="shared" si="39"/>
        <v>18</v>
      </c>
      <c r="Y824" s="63">
        <v>1</v>
      </c>
    </row>
    <row r="825" spans="1:25" ht="14.4">
      <c r="A825" s="61" t="s">
        <v>1193</v>
      </c>
      <c r="B825" s="61" t="s">
        <v>187</v>
      </c>
      <c r="C825" s="61" t="s">
        <v>3622</v>
      </c>
      <c r="D825" s="61" t="s">
        <v>3894</v>
      </c>
      <c r="E825" s="61" t="s">
        <v>3820</v>
      </c>
      <c r="F825" s="61" t="s">
        <v>5349</v>
      </c>
      <c r="G825" s="61" t="s">
        <v>3780</v>
      </c>
      <c r="H825" s="61" t="s">
        <v>5350</v>
      </c>
      <c r="I825" s="61" t="s">
        <v>3780</v>
      </c>
      <c r="J825" s="62">
        <f t="shared" si="37"/>
        <v>0.4801967592592592</v>
      </c>
      <c r="K825" s="63">
        <v>2</v>
      </c>
      <c r="M825" s="61" t="s">
        <v>464</v>
      </c>
      <c r="N825" s="61" t="s">
        <v>165</v>
      </c>
      <c r="O825" s="61" t="s">
        <v>166</v>
      </c>
      <c r="P825" s="61" t="s">
        <v>3862</v>
      </c>
      <c r="Q825" s="61" t="s">
        <v>3812</v>
      </c>
      <c r="R825" s="61" t="s">
        <v>6802</v>
      </c>
      <c r="S825" s="61" t="s">
        <v>3780</v>
      </c>
      <c r="T825" s="61" t="s">
        <v>6803</v>
      </c>
      <c r="U825" s="61" t="s">
        <v>3780</v>
      </c>
      <c r="V825" s="62"/>
      <c r="W825" s="61" t="str">
        <f t="shared" si="38"/>
        <v>08</v>
      </c>
      <c r="X825" s="62" t="str">
        <f t="shared" si="39"/>
        <v>18</v>
      </c>
      <c r="Y825" s="63">
        <v>1</v>
      </c>
    </row>
    <row r="826" spans="1:25" ht="14.4">
      <c r="A826" s="61" t="s">
        <v>452</v>
      </c>
      <c r="B826" s="61" t="s">
        <v>40</v>
      </c>
      <c r="C826" s="61" t="s">
        <v>2016</v>
      </c>
      <c r="D826" s="61" t="s">
        <v>4015</v>
      </c>
      <c r="E826" s="61" t="s">
        <v>1776</v>
      </c>
      <c r="F826" s="61" t="s">
        <v>5351</v>
      </c>
      <c r="G826" s="61" t="s">
        <v>1776</v>
      </c>
      <c r="H826" s="61" t="s">
        <v>5352</v>
      </c>
      <c r="I826" s="61" t="s">
        <v>1776</v>
      </c>
      <c r="J826" s="62">
        <f t="shared" si="37"/>
        <v>0.48121527777777773</v>
      </c>
      <c r="K826" s="63">
        <v>2</v>
      </c>
      <c r="M826" s="61" t="s">
        <v>464</v>
      </c>
      <c r="N826" s="61" t="s">
        <v>165</v>
      </c>
      <c r="O826" s="61" t="s">
        <v>166</v>
      </c>
      <c r="P826" s="61" t="s">
        <v>3837</v>
      </c>
      <c r="Q826" s="61" t="s">
        <v>3812</v>
      </c>
      <c r="R826" s="61" t="s">
        <v>4111</v>
      </c>
      <c r="S826" s="61" t="s">
        <v>3780</v>
      </c>
      <c r="T826" s="61" t="s">
        <v>6804</v>
      </c>
      <c r="U826" s="61" t="s">
        <v>3780</v>
      </c>
      <c r="V826" s="62"/>
      <c r="W826" s="61" t="str">
        <f t="shared" si="38"/>
        <v>08</v>
      </c>
      <c r="X826" s="62" t="str">
        <f t="shared" si="39"/>
        <v>17</v>
      </c>
      <c r="Y826" s="63">
        <v>1</v>
      </c>
    </row>
    <row r="827" spans="1:25" ht="14.4">
      <c r="A827" s="61" t="s">
        <v>1601</v>
      </c>
      <c r="B827" s="61" t="s">
        <v>187</v>
      </c>
      <c r="C827" s="61" t="s">
        <v>2090</v>
      </c>
      <c r="D827" s="61" t="s">
        <v>3921</v>
      </c>
      <c r="E827" s="61" t="s">
        <v>3812</v>
      </c>
      <c r="F827" s="61" t="s">
        <v>5353</v>
      </c>
      <c r="G827" s="61" t="s">
        <v>3780</v>
      </c>
      <c r="H827" s="61" t="s">
        <v>5354</v>
      </c>
      <c r="I827" s="61" t="s">
        <v>3780</v>
      </c>
      <c r="J827" s="62">
        <f t="shared" si="37"/>
        <v>0.48130787037037032</v>
      </c>
      <c r="K827" s="63">
        <v>2</v>
      </c>
      <c r="M827" s="61" t="s">
        <v>766</v>
      </c>
      <c r="N827" s="61" t="s">
        <v>165</v>
      </c>
      <c r="O827" s="61" t="s">
        <v>166</v>
      </c>
      <c r="P827" s="61" t="s">
        <v>3859</v>
      </c>
      <c r="Q827" s="61" t="s">
        <v>3812</v>
      </c>
      <c r="R827" s="61" t="s">
        <v>4111</v>
      </c>
      <c r="S827" s="61" t="s">
        <v>3780</v>
      </c>
      <c r="T827" s="61" t="s">
        <v>6805</v>
      </c>
      <c r="U827" s="61" t="s">
        <v>3780</v>
      </c>
      <c r="V827" s="62"/>
      <c r="W827" s="61" t="str">
        <f t="shared" si="38"/>
        <v>08</v>
      </c>
      <c r="X827" s="62" t="str">
        <f t="shared" si="39"/>
        <v>18</v>
      </c>
      <c r="Y827" s="63">
        <v>1</v>
      </c>
    </row>
    <row r="828" spans="1:25" ht="14.4">
      <c r="A828" s="61" t="s">
        <v>122</v>
      </c>
      <c r="B828" s="61" t="s">
        <v>40</v>
      </c>
      <c r="C828" s="61" t="s">
        <v>2016</v>
      </c>
      <c r="D828" s="61" t="s">
        <v>3960</v>
      </c>
      <c r="E828" s="61" t="s">
        <v>3812</v>
      </c>
      <c r="F828" s="61" t="s">
        <v>5355</v>
      </c>
      <c r="G828" s="61" t="s">
        <v>3780</v>
      </c>
      <c r="H828" s="61" t="s">
        <v>4778</v>
      </c>
      <c r="I828" s="61" t="s">
        <v>3780</v>
      </c>
      <c r="J828" s="62">
        <f t="shared" si="37"/>
        <v>0.481412037037037</v>
      </c>
      <c r="K828" s="63">
        <v>2</v>
      </c>
      <c r="M828" s="61" t="s">
        <v>172</v>
      </c>
      <c r="N828" s="61" t="s">
        <v>165</v>
      </c>
      <c r="O828" s="61" t="s">
        <v>166</v>
      </c>
      <c r="P828" s="61" t="s">
        <v>3872</v>
      </c>
      <c r="Q828" s="61" t="s">
        <v>3812</v>
      </c>
      <c r="R828" s="61" t="s">
        <v>6806</v>
      </c>
      <c r="S828" s="61" t="s">
        <v>3780</v>
      </c>
      <c r="T828" s="61" t="s">
        <v>5899</v>
      </c>
      <c r="U828" s="61" t="s">
        <v>3780</v>
      </c>
      <c r="V828" s="62"/>
      <c r="W828" s="61" t="str">
        <f t="shared" si="38"/>
        <v>08</v>
      </c>
      <c r="X828" s="62" t="str">
        <f t="shared" si="39"/>
        <v>17</v>
      </c>
      <c r="Y828" s="63">
        <v>1</v>
      </c>
    </row>
    <row r="829" spans="1:25" ht="14.4">
      <c r="A829" s="61" t="s">
        <v>840</v>
      </c>
      <c r="B829" s="61" t="s">
        <v>187</v>
      </c>
      <c r="C829" s="61" t="s">
        <v>2124</v>
      </c>
      <c r="D829" s="61" t="s">
        <v>3957</v>
      </c>
      <c r="E829" s="61" t="s">
        <v>3812</v>
      </c>
      <c r="F829" s="61" t="s">
        <v>5356</v>
      </c>
      <c r="G829" s="61" t="s">
        <v>3767</v>
      </c>
      <c r="H829" s="61" t="s">
        <v>5357</v>
      </c>
      <c r="I829" s="61" t="s">
        <v>3767</v>
      </c>
      <c r="J829" s="62">
        <f t="shared" si="37"/>
        <v>0.48189814814814819</v>
      </c>
      <c r="K829" s="63">
        <v>0</v>
      </c>
      <c r="M829" s="61" t="s">
        <v>1398</v>
      </c>
      <c r="N829" s="61" t="s">
        <v>165</v>
      </c>
      <c r="O829" s="61" t="s">
        <v>166</v>
      </c>
      <c r="P829" s="61" t="s">
        <v>3859</v>
      </c>
      <c r="Q829" s="61" t="s">
        <v>3812</v>
      </c>
      <c r="R829" s="61" t="s">
        <v>6806</v>
      </c>
      <c r="S829" s="61" t="s">
        <v>3780</v>
      </c>
      <c r="T829" s="61" t="s">
        <v>6807</v>
      </c>
      <c r="U829" s="61" t="s">
        <v>3780</v>
      </c>
      <c r="V829" s="62"/>
      <c r="W829" s="61" t="str">
        <f t="shared" si="38"/>
        <v>08</v>
      </c>
      <c r="X829" s="62" t="str">
        <f t="shared" si="39"/>
        <v>17</v>
      </c>
      <c r="Y829" s="63">
        <v>1</v>
      </c>
    </row>
    <row r="830" spans="1:25" ht="14.4">
      <c r="A830" s="61" t="s">
        <v>1199</v>
      </c>
      <c r="B830" s="61" t="s">
        <v>40</v>
      </c>
      <c r="C830" s="61" t="s">
        <v>2010</v>
      </c>
      <c r="D830" s="61" t="s">
        <v>3789</v>
      </c>
      <c r="E830" s="61" t="s">
        <v>3988</v>
      </c>
      <c r="F830" s="61" t="s">
        <v>5358</v>
      </c>
      <c r="G830" s="61" t="s">
        <v>4138</v>
      </c>
      <c r="H830" s="61" t="s">
        <v>5359</v>
      </c>
      <c r="I830" s="61" t="s">
        <v>3780</v>
      </c>
      <c r="J830" s="62">
        <f t="shared" si="37"/>
        <v>0.482337962962963</v>
      </c>
      <c r="K830" s="63">
        <v>2</v>
      </c>
      <c r="M830" s="61" t="s">
        <v>632</v>
      </c>
      <c r="N830" s="61" t="s">
        <v>165</v>
      </c>
      <c r="O830" s="61" t="s">
        <v>166</v>
      </c>
      <c r="P830" s="61" t="s">
        <v>3859</v>
      </c>
      <c r="Q830" s="61" t="s">
        <v>3812</v>
      </c>
      <c r="R830" s="61" t="s">
        <v>5948</v>
      </c>
      <c r="S830" s="61" t="s">
        <v>3780</v>
      </c>
      <c r="T830" s="61" t="s">
        <v>6808</v>
      </c>
      <c r="U830" s="61" t="s">
        <v>3780</v>
      </c>
      <c r="V830" s="62"/>
      <c r="W830" s="61" t="str">
        <f t="shared" si="38"/>
        <v>08</v>
      </c>
      <c r="X830" s="62" t="str">
        <f t="shared" si="39"/>
        <v>17</v>
      </c>
      <c r="Y830" s="63">
        <v>1</v>
      </c>
    </row>
    <row r="831" spans="1:25" ht="14.4">
      <c r="A831" s="61" t="s">
        <v>1273</v>
      </c>
      <c r="B831" s="61" t="s">
        <v>187</v>
      </c>
      <c r="C831" s="61" t="s">
        <v>2090</v>
      </c>
      <c r="D831" s="61" t="s">
        <v>3807</v>
      </c>
      <c r="E831" s="61" t="s">
        <v>3845</v>
      </c>
      <c r="F831" s="61" t="s">
        <v>5360</v>
      </c>
      <c r="G831" s="61" t="s">
        <v>3780</v>
      </c>
      <c r="H831" s="61" t="s">
        <v>5361</v>
      </c>
      <c r="I831" s="61" t="s">
        <v>3780</v>
      </c>
      <c r="J831" s="62">
        <f t="shared" si="37"/>
        <v>0.48348379629629623</v>
      </c>
      <c r="K831" s="63">
        <v>2</v>
      </c>
      <c r="M831" s="61" t="s">
        <v>1548</v>
      </c>
      <c r="N831" s="61" t="s">
        <v>165</v>
      </c>
      <c r="O831" s="61" t="s">
        <v>166</v>
      </c>
      <c r="P831" s="61" t="s">
        <v>3837</v>
      </c>
      <c r="Q831" s="61" t="s">
        <v>3812</v>
      </c>
      <c r="R831" s="61" t="s">
        <v>5948</v>
      </c>
      <c r="S831" s="61" t="s">
        <v>3780</v>
      </c>
      <c r="T831" s="61" t="s">
        <v>6203</v>
      </c>
      <c r="U831" s="61" t="s">
        <v>3780</v>
      </c>
      <c r="V831" s="62"/>
      <c r="W831" s="61" t="str">
        <f t="shared" si="38"/>
        <v>08</v>
      </c>
      <c r="X831" s="62" t="str">
        <f t="shared" si="39"/>
        <v>17</v>
      </c>
      <c r="Y831" s="63">
        <v>1</v>
      </c>
    </row>
    <row r="832" spans="1:25" ht="14.4">
      <c r="A832" s="61" t="s">
        <v>1013</v>
      </c>
      <c r="B832" s="61" t="s">
        <v>187</v>
      </c>
      <c r="C832" s="61" t="s">
        <v>2090</v>
      </c>
      <c r="D832" s="61" t="s">
        <v>3886</v>
      </c>
      <c r="E832" s="61" t="s">
        <v>3849</v>
      </c>
      <c r="F832" s="61" t="s">
        <v>5362</v>
      </c>
      <c r="G832" s="61" t="s">
        <v>3780</v>
      </c>
      <c r="H832" s="61" t="s">
        <v>5363</v>
      </c>
      <c r="I832" s="61" t="s">
        <v>3780</v>
      </c>
      <c r="J832" s="62">
        <f t="shared" si="37"/>
        <v>0.48348379629629629</v>
      </c>
      <c r="K832" s="63">
        <v>2</v>
      </c>
      <c r="M832" s="61" t="s">
        <v>1464</v>
      </c>
      <c r="N832" s="61" t="s">
        <v>165</v>
      </c>
      <c r="O832" s="61" t="s">
        <v>166</v>
      </c>
      <c r="P832" s="61" t="s">
        <v>3782</v>
      </c>
      <c r="Q832" s="61" t="s">
        <v>3812</v>
      </c>
      <c r="R832" s="61" t="s">
        <v>5949</v>
      </c>
      <c r="S832" s="61" t="s">
        <v>3780</v>
      </c>
      <c r="T832" s="61" t="s">
        <v>4482</v>
      </c>
      <c r="U832" s="61" t="s">
        <v>3780</v>
      </c>
      <c r="V832" s="62"/>
      <c r="W832" s="61" t="str">
        <f t="shared" si="38"/>
        <v>08</v>
      </c>
      <c r="X832" s="62" t="str">
        <f t="shared" si="39"/>
        <v>17</v>
      </c>
      <c r="Y832" s="63">
        <v>1</v>
      </c>
    </row>
    <row r="833" spans="1:25" ht="14.4">
      <c r="A833" s="61" t="s">
        <v>1458</v>
      </c>
      <c r="B833" s="61" t="s">
        <v>187</v>
      </c>
      <c r="C833" s="61" t="s">
        <v>3622</v>
      </c>
      <c r="D833" s="61" t="s">
        <v>3938</v>
      </c>
      <c r="E833" s="61" t="s">
        <v>3927</v>
      </c>
      <c r="F833" s="61" t="s">
        <v>5364</v>
      </c>
      <c r="G833" s="61" t="s">
        <v>3780</v>
      </c>
      <c r="H833" s="61" t="s">
        <v>5365</v>
      </c>
      <c r="I833" s="61" t="s">
        <v>3780</v>
      </c>
      <c r="J833" s="62">
        <f t="shared" si="37"/>
        <v>0.48349537037037038</v>
      </c>
      <c r="K833" s="63">
        <v>2</v>
      </c>
      <c r="M833" s="61" t="s">
        <v>1722</v>
      </c>
      <c r="N833" s="61" t="s">
        <v>165</v>
      </c>
      <c r="O833" s="61" t="s">
        <v>166</v>
      </c>
      <c r="P833" s="61" t="s">
        <v>3807</v>
      </c>
      <c r="Q833" s="61" t="s">
        <v>3812</v>
      </c>
      <c r="R833" s="61" t="s">
        <v>5949</v>
      </c>
      <c r="S833" s="61" t="s">
        <v>3780</v>
      </c>
      <c r="T833" s="61" t="s">
        <v>6809</v>
      </c>
      <c r="U833" s="61" t="s">
        <v>3780</v>
      </c>
      <c r="V833" s="62"/>
      <c r="W833" s="61" t="str">
        <f t="shared" si="38"/>
        <v>08</v>
      </c>
      <c r="X833" s="62" t="str">
        <f t="shared" si="39"/>
        <v>17</v>
      </c>
      <c r="Y833" s="63">
        <v>1</v>
      </c>
    </row>
    <row r="834" spans="1:25" ht="14.4">
      <c r="A834" s="61" t="s">
        <v>1193</v>
      </c>
      <c r="B834" s="61" t="s">
        <v>187</v>
      </c>
      <c r="C834" s="61" t="s">
        <v>3622</v>
      </c>
      <c r="D834" s="61" t="s">
        <v>3777</v>
      </c>
      <c r="E834" s="61" t="s">
        <v>4123</v>
      </c>
      <c r="F834" s="61" t="s">
        <v>5366</v>
      </c>
      <c r="G834" s="61" t="s">
        <v>3780</v>
      </c>
      <c r="H834" s="61" t="s">
        <v>5367</v>
      </c>
      <c r="I834" s="61" t="s">
        <v>3780</v>
      </c>
      <c r="J834" s="62">
        <f t="shared" si="37"/>
        <v>0.48354166666666659</v>
      </c>
      <c r="K834" s="63">
        <v>2</v>
      </c>
      <c r="M834" s="61" t="s">
        <v>169</v>
      </c>
      <c r="N834" s="61" t="s">
        <v>165</v>
      </c>
      <c r="O834" s="61" t="s">
        <v>166</v>
      </c>
      <c r="P834" s="61" t="s">
        <v>3837</v>
      </c>
      <c r="Q834" s="61" t="s">
        <v>3812</v>
      </c>
      <c r="R834" s="61" t="s">
        <v>4315</v>
      </c>
      <c r="S834" s="61" t="s">
        <v>3780</v>
      </c>
      <c r="T834" s="61" t="s">
        <v>4122</v>
      </c>
      <c r="U834" s="61" t="s">
        <v>3780</v>
      </c>
      <c r="V834" s="62"/>
      <c r="W834" s="61" t="str">
        <f t="shared" si="38"/>
        <v>08</v>
      </c>
      <c r="X834" s="62" t="str">
        <f t="shared" si="39"/>
        <v>17</v>
      </c>
      <c r="Y834" s="63">
        <v>1</v>
      </c>
    </row>
    <row r="835" spans="1:25" ht="14.4">
      <c r="A835" s="61" t="s">
        <v>366</v>
      </c>
      <c r="B835" s="61" t="s">
        <v>187</v>
      </c>
      <c r="C835" s="61" t="s">
        <v>2124</v>
      </c>
      <c r="D835" s="61" t="s">
        <v>3938</v>
      </c>
      <c r="E835" s="61" t="s">
        <v>3845</v>
      </c>
      <c r="F835" s="61" t="s">
        <v>5368</v>
      </c>
      <c r="G835" s="61" t="s">
        <v>3780</v>
      </c>
      <c r="H835" s="61" t="s">
        <v>5369</v>
      </c>
      <c r="I835" s="61" t="s">
        <v>3780</v>
      </c>
      <c r="J835" s="62">
        <f t="shared" si="37"/>
        <v>0.48364583333333339</v>
      </c>
      <c r="K835" s="63">
        <v>2</v>
      </c>
      <c r="M835" s="61" t="s">
        <v>1278</v>
      </c>
      <c r="N835" s="61" t="s">
        <v>165</v>
      </c>
      <c r="O835" s="61" t="s">
        <v>134</v>
      </c>
      <c r="P835" s="61" t="s">
        <v>3837</v>
      </c>
      <c r="Q835" s="61" t="s">
        <v>3812</v>
      </c>
      <c r="R835" s="61" t="s">
        <v>4315</v>
      </c>
      <c r="S835" s="61" t="s">
        <v>3780</v>
      </c>
      <c r="T835" s="61" t="s">
        <v>6810</v>
      </c>
      <c r="U835" s="61" t="s">
        <v>3780</v>
      </c>
      <c r="V835" s="62"/>
      <c r="W835" s="61" t="str">
        <f t="shared" si="38"/>
        <v>08</v>
      </c>
      <c r="X835" s="62" t="str">
        <f t="shared" si="39"/>
        <v>17</v>
      </c>
      <c r="Y835" s="63">
        <v>1</v>
      </c>
    </row>
    <row r="836" spans="1:25" ht="14.4">
      <c r="A836" s="61" t="s">
        <v>452</v>
      </c>
      <c r="B836" s="61" t="s">
        <v>40</v>
      </c>
      <c r="C836" s="61" t="s">
        <v>2016</v>
      </c>
      <c r="D836" s="61" t="s">
        <v>3886</v>
      </c>
      <c r="E836" s="61" t="s">
        <v>1776</v>
      </c>
      <c r="F836" s="61" t="s">
        <v>5370</v>
      </c>
      <c r="G836" s="61" t="s">
        <v>1776</v>
      </c>
      <c r="H836" s="61" t="s">
        <v>5371</v>
      </c>
      <c r="I836" s="61" t="s">
        <v>1776</v>
      </c>
      <c r="J836" s="62">
        <f t="shared" ref="J836:J899" si="40">H836-F836</f>
        <v>0.484375</v>
      </c>
      <c r="K836" s="63">
        <v>2</v>
      </c>
      <c r="M836" s="61" t="s">
        <v>1278</v>
      </c>
      <c r="N836" s="61" t="s">
        <v>165</v>
      </c>
      <c r="O836" s="61" t="s">
        <v>134</v>
      </c>
      <c r="P836" s="61" t="s">
        <v>3782</v>
      </c>
      <c r="Q836" s="61" t="s">
        <v>3812</v>
      </c>
      <c r="R836" s="61" t="s">
        <v>6811</v>
      </c>
      <c r="S836" s="61" t="s">
        <v>3780</v>
      </c>
      <c r="T836" s="61" t="s">
        <v>6487</v>
      </c>
      <c r="U836" s="61" t="s">
        <v>3780</v>
      </c>
      <c r="V836" s="62"/>
      <c r="W836" s="61" t="str">
        <f t="shared" si="38"/>
        <v>08</v>
      </c>
      <c r="X836" s="62" t="str">
        <f t="shared" si="39"/>
        <v>17</v>
      </c>
      <c r="Y836" s="63">
        <v>1</v>
      </c>
    </row>
    <row r="837" spans="1:25" ht="14.4">
      <c r="A837" s="61" t="s">
        <v>1484</v>
      </c>
      <c r="B837" s="61" t="s">
        <v>187</v>
      </c>
      <c r="C837" s="61" t="s">
        <v>2124</v>
      </c>
      <c r="D837" s="61" t="s">
        <v>3782</v>
      </c>
      <c r="E837" s="61" t="s">
        <v>3961</v>
      </c>
      <c r="F837" s="61" t="s">
        <v>5372</v>
      </c>
      <c r="G837" s="61" t="s">
        <v>3780</v>
      </c>
      <c r="H837" s="61" t="s">
        <v>5373</v>
      </c>
      <c r="I837" s="61" t="s">
        <v>3780</v>
      </c>
      <c r="J837" s="62">
        <f t="shared" si="40"/>
        <v>0.48444444444444434</v>
      </c>
      <c r="K837" s="63">
        <v>2</v>
      </c>
      <c r="M837" s="61" t="s">
        <v>1221</v>
      </c>
      <c r="N837" s="61" t="s">
        <v>165</v>
      </c>
      <c r="O837" s="61" t="s">
        <v>166</v>
      </c>
      <c r="P837" s="61" t="s">
        <v>3807</v>
      </c>
      <c r="Q837" s="61" t="s">
        <v>3812</v>
      </c>
      <c r="R837" s="61" t="s">
        <v>4991</v>
      </c>
      <c r="S837" s="61" t="s">
        <v>3780</v>
      </c>
      <c r="T837" s="61" t="s">
        <v>6812</v>
      </c>
      <c r="U837" s="61" t="s">
        <v>3780</v>
      </c>
      <c r="V837" s="62"/>
      <c r="W837" s="61" t="str">
        <f t="shared" ref="W837:W900" si="41">TEXT(R837,"hh")</f>
        <v>08</v>
      </c>
      <c r="X837" s="62" t="str">
        <f t="shared" ref="X837:X900" si="42">TEXT(T837,"HH")</f>
        <v>17</v>
      </c>
      <c r="Y837" s="63">
        <v>1</v>
      </c>
    </row>
    <row r="838" spans="1:25" ht="14.4">
      <c r="A838" s="61" t="s">
        <v>1127</v>
      </c>
      <c r="B838" s="61" t="s">
        <v>187</v>
      </c>
      <c r="C838" s="61" t="s">
        <v>2090</v>
      </c>
      <c r="D838" s="61" t="s">
        <v>3802</v>
      </c>
      <c r="E838" s="61" t="s">
        <v>4620</v>
      </c>
      <c r="F838" s="61" t="s">
        <v>5374</v>
      </c>
      <c r="G838" s="61" t="s">
        <v>3767</v>
      </c>
      <c r="H838" s="61" t="s">
        <v>5375</v>
      </c>
      <c r="I838" s="61" t="s">
        <v>3767</v>
      </c>
      <c r="J838" s="62">
        <f t="shared" si="40"/>
        <v>0.48457175925925916</v>
      </c>
      <c r="K838" s="63">
        <v>0</v>
      </c>
      <c r="M838" s="61" t="s">
        <v>1398</v>
      </c>
      <c r="N838" s="61" t="s">
        <v>165</v>
      </c>
      <c r="O838" s="61" t="s">
        <v>166</v>
      </c>
      <c r="P838" s="61" t="s">
        <v>3867</v>
      </c>
      <c r="Q838" s="61" t="s">
        <v>3812</v>
      </c>
      <c r="R838" s="61" t="s">
        <v>6813</v>
      </c>
      <c r="S838" s="61" t="s">
        <v>3780</v>
      </c>
      <c r="T838" s="61" t="s">
        <v>6814</v>
      </c>
      <c r="U838" s="61" t="s">
        <v>3780</v>
      </c>
      <c r="V838" s="62"/>
      <c r="W838" s="61" t="str">
        <f t="shared" si="41"/>
        <v>08</v>
      </c>
      <c r="X838" s="62" t="str">
        <f t="shared" si="42"/>
        <v>17</v>
      </c>
      <c r="Y838" s="63">
        <v>1</v>
      </c>
    </row>
    <row r="839" spans="1:25" ht="14.4">
      <c r="A839" s="61" t="s">
        <v>997</v>
      </c>
      <c r="B839" s="61" t="s">
        <v>187</v>
      </c>
      <c r="C839" s="61" t="s">
        <v>2090</v>
      </c>
      <c r="D839" s="61" t="s">
        <v>3807</v>
      </c>
      <c r="E839" s="61" t="s">
        <v>3927</v>
      </c>
      <c r="F839" s="61" t="s">
        <v>5376</v>
      </c>
      <c r="G839" s="61" t="s">
        <v>3780</v>
      </c>
      <c r="H839" s="61" t="s">
        <v>5377</v>
      </c>
      <c r="I839" s="61" t="s">
        <v>3780</v>
      </c>
      <c r="J839" s="62">
        <f t="shared" si="40"/>
        <v>0.48548611111111112</v>
      </c>
      <c r="K839" s="63">
        <v>2</v>
      </c>
      <c r="M839" s="61" t="s">
        <v>1133</v>
      </c>
      <c r="N839" s="61" t="s">
        <v>165</v>
      </c>
      <c r="O839" s="61" t="s">
        <v>166</v>
      </c>
      <c r="P839" s="61" t="s">
        <v>3802</v>
      </c>
      <c r="Q839" s="61" t="s">
        <v>3812</v>
      </c>
      <c r="R839" s="61" t="s">
        <v>6813</v>
      </c>
      <c r="S839" s="61" t="s">
        <v>3780</v>
      </c>
      <c r="T839" s="61" t="s">
        <v>4167</v>
      </c>
      <c r="U839" s="61" t="s">
        <v>3780</v>
      </c>
      <c r="V839" s="62"/>
      <c r="W839" s="61" t="str">
        <f t="shared" si="41"/>
        <v>08</v>
      </c>
      <c r="X839" s="62" t="str">
        <f t="shared" si="42"/>
        <v>17</v>
      </c>
      <c r="Y839" s="63">
        <v>1</v>
      </c>
    </row>
    <row r="840" spans="1:25" ht="14.4">
      <c r="A840" s="61" t="s">
        <v>1199</v>
      </c>
      <c r="B840" s="61" t="s">
        <v>40</v>
      </c>
      <c r="C840" s="61" t="s">
        <v>2010</v>
      </c>
      <c r="D840" s="61" t="s">
        <v>3872</v>
      </c>
      <c r="E840" s="61" t="s">
        <v>3849</v>
      </c>
      <c r="F840" s="61" t="s">
        <v>5378</v>
      </c>
      <c r="G840" s="61" t="s">
        <v>3780</v>
      </c>
      <c r="H840" s="61" t="s">
        <v>5379</v>
      </c>
      <c r="I840" s="61" t="s">
        <v>3780</v>
      </c>
      <c r="J840" s="62">
        <f t="shared" si="40"/>
        <v>0.48623842592592587</v>
      </c>
      <c r="K840" s="63">
        <v>2</v>
      </c>
      <c r="M840" s="61" t="s">
        <v>1221</v>
      </c>
      <c r="N840" s="61" t="s">
        <v>165</v>
      </c>
      <c r="O840" s="61" t="s">
        <v>166</v>
      </c>
      <c r="P840" s="61" t="s">
        <v>3872</v>
      </c>
      <c r="Q840" s="61" t="s">
        <v>3812</v>
      </c>
      <c r="R840" s="61" t="s">
        <v>6813</v>
      </c>
      <c r="S840" s="61" t="s">
        <v>3780</v>
      </c>
      <c r="T840" s="61" t="s">
        <v>6815</v>
      </c>
      <c r="U840" s="61" t="s">
        <v>3780</v>
      </c>
      <c r="V840" s="62"/>
      <c r="W840" s="61" t="str">
        <f t="shared" si="41"/>
        <v>08</v>
      </c>
      <c r="X840" s="62" t="str">
        <f t="shared" si="42"/>
        <v>17</v>
      </c>
      <c r="Y840" s="63">
        <v>1</v>
      </c>
    </row>
    <row r="841" spans="1:25" ht="14.4">
      <c r="A841" s="61" t="s">
        <v>946</v>
      </c>
      <c r="B841" s="61" t="s">
        <v>187</v>
      </c>
      <c r="C841" s="61" t="s">
        <v>2124</v>
      </c>
      <c r="D841" s="61" t="s">
        <v>3886</v>
      </c>
      <c r="E841" s="61" t="s">
        <v>4002</v>
      </c>
      <c r="F841" s="61" t="s">
        <v>4168</v>
      </c>
      <c r="G841" s="61" t="s">
        <v>3780</v>
      </c>
      <c r="H841" s="61" t="s">
        <v>5380</v>
      </c>
      <c r="I841" s="61" t="s">
        <v>3780</v>
      </c>
      <c r="J841" s="62">
        <f t="shared" si="40"/>
        <v>0.48625000000000002</v>
      </c>
      <c r="K841" s="63">
        <v>2</v>
      </c>
      <c r="M841" s="61" t="s">
        <v>1515</v>
      </c>
      <c r="N841" s="61" t="s">
        <v>165</v>
      </c>
      <c r="O841" s="61" t="s">
        <v>134</v>
      </c>
      <c r="P841" s="61" t="s">
        <v>3886</v>
      </c>
      <c r="Q841" s="61" t="s">
        <v>3812</v>
      </c>
      <c r="R841" s="61" t="s">
        <v>6816</v>
      </c>
      <c r="S841" s="61" t="s">
        <v>3780</v>
      </c>
      <c r="T841" s="61" t="s">
        <v>5894</v>
      </c>
      <c r="U841" s="61" t="s">
        <v>3780</v>
      </c>
      <c r="V841" s="62"/>
      <c r="W841" s="61" t="str">
        <f t="shared" si="41"/>
        <v>08</v>
      </c>
      <c r="X841" s="62" t="str">
        <f t="shared" si="42"/>
        <v>17</v>
      </c>
      <c r="Y841" s="63">
        <v>1</v>
      </c>
    </row>
    <row r="842" spans="1:25" ht="14.4">
      <c r="A842" s="61" t="s">
        <v>452</v>
      </c>
      <c r="B842" s="61" t="s">
        <v>40</v>
      </c>
      <c r="C842" s="61" t="s">
        <v>2016</v>
      </c>
      <c r="D842" s="61" t="s">
        <v>3992</v>
      </c>
      <c r="E842" s="61" t="s">
        <v>3988</v>
      </c>
      <c r="F842" s="61" t="s">
        <v>5381</v>
      </c>
      <c r="G842" s="61" t="s">
        <v>3767</v>
      </c>
      <c r="H842" s="61" t="s">
        <v>5382</v>
      </c>
      <c r="I842" s="61" t="s">
        <v>3767</v>
      </c>
      <c r="J842" s="62">
        <f t="shared" si="40"/>
        <v>0.48664351851851845</v>
      </c>
      <c r="K842" s="63">
        <v>0</v>
      </c>
      <c r="M842" s="61" t="s">
        <v>1548</v>
      </c>
      <c r="N842" s="61" t="s">
        <v>165</v>
      </c>
      <c r="O842" s="61" t="s">
        <v>166</v>
      </c>
      <c r="P842" s="61" t="s">
        <v>3957</v>
      </c>
      <c r="Q842" s="61" t="s">
        <v>3812</v>
      </c>
      <c r="R842" s="61" t="s">
        <v>6816</v>
      </c>
      <c r="S842" s="61" t="s">
        <v>3780</v>
      </c>
      <c r="T842" s="61" t="s">
        <v>6052</v>
      </c>
      <c r="U842" s="61" t="s">
        <v>3780</v>
      </c>
      <c r="V842" s="62"/>
      <c r="W842" s="61" t="str">
        <f t="shared" si="41"/>
        <v>08</v>
      </c>
      <c r="X842" s="62" t="str">
        <f t="shared" si="42"/>
        <v>17</v>
      </c>
      <c r="Y842" s="63">
        <v>1</v>
      </c>
    </row>
    <row r="843" spans="1:25" ht="14.4">
      <c r="A843" s="61" t="s">
        <v>635</v>
      </c>
      <c r="B843" s="61" t="s">
        <v>187</v>
      </c>
      <c r="C843" s="61" t="s">
        <v>2090</v>
      </c>
      <c r="D843" s="61" t="s">
        <v>3921</v>
      </c>
      <c r="E843" s="61" t="s">
        <v>3812</v>
      </c>
      <c r="F843" s="61" t="s">
        <v>5383</v>
      </c>
      <c r="G843" s="61" t="s">
        <v>3780</v>
      </c>
      <c r="H843" s="61" t="s">
        <v>5384</v>
      </c>
      <c r="I843" s="61" t="s">
        <v>3780</v>
      </c>
      <c r="J843" s="62">
        <f t="shared" si="40"/>
        <v>0.48715277777777771</v>
      </c>
      <c r="K843" s="63">
        <v>2</v>
      </c>
      <c r="M843" s="61" t="s">
        <v>1548</v>
      </c>
      <c r="N843" s="61" t="s">
        <v>165</v>
      </c>
      <c r="O843" s="61" t="s">
        <v>166</v>
      </c>
      <c r="P843" s="61" t="s">
        <v>3947</v>
      </c>
      <c r="Q843" s="61" t="s">
        <v>3812</v>
      </c>
      <c r="R843" s="61" t="s">
        <v>6816</v>
      </c>
      <c r="S843" s="61" t="s">
        <v>3780</v>
      </c>
      <c r="T843" s="61" t="s">
        <v>6127</v>
      </c>
      <c r="U843" s="61" t="s">
        <v>3780</v>
      </c>
      <c r="V843" s="62"/>
      <c r="W843" s="61" t="str">
        <f t="shared" si="41"/>
        <v>08</v>
      </c>
      <c r="X843" s="62" t="str">
        <f t="shared" si="42"/>
        <v>17</v>
      </c>
      <c r="Y843" s="63">
        <v>1</v>
      </c>
    </row>
    <row r="844" spans="1:25" ht="14.4">
      <c r="A844" s="61" t="s">
        <v>1205</v>
      </c>
      <c r="B844" s="61" t="s">
        <v>40</v>
      </c>
      <c r="C844" s="61" t="s">
        <v>2016</v>
      </c>
      <c r="D844" s="61" t="s">
        <v>3811</v>
      </c>
      <c r="E844" s="61" t="s">
        <v>3812</v>
      </c>
      <c r="F844" s="61" t="s">
        <v>5385</v>
      </c>
      <c r="G844" s="61" t="s">
        <v>3780</v>
      </c>
      <c r="H844" s="61" t="s">
        <v>5386</v>
      </c>
      <c r="I844" s="61" t="s">
        <v>3780</v>
      </c>
      <c r="J844" s="62">
        <f t="shared" si="40"/>
        <v>0.48734953703703693</v>
      </c>
      <c r="K844" s="63">
        <v>2</v>
      </c>
      <c r="M844" s="61" t="s">
        <v>1548</v>
      </c>
      <c r="N844" s="61" t="s">
        <v>165</v>
      </c>
      <c r="O844" s="61" t="s">
        <v>166</v>
      </c>
      <c r="P844" s="61" t="s">
        <v>3862</v>
      </c>
      <c r="Q844" s="61" t="s">
        <v>3812</v>
      </c>
      <c r="R844" s="61" t="s">
        <v>4460</v>
      </c>
      <c r="S844" s="61" t="s">
        <v>3780</v>
      </c>
      <c r="T844" s="61" t="s">
        <v>4548</v>
      </c>
      <c r="U844" s="61" t="s">
        <v>3780</v>
      </c>
      <c r="V844" s="62"/>
      <c r="W844" s="61" t="str">
        <f t="shared" si="41"/>
        <v>08</v>
      </c>
      <c r="X844" s="62" t="str">
        <f t="shared" si="42"/>
        <v>17</v>
      </c>
      <c r="Y844" s="63">
        <v>1</v>
      </c>
    </row>
    <row r="845" spans="1:25" ht="14.4">
      <c r="A845" s="61" t="s">
        <v>452</v>
      </c>
      <c r="B845" s="61" t="s">
        <v>40</v>
      </c>
      <c r="C845" s="61" t="s">
        <v>2016</v>
      </c>
      <c r="D845" s="61" t="s">
        <v>3938</v>
      </c>
      <c r="E845" s="61" t="s">
        <v>3812</v>
      </c>
      <c r="F845" s="61" t="s">
        <v>4111</v>
      </c>
      <c r="G845" s="61" t="s">
        <v>3767</v>
      </c>
      <c r="H845" s="61" t="s">
        <v>5387</v>
      </c>
      <c r="I845" s="61" t="s">
        <v>3767</v>
      </c>
      <c r="J845" s="62">
        <f t="shared" si="40"/>
        <v>0.48738425925925927</v>
      </c>
      <c r="K845" s="63">
        <v>0</v>
      </c>
      <c r="M845" s="61" t="s">
        <v>1133</v>
      </c>
      <c r="N845" s="61" t="s">
        <v>165</v>
      </c>
      <c r="O845" s="61" t="s">
        <v>166</v>
      </c>
      <c r="P845" s="61" t="s">
        <v>3886</v>
      </c>
      <c r="Q845" s="61" t="s">
        <v>3812</v>
      </c>
      <c r="R845" s="61" t="s">
        <v>6817</v>
      </c>
      <c r="S845" s="61" t="s">
        <v>3780</v>
      </c>
      <c r="T845" s="61" t="s">
        <v>6818</v>
      </c>
      <c r="U845" s="61" t="s">
        <v>3780</v>
      </c>
      <c r="V845" s="62"/>
      <c r="W845" s="61" t="str">
        <f t="shared" si="41"/>
        <v>08</v>
      </c>
      <c r="X845" s="62" t="str">
        <f t="shared" si="42"/>
        <v>17</v>
      </c>
      <c r="Y845" s="63">
        <v>1</v>
      </c>
    </row>
    <row r="846" spans="1:25" ht="14.4">
      <c r="A846" s="61" t="s">
        <v>1193</v>
      </c>
      <c r="B846" s="61" t="s">
        <v>187</v>
      </c>
      <c r="C846" s="61" t="s">
        <v>3622</v>
      </c>
      <c r="D846" s="61" t="s">
        <v>3859</v>
      </c>
      <c r="E846" s="61" t="s">
        <v>3812</v>
      </c>
      <c r="F846" s="61" t="s">
        <v>3817</v>
      </c>
      <c r="G846" s="61" t="s">
        <v>3780</v>
      </c>
      <c r="H846" s="61" t="s">
        <v>5388</v>
      </c>
      <c r="I846" s="61" t="s">
        <v>3780</v>
      </c>
      <c r="J846" s="62">
        <f t="shared" si="40"/>
        <v>0.48850694444444442</v>
      </c>
      <c r="K846" s="63">
        <v>2</v>
      </c>
      <c r="M846" s="61" t="s">
        <v>464</v>
      </c>
      <c r="N846" s="61" t="s">
        <v>165</v>
      </c>
      <c r="O846" s="61" t="s">
        <v>166</v>
      </c>
      <c r="P846" s="61" t="s">
        <v>3867</v>
      </c>
      <c r="Q846" s="61" t="s">
        <v>3812</v>
      </c>
      <c r="R846" s="61" t="s">
        <v>6819</v>
      </c>
      <c r="S846" s="61" t="s">
        <v>3780</v>
      </c>
      <c r="T846" s="61" t="s">
        <v>6820</v>
      </c>
      <c r="U846" s="61" t="s">
        <v>3780</v>
      </c>
      <c r="V846" s="62"/>
      <c r="W846" s="61" t="str">
        <f t="shared" si="41"/>
        <v>08</v>
      </c>
      <c r="X846" s="62" t="str">
        <f t="shared" si="42"/>
        <v>18</v>
      </c>
      <c r="Y846" s="63">
        <v>1</v>
      </c>
    </row>
    <row r="847" spans="1:25" ht="14.4">
      <c r="A847" s="61" t="s">
        <v>273</v>
      </c>
      <c r="B847" s="61" t="s">
        <v>187</v>
      </c>
      <c r="C847" s="61" t="s">
        <v>2090</v>
      </c>
      <c r="D847" s="61" t="s">
        <v>3852</v>
      </c>
      <c r="E847" s="61" t="s">
        <v>3820</v>
      </c>
      <c r="F847" s="61" t="s">
        <v>5167</v>
      </c>
      <c r="G847" s="61" t="s">
        <v>3780</v>
      </c>
      <c r="H847" s="61" t="s">
        <v>5389</v>
      </c>
      <c r="I847" s="61" t="s">
        <v>3780</v>
      </c>
      <c r="J847" s="62">
        <f t="shared" si="40"/>
        <v>0.48873842592592587</v>
      </c>
      <c r="K847" s="63">
        <v>2</v>
      </c>
      <c r="M847" s="61" t="s">
        <v>464</v>
      </c>
      <c r="N847" s="61" t="s">
        <v>165</v>
      </c>
      <c r="O847" s="61" t="s">
        <v>166</v>
      </c>
      <c r="P847" s="61" t="s">
        <v>3777</v>
      </c>
      <c r="Q847" s="61" t="s">
        <v>3812</v>
      </c>
      <c r="R847" s="61" t="s">
        <v>6821</v>
      </c>
      <c r="S847" s="61" t="s">
        <v>3780</v>
      </c>
      <c r="T847" s="61" t="s">
        <v>6822</v>
      </c>
      <c r="U847" s="61" t="s">
        <v>3780</v>
      </c>
      <c r="V847" s="62"/>
      <c r="W847" s="61" t="str">
        <f t="shared" si="41"/>
        <v>08</v>
      </c>
      <c r="X847" s="62" t="str">
        <f t="shared" si="42"/>
        <v>18</v>
      </c>
      <c r="Y847" s="63">
        <v>1</v>
      </c>
    </row>
    <row r="848" spans="1:25" ht="14.4">
      <c r="A848" s="61" t="s">
        <v>946</v>
      </c>
      <c r="B848" s="61" t="s">
        <v>187</v>
      </c>
      <c r="C848" s="61" t="s">
        <v>2124</v>
      </c>
      <c r="D848" s="61" t="s">
        <v>3862</v>
      </c>
      <c r="E848" s="61" t="s">
        <v>3845</v>
      </c>
      <c r="F848" s="61" t="s">
        <v>5390</v>
      </c>
      <c r="G848" s="61" t="s">
        <v>3780</v>
      </c>
      <c r="H848" s="61" t="s">
        <v>5391</v>
      </c>
      <c r="I848" s="61" t="s">
        <v>3780</v>
      </c>
      <c r="J848" s="62">
        <f t="shared" si="40"/>
        <v>0.48879629629629628</v>
      </c>
      <c r="K848" s="63">
        <v>2</v>
      </c>
      <c r="M848" s="61" t="s">
        <v>1722</v>
      </c>
      <c r="N848" s="61" t="s">
        <v>165</v>
      </c>
      <c r="O848" s="61" t="s">
        <v>166</v>
      </c>
      <c r="P848" s="61" t="s">
        <v>4015</v>
      </c>
      <c r="Q848" s="61" t="s">
        <v>3812</v>
      </c>
      <c r="R848" s="61" t="s">
        <v>6821</v>
      </c>
      <c r="S848" s="61" t="s">
        <v>3780</v>
      </c>
      <c r="T848" s="61" t="s">
        <v>6823</v>
      </c>
      <c r="U848" s="61" t="s">
        <v>3780</v>
      </c>
      <c r="V848" s="62"/>
      <c r="W848" s="61" t="str">
        <f t="shared" si="41"/>
        <v>08</v>
      </c>
      <c r="X848" s="62" t="str">
        <f t="shared" si="42"/>
        <v>17</v>
      </c>
      <c r="Y848" s="63">
        <v>1</v>
      </c>
    </row>
    <row r="849" spans="1:25" ht="14.4">
      <c r="A849" s="61" t="s">
        <v>840</v>
      </c>
      <c r="B849" s="61" t="s">
        <v>187</v>
      </c>
      <c r="C849" s="61" t="s">
        <v>2124</v>
      </c>
      <c r="D849" s="61" t="s">
        <v>4015</v>
      </c>
      <c r="E849" s="61" t="s">
        <v>3849</v>
      </c>
      <c r="F849" s="61" t="s">
        <v>5392</v>
      </c>
      <c r="G849" s="61" t="s">
        <v>3767</v>
      </c>
      <c r="H849" s="61" t="s">
        <v>5393</v>
      </c>
      <c r="I849" s="61" t="s">
        <v>3767</v>
      </c>
      <c r="J849" s="62">
        <f t="shared" si="40"/>
        <v>0.48900462962962971</v>
      </c>
      <c r="K849" s="63">
        <v>0</v>
      </c>
      <c r="M849" s="61" t="s">
        <v>172</v>
      </c>
      <c r="N849" s="61" t="s">
        <v>165</v>
      </c>
      <c r="O849" s="61" t="s">
        <v>166</v>
      </c>
      <c r="P849" s="61" t="s">
        <v>3782</v>
      </c>
      <c r="Q849" s="61" t="s">
        <v>3812</v>
      </c>
      <c r="R849" s="61" t="s">
        <v>6824</v>
      </c>
      <c r="S849" s="61" t="s">
        <v>3780</v>
      </c>
      <c r="T849" s="61" t="s">
        <v>4232</v>
      </c>
      <c r="U849" s="61" t="s">
        <v>3780</v>
      </c>
      <c r="V849" s="62"/>
      <c r="W849" s="61" t="str">
        <f t="shared" si="41"/>
        <v>08</v>
      </c>
      <c r="X849" s="62" t="str">
        <f t="shared" si="42"/>
        <v>17</v>
      </c>
      <c r="Y849" s="63">
        <v>1</v>
      </c>
    </row>
    <row r="850" spans="1:25" ht="14.4">
      <c r="A850" s="61" t="s">
        <v>636</v>
      </c>
      <c r="B850" s="61" t="s">
        <v>187</v>
      </c>
      <c r="C850" s="61" t="s">
        <v>2090</v>
      </c>
      <c r="D850" s="61" t="s">
        <v>3837</v>
      </c>
      <c r="E850" s="61" t="s">
        <v>3795</v>
      </c>
      <c r="F850" s="61" t="s">
        <v>5394</v>
      </c>
      <c r="G850" s="61" t="s">
        <v>3780</v>
      </c>
      <c r="H850" s="61" t="s">
        <v>5395</v>
      </c>
      <c r="I850" s="61" t="s">
        <v>3780</v>
      </c>
      <c r="J850" s="62">
        <f t="shared" si="40"/>
        <v>0.49226851851851861</v>
      </c>
      <c r="K850" s="63">
        <v>2</v>
      </c>
      <c r="M850" s="61" t="s">
        <v>1278</v>
      </c>
      <c r="N850" s="61" t="s">
        <v>165</v>
      </c>
      <c r="O850" s="61" t="s">
        <v>134</v>
      </c>
      <c r="P850" s="61" t="s">
        <v>3862</v>
      </c>
      <c r="Q850" s="61" t="s">
        <v>3812</v>
      </c>
      <c r="R850" s="61" t="s">
        <v>6824</v>
      </c>
      <c r="S850" s="61" t="s">
        <v>3780</v>
      </c>
      <c r="T850" s="61" t="s">
        <v>6825</v>
      </c>
      <c r="U850" s="61" t="s">
        <v>3780</v>
      </c>
      <c r="V850" s="62"/>
      <c r="W850" s="61" t="str">
        <f t="shared" si="41"/>
        <v>08</v>
      </c>
      <c r="X850" s="62" t="str">
        <f t="shared" si="42"/>
        <v>17</v>
      </c>
      <c r="Y850" s="63">
        <v>1</v>
      </c>
    </row>
    <row r="851" spans="1:25" ht="14.4">
      <c r="A851" s="61" t="s">
        <v>1484</v>
      </c>
      <c r="B851" s="61" t="s">
        <v>187</v>
      </c>
      <c r="C851" s="61" t="s">
        <v>2124</v>
      </c>
      <c r="D851" s="61" t="s">
        <v>3777</v>
      </c>
      <c r="E851" s="61" t="s">
        <v>3961</v>
      </c>
      <c r="F851" s="61" t="s">
        <v>5396</v>
      </c>
      <c r="G851" s="61" t="s">
        <v>3780</v>
      </c>
      <c r="H851" s="61" t="s">
        <v>5397</v>
      </c>
      <c r="I851" s="61" t="s">
        <v>3780</v>
      </c>
      <c r="J851" s="62">
        <f t="shared" si="40"/>
        <v>0.49449074074074068</v>
      </c>
      <c r="K851" s="63">
        <v>2</v>
      </c>
      <c r="M851" s="61" t="s">
        <v>1221</v>
      </c>
      <c r="N851" s="61" t="s">
        <v>165</v>
      </c>
      <c r="O851" s="61" t="s">
        <v>166</v>
      </c>
      <c r="P851" s="61" t="s">
        <v>4015</v>
      </c>
      <c r="Q851" s="61" t="s">
        <v>3812</v>
      </c>
      <c r="R851" s="61" t="s">
        <v>6824</v>
      </c>
      <c r="S851" s="61" t="s">
        <v>3780</v>
      </c>
      <c r="T851" s="61" t="s">
        <v>6826</v>
      </c>
      <c r="U851" s="61" t="s">
        <v>3780</v>
      </c>
      <c r="V851" s="62"/>
      <c r="W851" s="61" t="str">
        <f t="shared" si="41"/>
        <v>08</v>
      </c>
      <c r="X851" s="62" t="str">
        <f t="shared" si="42"/>
        <v>17</v>
      </c>
      <c r="Y851" s="63">
        <v>1</v>
      </c>
    </row>
    <row r="852" spans="1:25" ht="14.4">
      <c r="A852" s="61" t="s">
        <v>1273</v>
      </c>
      <c r="B852" s="61" t="s">
        <v>187</v>
      </c>
      <c r="C852" s="61" t="s">
        <v>2090</v>
      </c>
      <c r="D852" s="61" t="s">
        <v>3794</v>
      </c>
      <c r="E852" s="61" t="s">
        <v>3845</v>
      </c>
      <c r="F852" s="61" t="s">
        <v>5398</v>
      </c>
      <c r="G852" s="61" t="s">
        <v>3780</v>
      </c>
      <c r="H852" s="61" t="s">
        <v>5399</v>
      </c>
      <c r="I852" s="61" t="s">
        <v>3780</v>
      </c>
      <c r="J852" s="62">
        <f t="shared" si="40"/>
        <v>0.49462962962962964</v>
      </c>
      <c r="K852" s="63">
        <v>2</v>
      </c>
      <c r="M852" s="61" t="s">
        <v>1649</v>
      </c>
      <c r="N852" s="61" t="s">
        <v>165</v>
      </c>
      <c r="O852" s="61" t="s">
        <v>166</v>
      </c>
      <c r="P852" s="61" t="s">
        <v>3811</v>
      </c>
      <c r="Q852" s="61" t="s">
        <v>3812</v>
      </c>
      <c r="R852" s="61" t="s">
        <v>6827</v>
      </c>
      <c r="S852" s="61" t="s">
        <v>3780</v>
      </c>
      <c r="T852" s="61" t="s">
        <v>4316</v>
      </c>
      <c r="U852" s="61" t="s">
        <v>3780</v>
      </c>
      <c r="V852" s="62"/>
      <c r="W852" s="61" t="str">
        <f t="shared" si="41"/>
        <v>08</v>
      </c>
      <c r="X852" s="62" t="str">
        <f t="shared" si="42"/>
        <v>17</v>
      </c>
      <c r="Y852" s="63">
        <v>1</v>
      </c>
    </row>
    <row r="853" spans="1:25" ht="14.4">
      <c r="A853" s="61" t="s">
        <v>840</v>
      </c>
      <c r="B853" s="61" t="s">
        <v>187</v>
      </c>
      <c r="C853" s="61" t="s">
        <v>2124</v>
      </c>
      <c r="D853" s="61" t="s">
        <v>3867</v>
      </c>
      <c r="E853" s="61" t="s">
        <v>4123</v>
      </c>
      <c r="F853" s="61" t="s">
        <v>5400</v>
      </c>
      <c r="G853" s="61" t="s">
        <v>3767</v>
      </c>
      <c r="H853" s="61" t="s">
        <v>5401</v>
      </c>
      <c r="I853" s="61" t="s">
        <v>3767</v>
      </c>
      <c r="J853" s="62">
        <f t="shared" si="40"/>
        <v>0.49497685185185186</v>
      </c>
      <c r="K853" s="63">
        <v>0</v>
      </c>
      <c r="M853" s="61" t="s">
        <v>768</v>
      </c>
      <c r="N853" s="61" t="s">
        <v>165</v>
      </c>
      <c r="O853" s="61" t="s">
        <v>166</v>
      </c>
      <c r="P853" s="61" t="s">
        <v>3938</v>
      </c>
      <c r="Q853" s="61" t="s">
        <v>3812</v>
      </c>
      <c r="R853" s="61" t="s">
        <v>6828</v>
      </c>
      <c r="S853" s="61" t="s">
        <v>3780</v>
      </c>
      <c r="T853" s="61" t="s">
        <v>6829</v>
      </c>
      <c r="U853" s="61" t="s">
        <v>3780</v>
      </c>
      <c r="V853" s="62"/>
      <c r="W853" s="61" t="str">
        <f t="shared" si="41"/>
        <v>08</v>
      </c>
      <c r="X853" s="62" t="str">
        <f t="shared" si="42"/>
        <v>17</v>
      </c>
      <c r="Y853" s="63">
        <v>1</v>
      </c>
    </row>
    <row r="854" spans="1:25" ht="14.4">
      <c r="A854" s="61" t="s">
        <v>1418</v>
      </c>
      <c r="B854" s="61" t="s">
        <v>187</v>
      </c>
      <c r="C854" s="61" t="s">
        <v>2090</v>
      </c>
      <c r="D854" s="61" t="s">
        <v>3950</v>
      </c>
      <c r="E854" s="61" t="s">
        <v>3968</v>
      </c>
      <c r="F854" s="61" t="s">
        <v>5402</v>
      </c>
      <c r="G854" s="61" t="s">
        <v>3780</v>
      </c>
      <c r="H854" s="61" t="s">
        <v>5403</v>
      </c>
      <c r="I854" s="61" t="s">
        <v>3780</v>
      </c>
      <c r="J854" s="62">
        <f t="shared" si="40"/>
        <v>0.49504629629629626</v>
      </c>
      <c r="K854" s="63">
        <v>2</v>
      </c>
      <c r="M854" s="61" t="s">
        <v>1515</v>
      </c>
      <c r="N854" s="61" t="s">
        <v>165</v>
      </c>
      <c r="O854" s="61" t="s">
        <v>134</v>
      </c>
      <c r="P854" s="61" t="s">
        <v>3782</v>
      </c>
      <c r="Q854" s="61" t="s">
        <v>3812</v>
      </c>
      <c r="R854" s="61" t="s">
        <v>6830</v>
      </c>
      <c r="S854" s="61" t="s">
        <v>3780</v>
      </c>
      <c r="T854" s="61" t="s">
        <v>6631</v>
      </c>
      <c r="U854" s="61" t="s">
        <v>3780</v>
      </c>
      <c r="V854" s="62"/>
      <c r="W854" s="61" t="str">
        <f t="shared" si="41"/>
        <v>08</v>
      </c>
      <c r="X854" s="62" t="str">
        <f t="shared" si="42"/>
        <v>17</v>
      </c>
      <c r="Y854" s="63">
        <v>1</v>
      </c>
    </row>
    <row r="855" spans="1:25" ht="14.4">
      <c r="A855" s="61" t="s">
        <v>635</v>
      </c>
      <c r="B855" s="61" t="s">
        <v>187</v>
      </c>
      <c r="C855" s="61" t="s">
        <v>2090</v>
      </c>
      <c r="D855" s="61" t="s">
        <v>3794</v>
      </c>
      <c r="E855" s="61" t="s">
        <v>3812</v>
      </c>
      <c r="F855" s="61" t="s">
        <v>5404</v>
      </c>
      <c r="G855" s="61" t="s">
        <v>3780</v>
      </c>
      <c r="H855" s="61" t="s">
        <v>5405</v>
      </c>
      <c r="I855" s="61" t="s">
        <v>3780</v>
      </c>
      <c r="J855" s="62">
        <f t="shared" si="40"/>
        <v>0.49722222222222218</v>
      </c>
      <c r="K855" s="63">
        <v>2</v>
      </c>
      <c r="M855" s="61" t="s">
        <v>1474</v>
      </c>
      <c r="N855" s="61" t="s">
        <v>165</v>
      </c>
      <c r="O855" s="61" t="s">
        <v>166</v>
      </c>
      <c r="P855" s="61" t="s">
        <v>4015</v>
      </c>
      <c r="Q855" s="61" t="s">
        <v>3812</v>
      </c>
      <c r="R855" s="61" t="s">
        <v>6830</v>
      </c>
      <c r="S855" s="61" t="s">
        <v>3780</v>
      </c>
      <c r="T855" s="61" t="s">
        <v>4357</v>
      </c>
      <c r="U855" s="61" t="s">
        <v>3780</v>
      </c>
      <c r="V855" s="62"/>
      <c r="W855" s="61" t="str">
        <f t="shared" si="41"/>
        <v>08</v>
      </c>
      <c r="X855" s="62" t="str">
        <f t="shared" si="42"/>
        <v>17</v>
      </c>
      <c r="Y855" s="63">
        <v>1</v>
      </c>
    </row>
    <row r="856" spans="1:25" ht="14.4">
      <c r="A856" s="61" t="s">
        <v>928</v>
      </c>
      <c r="B856" s="61" t="s">
        <v>187</v>
      </c>
      <c r="C856" s="61" t="s">
        <v>2124</v>
      </c>
      <c r="D856" s="61" t="s">
        <v>3794</v>
      </c>
      <c r="E856" s="61" t="s">
        <v>3845</v>
      </c>
      <c r="F856" s="61" t="s">
        <v>5406</v>
      </c>
      <c r="G856" s="61" t="s">
        <v>3780</v>
      </c>
      <c r="H856" s="61" t="s">
        <v>5407</v>
      </c>
      <c r="I856" s="61" t="s">
        <v>3780</v>
      </c>
      <c r="J856" s="62">
        <f t="shared" si="40"/>
        <v>0.49747685185185186</v>
      </c>
      <c r="K856" s="63">
        <v>2</v>
      </c>
      <c r="M856" s="61" t="s">
        <v>632</v>
      </c>
      <c r="N856" s="61" t="s">
        <v>165</v>
      </c>
      <c r="O856" s="61" t="s">
        <v>166</v>
      </c>
      <c r="P856" s="61" t="s">
        <v>3782</v>
      </c>
      <c r="Q856" s="61" t="s">
        <v>3812</v>
      </c>
      <c r="R856" s="61" t="s">
        <v>4490</v>
      </c>
      <c r="S856" s="61" t="s">
        <v>3780</v>
      </c>
      <c r="T856" s="61" t="s">
        <v>6699</v>
      </c>
      <c r="U856" s="61" t="s">
        <v>3780</v>
      </c>
      <c r="V856" s="62"/>
      <c r="W856" s="61" t="str">
        <f t="shared" si="41"/>
        <v>08</v>
      </c>
      <c r="X856" s="62" t="str">
        <f t="shared" si="42"/>
        <v>17</v>
      </c>
      <c r="Y856" s="63">
        <v>1</v>
      </c>
    </row>
    <row r="857" spans="1:25" ht="14.4">
      <c r="A857" s="61" t="s">
        <v>1193</v>
      </c>
      <c r="B857" s="61" t="s">
        <v>187</v>
      </c>
      <c r="C857" s="61" t="s">
        <v>3622</v>
      </c>
      <c r="D857" s="61" t="s">
        <v>4015</v>
      </c>
      <c r="E857" s="61" t="s">
        <v>4577</v>
      </c>
      <c r="F857" s="61" t="s">
        <v>5408</v>
      </c>
      <c r="G857" s="61" t="s">
        <v>3780</v>
      </c>
      <c r="H857" s="61" t="s">
        <v>5409</v>
      </c>
      <c r="I857" s="61" t="s">
        <v>3780</v>
      </c>
      <c r="J857" s="62">
        <f t="shared" si="40"/>
        <v>0.49767361111111119</v>
      </c>
      <c r="K857" s="63">
        <v>2</v>
      </c>
      <c r="M857" s="61" t="s">
        <v>1679</v>
      </c>
      <c r="N857" s="61" t="s">
        <v>165</v>
      </c>
      <c r="O857" s="61" t="s">
        <v>166</v>
      </c>
      <c r="P857" s="61" t="s">
        <v>4015</v>
      </c>
      <c r="Q857" s="61" t="s">
        <v>3812</v>
      </c>
      <c r="R857" s="61" t="s">
        <v>4490</v>
      </c>
      <c r="S857" s="61" t="s">
        <v>3780</v>
      </c>
      <c r="T857" s="61" t="s">
        <v>4803</v>
      </c>
      <c r="U857" s="61" t="s">
        <v>3780</v>
      </c>
      <c r="V857" s="62"/>
      <c r="W857" s="61" t="str">
        <f t="shared" si="41"/>
        <v>08</v>
      </c>
      <c r="X857" s="62" t="str">
        <f t="shared" si="42"/>
        <v>17</v>
      </c>
      <c r="Y857" s="63">
        <v>1</v>
      </c>
    </row>
    <row r="858" spans="1:25" ht="14.4">
      <c r="A858" s="61" t="s">
        <v>362</v>
      </c>
      <c r="B858" s="61" t="s">
        <v>40</v>
      </c>
      <c r="C858" s="61" t="s">
        <v>2016</v>
      </c>
      <c r="D858" s="61" t="s">
        <v>3938</v>
      </c>
      <c r="E858" s="61" t="s">
        <v>3988</v>
      </c>
      <c r="F858" s="61" t="s">
        <v>4168</v>
      </c>
      <c r="G858" s="61" t="s">
        <v>3767</v>
      </c>
      <c r="H858" s="61" t="s">
        <v>5192</v>
      </c>
      <c r="I858" s="61" t="s">
        <v>3767</v>
      </c>
      <c r="J858" s="62">
        <f t="shared" si="40"/>
        <v>0.49999999999999994</v>
      </c>
      <c r="K858" s="63">
        <v>0</v>
      </c>
      <c r="M858" s="61" t="s">
        <v>464</v>
      </c>
      <c r="N858" s="61" t="s">
        <v>165</v>
      </c>
      <c r="O858" s="61" t="s">
        <v>166</v>
      </c>
      <c r="P858" s="61" t="s">
        <v>3811</v>
      </c>
      <c r="Q858" s="61" t="s">
        <v>3812</v>
      </c>
      <c r="R858" s="61" t="s">
        <v>6831</v>
      </c>
      <c r="S858" s="61" t="s">
        <v>3780</v>
      </c>
      <c r="T858" s="61" t="s">
        <v>6832</v>
      </c>
      <c r="U858" s="61" t="s">
        <v>3780</v>
      </c>
      <c r="V858" s="62"/>
      <c r="W858" s="61" t="str">
        <f t="shared" si="41"/>
        <v>08</v>
      </c>
      <c r="X858" s="62" t="str">
        <f t="shared" si="42"/>
        <v>18</v>
      </c>
      <c r="Y858" s="63">
        <v>1</v>
      </c>
    </row>
    <row r="859" spans="1:25" ht="14.4">
      <c r="A859" s="61" t="s">
        <v>1206</v>
      </c>
      <c r="B859" s="61" t="s">
        <v>40</v>
      </c>
      <c r="C859" s="61" t="s">
        <v>2016</v>
      </c>
      <c r="D859" s="61" t="s">
        <v>3947</v>
      </c>
      <c r="E859" s="61" t="s">
        <v>3988</v>
      </c>
      <c r="F859" s="61" t="s">
        <v>4168</v>
      </c>
      <c r="G859" s="61" t="s">
        <v>3767</v>
      </c>
      <c r="H859" s="61" t="s">
        <v>5192</v>
      </c>
      <c r="I859" s="61" t="s">
        <v>3767</v>
      </c>
      <c r="J859" s="62">
        <f t="shared" si="40"/>
        <v>0.49999999999999994</v>
      </c>
      <c r="K859" s="63">
        <v>0</v>
      </c>
      <c r="M859" s="61" t="s">
        <v>826</v>
      </c>
      <c r="N859" s="61" t="s">
        <v>165</v>
      </c>
      <c r="O859" s="61" t="s">
        <v>183</v>
      </c>
      <c r="P859" s="61" t="s">
        <v>3802</v>
      </c>
      <c r="Q859" s="61" t="s">
        <v>3812</v>
      </c>
      <c r="R859" s="61" t="s">
        <v>6831</v>
      </c>
      <c r="S859" s="61" t="s">
        <v>3780</v>
      </c>
      <c r="T859" s="61" t="s">
        <v>6833</v>
      </c>
      <c r="U859" s="61" t="s">
        <v>3780</v>
      </c>
      <c r="V859" s="62"/>
      <c r="W859" s="61" t="str">
        <f t="shared" si="41"/>
        <v>08</v>
      </c>
      <c r="X859" s="62" t="str">
        <f t="shared" si="42"/>
        <v>18</v>
      </c>
      <c r="Y859" s="63">
        <v>1</v>
      </c>
    </row>
    <row r="860" spans="1:25" ht="14.4">
      <c r="A860" s="61" t="s">
        <v>1127</v>
      </c>
      <c r="B860" s="61" t="s">
        <v>187</v>
      </c>
      <c r="C860" s="61" t="s">
        <v>2090</v>
      </c>
      <c r="D860" s="61" t="s">
        <v>3862</v>
      </c>
      <c r="E860" s="61" t="s">
        <v>3927</v>
      </c>
      <c r="F860" s="61" t="s">
        <v>5410</v>
      </c>
      <c r="G860" s="61" t="s">
        <v>3767</v>
      </c>
      <c r="H860" s="61" t="s">
        <v>5411</v>
      </c>
      <c r="I860" s="61" t="s">
        <v>3767</v>
      </c>
      <c r="J860" s="62">
        <f t="shared" si="40"/>
        <v>0.50003472222222234</v>
      </c>
      <c r="K860" s="63">
        <v>0</v>
      </c>
      <c r="M860" s="61" t="s">
        <v>1515</v>
      </c>
      <c r="N860" s="61" t="s">
        <v>165</v>
      </c>
      <c r="O860" s="61" t="s">
        <v>134</v>
      </c>
      <c r="P860" s="61" t="s">
        <v>3947</v>
      </c>
      <c r="Q860" s="61" t="s">
        <v>3812</v>
      </c>
      <c r="R860" s="61" t="s">
        <v>6831</v>
      </c>
      <c r="S860" s="61" t="s">
        <v>3780</v>
      </c>
      <c r="T860" s="61" t="s">
        <v>4110</v>
      </c>
      <c r="U860" s="61" t="s">
        <v>3780</v>
      </c>
      <c r="V860" s="62"/>
      <c r="W860" s="61" t="str">
        <f t="shared" si="41"/>
        <v>08</v>
      </c>
      <c r="X860" s="62" t="str">
        <f t="shared" si="42"/>
        <v>17</v>
      </c>
      <c r="Y860" s="63">
        <v>1</v>
      </c>
    </row>
    <row r="861" spans="1:25" ht="14.4">
      <c r="A861" s="61" t="s">
        <v>1198</v>
      </c>
      <c r="B861" s="61" t="s">
        <v>187</v>
      </c>
      <c r="C861" s="61" t="s">
        <v>2090</v>
      </c>
      <c r="D861" s="61" t="s">
        <v>3859</v>
      </c>
      <c r="E861" s="61" t="s">
        <v>3812</v>
      </c>
      <c r="F861" s="61" t="s">
        <v>5412</v>
      </c>
      <c r="G861" s="61" t="s">
        <v>3780</v>
      </c>
      <c r="H861" s="61" t="s">
        <v>5413</v>
      </c>
      <c r="I861" s="61" t="s">
        <v>3780</v>
      </c>
      <c r="J861" s="62">
        <f t="shared" si="40"/>
        <v>0.50089120370370366</v>
      </c>
      <c r="K861" s="63">
        <v>2</v>
      </c>
      <c r="M861" s="61" t="s">
        <v>631</v>
      </c>
      <c r="N861" s="61" t="s">
        <v>165</v>
      </c>
      <c r="O861" s="61" t="s">
        <v>166</v>
      </c>
      <c r="P861" s="61" t="s">
        <v>3837</v>
      </c>
      <c r="Q861" s="61" t="s">
        <v>3812</v>
      </c>
      <c r="R861" s="61" t="s">
        <v>6834</v>
      </c>
      <c r="S861" s="61" t="s">
        <v>3780</v>
      </c>
      <c r="T861" s="61" t="s">
        <v>4246</v>
      </c>
      <c r="U861" s="61" t="s">
        <v>3780</v>
      </c>
      <c r="V861" s="62"/>
      <c r="W861" s="61" t="str">
        <f t="shared" si="41"/>
        <v>08</v>
      </c>
      <c r="X861" s="62" t="str">
        <f t="shared" si="42"/>
        <v>17</v>
      </c>
      <c r="Y861" s="63">
        <v>1</v>
      </c>
    </row>
    <row r="862" spans="1:25" ht="14.4">
      <c r="A862" s="61" t="s">
        <v>1193</v>
      </c>
      <c r="B862" s="61" t="s">
        <v>187</v>
      </c>
      <c r="C862" s="61" t="s">
        <v>3622</v>
      </c>
      <c r="D862" s="61" t="s">
        <v>3938</v>
      </c>
      <c r="E862" s="61" t="s">
        <v>3927</v>
      </c>
      <c r="F862" s="61" t="s">
        <v>5414</v>
      </c>
      <c r="G862" s="61" t="s">
        <v>3780</v>
      </c>
      <c r="H862" s="61" t="s">
        <v>4703</v>
      </c>
      <c r="I862" s="61" t="s">
        <v>3780</v>
      </c>
      <c r="J862" s="62">
        <f t="shared" si="40"/>
        <v>0.50126157407407401</v>
      </c>
      <c r="K862" s="63">
        <v>2</v>
      </c>
      <c r="M862" s="61" t="s">
        <v>169</v>
      </c>
      <c r="N862" s="61" t="s">
        <v>165</v>
      </c>
      <c r="O862" s="61" t="s">
        <v>166</v>
      </c>
      <c r="P862" s="61" t="s">
        <v>3862</v>
      </c>
      <c r="Q862" s="61" t="s">
        <v>3812</v>
      </c>
      <c r="R862" s="61" t="s">
        <v>6835</v>
      </c>
      <c r="S862" s="61" t="s">
        <v>3780</v>
      </c>
      <c r="T862" s="61" t="s">
        <v>6836</v>
      </c>
      <c r="U862" s="61" t="s">
        <v>3780</v>
      </c>
      <c r="V862" s="62"/>
      <c r="W862" s="61" t="str">
        <f t="shared" si="41"/>
        <v>08</v>
      </c>
      <c r="X862" s="62" t="str">
        <f t="shared" si="42"/>
        <v>19</v>
      </c>
      <c r="Y862" s="63">
        <v>1</v>
      </c>
    </row>
    <row r="863" spans="1:25" ht="14.4">
      <c r="A863" s="61" t="s">
        <v>1199</v>
      </c>
      <c r="B863" s="61" t="s">
        <v>40</v>
      </c>
      <c r="C863" s="61" t="s">
        <v>2010</v>
      </c>
      <c r="D863" s="61" t="s">
        <v>3852</v>
      </c>
      <c r="E863" s="61" t="s">
        <v>3849</v>
      </c>
      <c r="F863" s="61" t="s">
        <v>5415</v>
      </c>
      <c r="G863" s="61" t="s">
        <v>4087</v>
      </c>
      <c r="H863" s="61" t="s">
        <v>5416</v>
      </c>
      <c r="I863" s="61" t="s">
        <v>3780</v>
      </c>
      <c r="J863" s="62">
        <f t="shared" si="40"/>
        <v>0.50170138888888882</v>
      </c>
      <c r="K863" s="63">
        <v>2</v>
      </c>
      <c r="M863" s="61" t="s">
        <v>271</v>
      </c>
      <c r="N863" s="61" t="s">
        <v>165</v>
      </c>
      <c r="O863" s="61" t="s">
        <v>207</v>
      </c>
      <c r="P863" s="61" t="s">
        <v>3859</v>
      </c>
      <c r="Q863" s="61" t="s">
        <v>3812</v>
      </c>
      <c r="R863" s="61" t="s">
        <v>6837</v>
      </c>
      <c r="S863" s="61" t="s">
        <v>3780</v>
      </c>
      <c r="T863" s="61" t="s">
        <v>6838</v>
      </c>
      <c r="U863" s="61" t="s">
        <v>3780</v>
      </c>
      <c r="V863" s="62"/>
      <c r="W863" s="61" t="str">
        <f t="shared" si="41"/>
        <v>08</v>
      </c>
      <c r="X863" s="62" t="str">
        <f t="shared" si="42"/>
        <v>17</v>
      </c>
      <c r="Y863" s="63">
        <v>1</v>
      </c>
    </row>
    <row r="864" spans="1:25" ht="14.4">
      <c r="A864" s="61" t="s">
        <v>840</v>
      </c>
      <c r="B864" s="61" t="s">
        <v>187</v>
      </c>
      <c r="C864" s="61" t="s">
        <v>2124</v>
      </c>
      <c r="D864" s="61" t="s">
        <v>3834</v>
      </c>
      <c r="E864" s="61" t="s">
        <v>1776</v>
      </c>
      <c r="F864" s="61" t="s">
        <v>5417</v>
      </c>
      <c r="G864" s="61" t="s">
        <v>1776</v>
      </c>
      <c r="H864" s="61" t="s">
        <v>5418</v>
      </c>
      <c r="I864" s="61" t="s">
        <v>1776</v>
      </c>
      <c r="J864" s="62">
        <f t="shared" si="40"/>
        <v>0.50413194444444454</v>
      </c>
      <c r="K864" s="63">
        <v>2</v>
      </c>
      <c r="M864" s="61" t="s">
        <v>1515</v>
      </c>
      <c r="N864" s="61" t="s">
        <v>165</v>
      </c>
      <c r="O864" s="61" t="s">
        <v>134</v>
      </c>
      <c r="P864" s="61" t="s">
        <v>3802</v>
      </c>
      <c r="Q864" s="61" t="s">
        <v>3812</v>
      </c>
      <c r="R864" s="61" t="s">
        <v>6837</v>
      </c>
      <c r="S864" s="61" t="s">
        <v>3780</v>
      </c>
      <c r="T864" s="61" t="s">
        <v>3839</v>
      </c>
      <c r="U864" s="61" t="s">
        <v>3780</v>
      </c>
      <c r="V864" s="62"/>
      <c r="W864" s="61" t="str">
        <f t="shared" si="41"/>
        <v>08</v>
      </c>
      <c r="X864" s="62" t="str">
        <f t="shared" si="42"/>
        <v>17</v>
      </c>
      <c r="Y864" s="63">
        <v>1</v>
      </c>
    </row>
    <row r="865" spans="1:25" ht="14.4">
      <c r="A865" s="61" t="s">
        <v>1127</v>
      </c>
      <c r="B865" s="61" t="s">
        <v>187</v>
      </c>
      <c r="C865" s="61" t="s">
        <v>2090</v>
      </c>
      <c r="D865" s="61" t="s">
        <v>3829</v>
      </c>
      <c r="E865" s="61" t="s">
        <v>4123</v>
      </c>
      <c r="F865" s="61" t="s">
        <v>5419</v>
      </c>
      <c r="G865" s="61" t="s">
        <v>3767</v>
      </c>
      <c r="H865" s="61" t="s">
        <v>5420</v>
      </c>
      <c r="I865" s="61" t="s">
        <v>3767</v>
      </c>
      <c r="J865" s="62">
        <f t="shared" si="40"/>
        <v>0.50538194444444451</v>
      </c>
      <c r="K865" s="63">
        <v>0</v>
      </c>
      <c r="M865" s="61" t="s">
        <v>768</v>
      </c>
      <c r="N865" s="61" t="s">
        <v>165</v>
      </c>
      <c r="O865" s="61" t="s">
        <v>166</v>
      </c>
      <c r="P865" s="61" t="s">
        <v>3960</v>
      </c>
      <c r="Q865" s="61" t="s">
        <v>3812</v>
      </c>
      <c r="R865" s="61" t="s">
        <v>6839</v>
      </c>
      <c r="S865" s="61" t="s">
        <v>3780</v>
      </c>
      <c r="T865" s="61" t="s">
        <v>6840</v>
      </c>
      <c r="U865" s="61" t="s">
        <v>3780</v>
      </c>
      <c r="V865" s="62"/>
      <c r="W865" s="61" t="str">
        <f t="shared" si="41"/>
        <v>08</v>
      </c>
      <c r="X865" s="62" t="str">
        <f t="shared" si="42"/>
        <v>18</v>
      </c>
      <c r="Y865" s="63">
        <v>1</v>
      </c>
    </row>
    <row r="866" spans="1:25" ht="14.4">
      <c r="A866" s="61" t="s">
        <v>1206</v>
      </c>
      <c r="B866" s="61" t="s">
        <v>40</v>
      </c>
      <c r="C866" s="61" t="s">
        <v>2016</v>
      </c>
      <c r="D866" s="61" t="s">
        <v>4015</v>
      </c>
      <c r="E866" s="61" t="s">
        <v>3849</v>
      </c>
      <c r="F866" s="61" t="s">
        <v>4093</v>
      </c>
      <c r="G866" s="61" t="s">
        <v>3767</v>
      </c>
      <c r="H866" s="61" t="s">
        <v>5421</v>
      </c>
      <c r="I866" s="61" t="s">
        <v>3767</v>
      </c>
      <c r="J866" s="62">
        <f t="shared" si="40"/>
        <v>0.50572916666666656</v>
      </c>
      <c r="K866" s="63">
        <v>0</v>
      </c>
      <c r="M866" s="61" t="s">
        <v>771</v>
      </c>
      <c r="N866" s="61" t="s">
        <v>165</v>
      </c>
      <c r="O866" s="61" t="s">
        <v>166</v>
      </c>
      <c r="P866" s="61" t="s">
        <v>3840</v>
      </c>
      <c r="Q866" s="61" t="s">
        <v>3812</v>
      </c>
      <c r="R866" s="61" t="s">
        <v>6841</v>
      </c>
      <c r="S866" s="61" t="s">
        <v>3780</v>
      </c>
      <c r="T866" s="61" t="s">
        <v>5944</v>
      </c>
      <c r="U866" s="61" t="s">
        <v>3780</v>
      </c>
      <c r="V866" s="62"/>
      <c r="W866" s="61" t="str">
        <f t="shared" si="41"/>
        <v>08</v>
      </c>
      <c r="X866" s="62" t="str">
        <f t="shared" si="42"/>
        <v>17</v>
      </c>
      <c r="Y866" s="63">
        <v>1</v>
      </c>
    </row>
    <row r="867" spans="1:25" ht="14.4">
      <c r="A867" s="61" t="s">
        <v>1127</v>
      </c>
      <c r="B867" s="61" t="s">
        <v>187</v>
      </c>
      <c r="C867" s="61" t="s">
        <v>2090</v>
      </c>
      <c r="D867" s="61" t="s">
        <v>3782</v>
      </c>
      <c r="E867" s="61" t="s">
        <v>3927</v>
      </c>
      <c r="F867" s="61" t="s">
        <v>5422</v>
      </c>
      <c r="G867" s="61" t="s">
        <v>3767</v>
      </c>
      <c r="H867" s="61" t="s">
        <v>5423</v>
      </c>
      <c r="I867" s="61" t="s">
        <v>3767</v>
      </c>
      <c r="J867" s="62">
        <f t="shared" si="40"/>
        <v>0.50651620370370365</v>
      </c>
      <c r="K867" s="63">
        <v>0</v>
      </c>
      <c r="M867" s="61" t="s">
        <v>1722</v>
      </c>
      <c r="N867" s="61" t="s">
        <v>165</v>
      </c>
      <c r="O867" s="61" t="s">
        <v>166</v>
      </c>
      <c r="P867" s="61" t="s">
        <v>3872</v>
      </c>
      <c r="Q867" s="61" t="s">
        <v>3812</v>
      </c>
      <c r="R867" s="61" t="s">
        <v>6841</v>
      </c>
      <c r="S867" s="61" t="s">
        <v>3780</v>
      </c>
      <c r="T867" s="61" t="s">
        <v>5888</v>
      </c>
      <c r="U867" s="61" t="s">
        <v>3780</v>
      </c>
      <c r="V867" s="62"/>
      <c r="W867" s="61" t="str">
        <f t="shared" si="41"/>
        <v>08</v>
      </c>
      <c r="X867" s="62" t="str">
        <f t="shared" si="42"/>
        <v>17</v>
      </c>
      <c r="Y867" s="63">
        <v>1</v>
      </c>
    </row>
    <row r="868" spans="1:25" ht="14.4">
      <c r="A868" s="61" t="s">
        <v>638</v>
      </c>
      <c r="B868" s="61" t="s">
        <v>187</v>
      </c>
      <c r="C868" s="61" t="s">
        <v>2124</v>
      </c>
      <c r="D868" s="61" t="s">
        <v>3867</v>
      </c>
      <c r="E868" s="61" t="s">
        <v>3845</v>
      </c>
      <c r="F868" s="61" t="s">
        <v>5424</v>
      </c>
      <c r="G868" s="61" t="s">
        <v>3780</v>
      </c>
      <c r="H868" s="61" t="s">
        <v>5425</v>
      </c>
      <c r="I868" s="61" t="s">
        <v>3780</v>
      </c>
      <c r="J868" s="62">
        <f t="shared" si="40"/>
        <v>0.50739583333333327</v>
      </c>
      <c r="K868" s="63">
        <v>2</v>
      </c>
      <c r="M868" s="61" t="s">
        <v>169</v>
      </c>
      <c r="N868" s="61" t="s">
        <v>165</v>
      </c>
      <c r="O868" s="61" t="s">
        <v>166</v>
      </c>
      <c r="P868" s="61" t="s">
        <v>4015</v>
      </c>
      <c r="Q868" s="61" t="s">
        <v>3812</v>
      </c>
      <c r="R868" s="61" t="s">
        <v>5952</v>
      </c>
      <c r="S868" s="61" t="s">
        <v>3780</v>
      </c>
      <c r="T868" s="61" t="s">
        <v>6842</v>
      </c>
      <c r="U868" s="61" t="s">
        <v>3780</v>
      </c>
      <c r="V868" s="62"/>
      <c r="W868" s="61" t="str">
        <f t="shared" si="41"/>
        <v>08</v>
      </c>
      <c r="X868" s="62" t="str">
        <f t="shared" si="42"/>
        <v>17</v>
      </c>
      <c r="Y868" s="63">
        <v>1</v>
      </c>
    </row>
    <row r="869" spans="1:25" ht="14.4">
      <c r="A869" s="61" t="s">
        <v>186</v>
      </c>
      <c r="B869" s="61" t="s">
        <v>187</v>
      </c>
      <c r="C869" s="61" t="s">
        <v>2090</v>
      </c>
      <c r="D869" s="61" t="s">
        <v>3921</v>
      </c>
      <c r="E869" s="61" t="s">
        <v>3795</v>
      </c>
      <c r="F869" s="61" t="s">
        <v>5426</v>
      </c>
      <c r="G869" s="61" t="s">
        <v>3780</v>
      </c>
      <c r="H869" s="61" t="s">
        <v>5427</v>
      </c>
      <c r="I869" s="61" t="s">
        <v>3780</v>
      </c>
      <c r="J869" s="62">
        <f t="shared" si="40"/>
        <v>0.50812500000000005</v>
      </c>
      <c r="K869" s="63">
        <v>2</v>
      </c>
      <c r="M869" s="61" t="s">
        <v>931</v>
      </c>
      <c r="N869" s="61" t="s">
        <v>165</v>
      </c>
      <c r="O869" s="61" t="s">
        <v>134</v>
      </c>
      <c r="P869" s="61" t="s">
        <v>3840</v>
      </c>
      <c r="Q869" s="61" t="s">
        <v>3812</v>
      </c>
      <c r="R869" s="61" t="s">
        <v>6843</v>
      </c>
      <c r="S869" s="61" t="s">
        <v>3780</v>
      </c>
      <c r="T869" s="61" t="s">
        <v>6844</v>
      </c>
      <c r="U869" s="61" t="s">
        <v>3780</v>
      </c>
      <c r="V869" s="62"/>
      <c r="W869" s="61" t="str">
        <f t="shared" si="41"/>
        <v>08</v>
      </c>
      <c r="X869" s="62" t="str">
        <f t="shared" si="42"/>
        <v>18</v>
      </c>
      <c r="Y869" s="63">
        <v>1</v>
      </c>
    </row>
    <row r="870" spans="1:25" ht="14.4">
      <c r="A870" s="61" t="s">
        <v>635</v>
      </c>
      <c r="B870" s="61" t="s">
        <v>187</v>
      </c>
      <c r="C870" s="61" t="s">
        <v>2090</v>
      </c>
      <c r="D870" s="61" t="s">
        <v>3852</v>
      </c>
      <c r="E870" s="61" t="s">
        <v>3849</v>
      </c>
      <c r="F870" s="61" t="s">
        <v>5428</v>
      </c>
      <c r="G870" s="61" t="s">
        <v>3780</v>
      </c>
      <c r="H870" s="61" t="s">
        <v>5429</v>
      </c>
      <c r="I870" s="61" t="s">
        <v>3780</v>
      </c>
      <c r="J870" s="62">
        <f t="shared" si="40"/>
        <v>0.50905092592592593</v>
      </c>
      <c r="K870" s="63">
        <v>2</v>
      </c>
      <c r="M870" s="61" t="s">
        <v>826</v>
      </c>
      <c r="N870" s="61" t="s">
        <v>165</v>
      </c>
      <c r="O870" s="61" t="s">
        <v>183</v>
      </c>
      <c r="P870" s="61" t="s">
        <v>3938</v>
      </c>
      <c r="Q870" s="61" t="s">
        <v>3812</v>
      </c>
      <c r="R870" s="61" t="s">
        <v>5635</v>
      </c>
      <c r="S870" s="61" t="s">
        <v>3780</v>
      </c>
      <c r="T870" s="61" t="s">
        <v>6294</v>
      </c>
      <c r="U870" s="61" t="s">
        <v>3780</v>
      </c>
      <c r="V870" s="62"/>
      <c r="W870" s="61" t="str">
        <f t="shared" si="41"/>
        <v>08</v>
      </c>
      <c r="X870" s="62" t="str">
        <f t="shared" si="42"/>
        <v>17</v>
      </c>
      <c r="Y870" s="63">
        <v>1</v>
      </c>
    </row>
    <row r="871" spans="1:25" ht="14.4">
      <c r="A871" s="61" t="s">
        <v>556</v>
      </c>
      <c r="B871" s="61" t="s">
        <v>187</v>
      </c>
      <c r="C871" s="61" t="s">
        <v>2090</v>
      </c>
      <c r="D871" s="61" t="s">
        <v>3819</v>
      </c>
      <c r="E871" s="61" t="s">
        <v>3845</v>
      </c>
      <c r="F871" s="61" t="s">
        <v>5430</v>
      </c>
      <c r="G871" s="61" t="s">
        <v>3780</v>
      </c>
      <c r="H871" s="61" t="s">
        <v>5431</v>
      </c>
      <c r="I871" s="61" t="s">
        <v>3780</v>
      </c>
      <c r="J871" s="62">
        <f t="shared" si="40"/>
        <v>0.50980324074074079</v>
      </c>
      <c r="K871" s="63">
        <v>2</v>
      </c>
      <c r="M871" s="61" t="s">
        <v>271</v>
      </c>
      <c r="N871" s="61" t="s">
        <v>165</v>
      </c>
      <c r="O871" s="61" t="s">
        <v>207</v>
      </c>
      <c r="P871" s="61" t="s">
        <v>3852</v>
      </c>
      <c r="Q871" s="61" t="s">
        <v>3812</v>
      </c>
      <c r="R871" s="61" t="s">
        <v>6845</v>
      </c>
      <c r="S871" s="61" t="s">
        <v>3780</v>
      </c>
      <c r="T871" s="61" t="s">
        <v>6846</v>
      </c>
      <c r="U871" s="61" t="s">
        <v>3780</v>
      </c>
      <c r="V871" s="62"/>
      <c r="W871" s="61" t="str">
        <f t="shared" si="41"/>
        <v>08</v>
      </c>
      <c r="X871" s="62" t="str">
        <f t="shared" si="42"/>
        <v>17</v>
      </c>
      <c r="Y871" s="63">
        <v>1</v>
      </c>
    </row>
    <row r="872" spans="1:25" ht="14.4">
      <c r="A872" s="61" t="s">
        <v>1419</v>
      </c>
      <c r="B872" s="61" t="s">
        <v>187</v>
      </c>
      <c r="C872" s="61" t="s">
        <v>2090</v>
      </c>
      <c r="D872" s="61" t="s">
        <v>3859</v>
      </c>
      <c r="E872" s="61" t="s">
        <v>3795</v>
      </c>
      <c r="F872" s="61" t="s">
        <v>5432</v>
      </c>
      <c r="G872" s="61" t="s">
        <v>3780</v>
      </c>
      <c r="H872" s="61" t="s">
        <v>5433</v>
      </c>
      <c r="I872" s="61" t="s">
        <v>3780</v>
      </c>
      <c r="J872" s="62">
        <f t="shared" si="40"/>
        <v>0.51311342592592601</v>
      </c>
      <c r="K872" s="63">
        <v>2</v>
      </c>
      <c r="M872" s="61" t="s">
        <v>632</v>
      </c>
      <c r="N872" s="61" t="s">
        <v>165</v>
      </c>
      <c r="O872" s="61" t="s">
        <v>166</v>
      </c>
      <c r="P872" s="61" t="s">
        <v>3862</v>
      </c>
      <c r="Q872" s="61" t="s">
        <v>3812</v>
      </c>
      <c r="R872" s="61" t="s">
        <v>6847</v>
      </c>
      <c r="S872" s="61" t="s">
        <v>3780</v>
      </c>
      <c r="T872" s="61" t="s">
        <v>4088</v>
      </c>
      <c r="U872" s="61" t="s">
        <v>3780</v>
      </c>
      <c r="V872" s="62"/>
      <c r="W872" s="61" t="str">
        <f t="shared" si="41"/>
        <v>08</v>
      </c>
      <c r="X872" s="62" t="str">
        <f t="shared" si="42"/>
        <v>17</v>
      </c>
      <c r="Y872" s="63">
        <v>1</v>
      </c>
    </row>
    <row r="873" spans="1:25" ht="14.4">
      <c r="A873" s="61" t="s">
        <v>1127</v>
      </c>
      <c r="B873" s="61" t="s">
        <v>187</v>
      </c>
      <c r="C873" s="61" t="s">
        <v>2090</v>
      </c>
      <c r="D873" s="61" t="s">
        <v>3811</v>
      </c>
      <c r="E873" s="61" t="s">
        <v>3927</v>
      </c>
      <c r="F873" s="61" t="s">
        <v>5434</v>
      </c>
      <c r="G873" s="61" t="s">
        <v>3767</v>
      </c>
      <c r="H873" s="61" t="s">
        <v>5435</v>
      </c>
      <c r="I873" s="61" t="s">
        <v>3767</v>
      </c>
      <c r="J873" s="62">
        <f t="shared" si="40"/>
        <v>0.5141782407407407</v>
      </c>
      <c r="K873" s="63">
        <v>0</v>
      </c>
      <c r="M873" s="61" t="s">
        <v>1548</v>
      </c>
      <c r="N873" s="61" t="s">
        <v>165</v>
      </c>
      <c r="O873" s="61" t="s">
        <v>166</v>
      </c>
      <c r="P873" s="61" t="s">
        <v>3802</v>
      </c>
      <c r="Q873" s="61" t="s">
        <v>3812</v>
      </c>
      <c r="R873" s="61" t="s">
        <v>6848</v>
      </c>
      <c r="S873" s="61" t="s">
        <v>3780</v>
      </c>
      <c r="T873" s="61" t="s">
        <v>6849</v>
      </c>
      <c r="U873" s="61" t="s">
        <v>3780</v>
      </c>
      <c r="V873" s="62"/>
      <c r="W873" s="61" t="str">
        <f t="shared" si="41"/>
        <v>08</v>
      </c>
      <c r="X873" s="62" t="str">
        <f t="shared" si="42"/>
        <v>19</v>
      </c>
      <c r="Y873" s="63">
        <v>1</v>
      </c>
    </row>
    <row r="874" spans="1:25" ht="14.4">
      <c r="A874" s="61" t="s">
        <v>1013</v>
      </c>
      <c r="B874" s="61" t="s">
        <v>187</v>
      </c>
      <c r="C874" s="61" t="s">
        <v>2090</v>
      </c>
      <c r="D874" s="61" t="s">
        <v>3950</v>
      </c>
      <c r="E874" s="61" t="s">
        <v>3968</v>
      </c>
      <c r="F874" s="61" t="s">
        <v>5436</v>
      </c>
      <c r="G874" s="61" t="s">
        <v>3780</v>
      </c>
      <c r="H874" s="61" t="s">
        <v>5437</v>
      </c>
      <c r="I874" s="61" t="s">
        <v>3780</v>
      </c>
      <c r="J874" s="62">
        <f t="shared" si="40"/>
        <v>0.51511574074074074</v>
      </c>
      <c r="K874" s="63">
        <v>2</v>
      </c>
      <c r="M874" s="61" t="s">
        <v>931</v>
      </c>
      <c r="N874" s="61" t="s">
        <v>165</v>
      </c>
      <c r="O874" s="61" t="s">
        <v>134</v>
      </c>
      <c r="P874" s="61" t="s">
        <v>3837</v>
      </c>
      <c r="Q874" s="61" t="s">
        <v>3812</v>
      </c>
      <c r="R874" s="61" t="s">
        <v>5633</v>
      </c>
      <c r="S874" s="61" t="s">
        <v>3780</v>
      </c>
      <c r="T874" s="61" t="s">
        <v>6850</v>
      </c>
      <c r="U874" s="61" t="s">
        <v>3780</v>
      </c>
      <c r="V874" s="62"/>
      <c r="W874" s="61" t="str">
        <f t="shared" si="41"/>
        <v>08</v>
      </c>
      <c r="X874" s="62" t="str">
        <f t="shared" si="42"/>
        <v>17</v>
      </c>
      <c r="Y874" s="63">
        <v>1</v>
      </c>
    </row>
    <row r="875" spans="1:25" ht="14.4">
      <c r="A875" s="61" t="s">
        <v>1481</v>
      </c>
      <c r="B875" s="61" t="s">
        <v>187</v>
      </c>
      <c r="C875" s="61" t="s">
        <v>2090</v>
      </c>
      <c r="D875" s="61" t="s">
        <v>3950</v>
      </c>
      <c r="E875" s="61" t="s">
        <v>3968</v>
      </c>
      <c r="F875" s="61" t="s">
        <v>4891</v>
      </c>
      <c r="G875" s="61" t="s">
        <v>3780</v>
      </c>
      <c r="H875" s="61" t="s">
        <v>5438</v>
      </c>
      <c r="I875" s="61" t="s">
        <v>3780</v>
      </c>
      <c r="J875" s="62">
        <f t="shared" si="40"/>
        <v>0.51513888888888881</v>
      </c>
      <c r="K875" s="63">
        <v>2</v>
      </c>
      <c r="M875" s="61" t="s">
        <v>1133</v>
      </c>
      <c r="N875" s="61" t="s">
        <v>165</v>
      </c>
      <c r="O875" s="61" t="s">
        <v>166</v>
      </c>
      <c r="P875" s="61" t="s">
        <v>3947</v>
      </c>
      <c r="Q875" s="61" t="s">
        <v>3812</v>
      </c>
      <c r="R875" s="61" t="s">
        <v>5633</v>
      </c>
      <c r="S875" s="61" t="s">
        <v>3780</v>
      </c>
      <c r="T875" s="61" t="s">
        <v>5988</v>
      </c>
      <c r="U875" s="61" t="s">
        <v>3780</v>
      </c>
      <c r="V875" s="62"/>
      <c r="W875" s="61" t="str">
        <f t="shared" si="41"/>
        <v>08</v>
      </c>
      <c r="X875" s="62" t="str">
        <f t="shared" si="42"/>
        <v>17</v>
      </c>
      <c r="Y875" s="63">
        <v>1</v>
      </c>
    </row>
    <row r="876" spans="1:25" ht="14.4">
      <c r="A876" s="61" t="s">
        <v>273</v>
      </c>
      <c r="B876" s="61" t="s">
        <v>187</v>
      </c>
      <c r="C876" s="61" t="s">
        <v>2090</v>
      </c>
      <c r="D876" s="61" t="s">
        <v>3794</v>
      </c>
      <c r="E876" s="61" t="s">
        <v>3808</v>
      </c>
      <c r="F876" s="61" t="s">
        <v>5439</v>
      </c>
      <c r="G876" s="61" t="s">
        <v>3780</v>
      </c>
      <c r="H876" s="61" t="s">
        <v>5440</v>
      </c>
      <c r="I876" s="61" t="s">
        <v>3780</v>
      </c>
      <c r="J876" s="62">
        <f t="shared" si="40"/>
        <v>0.5166087962962963</v>
      </c>
      <c r="K876" s="63">
        <v>2</v>
      </c>
      <c r="M876" s="61" t="s">
        <v>169</v>
      </c>
      <c r="N876" s="61" t="s">
        <v>165</v>
      </c>
      <c r="O876" s="61" t="s">
        <v>166</v>
      </c>
      <c r="P876" s="61" t="s">
        <v>3782</v>
      </c>
      <c r="Q876" s="61" t="s">
        <v>3812</v>
      </c>
      <c r="R876" s="61" t="s">
        <v>6851</v>
      </c>
      <c r="S876" s="61" t="s">
        <v>3780</v>
      </c>
      <c r="T876" s="61" t="s">
        <v>6852</v>
      </c>
      <c r="U876" s="61" t="s">
        <v>3780</v>
      </c>
      <c r="V876" s="62"/>
      <c r="W876" s="61" t="str">
        <f t="shared" si="41"/>
        <v>08</v>
      </c>
      <c r="X876" s="62" t="str">
        <f t="shared" si="42"/>
        <v>22</v>
      </c>
      <c r="Y876" s="63">
        <v>2</v>
      </c>
    </row>
    <row r="877" spans="1:25" ht="14.4">
      <c r="A877" s="61" t="s">
        <v>997</v>
      </c>
      <c r="B877" s="61" t="s">
        <v>187</v>
      </c>
      <c r="C877" s="61" t="s">
        <v>2090</v>
      </c>
      <c r="D877" s="61" t="s">
        <v>3798</v>
      </c>
      <c r="E877" s="61" t="s">
        <v>3845</v>
      </c>
      <c r="F877" s="61" t="s">
        <v>5441</v>
      </c>
      <c r="G877" s="61" t="s">
        <v>3780</v>
      </c>
      <c r="H877" s="61" t="s">
        <v>5442</v>
      </c>
      <c r="I877" s="61" t="s">
        <v>3780</v>
      </c>
      <c r="J877" s="62">
        <f t="shared" si="40"/>
        <v>0.51696759259259251</v>
      </c>
      <c r="K877" s="63">
        <v>2</v>
      </c>
      <c r="M877" s="61" t="s">
        <v>931</v>
      </c>
      <c r="N877" s="61" t="s">
        <v>165</v>
      </c>
      <c r="O877" s="61" t="s">
        <v>134</v>
      </c>
      <c r="P877" s="61" t="s">
        <v>3807</v>
      </c>
      <c r="Q877" s="61" t="s">
        <v>3812</v>
      </c>
      <c r="R877" s="61" t="s">
        <v>4135</v>
      </c>
      <c r="S877" s="61" t="s">
        <v>3780</v>
      </c>
      <c r="T877" s="61" t="s">
        <v>6853</v>
      </c>
      <c r="U877" s="61" t="s">
        <v>3780</v>
      </c>
      <c r="V877" s="62"/>
      <c r="W877" s="61" t="str">
        <f t="shared" si="41"/>
        <v>08</v>
      </c>
      <c r="X877" s="62" t="str">
        <f t="shared" si="42"/>
        <v>17</v>
      </c>
      <c r="Y877" s="63">
        <v>1</v>
      </c>
    </row>
    <row r="878" spans="1:25" ht="14.4">
      <c r="A878" s="61" t="s">
        <v>122</v>
      </c>
      <c r="B878" s="61" t="s">
        <v>40</v>
      </c>
      <c r="C878" s="61" t="s">
        <v>2016</v>
      </c>
      <c r="D878" s="61" t="s">
        <v>3782</v>
      </c>
      <c r="E878" s="61" t="s">
        <v>3812</v>
      </c>
      <c r="F878" s="61" t="s">
        <v>5443</v>
      </c>
      <c r="G878" s="61" t="s">
        <v>3780</v>
      </c>
      <c r="H878" s="61" t="s">
        <v>5444</v>
      </c>
      <c r="I878" s="61" t="s">
        <v>3780</v>
      </c>
      <c r="J878" s="62">
        <f t="shared" si="40"/>
        <v>0.51733796296296286</v>
      </c>
      <c r="K878" s="63">
        <v>2</v>
      </c>
      <c r="M878" s="61" t="s">
        <v>766</v>
      </c>
      <c r="N878" s="61" t="s">
        <v>165</v>
      </c>
      <c r="O878" s="61" t="s">
        <v>166</v>
      </c>
      <c r="P878" s="61" t="s">
        <v>4015</v>
      </c>
      <c r="Q878" s="61" t="s">
        <v>3812</v>
      </c>
      <c r="R878" s="61" t="s">
        <v>6854</v>
      </c>
      <c r="S878" s="61" t="s">
        <v>3780</v>
      </c>
      <c r="T878" s="61" t="s">
        <v>6855</v>
      </c>
      <c r="U878" s="61" t="s">
        <v>3780</v>
      </c>
      <c r="V878" s="62"/>
      <c r="W878" s="61" t="str">
        <f t="shared" si="41"/>
        <v>08</v>
      </c>
      <c r="X878" s="62" t="str">
        <f t="shared" si="42"/>
        <v>17</v>
      </c>
      <c r="Y878" s="63">
        <v>1</v>
      </c>
    </row>
    <row r="879" spans="1:25" ht="14.4">
      <c r="A879" s="61" t="s">
        <v>1206</v>
      </c>
      <c r="B879" s="61" t="s">
        <v>40</v>
      </c>
      <c r="C879" s="61" t="s">
        <v>2016</v>
      </c>
      <c r="D879" s="61" t="s">
        <v>3894</v>
      </c>
      <c r="E879" s="61" t="s">
        <v>1776</v>
      </c>
      <c r="F879" s="61" t="s">
        <v>4093</v>
      </c>
      <c r="G879" s="61" t="s">
        <v>1776</v>
      </c>
      <c r="H879" s="61" t="s">
        <v>5445</v>
      </c>
      <c r="I879" s="61" t="s">
        <v>1776</v>
      </c>
      <c r="J879" s="62">
        <f t="shared" si="40"/>
        <v>0.52083333333333326</v>
      </c>
      <c r="K879" s="63">
        <v>2</v>
      </c>
      <c r="M879" s="61" t="s">
        <v>1278</v>
      </c>
      <c r="N879" s="61" t="s">
        <v>165</v>
      </c>
      <c r="O879" s="61" t="s">
        <v>134</v>
      </c>
      <c r="P879" s="61" t="s">
        <v>3802</v>
      </c>
      <c r="Q879" s="61" t="s">
        <v>3812</v>
      </c>
      <c r="R879" s="61" t="s">
        <v>6854</v>
      </c>
      <c r="S879" s="61" t="s">
        <v>3780</v>
      </c>
      <c r="T879" s="61" t="s">
        <v>6856</v>
      </c>
      <c r="U879" s="61" t="s">
        <v>3780</v>
      </c>
      <c r="V879" s="62"/>
      <c r="W879" s="61" t="str">
        <f t="shared" si="41"/>
        <v>08</v>
      </c>
      <c r="X879" s="62" t="str">
        <f t="shared" si="42"/>
        <v>17</v>
      </c>
      <c r="Y879" s="63">
        <v>1</v>
      </c>
    </row>
    <row r="880" spans="1:25" ht="14.4">
      <c r="A880" s="61" t="s">
        <v>1206</v>
      </c>
      <c r="B880" s="61" t="s">
        <v>40</v>
      </c>
      <c r="C880" s="61" t="s">
        <v>2016</v>
      </c>
      <c r="D880" s="61" t="s">
        <v>3811</v>
      </c>
      <c r="E880" s="61" t="s">
        <v>3812</v>
      </c>
      <c r="F880" s="61" t="s">
        <v>4093</v>
      </c>
      <c r="G880" s="61" t="s">
        <v>3767</v>
      </c>
      <c r="H880" s="61" t="s">
        <v>5445</v>
      </c>
      <c r="I880" s="61" t="s">
        <v>3767</v>
      </c>
      <c r="J880" s="62">
        <f t="shared" si="40"/>
        <v>0.52083333333333326</v>
      </c>
      <c r="K880" s="63">
        <v>0</v>
      </c>
      <c r="M880" s="61" t="s">
        <v>1133</v>
      </c>
      <c r="N880" s="61" t="s">
        <v>165</v>
      </c>
      <c r="O880" s="61" t="s">
        <v>166</v>
      </c>
      <c r="P880" s="61" t="s">
        <v>3992</v>
      </c>
      <c r="Q880" s="61" t="s">
        <v>3812</v>
      </c>
      <c r="R880" s="61" t="s">
        <v>6857</v>
      </c>
      <c r="S880" s="61" t="s">
        <v>3780</v>
      </c>
      <c r="T880" s="61" t="s">
        <v>4186</v>
      </c>
      <c r="U880" s="61" t="s">
        <v>3780</v>
      </c>
      <c r="V880" s="62"/>
      <c r="W880" s="61" t="str">
        <f t="shared" si="41"/>
        <v>08</v>
      </c>
      <c r="X880" s="62" t="str">
        <f t="shared" si="42"/>
        <v>17</v>
      </c>
      <c r="Y880" s="63">
        <v>1</v>
      </c>
    </row>
    <row r="881" spans="1:25" ht="14.4">
      <c r="A881" s="61" t="s">
        <v>1206</v>
      </c>
      <c r="B881" s="61" t="s">
        <v>40</v>
      </c>
      <c r="C881" s="61" t="s">
        <v>2016</v>
      </c>
      <c r="D881" s="61" t="s">
        <v>3872</v>
      </c>
      <c r="E881" s="61" t="s">
        <v>4002</v>
      </c>
      <c r="F881" s="61" t="s">
        <v>4168</v>
      </c>
      <c r="G881" s="61" t="s">
        <v>3767</v>
      </c>
      <c r="H881" s="61" t="s">
        <v>5272</v>
      </c>
      <c r="I881" s="61" t="s">
        <v>3767</v>
      </c>
      <c r="J881" s="62">
        <f t="shared" si="40"/>
        <v>0.52083333333333326</v>
      </c>
      <c r="K881" s="63">
        <v>0</v>
      </c>
      <c r="M881" s="61" t="s">
        <v>631</v>
      </c>
      <c r="N881" s="61" t="s">
        <v>165</v>
      </c>
      <c r="O881" s="61" t="s">
        <v>166</v>
      </c>
      <c r="P881" s="61" t="s">
        <v>3852</v>
      </c>
      <c r="Q881" s="61" t="s">
        <v>3812</v>
      </c>
      <c r="R881" s="61" t="s">
        <v>6858</v>
      </c>
      <c r="S881" s="61" t="s">
        <v>3780</v>
      </c>
      <c r="T881" s="61" t="s">
        <v>6859</v>
      </c>
      <c r="U881" s="61" t="s">
        <v>3780</v>
      </c>
      <c r="V881" s="62"/>
      <c r="W881" s="61" t="str">
        <f t="shared" si="41"/>
        <v>08</v>
      </c>
      <c r="X881" s="62" t="str">
        <f t="shared" si="42"/>
        <v>17</v>
      </c>
      <c r="Y881" s="63">
        <v>1</v>
      </c>
    </row>
    <row r="882" spans="1:25" ht="14.4">
      <c r="A882" s="61" t="s">
        <v>1268</v>
      </c>
      <c r="B882" s="61" t="s">
        <v>187</v>
      </c>
      <c r="C882" s="61" t="s">
        <v>2090</v>
      </c>
      <c r="D882" s="61" t="s">
        <v>3872</v>
      </c>
      <c r="E882" s="61" t="s">
        <v>5006</v>
      </c>
      <c r="F882" s="61" t="s">
        <v>5446</v>
      </c>
      <c r="G882" s="61" t="s">
        <v>3767</v>
      </c>
      <c r="H882" s="61" t="s">
        <v>5447</v>
      </c>
      <c r="I882" s="61" t="s">
        <v>3767</v>
      </c>
      <c r="J882" s="62">
        <f t="shared" si="40"/>
        <v>0.52100694444444451</v>
      </c>
      <c r="K882" s="63">
        <v>0</v>
      </c>
      <c r="M882" s="61" t="s">
        <v>169</v>
      </c>
      <c r="N882" s="61" t="s">
        <v>165</v>
      </c>
      <c r="O882" s="61" t="s">
        <v>166</v>
      </c>
      <c r="P882" s="61" t="s">
        <v>3867</v>
      </c>
      <c r="Q882" s="61" t="s">
        <v>3812</v>
      </c>
      <c r="R882" s="61" t="s">
        <v>6860</v>
      </c>
      <c r="S882" s="61" t="s">
        <v>3780</v>
      </c>
      <c r="T882" s="61" t="s">
        <v>6125</v>
      </c>
      <c r="U882" s="61" t="s">
        <v>3780</v>
      </c>
      <c r="V882" s="62"/>
      <c r="W882" s="61" t="str">
        <f t="shared" si="41"/>
        <v>08</v>
      </c>
      <c r="X882" s="62" t="str">
        <f t="shared" si="42"/>
        <v>17</v>
      </c>
      <c r="Y882" s="63">
        <v>1</v>
      </c>
    </row>
    <row r="883" spans="1:25" ht="14.4">
      <c r="A883" s="61" t="s">
        <v>840</v>
      </c>
      <c r="B883" s="61" t="s">
        <v>187</v>
      </c>
      <c r="C883" s="61" t="s">
        <v>2124</v>
      </c>
      <c r="D883" s="61" t="s">
        <v>3819</v>
      </c>
      <c r="E883" s="61" t="s">
        <v>3845</v>
      </c>
      <c r="F883" s="61" t="s">
        <v>4168</v>
      </c>
      <c r="G883" s="61" t="s">
        <v>3767</v>
      </c>
      <c r="H883" s="61" t="s">
        <v>5448</v>
      </c>
      <c r="I883" s="61" t="s">
        <v>3767</v>
      </c>
      <c r="J883" s="62">
        <f t="shared" si="40"/>
        <v>0.52269675925925929</v>
      </c>
      <c r="K883" s="63">
        <v>0</v>
      </c>
      <c r="M883" s="61" t="s">
        <v>931</v>
      </c>
      <c r="N883" s="61" t="s">
        <v>165</v>
      </c>
      <c r="O883" s="61" t="s">
        <v>134</v>
      </c>
      <c r="P883" s="61" t="s">
        <v>3957</v>
      </c>
      <c r="Q883" s="61" t="s">
        <v>3812</v>
      </c>
      <c r="R883" s="61" t="s">
        <v>6861</v>
      </c>
      <c r="S883" s="61" t="s">
        <v>3780</v>
      </c>
      <c r="T883" s="61" t="s">
        <v>6862</v>
      </c>
      <c r="U883" s="61" t="s">
        <v>3780</v>
      </c>
      <c r="V883" s="62"/>
      <c r="W883" s="61" t="str">
        <f t="shared" si="41"/>
        <v>08</v>
      </c>
      <c r="X883" s="62" t="str">
        <f t="shared" si="42"/>
        <v>17</v>
      </c>
      <c r="Y883" s="63">
        <v>1</v>
      </c>
    </row>
    <row r="884" spans="1:25" ht="14.4">
      <c r="A884" s="61" t="s">
        <v>638</v>
      </c>
      <c r="B884" s="61" t="s">
        <v>187</v>
      </c>
      <c r="C884" s="61" t="s">
        <v>2124</v>
      </c>
      <c r="D884" s="61" t="s">
        <v>3798</v>
      </c>
      <c r="E884" s="61" t="s">
        <v>3845</v>
      </c>
      <c r="F884" s="61" t="s">
        <v>3881</v>
      </c>
      <c r="G884" s="61" t="s">
        <v>3780</v>
      </c>
      <c r="H884" s="61" t="s">
        <v>5449</v>
      </c>
      <c r="I884" s="61" t="s">
        <v>3780</v>
      </c>
      <c r="J884" s="62">
        <f t="shared" si="40"/>
        <v>0.52471064814814816</v>
      </c>
      <c r="K884" s="63">
        <v>2</v>
      </c>
      <c r="M884" s="61" t="s">
        <v>766</v>
      </c>
      <c r="N884" s="61" t="s">
        <v>165</v>
      </c>
      <c r="O884" s="61" t="s">
        <v>166</v>
      </c>
      <c r="P884" s="61" t="s">
        <v>3894</v>
      </c>
      <c r="Q884" s="61" t="s">
        <v>3812</v>
      </c>
      <c r="R884" s="61" t="s">
        <v>6863</v>
      </c>
      <c r="S884" s="61" t="s">
        <v>3780</v>
      </c>
      <c r="T884" s="61" t="s">
        <v>6864</v>
      </c>
      <c r="U884" s="61" t="s">
        <v>3780</v>
      </c>
      <c r="V884" s="62"/>
      <c r="W884" s="61" t="str">
        <f t="shared" si="41"/>
        <v>08</v>
      </c>
      <c r="X884" s="62" t="str">
        <f t="shared" si="42"/>
        <v>18</v>
      </c>
      <c r="Y884" s="63">
        <v>1</v>
      </c>
    </row>
    <row r="885" spans="1:25" ht="14.4">
      <c r="A885" s="61" t="s">
        <v>928</v>
      </c>
      <c r="B885" s="61" t="s">
        <v>187</v>
      </c>
      <c r="C885" s="61" t="s">
        <v>2124</v>
      </c>
      <c r="D885" s="61" t="s">
        <v>3886</v>
      </c>
      <c r="E885" s="61" t="s">
        <v>4002</v>
      </c>
      <c r="F885" s="61" t="s">
        <v>5450</v>
      </c>
      <c r="G885" s="61" t="s">
        <v>3780</v>
      </c>
      <c r="H885" s="61" t="s">
        <v>5451</v>
      </c>
      <c r="I885" s="61" t="s">
        <v>3780</v>
      </c>
      <c r="J885" s="62">
        <f t="shared" si="40"/>
        <v>0.52940972222222227</v>
      </c>
      <c r="K885" s="63">
        <v>2</v>
      </c>
      <c r="M885" s="61" t="s">
        <v>1278</v>
      </c>
      <c r="N885" s="61" t="s">
        <v>165</v>
      </c>
      <c r="O885" s="61" t="s">
        <v>134</v>
      </c>
      <c r="P885" s="61" t="s">
        <v>3867</v>
      </c>
      <c r="Q885" s="61" t="s">
        <v>3812</v>
      </c>
      <c r="R885" s="61" t="s">
        <v>6863</v>
      </c>
      <c r="S885" s="61" t="s">
        <v>3847</v>
      </c>
      <c r="T885" s="61" t="s">
        <v>6865</v>
      </c>
      <c r="U885" s="61" t="s">
        <v>3847</v>
      </c>
      <c r="V885" s="62"/>
      <c r="W885" s="61" t="str">
        <f t="shared" si="41"/>
        <v>08</v>
      </c>
      <c r="X885" s="62" t="str">
        <f t="shared" si="42"/>
        <v>15</v>
      </c>
      <c r="Y885" s="63">
        <v>1</v>
      </c>
    </row>
    <row r="886" spans="1:25" ht="14.4">
      <c r="A886" s="61" t="s">
        <v>556</v>
      </c>
      <c r="B886" s="61" t="s">
        <v>187</v>
      </c>
      <c r="C886" s="61" t="s">
        <v>2090</v>
      </c>
      <c r="D886" s="61" t="s">
        <v>3867</v>
      </c>
      <c r="E886" s="61" t="s">
        <v>3927</v>
      </c>
      <c r="F886" s="61" t="s">
        <v>5452</v>
      </c>
      <c r="G886" s="61" t="s">
        <v>3780</v>
      </c>
      <c r="H886" s="61" t="s">
        <v>5453</v>
      </c>
      <c r="I886" s="61" t="s">
        <v>3780</v>
      </c>
      <c r="J886" s="62">
        <f t="shared" si="40"/>
        <v>0.52947916666666661</v>
      </c>
      <c r="K886" s="63">
        <v>2</v>
      </c>
      <c r="M886" s="61" t="s">
        <v>1515</v>
      </c>
      <c r="N886" s="61" t="s">
        <v>165</v>
      </c>
      <c r="O886" s="61" t="s">
        <v>134</v>
      </c>
      <c r="P886" s="61" t="s">
        <v>3992</v>
      </c>
      <c r="Q886" s="61" t="s">
        <v>3812</v>
      </c>
      <c r="R886" s="61" t="s">
        <v>5656</v>
      </c>
      <c r="S886" s="61" t="s">
        <v>3780</v>
      </c>
      <c r="T886" s="61" t="s">
        <v>4201</v>
      </c>
      <c r="U886" s="61" t="s">
        <v>3780</v>
      </c>
      <c r="V886" s="62"/>
      <c r="W886" s="61" t="str">
        <f t="shared" si="41"/>
        <v>08</v>
      </c>
      <c r="X886" s="62" t="str">
        <f t="shared" si="42"/>
        <v>17</v>
      </c>
      <c r="Y886" s="63">
        <v>1</v>
      </c>
    </row>
    <row r="887" spans="1:25" ht="14.4">
      <c r="A887" s="61" t="s">
        <v>928</v>
      </c>
      <c r="B887" s="61" t="s">
        <v>187</v>
      </c>
      <c r="C887" s="61" t="s">
        <v>2124</v>
      </c>
      <c r="D887" s="61" t="s">
        <v>3859</v>
      </c>
      <c r="E887" s="61" t="s">
        <v>3845</v>
      </c>
      <c r="F887" s="61" t="s">
        <v>5454</v>
      </c>
      <c r="G887" s="61" t="s">
        <v>3780</v>
      </c>
      <c r="H887" s="61" t="s">
        <v>5455</v>
      </c>
      <c r="I887" s="61" t="s">
        <v>3780</v>
      </c>
      <c r="J887" s="62">
        <f t="shared" si="40"/>
        <v>0.53303240740740754</v>
      </c>
      <c r="K887" s="63">
        <v>2</v>
      </c>
      <c r="M887" s="61" t="s">
        <v>271</v>
      </c>
      <c r="N887" s="61" t="s">
        <v>165</v>
      </c>
      <c r="O887" s="61" t="s">
        <v>207</v>
      </c>
      <c r="P887" s="61" t="s">
        <v>3782</v>
      </c>
      <c r="Q887" s="61" t="s">
        <v>3812</v>
      </c>
      <c r="R887" s="61" t="s">
        <v>6866</v>
      </c>
      <c r="S887" s="61" t="s">
        <v>3780</v>
      </c>
      <c r="T887" s="61" t="s">
        <v>4148</v>
      </c>
      <c r="U887" s="61" t="s">
        <v>3780</v>
      </c>
      <c r="V887" s="62"/>
      <c r="W887" s="61" t="str">
        <f t="shared" si="41"/>
        <v>08</v>
      </c>
      <c r="X887" s="62" t="str">
        <f t="shared" si="42"/>
        <v>17</v>
      </c>
      <c r="Y887" s="63">
        <v>1</v>
      </c>
    </row>
    <row r="888" spans="1:25" ht="14.4">
      <c r="A888" s="61" t="s">
        <v>452</v>
      </c>
      <c r="B888" s="61" t="s">
        <v>40</v>
      </c>
      <c r="C888" s="61" t="s">
        <v>2016</v>
      </c>
      <c r="D888" s="61" t="s">
        <v>3950</v>
      </c>
      <c r="E888" s="61" t="s">
        <v>1776</v>
      </c>
      <c r="F888" s="61" t="s">
        <v>4652</v>
      </c>
      <c r="G888" s="61" t="s">
        <v>1776</v>
      </c>
      <c r="H888" s="61" t="s">
        <v>5456</v>
      </c>
      <c r="I888" s="61" t="s">
        <v>1776</v>
      </c>
      <c r="J888" s="62">
        <f t="shared" si="40"/>
        <v>0.53395833333333331</v>
      </c>
      <c r="K888" s="63">
        <v>2</v>
      </c>
      <c r="M888" s="61" t="s">
        <v>766</v>
      </c>
      <c r="N888" s="61" t="s">
        <v>165</v>
      </c>
      <c r="O888" s="61" t="s">
        <v>166</v>
      </c>
      <c r="P888" s="61" t="s">
        <v>3837</v>
      </c>
      <c r="Q888" s="61" t="s">
        <v>3812</v>
      </c>
      <c r="R888" s="61" t="s">
        <v>4093</v>
      </c>
      <c r="S888" s="61" t="s">
        <v>3780</v>
      </c>
      <c r="T888" s="61" t="s">
        <v>6867</v>
      </c>
      <c r="U888" s="61" t="s">
        <v>3780</v>
      </c>
      <c r="V888" s="62"/>
      <c r="W888" s="61" t="str">
        <f t="shared" si="41"/>
        <v>08</v>
      </c>
      <c r="X888" s="62" t="str">
        <f t="shared" si="42"/>
        <v>18</v>
      </c>
      <c r="Y888" s="63">
        <v>1</v>
      </c>
    </row>
    <row r="889" spans="1:25" ht="14.4">
      <c r="A889" s="61" t="s">
        <v>946</v>
      </c>
      <c r="B889" s="61" t="s">
        <v>187</v>
      </c>
      <c r="C889" s="61" t="s">
        <v>2124</v>
      </c>
      <c r="D889" s="61" t="s">
        <v>3794</v>
      </c>
      <c r="E889" s="61" t="s">
        <v>3845</v>
      </c>
      <c r="F889" s="61" t="s">
        <v>5457</v>
      </c>
      <c r="G889" s="61" t="s">
        <v>3780</v>
      </c>
      <c r="H889" s="61" t="s">
        <v>5458</v>
      </c>
      <c r="I889" s="61" t="s">
        <v>3780</v>
      </c>
      <c r="J889" s="62">
        <f t="shared" si="40"/>
        <v>0.53582175925925912</v>
      </c>
      <c r="K889" s="63">
        <v>2</v>
      </c>
      <c r="M889" s="61" t="s">
        <v>768</v>
      </c>
      <c r="N889" s="61" t="s">
        <v>165</v>
      </c>
      <c r="O889" s="61" t="s">
        <v>166</v>
      </c>
      <c r="P889" s="61" t="s">
        <v>3947</v>
      </c>
      <c r="Q889" s="61" t="s">
        <v>3812</v>
      </c>
      <c r="R889" s="61" t="s">
        <v>4093</v>
      </c>
      <c r="S889" s="61" t="s">
        <v>3780</v>
      </c>
      <c r="T889" s="61" t="s">
        <v>6398</v>
      </c>
      <c r="U889" s="61" t="s">
        <v>3780</v>
      </c>
      <c r="V889" s="62"/>
      <c r="W889" s="61" t="str">
        <f t="shared" si="41"/>
        <v>08</v>
      </c>
      <c r="X889" s="62" t="str">
        <f t="shared" si="42"/>
        <v>17</v>
      </c>
      <c r="Y889" s="63">
        <v>1</v>
      </c>
    </row>
    <row r="890" spans="1:25" ht="14.4">
      <c r="A890" s="61" t="s">
        <v>1484</v>
      </c>
      <c r="B890" s="61" t="s">
        <v>187</v>
      </c>
      <c r="C890" s="61" t="s">
        <v>2124</v>
      </c>
      <c r="D890" s="61" t="s">
        <v>3840</v>
      </c>
      <c r="E890" s="61" t="s">
        <v>3968</v>
      </c>
      <c r="F890" s="61" t="s">
        <v>5459</v>
      </c>
      <c r="G890" s="61" t="s">
        <v>3780</v>
      </c>
      <c r="H890" s="61" t="s">
        <v>5460</v>
      </c>
      <c r="I890" s="61" t="s">
        <v>3780</v>
      </c>
      <c r="J890" s="62">
        <f t="shared" si="40"/>
        <v>0.5360300925925926</v>
      </c>
      <c r="K890" s="63">
        <v>2</v>
      </c>
      <c r="M890" s="61" t="s">
        <v>768</v>
      </c>
      <c r="N890" s="61" t="s">
        <v>165</v>
      </c>
      <c r="O890" s="61" t="s">
        <v>166</v>
      </c>
      <c r="P890" s="61" t="s">
        <v>3894</v>
      </c>
      <c r="Q890" s="61" t="s">
        <v>3812</v>
      </c>
      <c r="R890" s="61" t="s">
        <v>4093</v>
      </c>
      <c r="S890" s="61" t="s">
        <v>3780</v>
      </c>
      <c r="T890" s="61" t="s">
        <v>6868</v>
      </c>
      <c r="U890" s="61" t="s">
        <v>3780</v>
      </c>
      <c r="V890" s="62"/>
      <c r="W890" s="61" t="str">
        <f t="shared" si="41"/>
        <v>08</v>
      </c>
      <c r="X890" s="62" t="str">
        <f t="shared" si="42"/>
        <v>17</v>
      </c>
      <c r="Y890" s="63">
        <v>1</v>
      </c>
    </row>
    <row r="891" spans="1:25" ht="14.4">
      <c r="A891" s="61" t="s">
        <v>366</v>
      </c>
      <c r="B891" s="61" t="s">
        <v>187</v>
      </c>
      <c r="C891" s="61" t="s">
        <v>2124</v>
      </c>
      <c r="D891" s="61" t="s">
        <v>3921</v>
      </c>
      <c r="E891" s="61" t="s">
        <v>3845</v>
      </c>
      <c r="F891" s="61" t="s">
        <v>5461</v>
      </c>
      <c r="G891" s="61" t="s">
        <v>3780</v>
      </c>
      <c r="H891" s="61" t="s">
        <v>5462</v>
      </c>
      <c r="I891" s="61" t="s">
        <v>3780</v>
      </c>
      <c r="J891" s="62">
        <f t="shared" si="40"/>
        <v>0.53756944444444454</v>
      </c>
      <c r="K891" s="63">
        <v>2</v>
      </c>
      <c r="M891" s="61" t="s">
        <v>925</v>
      </c>
      <c r="N891" s="61" t="s">
        <v>165</v>
      </c>
      <c r="O891" s="61" t="s">
        <v>166</v>
      </c>
      <c r="P891" s="61" t="s">
        <v>3960</v>
      </c>
      <c r="Q891" s="61" t="s">
        <v>3812</v>
      </c>
      <c r="R891" s="61" t="s">
        <v>4093</v>
      </c>
      <c r="S891" s="61" t="s">
        <v>3780</v>
      </c>
      <c r="T891" s="61" t="s">
        <v>6869</v>
      </c>
      <c r="U891" s="61" t="s">
        <v>3780</v>
      </c>
      <c r="V891" s="62"/>
      <c r="W891" s="61" t="str">
        <f t="shared" si="41"/>
        <v>08</v>
      </c>
      <c r="X891" s="62" t="str">
        <f t="shared" si="42"/>
        <v>19</v>
      </c>
      <c r="Y891" s="63">
        <v>1</v>
      </c>
    </row>
    <row r="892" spans="1:25" ht="14.4">
      <c r="A892" s="61" t="s">
        <v>840</v>
      </c>
      <c r="B892" s="61" t="s">
        <v>187</v>
      </c>
      <c r="C892" s="61" t="s">
        <v>2124</v>
      </c>
      <c r="D892" s="61" t="s">
        <v>3859</v>
      </c>
      <c r="E892" s="61" t="s">
        <v>3812</v>
      </c>
      <c r="F892" s="61" t="s">
        <v>5463</v>
      </c>
      <c r="G892" s="61" t="s">
        <v>3767</v>
      </c>
      <c r="H892" s="61" t="s">
        <v>5464</v>
      </c>
      <c r="I892" s="61" t="s">
        <v>3767</v>
      </c>
      <c r="J892" s="62">
        <f t="shared" si="40"/>
        <v>0.54032407407407401</v>
      </c>
      <c r="K892" s="63">
        <v>0</v>
      </c>
      <c r="M892" s="61" t="s">
        <v>1133</v>
      </c>
      <c r="N892" s="61" t="s">
        <v>165</v>
      </c>
      <c r="O892" s="61" t="s">
        <v>166</v>
      </c>
      <c r="P892" s="61" t="s">
        <v>3957</v>
      </c>
      <c r="Q892" s="61" t="s">
        <v>3812</v>
      </c>
      <c r="R892" s="61" t="s">
        <v>4093</v>
      </c>
      <c r="S892" s="61" t="s">
        <v>3780</v>
      </c>
      <c r="T892" s="61" t="s">
        <v>6818</v>
      </c>
      <c r="U892" s="61" t="s">
        <v>3780</v>
      </c>
      <c r="V892" s="62"/>
      <c r="W892" s="61" t="str">
        <f t="shared" si="41"/>
        <v>08</v>
      </c>
      <c r="X892" s="62" t="str">
        <f t="shared" si="42"/>
        <v>17</v>
      </c>
      <c r="Y892" s="63">
        <v>1</v>
      </c>
    </row>
    <row r="893" spans="1:25" ht="14.4">
      <c r="A893" s="61" t="s">
        <v>1128</v>
      </c>
      <c r="B893" s="61" t="s">
        <v>187</v>
      </c>
      <c r="C893" s="61" t="s">
        <v>2090</v>
      </c>
      <c r="D893" s="61" t="s">
        <v>3834</v>
      </c>
      <c r="E893" s="61" t="s">
        <v>3795</v>
      </c>
      <c r="F893" s="61" t="s">
        <v>4420</v>
      </c>
      <c r="G893" s="61" t="s">
        <v>3780</v>
      </c>
      <c r="H893" s="61" t="s">
        <v>5465</v>
      </c>
      <c r="I893" s="61" t="s">
        <v>3780</v>
      </c>
      <c r="J893" s="62">
        <f t="shared" si="40"/>
        <v>0.5416319444444444</v>
      </c>
      <c r="K893" s="63">
        <v>2</v>
      </c>
      <c r="M893" s="61" t="s">
        <v>1142</v>
      </c>
      <c r="N893" s="61" t="s">
        <v>165</v>
      </c>
      <c r="O893" s="61" t="s">
        <v>166</v>
      </c>
      <c r="P893" s="61" t="s">
        <v>3840</v>
      </c>
      <c r="Q893" s="61" t="s">
        <v>3812</v>
      </c>
      <c r="R893" s="61" t="s">
        <v>4093</v>
      </c>
      <c r="S893" s="61" t="s">
        <v>3780</v>
      </c>
      <c r="T893" s="61" t="s">
        <v>6870</v>
      </c>
      <c r="U893" s="61" t="s">
        <v>3780</v>
      </c>
      <c r="V893" s="62"/>
      <c r="W893" s="61" t="str">
        <f t="shared" si="41"/>
        <v>08</v>
      </c>
      <c r="X893" s="62" t="str">
        <f t="shared" si="42"/>
        <v>17</v>
      </c>
      <c r="Y893" s="63">
        <v>1</v>
      </c>
    </row>
    <row r="894" spans="1:25" ht="14.4">
      <c r="A894" s="61" t="s">
        <v>1206</v>
      </c>
      <c r="B894" s="61" t="s">
        <v>40</v>
      </c>
      <c r="C894" s="61" t="s">
        <v>2016</v>
      </c>
      <c r="D894" s="61" t="s">
        <v>3789</v>
      </c>
      <c r="E894" s="61" t="s">
        <v>3812</v>
      </c>
      <c r="F894" s="61" t="s">
        <v>4093</v>
      </c>
      <c r="G894" s="61" t="s">
        <v>3767</v>
      </c>
      <c r="H894" s="61" t="s">
        <v>5466</v>
      </c>
      <c r="I894" s="61" t="s">
        <v>3767</v>
      </c>
      <c r="J894" s="62">
        <f t="shared" si="40"/>
        <v>0.54166666666666674</v>
      </c>
      <c r="K894" s="63">
        <v>0</v>
      </c>
      <c r="M894" s="61" t="s">
        <v>1142</v>
      </c>
      <c r="N894" s="61" t="s">
        <v>165</v>
      </c>
      <c r="O894" s="61" t="s">
        <v>166</v>
      </c>
      <c r="P894" s="61" t="s">
        <v>3938</v>
      </c>
      <c r="Q894" s="61" t="s">
        <v>3812</v>
      </c>
      <c r="R894" s="61" t="s">
        <v>4093</v>
      </c>
      <c r="S894" s="61" t="s">
        <v>3780</v>
      </c>
      <c r="T894" s="61" t="s">
        <v>6871</v>
      </c>
      <c r="U894" s="61" t="s">
        <v>3780</v>
      </c>
      <c r="V894" s="62"/>
      <c r="W894" s="61" t="str">
        <f t="shared" si="41"/>
        <v>08</v>
      </c>
      <c r="X894" s="62" t="str">
        <f t="shared" si="42"/>
        <v>19</v>
      </c>
      <c r="Y894" s="63">
        <v>1</v>
      </c>
    </row>
    <row r="895" spans="1:25" ht="14.4">
      <c r="A895" s="61" t="s">
        <v>366</v>
      </c>
      <c r="B895" s="61" t="s">
        <v>187</v>
      </c>
      <c r="C895" s="61" t="s">
        <v>2124</v>
      </c>
      <c r="D895" s="61" t="s">
        <v>3852</v>
      </c>
      <c r="E895" s="61" t="s">
        <v>3985</v>
      </c>
      <c r="F895" s="61" t="s">
        <v>4168</v>
      </c>
      <c r="G895" s="61" t="s">
        <v>3780</v>
      </c>
      <c r="H895" s="61" t="s">
        <v>5274</v>
      </c>
      <c r="I895" s="61" t="s">
        <v>3780</v>
      </c>
      <c r="J895" s="62">
        <f t="shared" si="40"/>
        <v>0.54166666666666674</v>
      </c>
      <c r="K895" s="63">
        <v>2</v>
      </c>
      <c r="M895" s="61" t="s">
        <v>1142</v>
      </c>
      <c r="N895" s="61" t="s">
        <v>165</v>
      </c>
      <c r="O895" s="61" t="s">
        <v>166</v>
      </c>
      <c r="P895" s="61" t="s">
        <v>3807</v>
      </c>
      <c r="Q895" s="61" t="s">
        <v>3812</v>
      </c>
      <c r="R895" s="61" t="s">
        <v>4093</v>
      </c>
      <c r="S895" s="61" t="s">
        <v>3780</v>
      </c>
      <c r="T895" s="61" t="s">
        <v>6872</v>
      </c>
      <c r="U895" s="61" t="s">
        <v>3780</v>
      </c>
      <c r="V895" s="62"/>
      <c r="W895" s="61" t="str">
        <f t="shared" si="41"/>
        <v>08</v>
      </c>
      <c r="X895" s="62" t="str">
        <f t="shared" si="42"/>
        <v>17</v>
      </c>
      <c r="Y895" s="63">
        <v>1</v>
      </c>
    </row>
    <row r="896" spans="1:25" ht="14.4">
      <c r="A896" s="61" t="s">
        <v>1320</v>
      </c>
      <c r="B896" s="61" t="s">
        <v>187</v>
      </c>
      <c r="C896" s="61" t="s">
        <v>2090</v>
      </c>
      <c r="D896" s="61" t="s">
        <v>3862</v>
      </c>
      <c r="E896" s="61" t="s">
        <v>3927</v>
      </c>
      <c r="F896" s="61" t="s">
        <v>5467</v>
      </c>
      <c r="G896" s="61" t="s">
        <v>3767</v>
      </c>
      <c r="H896" s="61" t="s">
        <v>5468</v>
      </c>
      <c r="I896" s="61" t="s">
        <v>3767</v>
      </c>
      <c r="J896" s="62">
        <f t="shared" si="40"/>
        <v>0.54425925925925933</v>
      </c>
      <c r="K896" s="63">
        <v>0</v>
      </c>
      <c r="M896" s="61" t="s">
        <v>1515</v>
      </c>
      <c r="N896" s="61" t="s">
        <v>165</v>
      </c>
      <c r="O896" s="61" t="s">
        <v>134</v>
      </c>
      <c r="P896" s="61" t="s">
        <v>3957</v>
      </c>
      <c r="Q896" s="61" t="s">
        <v>3812</v>
      </c>
      <c r="R896" s="61" t="s">
        <v>4093</v>
      </c>
      <c r="S896" s="61" t="s">
        <v>3780</v>
      </c>
      <c r="T896" s="61" t="s">
        <v>4256</v>
      </c>
      <c r="U896" s="61" t="s">
        <v>3780</v>
      </c>
      <c r="V896" s="62"/>
      <c r="W896" s="61" t="str">
        <f t="shared" si="41"/>
        <v>08</v>
      </c>
      <c r="X896" s="62" t="str">
        <f t="shared" si="42"/>
        <v>17</v>
      </c>
      <c r="Y896" s="63">
        <v>1</v>
      </c>
    </row>
    <row r="897" spans="1:25" ht="14.4">
      <c r="A897" s="61" t="s">
        <v>638</v>
      </c>
      <c r="B897" s="61" t="s">
        <v>187</v>
      </c>
      <c r="C897" s="61" t="s">
        <v>2124</v>
      </c>
      <c r="D897" s="61" t="s">
        <v>3837</v>
      </c>
      <c r="E897" s="61" t="s">
        <v>3845</v>
      </c>
      <c r="F897" s="61" t="s">
        <v>5469</v>
      </c>
      <c r="G897" s="61" t="s">
        <v>3780</v>
      </c>
      <c r="H897" s="61" t="s">
        <v>5470</v>
      </c>
      <c r="I897" s="61" t="s">
        <v>3780</v>
      </c>
      <c r="J897" s="62">
        <f t="shared" si="40"/>
        <v>0.5457523148148149</v>
      </c>
      <c r="K897" s="63">
        <v>2</v>
      </c>
      <c r="M897" s="61" t="s">
        <v>1152</v>
      </c>
      <c r="N897" s="61" t="s">
        <v>165</v>
      </c>
      <c r="O897" s="61" t="s">
        <v>166</v>
      </c>
      <c r="P897" s="61" t="s">
        <v>3777</v>
      </c>
      <c r="Q897" s="61" t="s">
        <v>3812</v>
      </c>
      <c r="R897" s="61" t="s">
        <v>4093</v>
      </c>
      <c r="S897" s="61" t="s">
        <v>3780</v>
      </c>
      <c r="T897" s="61" t="s">
        <v>6873</v>
      </c>
      <c r="U897" s="61" t="s">
        <v>3780</v>
      </c>
      <c r="V897" s="62"/>
      <c r="W897" s="61" t="str">
        <f t="shared" si="41"/>
        <v>08</v>
      </c>
      <c r="X897" s="62" t="str">
        <f t="shared" si="42"/>
        <v>18</v>
      </c>
      <c r="Y897" s="63">
        <v>1</v>
      </c>
    </row>
    <row r="898" spans="1:25" ht="14.4">
      <c r="A898" s="61" t="s">
        <v>1127</v>
      </c>
      <c r="B898" s="61" t="s">
        <v>187</v>
      </c>
      <c r="C898" s="61" t="s">
        <v>2090</v>
      </c>
      <c r="D898" s="61" t="s">
        <v>3794</v>
      </c>
      <c r="E898" s="61" t="s">
        <v>3927</v>
      </c>
      <c r="F898" s="61" t="s">
        <v>5471</v>
      </c>
      <c r="G898" s="61" t="s">
        <v>3767</v>
      </c>
      <c r="H898" s="61" t="s">
        <v>5472</v>
      </c>
      <c r="I898" s="61" t="s">
        <v>3767</v>
      </c>
      <c r="J898" s="62">
        <f t="shared" si="40"/>
        <v>0.54576388888888894</v>
      </c>
      <c r="K898" s="63">
        <v>0</v>
      </c>
      <c r="M898" s="61" t="s">
        <v>1679</v>
      </c>
      <c r="N898" s="61" t="s">
        <v>165</v>
      </c>
      <c r="O898" s="61" t="s">
        <v>166</v>
      </c>
      <c r="P898" s="61" t="s">
        <v>3819</v>
      </c>
      <c r="Q898" s="61" t="s">
        <v>3812</v>
      </c>
      <c r="R898" s="61" t="s">
        <v>4093</v>
      </c>
      <c r="S898" s="61" t="s">
        <v>3780</v>
      </c>
      <c r="T898" s="61" t="s">
        <v>6874</v>
      </c>
      <c r="U898" s="61" t="s">
        <v>3780</v>
      </c>
      <c r="V898" s="62"/>
      <c r="W898" s="61" t="str">
        <f t="shared" si="41"/>
        <v>08</v>
      </c>
      <c r="X898" s="62" t="str">
        <f t="shared" si="42"/>
        <v>18</v>
      </c>
      <c r="Y898" s="63">
        <v>1</v>
      </c>
    </row>
    <row r="899" spans="1:25" ht="14.4">
      <c r="A899" s="61" t="s">
        <v>840</v>
      </c>
      <c r="B899" s="61" t="s">
        <v>187</v>
      </c>
      <c r="C899" s="61" t="s">
        <v>2124</v>
      </c>
      <c r="D899" s="61" t="s">
        <v>3811</v>
      </c>
      <c r="E899" s="61" t="s">
        <v>3927</v>
      </c>
      <c r="F899" s="61" t="s">
        <v>4666</v>
      </c>
      <c r="G899" s="61" t="s">
        <v>3767</v>
      </c>
      <c r="H899" s="61" t="s">
        <v>5473</v>
      </c>
      <c r="I899" s="61" t="s">
        <v>3767</v>
      </c>
      <c r="J899" s="62">
        <f t="shared" si="40"/>
        <v>0.54594907407407423</v>
      </c>
      <c r="K899" s="63">
        <v>0</v>
      </c>
      <c r="M899" s="61" t="s">
        <v>1679</v>
      </c>
      <c r="N899" s="61" t="s">
        <v>165</v>
      </c>
      <c r="O899" s="61" t="s">
        <v>166</v>
      </c>
      <c r="P899" s="61" t="s">
        <v>3837</v>
      </c>
      <c r="Q899" s="61" t="s">
        <v>3812</v>
      </c>
      <c r="R899" s="61" t="s">
        <v>4093</v>
      </c>
      <c r="S899" s="61" t="s">
        <v>3780</v>
      </c>
      <c r="T899" s="61" t="s">
        <v>6875</v>
      </c>
      <c r="U899" s="61" t="s">
        <v>3780</v>
      </c>
      <c r="V899" s="62"/>
      <c r="W899" s="61" t="str">
        <f t="shared" si="41"/>
        <v>08</v>
      </c>
      <c r="X899" s="62" t="str">
        <f t="shared" si="42"/>
        <v>17</v>
      </c>
      <c r="Y899" s="63">
        <v>1</v>
      </c>
    </row>
    <row r="900" spans="1:25" ht="14.4">
      <c r="A900" s="61" t="s">
        <v>192</v>
      </c>
      <c r="B900" s="61" t="s">
        <v>187</v>
      </c>
      <c r="C900" s="61" t="s">
        <v>2124</v>
      </c>
      <c r="D900" s="61" t="s">
        <v>3811</v>
      </c>
      <c r="E900" s="61" t="s">
        <v>3895</v>
      </c>
      <c r="F900" s="61" t="s">
        <v>5474</v>
      </c>
      <c r="G900" s="61" t="s">
        <v>3780</v>
      </c>
      <c r="H900" s="61" t="s">
        <v>5274</v>
      </c>
      <c r="I900" s="61" t="s">
        <v>3780</v>
      </c>
      <c r="J900" s="62">
        <f t="shared" ref="J900:J963" si="43">H900-F900</f>
        <v>0.54618055555555567</v>
      </c>
      <c r="K900" s="63">
        <v>2</v>
      </c>
      <c r="M900" s="61" t="s">
        <v>1682</v>
      </c>
      <c r="N900" s="61" t="s">
        <v>165</v>
      </c>
      <c r="O900" s="61" t="s">
        <v>166</v>
      </c>
      <c r="P900" s="61" t="s">
        <v>3819</v>
      </c>
      <c r="Q900" s="61" t="s">
        <v>3812</v>
      </c>
      <c r="R900" s="61" t="s">
        <v>4093</v>
      </c>
      <c r="S900" s="61" t="s">
        <v>3780</v>
      </c>
      <c r="T900" s="61" t="s">
        <v>6876</v>
      </c>
      <c r="U900" s="61" t="s">
        <v>3780</v>
      </c>
      <c r="V900" s="62"/>
      <c r="W900" s="61" t="str">
        <f t="shared" si="41"/>
        <v>08</v>
      </c>
      <c r="X900" s="62" t="str">
        <f t="shared" si="42"/>
        <v>18</v>
      </c>
      <c r="Y900" s="63">
        <v>1</v>
      </c>
    </row>
    <row r="901" spans="1:25" ht="14.4">
      <c r="A901" s="61" t="s">
        <v>638</v>
      </c>
      <c r="B901" s="61" t="s">
        <v>187</v>
      </c>
      <c r="C901" s="61" t="s">
        <v>2124</v>
      </c>
      <c r="D901" s="61" t="s">
        <v>3829</v>
      </c>
      <c r="E901" s="61" t="s">
        <v>3845</v>
      </c>
      <c r="F901" s="61" t="s">
        <v>3896</v>
      </c>
      <c r="G901" s="61" t="s">
        <v>3780</v>
      </c>
      <c r="H901" s="61" t="s">
        <v>5475</v>
      </c>
      <c r="I901" s="61" t="s">
        <v>3780</v>
      </c>
      <c r="J901" s="62">
        <f t="shared" si="43"/>
        <v>0.54675925925925917</v>
      </c>
      <c r="K901" s="63">
        <v>2</v>
      </c>
      <c r="M901" s="61" t="s">
        <v>1682</v>
      </c>
      <c r="N901" s="61" t="s">
        <v>165</v>
      </c>
      <c r="O901" s="61" t="s">
        <v>166</v>
      </c>
      <c r="P901" s="61" t="s">
        <v>3957</v>
      </c>
      <c r="Q901" s="61" t="s">
        <v>3812</v>
      </c>
      <c r="R901" s="61" t="s">
        <v>4093</v>
      </c>
      <c r="S901" s="61" t="s">
        <v>3780</v>
      </c>
      <c r="T901" s="61" t="s">
        <v>6877</v>
      </c>
      <c r="U901" s="61" t="s">
        <v>3780</v>
      </c>
      <c r="V901" s="62"/>
      <c r="W901" s="61" t="str">
        <f t="shared" ref="W901:W964" si="44">TEXT(R901,"hh")</f>
        <v>08</v>
      </c>
      <c r="X901" s="62" t="str">
        <f t="shared" ref="X901:X964" si="45">TEXT(T901,"HH")</f>
        <v>17</v>
      </c>
      <c r="Y901" s="63">
        <v>1</v>
      </c>
    </row>
    <row r="902" spans="1:25" ht="14.4">
      <c r="A902" s="61" t="s">
        <v>840</v>
      </c>
      <c r="B902" s="61" t="s">
        <v>187</v>
      </c>
      <c r="C902" s="61" t="s">
        <v>2124</v>
      </c>
      <c r="D902" s="61" t="s">
        <v>3826</v>
      </c>
      <c r="E902" s="61" t="s">
        <v>1776</v>
      </c>
      <c r="F902" s="61" t="s">
        <v>4211</v>
      </c>
      <c r="G902" s="61" t="s">
        <v>1776</v>
      </c>
      <c r="H902" s="61" t="s">
        <v>5476</v>
      </c>
      <c r="I902" s="61" t="s">
        <v>1776</v>
      </c>
      <c r="J902" s="62">
        <f t="shared" si="43"/>
        <v>0.54702546296296295</v>
      </c>
      <c r="K902" s="63">
        <v>2</v>
      </c>
      <c r="M902" s="61" t="s">
        <v>1548</v>
      </c>
      <c r="N902" s="61" t="s">
        <v>165</v>
      </c>
      <c r="O902" s="61" t="s">
        <v>166</v>
      </c>
      <c r="P902" s="61" t="s">
        <v>3960</v>
      </c>
      <c r="Q902" s="61" t="s">
        <v>3812</v>
      </c>
      <c r="R902" s="61" t="s">
        <v>4093</v>
      </c>
      <c r="S902" s="61" t="s">
        <v>3780</v>
      </c>
      <c r="T902" s="61" t="s">
        <v>6878</v>
      </c>
      <c r="U902" s="61" t="s">
        <v>3780</v>
      </c>
      <c r="V902" s="62"/>
      <c r="W902" s="61" t="str">
        <f t="shared" si="44"/>
        <v>08</v>
      </c>
      <c r="X902" s="62" t="str">
        <f t="shared" si="45"/>
        <v>17</v>
      </c>
      <c r="Y902" s="63">
        <v>1</v>
      </c>
    </row>
    <row r="903" spans="1:25" ht="14.4">
      <c r="A903" s="61" t="s">
        <v>638</v>
      </c>
      <c r="B903" s="61" t="s">
        <v>187</v>
      </c>
      <c r="C903" s="61" t="s">
        <v>2124</v>
      </c>
      <c r="D903" s="61" t="s">
        <v>3921</v>
      </c>
      <c r="E903" s="61" t="s">
        <v>3845</v>
      </c>
      <c r="F903" s="61" t="s">
        <v>5477</v>
      </c>
      <c r="G903" s="61" t="s">
        <v>3780</v>
      </c>
      <c r="H903" s="61" t="s">
        <v>5478</v>
      </c>
      <c r="I903" s="61" t="s">
        <v>3780</v>
      </c>
      <c r="J903" s="62">
        <f t="shared" si="43"/>
        <v>0.54723379629629632</v>
      </c>
      <c r="K903" s="63">
        <v>2</v>
      </c>
      <c r="M903" s="61" t="s">
        <v>1722</v>
      </c>
      <c r="N903" s="61" t="s">
        <v>165</v>
      </c>
      <c r="O903" s="61" t="s">
        <v>166</v>
      </c>
      <c r="P903" s="61" t="s">
        <v>3802</v>
      </c>
      <c r="Q903" s="61" t="s">
        <v>3812</v>
      </c>
      <c r="R903" s="61" t="s">
        <v>4093</v>
      </c>
      <c r="S903" s="61" t="s">
        <v>3780</v>
      </c>
      <c r="T903" s="61" t="s">
        <v>4715</v>
      </c>
      <c r="U903" s="61" t="s">
        <v>3780</v>
      </c>
      <c r="V903" s="62"/>
      <c r="W903" s="61" t="str">
        <f t="shared" si="44"/>
        <v>08</v>
      </c>
      <c r="X903" s="62" t="str">
        <f t="shared" si="45"/>
        <v>17</v>
      </c>
      <c r="Y903" s="63">
        <v>1</v>
      </c>
    </row>
    <row r="904" spans="1:25" ht="14.4">
      <c r="A904" s="61" t="s">
        <v>1198</v>
      </c>
      <c r="B904" s="61" t="s">
        <v>187</v>
      </c>
      <c r="C904" s="61" t="s">
        <v>2090</v>
      </c>
      <c r="D904" s="61" t="s">
        <v>3819</v>
      </c>
      <c r="E904" s="61" t="s">
        <v>1776</v>
      </c>
      <c r="F904" s="61" t="s">
        <v>5479</v>
      </c>
      <c r="G904" s="61" t="s">
        <v>1776</v>
      </c>
      <c r="H904" s="61" t="s">
        <v>5480</v>
      </c>
      <c r="I904" s="61" t="s">
        <v>1776</v>
      </c>
      <c r="J904" s="62">
        <f t="shared" si="43"/>
        <v>0.54734953703703704</v>
      </c>
      <c r="K904" s="63">
        <v>2</v>
      </c>
      <c r="M904" s="61" t="s">
        <v>1741</v>
      </c>
      <c r="N904" s="61" t="s">
        <v>165</v>
      </c>
      <c r="O904" s="61" t="s">
        <v>183</v>
      </c>
      <c r="P904" s="61" t="s">
        <v>3957</v>
      </c>
      <c r="Q904" s="61" t="s">
        <v>3812</v>
      </c>
      <c r="R904" s="61" t="s">
        <v>4093</v>
      </c>
      <c r="S904" s="61" t="s">
        <v>3780</v>
      </c>
      <c r="T904" s="61" t="s">
        <v>6879</v>
      </c>
      <c r="U904" s="61" t="s">
        <v>3780</v>
      </c>
      <c r="V904" s="62"/>
      <c r="W904" s="61" t="str">
        <f t="shared" si="44"/>
        <v>08</v>
      </c>
      <c r="X904" s="62" t="str">
        <f t="shared" si="45"/>
        <v>17</v>
      </c>
      <c r="Y904" s="63">
        <v>1</v>
      </c>
    </row>
    <row r="905" spans="1:25" ht="14.4">
      <c r="A905" s="61" t="s">
        <v>561</v>
      </c>
      <c r="B905" s="61" t="s">
        <v>187</v>
      </c>
      <c r="C905" s="61" t="s">
        <v>2090</v>
      </c>
      <c r="D905" s="61" t="s">
        <v>3826</v>
      </c>
      <c r="E905" s="61" t="s">
        <v>1776</v>
      </c>
      <c r="F905" s="61" t="s">
        <v>5481</v>
      </c>
      <c r="G905" s="61" t="s">
        <v>1776</v>
      </c>
      <c r="H905" s="61" t="s">
        <v>5482</v>
      </c>
      <c r="I905" s="61" t="s">
        <v>1776</v>
      </c>
      <c r="J905" s="62">
        <f t="shared" si="43"/>
        <v>0.54931712962962975</v>
      </c>
      <c r="K905" s="63">
        <v>2</v>
      </c>
      <c r="M905" s="61" t="s">
        <v>1474</v>
      </c>
      <c r="N905" s="61" t="s">
        <v>165</v>
      </c>
      <c r="O905" s="61" t="s">
        <v>166</v>
      </c>
      <c r="P905" s="61" t="s">
        <v>3894</v>
      </c>
      <c r="Q905" s="61" t="s">
        <v>3812</v>
      </c>
      <c r="R905" s="61" t="s">
        <v>4093</v>
      </c>
      <c r="S905" s="61" t="s">
        <v>3780</v>
      </c>
      <c r="T905" s="61" t="s">
        <v>6880</v>
      </c>
      <c r="U905" s="61" t="s">
        <v>3780</v>
      </c>
      <c r="V905" s="62"/>
      <c r="W905" s="61" t="str">
        <f t="shared" si="44"/>
        <v>08</v>
      </c>
      <c r="X905" s="62" t="str">
        <f t="shared" si="45"/>
        <v>17</v>
      </c>
      <c r="Y905" s="63">
        <v>1</v>
      </c>
    </row>
    <row r="906" spans="1:25" ht="14.4">
      <c r="A906" s="61" t="s">
        <v>364</v>
      </c>
      <c r="B906" s="61" t="s">
        <v>187</v>
      </c>
      <c r="C906" s="61" t="s">
        <v>2090</v>
      </c>
      <c r="D906" s="61" t="s">
        <v>3777</v>
      </c>
      <c r="E906" s="61" t="s">
        <v>3845</v>
      </c>
      <c r="F906" s="61" t="s">
        <v>4536</v>
      </c>
      <c r="G906" s="61" t="s">
        <v>3780</v>
      </c>
      <c r="H906" s="61" t="s">
        <v>5483</v>
      </c>
      <c r="I906" s="61" t="s">
        <v>3780</v>
      </c>
      <c r="J906" s="62">
        <f t="shared" si="43"/>
        <v>0.54968750000000011</v>
      </c>
      <c r="K906" s="63">
        <v>2</v>
      </c>
      <c r="M906" s="61" t="s">
        <v>826</v>
      </c>
      <c r="N906" s="61" t="s">
        <v>165</v>
      </c>
      <c r="O906" s="61" t="s">
        <v>183</v>
      </c>
      <c r="P906" s="61" t="s">
        <v>3794</v>
      </c>
      <c r="Q906" s="61" t="s">
        <v>3812</v>
      </c>
      <c r="R906" s="61" t="s">
        <v>4291</v>
      </c>
      <c r="S906" s="61" t="s">
        <v>3780</v>
      </c>
      <c r="T906" s="61" t="s">
        <v>5791</v>
      </c>
      <c r="U906" s="61" t="s">
        <v>3780</v>
      </c>
      <c r="V906" s="62"/>
      <c r="W906" s="61" t="str">
        <f t="shared" si="44"/>
        <v>08</v>
      </c>
      <c r="X906" s="62" t="str">
        <f t="shared" si="45"/>
        <v>17</v>
      </c>
      <c r="Y906" s="63">
        <v>1</v>
      </c>
    </row>
    <row r="907" spans="1:25" ht="14.4">
      <c r="A907" s="61" t="s">
        <v>1268</v>
      </c>
      <c r="B907" s="61" t="s">
        <v>187</v>
      </c>
      <c r="C907" s="61" t="s">
        <v>2090</v>
      </c>
      <c r="D907" s="61" t="s">
        <v>3826</v>
      </c>
      <c r="E907" s="61" t="s">
        <v>3968</v>
      </c>
      <c r="F907" s="61" t="s">
        <v>5484</v>
      </c>
      <c r="G907" s="61" t="s">
        <v>3780</v>
      </c>
      <c r="H907" s="61" t="s">
        <v>5485</v>
      </c>
      <c r="I907" s="61" t="s">
        <v>3780</v>
      </c>
      <c r="J907" s="62">
        <f t="shared" si="43"/>
        <v>0.54989583333333325</v>
      </c>
      <c r="K907" s="63">
        <v>2</v>
      </c>
      <c r="M907" s="61" t="s">
        <v>931</v>
      </c>
      <c r="N907" s="61" t="s">
        <v>165</v>
      </c>
      <c r="O907" s="61" t="s">
        <v>134</v>
      </c>
      <c r="P907" s="61" t="s">
        <v>3886</v>
      </c>
      <c r="Q907" s="61" t="s">
        <v>3812</v>
      </c>
      <c r="R907" s="61" t="s">
        <v>4293</v>
      </c>
      <c r="S907" s="61" t="s">
        <v>3780</v>
      </c>
      <c r="T907" s="61" t="s">
        <v>6881</v>
      </c>
      <c r="U907" s="61" t="s">
        <v>3780</v>
      </c>
      <c r="V907" s="62"/>
      <c r="W907" s="61" t="str">
        <f t="shared" si="44"/>
        <v>08</v>
      </c>
      <c r="X907" s="62" t="str">
        <f t="shared" si="45"/>
        <v>17</v>
      </c>
      <c r="Y907" s="63">
        <v>1</v>
      </c>
    </row>
    <row r="908" spans="1:25" ht="14.4">
      <c r="A908" s="61" t="s">
        <v>1128</v>
      </c>
      <c r="B908" s="61" t="s">
        <v>187</v>
      </c>
      <c r="C908" s="61" t="s">
        <v>2090</v>
      </c>
      <c r="D908" s="61" t="s">
        <v>3957</v>
      </c>
      <c r="E908" s="61" t="s">
        <v>3985</v>
      </c>
      <c r="F908" s="61" t="s">
        <v>5486</v>
      </c>
      <c r="G908" s="61" t="s">
        <v>3780</v>
      </c>
      <c r="H908" s="61" t="s">
        <v>5487</v>
      </c>
      <c r="I908" s="61" t="s">
        <v>3780</v>
      </c>
      <c r="J908" s="62">
        <f t="shared" si="43"/>
        <v>0.54997685185185186</v>
      </c>
      <c r="K908" s="63">
        <v>2</v>
      </c>
      <c r="M908" s="61" t="s">
        <v>1133</v>
      </c>
      <c r="N908" s="61" t="s">
        <v>165</v>
      </c>
      <c r="O908" s="61" t="s">
        <v>166</v>
      </c>
      <c r="P908" s="61" t="s">
        <v>3819</v>
      </c>
      <c r="Q908" s="61" t="s">
        <v>3812</v>
      </c>
      <c r="R908" s="61" t="s">
        <v>4355</v>
      </c>
      <c r="S908" s="61" t="s">
        <v>3780</v>
      </c>
      <c r="T908" s="61" t="s">
        <v>5880</v>
      </c>
      <c r="U908" s="61" t="s">
        <v>3780</v>
      </c>
      <c r="V908" s="62"/>
      <c r="W908" s="61" t="str">
        <f t="shared" si="44"/>
        <v>08</v>
      </c>
      <c r="X908" s="62" t="str">
        <f t="shared" si="45"/>
        <v>17</v>
      </c>
      <c r="Y908" s="63">
        <v>1</v>
      </c>
    </row>
    <row r="909" spans="1:25" ht="14.4">
      <c r="A909" s="61" t="s">
        <v>928</v>
      </c>
      <c r="B909" s="61" t="s">
        <v>187</v>
      </c>
      <c r="C909" s="61" t="s">
        <v>2124</v>
      </c>
      <c r="D909" s="61" t="s">
        <v>3894</v>
      </c>
      <c r="E909" s="61" t="s">
        <v>4002</v>
      </c>
      <c r="F909" s="61" t="s">
        <v>5488</v>
      </c>
      <c r="G909" s="61" t="s">
        <v>3780</v>
      </c>
      <c r="H909" s="61" t="s">
        <v>5274</v>
      </c>
      <c r="I909" s="61" t="s">
        <v>3780</v>
      </c>
      <c r="J909" s="62">
        <f t="shared" si="43"/>
        <v>0.55004629629629642</v>
      </c>
      <c r="K909" s="63">
        <v>2</v>
      </c>
      <c r="M909" s="61" t="s">
        <v>1515</v>
      </c>
      <c r="N909" s="61" t="s">
        <v>165</v>
      </c>
      <c r="O909" s="61" t="s">
        <v>134</v>
      </c>
      <c r="P909" s="61" t="s">
        <v>3819</v>
      </c>
      <c r="Q909" s="61" t="s">
        <v>3812</v>
      </c>
      <c r="R909" s="61" t="s">
        <v>4355</v>
      </c>
      <c r="S909" s="61" t="s">
        <v>3780</v>
      </c>
      <c r="T909" s="61" t="s">
        <v>6882</v>
      </c>
      <c r="U909" s="61" t="s">
        <v>3780</v>
      </c>
      <c r="V909" s="62"/>
      <c r="W909" s="61" t="str">
        <f t="shared" si="44"/>
        <v>08</v>
      </c>
      <c r="X909" s="62" t="str">
        <f t="shared" si="45"/>
        <v>17</v>
      </c>
      <c r="Y909" s="63">
        <v>1</v>
      </c>
    </row>
    <row r="910" spans="1:25" ht="14.4">
      <c r="A910" s="61" t="s">
        <v>1268</v>
      </c>
      <c r="B910" s="61" t="s">
        <v>187</v>
      </c>
      <c r="C910" s="61" t="s">
        <v>2090</v>
      </c>
      <c r="D910" s="61" t="s">
        <v>3819</v>
      </c>
      <c r="E910" s="61" t="s">
        <v>3968</v>
      </c>
      <c r="F910" s="61" t="s">
        <v>5489</v>
      </c>
      <c r="G910" s="61" t="s">
        <v>3780</v>
      </c>
      <c r="H910" s="61" t="s">
        <v>5490</v>
      </c>
      <c r="I910" s="61" t="s">
        <v>3780</v>
      </c>
      <c r="J910" s="62">
        <f t="shared" si="43"/>
        <v>0.55101851851851846</v>
      </c>
      <c r="K910" s="63">
        <v>2</v>
      </c>
      <c r="M910" s="61" t="s">
        <v>931</v>
      </c>
      <c r="N910" s="61" t="s">
        <v>165</v>
      </c>
      <c r="O910" s="61" t="s">
        <v>134</v>
      </c>
      <c r="P910" s="61" t="s">
        <v>3867</v>
      </c>
      <c r="Q910" s="61" t="s">
        <v>3812</v>
      </c>
      <c r="R910" s="61" t="s">
        <v>3868</v>
      </c>
      <c r="S910" s="61" t="s">
        <v>3780</v>
      </c>
      <c r="T910" s="61" t="s">
        <v>6883</v>
      </c>
      <c r="U910" s="61" t="s">
        <v>3780</v>
      </c>
      <c r="V910" s="62"/>
      <c r="W910" s="61" t="str">
        <f t="shared" si="44"/>
        <v>08</v>
      </c>
      <c r="X910" s="62" t="str">
        <f t="shared" si="45"/>
        <v>17</v>
      </c>
      <c r="Y910" s="63">
        <v>1</v>
      </c>
    </row>
    <row r="911" spans="1:25" ht="14.4">
      <c r="A911" s="61" t="s">
        <v>561</v>
      </c>
      <c r="B911" s="61" t="s">
        <v>187</v>
      </c>
      <c r="C911" s="61" t="s">
        <v>2090</v>
      </c>
      <c r="D911" s="61" t="s">
        <v>3819</v>
      </c>
      <c r="E911" s="61" t="s">
        <v>3968</v>
      </c>
      <c r="F911" s="61" t="s">
        <v>5491</v>
      </c>
      <c r="G911" s="61" t="s">
        <v>3780</v>
      </c>
      <c r="H911" s="61" t="s">
        <v>5492</v>
      </c>
      <c r="I911" s="61" t="s">
        <v>3780</v>
      </c>
      <c r="J911" s="62">
        <f t="shared" si="43"/>
        <v>0.55136574074074074</v>
      </c>
      <c r="K911" s="63">
        <v>2</v>
      </c>
      <c r="M911" s="61" t="s">
        <v>172</v>
      </c>
      <c r="N911" s="61" t="s">
        <v>165</v>
      </c>
      <c r="O911" s="61" t="s">
        <v>166</v>
      </c>
      <c r="P911" s="61" t="s">
        <v>3886</v>
      </c>
      <c r="Q911" s="61" t="s">
        <v>3812</v>
      </c>
      <c r="R911" s="61" t="s">
        <v>6884</v>
      </c>
      <c r="S911" s="61" t="s">
        <v>3780</v>
      </c>
      <c r="T911" s="61" t="s">
        <v>6885</v>
      </c>
      <c r="U911" s="61" t="s">
        <v>3780</v>
      </c>
      <c r="V911" s="62"/>
      <c r="W911" s="61" t="str">
        <f t="shared" si="44"/>
        <v>08</v>
      </c>
      <c r="X911" s="62" t="str">
        <f t="shared" si="45"/>
        <v>17</v>
      </c>
      <c r="Y911" s="63">
        <v>1</v>
      </c>
    </row>
    <row r="912" spans="1:25" ht="14.4">
      <c r="A912" s="61" t="s">
        <v>1484</v>
      </c>
      <c r="B912" s="61" t="s">
        <v>187</v>
      </c>
      <c r="C912" s="61" t="s">
        <v>2124</v>
      </c>
      <c r="D912" s="61" t="s">
        <v>3947</v>
      </c>
      <c r="E912" s="61" t="s">
        <v>3845</v>
      </c>
      <c r="F912" s="61" t="s">
        <v>5493</v>
      </c>
      <c r="G912" s="61" t="s">
        <v>3780</v>
      </c>
      <c r="H912" s="61" t="s">
        <v>5494</v>
      </c>
      <c r="I912" s="61" t="s">
        <v>3780</v>
      </c>
      <c r="J912" s="62">
        <f t="shared" si="43"/>
        <v>0.55194444444444435</v>
      </c>
      <c r="K912" s="63">
        <v>2</v>
      </c>
      <c r="M912" s="61" t="s">
        <v>931</v>
      </c>
      <c r="N912" s="61" t="s">
        <v>165</v>
      </c>
      <c r="O912" s="61" t="s">
        <v>134</v>
      </c>
      <c r="P912" s="61" t="s">
        <v>3777</v>
      </c>
      <c r="Q912" s="61" t="s">
        <v>3812</v>
      </c>
      <c r="R912" s="61" t="s">
        <v>6884</v>
      </c>
      <c r="S912" s="61" t="s">
        <v>3780</v>
      </c>
      <c r="T912" s="61" t="s">
        <v>6886</v>
      </c>
      <c r="U912" s="61" t="s">
        <v>3780</v>
      </c>
      <c r="V912" s="62"/>
      <c r="W912" s="61" t="str">
        <f t="shared" si="44"/>
        <v>08</v>
      </c>
      <c r="X912" s="62" t="str">
        <f t="shared" si="45"/>
        <v>17</v>
      </c>
      <c r="Y912" s="63">
        <v>1</v>
      </c>
    </row>
    <row r="913" spans="1:25" ht="14.4">
      <c r="A913" s="61" t="s">
        <v>366</v>
      </c>
      <c r="B913" s="61" t="s">
        <v>187</v>
      </c>
      <c r="C913" s="61" t="s">
        <v>2124</v>
      </c>
      <c r="D913" s="61" t="s">
        <v>3829</v>
      </c>
      <c r="E913" s="61" t="s">
        <v>3845</v>
      </c>
      <c r="F913" s="61" t="s">
        <v>5188</v>
      </c>
      <c r="G913" s="61" t="s">
        <v>3780</v>
      </c>
      <c r="H913" s="61" t="s">
        <v>5495</v>
      </c>
      <c r="I913" s="61" t="s">
        <v>3780</v>
      </c>
      <c r="J913" s="62">
        <f t="shared" si="43"/>
        <v>0.5533217592592593</v>
      </c>
      <c r="K913" s="63">
        <v>2</v>
      </c>
      <c r="M913" s="61" t="s">
        <v>1548</v>
      </c>
      <c r="N913" s="61" t="s">
        <v>165</v>
      </c>
      <c r="O913" s="61" t="s">
        <v>166</v>
      </c>
      <c r="P913" s="61" t="s">
        <v>3872</v>
      </c>
      <c r="Q913" s="61" t="s">
        <v>3812</v>
      </c>
      <c r="R913" s="61" t="s">
        <v>6884</v>
      </c>
      <c r="S913" s="61" t="s">
        <v>3780</v>
      </c>
      <c r="T913" s="61" t="s">
        <v>6887</v>
      </c>
      <c r="U913" s="61" t="s">
        <v>3780</v>
      </c>
      <c r="V913" s="62"/>
      <c r="W913" s="61" t="str">
        <f t="shared" si="44"/>
        <v>08</v>
      </c>
      <c r="X913" s="62" t="str">
        <f t="shared" si="45"/>
        <v>17</v>
      </c>
      <c r="Y913" s="63">
        <v>1</v>
      </c>
    </row>
    <row r="914" spans="1:25" ht="14.4">
      <c r="A914" s="61" t="s">
        <v>946</v>
      </c>
      <c r="B914" s="61" t="s">
        <v>187</v>
      </c>
      <c r="C914" s="61" t="s">
        <v>2124</v>
      </c>
      <c r="D914" s="61" t="s">
        <v>3837</v>
      </c>
      <c r="E914" s="61" t="s">
        <v>3845</v>
      </c>
      <c r="F914" s="61" t="s">
        <v>5496</v>
      </c>
      <c r="G914" s="61" t="s">
        <v>3780</v>
      </c>
      <c r="H914" s="61" t="s">
        <v>5497</v>
      </c>
      <c r="I914" s="61" t="s">
        <v>3780</v>
      </c>
      <c r="J914" s="62">
        <f t="shared" si="43"/>
        <v>0.55351851851851852</v>
      </c>
      <c r="K914" s="63">
        <v>2</v>
      </c>
      <c r="M914" s="61" t="s">
        <v>1722</v>
      </c>
      <c r="N914" s="61" t="s">
        <v>165</v>
      </c>
      <c r="O914" s="61" t="s">
        <v>166</v>
      </c>
      <c r="P914" s="61" t="s">
        <v>3886</v>
      </c>
      <c r="Q914" s="61" t="s">
        <v>3812</v>
      </c>
      <c r="R914" s="61" t="s">
        <v>6884</v>
      </c>
      <c r="S914" s="61" t="s">
        <v>3780</v>
      </c>
      <c r="T914" s="61" t="s">
        <v>5237</v>
      </c>
      <c r="U914" s="61" t="s">
        <v>3780</v>
      </c>
      <c r="V914" s="62"/>
      <c r="W914" s="61" t="str">
        <f t="shared" si="44"/>
        <v>08</v>
      </c>
      <c r="X914" s="62" t="str">
        <f t="shared" si="45"/>
        <v>17</v>
      </c>
      <c r="Y914" s="63">
        <v>1</v>
      </c>
    </row>
    <row r="915" spans="1:25" ht="14.4">
      <c r="A915" s="61" t="s">
        <v>5498</v>
      </c>
      <c r="B915" s="61" t="s">
        <v>187</v>
      </c>
      <c r="C915" s="61" t="s">
        <v>2090</v>
      </c>
      <c r="D915" s="61" t="s">
        <v>3819</v>
      </c>
      <c r="E915" s="61" t="s">
        <v>3795</v>
      </c>
      <c r="F915" s="61" t="s">
        <v>5499</v>
      </c>
      <c r="G915" s="61" t="s">
        <v>3847</v>
      </c>
      <c r="H915" s="61" t="s">
        <v>5500</v>
      </c>
      <c r="I915" s="61" t="s">
        <v>3847</v>
      </c>
      <c r="J915" s="62">
        <f t="shared" si="43"/>
        <v>0.55363425925925935</v>
      </c>
      <c r="K915" s="63">
        <v>2</v>
      </c>
      <c r="M915" s="61" t="s">
        <v>1464</v>
      </c>
      <c r="N915" s="61" t="s">
        <v>165</v>
      </c>
      <c r="O915" s="61" t="s">
        <v>166</v>
      </c>
      <c r="P915" s="61" t="s">
        <v>3872</v>
      </c>
      <c r="Q915" s="61" t="s">
        <v>3812</v>
      </c>
      <c r="R915" s="61" t="s">
        <v>4969</v>
      </c>
      <c r="S915" s="61" t="s">
        <v>3780</v>
      </c>
      <c r="T915" s="61" t="s">
        <v>6888</v>
      </c>
      <c r="U915" s="61" t="s">
        <v>3780</v>
      </c>
      <c r="V915" s="62"/>
      <c r="W915" s="61" t="str">
        <f t="shared" si="44"/>
        <v>08</v>
      </c>
      <c r="X915" s="62" t="str">
        <f t="shared" si="45"/>
        <v>17</v>
      </c>
      <c r="Y915" s="63">
        <v>1</v>
      </c>
    </row>
    <row r="916" spans="1:25" ht="14.4">
      <c r="A916" s="61" t="s">
        <v>1484</v>
      </c>
      <c r="B916" s="61" t="s">
        <v>187</v>
      </c>
      <c r="C916" s="61" t="s">
        <v>2124</v>
      </c>
      <c r="D916" s="61" t="s">
        <v>3798</v>
      </c>
      <c r="E916" s="61" t="s">
        <v>3845</v>
      </c>
      <c r="F916" s="61" t="s">
        <v>5479</v>
      </c>
      <c r="G916" s="61" t="s">
        <v>3780</v>
      </c>
      <c r="H916" s="61" t="s">
        <v>5501</v>
      </c>
      <c r="I916" s="61" t="s">
        <v>3780</v>
      </c>
      <c r="J916" s="62">
        <f t="shared" si="43"/>
        <v>0.55472222222222223</v>
      </c>
      <c r="K916" s="63">
        <v>2</v>
      </c>
      <c r="M916" s="61" t="s">
        <v>931</v>
      </c>
      <c r="N916" s="61" t="s">
        <v>165</v>
      </c>
      <c r="O916" s="61" t="s">
        <v>134</v>
      </c>
      <c r="P916" s="61" t="s">
        <v>4015</v>
      </c>
      <c r="Q916" s="61" t="s">
        <v>3812</v>
      </c>
      <c r="R916" s="61" t="s">
        <v>6889</v>
      </c>
      <c r="S916" s="61" t="s">
        <v>3780</v>
      </c>
      <c r="T916" s="61" t="s">
        <v>6890</v>
      </c>
      <c r="U916" s="61" t="s">
        <v>3780</v>
      </c>
      <c r="V916" s="62"/>
      <c r="W916" s="61" t="str">
        <f t="shared" si="44"/>
        <v>08</v>
      </c>
      <c r="X916" s="62" t="str">
        <f t="shared" si="45"/>
        <v>17</v>
      </c>
      <c r="Y916" s="63">
        <v>1</v>
      </c>
    </row>
    <row r="917" spans="1:25" ht="14.4">
      <c r="A917" s="61" t="s">
        <v>299</v>
      </c>
      <c r="B917" s="61" t="s">
        <v>187</v>
      </c>
      <c r="C917" s="61" t="s">
        <v>2090</v>
      </c>
      <c r="D917" s="61" t="s">
        <v>4069</v>
      </c>
      <c r="E917" s="61" t="s">
        <v>3927</v>
      </c>
      <c r="F917" s="61" t="s">
        <v>5502</v>
      </c>
      <c r="G917" s="61" t="s">
        <v>3780</v>
      </c>
      <c r="H917" s="61" t="s">
        <v>5503</v>
      </c>
      <c r="I917" s="61" t="s">
        <v>3780</v>
      </c>
      <c r="J917" s="62">
        <f t="shared" si="43"/>
        <v>0.55527777777777776</v>
      </c>
      <c r="K917" s="63">
        <v>2</v>
      </c>
      <c r="M917" s="61" t="s">
        <v>632</v>
      </c>
      <c r="N917" s="61" t="s">
        <v>165</v>
      </c>
      <c r="O917" s="61" t="s">
        <v>166</v>
      </c>
      <c r="P917" s="61" t="s">
        <v>3957</v>
      </c>
      <c r="Q917" s="61" t="s">
        <v>3812</v>
      </c>
      <c r="R917" s="61" t="s">
        <v>6891</v>
      </c>
      <c r="S917" s="61" t="s">
        <v>3780</v>
      </c>
      <c r="T917" s="61" t="s">
        <v>6892</v>
      </c>
      <c r="U917" s="61" t="s">
        <v>3780</v>
      </c>
      <c r="V917" s="62"/>
      <c r="W917" s="61" t="str">
        <f t="shared" si="44"/>
        <v>08</v>
      </c>
      <c r="X917" s="62" t="str">
        <f t="shared" si="45"/>
        <v>17</v>
      </c>
      <c r="Y917" s="63">
        <v>1</v>
      </c>
    </row>
    <row r="918" spans="1:25" ht="14.4">
      <c r="A918" s="61" t="s">
        <v>638</v>
      </c>
      <c r="B918" s="61" t="s">
        <v>187</v>
      </c>
      <c r="C918" s="61" t="s">
        <v>2124</v>
      </c>
      <c r="D918" s="61" t="s">
        <v>3886</v>
      </c>
      <c r="E918" s="61" t="s">
        <v>4002</v>
      </c>
      <c r="F918" s="61" t="s">
        <v>5504</v>
      </c>
      <c r="G918" s="61" t="s">
        <v>3780</v>
      </c>
      <c r="H918" s="61" t="s">
        <v>5505</v>
      </c>
      <c r="I918" s="61" t="s">
        <v>3780</v>
      </c>
      <c r="J918" s="62">
        <f t="shared" si="43"/>
        <v>0.55585648148148137</v>
      </c>
      <c r="K918" s="63">
        <v>2</v>
      </c>
      <c r="M918" s="61" t="s">
        <v>1398</v>
      </c>
      <c r="N918" s="61" t="s">
        <v>165</v>
      </c>
      <c r="O918" s="61" t="s">
        <v>166</v>
      </c>
      <c r="P918" s="61" t="s">
        <v>3862</v>
      </c>
      <c r="Q918" s="61" t="s">
        <v>3812</v>
      </c>
      <c r="R918" s="61" t="s">
        <v>6891</v>
      </c>
      <c r="S918" s="61" t="s">
        <v>3780</v>
      </c>
      <c r="T918" s="61" t="s">
        <v>6893</v>
      </c>
      <c r="U918" s="61" t="s">
        <v>3780</v>
      </c>
      <c r="V918" s="62"/>
      <c r="W918" s="61" t="str">
        <f t="shared" si="44"/>
        <v>08</v>
      </c>
      <c r="X918" s="62" t="str">
        <f t="shared" si="45"/>
        <v>17</v>
      </c>
      <c r="Y918" s="63">
        <v>1</v>
      </c>
    </row>
    <row r="919" spans="1:25" ht="14.4">
      <c r="A919" s="61" t="s">
        <v>946</v>
      </c>
      <c r="B919" s="61" t="s">
        <v>187</v>
      </c>
      <c r="C919" s="61" t="s">
        <v>2124</v>
      </c>
      <c r="D919" s="61" t="s">
        <v>3957</v>
      </c>
      <c r="E919" s="61" t="s">
        <v>3845</v>
      </c>
      <c r="F919" s="61" t="s">
        <v>5506</v>
      </c>
      <c r="G919" s="61" t="s">
        <v>3780</v>
      </c>
      <c r="H919" s="61" t="s">
        <v>5507</v>
      </c>
      <c r="I919" s="61" t="s">
        <v>3780</v>
      </c>
      <c r="J919" s="62">
        <f t="shared" si="43"/>
        <v>0.55722222222222229</v>
      </c>
      <c r="K919" s="63">
        <v>2</v>
      </c>
      <c r="M919" s="61" t="s">
        <v>169</v>
      </c>
      <c r="N919" s="61" t="s">
        <v>165</v>
      </c>
      <c r="O919" s="61" t="s">
        <v>166</v>
      </c>
      <c r="P919" s="61" t="s">
        <v>3992</v>
      </c>
      <c r="Q919" s="61" t="s">
        <v>3812</v>
      </c>
      <c r="R919" s="61" t="s">
        <v>6894</v>
      </c>
      <c r="S919" s="61" t="s">
        <v>3780</v>
      </c>
      <c r="T919" s="61" t="s">
        <v>6895</v>
      </c>
      <c r="U919" s="61" t="s">
        <v>3780</v>
      </c>
      <c r="V919" s="62"/>
      <c r="W919" s="61" t="str">
        <f t="shared" si="44"/>
        <v>08</v>
      </c>
      <c r="X919" s="62" t="str">
        <f t="shared" si="45"/>
        <v>21</v>
      </c>
      <c r="Y919" s="63">
        <v>2</v>
      </c>
    </row>
    <row r="920" spans="1:25" ht="14.4">
      <c r="A920" s="61" t="s">
        <v>840</v>
      </c>
      <c r="B920" s="61" t="s">
        <v>187</v>
      </c>
      <c r="C920" s="61" t="s">
        <v>2124</v>
      </c>
      <c r="D920" s="61" t="s">
        <v>3798</v>
      </c>
      <c r="E920" s="61" t="s">
        <v>3845</v>
      </c>
      <c r="F920" s="61" t="s">
        <v>3908</v>
      </c>
      <c r="G920" s="61" t="s">
        <v>3767</v>
      </c>
      <c r="H920" s="61" t="s">
        <v>5508</v>
      </c>
      <c r="I920" s="61" t="s">
        <v>3767</v>
      </c>
      <c r="J920" s="62">
        <f t="shared" si="43"/>
        <v>0.55836805555555569</v>
      </c>
      <c r="K920" s="63">
        <v>0</v>
      </c>
      <c r="M920" s="61" t="s">
        <v>771</v>
      </c>
      <c r="N920" s="61" t="s">
        <v>165</v>
      </c>
      <c r="O920" s="61" t="s">
        <v>166</v>
      </c>
      <c r="P920" s="61" t="s">
        <v>3794</v>
      </c>
      <c r="Q920" s="61" t="s">
        <v>3812</v>
      </c>
      <c r="R920" s="61" t="s">
        <v>6894</v>
      </c>
      <c r="S920" s="61" t="s">
        <v>3780</v>
      </c>
      <c r="T920" s="61" t="s">
        <v>6896</v>
      </c>
      <c r="U920" s="61" t="s">
        <v>3780</v>
      </c>
      <c r="V920" s="62"/>
      <c r="W920" s="61" t="str">
        <f t="shared" si="44"/>
        <v>08</v>
      </c>
      <c r="X920" s="62" t="str">
        <f t="shared" si="45"/>
        <v>20</v>
      </c>
      <c r="Y920" s="63">
        <v>2</v>
      </c>
    </row>
    <row r="921" spans="1:25" ht="14.4">
      <c r="A921" s="61" t="s">
        <v>775</v>
      </c>
      <c r="B921" s="61" t="s">
        <v>187</v>
      </c>
      <c r="C921" s="61" t="s">
        <v>2090</v>
      </c>
      <c r="D921" s="61" t="s">
        <v>3819</v>
      </c>
      <c r="E921" s="61" t="s">
        <v>3845</v>
      </c>
      <c r="F921" s="61" t="s">
        <v>5509</v>
      </c>
      <c r="G921" s="61" t="s">
        <v>3780</v>
      </c>
      <c r="H921" s="61" t="s">
        <v>5510</v>
      </c>
      <c r="I921" s="61" t="s">
        <v>3780</v>
      </c>
      <c r="J921" s="62">
        <f t="shared" si="43"/>
        <v>0.55842592592592588</v>
      </c>
      <c r="K921" s="63">
        <v>2</v>
      </c>
      <c r="M921" s="61" t="s">
        <v>631</v>
      </c>
      <c r="N921" s="61" t="s">
        <v>165</v>
      </c>
      <c r="O921" s="61" t="s">
        <v>166</v>
      </c>
      <c r="P921" s="61" t="s">
        <v>3957</v>
      </c>
      <c r="Q921" s="61" t="s">
        <v>3812</v>
      </c>
      <c r="R921" s="61" t="s">
        <v>6897</v>
      </c>
      <c r="S921" s="61" t="s">
        <v>3780</v>
      </c>
      <c r="T921" s="61" t="s">
        <v>6898</v>
      </c>
      <c r="U921" s="61" t="s">
        <v>3780</v>
      </c>
      <c r="V921" s="62"/>
      <c r="W921" s="61" t="str">
        <f t="shared" si="44"/>
        <v>08</v>
      </c>
      <c r="X921" s="62" t="str">
        <f t="shared" si="45"/>
        <v>17</v>
      </c>
      <c r="Y921" s="63">
        <v>1</v>
      </c>
    </row>
    <row r="922" spans="1:25" ht="14.4">
      <c r="A922" s="61" t="s">
        <v>1484</v>
      </c>
      <c r="B922" s="61" t="s">
        <v>187</v>
      </c>
      <c r="C922" s="61" t="s">
        <v>2124</v>
      </c>
      <c r="D922" s="61" t="s">
        <v>3807</v>
      </c>
      <c r="E922" s="61" t="s">
        <v>3845</v>
      </c>
      <c r="F922" s="61" t="s">
        <v>5511</v>
      </c>
      <c r="G922" s="61" t="s">
        <v>3780</v>
      </c>
      <c r="H922" s="61" t="s">
        <v>5512</v>
      </c>
      <c r="I922" s="61" t="s">
        <v>3780</v>
      </c>
      <c r="J922" s="62">
        <f t="shared" si="43"/>
        <v>0.55855324074074075</v>
      </c>
      <c r="K922" s="63">
        <v>2</v>
      </c>
      <c r="M922" s="61" t="s">
        <v>826</v>
      </c>
      <c r="N922" s="61" t="s">
        <v>165</v>
      </c>
      <c r="O922" s="61" t="s">
        <v>183</v>
      </c>
      <c r="P922" s="61" t="s">
        <v>3867</v>
      </c>
      <c r="Q922" s="61" t="s">
        <v>3812</v>
      </c>
      <c r="R922" s="61" t="s">
        <v>6897</v>
      </c>
      <c r="S922" s="61" t="s">
        <v>3780</v>
      </c>
      <c r="T922" s="61" t="s">
        <v>5927</v>
      </c>
      <c r="U922" s="61" t="s">
        <v>3780</v>
      </c>
      <c r="V922" s="62"/>
      <c r="W922" s="61" t="str">
        <f t="shared" si="44"/>
        <v>08</v>
      </c>
      <c r="X922" s="62" t="str">
        <f t="shared" si="45"/>
        <v>17</v>
      </c>
      <c r="Y922" s="63">
        <v>1</v>
      </c>
    </row>
    <row r="923" spans="1:25" ht="14.4">
      <c r="A923" s="61" t="s">
        <v>636</v>
      </c>
      <c r="B923" s="61" t="s">
        <v>187</v>
      </c>
      <c r="C923" s="61" t="s">
        <v>2090</v>
      </c>
      <c r="D923" s="61" t="s">
        <v>3811</v>
      </c>
      <c r="E923" s="61" t="s">
        <v>3795</v>
      </c>
      <c r="F923" s="61" t="s">
        <v>5513</v>
      </c>
      <c r="G923" s="61" t="s">
        <v>3780</v>
      </c>
      <c r="H923" s="61" t="s">
        <v>5514</v>
      </c>
      <c r="I923" s="61" t="s">
        <v>3780</v>
      </c>
      <c r="J923" s="62">
        <f t="shared" si="43"/>
        <v>0.56406249999999991</v>
      </c>
      <c r="K923" s="63">
        <v>2</v>
      </c>
      <c r="M923" s="61" t="s">
        <v>768</v>
      </c>
      <c r="N923" s="61" t="s">
        <v>165</v>
      </c>
      <c r="O923" s="61" t="s">
        <v>166</v>
      </c>
      <c r="P923" s="61" t="s">
        <v>4015</v>
      </c>
      <c r="Q923" s="61" t="s">
        <v>3812</v>
      </c>
      <c r="R923" s="61" t="s">
        <v>6899</v>
      </c>
      <c r="S923" s="61" t="s">
        <v>3780</v>
      </c>
      <c r="T923" s="61" t="s">
        <v>6900</v>
      </c>
      <c r="U923" s="61" t="s">
        <v>3780</v>
      </c>
      <c r="V923" s="62"/>
      <c r="W923" s="61" t="str">
        <f t="shared" si="44"/>
        <v>08</v>
      </c>
      <c r="X923" s="62" t="str">
        <f t="shared" si="45"/>
        <v>17</v>
      </c>
      <c r="Y923" s="63">
        <v>1</v>
      </c>
    </row>
    <row r="924" spans="1:25" ht="14.4">
      <c r="A924" s="61" t="s">
        <v>638</v>
      </c>
      <c r="B924" s="61" t="s">
        <v>187</v>
      </c>
      <c r="C924" s="61" t="s">
        <v>2124</v>
      </c>
      <c r="D924" s="61" t="s">
        <v>3826</v>
      </c>
      <c r="E924" s="61" t="s">
        <v>1776</v>
      </c>
      <c r="F924" s="61" t="s">
        <v>5515</v>
      </c>
      <c r="G924" s="61" t="s">
        <v>1776</v>
      </c>
      <c r="H924" s="61" t="s">
        <v>5516</v>
      </c>
      <c r="I924" s="61" t="s">
        <v>1776</v>
      </c>
      <c r="J924" s="62">
        <f t="shared" si="43"/>
        <v>0.56472222222222224</v>
      </c>
      <c r="K924" s="63">
        <v>2</v>
      </c>
      <c r="M924" s="61" t="s">
        <v>631</v>
      </c>
      <c r="N924" s="61" t="s">
        <v>165</v>
      </c>
      <c r="O924" s="61" t="s">
        <v>166</v>
      </c>
      <c r="P924" s="61" t="s">
        <v>3782</v>
      </c>
      <c r="Q924" s="61" t="s">
        <v>3812</v>
      </c>
      <c r="R924" s="61" t="s">
        <v>6901</v>
      </c>
      <c r="S924" s="61" t="s">
        <v>3780</v>
      </c>
      <c r="T924" s="61" t="s">
        <v>6902</v>
      </c>
      <c r="U924" s="61" t="s">
        <v>3780</v>
      </c>
      <c r="V924" s="62"/>
      <c r="W924" s="61" t="str">
        <f t="shared" si="44"/>
        <v>08</v>
      </c>
      <c r="X924" s="62" t="str">
        <f t="shared" si="45"/>
        <v>17</v>
      </c>
      <c r="Y924" s="63">
        <v>1</v>
      </c>
    </row>
    <row r="925" spans="1:25" ht="14.4">
      <c r="A925" s="61" t="s">
        <v>946</v>
      </c>
      <c r="B925" s="61" t="s">
        <v>187</v>
      </c>
      <c r="C925" s="61" t="s">
        <v>2124</v>
      </c>
      <c r="D925" s="61" t="s">
        <v>3834</v>
      </c>
      <c r="E925" s="61" t="s">
        <v>3961</v>
      </c>
      <c r="F925" s="61" t="s">
        <v>5517</v>
      </c>
      <c r="G925" s="61" t="s">
        <v>3780</v>
      </c>
      <c r="H925" s="61" t="s">
        <v>5518</v>
      </c>
      <c r="I925" s="61" t="s">
        <v>3780</v>
      </c>
      <c r="J925" s="62">
        <f t="shared" si="43"/>
        <v>0.56548611111111113</v>
      </c>
      <c r="K925" s="63">
        <v>2</v>
      </c>
      <c r="M925" s="61" t="s">
        <v>271</v>
      </c>
      <c r="N925" s="61" t="s">
        <v>165</v>
      </c>
      <c r="O925" s="61" t="s">
        <v>207</v>
      </c>
      <c r="P925" s="61" t="s">
        <v>3811</v>
      </c>
      <c r="Q925" s="61" t="s">
        <v>3812</v>
      </c>
      <c r="R925" s="61" t="s">
        <v>6901</v>
      </c>
      <c r="S925" s="61" t="s">
        <v>3780</v>
      </c>
      <c r="T925" s="61" t="s">
        <v>6903</v>
      </c>
      <c r="U925" s="61" t="s">
        <v>3780</v>
      </c>
      <c r="V925" s="62"/>
      <c r="W925" s="61" t="str">
        <f t="shared" si="44"/>
        <v>08</v>
      </c>
      <c r="X925" s="62" t="str">
        <f t="shared" si="45"/>
        <v>18</v>
      </c>
      <c r="Y925" s="63">
        <v>1</v>
      </c>
    </row>
    <row r="926" spans="1:25" ht="14.4">
      <c r="A926" s="61" t="s">
        <v>928</v>
      </c>
      <c r="B926" s="61" t="s">
        <v>187</v>
      </c>
      <c r="C926" s="61" t="s">
        <v>2124</v>
      </c>
      <c r="D926" s="61" t="s">
        <v>3862</v>
      </c>
      <c r="E926" s="61" t="s">
        <v>3845</v>
      </c>
      <c r="F926" s="61" t="s">
        <v>5519</v>
      </c>
      <c r="G926" s="61" t="s">
        <v>3780</v>
      </c>
      <c r="H926" s="61" t="s">
        <v>5520</v>
      </c>
      <c r="I926" s="61" t="s">
        <v>3780</v>
      </c>
      <c r="J926" s="62">
        <f t="shared" si="43"/>
        <v>0.56658564814814816</v>
      </c>
      <c r="K926" s="63">
        <v>2</v>
      </c>
      <c r="M926" s="61" t="s">
        <v>631</v>
      </c>
      <c r="N926" s="61" t="s">
        <v>165</v>
      </c>
      <c r="O926" s="61" t="s">
        <v>166</v>
      </c>
      <c r="P926" s="61" t="s">
        <v>3811</v>
      </c>
      <c r="Q926" s="61" t="s">
        <v>3812</v>
      </c>
      <c r="R926" s="61" t="s">
        <v>4128</v>
      </c>
      <c r="S926" s="61" t="s">
        <v>3780</v>
      </c>
      <c r="T926" s="61" t="s">
        <v>5269</v>
      </c>
      <c r="U926" s="61" t="s">
        <v>3780</v>
      </c>
      <c r="V926" s="62"/>
      <c r="W926" s="61" t="str">
        <f t="shared" si="44"/>
        <v>08</v>
      </c>
      <c r="X926" s="62" t="str">
        <f t="shared" si="45"/>
        <v>18</v>
      </c>
      <c r="Y926" s="63">
        <v>1</v>
      </c>
    </row>
    <row r="927" spans="1:25" ht="14.4">
      <c r="A927" s="61" t="s">
        <v>366</v>
      </c>
      <c r="B927" s="61" t="s">
        <v>187</v>
      </c>
      <c r="C927" s="61" t="s">
        <v>2124</v>
      </c>
      <c r="D927" s="61" t="s">
        <v>4015</v>
      </c>
      <c r="E927" s="61" t="s">
        <v>4002</v>
      </c>
      <c r="F927" s="61" t="s">
        <v>5521</v>
      </c>
      <c r="G927" s="61" t="s">
        <v>3780</v>
      </c>
      <c r="H927" s="61" t="s">
        <v>4635</v>
      </c>
      <c r="I927" s="61" t="s">
        <v>3780</v>
      </c>
      <c r="J927" s="62">
        <f t="shared" si="43"/>
        <v>0.5668171296296296</v>
      </c>
      <c r="K927" s="63">
        <v>2</v>
      </c>
      <c r="M927" s="61" t="s">
        <v>826</v>
      </c>
      <c r="N927" s="61" t="s">
        <v>165</v>
      </c>
      <c r="O927" s="61" t="s">
        <v>183</v>
      </c>
      <c r="P927" s="61" t="s">
        <v>3782</v>
      </c>
      <c r="Q927" s="61" t="s">
        <v>3812</v>
      </c>
      <c r="R927" s="61" t="s">
        <v>6904</v>
      </c>
      <c r="S927" s="61" t="s">
        <v>3780</v>
      </c>
      <c r="T927" s="61" t="s">
        <v>6905</v>
      </c>
      <c r="U927" s="61" t="s">
        <v>3780</v>
      </c>
      <c r="V927" s="62"/>
      <c r="W927" s="61" t="str">
        <f t="shared" si="44"/>
        <v>08</v>
      </c>
      <c r="X927" s="62" t="str">
        <f t="shared" si="45"/>
        <v>18</v>
      </c>
      <c r="Y927" s="63">
        <v>1</v>
      </c>
    </row>
    <row r="928" spans="1:25" ht="14.4">
      <c r="A928" s="61" t="s">
        <v>1164</v>
      </c>
      <c r="B928" s="61" t="s">
        <v>187</v>
      </c>
      <c r="C928" s="61" t="s">
        <v>2090</v>
      </c>
      <c r="D928" s="61" t="s">
        <v>3789</v>
      </c>
      <c r="E928" s="61" t="s">
        <v>3927</v>
      </c>
      <c r="F928" s="61" t="s">
        <v>5522</v>
      </c>
      <c r="G928" s="61" t="s">
        <v>3767</v>
      </c>
      <c r="H928" s="61" t="s">
        <v>5523</v>
      </c>
      <c r="I928" s="61" t="s">
        <v>3767</v>
      </c>
      <c r="J928" s="62">
        <f t="shared" si="43"/>
        <v>0.56785879629629621</v>
      </c>
      <c r="K928" s="63">
        <v>0</v>
      </c>
      <c r="M928" s="61" t="s">
        <v>1221</v>
      </c>
      <c r="N928" s="61" t="s">
        <v>165</v>
      </c>
      <c r="O928" s="61" t="s">
        <v>166</v>
      </c>
      <c r="P928" s="61" t="s">
        <v>3819</v>
      </c>
      <c r="Q928" s="61" t="s">
        <v>3812</v>
      </c>
      <c r="R928" s="61" t="s">
        <v>6906</v>
      </c>
      <c r="S928" s="61" t="s">
        <v>3780</v>
      </c>
      <c r="T928" s="61" t="s">
        <v>6907</v>
      </c>
      <c r="U928" s="61" t="s">
        <v>3780</v>
      </c>
      <c r="V928" s="62"/>
      <c r="W928" s="61" t="str">
        <f t="shared" si="44"/>
        <v>08</v>
      </c>
      <c r="X928" s="62" t="str">
        <f t="shared" si="45"/>
        <v>20</v>
      </c>
      <c r="Y928" s="63">
        <v>2</v>
      </c>
    </row>
    <row r="929" spans="1:25" ht="14.4">
      <c r="A929" s="61" t="s">
        <v>1484</v>
      </c>
      <c r="B929" s="61" t="s">
        <v>187</v>
      </c>
      <c r="C929" s="61" t="s">
        <v>2124</v>
      </c>
      <c r="D929" s="61" t="s">
        <v>3894</v>
      </c>
      <c r="E929" s="61" t="s">
        <v>4002</v>
      </c>
      <c r="F929" s="61" t="s">
        <v>3860</v>
      </c>
      <c r="G929" s="61" t="s">
        <v>3780</v>
      </c>
      <c r="H929" s="61" t="s">
        <v>5172</v>
      </c>
      <c r="I929" s="61" t="s">
        <v>3780</v>
      </c>
      <c r="J929" s="62">
        <f t="shared" si="43"/>
        <v>0.5691666666666666</v>
      </c>
      <c r="K929" s="63">
        <v>2</v>
      </c>
      <c r="M929" s="61" t="s">
        <v>169</v>
      </c>
      <c r="N929" s="61" t="s">
        <v>165</v>
      </c>
      <c r="O929" s="61" t="s">
        <v>166</v>
      </c>
      <c r="P929" s="61" t="s">
        <v>3859</v>
      </c>
      <c r="Q929" s="61" t="s">
        <v>3812</v>
      </c>
      <c r="R929" s="61" t="s">
        <v>6908</v>
      </c>
      <c r="S929" s="61" t="s">
        <v>3780</v>
      </c>
      <c r="T929" s="61" t="s">
        <v>6909</v>
      </c>
      <c r="U929" s="61" t="s">
        <v>3780</v>
      </c>
      <c r="V929" s="62"/>
      <c r="W929" s="61" t="str">
        <f t="shared" si="44"/>
        <v>08</v>
      </c>
      <c r="X929" s="62" t="str">
        <f t="shared" si="45"/>
        <v>17</v>
      </c>
      <c r="Y929" s="63">
        <v>1</v>
      </c>
    </row>
    <row r="930" spans="1:25" ht="14.4">
      <c r="A930" s="61" t="s">
        <v>1484</v>
      </c>
      <c r="B930" s="61" t="s">
        <v>187</v>
      </c>
      <c r="C930" s="61" t="s">
        <v>2124</v>
      </c>
      <c r="D930" s="61" t="s">
        <v>3826</v>
      </c>
      <c r="E930" s="61" t="s">
        <v>3927</v>
      </c>
      <c r="F930" s="61" t="s">
        <v>5524</v>
      </c>
      <c r="G930" s="61" t="s">
        <v>3780</v>
      </c>
      <c r="H930" s="61" t="s">
        <v>5525</v>
      </c>
      <c r="I930" s="61" t="s">
        <v>3780</v>
      </c>
      <c r="J930" s="62">
        <f t="shared" si="43"/>
        <v>0.56981481481481477</v>
      </c>
      <c r="K930" s="63">
        <v>2</v>
      </c>
      <c r="M930" s="61" t="s">
        <v>271</v>
      </c>
      <c r="N930" s="61" t="s">
        <v>165</v>
      </c>
      <c r="O930" s="61" t="s">
        <v>207</v>
      </c>
      <c r="P930" s="61" t="s">
        <v>3960</v>
      </c>
      <c r="Q930" s="61" t="s">
        <v>3812</v>
      </c>
      <c r="R930" s="61" t="s">
        <v>6910</v>
      </c>
      <c r="S930" s="61" t="s">
        <v>3780</v>
      </c>
      <c r="T930" s="61" t="s">
        <v>4647</v>
      </c>
      <c r="U930" s="61" t="s">
        <v>3780</v>
      </c>
      <c r="V930" s="62"/>
      <c r="W930" s="61" t="str">
        <f t="shared" si="44"/>
        <v>08</v>
      </c>
      <c r="X930" s="62" t="str">
        <f t="shared" si="45"/>
        <v>17</v>
      </c>
      <c r="Y930" s="63">
        <v>1</v>
      </c>
    </row>
    <row r="931" spans="1:25" ht="14.4">
      <c r="A931" s="61" t="s">
        <v>1199</v>
      </c>
      <c r="B931" s="61" t="s">
        <v>40</v>
      </c>
      <c r="C931" s="61" t="s">
        <v>2010</v>
      </c>
      <c r="D931" s="61" t="s">
        <v>3886</v>
      </c>
      <c r="E931" s="61" t="s">
        <v>4002</v>
      </c>
      <c r="F931" s="61" t="s">
        <v>4168</v>
      </c>
      <c r="G931" s="61" t="s">
        <v>3780</v>
      </c>
      <c r="H931" s="61" t="s">
        <v>5526</v>
      </c>
      <c r="I931" s="61" t="s">
        <v>3780</v>
      </c>
      <c r="J931" s="62">
        <f t="shared" si="43"/>
        <v>0.56989583333333327</v>
      </c>
      <c r="K931" s="63">
        <v>2</v>
      </c>
      <c r="M931" s="61" t="s">
        <v>1398</v>
      </c>
      <c r="N931" s="61" t="s">
        <v>165</v>
      </c>
      <c r="O931" s="61" t="s">
        <v>166</v>
      </c>
      <c r="P931" s="61" t="s">
        <v>3852</v>
      </c>
      <c r="Q931" s="61" t="s">
        <v>3812</v>
      </c>
      <c r="R931" s="61" t="s">
        <v>6911</v>
      </c>
      <c r="S931" s="61" t="s">
        <v>3780</v>
      </c>
      <c r="T931" s="61" t="s">
        <v>6912</v>
      </c>
      <c r="U931" s="61" t="s">
        <v>3780</v>
      </c>
      <c r="V931" s="62"/>
      <c r="W931" s="61" t="str">
        <f t="shared" si="44"/>
        <v>08</v>
      </c>
      <c r="X931" s="62" t="str">
        <f t="shared" si="45"/>
        <v>18</v>
      </c>
      <c r="Y931" s="63">
        <v>1</v>
      </c>
    </row>
    <row r="932" spans="1:25" ht="14.4">
      <c r="A932" s="61" t="s">
        <v>946</v>
      </c>
      <c r="B932" s="61" t="s">
        <v>187</v>
      </c>
      <c r="C932" s="61" t="s">
        <v>2124</v>
      </c>
      <c r="D932" s="61" t="s">
        <v>3960</v>
      </c>
      <c r="E932" s="61" t="s">
        <v>3961</v>
      </c>
      <c r="F932" s="61" t="s">
        <v>5527</v>
      </c>
      <c r="G932" s="61" t="s">
        <v>3780</v>
      </c>
      <c r="H932" s="61" t="s">
        <v>5528</v>
      </c>
      <c r="I932" s="61" t="s">
        <v>3780</v>
      </c>
      <c r="J932" s="62">
        <f t="shared" si="43"/>
        <v>0.57019675925925917</v>
      </c>
      <c r="K932" s="63">
        <v>2</v>
      </c>
      <c r="M932" s="61" t="s">
        <v>931</v>
      </c>
      <c r="N932" s="61" t="s">
        <v>165</v>
      </c>
      <c r="O932" s="61" t="s">
        <v>134</v>
      </c>
      <c r="P932" s="61" t="s">
        <v>3859</v>
      </c>
      <c r="Q932" s="61" t="s">
        <v>3812</v>
      </c>
      <c r="R932" s="61" t="s">
        <v>5704</v>
      </c>
      <c r="S932" s="61" t="s">
        <v>3780</v>
      </c>
      <c r="T932" s="61" t="s">
        <v>6913</v>
      </c>
      <c r="U932" s="61" t="s">
        <v>3780</v>
      </c>
      <c r="V932" s="62"/>
      <c r="W932" s="61" t="str">
        <f t="shared" si="44"/>
        <v>08</v>
      </c>
      <c r="X932" s="62" t="str">
        <f t="shared" si="45"/>
        <v>18</v>
      </c>
      <c r="Y932" s="63">
        <v>1</v>
      </c>
    </row>
    <row r="933" spans="1:25" ht="14.4">
      <c r="A933" s="61" t="s">
        <v>636</v>
      </c>
      <c r="B933" s="61" t="s">
        <v>187</v>
      </c>
      <c r="C933" s="61" t="s">
        <v>2090</v>
      </c>
      <c r="D933" s="61" t="s">
        <v>3807</v>
      </c>
      <c r="E933" s="61" t="s">
        <v>3795</v>
      </c>
      <c r="F933" s="61" t="s">
        <v>4861</v>
      </c>
      <c r="G933" s="61" t="s">
        <v>3780</v>
      </c>
      <c r="H933" s="61" t="s">
        <v>5529</v>
      </c>
      <c r="I933" s="61" t="s">
        <v>3780</v>
      </c>
      <c r="J933" s="62">
        <f t="shared" si="43"/>
        <v>0.57034722222222212</v>
      </c>
      <c r="K933" s="63">
        <v>2</v>
      </c>
      <c r="M933" s="61" t="s">
        <v>931</v>
      </c>
      <c r="N933" s="61" t="s">
        <v>165</v>
      </c>
      <c r="O933" s="61" t="s">
        <v>134</v>
      </c>
      <c r="P933" s="61" t="s">
        <v>3819</v>
      </c>
      <c r="Q933" s="61" t="s">
        <v>3812</v>
      </c>
      <c r="R933" s="61" t="s">
        <v>5704</v>
      </c>
      <c r="S933" s="61" t="s">
        <v>3780</v>
      </c>
      <c r="T933" s="61" t="s">
        <v>6914</v>
      </c>
      <c r="U933" s="61" t="s">
        <v>3780</v>
      </c>
      <c r="V933" s="62"/>
      <c r="W933" s="61" t="str">
        <f t="shared" si="44"/>
        <v>08</v>
      </c>
      <c r="X933" s="62" t="str">
        <f t="shared" si="45"/>
        <v>18</v>
      </c>
      <c r="Y933" s="63">
        <v>1</v>
      </c>
    </row>
    <row r="934" spans="1:25" ht="14.4">
      <c r="A934" s="61" t="s">
        <v>638</v>
      </c>
      <c r="B934" s="61" t="s">
        <v>187</v>
      </c>
      <c r="C934" s="61" t="s">
        <v>2124</v>
      </c>
      <c r="D934" s="61" t="s">
        <v>4015</v>
      </c>
      <c r="E934" s="61" t="s">
        <v>4002</v>
      </c>
      <c r="F934" s="61" t="s">
        <v>5530</v>
      </c>
      <c r="G934" s="61" t="s">
        <v>3780</v>
      </c>
      <c r="H934" s="61" t="s">
        <v>5531</v>
      </c>
      <c r="I934" s="61" t="s">
        <v>3780</v>
      </c>
      <c r="J934" s="62">
        <f t="shared" si="43"/>
        <v>0.57038194444444446</v>
      </c>
      <c r="K934" s="63">
        <v>2</v>
      </c>
      <c r="M934" s="61" t="s">
        <v>771</v>
      </c>
      <c r="N934" s="61" t="s">
        <v>165</v>
      </c>
      <c r="O934" s="61" t="s">
        <v>166</v>
      </c>
      <c r="P934" s="61" t="s">
        <v>3957</v>
      </c>
      <c r="Q934" s="61" t="s">
        <v>3812</v>
      </c>
      <c r="R934" s="61" t="s">
        <v>6915</v>
      </c>
      <c r="S934" s="61" t="s">
        <v>3780</v>
      </c>
      <c r="T934" s="61" t="s">
        <v>6916</v>
      </c>
      <c r="U934" s="61" t="s">
        <v>3780</v>
      </c>
      <c r="V934" s="62"/>
      <c r="W934" s="61" t="str">
        <f t="shared" si="44"/>
        <v>08</v>
      </c>
      <c r="X934" s="62" t="str">
        <f t="shared" si="45"/>
        <v>20</v>
      </c>
      <c r="Y934" s="63">
        <v>2</v>
      </c>
    </row>
    <row r="935" spans="1:25" ht="14.4">
      <c r="A935" s="61" t="s">
        <v>1483</v>
      </c>
      <c r="B935" s="61" t="s">
        <v>187</v>
      </c>
      <c r="C935" s="61" t="s">
        <v>2090</v>
      </c>
      <c r="D935" s="61" t="s">
        <v>3811</v>
      </c>
      <c r="E935" s="61" t="s">
        <v>3795</v>
      </c>
      <c r="F935" s="61" t="s">
        <v>4726</v>
      </c>
      <c r="G935" s="61" t="s">
        <v>3780</v>
      </c>
      <c r="H935" s="61" t="s">
        <v>5532</v>
      </c>
      <c r="I935" s="61" t="s">
        <v>3780</v>
      </c>
      <c r="J935" s="62">
        <f t="shared" si="43"/>
        <v>0.57048611111111103</v>
      </c>
      <c r="K935" s="63">
        <v>2</v>
      </c>
      <c r="M935" s="61" t="s">
        <v>1221</v>
      </c>
      <c r="N935" s="61" t="s">
        <v>165</v>
      </c>
      <c r="O935" s="61" t="s">
        <v>166</v>
      </c>
      <c r="P935" s="61" t="s">
        <v>3852</v>
      </c>
      <c r="Q935" s="61" t="s">
        <v>3812</v>
      </c>
      <c r="R935" s="61" t="s">
        <v>6915</v>
      </c>
      <c r="S935" s="61" t="s">
        <v>3780</v>
      </c>
      <c r="T935" s="61" t="s">
        <v>6917</v>
      </c>
      <c r="U935" s="61" t="s">
        <v>3780</v>
      </c>
      <c r="V935" s="62"/>
      <c r="W935" s="61" t="str">
        <f t="shared" si="44"/>
        <v>08</v>
      </c>
      <c r="X935" s="62" t="str">
        <f t="shared" si="45"/>
        <v>17</v>
      </c>
      <c r="Y935" s="63">
        <v>1</v>
      </c>
    </row>
    <row r="936" spans="1:25" ht="14.4">
      <c r="A936" s="61" t="s">
        <v>1193</v>
      </c>
      <c r="B936" s="61" t="s">
        <v>187</v>
      </c>
      <c r="C936" s="61" t="s">
        <v>3622</v>
      </c>
      <c r="D936" s="61" t="s">
        <v>3794</v>
      </c>
      <c r="E936" s="61" t="s">
        <v>3812</v>
      </c>
      <c r="F936" s="61" t="s">
        <v>4324</v>
      </c>
      <c r="G936" s="61" t="s">
        <v>3780</v>
      </c>
      <c r="H936" s="61" t="s">
        <v>5533</v>
      </c>
      <c r="I936" s="61" t="s">
        <v>3780</v>
      </c>
      <c r="J936" s="62">
        <f t="shared" si="43"/>
        <v>0.57174768518518526</v>
      </c>
      <c r="K936" s="63">
        <v>2</v>
      </c>
      <c r="M936" s="61" t="s">
        <v>1221</v>
      </c>
      <c r="N936" s="61" t="s">
        <v>165</v>
      </c>
      <c r="O936" s="61" t="s">
        <v>166</v>
      </c>
      <c r="P936" s="61" t="s">
        <v>3777</v>
      </c>
      <c r="Q936" s="61" t="s">
        <v>3812</v>
      </c>
      <c r="R936" s="61" t="s">
        <v>6918</v>
      </c>
      <c r="S936" s="61" t="s">
        <v>3780</v>
      </c>
      <c r="T936" s="61" t="s">
        <v>6919</v>
      </c>
      <c r="U936" s="61" t="s">
        <v>3780</v>
      </c>
      <c r="V936" s="62"/>
      <c r="W936" s="61" t="str">
        <f t="shared" si="44"/>
        <v>08</v>
      </c>
      <c r="X936" s="62" t="str">
        <f t="shared" si="45"/>
        <v>18</v>
      </c>
      <c r="Y936" s="63">
        <v>1</v>
      </c>
    </row>
    <row r="937" spans="1:25" ht="14.4">
      <c r="A937" s="61" t="s">
        <v>1458</v>
      </c>
      <c r="B937" s="61" t="s">
        <v>187</v>
      </c>
      <c r="C937" s="61" t="s">
        <v>3622</v>
      </c>
      <c r="D937" s="61" t="s">
        <v>3789</v>
      </c>
      <c r="E937" s="61" t="s">
        <v>3845</v>
      </c>
      <c r="F937" s="61" t="s">
        <v>5534</v>
      </c>
      <c r="G937" s="61" t="s">
        <v>3780</v>
      </c>
      <c r="H937" s="61" t="s">
        <v>5535</v>
      </c>
      <c r="I937" s="61" t="s">
        <v>3780</v>
      </c>
      <c r="J937" s="62">
        <f t="shared" si="43"/>
        <v>0.5720601851851852</v>
      </c>
      <c r="K937" s="63">
        <v>2</v>
      </c>
      <c r="M937" s="61" t="s">
        <v>826</v>
      </c>
      <c r="N937" s="61" t="s">
        <v>165</v>
      </c>
      <c r="O937" s="61" t="s">
        <v>183</v>
      </c>
      <c r="P937" s="61" t="s">
        <v>3837</v>
      </c>
      <c r="Q937" s="61" t="s">
        <v>3812</v>
      </c>
      <c r="R937" s="61" t="s">
        <v>6920</v>
      </c>
      <c r="S937" s="61" t="s">
        <v>3780</v>
      </c>
      <c r="T937" s="61" t="s">
        <v>6058</v>
      </c>
      <c r="U937" s="61" t="s">
        <v>3780</v>
      </c>
      <c r="V937" s="62"/>
      <c r="W937" s="61" t="str">
        <f t="shared" si="44"/>
        <v>08</v>
      </c>
      <c r="X937" s="62" t="str">
        <f t="shared" si="45"/>
        <v>17</v>
      </c>
      <c r="Y937" s="63">
        <v>1</v>
      </c>
    </row>
    <row r="938" spans="1:25" ht="14.4">
      <c r="A938" s="61" t="s">
        <v>638</v>
      </c>
      <c r="B938" s="61" t="s">
        <v>187</v>
      </c>
      <c r="C938" s="61" t="s">
        <v>2124</v>
      </c>
      <c r="D938" s="61" t="s">
        <v>3957</v>
      </c>
      <c r="E938" s="61" t="s">
        <v>3845</v>
      </c>
      <c r="F938" s="61" t="s">
        <v>5536</v>
      </c>
      <c r="G938" s="61" t="s">
        <v>3780</v>
      </c>
      <c r="H938" s="61" t="s">
        <v>5537</v>
      </c>
      <c r="I938" s="61" t="s">
        <v>3780</v>
      </c>
      <c r="J938" s="62">
        <f t="shared" si="43"/>
        <v>0.57254629629629628</v>
      </c>
      <c r="K938" s="63">
        <v>2</v>
      </c>
      <c r="M938" s="61" t="s">
        <v>1722</v>
      </c>
      <c r="N938" s="61" t="s">
        <v>165</v>
      </c>
      <c r="O938" s="61" t="s">
        <v>166</v>
      </c>
      <c r="P938" s="61" t="s">
        <v>3947</v>
      </c>
      <c r="Q938" s="61" t="s">
        <v>3812</v>
      </c>
      <c r="R938" s="61" t="s">
        <v>6920</v>
      </c>
      <c r="S938" s="61" t="s">
        <v>3780</v>
      </c>
      <c r="T938" s="61" t="s">
        <v>4831</v>
      </c>
      <c r="U938" s="61" t="s">
        <v>3780</v>
      </c>
      <c r="V938" s="62"/>
      <c r="W938" s="61" t="str">
        <f t="shared" si="44"/>
        <v>08</v>
      </c>
      <c r="X938" s="62" t="str">
        <f t="shared" si="45"/>
        <v>17</v>
      </c>
      <c r="Y938" s="63">
        <v>1</v>
      </c>
    </row>
    <row r="939" spans="1:25" ht="14.4">
      <c r="A939" s="61" t="s">
        <v>1419</v>
      </c>
      <c r="B939" s="61" t="s">
        <v>187</v>
      </c>
      <c r="C939" s="61" t="s">
        <v>2090</v>
      </c>
      <c r="D939" s="61" t="s">
        <v>3819</v>
      </c>
      <c r="E939" s="61" t="s">
        <v>3795</v>
      </c>
      <c r="F939" s="61" t="s">
        <v>5538</v>
      </c>
      <c r="G939" s="61" t="s">
        <v>3780</v>
      </c>
      <c r="H939" s="61" t="s">
        <v>5539</v>
      </c>
      <c r="I939" s="61" t="s">
        <v>3780</v>
      </c>
      <c r="J939" s="62">
        <f t="shared" si="43"/>
        <v>0.57445601851851857</v>
      </c>
      <c r="K939" s="63">
        <v>2</v>
      </c>
      <c r="M939" s="61" t="s">
        <v>931</v>
      </c>
      <c r="N939" s="61" t="s">
        <v>165</v>
      </c>
      <c r="O939" s="61" t="s">
        <v>134</v>
      </c>
      <c r="P939" s="61" t="s">
        <v>3960</v>
      </c>
      <c r="Q939" s="61" t="s">
        <v>3812</v>
      </c>
      <c r="R939" s="61" t="s">
        <v>6921</v>
      </c>
      <c r="S939" s="61" t="s">
        <v>3780</v>
      </c>
      <c r="T939" s="61" t="s">
        <v>6922</v>
      </c>
      <c r="U939" s="61" t="s">
        <v>3780</v>
      </c>
      <c r="V939" s="62"/>
      <c r="W939" s="61" t="str">
        <f t="shared" si="44"/>
        <v>08</v>
      </c>
      <c r="X939" s="62" t="str">
        <f t="shared" si="45"/>
        <v>20</v>
      </c>
      <c r="Y939" s="63">
        <v>2</v>
      </c>
    </row>
    <row r="940" spans="1:25" ht="14.4">
      <c r="A940" s="61" t="s">
        <v>928</v>
      </c>
      <c r="B940" s="61" t="s">
        <v>187</v>
      </c>
      <c r="C940" s="61" t="s">
        <v>2124</v>
      </c>
      <c r="D940" s="61" t="s">
        <v>3947</v>
      </c>
      <c r="E940" s="61" t="s">
        <v>3845</v>
      </c>
      <c r="F940" s="61" t="s">
        <v>5540</v>
      </c>
      <c r="G940" s="61" t="s">
        <v>3780</v>
      </c>
      <c r="H940" s="61" t="s">
        <v>5541</v>
      </c>
      <c r="I940" s="61" t="s">
        <v>3780</v>
      </c>
      <c r="J940" s="62">
        <f t="shared" si="43"/>
        <v>0.57627314814814823</v>
      </c>
      <c r="K940" s="63">
        <v>2</v>
      </c>
      <c r="M940" s="61" t="s">
        <v>1221</v>
      </c>
      <c r="N940" s="61" t="s">
        <v>165</v>
      </c>
      <c r="O940" s="61" t="s">
        <v>166</v>
      </c>
      <c r="P940" s="61" t="s">
        <v>3947</v>
      </c>
      <c r="Q940" s="61" t="s">
        <v>3812</v>
      </c>
      <c r="R940" s="61" t="s">
        <v>6923</v>
      </c>
      <c r="S940" s="61" t="s">
        <v>3780</v>
      </c>
      <c r="T940" s="61" t="s">
        <v>6924</v>
      </c>
      <c r="U940" s="61" t="s">
        <v>3780</v>
      </c>
      <c r="V940" s="62"/>
      <c r="W940" s="61" t="str">
        <f t="shared" si="44"/>
        <v>08</v>
      </c>
      <c r="X940" s="62" t="str">
        <f t="shared" si="45"/>
        <v>17</v>
      </c>
      <c r="Y940" s="63">
        <v>1</v>
      </c>
    </row>
    <row r="941" spans="1:25" ht="14.4">
      <c r="A941" s="61" t="s">
        <v>638</v>
      </c>
      <c r="B941" s="61" t="s">
        <v>187</v>
      </c>
      <c r="C941" s="61" t="s">
        <v>2124</v>
      </c>
      <c r="D941" s="61" t="s">
        <v>3950</v>
      </c>
      <c r="E941" s="61" t="s">
        <v>1776</v>
      </c>
      <c r="F941" s="61" t="s">
        <v>5208</v>
      </c>
      <c r="G941" s="61" t="s">
        <v>1776</v>
      </c>
      <c r="H941" s="61" t="s">
        <v>5542</v>
      </c>
      <c r="I941" s="61" t="s">
        <v>1776</v>
      </c>
      <c r="J941" s="62">
        <f t="shared" si="43"/>
        <v>0.57671296296296282</v>
      </c>
      <c r="K941" s="63">
        <v>2</v>
      </c>
      <c r="M941" s="61" t="s">
        <v>1515</v>
      </c>
      <c r="N941" s="61" t="s">
        <v>165</v>
      </c>
      <c r="O941" s="61" t="s">
        <v>134</v>
      </c>
      <c r="P941" s="61" t="s">
        <v>3921</v>
      </c>
      <c r="Q941" s="61" t="s">
        <v>3812</v>
      </c>
      <c r="R941" s="61" t="s">
        <v>6925</v>
      </c>
      <c r="S941" s="61" t="s">
        <v>3780</v>
      </c>
      <c r="T941" s="61" t="s">
        <v>4363</v>
      </c>
      <c r="U941" s="61" t="s">
        <v>3780</v>
      </c>
      <c r="V941" s="62"/>
      <c r="W941" s="61" t="str">
        <f t="shared" si="44"/>
        <v>08</v>
      </c>
      <c r="X941" s="62" t="str">
        <f t="shared" si="45"/>
        <v>17</v>
      </c>
      <c r="Y941" s="63">
        <v>1</v>
      </c>
    </row>
    <row r="942" spans="1:25" ht="14.4">
      <c r="A942" s="61" t="s">
        <v>636</v>
      </c>
      <c r="B942" s="61" t="s">
        <v>187</v>
      </c>
      <c r="C942" s="61" t="s">
        <v>2090</v>
      </c>
      <c r="D942" s="61" t="s">
        <v>3777</v>
      </c>
      <c r="E942" s="61" t="s">
        <v>3795</v>
      </c>
      <c r="F942" s="61" t="s">
        <v>5543</v>
      </c>
      <c r="G942" s="61" t="s">
        <v>3780</v>
      </c>
      <c r="H942" s="61" t="s">
        <v>5544</v>
      </c>
      <c r="I942" s="61" t="s">
        <v>3780</v>
      </c>
      <c r="J942" s="62">
        <f t="shared" si="43"/>
        <v>0.57942129629629635</v>
      </c>
      <c r="K942" s="63">
        <v>2</v>
      </c>
      <c r="M942" s="61" t="s">
        <v>632</v>
      </c>
      <c r="N942" s="61" t="s">
        <v>165</v>
      </c>
      <c r="O942" s="61" t="s">
        <v>166</v>
      </c>
      <c r="P942" s="61" t="s">
        <v>3819</v>
      </c>
      <c r="Q942" s="61" t="s">
        <v>3812</v>
      </c>
      <c r="R942" s="61" t="s">
        <v>6926</v>
      </c>
      <c r="S942" s="61" t="s">
        <v>3780</v>
      </c>
      <c r="T942" s="61" t="s">
        <v>6750</v>
      </c>
      <c r="U942" s="61" t="s">
        <v>3780</v>
      </c>
      <c r="V942" s="62"/>
      <c r="W942" s="61" t="str">
        <f t="shared" si="44"/>
        <v>08</v>
      </c>
      <c r="X942" s="62" t="str">
        <f t="shared" si="45"/>
        <v>17</v>
      </c>
      <c r="Y942" s="63">
        <v>1</v>
      </c>
    </row>
    <row r="943" spans="1:25" ht="14.4">
      <c r="A943" s="61" t="s">
        <v>1193</v>
      </c>
      <c r="B943" s="61" t="s">
        <v>187</v>
      </c>
      <c r="C943" s="61" t="s">
        <v>3622</v>
      </c>
      <c r="D943" s="61" t="s">
        <v>3829</v>
      </c>
      <c r="E943" s="61" t="s">
        <v>3812</v>
      </c>
      <c r="F943" s="61" t="s">
        <v>5545</v>
      </c>
      <c r="G943" s="61" t="s">
        <v>3780</v>
      </c>
      <c r="H943" s="61" t="s">
        <v>5546</v>
      </c>
      <c r="I943" s="61" t="s">
        <v>3780</v>
      </c>
      <c r="J943" s="62">
        <f t="shared" si="43"/>
        <v>0.57984953703703701</v>
      </c>
      <c r="K943" s="63">
        <v>2</v>
      </c>
      <c r="M943" s="61" t="s">
        <v>631</v>
      </c>
      <c r="N943" s="61" t="s">
        <v>165</v>
      </c>
      <c r="O943" s="61" t="s">
        <v>166</v>
      </c>
      <c r="P943" s="61" t="s">
        <v>3960</v>
      </c>
      <c r="Q943" s="61" t="s">
        <v>3812</v>
      </c>
      <c r="R943" s="61" t="s">
        <v>6927</v>
      </c>
      <c r="S943" s="61" t="s">
        <v>3780</v>
      </c>
      <c r="T943" s="61" t="s">
        <v>6389</v>
      </c>
      <c r="U943" s="61" t="s">
        <v>3780</v>
      </c>
      <c r="V943" s="62"/>
      <c r="W943" s="61" t="str">
        <f t="shared" si="44"/>
        <v>08</v>
      </c>
      <c r="X943" s="62" t="str">
        <f t="shared" si="45"/>
        <v>17</v>
      </c>
      <c r="Y943" s="63">
        <v>1</v>
      </c>
    </row>
    <row r="944" spans="1:25" ht="14.4">
      <c r="A944" s="61" t="s">
        <v>1164</v>
      </c>
      <c r="B944" s="61" t="s">
        <v>187</v>
      </c>
      <c r="C944" s="61" t="s">
        <v>2090</v>
      </c>
      <c r="D944" s="61" t="s">
        <v>3823</v>
      </c>
      <c r="E944" s="61" t="s">
        <v>3845</v>
      </c>
      <c r="F944" s="61" t="s">
        <v>5547</v>
      </c>
      <c r="G944" s="61" t="s">
        <v>3767</v>
      </c>
      <c r="H944" s="61" t="s">
        <v>5548</v>
      </c>
      <c r="I944" s="61" t="s">
        <v>3767</v>
      </c>
      <c r="J944" s="62">
        <f t="shared" si="43"/>
        <v>0.58140046296296299</v>
      </c>
      <c r="K944" s="63">
        <v>0</v>
      </c>
      <c r="M944" s="61" t="s">
        <v>1133</v>
      </c>
      <c r="N944" s="61" t="s">
        <v>165</v>
      </c>
      <c r="O944" s="61" t="s">
        <v>166</v>
      </c>
      <c r="P944" s="61" t="s">
        <v>3921</v>
      </c>
      <c r="Q944" s="61" t="s">
        <v>3812</v>
      </c>
      <c r="R944" s="61" t="s">
        <v>5967</v>
      </c>
      <c r="S944" s="61" t="s">
        <v>3780</v>
      </c>
      <c r="T944" s="61" t="s">
        <v>4277</v>
      </c>
      <c r="U944" s="61" t="s">
        <v>3780</v>
      </c>
      <c r="V944" s="62"/>
      <c r="W944" s="61" t="str">
        <f t="shared" si="44"/>
        <v>08</v>
      </c>
      <c r="X944" s="62" t="str">
        <f t="shared" si="45"/>
        <v>17</v>
      </c>
      <c r="Y944" s="63">
        <v>1</v>
      </c>
    </row>
    <row r="945" spans="1:25" ht="14.4">
      <c r="A945" s="61" t="s">
        <v>1320</v>
      </c>
      <c r="B945" s="61" t="s">
        <v>187</v>
      </c>
      <c r="C945" s="61" t="s">
        <v>2090</v>
      </c>
      <c r="D945" s="61" t="s">
        <v>4069</v>
      </c>
      <c r="E945" s="61" t="s">
        <v>3845</v>
      </c>
      <c r="F945" s="61" t="s">
        <v>5549</v>
      </c>
      <c r="G945" s="61" t="s">
        <v>3767</v>
      </c>
      <c r="H945" s="61" t="s">
        <v>5550</v>
      </c>
      <c r="I945" s="61" t="s">
        <v>3767</v>
      </c>
      <c r="J945" s="62">
        <f t="shared" si="43"/>
        <v>0.5832638888888888</v>
      </c>
      <c r="K945" s="63">
        <v>0</v>
      </c>
      <c r="M945" s="61" t="s">
        <v>1221</v>
      </c>
      <c r="N945" s="61" t="s">
        <v>165</v>
      </c>
      <c r="O945" s="61" t="s">
        <v>166</v>
      </c>
      <c r="P945" s="61" t="s">
        <v>3886</v>
      </c>
      <c r="Q945" s="61" t="s">
        <v>3812</v>
      </c>
      <c r="R945" s="61" t="s">
        <v>6928</v>
      </c>
      <c r="S945" s="61" t="s">
        <v>3780</v>
      </c>
      <c r="T945" s="61" t="s">
        <v>6319</v>
      </c>
      <c r="U945" s="61" t="s">
        <v>3780</v>
      </c>
      <c r="V945" s="62"/>
      <c r="W945" s="61" t="str">
        <f t="shared" si="44"/>
        <v>08</v>
      </c>
      <c r="X945" s="62" t="str">
        <f t="shared" si="45"/>
        <v>17</v>
      </c>
      <c r="Y945" s="63">
        <v>1</v>
      </c>
    </row>
    <row r="946" spans="1:25" ht="14.4">
      <c r="A946" s="61" t="s">
        <v>1268</v>
      </c>
      <c r="B946" s="61" t="s">
        <v>187</v>
      </c>
      <c r="C946" s="61" t="s">
        <v>2090</v>
      </c>
      <c r="D946" s="61" t="s">
        <v>3777</v>
      </c>
      <c r="E946" s="61" t="s">
        <v>3968</v>
      </c>
      <c r="F946" s="61" t="s">
        <v>5551</v>
      </c>
      <c r="G946" s="61" t="s">
        <v>3780</v>
      </c>
      <c r="H946" s="61" t="s">
        <v>5552</v>
      </c>
      <c r="I946" s="61" t="s">
        <v>3780</v>
      </c>
      <c r="J946" s="62">
        <f t="shared" si="43"/>
        <v>0.58437500000000009</v>
      </c>
      <c r="K946" s="63">
        <v>2</v>
      </c>
      <c r="M946" s="61" t="s">
        <v>1221</v>
      </c>
      <c r="N946" s="61" t="s">
        <v>165</v>
      </c>
      <c r="O946" s="61" t="s">
        <v>166</v>
      </c>
      <c r="P946" s="61" t="s">
        <v>3811</v>
      </c>
      <c r="Q946" s="61" t="s">
        <v>3812</v>
      </c>
      <c r="R946" s="61" t="s">
        <v>6929</v>
      </c>
      <c r="S946" s="61" t="s">
        <v>3780</v>
      </c>
      <c r="T946" s="61" t="s">
        <v>6930</v>
      </c>
      <c r="U946" s="61" t="s">
        <v>3780</v>
      </c>
      <c r="V946" s="62"/>
      <c r="W946" s="61" t="str">
        <f t="shared" si="44"/>
        <v>08</v>
      </c>
      <c r="X946" s="62" t="str">
        <f t="shared" si="45"/>
        <v>19</v>
      </c>
      <c r="Y946" s="63">
        <v>1</v>
      </c>
    </row>
    <row r="947" spans="1:25" ht="14.4">
      <c r="A947" s="61" t="s">
        <v>1268</v>
      </c>
      <c r="B947" s="61" t="s">
        <v>187</v>
      </c>
      <c r="C947" s="61" t="s">
        <v>2090</v>
      </c>
      <c r="D947" s="61" t="s">
        <v>3859</v>
      </c>
      <c r="E947" s="61" t="s">
        <v>3968</v>
      </c>
      <c r="F947" s="61" t="s">
        <v>5553</v>
      </c>
      <c r="G947" s="61" t="s">
        <v>3780</v>
      </c>
      <c r="H947" s="61" t="s">
        <v>5554</v>
      </c>
      <c r="I947" s="61" t="s">
        <v>3780</v>
      </c>
      <c r="J947" s="62">
        <f t="shared" si="43"/>
        <v>0.58576388888888886</v>
      </c>
      <c r="K947" s="63">
        <v>2</v>
      </c>
      <c r="M947" s="61" t="s">
        <v>771</v>
      </c>
      <c r="N947" s="61" t="s">
        <v>165</v>
      </c>
      <c r="O947" s="61" t="s">
        <v>166</v>
      </c>
      <c r="P947" s="61" t="s">
        <v>3819</v>
      </c>
      <c r="Q947" s="61" t="s">
        <v>3812</v>
      </c>
      <c r="R947" s="61" t="s">
        <v>6931</v>
      </c>
      <c r="S947" s="61" t="s">
        <v>3780</v>
      </c>
      <c r="T947" s="61" t="s">
        <v>6932</v>
      </c>
      <c r="U947" s="61" t="s">
        <v>3780</v>
      </c>
      <c r="V947" s="62"/>
      <c r="W947" s="61" t="str">
        <f t="shared" si="44"/>
        <v>08</v>
      </c>
      <c r="X947" s="62" t="str">
        <f t="shared" si="45"/>
        <v>21</v>
      </c>
      <c r="Y947" s="63">
        <v>2</v>
      </c>
    </row>
    <row r="948" spans="1:25" ht="14.4">
      <c r="A948" s="61" t="s">
        <v>928</v>
      </c>
      <c r="B948" s="61" t="s">
        <v>187</v>
      </c>
      <c r="C948" s="61" t="s">
        <v>2124</v>
      </c>
      <c r="D948" s="61" t="s">
        <v>3960</v>
      </c>
      <c r="E948" s="61" t="s">
        <v>3961</v>
      </c>
      <c r="F948" s="61" t="s">
        <v>5555</v>
      </c>
      <c r="G948" s="61" t="s">
        <v>3780</v>
      </c>
      <c r="H948" s="61" t="s">
        <v>5556</v>
      </c>
      <c r="I948" s="61" t="s">
        <v>3780</v>
      </c>
      <c r="J948" s="62">
        <f t="shared" si="43"/>
        <v>0.58644675925925926</v>
      </c>
      <c r="K948" s="63">
        <v>2</v>
      </c>
      <c r="M948" s="61" t="s">
        <v>1278</v>
      </c>
      <c r="N948" s="61" t="s">
        <v>165</v>
      </c>
      <c r="O948" s="61" t="s">
        <v>134</v>
      </c>
      <c r="P948" s="61" t="s">
        <v>3840</v>
      </c>
      <c r="Q948" s="61" t="s">
        <v>3812</v>
      </c>
      <c r="R948" s="61" t="s">
        <v>6933</v>
      </c>
      <c r="S948" s="61" t="s">
        <v>3780</v>
      </c>
      <c r="T948" s="61" t="s">
        <v>6934</v>
      </c>
      <c r="U948" s="61" t="s">
        <v>3780</v>
      </c>
      <c r="V948" s="62"/>
      <c r="W948" s="61" t="str">
        <f t="shared" si="44"/>
        <v>08</v>
      </c>
      <c r="X948" s="62" t="str">
        <f t="shared" si="45"/>
        <v>17</v>
      </c>
      <c r="Y948" s="63">
        <v>1</v>
      </c>
    </row>
    <row r="949" spans="1:25" ht="14.4">
      <c r="A949" s="61" t="s">
        <v>928</v>
      </c>
      <c r="B949" s="61" t="s">
        <v>187</v>
      </c>
      <c r="C949" s="61" t="s">
        <v>2124</v>
      </c>
      <c r="D949" s="61" t="s">
        <v>3938</v>
      </c>
      <c r="E949" s="61" t="s">
        <v>3927</v>
      </c>
      <c r="F949" s="61" t="s">
        <v>4682</v>
      </c>
      <c r="G949" s="61" t="s">
        <v>3780</v>
      </c>
      <c r="H949" s="61" t="s">
        <v>5557</v>
      </c>
      <c r="I949" s="61" t="s">
        <v>3780</v>
      </c>
      <c r="J949" s="62">
        <f t="shared" si="43"/>
        <v>0.58724537037037028</v>
      </c>
      <c r="K949" s="63">
        <v>2</v>
      </c>
      <c r="M949" s="61" t="s">
        <v>464</v>
      </c>
      <c r="N949" s="61" t="s">
        <v>165</v>
      </c>
      <c r="O949" s="61" t="s">
        <v>166</v>
      </c>
      <c r="P949" s="61" t="s">
        <v>3992</v>
      </c>
      <c r="Q949" s="61" t="s">
        <v>3812</v>
      </c>
      <c r="R949" s="61" t="s">
        <v>4126</v>
      </c>
      <c r="S949" s="61" t="s">
        <v>3780</v>
      </c>
      <c r="T949" s="61" t="s">
        <v>6935</v>
      </c>
      <c r="U949" s="61" t="s">
        <v>3780</v>
      </c>
      <c r="V949" s="62"/>
      <c r="W949" s="61" t="str">
        <f t="shared" si="44"/>
        <v>08</v>
      </c>
      <c r="X949" s="62" t="str">
        <f t="shared" si="45"/>
        <v>18</v>
      </c>
      <c r="Y949" s="63">
        <v>1</v>
      </c>
    </row>
    <row r="950" spans="1:25" ht="14.4">
      <c r="A950" s="61" t="s">
        <v>1320</v>
      </c>
      <c r="B950" s="61" t="s">
        <v>187</v>
      </c>
      <c r="C950" s="61" t="s">
        <v>2090</v>
      </c>
      <c r="D950" s="61" t="s">
        <v>3894</v>
      </c>
      <c r="E950" s="61" t="s">
        <v>4002</v>
      </c>
      <c r="F950" s="61" t="s">
        <v>5558</v>
      </c>
      <c r="G950" s="61" t="s">
        <v>3767</v>
      </c>
      <c r="H950" s="61" t="s">
        <v>5445</v>
      </c>
      <c r="I950" s="61" t="s">
        <v>3767</v>
      </c>
      <c r="J950" s="62">
        <f t="shared" si="43"/>
        <v>0.58761574074074074</v>
      </c>
      <c r="K950" s="63">
        <v>0</v>
      </c>
      <c r="M950" s="61" t="s">
        <v>169</v>
      </c>
      <c r="N950" s="61" t="s">
        <v>165</v>
      </c>
      <c r="O950" s="61" t="s">
        <v>166</v>
      </c>
      <c r="P950" s="61" t="s">
        <v>3840</v>
      </c>
      <c r="Q950" s="61" t="s">
        <v>3812</v>
      </c>
      <c r="R950" s="61" t="s">
        <v>5969</v>
      </c>
      <c r="S950" s="61" t="s">
        <v>3780</v>
      </c>
      <c r="T950" s="61" t="s">
        <v>6936</v>
      </c>
      <c r="U950" s="61" t="s">
        <v>3780</v>
      </c>
      <c r="V950" s="62"/>
      <c r="W950" s="61" t="str">
        <f t="shared" si="44"/>
        <v>08</v>
      </c>
      <c r="X950" s="62" t="str">
        <f t="shared" si="45"/>
        <v>19</v>
      </c>
      <c r="Y950" s="63">
        <v>1</v>
      </c>
    </row>
    <row r="951" spans="1:25" ht="14.4">
      <c r="A951" s="61" t="s">
        <v>1458</v>
      </c>
      <c r="B951" s="61" t="s">
        <v>187</v>
      </c>
      <c r="C951" s="61" t="s">
        <v>3622</v>
      </c>
      <c r="D951" s="61" t="s">
        <v>3886</v>
      </c>
      <c r="E951" s="61" t="s">
        <v>5006</v>
      </c>
      <c r="F951" s="61" t="s">
        <v>5559</v>
      </c>
      <c r="G951" s="61" t="s">
        <v>3780</v>
      </c>
      <c r="H951" s="61" t="s">
        <v>5172</v>
      </c>
      <c r="I951" s="61" t="s">
        <v>3780</v>
      </c>
      <c r="J951" s="62">
        <f t="shared" si="43"/>
        <v>0.58813657407407405</v>
      </c>
      <c r="K951" s="63">
        <v>2</v>
      </c>
      <c r="M951" s="61" t="s">
        <v>1398</v>
      </c>
      <c r="N951" s="61" t="s">
        <v>165</v>
      </c>
      <c r="O951" s="61" t="s">
        <v>166</v>
      </c>
      <c r="P951" s="61" t="s">
        <v>3938</v>
      </c>
      <c r="Q951" s="61" t="s">
        <v>3812</v>
      </c>
      <c r="R951" s="61" t="s">
        <v>5969</v>
      </c>
      <c r="S951" s="61" t="s">
        <v>3780</v>
      </c>
      <c r="T951" s="61" t="s">
        <v>6937</v>
      </c>
      <c r="U951" s="61" t="s">
        <v>3780</v>
      </c>
      <c r="V951" s="62"/>
      <c r="W951" s="61" t="str">
        <f t="shared" si="44"/>
        <v>08</v>
      </c>
      <c r="X951" s="62" t="str">
        <f t="shared" si="45"/>
        <v>18</v>
      </c>
      <c r="Y951" s="63">
        <v>1</v>
      </c>
    </row>
    <row r="952" spans="1:25" ht="14.4">
      <c r="A952" s="61" t="s">
        <v>1193</v>
      </c>
      <c r="B952" s="61" t="s">
        <v>187</v>
      </c>
      <c r="C952" s="61" t="s">
        <v>3622</v>
      </c>
      <c r="D952" s="61" t="s">
        <v>3886</v>
      </c>
      <c r="E952" s="61" t="s">
        <v>5006</v>
      </c>
      <c r="F952" s="61" t="s">
        <v>5560</v>
      </c>
      <c r="G952" s="61" t="s">
        <v>3780</v>
      </c>
      <c r="H952" s="61" t="s">
        <v>5561</v>
      </c>
      <c r="I952" s="61" t="s">
        <v>3780</v>
      </c>
      <c r="J952" s="62">
        <f t="shared" si="43"/>
        <v>0.58892361111111113</v>
      </c>
      <c r="K952" s="63">
        <v>2</v>
      </c>
      <c r="M952" s="61" t="s">
        <v>1722</v>
      </c>
      <c r="N952" s="61" t="s">
        <v>165</v>
      </c>
      <c r="O952" s="61" t="s">
        <v>166</v>
      </c>
      <c r="P952" s="61" t="s">
        <v>3852</v>
      </c>
      <c r="Q952" s="61" t="s">
        <v>3812</v>
      </c>
      <c r="R952" s="61" t="s">
        <v>6938</v>
      </c>
      <c r="S952" s="61" t="s">
        <v>3780</v>
      </c>
      <c r="T952" s="61" t="s">
        <v>6939</v>
      </c>
      <c r="U952" s="61" t="s">
        <v>3780</v>
      </c>
      <c r="V952" s="62"/>
      <c r="W952" s="61" t="str">
        <f t="shared" si="44"/>
        <v>08</v>
      </c>
      <c r="X952" s="62" t="str">
        <f t="shared" si="45"/>
        <v>17</v>
      </c>
      <c r="Y952" s="63">
        <v>1</v>
      </c>
    </row>
    <row r="953" spans="1:25" ht="14.4">
      <c r="A953" s="61" t="s">
        <v>1484</v>
      </c>
      <c r="B953" s="61" t="s">
        <v>187</v>
      </c>
      <c r="C953" s="61" t="s">
        <v>2124</v>
      </c>
      <c r="D953" s="61" t="s">
        <v>3872</v>
      </c>
      <c r="E953" s="61" t="s">
        <v>5006</v>
      </c>
      <c r="F953" s="61" t="s">
        <v>5562</v>
      </c>
      <c r="G953" s="61" t="s">
        <v>3780</v>
      </c>
      <c r="H953" s="61" t="s">
        <v>5172</v>
      </c>
      <c r="I953" s="61" t="s">
        <v>3780</v>
      </c>
      <c r="J953" s="62">
        <f t="shared" si="43"/>
        <v>0.58895833333333325</v>
      </c>
      <c r="K953" s="63">
        <v>2</v>
      </c>
      <c r="M953" s="61" t="s">
        <v>1278</v>
      </c>
      <c r="N953" s="61" t="s">
        <v>165</v>
      </c>
      <c r="O953" s="61" t="s">
        <v>134</v>
      </c>
      <c r="P953" s="61" t="s">
        <v>3886</v>
      </c>
      <c r="Q953" s="61" t="s">
        <v>3812</v>
      </c>
      <c r="R953" s="61" t="s">
        <v>6940</v>
      </c>
      <c r="S953" s="61" t="s">
        <v>3780</v>
      </c>
      <c r="T953" s="61" t="s">
        <v>6941</v>
      </c>
      <c r="U953" s="61" t="s">
        <v>3780</v>
      </c>
      <c r="V953" s="62"/>
      <c r="W953" s="61" t="str">
        <f t="shared" si="44"/>
        <v>08</v>
      </c>
      <c r="X953" s="62" t="str">
        <f t="shared" si="45"/>
        <v>17</v>
      </c>
      <c r="Y953" s="63">
        <v>1</v>
      </c>
    </row>
    <row r="954" spans="1:25" ht="14.4">
      <c r="A954" s="61" t="s">
        <v>561</v>
      </c>
      <c r="B954" s="61" t="s">
        <v>187</v>
      </c>
      <c r="C954" s="61" t="s">
        <v>2090</v>
      </c>
      <c r="D954" s="61" t="s">
        <v>3859</v>
      </c>
      <c r="E954" s="61" t="s">
        <v>3968</v>
      </c>
      <c r="F954" s="61" t="s">
        <v>5563</v>
      </c>
      <c r="G954" s="61" t="s">
        <v>3780</v>
      </c>
      <c r="H954" s="61" t="s">
        <v>5564</v>
      </c>
      <c r="I954" s="61" t="s">
        <v>3780</v>
      </c>
      <c r="J954" s="62">
        <f t="shared" si="43"/>
        <v>0.58950231481481485</v>
      </c>
      <c r="K954" s="63">
        <v>2</v>
      </c>
      <c r="M954" s="61" t="s">
        <v>766</v>
      </c>
      <c r="N954" s="61" t="s">
        <v>165</v>
      </c>
      <c r="O954" s="61" t="s">
        <v>166</v>
      </c>
      <c r="P954" s="61" t="s">
        <v>3807</v>
      </c>
      <c r="Q954" s="61" t="s">
        <v>3812</v>
      </c>
      <c r="R954" s="61" t="s">
        <v>3853</v>
      </c>
      <c r="S954" s="61" t="s">
        <v>3780</v>
      </c>
      <c r="T954" s="61" t="s">
        <v>6942</v>
      </c>
      <c r="U954" s="61" t="s">
        <v>3780</v>
      </c>
      <c r="V954" s="62"/>
      <c r="W954" s="61" t="str">
        <f t="shared" si="44"/>
        <v>08</v>
      </c>
      <c r="X954" s="62" t="str">
        <f t="shared" si="45"/>
        <v>00</v>
      </c>
      <c r="Y954" s="63">
        <v>2</v>
      </c>
    </row>
    <row r="955" spans="1:25" ht="14.4">
      <c r="A955" s="61" t="s">
        <v>1127</v>
      </c>
      <c r="B955" s="61" t="s">
        <v>187</v>
      </c>
      <c r="C955" s="61" t="s">
        <v>2090</v>
      </c>
      <c r="D955" s="61" t="s">
        <v>3823</v>
      </c>
      <c r="E955" s="61" t="s">
        <v>3927</v>
      </c>
      <c r="F955" s="61" t="s">
        <v>5565</v>
      </c>
      <c r="G955" s="61" t="s">
        <v>3767</v>
      </c>
      <c r="H955" s="61" t="s">
        <v>5526</v>
      </c>
      <c r="I955" s="61" t="s">
        <v>3767</v>
      </c>
      <c r="J955" s="62">
        <f t="shared" si="43"/>
        <v>0.58967592592592588</v>
      </c>
      <c r="K955" s="63">
        <v>0</v>
      </c>
      <c r="M955" s="61" t="s">
        <v>1221</v>
      </c>
      <c r="N955" s="61" t="s">
        <v>165</v>
      </c>
      <c r="O955" s="61" t="s">
        <v>166</v>
      </c>
      <c r="P955" s="61" t="s">
        <v>3867</v>
      </c>
      <c r="Q955" s="61" t="s">
        <v>3812</v>
      </c>
      <c r="R955" s="61" t="s">
        <v>3853</v>
      </c>
      <c r="S955" s="61" t="s">
        <v>3780</v>
      </c>
      <c r="T955" s="61" t="s">
        <v>6941</v>
      </c>
      <c r="U955" s="61" t="s">
        <v>3780</v>
      </c>
      <c r="V955" s="62"/>
      <c r="W955" s="61" t="str">
        <f t="shared" si="44"/>
        <v>08</v>
      </c>
      <c r="X955" s="62" t="str">
        <f t="shared" si="45"/>
        <v>17</v>
      </c>
      <c r="Y955" s="63">
        <v>1</v>
      </c>
    </row>
    <row r="956" spans="1:25" ht="14.4">
      <c r="A956" s="61" t="s">
        <v>840</v>
      </c>
      <c r="B956" s="61" t="s">
        <v>187</v>
      </c>
      <c r="C956" s="61" t="s">
        <v>2124</v>
      </c>
      <c r="D956" s="61" t="s">
        <v>4069</v>
      </c>
      <c r="E956" s="61" t="s">
        <v>1776</v>
      </c>
      <c r="F956" s="61" t="s">
        <v>5566</v>
      </c>
      <c r="G956" s="61" t="s">
        <v>1776</v>
      </c>
      <c r="H956" s="61" t="s">
        <v>5567</v>
      </c>
      <c r="I956" s="61" t="s">
        <v>1776</v>
      </c>
      <c r="J956" s="62">
        <f t="shared" si="43"/>
        <v>0.59217592592592583</v>
      </c>
      <c r="K956" s="63">
        <v>2</v>
      </c>
      <c r="M956" s="61" t="s">
        <v>464</v>
      </c>
      <c r="N956" s="61" t="s">
        <v>165</v>
      </c>
      <c r="O956" s="61" t="s">
        <v>166</v>
      </c>
      <c r="P956" s="61" t="s">
        <v>3852</v>
      </c>
      <c r="Q956" s="61" t="s">
        <v>3812</v>
      </c>
      <c r="R956" s="61" t="s">
        <v>4112</v>
      </c>
      <c r="S956" s="61" t="s">
        <v>3780</v>
      </c>
      <c r="T956" s="61" t="s">
        <v>6943</v>
      </c>
      <c r="U956" s="61" t="s">
        <v>3780</v>
      </c>
      <c r="V956" s="62"/>
      <c r="W956" s="61" t="str">
        <f t="shared" si="44"/>
        <v>08</v>
      </c>
      <c r="X956" s="62" t="str">
        <f t="shared" si="45"/>
        <v>18</v>
      </c>
      <c r="Y956" s="63">
        <v>1</v>
      </c>
    </row>
    <row r="957" spans="1:25" ht="14.4">
      <c r="A957" s="61" t="s">
        <v>366</v>
      </c>
      <c r="B957" s="61" t="s">
        <v>187</v>
      </c>
      <c r="C957" s="61" t="s">
        <v>2124</v>
      </c>
      <c r="D957" s="61" t="s">
        <v>3834</v>
      </c>
      <c r="E957" s="61" t="s">
        <v>3961</v>
      </c>
      <c r="F957" s="61" t="s">
        <v>5568</v>
      </c>
      <c r="G957" s="61" t="s">
        <v>3780</v>
      </c>
      <c r="H957" s="61" t="s">
        <v>5569</v>
      </c>
      <c r="I957" s="61" t="s">
        <v>3780</v>
      </c>
      <c r="J957" s="62">
        <f t="shared" si="43"/>
        <v>0.59293981481481484</v>
      </c>
      <c r="K957" s="63">
        <v>2</v>
      </c>
      <c r="M957" s="61" t="s">
        <v>771</v>
      </c>
      <c r="N957" s="61" t="s">
        <v>165</v>
      </c>
      <c r="O957" s="61" t="s">
        <v>166</v>
      </c>
      <c r="P957" s="61" t="s">
        <v>3802</v>
      </c>
      <c r="Q957" s="61" t="s">
        <v>3812</v>
      </c>
      <c r="R957" s="61" t="s">
        <v>6944</v>
      </c>
      <c r="S957" s="61" t="s">
        <v>3780</v>
      </c>
      <c r="T957" s="61" t="s">
        <v>6945</v>
      </c>
      <c r="U957" s="61" t="s">
        <v>3780</v>
      </c>
      <c r="V957" s="62"/>
      <c r="W957" s="61" t="str">
        <f t="shared" si="44"/>
        <v>08</v>
      </c>
      <c r="X957" s="62" t="str">
        <f t="shared" si="45"/>
        <v>20</v>
      </c>
      <c r="Y957" s="63">
        <v>2</v>
      </c>
    </row>
    <row r="958" spans="1:25" ht="14.4">
      <c r="A958" s="61" t="s">
        <v>1127</v>
      </c>
      <c r="B958" s="61" t="s">
        <v>187</v>
      </c>
      <c r="C958" s="61" t="s">
        <v>2090</v>
      </c>
      <c r="D958" s="61" t="s">
        <v>3894</v>
      </c>
      <c r="E958" s="61" t="s">
        <v>3820</v>
      </c>
      <c r="F958" s="61" t="s">
        <v>5570</v>
      </c>
      <c r="G958" s="61" t="s">
        <v>3767</v>
      </c>
      <c r="H958" s="61" t="s">
        <v>5571</v>
      </c>
      <c r="I958" s="61" t="s">
        <v>3767</v>
      </c>
      <c r="J958" s="62">
        <f t="shared" si="43"/>
        <v>0.59304398148148163</v>
      </c>
      <c r="K958" s="63">
        <v>0</v>
      </c>
      <c r="M958" s="61" t="s">
        <v>768</v>
      </c>
      <c r="N958" s="61" t="s">
        <v>165</v>
      </c>
      <c r="O958" s="61" t="s">
        <v>166</v>
      </c>
      <c r="P958" s="61" t="s">
        <v>3811</v>
      </c>
      <c r="Q958" s="61" t="s">
        <v>3812</v>
      </c>
      <c r="R958" s="61" t="s">
        <v>6946</v>
      </c>
      <c r="S958" s="61" t="s">
        <v>3780</v>
      </c>
      <c r="T958" s="61" t="s">
        <v>6947</v>
      </c>
      <c r="U958" s="61" t="s">
        <v>3780</v>
      </c>
      <c r="V958" s="62"/>
      <c r="W958" s="61" t="str">
        <f t="shared" si="44"/>
        <v>08</v>
      </c>
      <c r="X958" s="62" t="str">
        <f t="shared" si="45"/>
        <v>17</v>
      </c>
      <c r="Y958" s="63">
        <v>1</v>
      </c>
    </row>
    <row r="959" spans="1:25" ht="14.4">
      <c r="A959" s="61" t="s">
        <v>561</v>
      </c>
      <c r="B959" s="61" t="s">
        <v>187</v>
      </c>
      <c r="C959" s="61" t="s">
        <v>2090</v>
      </c>
      <c r="D959" s="61" t="s">
        <v>3777</v>
      </c>
      <c r="E959" s="61" t="s">
        <v>3968</v>
      </c>
      <c r="F959" s="61" t="s">
        <v>5572</v>
      </c>
      <c r="G959" s="61" t="s">
        <v>3780</v>
      </c>
      <c r="H959" s="61" t="s">
        <v>5379</v>
      </c>
      <c r="I959" s="61" t="s">
        <v>3780</v>
      </c>
      <c r="J959" s="62">
        <f t="shared" si="43"/>
        <v>0.593287037037037</v>
      </c>
      <c r="K959" s="63">
        <v>2</v>
      </c>
      <c r="M959" s="61" t="s">
        <v>768</v>
      </c>
      <c r="N959" s="61" t="s">
        <v>165</v>
      </c>
      <c r="O959" s="61" t="s">
        <v>166</v>
      </c>
      <c r="P959" s="61" t="s">
        <v>3802</v>
      </c>
      <c r="Q959" s="61" t="s">
        <v>3812</v>
      </c>
      <c r="R959" s="61" t="s">
        <v>6948</v>
      </c>
      <c r="S959" s="61" t="s">
        <v>3780</v>
      </c>
      <c r="T959" s="61" t="s">
        <v>6949</v>
      </c>
      <c r="U959" s="61" t="s">
        <v>3780</v>
      </c>
      <c r="V959" s="62"/>
      <c r="W959" s="61" t="str">
        <f t="shared" si="44"/>
        <v>08</v>
      </c>
      <c r="X959" s="62" t="str">
        <f t="shared" si="45"/>
        <v>17</v>
      </c>
      <c r="Y959" s="63">
        <v>1</v>
      </c>
    </row>
    <row r="960" spans="1:25" ht="14.4">
      <c r="A960" s="61" t="s">
        <v>638</v>
      </c>
      <c r="B960" s="61" t="s">
        <v>187</v>
      </c>
      <c r="C960" s="61" t="s">
        <v>2124</v>
      </c>
      <c r="D960" s="61" t="s">
        <v>3819</v>
      </c>
      <c r="E960" s="61" t="s">
        <v>1776</v>
      </c>
      <c r="F960" s="61" t="s">
        <v>5573</v>
      </c>
      <c r="G960" s="61" t="s">
        <v>1776</v>
      </c>
      <c r="H960" s="61" t="s">
        <v>5574</v>
      </c>
      <c r="I960" s="61" t="s">
        <v>1776</v>
      </c>
      <c r="J960" s="62">
        <f t="shared" si="43"/>
        <v>0.59438657407407414</v>
      </c>
      <c r="K960" s="63">
        <v>2</v>
      </c>
      <c r="M960" s="61" t="s">
        <v>271</v>
      </c>
      <c r="N960" s="61" t="s">
        <v>165</v>
      </c>
      <c r="O960" s="61" t="s">
        <v>207</v>
      </c>
      <c r="P960" s="61" t="s">
        <v>3867</v>
      </c>
      <c r="Q960" s="61" t="s">
        <v>3812</v>
      </c>
      <c r="R960" s="61" t="s">
        <v>6950</v>
      </c>
      <c r="S960" s="61" t="s">
        <v>3780</v>
      </c>
      <c r="T960" s="61" t="s">
        <v>6704</v>
      </c>
      <c r="U960" s="61" t="s">
        <v>3780</v>
      </c>
      <c r="V960" s="62"/>
      <c r="W960" s="61" t="str">
        <f t="shared" si="44"/>
        <v>08</v>
      </c>
      <c r="X960" s="62" t="str">
        <f t="shared" si="45"/>
        <v>18</v>
      </c>
      <c r="Y960" s="63">
        <v>1</v>
      </c>
    </row>
    <row r="961" spans="1:25" ht="14.4">
      <c r="A961" s="61" t="s">
        <v>636</v>
      </c>
      <c r="B961" s="61" t="s">
        <v>187</v>
      </c>
      <c r="C961" s="61" t="s">
        <v>2090</v>
      </c>
      <c r="D961" s="61" t="s">
        <v>3886</v>
      </c>
      <c r="E961" s="61" t="s">
        <v>3912</v>
      </c>
      <c r="F961" s="61" t="s">
        <v>5575</v>
      </c>
      <c r="G961" s="61" t="s">
        <v>3780</v>
      </c>
      <c r="H961" s="61" t="s">
        <v>5576</v>
      </c>
      <c r="I961" s="61" t="s">
        <v>3780</v>
      </c>
      <c r="J961" s="62">
        <f t="shared" si="43"/>
        <v>0.59715277777777764</v>
      </c>
      <c r="K961" s="63">
        <v>2</v>
      </c>
      <c r="M961" s="61" t="s">
        <v>169</v>
      </c>
      <c r="N961" s="61" t="s">
        <v>165</v>
      </c>
      <c r="O961" s="61" t="s">
        <v>166</v>
      </c>
      <c r="P961" s="61" t="s">
        <v>3938</v>
      </c>
      <c r="Q961" s="61" t="s">
        <v>3812</v>
      </c>
      <c r="R961" s="61" t="s">
        <v>6951</v>
      </c>
      <c r="S961" s="61" t="s">
        <v>3780</v>
      </c>
      <c r="T961" s="61" t="s">
        <v>6952</v>
      </c>
      <c r="U961" s="61" t="s">
        <v>3780</v>
      </c>
      <c r="V961" s="62"/>
      <c r="W961" s="61" t="str">
        <f t="shared" si="44"/>
        <v>08</v>
      </c>
      <c r="X961" s="62" t="str">
        <f t="shared" si="45"/>
        <v>19</v>
      </c>
      <c r="Y961" s="63">
        <v>1</v>
      </c>
    </row>
    <row r="962" spans="1:25" ht="14.4">
      <c r="A962" s="61" t="s">
        <v>840</v>
      </c>
      <c r="B962" s="61" t="s">
        <v>187</v>
      </c>
      <c r="C962" s="61" t="s">
        <v>2124</v>
      </c>
      <c r="D962" s="61" t="s">
        <v>3947</v>
      </c>
      <c r="E962" s="61" t="s">
        <v>3845</v>
      </c>
      <c r="F962" s="61" t="s">
        <v>5577</v>
      </c>
      <c r="G962" s="61" t="s">
        <v>3767</v>
      </c>
      <c r="H962" s="61" t="s">
        <v>5578</v>
      </c>
      <c r="I962" s="61" t="s">
        <v>3767</v>
      </c>
      <c r="J962" s="62">
        <f t="shared" si="43"/>
        <v>0.59743055555555558</v>
      </c>
      <c r="K962" s="63">
        <v>0</v>
      </c>
      <c r="M962" s="61" t="s">
        <v>1278</v>
      </c>
      <c r="N962" s="61" t="s">
        <v>165</v>
      </c>
      <c r="O962" s="61" t="s">
        <v>134</v>
      </c>
      <c r="P962" s="61" t="s">
        <v>3938</v>
      </c>
      <c r="Q962" s="61" t="s">
        <v>3812</v>
      </c>
      <c r="R962" s="61" t="s">
        <v>6951</v>
      </c>
      <c r="S962" s="61" t="s">
        <v>3780</v>
      </c>
      <c r="T962" s="61" t="s">
        <v>6393</v>
      </c>
      <c r="U962" s="61" t="s">
        <v>3780</v>
      </c>
      <c r="V962" s="62"/>
      <c r="W962" s="61" t="str">
        <f t="shared" si="44"/>
        <v>08</v>
      </c>
      <c r="X962" s="62" t="str">
        <f t="shared" si="45"/>
        <v>17</v>
      </c>
      <c r="Y962" s="63">
        <v>1</v>
      </c>
    </row>
    <row r="963" spans="1:25" ht="14.4">
      <c r="A963" s="61" t="s">
        <v>840</v>
      </c>
      <c r="B963" s="61" t="s">
        <v>187</v>
      </c>
      <c r="C963" s="61" t="s">
        <v>2124</v>
      </c>
      <c r="D963" s="61" t="s">
        <v>3777</v>
      </c>
      <c r="E963" s="61" t="s">
        <v>3845</v>
      </c>
      <c r="F963" s="61" t="s">
        <v>5579</v>
      </c>
      <c r="G963" s="61" t="s">
        <v>3767</v>
      </c>
      <c r="H963" s="61" t="s">
        <v>5580</v>
      </c>
      <c r="I963" s="61" t="s">
        <v>3767</v>
      </c>
      <c r="J963" s="62">
        <f t="shared" si="43"/>
        <v>0.60040509259259256</v>
      </c>
      <c r="K963" s="63">
        <v>0</v>
      </c>
      <c r="M963" s="61" t="s">
        <v>1679</v>
      </c>
      <c r="N963" s="61" t="s">
        <v>165</v>
      </c>
      <c r="O963" s="61" t="s">
        <v>166</v>
      </c>
      <c r="P963" s="61" t="s">
        <v>3807</v>
      </c>
      <c r="Q963" s="61" t="s">
        <v>3812</v>
      </c>
      <c r="R963" s="61" t="s">
        <v>6953</v>
      </c>
      <c r="S963" s="61" t="s">
        <v>3780</v>
      </c>
      <c r="T963" s="61" t="s">
        <v>6954</v>
      </c>
      <c r="U963" s="61" t="s">
        <v>3780</v>
      </c>
      <c r="V963" s="62"/>
      <c r="W963" s="61" t="str">
        <f t="shared" si="44"/>
        <v>08</v>
      </c>
      <c r="X963" s="62" t="str">
        <f t="shared" si="45"/>
        <v>17</v>
      </c>
      <c r="Y963" s="63">
        <v>1</v>
      </c>
    </row>
    <row r="964" spans="1:25" ht="14.4">
      <c r="A964" s="61" t="s">
        <v>1164</v>
      </c>
      <c r="B964" s="61" t="s">
        <v>187</v>
      </c>
      <c r="C964" s="61" t="s">
        <v>2090</v>
      </c>
      <c r="D964" s="61" t="s">
        <v>3794</v>
      </c>
      <c r="E964" s="61" t="s">
        <v>3927</v>
      </c>
      <c r="F964" s="61" t="s">
        <v>5581</v>
      </c>
      <c r="G964" s="61" t="s">
        <v>3767</v>
      </c>
      <c r="H964" s="61" t="s">
        <v>5582</v>
      </c>
      <c r="I964" s="61" t="s">
        <v>3767</v>
      </c>
      <c r="J964" s="62">
        <f t="shared" ref="J964:J1027" si="46">H964-F964</f>
        <v>0.60108796296296296</v>
      </c>
      <c r="K964" s="63">
        <v>0</v>
      </c>
      <c r="M964" s="61" t="s">
        <v>169</v>
      </c>
      <c r="N964" s="61" t="s">
        <v>165</v>
      </c>
      <c r="O964" s="61" t="s">
        <v>166</v>
      </c>
      <c r="P964" s="61" t="s">
        <v>3886</v>
      </c>
      <c r="Q964" s="61" t="s">
        <v>3812</v>
      </c>
      <c r="R964" s="61" t="s">
        <v>4130</v>
      </c>
      <c r="S964" s="61" t="s">
        <v>3780</v>
      </c>
      <c r="T964" s="61" t="s">
        <v>6955</v>
      </c>
      <c r="U964" s="61" t="s">
        <v>3780</v>
      </c>
      <c r="V964" s="62"/>
      <c r="W964" s="61" t="str">
        <f t="shared" si="44"/>
        <v>08</v>
      </c>
      <c r="X964" s="62" t="str">
        <f t="shared" si="45"/>
        <v>21</v>
      </c>
      <c r="Y964" s="63">
        <v>2</v>
      </c>
    </row>
    <row r="965" spans="1:25" ht="14.4">
      <c r="A965" s="61" t="s">
        <v>1320</v>
      </c>
      <c r="B965" s="61" t="s">
        <v>187</v>
      </c>
      <c r="C965" s="61" t="s">
        <v>2090</v>
      </c>
      <c r="D965" s="61" t="s">
        <v>3794</v>
      </c>
      <c r="E965" s="61" t="s">
        <v>3927</v>
      </c>
      <c r="F965" s="61" t="s">
        <v>5583</v>
      </c>
      <c r="G965" s="61" t="s">
        <v>3767</v>
      </c>
      <c r="H965" s="61" t="s">
        <v>5584</v>
      </c>
      <c r="I965" s="61" t="s">
        <v>3767</v>
      </c>
      <c r="J965" s="62">
        <f t="shared" si="46"/>
        <v>0.60385416666666658</v>
      </c>
      <c r="K965" s="63">
        <v>0</v>
      </c>
      <c r="M965" s="61" t="s">
        <v>1398</v>
      </c>
      <c r="N965" s="61" t="s">
        <v>165</v>
      </c>
      <c r="O965" s="61" t="s">
        <v>166</v>
      </c>
      <c r="P965" s="61" t="s">
        <v>3807</v>
      </c>
      <c r="Q965" s="61" t="s">
        <v>3812</v>
      </c>
      <c r="R965" s="61" t="s">
        <v>4130</v>
      </c>
      <c r="S965" s="61" t="s">
        <v>3780</v>
      </c>
      <c r="T965" s="61" t="s">
        <v>6956</v>
      </c>
      <c r="U965" s="61" t="s">
        <v>3780</v>
      </c>
      <c r="V965" s="62"/>
      <c r="W965" s="61" t="str">
        <f t="shared" ref="W965:W1028" si="47">TEXT(R965,"hh")</f>
        <v>08</v>
      </c>
      <c r="X965" s="62" t="str">
        <f t="shared" ref="X965:X1028" si="48">TEXT(T965,"HH")</f>
        <v>17</v>
      </c>
      <c r="Y965" s="63">
        <v>1</v>
      </c>
    </row>
    <row r="966" spans="1:25" ht="14.4">
      <c r="A966" s="61" t="s">
        <v>362</v>
      </c>
      <c r="B966" s="61" t="s">
        <v>40</v>
      </c>
      <c r="C966" s="61" t="s">
        <v>2016</v>
      </c>
      <c r="D966" s="61" t="s">
        <v>3867</v>
      </c>
      <c r="E966" s="61" t="s">
        <v>3812</v>
      </c>
      <c r="F966" s="61" t="s">
        <v>4093</v>
      </c>
      <c r="G966" s="61" t="s">
        <v>3767</v>
      </c>
      <c r="H966" s="61" t="s">
        <v>5585</v>
      </c>
      <c r="I966" s="61" t="s">
        <v>3767</v>
      </c>
      <c r="J966" s="62">
        <f t="shared" si="46"/>
        <v>0.60416666666666674</v>
      </c>
      <c r="K966" s="63">
        <v>0</v>
      </c>
      <c r="M966" s="61" t="s">
        <v>169</v>
      </c>
      <c r="N966" s="61" t="s">
        <v>165</v>
      </c>
      <c r="O966" s="61" t="s">
        <v>166</v>
      </c>
      <c r="P966" s="61" t="s">
        <v>3872</v>
      </c>
      <c r="Q966" s="61" t="s">
        <v>3812</v>
      </c>
      <c r="R966" s="61" t="s">
        <v>6957</v>
      </c>
      <c r="S966" s="61" t="s">
        <v>3780</v>
      </c>
      <c r="T966" s="61" t="s">
        <v>4461</v>
      </c>
      <c r="U966" s="61" t="s">
        <v>3780</v>
      </c>
      <c r="V966" s="62"/>
      <c r="W966" s="61" t="str">
        <f t="shared" si="47"/>
        <v>08</v>
      </c>
      <c r="X966" s="62" t="str">
        <f t="shared" si="48"/>
        <v>17</v>
      </c>
      <c r="Y966" s="63">
        <v>1</v>
      </c>
    </row>
    <row r="967" spans="1:25" ht="14.4">
      <c r="A967" s="61" t="s">
        <v>1484</v>
      </c>
      <c r="B967" s="61" t="s">
        <v>187</v>
      </c>
      <c r="C967" s="61" t="s">
        <v>2124</v>
      </c>
      <c r="D967" s="61" t="s">
        <v>4015</v>
      </c>
      <c r="E967" s="61" t="s">
        <v>4096</v>
      </c>
      <c r="F967" s="61" t="s">
        <v>5586</v>
      </c>
      <c r="G967" s="61" t="s">
        <v>3780</v>
      </c>
      <c r="H967" s="61" t="s">
        <v>5587</v>
      </c>
      <c r="I967" s="61" t="s">
        <v>3780</v>
      </c>
      <c r="J967" s="62">
        <f t="shared" si="46"/>
        <v>0.60645833333333332</v>
      </c>
      <c r="K967" s="63">
        <v>2</v>
      </c>
      <c r="M967" s="61" t="s">
        <v>631</v>
      </c>
      <c r="N967" s="61" t="s">
        <v>165</v>
      </c>
      <c r="O967" s="61" t="s">
        <v>166</v>
      </c>
      <c r="P967" s="61" t="s">
        <v>3867</v>
      </c>
      <c r="Q967" s="61" t="s">
        <v>3812</v>
      </c>
      <c r="R967" s="61" t="s">
        <v>6958</v>
      </c>
      <c r="S967" s="61" t="s">
        <v>3780</v>
      </c>
      <c r="T967" s="61" t="s">
        <v>6959</v>
      </c>
      <c r="U967" s="61" t="s">
        <v>3780</v>
      </c>
      <c r="V967" s="62"/>
      <c r="W967" s="61" t="str">
        <f t="shared" si="47"/>
        <v>08</v>
      </c>
      <c r="X967" s="62" t="str">
        <f t="shared" si="48"/>
        <v>18</v>
      </c>
      <c r="Y967" s="63">
        <v>1</v>
      </c>
    </row>
    <row r="968" spans="1:25" ht="14.4">
      <c r="A968" s="61" t="s">
        <v>821</v>
      </c>
      <c r="B968" s="61" t="s">
        <v>187</v>
      </c>
      <c r="C968" s="61" t="s">
        <v>2090</v>
      </c>
      <c r="D968" s="61" t="s">
        <v>4069</v>
      </c>
      <c r="E968" s="61" t="s">
        <v>3968</v>
      </c>
      <c r="F968" s="61" t="s">
        <v>5588</v>
      </c>
      <c r="G968" s="61" t="s">
        <v>3780</v>
      </c>
      <c r="H968" s="61" t="s">
        <v>5589</v>
      </c>
      <c r="I968" s="61" t="s">
        <v>3780</v>
      </c>
      <c r="J968" s="62">
        <f t="shared" si="46"/>
        <v>0.60716435185185191</v>
      </c>
      <c r="K968" s="63">
        <v>2</v>
      </c>
      <c r="M968" s="61" t="s">
        <v>632</v>
      </c>
      <c r="N968" s="61" t="s">
        <v>165</v>
      </c>
      <c r="O968" s="61" t="s">
        <v>166</v>
      </c>
      <c r="P968" s="61" t="s">
        <v>3992</v>
      </c>
      <c r="Q968" s="61" t="s">
        <v>3812</v>
      </c>
      <c r="R968" s="61" t="s">
        <v>6960</v>
      </c>
      <c r="S968" s="61" t="s">
        <v>3780</v>
      </c>
      <c r="T968" s="61" t="s">
        <v>6961</v>
      </c>
      <c r="U968" s="61" t="s">
        <v>3780</v>
      </c>
      <c r="V968" s="62"/>
      <c r="W968" s="61" t="str">
        <f t="shared" si="47"/>
        <v>08</v>
      </c>
      <c r="X968" s="62" t="str">
        <f t="shared" si="48"/>
        <v>17</v>
      </c>
      <c r="Y968" s="63">
        <v>1</v>
      </c>
    </row>
    <row r="969" spans="1:25" ht="14.4">
      <c r="A969" s="61" t="s">
        <v>1164</v>
      </c>
      <c r="B969" s="61" t="s">
        <v>187</v>
      </c>
      <c r="C969" s="61" t="s">
        <v>2090</v>
      </c>
      <c r="D969" s="61" t="s">
        <v>3811</v>
      </c>
      <c r="E969" s="61" t="s">
        <v>3927</v>
      </c>
      <c r="F969" s="61" t="s">
        <v>5590</v>
      </c>
      <c r="G969" s="61" t="s">
        <v>3767</v>
      </c>
      <c r="H969" s="61" t="s">
        <v>5591</v>
      </c>
      <c r="I969" s="61" t="s">
        <v>3767</v>
      </c>
      <c r="J969" s="62">
        <f t="shared" si="46"/>
        <v>0.60790509259259262</v>
      </c>
      <c r="K969" s="63">
        <v>0</v>
      </c>
      <c r="M969" s="61" t="s">
        <v>632</v>
      </c>
      <c r="N969" s="61" t="s">
        <v>165</v>
      </c>
      <c r="O969" s="61" t="s">
        <v>166</v>
      </c>
      <c r="P969" s="61" t="s">
        <v>3867</v>
      </c>
      <c r="Q969" s="61" t="s">
        <v>3812</v>
      </c>
      <c r="R969" s="61" t="s">
        <v>6960</v>
      </c>
      <c r="S969" s="61" t="s">
        <v>3780</v>
      </c>
      <c r="T969" s="61" t="s">
        <v>6962</v>
      </c>
      <c r="U969" s="61" t="s">
        <v>3780</v>
      </c>
      <c r="V969" s="62"/>
      <c r="W969" s="61" t="str">
        <f t="shared" si="47"/>
        <v>08</v>
      </c>
      <c r="X969" s="62" t="str">
        <f t="shared" si="48"/>
        <v>17</v>
      </c>
      <c r="Y969" s="63">
        <v>1</v>
      </c>
    </row>
    <row r="970" spans="1:25" ht="14.4">
      <c r="A970" s="61" t="s">
        <v>1481</v>
      </c>
      <c r="B970" s="61" t="s">
        <v>187</v>
      </c>
      <c r="C970" s="61" t="s">
        <v>2090</v>
      </c>
      <c r="D970" s="61" t="s">
        <v>4069</v>
      </c>
      <c r="E970" s="61" t="s">
        <v>3968</v>
      </c>
      <c r="F970" s="61" t="s">
        <v>5592</v>
      </c>
      <c r="G970" s="61" t="s">
        <v>3780</v>
      </c>
      <c r="H970" s="61" t="s">
        <v>5593</v>
      </c>
      <c r="I970" s="61" t="s">
        <v>3780</v>
      </c>
      <c r="J970" s="62">
        <f t="shared" si="46"/>
        <v>0.60839120370370381</v>
      </c>
      <c r="K970" s="63">
        <v>2</v>
      </c>
      <c r="M970" s="61" t="s">
        <v>169</v>
      </c>
      <c r="N970" s="61" t="s">
        <v>165</v>
      </c>
      <c r="O970" s="61" t="s">
        <v>166</v>
      </c>
      <c r="P970" s="61" t="s">
        <v>3894</v>
      </c>
      <c r="Q970" s="61" t="s">
        <v>3812</v>
      </c>
      <c r="R970" s="61" t="s">
        <v>6960</v>
      </c>
      <c r="S970" s="61" t="s">
        <v>3780</v>
      </c>
      <c r="T970" s="61" t="s">
        <v>6963</v>
      </c>
      <c r="U970" s="61" t="s">
        <v>3780</v>
      </c>
      <c r="V970" s="62"/>
      <c r="W970" s="61" t="str">
        <f t="shared" si="47"/>
        <v>08</v>
      </c>
      <c r="X970" s="62" t="str">
        <f t="shared" si="48"/>
        <v>17</v>
      </c>
      <c r="Y970" s="63">
        <v>1</v>
      </c>
    </row>
    <row r="971" spans="1:25" ht="14.4">
      <c r="A971" s="61" t="s">
        <v>1484</v>
      </c>
      <c r="B971" s="61" t="s">
        <v>187</v>
      </c>
      <c r="C971" s="61" t="s">
        <v>2124</v>
      </c>
      <c r="D971" s="61" t="s">
        <v>3811</v>
      </c>
      <c r="E971" s="61" t="s">
        <v>3845</v>
      </c>
      <c r="F971" s="61" t="s">
        <v>4967</v>
      </c>
      <c r="G971" s="61" t="s">
        <v>3780</v>
      </c>
      <c r="H971" s="61" t="s">
        <v>5594</v>
      </c>
      <c r="I971" s="61" t="s">
        <v>3780</v>
      </c>
      <c r="J971" s="62">
        <f t="shared" si="46"/>
        <v>0.61119212962962965</v>
      </c>
      <c r="K971" s="63">
        <v>2</v>
      </c>
      <c r="M971" s="61" t="s">
        <v>1278</v>
      </c>
      <c r="N971" s="61" t="s">
        <v>165</v>
      </c>
      <c r="O971" s="61" t="s">
        <v>134</v>
      </c>
      <c r="P971" s="61" t="s">
        <v>3872</v>
      </c>
      <c r="Q971" s="61" t="s">
        <v>3812</v>
      </c>
      <c r="R971" s="61" t="s">
        <v>6960</v>
      </c>
      <c r="S971" s="61" t="s">
        <v>3780</v>
      </c>
      <c r="T971" s="61" t="s">
        <v>6118</v>
      </c>
      <c r="U971" s="61" t="s">
        <v>3780</v>
      </c>
      <c r="V971" s="62"/>
      <c r="W971" s="61" t="str">
        <f t="shared" si="47"/>
        <v>08</v>
      </c>
      <c r="X971" s="62" t="str">
        <f t="shared" si="48"/>
        <v>17</v>
      </c>
      <c r="Y971" s="63">
        <v>1</v>
      </c>
    </row>
    <row r="972" spans="1:25" ht="14.4">
      <c r="A972" s="61" t="s">
        <v>840</v>
      </c>
      <c r="B972" s="61" t="s">
        <v>187</v>
      </c>
      <c r="C972" s="61" t="s">
        <v>2124</v>
      </c>
      <c r="D972" s="61" t="s">
        <v>3921</v>
      </c>
      <c r="E972" s="61" t="s">
        <v>3927</v>
      </c>
      <c r="F972" s="61" t="s">
        <v>5595</v>
      </c>
      <c r="G972" s="61" t="s">
        <v>3767</v>
      </c>
      <c r="H972" s="61" t="s">
        <v>5596</v>
      </c>
      <c r="I972" s="61" t="s">
        <v>3767</v>
      </c>
      <c r="J972" s="62">
        <f t="shared" si="46"/>
        <v>0.61251157407407408</v>
      </c>
      <c r="K972" s="63">
        <v>0</v>
      </c>
      <c r="M972" s="61" t="s">
        <v>1464</v>
      </c>
      <c r="N972" s="61" t="s">
        <v>165</v>
      </c>
      <c r="O972" s="61" t="s">
        <v>166</v>
      </c>
      <c r="P972" s="61" t="s">
        <v>3777</v>
      </c>
      <c r="Q972" s="61" t="s">
        <v>3812</v>
      </c>
      <c r="R972" s="61" t="s">
        <v>6964</v>
      </c>
      <c r="S972" s="61" t="s">
        <v>3780</v>
      </c>
      <c r="T972" s="61" t="s">
        <v>6965</v>
      </c>
      <c r="U972" s="61" t="s">
        <v>3780</v>
      </c>
      <c r="V972" s="62"/>
      <c r="W972" s="61" t="str">
        <f t="shared" si="47"/>
        <v>08</v>
      </c>
      <c r="X972" s="62" t="str">
        <f t="shared" si="48"/>
        <v>18</v>
      </c>
      <c r="Y972" s="63">
        <v>1</v>
      </c>
    </row>
    <row r="973" spans="1:25" ht="14.4">
      <c r="A973" s="61" t="s">
        <v>636</v>
      </c>
      <c r="B973" s="61" t="s">
        <v>187</v>
      </c>
      <c r="C973" s="61" t="s">
        <v>2090</v>
      </c>
      <c r="D973" s="61" t="s">
        <v>3960</v>
      </c>
      <c r="E973" s="61" t="s">
        <v>3795</v>
      </c>
      <c r="F973" s="61" t="s">
        <v>5597</v>
      </c>
      <c r="G973" s="61" t="s">
        <v>3780</v>
      </c>
      <c r="H973" s="61" t="s">
        <v>5598</v>
      </c>
      <c r="I973" s="61" t="s">
        <v>3780</v>
      </c>
      <c r="J973" s="62">
        <f t="shared" si="46"/>
        <v>0.61260416666666662</v>
      </c>
      <c r="K973" s="63">
        <v>2</v>
      </c>
      <c r="M973" s="61" t="s">
        <v>1464</v>
      </c>
      <c r="N973" s="61" t="s">
        <v>165</v>
      </c>
      <c r="O973" s="61" t="s">
        <v>166</v>
      </c>
      <c r="P973" s="61" t="s">
        <v>3938</v>
      </c>
      <c r="Q973" s="61" t="s">
        <v>3812</v>
      </c>
      <c r="R973" s="61" t="s">
        <v>6966</v>
      </c>
      <c r="S973" s="61" t="s">
        <v>3780</v>
      </c>
      <c r="T973" s="61" t="s">
        <v>6967</v>
      </c>
      <c r="U973" s="61" t="s">
        <v>3780</v>
      </c>
      <c r="V973" s="62"/>
      <c r="W973" s="61" t="str">
        <f t="shared" si="47"/>
        <v>08</v>
      </c>
      <c r="X973" s="62" t="str">
        <f t="shared" si="48"/>
        <v>17</v>
      </c>
      <c r="Y973" s="63">
        <v>1</v>
      </c>
    </row>
    <row r="974" spans="1:25" ht="14.4">
      <c r="A974" s="61" t="s">
        <v>1193</v>
      </c>
      <c r="B974" s="61" t="s">
        <v>187</v>
      </c>
      <c r="C974" s="61" t="s">
        <v>3622</v>
      </c>
      <c r="D974" s="61" t="s">
        <v>3789</v>
      </c>
      <c r="E974" s="61" t="s">
        <v>3968</v>
      </c>
      <c r="F974" s="61" t="s">
        <v>5599</v>
      </c>
      <c r="G974" s="61" t="s">
        <v>3780</v>
      </c>
      <c r="H974" s="61" t="s">
        <v>5600</v>
      </c>
      <c r="I974" s="61" t="s">
        <v>3780</v>
      </c>
      <c r="J974" s="62">
        <f t="shared" si="46"/>
        <v>0.6216087962962964</v>
      </c>
      <c r="K974" s="63">
        <v>2</v>
      </c>
      <c r="M974" s="61" t="s">
        <v>1722</v>
      </c>
      <c r="N974" s="61" t="s">
        <v>165</v>
      </c>
      <c r="O974" s="61" t="s">
        <v>166</v>
      </c>
      <c r="P974" s="61" t="s">
        <v>3837</v>
      </c>
      <c r="Q974" s="61" t="s">
        <v>3812</v>
      </c>
      <c r="R974" s="61" t="s">
        <v>6968</v>
      </c>
      <c r="S974" s="61" t="s">
        <v>3780</v>
      </c>
      <c r="T974" s="61" t="s">
        <v>5842</v>
      </c>
      <c r="U974" s="61" t="s">
        <v>3780</v>
      </c>
      <c r="V974" s="62"/>
      <c r="W974" s="61" t="str">
        <f t="shared" si="47"/>
        <v>08</v>
      </c>
      <c r="X974" s="62" t="str">
        <f t="shared" si="48"/>
        <v>17</v>
      </c>
      <c r="Y974" s="63">
        <v>1</v>
      </c>
    </row>
    <row r="975" spans="1:25" ht="14.4">
      <c r="A975" s="61" t="s">
        <v>1237</v>
      </c>
      <c r="B975" s="61" t="s">
        <v>187</v>
      </c>
      <c r="C975" s="61" t="s">
        <v>2090</v>
      </c>
      <c r="D975" s="61" t="s">
        <v>3957</v>
      </c>
      <c r="E975" s="61" t="s">
        <v>3927</v>
      </c>
      <c r="F975" s="61" t="s">
        <v>5601</v>
      </c>
      <c r="G975" s="61" t="s">
        <v>3780</v>
      </c>
      <c r="H975" s="61" t="s">
        <v>5602</v>
      </c>
      <c r="I975" s="61" t="s">
        <v>3780</v>
      </c>
      <c r="J975" s="62">
        <f t="shared" si="46"/>
        <v>0.6255439814814816</v>
      </c>
      <c r="K975" s="63">
        <v>2</v>
      </c>
      <c r="M975" s="61" t="s">
        <v>766</v>
      </c>
      <c r="N975" s="61" t="s">
        <v>165</v>
      </c>
      <c r="O975" s="61" t="s">
        <v>166</v>
      </c>
      <c r="P975" s="61" t="s">
        <v>3938</v>
      </c>
      <c r="Q975" s="61" t="s">
        <v>3812</v>
      </c>
      <c r="R975" s="61" t="s">
        <v>6969</v>
      </c>
      <c r="S975" s="61" t="s">
        <v>3780</v>
      </c>
      <c r="T975" s="61" t="s">
        <v>6970</v>
      </c>
      <c r="U975" s="61" t="s">
        <v>3780</v>
      </c>
      <c r="V975" s="62"/>
      <c r="W975" s="61" t="str">
        <f t="shared" si="47"/>
        <v>08</v>
      </c>
      <c r="X975" s="62" t="str">
        <f t="shared" si="48"/>
        <v>18</v>
      </c>
      <c r="Y975" s="63">
        <v>1</v>
      </c>
    </row>
    <row r="976" spans="1:25" ht="14.4">
      <c r="A976" s="61" t="s">
        <v>1483</v>
      </c>
      <c r="B976" s="61" t="s">
        <v>187</v>
      </c>
      <c r="C976" s="61" t="s">
        <v>2090</v>
      </c>
      <c r="D976" s="61" t="s">
        <v>3886</v>
      </c>
      <c r="E976" s="61" t="s">
        <v>4002</v>
      </c>
      <c r="F976" s="61" t="s">
        <v>5603</v>
      </c>
      <c r="G976" s="61" t="s">
        <v>3767</v>
      </c>
      <c r="H976" s="61" t="s">
        <v>5604</v>
      </c>
      <c r="I976" s="61" t="s">
        <v>3767</v>
      </c>
      <c r="J976" s="62">
        <f t="shared" si="46"/>
        <v>0.62950231481481467</v>
      </c>
      <c r="K976" s="63">
        <v>0</v>
      </c>
      <c r="M976" s="61" t="s">
        <v>1221</v>
      </c>
      <c r="N976" s="61" t="s">
        <v>165</v>
      </c>
      <c r="O976" s="61" t="s">
        <v>166</v>
      </c>
      <c r="P976" s="61" t="s">
        <v>3837</v>
      </c>
      <c r="Q976" s="61" t="s">
        <v>3812</v>
      </c>
      <c r="R976" s="61" t="s">
        <v>6969</v>
      </c>
      <c r="S976" s="61" t="s">
        <v>3780</v>
      </c>
      <c r="T976" s="61" t="s">
        <v>6971</v>
      </c>
      <c r="U976" s="61" t="s">
        <v>3780</v>
      </c>
      <c r="V976" s="62"/>
      <c r="W976" s="61" t="str">
        <f t="shared" si="47"/>
        <v>08</v>
      </c>
      <c r="X976" s="62" t="str">
        <f t="shared" si="48"/>
        <v>17</v>
      </c>
      <c r="Y976" s="63">
        <v>1</v>
      </c>
    </row>
    <row r="977" spans="1:25" ht="14.4">
      <c r="A977" s="61" t="s">
        <v>946</v>
      </c>
      <c r="B977" s="61" t="s">
        <v>187</v>
      </c>
      <c r="C977" s="61" t="s">
        <v>2124</v>
      </c>
      <c r="D977" s="61" t="s">
        <v>3992</v>
      </c>
      <c r="E977" s="61" t="s">
        <v>3845</v>
      </c>
      <c r="F977" s="61" t="s">
        <v>5605</v>
      </c>
      <c r="G977" s="61" t="s">
        <v>3780</v>
      </c>
      <c r="H977" s="61" t="s">
        <v>5606</v>
      </c>
      <c r="I977" s="61" t="s">
        <v>3780</v>
      </c>
      <c r="J977" s="62">
        <f t="shared" si="46"/>
        <v>0.63423611111111122</v>
      </c>
      <c r="K977" s="63">
        <v>2</v>
      </c>
      <c r="M977" s="61" t="s">
        <v>826</v>
      </c>
      <c r="N977" s="61" t="s">
        <v>165</v>
      </c>
      <c r="O977" s="61" t="s">
        <v>183</v>
      </c>
      <c r="P977" s="61" t="s">
        <v>3957</v>
      </c>
      <c r="Q977" s="61" t="s">
        <v>3812</v>
      </c>
      <c r="R977" s="61" t="s">
        <v>6972</v>
      </c>
      <c r="S977" s="61" t="s">
        <v>3780</v>
      </c>
      <c r="T977" s="61" t="s">
        <v>5761</v>
      </c>
      <c r="U977" s="61" t="s">
        <v>3780</v>
      </c>
      <c r="V977" s="62"/>
      <c r="W977" s="61" t="str">
        <f t="shared" si="47"/>
        <v>08</v>
      </c>
      <c r="X977" s="62" t="str">
        <f t="shared" si="48"/>
        <v>17</v>
      </c>
      <c r="Y977" s="63">
        <v>1</v>
      </c>
    </row>
    <row r="978" spans="1:25" ht="14.4">
      <c r="A978" s="61" t="s">
        <v>366</v>
      </c>
      <c r="B978" s="61" t="s">
        <v>187</v>
      </c>
      <c r="C978" s="61" t="s">
        <v>2124</v>
      </c>
      <c r="D978" s="61" t="s">
        <v>3840</v>
      </c>
      <c r="E978" s="61" t="s">
        <v>3845</v>
      </c>
      <c r="F978" s="61" t="s">
        <v>5607</v>
      </c>
      <c r="G978" s="61" t="s">
        <v>3780</v>
      </c>
      <c r="H978" s="61" t="s">
        <v>5608</v>
      </c>
      <c r="I978" s="61" t="s">
        <v>3780</v>
      </c>
      <c r="J978" s="62">
        <f t="shared" si="46"/>
        <v>0.63458333333333339</v>
      </c>
      <c r="K978" s="63">
        <v>2</v>
      </c>
      <c r="M978" s="61" t="s">
        <v>826</v>
      </c>
      <c r="N978" s="61" t="s">
        <v>165</v>
      </c>
      <c r="O978" s="61" t="s">
        <v>183</v>
      </c>
      <c r="P978" s="61" t="s">
        <v>3862</v>
      </c>
      <c r="Q978" s="61" t="s">
        <v>3812</v>
      </c>
      <c r="R978" s="61" t="s">
        <v>6973</v>
      </c>
      <c r="S978" s="61" t="s">
        <v>3780</v>
      </c>
      <c r="T978" s="61" t="s">
        <v>5924</v>
      </c>
      <c r="U978" s="61" t="s">
        <v>3780</v>
      </c>
      <c r="V978" s="62"/>
      <c r="W978" s="61" t="str">
        <f t="shared" si="47"/>
        <v>08</v>
      </c>
      <c r="X978" s="62" t="str">
        <f t="shared" si="48"/>
        <v>17</v>
      </c>
      <c r="Y978" s="63">
        <v>1</v>
      </c>
    </row>
    <row r="979" spans="1:25" ht="14.4">
      <c r="A979" s="61" t="s">
        <v>1193</v>
      </c>
      <c r="B979" s="61" t="s">
        <v>187</v>
      </c>
      <c r="C979" s="61" t="s">
        <v>3622</v>
      </c>
      <c r="D979" s="61" t="s">
        <v>3819</v>
      </c>
      <c r="E979" s="61" t="s">
        <v>1776</v>
      </c>
      <c r="F979" s="61" t="s">
        <v>5609</v>
      </c>
      <c r="G979" s="61" t="s">
        <v>1776</v>
      </c>
      <c r="H979" s="61" t="s">
        <v>5610</v>
      </c>
      <c r="I979" s="61" t="s">
        <v>1776</v>
      </c>
      <c r="J979" s="62">
        <f t="shared" si="46"/>
        <v>0.63702546296296292</v>
      </c>
      <c r="K979" s="63">
        <v>2</v>
      </c>
      <c r="M979" s="61" t="s">
        <v>904</v>
      </c>
      <c r="N979" s="61" t="s">
        <v>165</v>
      </c>
      <c r="O979" s="61" t="s">
        <v>207</v>
      </c>
      <c r="P979" s="61" t="s">
        <v>3807</v>
      </c>
      <c r="Q979" s="61" t="s">
        <v>3812</v>
      </c>
      <c r="R979" s="61" t="s">
        <v>4177</v>
      </c>
      <c r="S979" s="61" t="s">
        <v>3780</v>
      </c>
      <c r="T979" s="61" t="s">
        <v>6886</v>
      </c>
      <c r="U979" s="61" t="s">
        <v>3780</v>
      </c>
      <c r="V979" s="62"/>
      <c r="W979" s="61" t="str">
        <f t="shared" si="47"/>
        <v>08</v>
      </c>
      <c r="X979" s="62" t="str">
        <f t="shared" si="48"/>
        <v>17</v>
      </c>
      <c r="Y979" s="63">
        <v>1</v>
      </c>
    </row>
    <row r="980" spans="1:25" ht="14.4">
      <c r="A980" s="61" t="s">
        <v>1164</v>
      </c>
      <c r="B980" s="61" t="s">
        <v>187</v>
      </c>
      <c r="C980" s="61" t="s">
        <v>2090</v>
      </c>
      <c r="D980" s="61" t="s">
        <v>3862</v>
      </c>
      <c r="E980" s="61" t="s">
        <v>3927</v>
      </c>
      <c r="F980" s="61" t="s">
        <v>4863</v>
      </c>
      <c r="G980" s="61" t="s">
        <v>3767</v>
      </c>
      <c r="H980" s="61" t="s">
        <v>5611</v>
      </c>
      <c r="I980" s="61" t="s">
        <v>3767</v>
      </c>
      <c r="J980" s="62">
        <f t="shared" si="46"/>
        <v>0.64749999999999996</v>
      </c>
      <c r="K980" s="63">
        <v>0</v>
      </c>
      <c r="M980" s="61" t="s">
        <v>632</v>
      </c>
      <c r="N980" s="61" t="s">
        <v>165</v>
      </c>
      <c r="O980" s="61" t="s">
        <v>166</v>
      </c>
      <c r="P980" s="61" t="s">
        <v>3894</v>
      </c>
      <c r="Q980" s="61" t="s">
        <v>3812</v>
      </c>
      <c r="R980" s="61" t="s">
        <v>6974</v>
      </c>
      <c r="S980" s="61" t="s">
        <v>3780</v>
      </c>
      <c r="T980" s="61" t="s">
        <v>6039</v>
      </c>
      <c r="U980" s="61" t="s">
        <v>3780</v>
      </c>
      <c r="V980" s="62"/>
      <c r="W980" s="61" t="str">
        <f t="shared" si="47"/>
        <v>08</v>
      </c>
      <c r="X980" s="62" t="str">
        <f t="shared" si="48"/>
        <v>17</v>
      </c>
      <c r="Y980" s="63">
        <v>1</v>
      </c>
    </row>
    <row r="981" spans="1:25" ht="14.4">
      <c r="A981" s="61" t="s">
        <v>636</v>
      </c>
      <c r="B981" s="61" t="s">
        <v>187</v>
      </c>
      <c r="C981" s="61" t="s">
        <v>2090</v>
      </c>
      <c r="D981" s="61" t="s">
        <v>3938</v>
      </c>
      <c r="E981" s="61" t="s">
        <v>3795</v>
      </c>
      <c r="F981" s="61" t="s">
        <v>5612</v>
      </c>
      <c r="G981" s="61" t="s">
        <v>3780</v>
      </c>
      <c r="H981" s="61" t="s">
        <v>5613</v>
      </c>
      <c r="I981" s="61" t="s">
        <v>3780</v>
      </c>
      <c r="J981" s="62">
        <f t="shared" si="46"/>
        <v>0.64749999999999996</v>
      </c>
      <c r="K981" s="63">
        <v>2</v>
      </c>
      <c r="M981" s="61" t="s">
        <v>1278</v>
      </c>
      <c r="N981" s="61" t="s">
        <v>165</v>
      </c>
      <c r="O981" s="61" t="s">
        <v>134</v>
      </c>
      <c r="P981" s="61" t="s">
        <v>3894</v>
      </c>
      <c r="Q981" s="61" t="s">
        <v>3812</v>
      </c>
      <c r="R981" s="61" t="s">
        <v>6975</v>
      </c>
      <c r="S981" s="61" t="s">
        <v>3780</v>
      </c>
      <c r="T981" s="61" t="s">
        <v>6976</v>
      </c>
      <c r="U981" s="61" t="s">
        <v>3780</v>
      </c>
      <c r="V981" s="62"/>
      <c r="W981" s="61" t="str">
        <f t="shared" si="47"/>
        <v>08</v>
      </c>
      <c r="X981" s="62" t="str">
        <f t="shared" si="48"/>
        <v>17</v>
      </c>
      <c r="Y981" s="63">
        <v>1</v>
      </c>
    </row>
    <row r="982" spans="1:25" ht="14.4">
      <c r="A982" s="61" t="s">
        <v>1268</v>
      </c>
      <c r="B982" s="61" t="s">
        <v>187</v>
      </c>
      <c r="C982" s="61" t="s">
        <v>2090</v>
      </c>
      <c r="D982" s="61" t="s">
        <v>3992</v>
      </c>
      <c r="E982" s="61" t="s">
        <v>3968</v>
      </c>
      <c r="F982" s="61" t="s">
        <v>5614</v>
      </c>
      <c r="G982" s="61" t="s">
        <v>3780</v>
      </c>
      <c r="H982" s="61" t="s">
        <v>5615</v>
      </c>
      <c r="I982" s="61" t="s">
        <v>3780</v>
      </c>
      <c r="J982" s="62">
        <f t="shared" si="46"/>
        <v>0.65062500000000001</v>
      </c>
      <c r="K982" s="63">
        <v>2</v>
      </c>
      <c r="M982" s="61" t="s">
        <v>1278</v>
      </c>
      <c r="N982" s="61" t="s">
        <v>165</v>
      </c>
      <c r="O982" s="61" t="s">
        <v>134</v>
      </c>
      <c r="P982" s="61" t="s">
        <v>3992</v>
      </c>
      <c r="Q982" s="61" t="s">
        <v>3812</v>
      </c>
      <c r="R982" s="61" t="s">
        <v>6977</v>
      </c>
      <c r="S982" s="61" t="s">
        <v>3780</v>
      </c>
      <c r="T982" s="61" t="s">
        <v>6763</v>
      </c>
      <c r="U982" s="61" t="s">
        <v>3780</v>
      </c>
      <c r="V982" s="62"/>
      <c r="W982" s="61" t="str">
        <f t="shared" si="47"/>
        <v>08</v>
      </c>
      <c r="X982" s="62" t="str">
        <f t="shared" si="48"/>
        <v>17</v>
      </c>
      <c r="Y982" s="63">
        <v>1</v>
      </c>
    </row>
    <row r="983" spans="1:25" ht="14.4">
      <c r="A983" s="61" t="s">
        <v>1320</v>
      </c>
      <c r="B983" s="61" t="s">
        <v>187</v>
      </c>
      <c r="C983" s="61" t="s">
        <v>2090</v>
      </c>
      <c r="D983" s="61" t="s">
        <v>3823</v>
      </c>
      <c r="E983" s="61" t="s">
        <v>3927</v>
      </c>
      <c r="F983" s="61" t="s">
        <v>5616</v>
      </c>
      <c r="G983" s="61" t="s">
        <v>3767</v>
      </c>
      <c r="H983" s="61" t="s">
        <v>5617</v>
      </c>
      <c r="I983" s="61" t="s">
        <v>3767</v>
      </c>
      <c r="J983" s="62">
        <f t="shared" si="46"/>
        <v>0.65180555555555553</v>
      </c>
      <c r="K983" s="63">
        <v>0</v>
      </c>
      <c r="M983" s="61" t="s">
        <v>931</v>
      </c>
      <c r="N983" s="61" t="s">
        <v>165</v>
      </c>
      <c r="O983" s="61" t="s">
        <v>134</v>
      </c>
      <c r="P983" s="61" t="s">
        <v>3872</v>
      </c>
      <c r="Q983" s="61" t="s">
        <v>3812</v>
      </c>
      <c r="R983" s="61" t="s">
        <v>6978</v>
      </c>
      <c r="S983" s="61" t="s">
        <v>3780</v>
      </c>
      <c r="T983" s="61" t="s">
        <v>6979</v>
      </c>
      <c r="U983" s="61" t="s">
        <v>3780</v>
      </c>
      <c r="V983" s="62"/>
      <c r="W983" s="61" t="str">
        <f t="shared" si="47"/>
        <v>08</v>
      </c>
      <c r="X983" s="62" t="str">
        <f t="shared" si="48"/>
        <v>17</v>
      </c>
      <c r="Y983" s="63">
        <v>1</v>
      </c>
    </row>
    <row r="984" spans="1:25" ht="14.4">
      <c r="A984" s="61" t="s">
        <v>1481</v>
      </c>
      <c r="B984" s="61" t="s">
        <v>187</v>
      </c>
      <c r="C984" s="61" t="s">
        <v>2090</v>
      </c>
      <c r="D984" s="61" t="s">
        <v>3829</v>
      </c>
      <c r="E984" s="61" t="s">
        <v>3968</v>
      </c>
      <c r="F984" s="61" t="s">
        <v>5618</v>
      </c>
      <c r="G984" s="61" t="s">
        <v>3780</v>
      </c>
      <c r="H984" s="61" t="s">
        <v>5619</v>
      </c>
      <c r="I984" s="61" t="s">
        <v>3780</v>
      </c>
      <c r="J984" s="62">
        <f t="shared" si="46"/>
        <v>0.65256944444444454</v>
      </c>
      <c r="K984" s="63">
        <v>2</v>
      </c>
      <c r="M984" s="61" t="s">
        <v>1133</v>
      </c>
      <c r="N984" s="61" t="s">
        <v>165</v>
      </c>
      <c r="O984" s="61" t="s">
        <v>166</v>
      </c>
      <c r="P984" s="61" t="s">
        <v>4015</v>
      </c>
      <c r="Q984" s="61" t="s">
        <v>3812</v>
      </c>
      <c r="R984" s="61" t="s">
        <v>6980</v>
      </c>
      <c r="S984" s="61" t="s">
        <v>3780</v>
      </c>
      <c r="T984" s="61" t="s">
        <v>6981</v>
      </c>
      <c r="U984" s="61" t="s">
        <v>3780</v>
      </c>
      <c r="V984" s="62"/>
      <c r="W984" s="61" t="str">
        <f t="shared" si="47"/>
        <v>08</v>
      </c>
      <c r="X984" s="62" t="str">
        <f t="shared" si="48"/>
        <v>17</v>
      </c>
      <c r="Y984" s="63">
        <v>1</v>
      </c>
    </row>
    <row r="985" spans="1:25" ht="14.4">
      <c r="A985" s="61" t="s">
        <v>1013</v>
      </c>
      <c r="B985" s="61" t="s">
        <v>187</v>
      </c>
      <c r="C985" s="61" t="s">
        <v>2090</v>
      </c>
      <c r="D985" s="61" t="s">
        <v>3829</v>
      </c>
      <c r="E985" s="61" t="s">
        <v>3968</v>
      </c>
      <c r="F985" s="61" t="s">
        <v>5620</v>
      </c>
      <c r="G985" s="61" t="s">
        <v>3780</v>
      </c>
      <c r="H985" s="61" t="s">
        <v>5621</v>
      </c>
      <c r="I985" s="61" t="s">
        <v>3780</v>
      </c>
      <c r="J985" s="62">
        <f t="shared" si="46"/>
        <v>0.65270833333333333</v>
      </c>
      <c r="K985" s="63">
        <v>2</v>
      </c>
      <c r="M985" s="61" t="s">
        <v>1515</v>
      </c>
      <c r="N985" s="61" t="s">
        <v>165</v>
      </c>
      <c r="O985" s="61" t="s">
        <v>134</v>
      </c>
      <c r="P985" s="61" t="s">
        <v>4015</v>
      </c>
      <c r="Q985" s="61" t="s">
        <v>3812</v>
      </c>
      <c r="R985" s="61" t="s">
        <v>6982</v>
      </c>
      <c r="S985" s="61" t="s">
        <v>3780</v>
      </c>
      <c r="T985" s="61" t="s">
        <v>6983</v>
      </c>
      <c r="U985" s="61" t="s">
        <v>3780</v>
      </c>
      <c r="V985" s="62"/>
      <c r="W985" s="61" t="str">
        <f t="shared" si="47"/>
        <v>08</v>
      </c>
      <c r="X985" s="62" t="str">
        <f t="shared" si="48"/>
        <v>17</v>
      </c>
      <c r="Y985" s="63">
        <v>1</v>
      </c>
    </row>
    <row r="986" spans="1:25" ht="14.4">
      <c r="A986" s="61" t="s">
        <v>561</v>
      </c>
      <c r="B986" s="61" t="s">
        <v>187</v>
      </c>
      <c r="C986" s="61" t="s">
        <v>2090</v>
      </c>
      <c r="D986" s="61" t="s">
        <v>3992</v>
      </c>
      <c r="E986" s="61" t="s">
        <v>3968</v>
      </c>
      <c r="F986" s="61" t="s">
        <v>5622</v>
      </c>
      <c r="G986" s="61" t="s">
        <v>3780</v>
      </c>
      <c r="H986" s="61" t="s">
        <v>5623</v>
      </c>
      <c r="I986" s="61" t="s">
        <v>3780</v>
      </c>
      <c r="J986" s="62">
        <f t="shared" si="46"/>
        <v>0.65513888888888894</v>
      </c>
      <c r="K986" s="63">
        <v>2</v>
      </c>
      <c r="M986" s="61" t="s">
        <v>1682</v>
      </c>
      <c r="N986" s="61" t="s">
        <v>165</v>
      </c>
      <c r="O986" s="61" t="s">
        <v>166</v>
      </c>
      <c r="P986" s="61" t="s">
        <v>3894</v>
      </c>
      <c r="Q986" s="61" t="s">
        <v>3812</v>
      </c>
      <c r="R986" s="61" t="s">
        <v>5184</v>
      </c>
      <c r="S986" s="61" t="s">
        <v>3780</v>
      </c>
      <c r="T986" s="61" t="s">
        <v>6307</v>
      </c>
      <c r="U986" s="61" t="s">
        <v>3780</v>
      </c>
      <c r="V986" s="62"/>
      <c r="W986" s="61" t="str">
        <f t="shared" si="47"/>
        <v>08</v>
      </c>
      <c r="X986" s="62" t="str">
        <f t="shared" si="48"/>
        <v>17</v>
      </c>
      <c r="Y986" s="63">
        <v>1</v>
      </c>
    </row>
    <row r="987" spans="1:25" ht="14.4">
      <c r="A987" s="61" t="s">
        <v>1128</v>
      </c>
      <c r="B987" s="61" t="s">
        <v>187</v>
      </c>
      <c r="C987" s="61" t="s">
        <v>2090</v>
      </c>
      <c r="D987" s="61" t="s">
        <v>3840</v>
      </c>
      <c r="E987" s="61" t="s">
        <v>3795</v>
      </c>
      <c r="F987" s="61" t="s">
        <v>5624</v>
      </c>
      <c r="G987" s="61" t="s">
        <v>3780</v>
      </c>
      <c r="H987" s="61" t="s">
        <v>5625</v>
      </c>
      <c r="I987" s="61" t="s">
        <v>3780</v>
      </c>
      <c r="J987" s="62">
        <f t="shared" si="46"/>
        <v>0.66405092592592574</v>
      </c>
      <c r="K987" s="63">
        <v>2</v>
      </c>
      <c r="M987" s="61" t="s">
        <v>1515</v>
      </c>
      <c r="N987" s="61" t="s">
        <v>165</v>
      </c>
      <c r="O987" s="61" t="s">
        <v>134</v>
      </c>
      <c r="P987" s="61" t="s">
        <v>3837</v>
      </c>
      <c r="Q987" s="61" t="s">
        <v>3812</v>
      </c>
      <c r="R987" s="61" t="s">
        <v>6984</v>
      </c>
      <c r="S987" s="61" t="s">
        <v>3780</v>
      </c>
      <c r="T987" s="61" t="s">
        <v>4127</v>
      </c>
      <c r="U987" s="61" t="s">
        <v>3780</v>
      </c>
      <c r="V987" s="62"/>
      <c r="W987" s="61" t="str">
        <f t="shared" si="47"/>
        <v>08</v>
      </c>
      <c r="X987" s="62" t="str">
        <f t="shared" si="48"/>
        <v>17</v>
      </c>
      <c r="Y987" s="63">
        <v>1</v>
      </c>
    </row>
    <row r="988" spans="1:25" ht="14.4">
      <c r="A988" s="61" t="s">
        <v>840</v>
      </c>
      <c r="B988" s="61" t="s">
        <v>187</v>
      </c>
      <c r="C988" s="61" t="s">
        <v>2124</v>
      </c>
      <c r="D988" s="61" t="s">
        <v>3823</v>
      </c>
      <c r="E988" s="61" t="s">
        <v>1776</v>
      </c>
      <c r="F988" s="61" t="s">
        <v>5296</v>
      </c>
      <c r="G988" s="61" t="s">
        <v>1776</v>
      </c>
      <c r="H988" s="61" t="s">
        <v>5626</v>
      </c>
      <c r="I988" s="61" t="s">
        <v>1776</v>
      </c>
      <c r="J988" s="62">
        <f t="shared" si="46"/>
        <v>0.67497685185185197</v>
      </c>
      <c r="K988" s="63">
        <v>2</v>
      </c>
      <c r="M988" s="61" t="s">
        <v>1464</v>
      </c>
      <c r="N988" s="61" t="s">
        <v>165</v>
      </c>
      <c r="O988" s="61" t="s">
        <v>166</v>
      </c>
      <c r="P988" s="61" t="s">
        <v>3960</v>
      </c>
      <c r="Q988" s="61" t="s">
        <v>3812</v>
      </c>
      <c r="R988" s="61" t="s">
        <v>6984</v>
      </c>
      <c r="S988" s="61" t="s">
        <v>3780</v>
      </c>
      <c r="T988" s="61" t="s">
        <v>4482</v>
      </c>
      <c r="U988" s="61" t="s">
        <v>3780</v>
      </c>
      <c r="V988" s="62"/>
      <c r="W988" s="61" t="str">
        <f t="shared" si="47"/>
        <v>08</v>
      </c>
      <c r="X988" s="62" t="str">
        <f t="shared" si="48"/>
        <v>17</v>
      </c>
      <c r="Y988" s="63">
        <v>1</v>
      </c>
    </row>
    <row r="989" spans="1:25" ht="14.4">
      <c r="A989" s="61" t="s">
        <v>840</v>
      </c>
      <c r="B989" s="61" t="s">
        <v>187</v>
      </c>
      <c r="C989" s="61" t="s">
        <v>2124</v>
      </c>
      <c r="D989" s="61" t="s">
        <v>3894</v>
      </c>
      <c r="E989" s="61" t="s">
        <v>4002</v>
      </c>
      <c r="F989" s="61" t="s">
        <v>4740</v>
      </c>
      <c r="G989" s="61" t="s">
        <v>3767</v>
      </c>
      <c r="H989" s="61" t="s">
        <v>5627</v>
      </c>
      <c r="I989" s="61" t="s">
        <v>3767</v>
      </c>
      <c r="J989" s="62">
        <f t="shared" si="46"/>
        <v>0.6924189814814814</v>
      </c>
      <c r="K989" s="63">
        <v>0</v>
      </c>
      <c r="M989" s="61" t="s">
        <v>1679</v>
      </c>
      <c r="N989" s="61" t="s">
        <v>165</v>
      </c>
      <c r="O989" s="61" t="s">
        <v>166</v>
      </c>
      <c r="P989" s="61" t="s">
        <v>3782</v>
      </c>
      <c r="Q989" s="61" t="s">
        <v>3812</v>
      </c>
      <c r="R989" s="61" t="s">
        <v>6984</v>
      </c>
      <c r="S989" s="61" t="s">
        <v>3780</v>
      </c>
      <c r="T989" s="61" t="s">
        <v>6985</v>
      </c>
      <c r="U989" s="61" t="s">
        <v>3780</v>
      </c>
      <c r="V989" s="62"/>
      <c r="W989" s="61" t="str">
        <f t="shared" si="47"/>
        <v>08</v>
      </c>
      <c r="X989" s="62" t="str">
        <f t="shared" si="48"/>
        <v>17</v>
      </c>
      <c r="Y989" s="63">
        <v>1</v>
      </c>
    </row>
    <row r="990" spans="1:25" ht="14.4">
      <c r="A990" s="61" t="s">
        <v>1164</v>
      </c>
      <c r="B990" s="61" t="s">
        <v>187</v>
      </c>
      <c r="C990" s="61" t="s">
        <v>2090</v>
      </c>
      <c r="D990" s="61" t="s">
        <v>3802</v>
      </c>
      <c r="E990" s="61" t="s">
        <v>3845</v>
      </c>
      <c r="F990" s="61" t="s">
        <v>5628</v>
      </c>
      <c r="G990" s="61" t="s">
        <v>3767</v>
      </c>
      <c r="H990" s="61" t="s">
        <v>5629</v>
      </c>
      <c r="I990" s="61" t="s">
        <v>3767</v>
      </c>
      <c r="J990" s="62">
        <f t="shared" si="46"/>
        <v>0.70275462962962965</v>
      </c>
      <c r="K990" s="63">
        <v>0</v>
      </c>
      <c r="M990" s="61" t="s">
        <v>1474</v>
      </c>
      <c r="N990" s="61" t="s">
        <v>165</v>
      </c>
      <c r="O990" s="61" t="s">
        <v>166</v>
      </c>
      <c r="P990" s="61" t="s">
        <v>3852</v>
      </c>
      <c r="Q990" s="61" t="s">
        <v>3812</v>
      </c>
      <c r="R990" s="61" t="s">
        <v>6986</v>
      </c>
      <c r="S990" s="61" t="s">
        <v>3780</v>
      </c>
      <c r="T990" s="61" t="s">
        <v>4251</v>
      </c>
      <c r="U990" s="61" t="s">
        <v>3780</v>
      </c>
      <c r="V990" s="62"/>
      <c r="W990" s="61" t="str">
        <f t="shared" si="47"/>
        <v>08</v>
      </c>
      <c r="X990" s="62" t="str">
        <f t="shared" si="48"/>
        <v>17</v>
      </c>
      <c r="Y990" s="63">
        <v>1</v>
      </c>
    </row>
    <row r="991" spans="1:25" ht="14.4">
      <c r="A991" s="61" t="s">
        <v>452</v>
      </c>
      <c r="B991" s="61" t="s">
        <v>40</v>
      </c>
      <c r="C991" s="61" t="s">
        <v>2016</v>
      </c>
      <c r="D991" s="61" t="s">
        <v>4069</v>
      </c>
      <c r="E991" s="61" t="s">
        <v>1776</v>
      </c>
      <c r="F991" s="61" t="s">
        <v>1776</v>
      </c>
      <c r="G991" s="61" t="s">
        <v>1776</v>
      </c>
      <c r="H991" s="61" t="s">
        <v>1776</v>
      </c>
      <c r="I991" s="61" t="s">
        <v>1776</v>
      </c>
      <c r="J991" s="62" t="e">
        <f t="shared" si="46"/>
        <v>#VALUE!</v>
      </c>
      <c r="K991" s="63"/>
      <c r="M991" s="61" t="s">
        <v>1679</v>
      </c>
      <c r="N991" s="61" t="s">
        <v>165</v>
      </c>
      <c r="O991" s="61" t="s">
        <v>166</v>
      </c>
      <c r="P991" s="61" t="s">
        <v>3947</v>
      </c>
      <c r="Q991" s="61" t="s">
        <v>3812</v>
      </c>
      <c r="R991" s="61" t="s">
        <v>6987</v>
      </c>
      <c r="S991" s="61" t="s">
        <v>3780</v>
      </c>
      <c r="T991" s="61" t="s">
        <v>6988</v>
      </c>
      <c r="U991" s="61" t="s">
        <v>3780</v>
      </c>
      <c r="V991" s="62"/>
      <c r="W991" s="61" t="str">
        <f t="shared" si="47"/>
        <v>08</v>
      </c>
      <c r="X991" s="62" t="str">
        <f t="shared" si="48"/>
        <v>17</v>
      </c>
      <c r="Y991" s="63">
        <v>1</v>
      </c>
    </row>
    <row r="992" spans="1:25" ht="14.4">
      <c r="A992" s="61" t="s">
        <v>452</v>
      </c>
      <c r="B992" s="61" t="s">
        <v>40</v>
      </c>
      <c r="C992" s="61" t="s">
        <v>2016</v>
      </c>
      <c r="D992" s="61" t="s">
        <v>3789</v>
      </c>
      <c r="E992" s="61" t="s">
        <v>1776</v>
      </c>
      <c r="F992" s="61" t="s">
        <v>1776</v>
      </c>
      <c r="G992" s="61" t="s">
        <v>1776</v>
      </c>
      <c r="H992" s="61" t="s">
        <v>1776</v>
      </c>
      <c r="I992" s="61" t="s">
        <v>1776</v>
      </c>
      <c r="J992" s="62" t="e">
        <f t="shared" si="46"/>
        <v>#VALUE!</v>
      </c>
      <c r="K992" s="63"/>
      <c r="M992" s="61" t="s">
        <v>169</v>
      </c>
      <c r="N992" s="61" t="s">
        <v>165</v>
      </c>
      <c r="O992" s="61" t="s">
        <v>166</v>
      </c>
      <c r="P992" s="61" t="s">
        <v>3802</v>
      </c>
      <c r="Q992" s="61" t="s">
        <v>3812</v>
      </c>
      <c r="R992" s="61" t="s">
        <v>4086</v>
      </c>
      <c r="S992" s="61" t="s">
        <v>3780</v>
      </c>
      <c r="T992" s="61" t="s">
        <v>6989</v>
      </c>
      <c r="U992" s="61" t="s">
        <v>3780</v>
      </c>
      <c r="V992" s="62"/>
      <c r="W992" s="61" t="str">
        <f t="shared" si="47"/>
        <v>08</v>
      </c>
      <c r="X992" s="62" t="str">
        <f t="shared" si="48"/>
        <v>17</v>
      </c>
      <c r="Y992" s="63">
        <v>1</v>
      </c>
    </row>
    <row r="993" spans="1:25" ht="14.4">
      <c r="A993" s="61" t="s">
        <v>452</v>
      </c>
      <c r="B993" s="61" t="s">
        <v>40</v>
      </c>
      <c r="C993" s="61" t="s">
        <v>2016</v>
      </c>
      <c r="D993" s="61" t="s">
        <v>3794</v>
      </c>
      <c r="E993" s="61" t="s">
        <v>3812</v>
      </c>
      <c r="F993" s="61" t="s">
        <v>5630</v>
      </c>
      <c r="G993" s="61" t="s">
        <v>3767</v>
      </c>
      <c r="H993" s="61" t="s">
        <v>5631</v>
      </c>
      <c r="I993" s="61" t="s">
        <v>3767</v>
      </c>
      <c r="J993" s="62" t="e">
        <f t="shared" si="46"/>
        <v>#VALUE!</v>
      </c>
      <c r="K993" s="63">
        <v>0</v>
      </c>
      <c r="M993" s="61" t="s">
        <v>1679</v>
      </c>
      <c r="N993" s="61" t="s">
        <v>165</v>
      </c>
      <c r="O993" s="61" t="s">
        <v>166</v>
      </c>
      <c r="P993" s="61" t="s">
        <v>3938</v>
      </c>
      <c r="Q993" s="61" t="s">
        <v>3812</v>
      </c>
      <c r="R993" s="61" t="s">
        <v>4086</v>
      </c>
      <c r="S993" s="61" t="s">
        <v>3780</v>
      </c>
      <c r="T993" s="61" t="s">
        <v>6221</v>
      </c>
      <c r="U993" s="61" t="s">
        <v>3780</v>
      </c>
      <c r="V993" s="62"/>
      <c r="W993" s="61" t="str">
        <f t="shared" si="47"/>
        <v>08</v>
      </c>
      <c r="X993" s="62" t="str">
        <f t="shared" si="48"/>
        <v>17</v>
      </c>
      <c r="Y993" s="63">
        <v>1</v>
      </c>
    </row>
    <row r="994" spans="1:25" ht="14.4">
      <c r="A994" s="61" t="s">
        <v>452</v>
      </c>
      <c r="B994" s="61" t="s">
        <v>40</v>
      </c>
      <c r="C994" s="61" t="s">
        <v>2016</v>
      </c>
      <c r="D994" s="61" t="s">
        <v>3862</v>
      </c>
      <c r="E994" s="61" t="s">
        <v>3812</v>
      </c>
      <c r="F994" s="61" t="s">
        <v>4324</v>
      </c>
      <c r="G994" s="61" t="s">
        <v>3767</v>
      </c>
      <c r="H994" s="61" t="s">
        <v>5631</v>
      </c>
      <c r="I994" s="61" t="s">
        <v>3767</v>
      </c>
      <c r="J994" s="62" t="e">
        <f t="shared" si="46"/>
        <v>#VALUE!</v>
      </c>
      <c r="K994" s="63">
        <v>0</v>
      </c>
      <c r="M994" s="61" t="s">
        <v>1464</v>
      </c>
      <c r="N994" s="61" t="s">
        <v>165</v>
      </c>
      <c r="O994" s="61" t="s">
        <v>166</v>
      </c>
      <c r="P994" s="61" t="s">
        <v>3867</v>
      </c>
      <c r="Q994" s="61" t="s">
        <v>3812</v>
      </c>
      <c r="R994" s="61" t="s">
        <v>6990</v>
      </c>
      <c r="S994" s="61" t="s">
        <v>3780</v>
      </c>
      <c r="T994" s="61" t="s">
        <v>6991</v>
      </c>
      <c r="U994" s="61" t="s">
        <v>3780</v>
      </c>
      <c r="V994" s="62"/>
      <c r="W994" s="61" t="str">
        <f t="shared" si="47"/>
        <v>08</v>
      </c>
      <c r="X994" s="62" t="str">
        <f t="shared" si="48"/>
        <v>17</v>
      </c>
      <c r="Y994" s="63">
        <v>1</v>
      </c>
    </row>
    <row r="995" spans="1:25" ht="14.4">
      <c r="A995" s="61" t="s">
        <v>452</v>
      </c>
      <c r="B995" s="61" t="s">
        <v>40</v>
      </c>
      <c r="C995" s="61" t="s">
        <v>2016</v>
      </c>
      <c r="D995" s="61" t="s">
        <v>3829</v>
      </c>
      <c r="E995" s="61" t="s">
        <v>1776</v>
      </c>
      <c r="F995" s="61" t="s">
        <v>1776</v>
      </c>
      <c r="G995" s="61" t="s">
        <v>1776</v>
      </c>
      <c r="H995" s="61" t="s">
        <v>1776</v>
      </c>
      <c r="I995" s="61" t="s">
        <v>1776</v>
      </c>
      <c r="J995" s="62" t="e">
        <f t="shared" si="46"/>
        <v>#VALUE!</v>
      </c>
      <c r="K995" s="63"/>
      <c r="M995" s="61" t="s">
        <v>1474</v>
      </c>
      <c r="N995" s="61" t="s">
        <v>165</v>
      </c>
      <c r="O995" s="61" t="s">
        <v>166</v>
      </c>
      <c r="P995" s="61" t="s">
        <v>3872</v>
      </c>
      <c r="Q995" s="61" t="s">
        <v>3812</v>
      </c>
      <c r="R995" s="61" t="s">
        <v>6990</v>
      </c>
      <c r="S995" s="61" t="s">
        <v>3780</v>
      </c>
      <c r="T995" s="61" t="s">
        <v>3839</v>
      </c>
      <c r="U995" s="61" t="s">
        <v>3780</v>
      </c>
      <c r="V995" s="62"/>
      <c r="W995" s="61" t="str">
        <f t="shared" si="47"/>
        <v>08</v>
      </c>
      <c r="X995" s="62" t="str">
        <f t="shared" si="48"/>
        <v>17</v>
      </c>
      <c r="Y995" s="63">
        <v>1</v>
      </c>
    </row>
    <row r="996" spans="1:25" ht="14.4">
      <c r="A996" s="61" t="s">
        <v>452</v>
      </c>
      <c r="B996" s="61" t="s">
        <v>40</v>
      </c>
      <c r="C996" s="61" t="s">
        <v>2016</v>
      </c>
      <c r="D996" s="61" t="s">
        <v>3798</v>
      </c>
      <c r="E996" s="61" t="s">
        <v>1776</v>
      </c>
      <c r="F996" s="61" t="s">
        <v>1776</v>
      </c>
      <c r="G996" s="61" t="s">
        <v>1776</v>
      </c>
      <c r="H996" s="61" t="s">
        <v>1776</v>
      </c>
      <c r="I996" s="61" t="s">
        <v>1776</v>
      </c>
      <c r="J996" s="62" t="e">
        <f t="shared" si="46"/>
        <v>#VALUE!</v>
      </c>
      <c r="K996" s="63"/>
      <c r="M996" s="61" t="s">
        <v>771</v>
      </c>
      <c r="N996" s="61" t="s">
        <v>165</v>
      </c>
      <c r="O996" s="61" t="s">
        <v>166</v>
      </c>
      <c r="P996" s="61" t="s">
        <v>3862</v>
      </c>
      <c r="Q996" s="61" t="s">
        <v>3812</v>
      </c>
      <c r="R996" s="61" t="s">
        <v>6992</v>
      </c>
      <c r="S996" s="61" t="s">
        <v>3780</v>
      </c>
      <c r="T996" s="61" t="s">
        <v>6993</v>
      </c>
      <c r="U996" s="61" t="s">
        <v>3780</v>
      </c>
      <c r="V996" s="62"/>
      <c r="W996" s="61" t="str">
        <f t="shared" si="47"/>
        <v>08</v>
      </c>
      <c r="X996" s="62" t="str">
        <f t="shared" si="48"/>
        <v>22</v>
      </c>
      <c r="Y996" s="63">
        <v>2</v>
      </c>
    </row>
    <row r="997" spans="1:25" ht="14.4">
      <c r="A997" s="61" t="s">
        <v>452</v>
      </c>
      <c r="B997" s="61" t="s">
        <v>40</v>
      </c>
      <c r="C997" s="61" t="s">
        <v>2016</v>
      </c>
      <c r="D997" s="61" t="s">
        <v>3807</v>
      </c>
      <c r="E997" s="61" t="s">
        <v>3812</v>
      </c>
      <c r="F997" s="61" t="s">
        <v>5632</v>
      </c>
      <c r="G997" s="61" t="s">
        <v>3767</v>
      </c>
      <c r="H997" s="61" t="s">
        <v>5631</v>
      </c>
      <c r="I997" s="61" t="s">
        <v>3767</v>
      </c>
      <c r="J997" s="62" t="e">
        <f t="shared" si="46"/>
        <v>#VALUE!</v>
      </c>
      <c r="K997" s="63">
        <v>0</v>
      </c>
      <c r="M997" s="61" t="s">
        <v>931</v>
      </c>
      <c r="N997" s="61" t="s">
        <v>165</v>
      </c>
      <c r="O997" s="61" t="s">
        <v>134</v>
      </c>
      <c r="P997" s="61" t="s">
        <v>3894</v>
      </c>
      <c r="Q997" s="61" t="s">
        <v>3812</v>
      </c>
      <c r="R997" s="61" t="s">
        <v>6994</v>
      </c>
      <c r="S997" s="61" t="s">
        <v>3780</v>
      </c>
      <c r="T997" s="61" t="s">
        <v>6809</v>
      </c>
      <c r="U997" s="61" t="s">
        <v>3780</v>
      </c>
      <c r="V997" s="62"/>
      <c r="W997" s="61" t="str">
        <f t="shared" si="47"/>
        <v>08</v>
      </c>
      <c r="X997" s="62" t="str">
        <f t="shared" si="48"/>
        <v>17</v>
      </c>
      <c r="Y997" s="63">
        <v>1</v>
      </c>
    </row>
    <row r="998" spans="1:25" ht="14.4">
      <c r="A998" s="61" t="s">
        <v>452</v>
      </c>
      <c r="B998" s="61" t="s">
        <v>40</v>
      </c>
      <c r="C998" s="61" t="s">
        <v>2016</v>
      </c>
      <c r="D998" s="61" t="s">
        <v>3957</v>
      </c>
      <c r="E998" s="61" t="s">
        <v>3812</v>
      </c>
      <c r="F998" s="61" t="s">
        <v>5633</v>
      </c>
      <c r="G998" s="61" t="s">
        <v>3767</v>
      </c>
      <c r="H998" s="61" t="s">
        <v>5631</v>
      </c>
      <c r="I998" s="61" t="s">
        <v>3767</v>
      </c>
      <c r="J998" s="62" t="e">
        <f t="shared" si="46"/>
        <v>#VALUE!</v>
      </c>
      <c r="K998" s="63">
        <v>0</v>
      </c>
      <c r="M998" s="61" t="s">
        <v>768</v>
      </c>
      <c r="N998" s="61" t="s">
        <v>165</v>
      </c>
      <c r="O998" s="61" t="s">
        <v>166</v>
      </c>
      <c r="P998" s="61" t="s">
        <v>3794</v>
      </c>
      <c r="Q998" s="61" t="s">
        <v>3812</v>
      </c>
      <c r="R998" s="61" t="s">
        <v>6995</v>
      </c>
      <c r="S998" s="61" t="s">
        <v>3780</v>
      </c>
      <c r="T998" s="61" t="s">
        <v>6996</v>
      </c>
      <c r="U998" s="61" t="s">
        <v>3780</v>
      </c>
      <c r="V998" s="62"/>
      <c r="W998" s="61" t="str">
        <f t="shared" si="47"/>
        <v>08</v>
      </c>
      <c r="X998" s="62" t="str">
        <f t="shared" si="48"/>
        <v>17</v>
      </c>
      <c r="Y998" s="63">
        <v>1</v>
      </c>
    </row>
    <row r="999" spans="1:25" ht="14.4">
      <c r="A999" s="61" t="s">
        <v>452</v>
      </c>
      <c r="B999" s="61" t="s">
        <v>40</v>
      </c>
      <c r="C999" s="61" t="s">
        <v>2016</v>
      </c>
      <c r="D999" s="61" t="s">
        <v>3947</v>
      </c>
      <c r="E999" s="61" t="s">
        <v>3812</v>
      </c>
      <c r="F999" s="61" t="s">
        <v>5634</v>
      </c>
      <c r="G999" s="61" t="s">
        <v>3767</v>
      </c>
      <c r="H999" s="61" t="s">
        <v>5631</v>
      </c>
      <c r="I999" s="61" t="s">
        <v>3767</v>
      </c>
      <c r="J999" s="62" t="e">
        <f t="shared" si="46"/>
        <v>#VALUE!</v>
      </c>
      <c r="K999" s="63">
        <v>0</v>
      </c>
      <c r="M999" s="61" t="s">
        <v>766</v>
      </c>
      <c r="N999" s="61" t="s">
        <v>165</v>
      </c>
      <c r="O999" s="61" t="s">
        <v>166</v>
      </c>
      <c r="P999" s="61" t="s">
        <v>3947</v>
      </c>
      <c r="Q999" s="61" t="s">
        <v>3812</v>
      </c>
      <c r="R999" s="61" t="s">
        <v>6997</v>
      </c>
      <c r="S999" s="61" t="s">
        <v>3780</v>
      </c>
      <c r="T999" s="61" t="s">
        <v>6998</v>
      </c>
      <c r="U999" s="61" t="s">
        <v>3780</v>
      </c>
      <c r="V999" s="62"/>
      <c r="W999" s="61" t="str">
        <f t="shared" si="47"/>
        <v>08</v>
      </c>
      <c r="X999" s="62" t="str">
        <f t="shared" si="48"/>
        <v>18</v>
      </c>
      <c r="Y999" s="63">
        <v>1</v>
      </c>
    </row>
    <row r="1000" spans="1:25" ht="14.4">
      <c r="A1000" s="61" t="s">
        <v>452</v>
      </c>
      <c r="B1000" s="61" t="s">
        <v>40</v>
      </c>
      <c r="C1000" s="61" t="s">
        <v>2016</v>
      </c>
      <c r="D1000" s="61" t="s">
        <v>3782</v>
      </c>
      <c r="E1000" s="61" t="s">
        <v>3812</v>
      </c>
      <c r="F1000" s="61" t="s">
        <v>5635</v>
      </c>
      <c r="G1000" s="61" t="s">
        <v>3767</v>
      </c>
      <c r="H1000" s="61" t="s">
        <v>5631</v>
      </c>
      <c r="I1000" s="61" t="s">
        <v>3767</v>
      </c>
      <c r="J1000" s="62" t="e">
        <f t="shared" si="46"/>
        <v>#VALUE!</v>
      </c>
      <c r="K1000" s="63">
        <v>0</v>
      </c>
      <c r="M1000" s="61" t="s">
        <v>826</v>
      </c>
      <c r="N1000" s="61" t="s">
        <v>165</v>
      </c>
      <c r="O1000" s="61" t="s">
        <v>183</v>
      </c>
      <c r="P1000" s="61" t="s">
        <v>3807</v>
      </c>
      <c r="Q1000" s="61" t="s">
        <v>3812</v>
      </c>
      <c r="R1000" s="61" t="s">
        <v>6999</v>
      </c>
      <c r="S1000" s="61" t="s">
        <v>3780</v>
      </c>
      <c r="T1000" s="61" t="s">
        <v>4232</v>
      </c>
      <c r="U1000" s="61" t="s">
        <v>3780</v>
      </c>
      <c r="V1000" s="62"/>
      <c r="W1000" s="61" t="str">
        <f t="shared" si="47"/>
        <v>08</v>
      </c>
      <c r="X1000" s="62" t="str">
        <f t="shared" si="48"/>
        <v>17</v>
      </c>
      <c r="Y1000" s="63">
        <v>1</v>
      </c>
    </row>
    <row r="1001" spans="1:25" ht="14.4">
      <c r="A1001" s="61" t="s">
        <v>452</v>
      </c>
      <c r="B1001" s="61" t="s">
        <v>40</v>
      </c>
      <c r="C1001" s="61" t="s">
        <v>2016</v>
      </c>
      <c r="D1001" s="61" t="s">
        <v>3834</v>
      </c>
      <c r="E1001" s="61" t="s">
        <v>1776</v>
      </c>
      <c r="F1001" s="61" t="s">
        <v>1776</v>
      </c>
      <c r="G1001" s="61" t="s">
        <v>1776</v>
      </c>
      <c r="H1001" s="61" t="s">
        <v>1776</v>
      </c>
      <c r="I1001" s="61" t="s">
        <v>1776</v>
      </c>
      <c r="J1001" s="62" t="e">
        <f t="shared" si="46"/>
        <v>#VALUE!</v>
      </c>
      <c r="K1001" s="63"/>
      <c r="M1001" s="61" t="s">
        <v>931</v>
      </c>
      <c r="N1001" s="61" t="s">
        <v>165</v>
      </c>
      <c r="O1001" s="61" t="s">
        <v>134</v>
      </c>
      <c r="P1001" s="61" t="s">
        <v>3938</v>
      </c>
      <c r="Q1001" s="61" t="s">
        <v>3812</v>
      </c>
      <c r="R1001" s="61" t="s">
        <v>7000</v>
      </c>
      <c r="S1001" s="61" t="s">
        <v>3780</v>
      </c>
      <c r="T1001" s="61" t="s">
        <v>7001</v>
      </c>
      <c r="U1001" s="61" t="s">
        <v>3780</v>
      </c>
      <c r="V1001" s="62"/>
      <c r="W1001" s="61" t="str">
        <f t="shared" si="47"/>
        <v>08</v>
      </c>
      <c r="X1001" s="62" t="str">
        <f t="shared" si="48"/>
        <v>18</v>
      </c>
      <c r="Y1001" s="63">
        <v>1</v>
      </c>
    </row>
    <row r="1002" spans="1:25" ht="14.4">
      <c r="A1002" s="61" t="s">
        <v>452</v>
      </c>
      <c r="B1002" s="61" t="s">
        <v>40</v>
      </c>
      <c r="C1002" s="61" t="s">
        <v>2016</v>
      </c>
      <c r="D1002" s="61" t="s">
        <v>3823</v>
      </c>
      <c r="E1002" s="61" t="s">
        <v>1776</v>
      </c>
      <c r="F1002" s="61" t="s">
        <v>1776</v>
      </c>
      <c r="G1002" s="61" t="s">
        <v>1776</v>
      </c>
      <c r="H1002" s="61" t="s">
        <v>1776</v>
      </c>
      <c r="I1002" s="61" t="s">
        <v>1776</v>
      </c>
      <c r="J1002" s="62" t="e">
        <f t="shared" si="46"/>
        <v>#VALUE!</v>
      </c>
      <c r="K1002" s="63"/>
      <c r="M1002" s="61" t="s">
        <v>768</v>
      </c>
      <c r="N1002" s="61" t="s">
        <v>165</v>
      </c>
      <c r="O1002" s="61" t="s">
        <v>166</v>
      </c>
      <c r="P1002" s="61" t="s">
        <v>3886</v>
      </c>
      <c r="Q1002" s="61" t="s">
        <v>3812</v>
      </c>
      <c r="R1002" s="61" t="s">
        <v>7002</v>
      </c>
      <c r="S1002" s="61" t="s">
        <v>3780</v>
      </c>
      <c r="T1002" s="61" t="s">
        <v>7003</v>
      </c>
      <c r="U1002" s="61" t="s">
        <v>3780</v>
      </c>
      <c r="V1002" s="62"/>
      <c r="W1002" s="61" t="str">
        <f t="shared" si="47"/>
        <v>08</v>
      </c>
      <c r="X1002" s="62" t="str">
        <f t="shared" si="48"/>
        <v>20</v>
      </c>
      <c r="Y1002" s="63">
        <v>2</v>
      </c>
    </row>
    <row r="1003" spans="1:25" ht="14.4">
      <c r="A1003" s="61" t="s">
        <v>452</v>
      </c>
      <c r="B1003" s="61" t="s">
        <v>40</v>
      </c>
      <c r="C1003" s="61" t="s">
        <v>2016</v>
      </c>
      <c r="D1003" s="61" t="s">
        <v>3894</v>
      </c>
      <c r="E1003" s="61" t="s">
        <v>3849</v>
      </c>
      <c r="F1003" s="61" t="s">
        <v>5636</v>
      </c>
      <c r="G1003" s="61" t="s">
        <v>3767</v>
      </c>
      <c r="H1003" s="61" t="s">
        <v>5631</v>
      </c>
      <c r="I1003" s="61" t="s">
        <v>3767</v>
      </c>
      <c r="J1003" s="62" t="e">
        <f t="shared" si="46"/>
        <v>#VALUE!</v>
      </c>
      <c r="K1003" s="63">
        <v>0</v>
      </c>
      <c r="M1003" s="61" t="s">
        <v>1679</v>
      </c>
      <c r="N1003" s="61" t="s">
        <v>165</v>
      </c>
      <c r="O1003" s="61" t="s">
        <v>166</v>
      </c>
      <c r="P1003" s="61" t="s">
        <v>3957</v>
      </c>
      <c r="Q1003" s="61" t="s">
        <v>3812</v>
      </c>
      <c r="R1003" s="61" t="s">
        <v>4175</v>
      </c>
      <c r="S1003" s="61" t="s">
        <v>3780</v>
      </c>
      <c r="T1003" s="61" t="s">
        <v>7004</v>
      </c>
      <c r="U1003" s="61" t="s">
        <v>3780</v>
      </c>
      <c r="V1003" s="62"/>
      <c r="W1003" s="61" t="str">
        <f t="shared" si="47"/>
        <v>08</v>
      </c>
      <c r="X1003" s="62" t="str">
        <f t="shared" si="48"/>
        <v>17</v>
      </c>
      <c r="Y1003" s="63">
        <v>1</v>
      </c>
    </row>
    <row r="1004" spans="1:25" ht="14.4">
      <c r="A1004" s="61" t="s">
        <v>452</v>
      </c>
      <c r="B1004" s="61" t="s">
        <v>40</v>
      </c>
      <c r="C1004" s="61" t="s">
        <v>2016</v>
      </c>
      <c r="D1004" s="61" t="s">
        <v>3852</v>
      </c>
      <c r="E1004" s="61" t="s">
        <v>3849</v>
      </c>
      <c r="F1004" s="61" t="s">
        <v>5637</v>
      </c>
      <c r="G1004" s="61" t="s">
        <v>3767</v>
      </c>
      <c r="H1004" s="61" t="s">
        <v>5631</v>
      </c>
      <c r="I1004" s="61" t="s">
        <v>3767</v>
      </c>
      <c r="J1004" s="62" t="e">
        <f t="shared" si="46"/>
        <v>#VALUE!</v>
      </c>
      <c r="K1004" s="63">
        <v>0</v>
      </c>
      <c r="M1004" s="61" t="s">
        <v>771</v>
      </c>
      <c r="N1004" s="61" t="s">
        <v>165</v>
      </c>
      <c r="O1004" s="61" t="s">
        <v>166</v>
      </c>
      <c r="P1004" s="61" t="s">
        <v>3782</v>
      </c>
      <c r="Q1004" s="61" t="s">
        <v>3812</v>
      </c>
      <c r="R1004" s="61" t="s">
        <v>5046</v>
      </c>
      <c r="S1004" s="61" t="s">
        <v>3780</v>
      </c>
      <c r="T1004" s="61" t="s">
        <v>7005</v>
      </c>
      <c r="U1004" s="61" t="s">
        <v>3780</v>
      </c>
      <c r="V1004" s="62"/>
      <c r="W1004" s="61" t="str">
        <f t="shared" si="47"/>
        <v>08</v>
      </c>
      <c r="X1004" s="62" t="str">
        <f t="shared" si="48"/>
        <v>22</v>
      </c>
      <c r="Y1004" s="63">
        <v>2</v>
      </c>
    </row>
    <row r="1005" spans="1:25" ht="14.4">
      <c r="A1005" s="61" t="s">
        <v>452</v>
      </c>
      <c r="B1005" s="61" t="s">
        <v>40</v>
      </c>
      <c r="C1005" s="61" t="s">
        <v>2016</v>
      </c>
      <c r="D1005" s="61" t="s">
        <v>3872</v>
      </c>
      <c r="E1005" s="61" t="s">
        <v>3849</v>
      </c>
      <c r="F1005" s="61" t="s">
        <v>5284</v>
      </c>
      <c r="G1005" s="61" t="s">
        <v>3767</v>
      </c>
      <c r="H1005" s="61" t="s">
        <v>5631</v>
      </c>
      <c r="I1005" s="61" t="s">
        <v>3767</v>
      </c>
      <c r="J1005" s="62" t="e">
        <f t="shared" si="46"/>
        <v>#VALUE!</v>
      </c>
      <c r="K1005" s="63">
        <v>0</v>
      </c>
      <c r="M1005" s="61" t="s">
        <v>1464</v>
      </c>
      <c r="N1005" s="61" t="s">
        <v>165</v>
      </c>
      <c r="O1005" s="61" t="s">
        <v>166</v>
      </c>
      <c r="P1005" s="61" t="s">
        <v>4015</v>
      </c>
      <c r="Q1005" s="61" t="s">
        <v>3812</v>
      </c>
      <c r="R1005" s="61" t="s">
        <v>5046</v>
      </c>
      <c r="S1005" s="61" t="s">
        <v>3780</v>
      </c>
      <c r="T1005" s="61" t="s">
        <v>4152</v>
      </c>
      <c r="U1005" s="61" t="s">
        <v>3780</v>
      </c>
      <c r="V1005" s="62"/>
      <c r="W1005" s="61" t="str">
        <f t="shared" si="47"/>
        <v>08</v>
      </c>
      <c r="X1005" s="62" t="str">
        <f t="shared" si="48"/>
        <v>17</v>
      </c>
      <c r="Y1005" s="63">
        <v>1</v>
      </c>
    </row>
    <row r="1006" spans="1:25" ht="14.4">
      <c r="A1006" s="61" t="s">
        <v>122</v>
      </c>
      <c r="B1006" s="61" t="s">
        <v>40</v>
      </c>
      <c r="C1006" s="61" t="s">
        <v>2016</v>
      </c>
      <c r="D1006" s="61" t="s">
        <v>3950</v>
      </c>
      <c r="E1006" s="61" t="s">
        <v>1776</v>
      </c>
      <c r="F1006" s="61" t="s">
        <v>1776</v>
      </c>
      <c r="G1006" s="61" t="s">
        <v>1776</v>
      </c>
      <c r="H1006" s="61" t="s">
        <v>1776</v>
      </c>
      <c r="I1006" s="61" t="s">
        <v>1776</v>
      </c>
      <c r="J1006" s="62" t="e">
        <f t="shared" si="46"/>
        <v>#VALUE!</v>
      </c>
      <c r="K1006" s="63"/>
      <c r="M1006" s="61" t="s">
        <v>1133</v>
      </c>
      <c r="N1006" s="61" t="s">
        <v>165</v>
      </c>
      <c r="O1006" s="61" t="s">
        <v>166</v>
      </c>
      <c r="P1006" s="61" t="s">
        <v>3852</v>
      </c>
      <c r="Q1006" s="61" t="s">
        <v>3812</v>
      </c>
      <c r="R1006" s="61" t="s">
        <v>7006</v>
      </c>
      <c r="S1006" s="61" t="s">
        <v>3780</v>
      </c>
      <c r="T1006" s="61" t="s">
        <v>7007</v>
      </c>
      <c r="U1006" s="61" t="s">
        <v>3780</v>
      </c>
      <c r="V1006" s="62"/>
      <c r="W1006" s="61" t="str">
        <f t="shared" si="47"/>
        <v>08</v>
      </c>
      <c r="X1006" s="62" t="str">
        <f t="shared" si="48"/>
        <v>17</v>
      </c>
      <c r="Y1006" s="63">
        <v>1</v>
      </c>
    </row>
    <row r="1007" spans="1:25" ht="14.4">
      <c r="A1007" s="61" t="s">
        <v>122</v>
      </c>
      <c r="B1007" s="61" t="s">
        <v>40</v>
      </c>
      <c r="C1007" s="61" t="s">
        <v>2016</v>
      </c>
      <c r="D1007" s="61" t="s">
        <v>3867</v>
      </c>
      <c r="E1007" s="61" t="s">
        <v>1776</v>
      </c>
      <c r="F1007" s="61" t="s">
        <v>1776</v>
      </c>
      <c r="G1007" s="61" t="s">
        <v>1776</v>
      </c>
      <c r="H1007" s="61" t="s">
        <v>1776</v>
      </c>
      <c r="I1007" s="61" t="s">
        <v>1776</v>
      </c>
      <c r="J1007" s="62" t="e">
        <f t="shared" si="46"/>
        <v>#VALUE!</v>
      </c>
      <c r="K1007" s="63"/>
      <c r="M1007" s="61" t="s">
        <v>1398</v>
      </c>
      <c r="N1007" s="61" t="s">
        <v>165</v>
      </c>
      <c r="O1007" s="61" t="s">
        <v>166</v>
      </c>
      <c r="P1007" s="61" t="s">
        <v>3947</v>
      </c>
      <c r="Q1007" s="61" t="s">
        <v>3812</v>
      </c>
      <c r="R1007" s="61" t="s">
        <v>7008</v>
      </c>
      <c r="S1007" s="61" t="s">
        <v>3780</v>
      </c>
      <c r="T1007" s="61" t="s">
        <v>6434</v>
      </c>
      <c r="U1007" s="61" t="s">
        <v>3780</v>
      </c>
      <c r="V1007" s="62"/>
      <c r="W1007" s="61" t="str">
        <f t="shared" si="47"/>
        <v>08</v>
      </c>
      <c r="X1007" s="62" t="str">
        <f t="shared" si="48"/>
        <v>17</v>
      </c>
      <c r="Y1007" s="63">
        <v>1</v>
      </c>
    </row>
    <row r="1008" spans="1:25" ht="14.4">
      <c r="A1008" s="61" t="s">
        <v>122</v>
      </c>
      <c r="B1008" s="61" t="s">
        <v>40</v>
      </c>
      <c r="C1008" s="61" t="s">
        <v>2016</v>
      </c>
      <c r="D1008" s="61" t="s">
        <v>3789</v>
      </c>
      <c r="E1008" s="61" t="s">
        <v>1776</v>
      </c>
      <c r="F1008" s="61" t="s">
        <v>1776</v>
      </c>
      <c r="G1008" s="61" t="s">
        <v>1776</v>
      </c>
      <c r="H1008" s="61" t="s">
        <v>1776</v>
      </c>
      <c r="I1008" s="61" t="s">
        <v>1776</v>
      </c>
      <c r="J1008" s="62" t="e">
        <f t="shared" si="46"/>
        <v>#VALUE!</v>
      </c>
      <c r="K1008" s="63"/>
      <c r="M1008" s="61" t="s">
        <v>771</v>
      </c>
      <c r="N1008" s="61" t="s">
        <v>165</v>
      </c>
      <c r="O1008" s="61" t="s">
        <v>166</v>
      </c>
      <c r="P1008" s="61" t="s">
        <v>3811</v>
      </c>
      <c r="Q1008" s="61" t="s">
        <v>3812</v>
      </c>
      <c r="R1008" s="61" t="s">
        <v>7009</v>
      </c>
      <c r="S1008" s="61" t="s">
        <v>3780</v>
      </c>
      <c r="T1008" s="61" t="s">
        <v>7010</v>
      </c>
      <c r="U1008" s="61" t="s">
        <v>3780</v>
      </c>
      <c r="V1008" s="62"/>
      <c r="W1008" s="61" t="str">
        <f t="shared" si="47"/>
        <v>08</v>
      </c>
      <c r="X1008" s="62" t="str">
        <f t="shared" si="48"/>
        <v>23</v>
      </c>
      <c r="Y1008" s="63">
        <v>2</v>
      </c>
    </row>
    <row r="1009" spans="1:25" ht="14.4">
      <c r="A1009" s="61" t="s">
        <v>122</v>
      </c>
      <c r="B1009" s="61" t="s">
        <v>40</v>
      </c>
      <c r="C1009" s="61" t="s">
        <v>2016</v>
      </c>
      <c r="D1009" s="61" t="s">
        <v>3921</v>
      </c>
      <c r="E1009" s="61" t="s">
        <v>3812</v>
      </c>
      <c r="F1009" s="61" t="s">
        <v>5631</v>
      </c>
      <c r="G1009" s="61" t="s">
        <v>5638</v>
      </c>
      <c r="H1009" s="61" t="s">
        <v>5631</v>
      </c>
      <c r="I1009" s="61" t="s">
        <v>5638</v>
      </c>
      <c r="J1009" s="62" t="e">
        <f t="shared" si="46"/>
        <v>#VALUE!</v>
      </c>
      <c r="K1009" s="63">
        <v>1</v>
      </c>
      <c r="M1009" s="61" t="s">
        <v>1515</v>
      </c>
      <c r="N1009" s="61" t="s">
        <v>165</v>
      </c>
      <c r="O1009" s="61" t="s">
        <v>134</v>
      </c>
      <c r="P1009" s="61" t="s">
        <v>3852</v>
      </c>
      <c r="Q1009" s="61" t="s">
        <v>3812</v>
      </c>
      <c r="R1009" s="61" t="s">
        <v>7009</v>
      </c>
      <c r="S1009" s="61" t="s">
        <v>3780</v>
      </c>
      <c r="T1009" s="61" t="s">
        <v>4318</v>
      </c>
      <c r="U1009" s="61" t="s">
        <v>3780</v>
      </c>
      <c r="V1009" s="62"/>
      <c r="W1009" s="61" t="str">
        <f t="shared" si="47"/>
        <v>08</v>
      </c>
      <c r="X1009" s="62" t="str">
        <f t="shared" si="48"/>
        <v>17</v>
      </c>
      <c r="Y1009" s="63">
        <v>1</v>
      </c>
    </row>
    <row r="1010" spans="1:25" ht="14.4">
      <c r="A1010" s="61" t="s">
        <v>122</v>
      </c>
      <c r="B1010" s="61" t="s">
        <v>40</v>
      </c>
      <c r="C1010" s="61" t="s">
        <v>2016</v>
      </c>
      <c r="D1010" s="61" t="s">
        <v>3862</v>
      </c>
      <c r="E1010" s="61" t="s">
        <v>1776</v>
      </c>
      <c r="F1010" s="61" t="s">
        <v>1776</v>
      </c>
      <c r="G1010" s="61" t="s">
        <v>1776</v>
      </c>
      <c r="H1010" s="61" t="s">
        <v>1776</v>
      </c>
      <c r="I1010" s="61" t="s">
        <v>1776</v>
      </c>
      <c r="J1010" s="62" t="e">
        <f t="shared" si="46"/>
        <v>#VALUE!</v>
      </c>
      <c r="K1010" s="63"/>
      <c r="M1010" s="61" t="s">
        <v>723</v>
      </c>
      <c r="N1010" s="61" t="s">
        <v>165</v>
      </c>
      <c r="O1010" s="61" t="s">
        <v>166</v>
      </c>
      <c r="P1010" s="61" t="s">
        <v>3819</v>
      </c>
      <c r="Q1010" s="61" t="s">
        <v>3812</v>
      </c>
      <c r="R1010" s="61" t="s">
        <v>4081</v>
      </c>
      <c r="S1010" s="61" t="s">
        <v>3780</v>
      </c>
      <c r="T1010" s="61" t="s">
        <v>7011</v>
      </c>
      <c r="U1010" s="61" t="s">
        <v>3780</v>
      </c>
      <c r="V1010" s="62"/>
      <c r="W1010" s="61" t="str">
        <f t="shared" si="47"/>
        <v>08</v>
      </c>
      <c r="X1010" s="62" t="str">
        <f t="shared" si="48"/>
        <v>19</v>
      </c>
      <c r="Y1010" s="63">
        <v>1</v>
      </c>
    </row>
    <row r="1011" spans="1:25" ht="14.4">
      <c r="A1011" s="61" t="s">
        <v>122</v>
      </c>
      <c r="B1011" s="61" t="s">
        <v>40</v>
      </c>
      <c r="C1011" s="61" t="s">
        <v>2016</v>
      </c>
      <c r="D1011" s="61" t="s">
        <v>3798</v>
      </c>
      <c r="E1011" s="61" t="s">
        <v>1776</v>
      </c>
      <c r="F1011" s="61" t="s">
        <v>1776</v>
      </c>
      <c r="G1011" s="61" t="s">
        <v>1776</v>
      </c>
      <c r="H1011" s="61" t="s">
        <v>1776</v>
      </c>
      <c r="I1011" s="61" t="s">
        <v>1776</v>
      </c>
      <c r="J1011" s="62" t="e">
        <f t="shared" si="46"/>
        <v>#VALUE!</v>
      </c>
      <c r="K1011" s="63"/>
      <c r="M1011" s="61" t="s">
        <v>771</v>
      </c>
      <c r="N1011" s="61" t="s">
        <v>165</v>
      </c>
      <c r="O1011" s="61" t="s">
        <v>166</v>
      </c>
      <c r="P1011" s="61" t="s">
        <v>3852</v>
      </c>
      <c r="Q1011" s="61" t="s">
        <v>3812</v>
      </c>
      <c r="R1011" s="61" t="s">
        <v>4081</v>
      </c>
      <c r="S1011" s="61" t="s">
        <v>3780</v>
      </c>
      <c r="T1011" s="61" t="s">
        <v>6922</v>
      </c>
      <c r="U1011" s="61" t="s">
        <v>3780</v>
      </c>
      <c r="V1011" s="62"/>
      <c r="W1011" s="61" t="str">
        <f t="shared" si="47"/>
        <v>08</v>
      </c>
      <c r="X1011" s="62" t="str">
        <f t="shared" si="48"/>
        <v>20</v>
      </c>
      <c r="Y1011" s="63">
        <v>2</v>
      </c>
    </row>
    <row r="1012" spans="1:25" ht="14.4">
      <c r="A1012" s="61" t="s">
        <v>122</v>
      </c>
      <c r="B1012" s="61" t="s">
        <v>40</v>
      </c>
      <c r="C1012" s="61" t="s">
        <v>2016</v>
      </c>
      <c r="D1012" s="61" t="s">
        <v>3823</v>
      </c>
      <c r="E1012" s="61" t="s">
        <v>1776</v>
      </c>
      <c r="F1012" s="61" t="s">
        <v>1776</v>
      </c>
      <c r="G1012" s="61" t="s">
        <v>1776</v>
      </c>
      <c r="H1012" s="61" t="s">
        <v>1776</v>
      </c>
      <c r="I1012" s="61" t="s">
        <v>1776</v>
      </c>
      <c r="J1012" s="62" t="e">
        <f t="shared" si="46"/>
        <v>#VALUE!</v>
      </c>
      <c r="K1012" s="63"/>
      <c r="M1012" s="61" t="s">
        <v>1398</v>
      </c>
      <c r="N1012" s="61" t="s">
        <v>165</v>
      </c>
      <c r="O1012" s="61" t="s">
        <v>166</v>
      </c>
      <c r="P1012" s="61" t="s">
        <v>4015</v>
      </c>
      <c r="Q1012" s="61" t="s">
        <v>3812</v>
      </c>
      <c r="R1012" s="61" t="s">
        <v>4742</v>
      </c>
      <c r="S1012" s="61" t="s">
        <v>3780</v>
      </c>
      <c r="T1012" s="61" t="s">
        <v>7012</v>
      </c>
      <c r="U1012" s="61" t="s">
        <v>3780</v>
      </c>
      <c r="V1012" s="62"/>
      <c r="W1012" s="61" t="str">
        <f t="shared" si="47"/>
        <v>08</v>
      </c>
      <c r="X1012" s="62" t="str">
        <f t="shared" si="48"/>
        <v>17</v>
      </c>
      <c r="Y1012" s="63">
        <v>1</v>
      </c>
    </row>
    <row r="1013" spans="1:25" ht="14.4">
      <c r="A1013" s="61" t="s">
        <v>122</v>
      </c>
      <c r="B1013" s="61" t="s">
        <v>40</v>
      </c>
      <c r="C1013" s="61" t="s">
        <v>2016</v>
      </c>
      <c r="D1013" s="61" t="s">
        <v>3894</v>
      </c>
      <c r="E1013" s="61" t="s">
        <v>3849</v>
      </c>
      <c r="F1013" s="61" t="s">
        <v>5631</v>
      </c>
      <c r="G1013" s="61" t="s">
        <v>3847</v>
      </c>
      <c r="H1013" s="61" t="s">
        <v>5631</v>
      </c>
      <c r="I1013" s="61" t="s">
        <v>3847</v>
      </c>
      <c r="J1013" s="62" t="e">
        <f t="shared" si="46"/>
        <v>#VALUE!</v>
      </c>
      <c r="K1013" s="63"/>
      <c r="M1013" s="61" t="s">
        <v>766</v>
      </c>
      <c r="N1013" s="61" t="s">
        <v>165</v>
      </c>
      <c r="O1013" s="61" t="s">
        <v>166</v>
      </c>
      <c r="P1013" s="61" t="s">
        <v>3782</v>
      </c>
      <c r="Q1013" s="61" t="s">
        <v>3812</v>
      </c>
      <c r="R1013" s="61" t="s">
        <v>7013</v>
      </c>
      <c r="S1013" s="61" t="s">
        <v>3780</v>
      </c>
      <c r="T1013" s="61" t="s">
        <v>7014</v>
      </c>
      <c r="U1013" s="61" t="s">
        <v>3780</v>
      </c>
      <c r="V1013" s="62"/>
      <c r="W1013" s="61" t="str">
        <f t="shared" si="47"/>
        <v>08</v>
      </c>
      <c r="X1013" s="62" t="str">
        <f t="shared" si="48"/>
        <v>18</v>
      </c>
      <c r="Y1013" s="63">
        <v>1</v>
      </c>
    </row>
    <row r="1014" spans="1:25" ht="14.4">
      <c r="A1014" s="61" t="s">
        <v>362</v>
      </c>
      <c r="B1014" s="61" t="s">
        <v>40</v>
      </c>
      <c r="C1014" s="61" t="s">
        <v>2016</v>
      </c>
      <c r="D1014" s="61" t="s">
        <v>3960</v>
      </c>
      <c r="E1014" s="61" t="s">
        <v>3988</v>
      </c>
      <c r="F1014" s="61" t="s">
        <v>5631</v>
      </c>
      <c r="G1014" s="61" t="s">
        <v>3767</v>
      </c>
      <c r="H1014" s="61" t="s">
        <v>5631</v>
      </c>
      <c r="I1014" s="61" t="s">
        <v>3767</v>
      </c>
      <c r="J1014" s="62" t="e">
        <f t="shared" si="46"/>
        <v>#VALUE!</v>
      </c>
      <c r="K1014" s="63">
        <v>0</v>
      </c>
      <c r="M1014" s="61" t="s">
        <v>632</v>
      </c>
      <c r="N1014" s="61" t="s">
        <v>165</v>
      </c>
      <c r="O1014" s="61" t="s">
        <v>166</v>
      </c>
      <c r="P1014" s="61" t="s">
        <v>3777</v>
      </c>
      <c r="Q1014" s="61" t="s">
        <v>3812</v>
      </c>
      <c r="R1014" s="61" t="s">
        <v>7013</v>
      </c>
      <c r="S1014" s="61" t="s">
        <v>3780</v>
      </c>
      <c r="T1014" s="61" t="s">
        <v>7015</v>
      </c>
      <c r="U1014" s="61" t="s">
        <v>3780</v>
      </c>
      <c r="V1014" s="62"/>
      <c r="W1014" s="61" t="str">
        <f t="shared" si="47"/>
        <v>08</v>
      </c>
      <c r="X1014" s="62" t="str">
        <f t="shared" si="48"/>
        <v>18</v>
      </c>
      <c r="Y1014" s="63">
        <v>1</v>
      </c>
    </row>
    <row r="1015" spans="1:25" ht="14.4">
      <c r="A1015" s="61" t="s">
        <v>362</v>
      </c>
      <c r="B1015" s="61" t="s">
        <v>40</v>
      </c>
      <c r="C1015" s="61" t="s">
        <v>2016</v>
      </c>
      <c r="D1015" s="61" t="s">
        <v>3840</v>
      </c>
      <c r="E1015" s="61" t="s">
        <v>3812</v>
      </c>
      <c r="F1015" s="61" t="s">
        <v>5631</v>
      </c>
      <c r="G1015" s="61" t="s">
        <v>3767</v>
      </c>
      <c r="H1015" s="61" t="s">
        <v>5631</v>
      </c>
      <c r="I1015" s="61" t="s">
        <v>3767</v>
      </c>
      <c r="J1015" s="62" t="e">
        <f t="shared" si="46"/>
        <v>#VALUE!</v>
      </c>
      <c r="K1015" s="63">
        <v>0</v>
      </c>
      <c r="M1015" s="61" t="s">
        <v>1133</v>
      </c>
      <c r="N1015" s="61" t="s">
        <v>165</v>
      </c>
      <c r="O1015" s="61" t="s">
        <v>166</v>
      </c>
      <c r="P1015" s="61" t="s">
        <v>3794</v>
      </c>
      <c r="Q1015" s="61" t="s">
        <v>3812</v>
      </c>
      <c r="R1015" s="61" t="s">
        <v>4728</v>
      </c>
      <c r="S1015" s="61" t="s">
        <v>3780</v>
      </c>
      <c r="T1015" s="61" t="s">
        <v>7016</v>
      </c>
      <c r="U1015" s="61" t="s">
        <v>3780</v>
      </c>
      <c r="V1015" s="62"/>
      <c r="W1015" s="61" t="str">
        <f t="shared" si="47"/>
        <v>08</v>
      </c>
      <c r="X1015" s="62" t="str">
        <f t="shared" si="48"/>
        <v>17</v>
      </c>
      <c r="Y1015" s="63">
        <v>1</v>
      </c>
    </row>
    <row r="1016" spans="1:25" ht="14.4">
      <c r="A1016" s="61" t="s">
        <v>362</v>
      </c>
      <c r="B1016" s="61" t="s">
        <v>40</v>
      </c>
      <c r="C1016" s="61" t="s">
        <v>2016</v>
      </c>
      <c r="D1016" s="61" t="s">
        <v>3950</v>
      </c>
      <c r="E1016" s="61" t="s">
        <v>1776</v>
      </c>
      <c r="F1016" s="61" t="s">
        <v>1776</v>
      </c>
      <c r="G1016" s="61" t="s">
        <v>1776</v>
      </c>
      <c r="H1016" s="61" t="s">
        <v>1776</v>
      </c>
      <c r="I1016" s="61" t="s">
        <v>1776</v>
      </c>
      <c r="J1016" s="62" t="e">
        <f t="shared" si="46"/>
        <v>#VALUE!</v>
      </c>
      <c r="K1016" s="63"/>
      <c r="M1016" s="61" t="s">
        <v>1133</v>
      </c>
      <c r="N1016" s="61" t="s">
        <v>165</v>
      </c>
      <c r="O1016" s="61" t="s">
        <v>166</v>
      </c>
      <c r="P1016" s="61" t="s">
        <v>3777</v>
      </c>
      <c r="Q1016" s="61" t="s">
        <v>3812</v>
      </c>
      <c r="R1016" s="61" t="s">
        <v>7017</v>
      </c>
      <c r="S1016" s="61" t="s">
        <v>3780</v>
      </c>
      <c r="T1016" s="61" t="s">
        <v>6961</v>
      </c>
      <c r="U1016" s="61" t="s">
        <v>3780</v>
      </c>
      <c r="V1016" s="62"/>
      <c r="W1016" s="61" t="str">
        <f t="shared" si="47"/>
        <v>08</v>
      </c>
      <c r="X1016" s="62" t="str">
        <f t="shared" si="48"/>
        <v>17</v>
      </c>
      <c r="Y1016" s="63">
        <v>1</v>
      </c>
    </row>
    <row r="1017" spans="1:25" ht="14.4">
      <c r="A1017" s="61" t="s">
        <v>362</v>
      </c>
      <c r="B1017" s="61" t="s">
        <v>40</v>
      </c>
      <c r="C1017" s="61" t="s">
        <v>2016</v>
      </c>
      <c r="D1017" s="61" t="s">
        <v>3826</v>
      </c>
      <c r="E1017" s="61" t="s">
        <v>1776</v>
      </c>
      <c r="F1017" s="61" t="s">
        <v>1776</v>
      </c>
      <c r="G1017" s="61" t="s">
        <v>1776</v>
      </c>
      <c r="H1017" s="61" t="s">
        <v>1776</v>
      </c>
      <c r="I1017" s="61" t="s">
        <v>1776</v>
      </c>
      <c r="J1017" s="62" t="e">
        <f t="shared" si="46"/>
        <v>#VALUE!</v>
      </c>
      <c r="K1017" s="63"/>
      <c r="M1017" s="61" t="s">
        <v>1515</v>
      </c>
      <c r="N1017" s="61" t="s">
        <v>165</v>
      </c>
      <c r="O1017" s="61" t="s">
        <v>134</v>
      </c>
      <c r="P1017" s="61" t="s">
        <v>3777</v>
      </c>
      <c r="Q1017" s="61" t="s">
        <v>3812</v>
      </c>
      <c r="R1017" s="61" t="s">
        <v>7017</v>
      </c>
      <c r="S1017" s="61" t="s">
        <v>3780</v>
      </c>
      <c r="T1017" s="61" t="s">
        <v>5899</v>
      </c>
      <c r="U1017" s="61" t="s">
        <v>3780</v>
      </c>
      <c r="V1017" s="62"/>
      <c r="W1017" s="61" t="str">
        <f t="shared" si="47"/>
        <v>08</v>
      </c>
      <c r="X1017" s="62" t="str">
        <f t="shared" si="48"/>
        <v>17</v>
      </c>
      <c r="Y1017" s="63">
        <v>1</v>
      </c>
    </row>
    <row r="1018" spans="1:25" ht="14.4">
      <c r="A1018" s="61" t="s">
        <v>362</v>
      </c>
      <c r="B1018" s="61" t="s">
        <v>40</v>
      </c>
      <c r="C1018" s="61" t="s">
        <v>2016</v>
      </c>
      <c r="D1018" s="61" t="s">
        <v>3859</v>
      </c>
      <c r="E1018" s="61" t="s">
        <v>3820</v>
      </c>
      <c r="F1018" s="61" t="s">
        <v>5631</v>
      </c>
      <c r="G1018" s="61" t="s">
        <v>3767</v>
      </c>
      <c r="H1018" s="61" t="s">
        <v>5631</v>
      </c>
      <c r="I1018" s="61" t="s">
        <v>3767</v>
      </c>
      <c r="J1018" s="62" t="e">
        <f t="shared" si="46"/>
        <v>#VALUE!</v>
      </c>
      <c r="K1018" s="63">
        <v>0</v>
      </c>
      <c r="M1018" s="61" t="s">
        <v>1398</v>
      </c>
      <c r="N1018" s="61" t="s">
        <v>165</v>
      </c>
      <c r="O1018" s="61" t="s">
        <v>166</v>
      </c>
      <c r="P1018" s="61" t="s">
        <v>3811</v>
      </c>
      <c r="Q1018" s="61" t="s">
        <v>3812</v>
      </c>
      <c r="R1018" s="61" t="s">
        <v>7018</v>
      </c>
      <c r="S1018" s="61" t="s">
        <v>3780</v>
      </c>
      <c r="T1018" s="61" t="s">
        <v>4246</v>
      </c>
      <c r="U1018" s="61" t="s">
        <v>3780</v>
      </c>
      <c r="V1018" s="62"/>
      <c r="W1018" s="61" t="str">
        <f t="shared" si="47"/>
        <v>08</v>
      </c>
      <c r="X1018" s="62" t="str">
        <f t="shared" si="48"/>
        <v>17</v>
      </c>
      <c r="Y1018" s="63">
        <v>1</v>
      </c>
    </row>
    <row r="1019" spans="1:25" ht="14.4">
      <c r="A1019" s="61" t="s">
        <v>362</v>
      </c>
      <c r="B1019" s="61" t="s">
        <v>40</v>
      </c>
      <c r="C1019" s="61" t="s">
        <v>2016</v>
      </c>
      <c r="D1019" s="61" t="s">
        <v>3777</v>
      </c>
      <c r="E1019" s="61" t="s">
        <v>3820</v>
      </c>
      <c r="F1019" s="61" t="s">
        <v>5631</v>
      </c>
      <c r="G1019" s="61" t="s">
        <v>3767</v>
      </c>
      <c r="H1019" s="61" t="s">
        <v>5631</v>
      </c>
      <c r="I1019" s="61" t="s">
        <v>3767</v>
      </c>
      <c r="J1019" s="62" t="e">
        <f t="shared" si="46"/>
        <v>#VALUE!</v>
      </c>
      <c r="K1019" s="63">
        <v>0</v>
      </c>
      <c r="M1019" s="61" t="s">
        <v>1221</v>
      </c>
      <c r="N1019" s="61" t="s">
        <v>165</v>
      </c>
      <c r="O1019" s="61" t="s">
        <v>166</v>
      </c>
      <c r="P1019" s="61" t="s">
        <v>3802</v>
      </c>
      <c r="Q1019" s="61" t="s">
        <v>3812</v>
      </c>
      <c r="R1019" s="61" t="s">
        <v>7018</v>
      </c>
      <c r="S1019" s="61" t="s">
        <v>3780</v>
      </c>
      <c r="T1019" s="61" t="s">
        <v>4548</v>
      </c>
      <c r="U1019" s="61" t="s">
        <v>3780</v>
      </c>
      <c r="V1019" s="62"/>
      <c r="W1019" s="61" t="str">
        <f t="shared" si="47"/>
        <v>08</v>
      </c>
      <c r="X1019" s="62" t="str">
        <f t="shared" si="48"/>
        <v>17</v>
      </c>
      <c r="Y1019" s="63">
        <v>1</v>
      </c>
    </row>
    <row r="1020" spans="1:25" ht="14.4">
      <c r="A1020" s="61" t="s">
        <v>362</v>
      </c>
      <c r="B1020" s="61" t="s">
        <v>40</v>
      </c>
      <c r="C1020" s="61" t="s">
        <v>2016</v>
      </c>
      <c r="D1020" s="61" t="s">
        <v>3789</v>
      </c>
      <c r="E1020" s="61" t="s">
        <v>3820</v>
      </c>
      <c r="F1020" s="61" t="s">
        <v>5631</v>
      </c>
      <c r="G1020" s="61" t="s">
        <v>3767</v>
      </c>
      <c r="H1020" s="61" t="s">
        <v>5631</v>
      </c>
      <c r="I1020" s="61" t="s">
        <v>3767</v>
      </c>
      <c r="J1020" s="62" t="e">
        <f t="shared" si="46"/>
        <v>#VALUE!</v>
      </c>
      <c r="K1020" s="63">
        <v>0</v>
      </c>
      <c r="M1020" s="61" t="s">
        <v>1398</v>
      </c>
      <c r="N1020" s="61" t="s">
        <v>165</v>
      </c>
      <c r="O1020" s="61" t="s">
        <v>166</v>
      </c>
      <c r="P1020" s="61" t="s">
        <v>3992</v>
      </c>
      <c r="Q1020" s="61" t="s">
        <v>3812</v>
      </c>
      <c r="R1020" s="61" t="s">
        <v>7019</v>
      </c>
      <c r="S1020" s="61" t="s">
        <v>3780</v>
      </c>
      <c r="T1020" s="61" t="s">
        <v>6422</v>
      </c>
      <c r="U1020" s="61" t="s">
        <v>3780</v>
      </c>
      <c r="V1020" s="62"/>
      <c r="W1020" s="61" t="str">
        <f t="shared" si="47"/>
        <v>08</v>
      </c>
      <c r="X1020" s="62" t="str">
        <f t="shared" si="48"/>
        <v>17</v>
      </c>
      <c r="Y1020" s="63">
        <v>1</v>
      </c>
    </row>
    <row r="1021" spans="1:25" ht="14.4">
      <c r="A1021" s="61" t="s">
        <v>362</v>
      </c>
      <c r="B1021" s="61" t="s">
        <v>40</v>
      </c>
      <c r="C1021" s="61" t="s">
        <v>2016</v>
      </c>
      <c r="D1021" s="61" t="s">
        <v>3921</v>
      </c>
      <c r="E1021" s="61" t="s">
        <v>3820</v>
      </c>
      <c r="F1021" s="61" t="s">
        <v>5631</v>
      </c>
      <c r="G1021" s="61" t="s">
        <v>3767</v>
      </c>
      <c r="H1021" s="61" t="s">
        <v>5631</v>
      </c>
      <c r="I1021" s="61" t="s">
        <v>3767</v>
      </c>
      <c r="J1021" s="62" t="e">
        <f t="shared" si="46"/>
        <v>#VALUE!</v>
      </c>
      <c r="K1021" s="63">
        <v>0</v>
      </c>
      <c r="M1021" s="61" t="s">
        <v>631</v>
      </c>
      <c r="N1021" s="61" t="s">
        <v>165</v>
      </c>
      <c r="O1021" s="61" t="s">
        <v>166</v>
      </c>
      <c r="P1021" s="61" t="s">
        <v>3921</v>
      </c>
      <c r="Q1021" s="61" t="s">
        <v>3812</v>
      </c>
      <c r="R1021" s="61" t="s">
        <v>7020</v>
      </c>
      <c r="S1021" s="61" t="s">
        <v>3780</v>
      </c>
      <c r="T1021" s="61" t="s">
        <v>7021</v>
      </c>
      <c r="U1021" s="61" t="s">
        <v>3780</v>
      </c>
      <c r="V1021" s="62"/>
      <c r="W1021" s="61" t="str">
        <f t="shared" si="47"/>
        <v>08</v>
      </c>
      <c r="X1021" s="62" t="str">
        <f t="shared" si="48"/>
        <v>17</v>
      </c>
      <c r="Y1021" s="63">
        <v>1</v>
      </c>
    </row>
    <row r="1022" spans="1:25" ht="14.4">
      <c r="A1022" s="61" t="s">
        <v>362</v>
      </c>
      <c r="B1022" s="61" t="s">
        <v>40</v>
      </c>
      <c r="C1022" s="61" t="s">
        <v>2016</v>
      </c>
      <c r="D1022" s="61" t="s">
        <v>3811</v>
      </c>
      <c r="E1022" s="61" t="s">
        <v>1776</v>
      </c>
      <c r="F1022" s="61" t="s">
        <v>1776</v>
      </c>
      <c r="G1022" s="61" t="s">
        <v>1776</v>
      </c>
      <c r="H1022" s="61" t="s">
        <v>1776</v>
      </c>
      <c r="I1022" s="61" t="s">
        <v>1776</v>
      </c>
      <c r="J1022" s="62" t="e">
        <f t="shared" si="46"/>
        <v>#VALUE!</v>
      </c>
      <c r="K1022" s="63"/>
      <c r="M1022" s="61" t="s">
        <v>271</v>
      </c>
      <c r="N1022" s="61" t="s">
        <v>165</v>
      </c>
      <c r="O1022" s="61" t="s">
        <v>207</v>
      </c>
      <c r="P1022" s="61" t="s">
        <v>3921</v>
      </c>
      <c r="Q1022" s="61" t="s">
        <v>3812</v>
      </c>
      <c r="R1022" s="61" t="s">
        <v>7020</v>
      </c>
      <c r="S1022" s="61" t="s">
        <v>3780</v>
      </c>
      <c r="T1022" s="61" t="s">
        <v>7022</v>
      </c>
      <c r="U1022" s="61" t="s">
        <v>3780</v>
      </c>
      <c r="V1022" s="62"/>
      <c r="W1022" s="61" t="str">
        <f t="shared" si="47"/>
        <v>08</v>
      </c>
      <c r="X1022" s="62" t="str">
        <f t="shared" si="48"/>
        <v>17</v>
      </c>
      <c r="Y1022" s="63">
        <v>1</v>
      </c>
    </row>
    <row r="1023" spans="1:25" ht="14.4">
      <c r="A1023" s="61" t="s">
        <v>362</v>
      </c>
      <c r="B1023" s="61" t="s">
        <v>40</v>
      </c>
      <c r="C1023" s="61" t="s">
        <v>2016</v>
      </c>
      <c r="D1023" s="61" t="s">
        <v>3802</v>
      </c>
      <c r="E1023" s="61" t="s">
        <v>1776</v>
      </c>
      <c r="F1023" s="61" t="s">
        <v>1776</v>
      </c>
      <c r="G1023" s="61" t="s">
        <v>1776</v>
      </c>
      <c r="H1023" s="61" t="s">
        <v>1776</v>
      </c>
      <c r="I1023" s="61" t="s">
        <v>1776</v>
      </c>
      <c r="J1023" s="62" t="e">
        <f t="shared" si="46"/>
        <v>#VALUE!</v>
      </c>
      <c r="K1023" s="63"/>
      <c r="M1023" s="61" t="s">
        <v>768</v>
      </c>
      <c r="N1023" s="61" t="s">
        <v>165</v>
      </c>
      <c r="O1023" s="61" t="s">
        <v>166</v>
      </c>
      <c r="P1023" s="61" t="s">
        <v>3862</v>
      </c>
      <c r="Q1023" s="61" t="s">
        <v>3812</v>
      </c>
      <c r="R1023" s="61" t="s">
        <v>7023</v>
      </c>
      <c r="S1023" s="61" t="s">
        <v>3780</v>
      </c>
      <c r="T1023" s="61" t="s">
        <v>6808</v>
      </c>
      <c r="U1023" s="61" t="s">
        <v>3780</v>
      </c>
      <c r="V1023" s="62"/>
      <c r="W1023" s="61" t="str">
        <f t="shared" si="47"/>
        <v>08</v>
      </c>
      <c r="X1023" s="62" t="str">
        <f t="shared" si="48"/>
        <v>17</v>
      </c>
      <c r="Y1023" s="63">
        <v>1</v>
      </c>
    </row>
    <row r="1024" spans="1:25" ht="14.4">
      <c r="A1024" s="61" t="s">
        <v>362</v>
      </c>
      <c r="B1024" s="61" t="s">
        <v>40</v>
      </c>
      <c r="C1024" s="61" t="s">
        <v>2016</v>
      </c>
      <c r="D1024" s="61" t="s">
        <v>3794</v>
      </c>
      <c r="E1024" s="61" t="s">
        <v>3812</v>
      </c>
      <c r="F1024" s="61" t="s">
        <v>5631</v>
      </c>
      <c r="G1024" s="61" t="s">
        <v>3767</v>
      </c>
      <c r="H1024" s="61" t="s">
        <v>5631</v>
      </c>
      <c r="I1024" s="61" t="s">
        <v>3767</v>
      </c>
      <c r="J1024" s="62" t="e">
        <f t="shared" si="46"/>
        <v>#VALUE!</v>
      </c>
      <c r="K1024" s="63">
        <v>0</v>
      </c>
      <c r="M1024" s="61" t="s">
        <v>632</v>
      </c>
      <c r="N1024" s="61" t="s">
        <v>165</v>
      </c>
      <c r="O1024" s="61" t="s">
        <v>166</v>
      </c>
      <c r="P1024" s="61" t="s">
        <v>3840</v>
      </c>
      <c r="Q1024" s="61" t="s">
        <v>3812</v>
      </c>
      <c r="R1024" s="61" t="s">
        <v>7023</v>
      </c>
      <c r="S1024" s="61" t="s">
        <v>3780</v>
      </c>
      <c r="T1024" s="61" t="s">
        <v>4251</v>
      </c>
      <c r="U1024" s="61" t="s">
        <v>3780</v>
      </c>
      <c r="V1024" s="62"/>
      <c r="W1024" s="61" t="str">
        <f t="shared" si="47"/>
        <v>08</v>
      </c>
      <c r="X1024" s="62" t="str">
        <f t="shared" si="48"/>
        <v>17</v>
      </c>
      <c r="Y1024" s="63">
        <v>1</v>
      </c>
    </row>
    <row r="1025" spans="1:25" ht="14.4">
      <c r="A1025" s="61" t="s">
        <v>362</v>
      </c>
      <c r="B1025" s="61" t="s">
        <v>40</v>
      </c>
      <c r="C1025" s="61" t="s">
        <v>2016</v>
      </c>
      <c r="D1025" s="61" t="s">
        <v>3862</v>
      </c>
      <c r="E1025" s="61" t="s">
        <v>3812</v>
      </c>
      <c r="F1025" s="61" t="s">
        <v>5631</v>
      </c>
      <c r="G1025" s="61" t="s">
        <v>3767</v>
      </c>
      <c r="H1025" s="61" t="s">
        <v>5631</v>
      </c>
      <c r="I1025" s="61" t="s">
        <v>3767</v>
      </c>
      <c r="J1025" s="62" t="e">
        <f t="shared" si="46"/>
        <v>#VALUE!</v>
      </c>
      <c r="K1025" s="63">
        <v>0</v>
      </c>
      <c r="M1025" s="61" t="s">
        <v>1398</v>
      </c>
      <c r="N1025" s="61" t="s">
        <v>165</v>
      </c>
      <c r="O1025" s="61" t="s">
        <v>166</v>
      </c>
      <c r="P1025" s="61" t="s">
        <v>3837</v>
      </c>
      <c r="Q1025" s="61" t="s">
        <v>3812</v>
      </c>
      <c r="R1025" s="61" t="s">
        <v>7023</v>
      </c>
      <c r="S1025" s="61" t="s">
        <v>3780</v>
      </c>
      <c r="T1025" s="61" t="s">
        <v>7024</v>
      </c>
      <c r="U1025" s="61" t="s">
        <v>3780</v>
      </c>
      <c r="V1025" s="62"/>
      <c r="W1025" s="61" t="str">
        <f t="shared" si="47"/>
        <v>08</v>
      </c>
      <c r="X1025" s="62" t="str">
        <f t="shared" si="48"/>
        <v>17</v>
      </c>
      <c r="Y1025" s="63">
        <v>1</v>
      </c>
    </row>
    <row r="1026" spans="1:25" ht="14.4">
      <c r="A1026" s="61" t="s">
        <v>362</v>
      </c>
      <c r="B1026" s="61" t="s">
        <v>40</v>
      </c>
      <c r="C1026" s="61" t="s">
        <v>2016</v>
      </c>
      <c r="D1026" s="61" t="s">
        <v>3798</v>
      </c>
      <c r="E1026" s="61" t="s">
        <v>3820</v>
      </c>
      <c r="F1026" s="61" t="s">
        <v>5631</v>
      </c>
      <c r="G1026" s="61" t="s">
        <v>3767</v>
      </c>
      <c r="H1026" s="61" t="s">
        <v>5631</v>
      </c>
      <c r="I1026" s="61" t="s">
        <v>3767</v>
      </c>
      <c r="J1026" s="62" t="e">
        <f t="shared" si="46"/>
        <v>#VALUE!</v>
      </c>
      <c r="K1026" s="63">
        <v>0</v>
      </c>
      <c r="M1026" s="61" t="s">
        <v>1515</v>
      </c>
      <c r="N1026" s="61" t="s">
        <v>165</v>
      </c>
      <c r="O1026" s="61" t="s">
        <v>134</v>
      </c>
      <c r="P1026" s="61" t="s">
        <v>3894</v>
      </c>
      <c r="Q1026" s="61" t="s">
        <v>3812</v>
      </c>
      <c r="R1026" s="61" t="s">
        <v>7023</v>
      </c>
      <c r="S1026" s="61" t="s">
        <v>3780</v>
      </c>
      <c r="T1026" s="61" t="s">
        <v>6168</v>
      </c>
      <c r="U1026" s="61" t="s">
        <v>3780</v>
      </c>
      <c r="V1026" s="62"/>
      <c r="W1026" s="61" t="str">
        <f t="shared" si="47"/>
        <v>08</v>
      </c>
      <c r="X1026" s="62" t="str">
        <f t="shared" si="48"/>
        <v>17</v>
      </c>
      <c r="Y1026" s="63">
        <v>1</v>
      </c>
    </row>
    <row r="1027" spans="1:25" ht="14.4">
      <c r="A1027" s="61" t="s">
        <v>362</v>
      </c>
      <c r="B1027" s="61" t="s">
        <v>40</v>
      </c>
      <c r="C1027" s="61" t="s">
        <v>2016</v>
      </c>
      <c r="D1027" s="61" t="s">
        <v>3807</v>
      </c>
      <c r="E1027" s="61" t="s">
        <v>3820</v>
      </c>
      <c r="F1027" s="61" t="s">
        <v>5631</v>
      </c>
      <c r="G1027" s="61" t="s">
        <v>3767</v>
      </c>
      <c r="H1027" s="61" t="s">
        <v>5631</v>
      </c>
      <c r="I1027" s="61" t="s">
        <v>3767</v>
      </c>
      <c r="J1027" s="62" t="e">
        <f t="shared" si="46"/>
        <v>#VALUE!</v>
      </c>
      <c r="K1027" s="63">
        <v>0</v>
      </c>
      <c r="M1027" s="61" t="s">
        <v>631</v>
      </c>
      <c r="N1027" s="61" t="s">
        <v>165</v>
      </c>
      <c r="O1027" s="61" t="s">
        <v>166</v>
      </c>
      <c r="P1027" s="61" t="s">
        <v>3894</v>
      </c>
      <c r="Q1027" s="61" t="s">
        <v>3812</v>
      </c>
      <c r="R1027" s="61" t="s">
        <v>7025</v>
      </c>
      <c r="S1027" s="61" t="s">
        <v>3780</v>
      </c>
      <c r="T1027" s="61" t="s">
        <v>6622</v>
      </c>
      <c r="U1027" s="61" t="s">
        <v>3780</v>
      </c>
      <c r="V1027" s="62"/>
      <c r="W1027" s="61" t="str">
        <f t="shared" si="47"/>
        <v>08</v>
      </c>
      <c r="X1027" s="62" t="str">
        <f t="shared" si="48"/>
        <v>17</v>
      </c>
      <c r="Y1027" s="63">
        <v>1</v>
      </c>
    </row>
    <row r="1028" spans="1:25" ht="14.4">
      <c r="A1028" s="61" t="s">
        <v>362</v>
      </c>
      <c r="B1028" s="61" t="s">
        <v>40</v>
      </c>
      <c r="C1028" s="61" t="s">
        <v>2016</v>
      </c>
      <c r="D1028" s="61" t="s">
        <v>3837</v>
      </c>
      <c r="E1028" s="61" t="s">
        <v>3812</v>
      </c>
      <c r="F1028" s="61" t="s">
        <v>5631</v>
      </c>
      <c r="G1028" s="61" t="s">
        <v>3767</v>
      </c>
      <c r="H1028" s="61" t="s">
        <v>5631</v>
      </c>
      <c r="I1028" s="61" t="s">
        <v>3767</v>
      </c>
      <c r="J1028" s="62" t="e">
        <f t="shared" ref="J1028:J1091" si="49">H1028-F1028</f>
        <v>#VALUE!</v>
      </c>
      <c r="K1028" s="63">
        <v>0</v>
      </c>
      <c r="M1028" s="61" t="s">
        <v>1398</v>
      </c>
      <c r="N1028" s="61" t="s">
        <v>165</v>
      </c>
      <c r="O1028" s="61" t="s">
        <v>166</v>
      </c>
      <c r="P1028" s="61" t="s">
        <v>3802</v>
      </c>
      <c r="Q1028" s="61" t="s">
        <v>3812</v>
      </c>
      <c r="R1028" s="61" t="s">
        <v>7026</v>
      </c>
      <c r="S1028" s="61" t="s">
        <v>3780</v>
      </c>
      <c r="T1028" s="61" t="s">
        <v>7027</v>
      </c>
      <c r="U1028" s="61" t="s">
        <v>3780</v>
      </c>
      <c r="V1028" s="62"/>
      <c r="W1028" s="61" t="str">
        <f t="shared" si="47"/>
        <v>08</v>
      </c>
      <c r="X1028" s="62" t="str">
        <f t="shared" si="48"/>
        <v>17</v>
      </c>
      <c r="Y1028" s="63">
        <v>1</v>
      </c>
    </row>
    <row r="1029" spans="1:25" ht="14.4">
      <c r="A1029" s="61" t="s">
        <v>362</v>
      </c>
      <c r="B1029" s="61" t="s">
        <v>40</v>
      </c>
      <c r="C1029" s="61" t="s">
        <v>2016</v>
      </c>
      <c r="D1029" s="61" t="s">
        <v>3957</v>
      </c>
      <c r="E1029" s="61" t="s">
        <v>3812</v>
      </c>
      <c r="F1029" s="61" t="s">
        <v>5631</v>
      </c>
      <c r="G1029" s="61" t="s">
        <v>3767</v>
      </c>
      <c r="H1029" s="61" t="s">
        <v>5631</v>
      </c>
      <c r="I1029" s="61" t="s">
        <v>3767</v>
      </c>
      <c r="J1029" s="62" t="e">
        <f t="shared" si="49"/>
        <v>#VALUE!</v>
      </c>
      <c r="K1029" s="63">
        <v>0</v>
      </c>
      <c r="M1029" s="61" t="s">
        <v>1142</v>
      </c>
      <c r="N1029" s="61" t="s">
        <v>165</v>
      </c>
      <c r="O1029" s="61" t="s">
        <v>166</v>
      </c>
      <c r="P1029" s="61" t="s">
        <v>3819</v>
      </c>
      <c r="Q1029" s="61" t="s">
        <v>3812</v>
      </c>
      <c r="R1029" s="61" t="s">
        <v>7026</v>
      </c>
      <c r="S1029" s="61" t="s">
        <v>3780</v>
      </c>
      <c r="T1029" s="61" t="s">
        <v>7028</v>
      </c>
      <c r="U1029" s="61" t="s">
        <v>3780</v>
      </c>
      <c r="V1029" s="62"/>
      <c r="W1029" s="61" t="str">
        <f t="shared" ref="W1029:W1092" si="50">TEXT(R1029,"hh")</f>
        <v>08</v>
      </c>
      <c r="X1029" s="62" t="str">
        <f t="shared" ref="X1029:X1092" si="51">TEXT(T1029,"HH")</f>
        <v>18</v>
      </c>
      <c r="Y1029" s="63">
        <v>1</v>
      </c>
    </row>
    <row r="1030" spans="1:25" ht="14.4">
      <c r="A1030" s="61" t="s">
        <v>362</v>
      </c>
      <c r="B1030" s="61" t="s">
        <v>40</v>
      </c>
      <c r="C1030" s="61" t="s">
        <v>2016</v>
      </c>
      <c r="D1030" s="61" t="s">
        <v>3947</v>
      </c>
      <c r="E1030" s="61" t="s">
        <v>3812</v>
      </c>
      <c r="F1030" s="61" t="s">
        <v>5631</v>
      </c>
      <c r="G1030" s="61" t="s">
        <v>3767</v>
      </c>
      <c r="H1030" s="61" t="s">
        <v>5631</v>
      </c>
      <c r="I1030" s="61" t="s">
        <v>3767</v>
      </c>
      <c r="J1030" s="62" t="e">
        <f t="shared" si="49"/>
        <v>#VALUE!</v>
      </c>
      <c r="K1030" s="63">
        <v>0</v>
      </c>
      <c r="M1030" s="61" t="s">
        <v>768</v>
      </c>
      <c r="N1030" s="61" t="s">
        <v>165</v>
      </c>
      <c r="O1030" s="61" t="s">
        <v>166</v>
      </c>
      <c r="P1030" s="61" t="s">
        <v>3819</v>
      </c>
      <c r="Q1030" s="61" t="s">
        <v>3812</v>
      </c>
      <c r="R1030" s="61" t="s">
        <v>4529</v>
      </c>
      <c r="S1030" s="61" t="s">
        <v>3780</v>
      </c>
      <c r="T1030" s="61" t="s">
        <v>7029</v>
      </c>
      <c r="U1030" s="61" t="s">
        <v>3780</v>
      </c>
      <c r="V1030" s="62"/>
      <c r="W1030" s="61" t="str">
        <f t="shared" si="50"/>
        <v>08</v>
      </c>
      <c r="X1030" s="62" t="str">
        <f t="shared" si="51"/>
        <v>17</v>
      </c>
      <c r="Y1030" s="63">
        <v>1</v>
      </c>
    </row>
    <row r="1031" spans="1:25" ht="14.4">
      <c r="A1031" s="61" t="s">
        <v>362</v>
      </c>
      <c r="B1031" s="61" t="s">
        <v>40</v>
      </c>
      <c r="C1031" s="61" t="s">
        <v>2016</v>
      </c>
      <c r="D1031" s="61" t="s">
        <v>3782</v>
      </c>
      <c r="E1031" s="61" t="s">
        <v>3812</v>
      </c>
      <c r="F1031" s="61" t="s">
        <v>5631</v>
      </c>
      <c r="G1031" s="61" t="s">
        <v>3767</v>
      </c>
      <c r="H1031" s="61" t="s">
        <v>5631</v>
      </c>
      <c r="I1031" s="61" t="s">
        <v>3767</v>
      </c>
      <c r="J1031" s="62" t="e">
        <f t="shared" si="49"/>
        <v>#VALUE!</v>
      </c>
      <c r="K1031" s="63">
        <v>0</v>
      </c>
      <c r="M1031" s="61" t="s">
        <v>768</v>
      </c>
      <c r="N1031" s="61" t="s">
        <v>165</v>
      </c>
      <c r="O1031" s="61" t="s">
        <v>166</v>
      </c>
      <c r="P1031" s="61" t="s">
        <v>3872</v>
      </c>
      <c r="Q1031" s="61" t="s">
        <v>3812</v>
      </c>
      <c r="R1031" s="61" t="s">
        <v>7030</v>
      </c>
      <c r="S1031" s="61" t="s">
        <v>3780</v>
      </c>
      <c r="T1031" s="61" t="s">
        <v>7031</v>
      </c>
      <c r="U1031" s="61" t="s">
        <v>3780</v>
      </c>
      <c r="V1031" s="62"/>
      <c r="W1031" s="61" t="str">
        <f t="shared" si="50"/>
        <v>08</v>
      </c>
      <c r="X1031" s="62" t="str">
        <f t="shared" si="51"/>
        <v>19</v>
      </c>
      <c r="Y1031" s="63">
        <v>1</v>
      </c>
    </row>
    <row r="1032" spans="1:25" ht="14.4">
      <c r="A1032" s="61" t="s">
        <v>362</v>
      </c>
      <c r="B1032" s="61" t="s">
        <v>40</v>
      </c>
      <c r="C1032" s="61" t="s">
        <v>2016</v>
      </c>
      <c r="D1032" s="61" t="s">
        <v>3834</v>
      </c>
      <c r="E1032" s="61" t="s">
        <v>1776</v>
      </c>
      <c r="F1032" s="61" t="s">
        <v>1776</v>
      </c>
      <c r="G1032" s="61" t="s">
        <v>1776</v>
      </c>
      <c r="H1032" s="61" t="s">
        <v>1776</v>
      </c>
      <c r="I1032" s="61" t="s">
        <v>1776</v>
      </c>
      <c r="J1032" s="62" t="e">
        <f t="shared" si="49"/>
        <v>#VALUE!</v>
      </c>
      <c r="K1032" s="63"/>
      <c r="M1032" s="61" t="s">
        <v>1398</v>
      </c>
      <c r="N1032" s="61" t="s">
        <v>165</v>
      </c>
      <c r="O1032" s="61" t="s">
        <v>166</v>
      </c>
      <c r="P1032" s="61" t="s">
        <v>3819</v>
      </c>
      <c r="Q1032" s="61" t="s">
        <v>3812</v>
      </c>
      <c r="R1032" s="61" t="s">
        <v>7030</v>
      </c>
      <c r="S1032" s="61" t="s">
        <v>3780</v>
      </c>
      <c r="T1032" s="61" t="s">
        <v>7032</v>
      </c>
      <c r="U1032" s="61" t="s">
        <v>3780</v>
      </c>
      <c r="V1032" s="62"/>
      <c r="W1032" s="61" t="str">
        <f t="shared" si="50"/>
        <v>08</v>
      </c>
      <c r="X1032" s="62" t="str">
        <f t="shared" si="51"/>
        <v>17</v>
      </c>
      <c r="Y1032" s="63">
        <v>1</v>
      </c>
    </row>
    <row r="1033" spans="1:25" ht="14.4">
      <c r="A1033" s="61" t="s">
        <v>362</v>
      </c>
      <c r="B1033" s="61" t="s">
        <v>40</v>
      </c>
      <c r="C1033" s="61" t="s">
        <v>2016</v>
      </c>
      <c r="D1033" s="61" t="s">
        <v>3823</v>
      </c>
      <c r="E1033" s="61" t="s">
        <v>1776</v>
      </c>
      <c r="F1033" s="61" t="s">
        <v>1776</v>
      </c>
      <c r="G1033" s="61" t="s">
        <v>1776</v>
      </c>
      <c r="H1033" s="61" t="s">
        <v>1776</v>
      </c>
      <c r="I1033" s="61" t="s">
        <v>1776</v>
      </c>
      <c r="J1033" s="62" t="e">
        <f t="shared" si="49"/>
        <v>#VALUE!</v>
      </c>
      <c r="K1033" s="63"/>
      <c r="M1033" s="61" t="s">
        <v>1682</v>
      </c>
      <c r="N1033" s="61" t="s">
        <v>165</v>
      </c>
      <c r="O1033" s="61" t="s">
        <v>166</v>
      </c>
      <c r="P1033" s="61" t="s">
        <v>3947</v>
      </c>
      <c r="Q1033" s="61" t="s">
        <v>3812</v>
      </c>
      <c r="R1033" s="61" t="s">
        <v>7033</v>
      </c>
      <c r="S1033" s="61" t="s">
        <v>3780</v>
      </c>
      <c r="T1033" s="61" t="s">
        <v>7034</v>
      </c>
      <c r="U1033" s="61" t="s">
        <v>3780</v>
      </c>
      <c r="V1033" s="62"/>
      <c r="W1033" s="61" t="str">
        <f t="shared" si="50"/>
        <v>08</v>
      </c>
      <c r="X1033" s="62" t="str">
        <f t="shared" si="51"/>
        <v>17</v>
      </c>
      <c r="Y1033" s="63">
        <v>1</v>
      </c>
    </row>
    <row r="1034" spans="1:25" ht="14.4">
      <c r="A1034" s="61" t="s">
        <v>362</v>
      </c>
      <c r="B1034" s="61" t="s">
        <v>40</v>
      </c>
      <c r="C1034" s="61" t="s">
        <v>2016</v>
      </c>
      <c r="D1034" s="61" t="s">
        <v>3894</v>
      </c>
      <c r="E1034" s="61" t="s">
        <v>1776</v>
      </c>
      <c r="F1034" s="61" t="s">
        <v>1776</v>
      </c>
      <c r="G1034" s="61" t="s">
        <v>1776</v>
      </c>
      <c r="H1034" s="61" t="s">
        <v>1776</v>
      </c>
      <c r="I1034" s="61" t="s">
        <v>1776</v>
      </c>
      <c r="J1034" s="62" t="e">
        <f t="shared" si="49"/>
        <v>#VALUE!</v>
      </c>
      <c r="K1034" s="63"/>
      <c r="M1034" s="61" t="s">
        <v>771</v>
      </c>
      <c r="N1034" s="61" t="s">
        <v>165</v>
      </c>
      <c r="O1034" s="61" t="s">
        <v>166</v>
      </c>
      <c r="P1034" s="61" t="s">
        <v>3886</v>
      </c>
      <c r="Q1034" s="61" t="s">
        <v>3812</v>
      </c>
      <c r="R1034" s="61" t="s">
        <v>7035</v>
      </c>
      <c r="S1034" s="61" t="s">
        <v>3780</v>
      </c>
      <c r="T1034" s="61" t="s">
        <v>7036</v>
      </c>
      <c r="U1034" s="61" t="s">
        <v>3780</v>
      </c>
      <c r="V1034" s="62"/>
      <c r="W1034" s="61" t="str">
        <f t="shared" si="50"/>
        <v>08</v>
      </c>
      <c r="X1034" s="62" t="str">
        <f t="shared" si="51"/>
        <v>17</v>
      </c>
      <c r="Y1034" s="63">
        <v>1</v>
      </c>
    </row>
    <row r="1035" spans="1:25" ht="14.4">
      <c r="A1035" s="61" t="s">
        <v>362</v>
      </c>
      <c r="B1035" s="61" t="s">
        <v>40</v>
      </c>
      <c r="C1035" s="61" t="s">
        <v>2016</v>
      </c>
      <c r="D1035" s="61" t="s">
        <v>3852</v>
      </c>
      <c r="E1035" s="61" t="s">
        <v>1776</v>
      </c>
      <c r="F1035" s="61" t="s">
        <v>1776</v>
      </c>
      <c r="G1035" s="61" t="s">
        <v>1776</v>
      </c>
      <c r="H1035" s="61" t="s">
        <v>1776</v>
      </c>
      <c r="I1035" s="61" t="s">
        <v>1776</v>
      </c>
      <c r="J1035" s="62" t="e">
        <f t="shared" si="49"/>
        <v>#VALUE!</v>
      </c>
      <c r="K1035" s="63"/>
      <c r="M1035" s="61" t="s">
        <v>1133</v>
      </c>
      <c r="N1035" s="61" t="s">
        <v>165</v>
      </c>
      <c r="O1035" s="61" t="s">
        <v>166</v>
      </c>
      <c r="P1035" s="61" t="s">
        <v>3894</v>
      </c>
      <c r="Q1035" s="61" t="s">
        <v>3812</v>
      </c>
      <c r="R1035" s="61" t="s">
        <v>7035</v>
      </c>
      <c r="S1035" s="61" t="s">
        <v>3780</v>
      </c>
      <c r="T1035" s="61" t="s">
        <v>6561</v>
      </c>
      <c r="U1035" s="61" t="s">
        <v>3780</v>
      </c>
      <c r="V1035" s="62"/>
      <c r="W1035" s="61" t="str">
        <f t="shared" si="50"/>
        <v>08</v>
      </c>
      <c r="X1035" s="62" t="str">
        <f t="shared" si="51"/>
        <v>17</v>
      </c>
      <c r="Y1035" s="63">
        <v>1</v>
      </c>
    </row>
    <row r="1036" spans="1:25" ht="14.4">
      <c r="A1036" s="61" t="s">
        <v>362</v>
      </c>
      <c r="B1036" s="61" t="s">
        <v>40</v>
      </c>
      <c r="C1036" s="61" t="s">
        <v>2016</v>
      </c>
      <c r="D1036" s="61" t="s">
        <v>3872</v>
      </c>
      <c r="E1036" s="61" t="s">
        <v>3849</v>
      </c>
      <c r="F1036" s="61" t="s">
        <v>5631</v>
      </c>
      <c r="G1036" s="61" t="s">
        <v>3767</v>
      </c>
      <c r="H1036" s="61" t="s">
        <v>5631</v>
      </c>
      <c r="I1036" s="61" t="s">
        <v>3767</v>
      </c>
      <c r="J1036" s="62" t="e">
        <f t="shared" si="49"/>
        <v>#VALUE!</v>
      </c>
      <c r="K1036" s="63">
        <v>0</v>
      </c>
      <c r="M1036" s="61" t="s">
        <v>1515</v>
      </c>
      <c r="N1036" s="61" t="s">
        <v>165</v>
      </c>
      <c r="O1036" s="61" t="s">
        <v>134</v>
      </c>
      <c r="P1036" s="61" t="s">
        <v>3794</v>
      </c>
      <c r="Q1036" s="61" t="s">
        <v>3812</v>
      </c>
      <c r="R1036" s="61" t="s">
        <v>7037</v>
      </c>
      <c r="S1036" s="61" t="s">
        <v>3780</v>
      </c>
      <c r="T1036" s="61" t="s">
        <v>7038</v>
      </c>
      <c r="U1036" s="61" t="s">
        <v>3780</v>
      </c>
      <c r="V1036" s="62"/>
      <c r="W1036" s="61" t="str">
        <f t="shared" si="50"/>
        <v>08</v>
      </c>
      <c r="X1036" s="62" t="str">
        <f t="shared" si="51"/>
        <v>17</v>
      </c>
      <c r="Y1036" s="63">
        <v>1</v>
      </c>
    </row>
    <row r="1037" spans="1:25" ht="14.4">
      <c r="A1037" s="61" t="s">
        <v>362</v>
      </c>
      <c r="B1037" s="61" t="s">
        <v>40</v>
      </c>
      <c r="C1037" s="61" t="s">
        <v>2016</v>
      </c>
      <c r="D1037" s="61" t="s">
        <v>4015</v>
      </c>
      <c r="E1037" s="61" t="s">
        <v>3849</v>
      </c>
      <c r="F1037" s="61" t="s">
        <v>5631</v>
      </c>
      <c r="G1037" s="61" t="s">
        <v>3767</v>
      </c>
      <c r="H1037" s="61" t="s">
        <v>5631</v>
      </c>
      <c r="I1037" s="61" t="s">
        <v>3767</v>
      </c>
      <c r="J1037" s="62" t="e">
        <f t="shared" si="49"/>
        <v>#VALUE!</v>
      </c>
      <c r="K1037" s="63">
        <v>0</v>
      </c>
      <c r="M1037" s="61" t="s">
        <v>771</v>
      </c>
      <c r="N1037" s="61" t="s">
        <v>165</v>
      </c>
      <c r="O1037" s="61" t="s">
        <v>166</v>
      </c>
      <c r="P1037" s="61" t="s">
        <v>3837</v>
      </c>
      <c r="Q1037" s="61" t="s">
        <v>3812</v>
      </c>
      <c r="R1037" s="61" t="s">
        <v>7039</v>
      </c>
      <c r="S1037" s="61" t="s">
        <v>3780</v>
      </c>
      <c r="T1037" s="61" t="s">
        <v>7040</v>
      </c>
      <c r="U1037" s="61" t="s">
        <v>3780</v>
      </c>
      <c r="V1037" s="62"/>
      <c r="W1037" s="61" t="str">
        <f t="shared" si="50"/>
        <v>08</v>
      </c>
      <c r="X1037" s="62" t="str">
        <f t="shared" si="51"/>
        <v>17</v>
      </c>
      <c r="Y1037" s="63">
        <v>1</v>
      </c>
    </row>
    <row r="1038" spans="1:25" ht="14.4">
      <c r="A1038" s="61" t="s">
        <v>362</v>
      </c>
      <c r="B1038" s="61" t="s">
        <v>40</v>
      </c>
      <c r="C1038" s="61" t="s">
        <v>2016</v>
      </c>
      <c r="D1038" s="61" t="s">
        <v>3886</v>
      </c>
      <c r="E1038" s="61" t="s">
        <v>3849</v>
      </c>
      <c r="F1038" s="61" t="s">
        <v>5631</v>
      </c>
      <c r="G1038" s="61" t="s">
        <v>3767</v>
      </c>
      <c r="H1038" s="61" t="s">
        <v>5631</v>
      </c>
      <c r="I1038" s="61" t="s">
        <v>3767</v>
      </c>
      <c r="J1038" s="62" t="e">
        <f t="shared" si="49"/>
        <v>#VALUE!</v>
      </c>
      <c r="K1038" s="63">
        <v>0</v>
      </c>
      <c r="M1038" s="61" t="s">
        <v>931</v>
      </c>
      <c r="N1038" s="61" t="s">
        <v>165</v>
      </c>
      <c r="O1038" s="61" t="s">
        <v>134</v>
      </c>
      <c r="P1038" s="61" t="s">
        <v>3811</v>
      </c>
      <c r="Q1038" s="61" t="s">
        <v>3812</v>
      </c>
      <c r="R1038" s="61" t="s">
        <v>7039</v>
      </c>
      <c r="S1038" s="61" t="s">
        <v>3780</v>
      </c>
      <c r="T1038" s="61" t="s">
        <v>7041</v>
      </c>
      <c r="U1038" s="61" t="s">
        <v>3780</v>
      </c>
      <c r="V1038" s="62"/>
      <c r="W1038" s="61" t="str">
        <f t="shared" si="50"/>
        <v>08</v>
      </c>
      <c r="X1038" s="62" t="str">
        <f t="shared" si="51"/>
        <v>21</v>
      </c>
      <c r="Y1038" s="63">
        <v>2</v>
      </c>
    </row>
    <row r="1039" spans="1:25" ht="14.4">
      <c r="A1039" s="61" t="s">
        <v>190</v>
      </c>
      <c r="B1039" s="61" t="s">
        <v>40</v>
      </c>
      <c r="C1039" s="61" t="s">
        <v>2013</v>
      </c>
      <c r="D1039" s="61" t="s">
        <v>3960</v>
      </c>
      <c r="E1039" s="61" t="s">
        <v>3812</v>
      </c>
      <c r="F1039" s="61" t="s">
        <v>5631</v>
      </c>
      <c r="G1039" s="61" t="s">
        <v>5639</v>
      </c>
      <c r="H1039" s="61" t="s">
        <v>5631</v>
      </c>
      <c r="I1039" s="61" t="s">
        <v>5639</v>
      </c>
      <c r="J1039" s="62" t="e">
        <f t="shared" si="49"/>
        <v>#VALUE!</v>
      </c>
      <c r="K1039" s="63">
        <v>0</v>
      </c>
      <c r="M1039" s="61" t="s">
        <v>771</v>
      </c>
      <c r="N1039" s="61" t="s">
        <v>165</v>
      </c>
      <c r="O1039" s="61" t="s">
        <v>166</v>
      </c>
      <c r="P1039" s="61" t="s">
        <v>3867</v>
      </c>
      <c r="Q1039" s="61" t="s">
        <v>3812</v>
      </c>
      <c r="R1039" s="61" t="s">
        <v>7042</v>
      </c>
      <c r="S1039" s="61" t="s">
        <v>3780</v>
      </c>
      <c r="T1039" s="61" t="s">
        <v>7043</v>
      </c>
      <c r="U1039" s="61" t="s">
        <v>3780</v>
      </c>
      <c r="V1039" s="62"/>
      <c r="W1039" s="61" t="str">
        <f t="shared" si="50"/>
        <v>08</v>
      </c>
      <c r="X1039" s="62" t="str">
        <f t="shared" si="51"/>
        <v>23</v>
      </c>
      <c r="Y1039" s="63">
        <v>2</v>
      </c>
    </row>
    <row r="1040" spans="1:25" ht="14.4">
      <c r="A1040" s="61" t="s">
        <v>190</v>
      </c>
      <c r="B1040" s="61" t="s">
        <v>40</v>
      </c>
      <c r="C1040" s="61" t="s">
        <v>2013</v>
      </c>
      <c r="D1040" s="61" t="s">
        <v>3840</v>
      </c>
      <c r="E1040" s="61" t="s">
        <v>3812</v>
      </c>
      <c r="F1040" s="61" t="s">
        <v>5631</v>
      </c>
      <c r="G1040" s="61" t="s">
        <v>5639</v>
      </c>
      <c r="H1040" s="61" t="s">
        <v>5631</v>
      </c>
      <c r="I1040" s="61" t="s">
        <v>5639</v>
      </c>
      <c r="J1040" s="62" t="e">
        <f t="shared" si="49"/>
        <v>#VALUE!</v>
      </c>
      <c r="K1040" s="63">
        <v>0</v>
      </c>
      <c r="M1040" s="61" t="s">
        <v>1398</v>
      </c>
      <c r="N1040" s="61" t="s">
        <v>165</v>
      </c>
      <c r="O1040" s="61" t="s">
        <v>166</v>
      </c>
      <c r="P1040" s="61" t="s">
        <v>3782</v>
      </c>
      <c r="Q1040" s="61" t="s">
        <v>3812</v>
      </c>
      <c r="R1040" s="61" t="s">
        <v>7044</v>
      </c>
      <c r="S1040" s="61" t="s">
        <v>3780</v>
      </c>
      <c r="T1040" s="61" t="s">
        <v>7045</v>
      </c>
      <c r="U1040" s="61" t="s">
        <v>3780</v>
      </c>
      <c r="V1040" s="62"/>
      <c r="W1040" s="61" t="str">
        <f t="shared" si="50"/>
        <v>08</v>
      </c>
      <c r="X1040" s="62" t="str">
        <f t="shared" si="51"/>
        <v>18</v>
      </c>
      <c r="Y1040" s="63">
        <v>1</v>
      </c>
    </row>
    <row r="1041" spans="1:25" ht="14.4">
      <c r="A1041" s="61" t="s">
        <v>190</v>
      </c>
      <c r="B1041" s="61" t="s">
        <v>40</v>
      </c>
      <c r="C1041" s="61" t="s">
        <v>2013</v>
      </c>
      <c r="D1041" s="61" t="s">
        <v>3938</v>
      </c>
      <c r="E1041" s="61" t="s">
        <v>3812</v>
      </c>
      <c r="F1041" s="61" t="s">
        <v>5631</v>
      </c>
      <c r="G1041" s="61" t="s">
        <v>5639</v>
      </c>
      <c r="H1041" s="61" t="s">
        <v>5631</v>
      </c>
      <c r="I1041" s="61" t="s">
        <v>5639</v>
      </c>
      <c r="J1041" s="62" t="e">
        <f t="shared" si="49"/>
        <v>#VALUE!</v>
      </c>
      <c r="K1041" s="63">
        <v>0</v>
      </c>
      <c r="M1041" s="61" t="s">
        <v>1221</v>
      </c>
      <c r="N1041" s="61" t="s">
        <v>165</v>
      </c>
      <c r="O1041" s="61" t="s">
        <v>166</v>
      </c>
      <c r="P1041" s="61" t="s">
        <v>3894</v>
      </c>
      <c r="Q1041" s="61" t="s">
        <v>3812</v>
      </c>
      <c r="R1041" s="61" t="s">
        <v>7044</v>
      </c>
      <c r="S1041" s="61" t="s">
        <v>3780</v>
      </c>
      <c r="T1041" s="61" t="s">
        <v>4108</v>
      </c>
      <c r="U1041" s="61" t="s">
        <v>3780</v>
      </c>
      <c r="V1041" s="62"/>
      <c r="W1041" s="61" t="str">
        <f t="shared" si="50"/>
        <v>08</v>
      </c>
      <c r="X1041" s="62" t="str">
        <f t="shared" si="51"/>
        <v>17</v>
      </c>
      <c r="Y1041" s="63">
        <v>1</v>
      </c>
    </row>
    <row r="1042" spans="1:25" ht="14.4">
      <c r="A1042" s="61" t="s">
        <v>190</v>
      </c>
      <c r="B1042" s="61" t="s">
        <v>40</v>
      </c>
      <c r="C1042" s="61" t="s">
        <v>2013</v>
      </c>
      <c r="D1042" s="61" t="s">
        <v>3950</v>
      </c>
      <c r="E1042" s="61" t="s">
        <v>1776</v>
      </c>
      <c r="F1042" s="61" t="s">
        <v>1776</v>
      </c>
      <c r="G1042" s="61" t="s">
        <v>1776</v>
      </c>
      <c r="H1042" s="61" t="s">
        <v>1776</v>
      </c>
      <c r="I1042" s="61" t="s">
        <v>1776</v>
      </c>
      <c r="J1042" s="62" t="e">
        <f t="shared" si="49"/>
        <v>#VALUE!</v>
      </c>
      <c r="K1042" s="63"/>
      <c r="M1042" s="61" t="s">
        <v>1398</v>
      </c>
      <c r="N1042" s="61" t="s">
        <v>165</v>
      </c>
      <c r="O1042" s="61" t="s">
        <v>166</v>
      </c>
      <c r="P1042" s="61" t="s">
        <v>3957</v>
      </c>
      <c r="Q1042" s="61" t="s">
        <v>3812</v>
      </c>
      <c r="R1042" s="61" t="s">
        <v>7046</v>
      </c>
      <c r="S1042" s="61" t="s">
        <v>3780</v>
      </c>
      <c r="T1042" s="61" t="s">
        <v>7047</v>
      </c>
      <c r="U1042" s="61" t="s">
        <v>3780</v>
      </c>
      <c r="V1042" s="62"/>
      <c r="W1042" s="61" t="str">
        <f t="shared" si="50"/>
        <v>08</v>
      </c>
      <c r="X1042" s="62" t="str">
        <f t="shared" si="51"/>
        <v>17</v>
      </c>
      <c r="Y1042" s="63">
        <v>1</v>
      </c>
    </row>
    <row r="1043" spans="1:25" ht="14.4">
      <c r="A1043" s="61" t="s">
        <v>190</v>
      </c>
      <c r="B1043" s="61" t="s">
        <v>40</v>
      </c>
      <c r="C1043" s="61" t="s">
        <v>2013</v>
      </c>
      <c r="D1043" s="61" t="s">
        <v>3826</v>
      </c>
      <c r="E1043" s="61" t="s">
        <v>1776</v>
      </c>
      <c r="F1043" s="61" t="s">
        <v>1776</v>
      </c>
      <c r="G1043" s="61" t="s">
        <v>1776</v>
      </c>
      <c r="H1043" s="61" t="s">
        <v>1776</v>
      </c>
      <c r="I1043" s="61" t="s">
        <v>1776</v>
      </c>
      <c r="J1043" s="62" t="e">
        <f t="shared" si="49"/>
        <v>#VALUE!</v>
      </c>
      <c r="K1043" s="63"/>
      <c r="M1043" s="61" t="s">
        <v>1722</v>
      </c>
      <c r="N1043" s="61" t="s">
        <v>165</v>
      </c>
      <c r="O1043" s="61" t="s">
        <v>166</v>
      </c>
      <c r="P1043" s="61" t="s">
        <v>3894</v>
      </c>
      <c r="Q1043" s="61" t="s">
        <v>3812</v>
      </c>
      <c r="R1043" s="61" t="s">
        <v>7048</v>
      </c>
      <c r="S1043" s="61" t="s">
        <v>3780</v>
      </c>
      <c r="T1043" s="61" t="s">
        <v>4377</v>
      </c>
      <c r="U1043" s="61" t="s">
        <v>3780</v>
      </c>
      <c r="V1043" s="62"/>
      <c r="W1043" s="61" t="str">
        <f t="shared" si="50"/>
        <v>08</v>
      </c>
      <c r="X1043" s="62" t="str">
        <f t="shared" si="51"/>
        <v>17</v>
      </c>
      <c r="Y1043" s="63">
        <v>1</v>
      </c>
    </row>
    <row r="1044" spans="1:25" ht="14.4">
      <c r="A1044" s="61" t="s">
        <v>190</v>
      </c>
      <c r="B1044" s="61" t="s">
        <v>40</v>
      </c>
      <c r="C1044" s="61" t="s">
        <v>2013</v>
      </c>
      <c r="D1044" s="61" t="s">
        <v>3992</v>
      </c>
      <c r="E1044" s="61" t="s">
        <v>3812</v>
      </c>
      <c r="F1044" s="61" t="s">
        <v>5631</v>
      </c>
      <c r="G1044" s="61" t="s">
        <v>5639</v>
      </c>
      <c r="H1044" s="61" t="s">
        <v>5631</v>
      </c>
      <c r="I1044" s="61" t="s">
        <v>5639</v>
      </c>
      <c r="J1044" s="62" t="e">
        <f t="shared" si="49"/>
        <v>#VALUE!</v>
      </c>
      <c r="K1044" s="63">
        <v>0</v>
      </c>
      <c r="M1044" s="61" t="s">
        <v>631</v>
      </c>
      <c r="N1044" s="61" t="s">
        <v>165</v>
      </c>
      <c r="O1044" s="61" t="s">
        <v>166</v>
      </c>
      <c r="P1044" s="61" t="s">
        <v>3777</v>
      </c>
      <c r="Q1044" s="61" t="s">
        <v>3812</v>
      </c>
      <c r="R1044" s="61" t="s">
        <v>7049</v>
      </c>
      <c r="S1044" s="61" t="s">
        <v>3780</v>
      </c>
      <c r="T1044" s="61" t="s">
        <v>7050</v>
      </c>
      <c r="U1044" s="61" t="s">
        <v>3780</v>
      </c>
      <c r="V1044" s="62"/>
      <c r="W1044" s="61" t="str">
        <f t="shared" si="50"/>
        <v>08</v>
      </c>
      <c r="X1044" s="62" t="str">
        <f t="shared" si="51"/>
        <v>18</v>
      </c>
      <c r="Y1044" s="63">
        <v>1</v>
      </c>
    </row>
    <row r="1045" spans="1:25" ht="14.4">
      <c r="A1045" s="61" t="s">
        <v>190</v>
      </c>
      <c r="B1045" s="61" t="s">
        <v>40</v>
      </c>
      <c r="C1045" s="61" t="s">
        <v>2013</v>
      </c>
      <c r="D1045" s="61" t="s">
        <v>3859</v>
      </c>
      <c r="E1045" s="61" t="s">
        <v>3812</v>
      </c>
      <c r="F1045" s="61" t="s">
        <v>5631</v>
      </c>
      <c r="G1045" s="61" t="s">
        <v>5639</v>
      </c>
      <c r="H1045" s="61" t="s">
        <v>5631</v>
      </c>
      <c r="I1045" s="61" t="s">
        <v>5639</v>
      </c>
      <c r="J1045" s="62" t="e">
        <f t="shared" si="49"/>
        <v>#VALUE!</v>
      </c>
      <c r="K1045" s="63">
        <v>0</v>
      </c>
      <c r="M1045" s="61" t="s">
        <v>1682</v>
      </c>
      <c r="N1045" s="61" t="s">
        <v>165</v>
      </c>
      <c r="O1045" s="61" t="s">
        <v>166</v>
      </c>
      <c r="P1045" s="61" t="s">
        <v>3862</v>
      </c>
      <c r="Q1045" s="61" t="s">
        <v>3812</v>
      </c>
      <c r="R1045" s="61" t="s">
        <v>7051</v>
      </c>
      <c r="S1045" s="61" t="s">
        <v>3780</v>
      </c>
      <c r="T1045" s="61" t="s">
        <v>7052</v>
      </c>
      <c r="U1045" s="61" t="s">
        <v>3780</v>
      </c>
      <c r="V1045" s="62"/>
      <c r="W1045" s="61" t="str">
        <f t="shared" si="50"/>
        <v>08</v>
      </c>
      <c r="X1045" s="62" t="str">
        <f t="shared" si="51"/>
        <v>18</v>
      </c>
      <c r="Y1045" s="63">
        <v>1</v>
      </c>
    </row>
    <row r="1046" spans="1:25" ht="14.4">
      <c r="A1046" s="61" t="s">
        <v>190</v>
      </c>
      <c r="B1046" s="61" t="s">
        <v>40</v>
      </c>
      <c r="C1046" s="61" t="s">
        <v>2013</v>
      </c>
      <c r="D1046" s="61" t="s">
        <v>3777</v>
      </c>
      <c r="E1046" s="61" t="s">
        <v>3812</v>
      </c>
      <c r="F1046" s="61" t="s">
        <v>5631</v>
      </c>
      <c r="G1046" s="61" t="s">
        <v>5639</v>
      </c>
      <c r="H1046" s="61" t="s">
        <v>5631</v>
      </c>
      <c r="I1046" s="61" t="s">
        <v>5639</v>
      </c>
      <c r="J1046" s="62" t="e">
        <f t="shared" si="49"/>
        <v>#VALUE!</v>
      </c>
      <c r="K1046" s="63">
        <v>0</v>
      </c>
      <c r="M1046" s="61" t="s">
        <v>1398</v>
      </c>
      <c r="N1046" s="61" t="s">
        <v>165</v>
      </c>
      <c r="O1046" s="61" t="s">
        <v>166</v>
      </c>
      <c r="P1046" s="61" t="s">
        <v>3777</v>
      </c>
      <c r="Q1046" s="61" t="s">
        <v>3812</v>
      </c>
      <c r="R1046" s="61" t="s">
        <v>7053</v>
      </c>
      <c r="S1046" s="61" t="s">
        <v>3780</v>
      </c>
      <c r="T1046" s="61" t="s">
        <v>7054</v>
      </c>
      <c r="U1046" s="61" t="s">
        <v>3780</v>
      </c>
      <c r="V1046" s="62"/>
      <c r="W1046" s="61" t="str">
        <f t="shared" si="50"/>
        <v>08</v>
      </c>
      <c r="X1046" s="62" t="str">
        <f t="shared" si="51"/>
        <v>18</v>
      </c>
      <c r="Y1046" s="63">
        <v>1</v>
      </c>
    </row>
    <row r="1047" spans="1:25" ht="14.4">
      <c r="A1047" s="61" t="s">
        <v>190</v>
      </c>
      <c r="B1047" s="61" t="s">
        <v>40</v>
      </c>
      <c r="C1047" s="61" t="s">
        <v>2013</v>
      </c>
      <c r="D1047" s="61" t="s">
        <v>3819</v>
      </c>
      <c r="E1047" s="61" t="s">
        <v>3812</v>
      </c>
      <c r="F1047" s="61" t="s">
        <v>5631</v>
      </c>
      <c r="G1047" s="61" t="s">
        <v>5639</v>
      </c>
      <c r="H1047" s="61" t="s">
        <v>5631</v>
      </c>
      <c r="I1047" s="61" t="s">
        <v>5639</v>
      </c>
      <c r="J1047" s="62" t="e">
        <f t="shared" si="49"/>
        <v>#VALUE!</v>
      </c>
      <c r="K1047" s="63">
        <v>0</v>
      </c>
      <c r="M1047" s="61" t="s">
        <v>768</v>
      </c>
      <c r="N1047" s="61" t="s">
        <v>165</v>
      </c>
      <c r="O1047" s="61" t="s">
        <v>166</v>
      </c>
      <c r="P1047" s="61" t="s">
        <v>3992</v>
      </c>
      <c r="Q1047" s="61" t="s">
        <v>3812</v>
      </c>
      <c r="R1047" s="61" t="s">
        <v>7055</v>
      </c>
      <c r="S1047" s="61" t="s">
        <v>3780</v>
      </c>
      <c r="T1047" s="61" t="s">
        <v>4357</v>
      </c>
      <c r="U1047" s="61" t="s">
        <v>3780</v>
      </c>
      <c r="V1047" s="62"/>
      <c r="W1047" s="61" t="str">
        <f t="shared" si="50"/>
        <v>08</v>
      </c>
      <c r="X1047" s="62" t="str">
        <f t="shared" si="51"/>
        <v>17</v>
      </c>
      <c r="Y1047" s="63">
        <v>1</v>
      </c>
    </row>
    <row r="1048" spans="1:25" ht="14.4">
      <c r="A1048" s="61" t="s">
        <v>190</v>
      </c>
      <c r="B1048" s="61" t="s">
        <v>40</v>
      </c>
      <c r="C1048" s="61" t="s">
        <v>2013</v>
      </c>
      <c r="D1048" s="61" t="s">
        <v>3867</v>
      </c>
      <c r="E1048" s="61" t="s">
        <v>3812</v>
      </c>
      <c r="F1048" s="61" t="s">
        <v>5631</v>
      </c>
      <c r="G1048" s="61" t="s">
        <v>5639</v>
      </c>
      <c r="H1048" s="61" t="s">
        <v>5631</v>
      </c>
      <c r="I1048" s="61" t="s">
        <v>5639</v>
      </c>
      <c r="J1048" s="62" t="e">
        <f t="shared" si="49"/>
        <v>#VALUE!</v>
      </c>
      <c r="K1048" s="63">
        <v>0</v>
      </c>
      <c r="M1048" s="61" t="s">
        <v>1464</v>
      </c>
      <c r="N1048" s="61" t="s">
        <v>165</v>
      </c>
      <c r="O1048" s="61" t="s">
        <v>166</v>
      </c>
      <c r="P1048" s="61" t="s">
        <v>3947</v>
      </c>
      <c r="Q1048" s="61" t="s">
        <v>3812</v>
      </c>
      <c r="R1048" s="61" t="s">
        <v>7056</v>
      </c>
      <c r="S1048" s="61" t="s">
        <v>3780</v>
      </c>
      <c r="T1048" s="61" t="s">
        <v>7057</v>
      </c>
      <c r="U1048" s="61" t="s">
        <v>3780</v>
      </c>
      <c r="V1048" s="62"/>
      <c r="W1048" s="61" t="str">
        <f t="shared" si="50"/>
        <v>08</v>
      </c>
      <c r="X1048" s="62" t="str">
        <f t="shared" si="51"/>
        <v>17</v>
      </c>
      <c r="Y1048" s="63">
        <v>1</v>
      </c>
    </row>
    <row r="1049" spans="1:25" ht="14.4">
      <c r="A1049" s="61" t="s">
        <v>190</v>
      </c>
      <c r="B1049" s="61" t="s">
        <v>40</v>
      </c>
      <c r="C1049" s="61" t="s">
        <v>2013</v>
      </c>
      <c r="D1049" s="61" t="s">
        <v>4069</v>
      </c>
      <c r="E1049" s="61" t="s">
        <v>1776</v>
      </c>
      <c r="F1049" s="61" t="s">
        <v>1776</v>
      </c>
      <c r="G1049" s="61" t="s">
        <v>1776</v>
      </c>
      <c r="H1049" s="61" t="s">
        <v>1776</v>
      </c>
      <c r="I1049" s="61" t="s">
        <v>1776</v>
      </c>
      <c r="J1049" s="62" t="e">
        <f t="shared" si="49"/>
        <v>#VALUE!</v>
      </c>
      <c r="K1049" s="63"/>
      <c r="M1049" s="61" t="s">
        <v>1682</v>
      </c>
      <c r="N1049" s="61" t="s">
        <v>165</v>
      </c>
      <c r="O1049" s="61" t="s">
        <v>166</v>
      </c>
      <c r="P1049" s="61" t="s">
        <v>3859</v>
      </c>
      <c r="Q1049" s="61" t="s">
        <v>3812</v>
      </c>
      <c r="R1049" s="61" t="s">
        <v>5976</v>
      </c>
      <c r="S1049" s="61" t="s">
        <v>3780</v>
      </c>
      <c r="T1049" s="61" t="s">
        <v>7058</v>
      </c>
      <c r="U1049" s="61" t="s">
        <v>3780</v>
      </c>
      <c r="V1049" s="62"/>
      <c r="W1049" s="61" t="str">
        <f t="shared" si="50"/>
        <v>08</v>
      </c>
      <c r="X1049" s="62" t="str">
        <f t="shared" si="51"/>
        <v>17</v>
      </c>
      <c r="Y1049" s="63">
        <v>1</v>
      </c>
    </row>
    <row r="1050" spans="1:25" ht="14.4">
      <c r="A1050" s="61" t="s">
        <v>190</v>
      </c>
      <c r="B1050" s="61" t="s">
        <v>40</v>
      </c>
      <c r="C1050" s="61" t="s">
        <v>2013</v>
      </c>
      <c r="D1050" s="61" t="s">
        <v>3789</v>
      </c>
      <c r="E1050" s="61" t="s">
        <v>1776</v>
      </c>
      <c r="F1050" s="61" t="s">
        <v>1776</v>
      </c>
      <c r="G1050" s="61" t="s">
        <v>1776</v>
      </c>
      <c r="H1050" s="61" t="s">
        <v>1776</v>
      </c>
      <c r="I1050" s="61" t="s">
        <v>1776</v>
      </c>
      <c r="J1050" s="62" t="e">
        <f t="shared" si="49"/>
        <v>#VALUE!</v>
      </c>
      <c r="K1050" s="63"/>
      <c r="M1050" s="61" t="s">
        <v>771</v>
      </c>
      <c r="N1050" s="61" t="s">
        <v>165</v>
      </c>
      <c r="O1050" s="61" t="s">
        <v>166</v>
      </c>
      <c r="P1050" s="61" t="s">
        <v>3894</v>
      </c>
      <c r="Q1050" s="61" t="s">
        <v>3812</v>
      </c>
      <c r="R1050" s="61" t="s">
        <v>7059</v>
      </c>
      <c r="S1050" s="61" t="s">
        <v>3780</v>
      </c>
      <c r="T1050" s="61" t="s">
        <v>7060</v>
      </c>
      <c r="U1050" s="61" t="s">
        <v>3780</v>
      </c>
      <c r="V1050" s="62"/>
      <c r="W1050" s="61" t="str">
        <f t="shared" si="50"/>
        <v>08</v>
      </c>
      <c r="X1050" s="62" t="str">
        <f t="shared" si="51"/>
        <v>19</v>
      </c>
      <c r="Y1050" s="63">
        <v>1</v>
      </c>
    </row>
    <row r="1051" spans="1:25" ht="14.4">
      <c r="A1051" s="61" t="s">
        <v>190</v>
      </c>
      <c r="B1051" s="61" t="s">
        <v>40</v>
      </c>
      <c r="C1051" s="61" t="s">
        <v>2013</v>
      </c>
      <c r="D1051" s="61" t="s">
        <v>3921</v>
      </c>
      <c r="E1051" s="61" t="s">
        <v>3812</v>
      </c>
      <c r="F1051" s="61" t="s">
        <v>5631</v>
      </c>
      <c r="G1051" s="61" t="s">
        <v>5639</v>
      </c>
      <c r="H1051" s="61" t="s">
        <v>5631</v>
      </c>
      <c r="I1051" s="61" t="s">
        <v>5639</v>
      </c>
      <c r="J1051" s="62" t="e">
        <f t="shared" si="49"/>
        <v>#VALUE!</v>
      </c>
      <c r="K1051" s="63">
        <v>0</v>
      </c>
      <c r="M1051" s="61" t="s">
        <v>1142</v>
      </c>
      <c r="N1051" s="61" t="s">
        <v>165</v>
      </c>
      <c r="O1051" s="61" t="s">
        <v>166</v>
      </c>
      <c r="P1051" s="61" t="s">
        <v>3921</v>
      </c>
      <c r="Q1051" s="61" t="s">
        <v>3812</v>
      </c>
      <c r="R1051" s="61" t="s">
        <v>7059</v>
      </c>
      <c r="S1051" s="61" t="s">
        <v>3780</v>
      </c>
      <c r="T1051" s="61" t="s">
        <v>7061</v>
      </c>
      <c r="U1051" s="61" t="s">
        <v>3780</v>
      </c>
      <c r="V1051" s="62"/>
      <c r="W1051" s="61" t="str">
        <f t="shared" si="50"/>
        <v>08</v>
      </c>
      <c r="X1051" s="62" t="str">
        <f t="shared" si="51"/>
        <v>17</v>
      </c>
      <c r="Y1051" s="63">
        <v>1</v>
      </c>
    </row>
    <row r="1052" spans="1:25" ht="14.4">
      <c r="A1052" s="61" t="s">
        <v>190</v>
      </c>
      <c r="B1052" s="61" t="s">
        <v>40</v>
      </c>
      <c r="C1052" s="61" t="s">
        <v>2013</v>
      </c>
      <c r="D1052" s="61" t="s">
        <v>3811</v>
      </c>
      <c r="E1052" s="61" t="s">
        <v>3812</v>
      </c>
      <c r="F1052" s="61" t="s">
        <v>5631</v>
      </c>
      <c r="G1052" s="61" t="s">
        <v>5639</v>
      </c>
      <c r="H1052" s="61" t="s">
        <v>5631</v>
      </c>
      <c r="I1052" s="61" t="s">
        <v>5639</v>
      </c>
      <c r="J1052" s="62" t="e">
        <f t="shared" si="49"/>
        <v>#VALUE!</v>
      </c>
      <c r="K1052" s="63">
        <v>0</v>
      </c>
      <c r="M1052" s="61" t="s">
        <v>1133</v>
      </c>
      <c r="N1052" s="61" t="s">
        <v>165</v>
      </c>
      <c r="O1052" s="61" t="s">
        <v>166</v>
      </c>
      <c r="P1052" s="61" t="s">
        <v>3811</v>
      </c>
      <c r="Q1052" s="61" t="s">
        <v>3812</v>
      </c>
      <c r="R1052" s="61" t="s">
        <v>7062</v>
      </c>
      <c r="S1052" s="61" t="s">
        <v>3780</v>
      </c>
      <c r="T1052" s="61" t="s">
        <v>7063</v>
      </c>
      <c r="U1052" s="61" t="s">
        <v>3780</v>
      </c>
      <c r="V1052" s="62"/>
      <c r="W1052" s="61" t="str">
        <f t="shared" si="50"/>
        <v>08</v>
      </c>
      <c r="X1052" s="62" t="str">
        <f t="shared" si="51"/>
        <v>17</v>
      </c>
      <c r="Y1052" s="63">
        <v>1</v>
      </c>
    </row>
    <row r="1053" spans="1:25" ht="14.4">
      <c r="A1053" s="61" t="s">
        <v>190</v>
      </c>
      <c r="B1053" s="61" t="s">
        <v>40</v>
      </c>
      <c r="C1053" s="61" t="s">
        <v>2013</v>
      </c>
      <c r="D1053" s="61" t="s">
        <v>3802</v>
      </c>
      <c r="E1053" s="61" t="s">
        <v>3812</v>
      </c>
      <c r="F1053" s="61" t="s">
        <v>5631</v>
      </c>
      <c r="G1053" s="61" t="s">
        <v>5639</v>
      </c>
      <c r="H1053" s="61" t="s">
        <v>5631</v>
      </c>
      <c r="I1053" s="61" t="s">
        <v>5639</v>
      </c>
      <c r="J1053" s="62" t="e">
        <f t="shared" si="49"/>
        <v>#VALUE!</v>
      </c>
      <c r="K1053" s="63">
        <v>0</v>
      </c>
      <c r="M1053" s="61" t="s">
        <v>1221</v>
      </c>
      <c r="N1053" s="61" t="s">
        <v>165</v>
      </c>
      <c r="O1053" s="61" t="s">
        <v>166</v>
      </c>
      <c r="P1053" s="61" t="s">
        <v>3859</v>
      </c>
      <c r="Q1053" s="61" t="s">
        <v>3812</v>
      </c>
      <c r="R1053" s="61" t="s">
        <v>7062</v>
      </c>
      <c r="S1053" s="61" t="s">
        <v>3780</v>
      </c>
      <c r="T1053" s="61" t="s">
        <v>5239</v>
      </c>
      <c r="U1053" s="61" t="s">
        <v>3780</v>
      </c>
      <c r="V1053" s="62"/>
      <c r="W1053" s="61" t="str">
        <f t="shared" si="50"/>
        <v>08</v>
      </c>
      <c r="X1053" s="62" t="str">
        <f t="shared" si="51"/>
        <v>17</v>
      </c>
      <c r="Y1053" s="63">
        <v>1</v>
      </c>
    </row>
    <row r="1054" spans="1:25" ht="14.4">
      <c r="A1054" s="61" t="s">
        <v>190</v>
      </c>
      <c r="B1054" s="61" t="s">
        <v>40</v>
      </c>
      <c r="C1054" s="61" t="s">
        <v>2013</v>
      </c>
      <c r="D1054" s="61" t="s">
        <v>3794</v>
      </c>
      <c r="E1054" s="61" t="s">
        <v>3812</v>
      </c>
      <c r="F1054" s="61" t="s">
        <v>5631</v>
      </c>
      <c r="G1054" s="61" t="s">
        <v>5639</v>
      </c>
      <c r="H1054" s="61" t="s">
        <v>5631</v>
      </c>
      <c r="I1054" s="61" t="s">
        <v>5639</v>
      </c>
      <c r="J1054" s="62" t="e">
        <f t="shared" si="49"/>
        <v>#VALUE!</v>
      </c>
      <c r="K1054" s="63">
        <v>0</v>
      </c>
      <c r="M1054" s="61" t="s">
        <v>1515</v>
      </c>
      <c r="N1054" s="61" t="s">
        <v>165</v>
      </c>
      <c r="O1054" s="61" t="s">
        <v>134</v>
      </c>
      <c r="P1054" s="61" t="s">
        <v>3859</v>
      </c>
      <c r="Q1054" s="61" t="s">
        <v>3812</v>
      </c>
      <c r="R1054" s="61" t="s">
        <v>7064</v>
      </c>
      <c r="S1054" s="61" t="s">
        <v>3780</v>
      </c>
      <c r="T1054" s="61" t="s">
        <v>6428</v>
      </c>
      <c r="U1054" s="61" t="s">
        <v>3780</v>
      </c>
      <c r="V1054" s="62"/>
      <c r="W1054" s="61" t="str">
        <f t="shared" si="50"/>
        <v>08</v>
      </c>
      <c r="X1054" s="62" t="str">
        <f t="shared" si="51"/>
        <v>17</v>
      </c>
      <c r="Y1054" s="63">
        <v>1</v>
      </c>
    </row>
    <row r="1055" spans="1:25" ht="14.4">
      <c r="A1055" s="61" t="s">
        <v>190</v>
      </c>
      <c r="B1055" s="61" t="s">
        <v>40</v>
      </c>
      <c r="C1055" s="61" t="s">
        <v>2013</v>
      </c>
      <c r="D1055" s="61" t="s">
        <v>3862</v>
      </c>
      <c r="E1055" s="61" t="s">
        <v>3812</v>
      </c>
      <c r="F1055" s="61" t="s">
        <v>5631</v>
      </c>
      <c r="G1055" s="61" t="s">
        <v>5639</v>
      </c>
      <c r="H1055" s="61" t="s">
        <v>5631</v>
      </c>
      <c r="I1055" s="61" t="s">
        <v>5639</v>
      </c>
      <c r="J1055" s="62" t="e">
        <f t="shared" si="49"/>
        <v>#VALUE!</v>
      </c>
      <c r="K1055" s="63">
        <v>0</v>
      </c>
      <c r="M1055" s="61" t="s">
        <v>768</v>
      </c>
      <c r="N1055" s="61" t="s">
        <v>165</v>
      </c>
      <c r="O1055" s="61" t="s">
        <v>166</v>
      </c>
      <c r="P1055" s="61" t="s">
        <v>3852</v>
      </c>
      <c r="Q1055" s="61" t="s">
        <v>3812</v>
      </c>
      <c r="R1055" s="61" t="s">
        <v>7065</v>
      </c>
      <c r="S1055" s="61" t="s">
        <v>3780</v>
      </c>
      <c r="T1055" s="61" t="s">
        <v>7066</v>
      </c>
      <c r="U1055" s="61" t="s">
        <v>3780</v>
      </c>
      <c r="V1055" s="62"/>
      <c r="W1055" s="61" t="str">
        <f t="shared" si="50"/>
        <v>08</v>
      </c>
      <c r="X1055" s="62" t="str">
        <f t="shared" si="51"/>
        <v>18</v>
      </c>
      <c r="Y1055" s="63">
        <v>1</v>
      </c>
    </row>
    <row r="1056" spans="1:25" ht="14.4">
      <c r="A1056" s="61" t="s">
        <v>190</v>
      </c>
      <c r="B1056" s="61" t="s">
        <v>40</v>
      </c>
      <c r="C1056" s="61" t="s">
        <v>2013</v>
      </c>
      <c r="D1056" s="61" t="s">
        <v>3829</v>
      </c>
      <c r="E1056" s="61" t="s">
        <v>1776</v>
      </c>
      <c r="F1056" s="61" t="s">
        <v>1776</v>
      </c>
      <c r="G1056" s="61" t="s">
        <v>1776</v>
      </c>
      <c r="H1056" s="61" t="s">
        <v>1776</v>
      </c>
      <c r="I1056" s="61" t="s">
        <v>1776</v>
      </c>
      <c r="J1056" s="62" t="e">
        <f t="shared" si="49"/>
        <v>#VALUE!</v>
      </c>
      <c r="K1056" s="63"/>
      <c r="M1056" s="61" t="s">
        <v>169</v>
      </c>
      <c r="N1056" s="61" t="s">
        <v>165</v>
      </c>
      <c r="O1056" s="61" t="s">
        <v>166</v>
      </c>
      <c r="P1056" s="61" t="s">
        <v>3960</v>
      </c>
      <c r="Q1056" s="61" t="s">
        <v>3812</v>
      </c>
      <c r="R1056" s="61" t="s">
        <v>7065</v>
      </c>
      <c r="S1056" s="61" t="s">
        <v>3780</v>
      </c>
      <c r="T1056" s="61" t="s">
        <v>7067</v>
      </c>
      <c r="U1056" s="61" t="s">
        <v>3780</v>
      </c>
      <c r="V1056" s="62"/>
      <c r="W1056" s="61" t="str">
        <f t="shared" si="50"/>
        <v>08</v>
      </c>
      <c r="X1056" s="62" t="str">
        <f t="shared" si="51"/>
        <v>19</v>
      </c>
      <c r="Y1056" s="63">
        <v>1</v>
      </c>
    </row>
    <row r="1057" spans="1:25" ht="14.4">
      <c r="A1057" s="61" t="s">
        <v>190</v>
      </c>
      <c r="B1057" s="61" t="s">
        <v>40</v>
      </c>
      <c r="C1057" s="61" t="s">
        <v>2013</v>
      </c>
      <c r="D1057" s="61" t="s">
        <v>3798</v>
      </c>
      <c r="E1057" s="61" t="s">
        <v>1776</v>
      </c>
      <c r="F1057" s="61" t="s">
        <v>1776</v>
      </c>
      <c r="G1057" s="61" t="s">
        <v>1776</v>
      </c>
      <c r="H1057" s="61" t="s">
        <v>1776</v>
      </c>
      <c r="I1057" s="61" t="s">
        <v>1776</v>
      </c>
      <c r="J1057" s="62" t="e">
        <f t="shared" si="49"/>
        <v>#VALUE!</v>
      </c>
      <c r="K1057" s="63"/>
      <c r="M1057" s="61" t="s">
        <v>768</v>
      </c>
      <c r="N1057" s="61" t="s">
        <v>165</v>
      </c>
      <c r="O1057" s="61" t="s">
        <v>166</v>
      </c>
      <c r="P1057" s="61" t="s">
        <v>3840</v>
      </c>
      <c r="Q1057" s="61" t="s">
        <v>3812</v>
      </c>
      <c r="R1057" s="61" t="s">
        <v>7068</v>
      </c>
      <c r="S1057" s="61" t="s">
        <v>3780</v>
      </c>
      <c r="T1057" s="61" t="s">
        <v>7069</v>
      </c>
      <c r="U1057" s="61" t="s">
        <v>3780</v>
      </c>
      <c r="V1057" s="62"/>
      <c r="W1057" s="61" t="str">
        <f t="shared" si="50"/>
        <v>08</v>
      </c>
      <c r="X1057" s="62" t="str">
        <f t="shared" si="51"/>
        <v>19</v>
      </c>
      <c r="Y1057" s="63">
        <v>1</v>
      </c>
    </row>
    <row r="1058" spans="1:25" ht="14.4">
      <c r="A1058" s="61" t="s">
        <v>190</v>
      </c>
      <c r="B1058" s="61" t="s">
        <v>40</v>
      </c>
      <c r="C1058" s="61" t="s">
        <v>2013</v>
      </c>
      <c r="D1058" s="61" t="s">
        <v>3807</v>
      </c>
      <c r="E1058" s="61" t="s">
        <v>3812</v>
      </c>
      <c r="F1058" s="61" t="s">
        <v>5631</v>
      </c>
      <c r="G1058" s="61" t="s">
        <v>5639</v>
      </c>
      <c r="H1058" s="61" t="s">
        <v>5631</v>
      </c>
      <c r="I1058" s="61" t="s">
        <v>5639</v>
      </c>
      <c r="J1058" s="62" t="e">
        <f t="shared" si="49"/>
        <v>#VALUE!</v>
      </c>
      <c r="K1058" s="63">
        <v>0</v>
      </c>
      <c r="M1058" s="61" t="s">
        <v>1133</v>
      </c>
      <c r="N1058" s="61" t="s">
        <v>165</v>
      </c>
      <c r="O1058" s="61" t="s">
        <v>166</v>
      </c>
      <c r="P1058" s="61" t="s">
        <v>3859</v>
      </c>
      <c r="Q1058" s="61" t="s">
        <v>3812</v>
      </c>
      <c r="R1058" s="61" t="s">
        <v>7070</v>
      </c>
      <c r="S1058" s="61" t="s">
        <v>3780</v>
      </c>
      <c r="T1058" s="61" t="s">
        <v>5676</v>
      </c>
      <c r="U1058" s="61" t="s">
        <v>3780</v>
      </c>
      <c r="V1058" s="62"/>
      <c r="W1058" s="61" t="str">
        <f t="shared" si="50"/>
        <v>08</v>
      </c>
      <c r="X1058" s="62" t="str">
        <f t="shared" si="51"/>
        <v>17</v>
      </c>
      <c r="Y1058" s="63">
        <v>1</v>
      </c>
    </row>
    <row r="1059" spans="1:25" ht="14.4">
      <c r="A1059" s="61" t="s">
        <v>190</v>
      </c>
      <c r="B1059" s="61" t="s">
        <v>40</v>
      </c>
      <c r="C1059" s="61" t="s">
        <v>2013</v>
      </c>
      <c r="D1059" s="61" t="s">
        <v>3837</v>
      </c>
      <c r="E1059" s="61" t="s">
        <v>3812</v>
      </c>
      <c r="F1059" s="61" t="s">
        <v>5631</v>
      </c>
      <c r="G1059" s="61" t="s">
        <v>5639</v>
      </c>
      <c r="H1059" s="61" t="s">
        <v>5631</v>
      </c>
      <c r="I1059" s="61" t="s">
        <v>5639</v>
      </c>
      <c r="J1059" s="62" t="e">
        <f t="shared" si="49"/>
        <v>#VALUE!</v>
      </c>
      <c r="K1059" s="63">
        <v>0</v>
      </c>
      <c r="M1059" s="61" t="s">
        <v>1278</v>
      </c>
      <c r="N1059" s="61" t="s">
        <v>165</v>
      </c>
      <c r="O1059" s="61" t="s">
        <v>134</v>
      </c>
      <c r="P1059" s="61" t="s">
        <v>3960</v>
      </c>
      <c r="Q1059" s="61" t="s">
        <v>3812</v>
      </c>
      <c r="R1059" s="61" t="s">
        <v>7071</v>
      </c>
      <c r="S1059" s="61" t="s">
        <v>3780</v>
      </c>
      <c r="T1059" s="61" t="s">
        <v>7072</v>
      </c>
      <c r="U1059" s="61" t="s">
        <v>3780</v>
      </c>
      <c r="V1059" s="62"/>
      <c r="W1059" s="61" t="str">
        <f t="shared" si="50"/>
        <v>08</v>
      </c>
      <c r="X1059" s="62" t="str">
        <f t="shared" si="51"/>
        <v>17</v>
      </c>
      <c r="Y1059" s="63">
        <v>1</v>
      </c>
    </row>
    <row r="1060" spans="1:25" ht="14.4">
      <c r="A1060" s="61" t="s">
        <v>190</v>
      </c>
      <c r="B1060" s="61" t="s">
        <v>40</v>
      </c>
      <c r="C1060" s="61" t="s">
        <v>2013</v>
      </c>
      <c r="D1060" s="61" t="s">
        <v>3957</v>
      </c>
      <c r="E1060" s="61" t="s">
        <v>3812</v>
      </c>
      <c r="F1060" s="61" t="s">
        <v>5631</v>
      </c>
      <c r="G1060" s="61" t="s">
        <v>5639</v>
      </c>
      <c r="H1060" s="61" t="s">
        <v>5631</v>
      </c>
      <c r="I1060" s="61" t="s">
        <v>5639</v>
      </c>
      <c r="J1060" s="62" t="e">
        <f t="shared" si="49"/>
        <v>#VALUE!</v>
      </c>
      <c r="K1060" s="63">
        <v>0</v>
      </c>
      <c r="M1060" s="61" t="s">
        <v>1741</v>
      </c>
      <c r="N1060" s="61" t="s">
        <v>165</v>
      </c>
      <c r="O1060" s="61" t="s">
        <v>183</v>
      </c>
      <c r="P1060" s="61" t="s">
        <v>3894</v>
      </c>
      <c r="Q1060" s="61" t="s">
        <v>3812</v>
      </c>
      <c r="R1060" s="61" t="s">
        <v>7071</v>
      </c>
      <c r="S1060" s="61" t="s">
        <v>3780</v>
      </c>
      <c r="T1060" s="61" t="s">
        <v>7073</v>
      </c>
      <c r="U1060" s="61" t="s">
        <v>3780</v>
      </c>
      <c r="V1060" s="62"/>
      <c r="W1060" s="61" t="str">
        <f t="shared" si="50"/>
        <v>08</v>
      </c>
      <c r="X1060" s="62" t="str">
        <f t="shared" si="51"/>
        <v>17</v>
      </c>
      <c r="Y1060" s="63">
        <v>1</v>
      </c>
    </row>
    <row r="1061" spans="1:25" ht="14.4">
      <c r="A1061" s="61" t="s">
        <v>190</v>
      </c>
      <c r="B1061" s="61" t="s">
        <v>40</v>
      </c>
      <c r="C1061" s="61" t="s">
        <v>2013</v>
      </c>
      <c r="D1061" s="61" t="s">
        <v>3947</v>
      </c>
      <c r="E1061" s="61" t="s">
        <v>3812</v>
      </c>
      <c r="F1061" s="61" t="s">
        <v>5631</v>
      </c>
      <c r="G1061" s="61" t="s">
        <v>5639</v>
      </c>
      <c r="H1061" s="61" t="s">
        <v>5631</v>
      </c>
      <c r="I1061" s="61" t="s">
        <v>5639</v>
      </c>
      <c r="J1061" s="62" t="e">
        <f t="shared" si="49"/>
        <v>#VALUE!</v>
      </c>
      <c r="K1061" s="63">
        <v>0</v>
      </c>
      <c r="M1061" s="61" t="s">
        <v>632</v>
      </c>
      <c r="N1061" s="61" t="s">
        <v>165</v>
      </c>
      <c r="O1061" s="61" t="s">
        <v>166</v>
      </c>
      <c r="P1061" s="61" t="s">
        <v>4015</v>
      </c>
      <c r="Q1061" s="61" t="s">
        <v>3812</v>
      </c>
      <c r="R1061" s="61" t="s">
        <v>7074</v>
      </c>
      <c r="S1061" s="61" t="s">
        <v>3780</v>
      </c>
      <c r="T1061" s="61" t="s">
        <v>7075</v>
      </c>
      <c r="U1061" s="61" t="s">
        <v>3780</v>
      </c>
      <c r="V1061" s="62"/>
      <c r="W1061" s="61" t="str">
        <f t="shared" si="50"/>
        <v>08</v>
      </c>
      <c r="X1061" s="62" t="str">
        <f t="shared" si="51"/>
        <v>17</v>
      </c>
      <c r="Y1061" s="63">
        <v>1</v>
      </c>
    </row>
    <row r="1062" spans="1:25" ht="14.4">
      <c r="A1062" s="61" t="s">
        <v>190</v>
      </c>
      <c r="B1062" s="61" t="s">
        <v>40</v>
      </c>
      <c r="C1062" s="61" t="s">
        <v>2013</v>
      </c>
      <c r="D1062" s="61" t="s">
        <v>3782</v>
      </c>
      <c r="E1062" s="61" t="s">
        <v>3812</v>
      </c>
      <c r="F1062" s="61" t="s">
        <v>5631</v>
      </c>
      <c r="G1062" s="61" t="s">
        <v>5639</v>
      </c>
      <c r="H1062" s="61" t="s">
        <v>5631</v>
      </c>
      <c r="I1062" s="61" t="s">
        <v>5639</v>
      </c>
      <c r="J1062" s="62" t="e">
        <f t="shared" si="49"/>
        <v>#VALUE!</v>
      </c>
      <c r="K1062" s="63">
        <v>0</v>
      </c>
      <c r="M1062" s="61" t="s">
        <v>1682</v>
      </c>
      <c r="N1062" s="61" t="s">
        <v>165</v>
      </c>
      <c r="O1062" s="61" t="s">
        <v>166</v>
      </c>
      <c r="P1062" s="61" t="s">
        <v>3794</v>
      </c>
      <c r="Q1062" s="61" t="s">
        <v>3812</v>
      </c>
      <c r="R1062" s="61" t="s">
        <v>7074</v>
      </c>
      <c r="S1062" s="61" t="s">
        <v>3780</v>
      </c>
      <c r="T1062" s="61" t="s">
        <v>7076</v>
      </c>
      <c r="U1062" s="61" t="s">
        <v>3780</v>
      </c>
      <c r="V1062" s="62"/>
      <c r="W1062" s="61" t="str">
        <f t="shared" si="50"/>
        <v>08</v>
      </c>
      <c r="X1062" s="62" t="str">
        <f t="shared" si="51"/>
        <v>18</v>
      </c>
      <c r="Y1062" s="63">
        <v>1</v>
      </c>
    </row>
    <row r="1063" spans="1:25" ht="14.4">
      <c r="A1063" s="61" t="s">
        <v>190</v>
      </c>
      <c r="B1063" s="61" t="s">
        <v>40</v>
      </c>
      <c r="C1063" s="61" t="s">
        <v>2013</v>
      </c>
      <c r="D1063" s="61" t="s">
        <v>3834</v>
      </c>
      <c r="E1063" s="61" t="s">
        <v>1776</v>
      </c>
      <c r="F1063" s="61" t="s">
        <v>1776</v>
      </c>
      <c r="G1063" s="61" t="s">
        <v>1776</v>
      </c>
      <c r="H1063" s="61" t="s">
        <v>1776</v>
      </c>
      <c r="I1063" s="61" t="s">
        <v>1776</v>
      </c>
      <c r="J1063" s="62" t="e">
        <f t="shared" si="49"/>
        <v>#VALUE!</v>
      </c>
      <c r="K1063" s="63"/>
      <c r="M1063" s="61" t="s">
        <v>1548</v>
      </c>
      <c r="N1063" s="61" t="s">
        <v>165</v>
      </c>
      <c r="O1063" s="61" t="s">
        <v>166</v>
      </c>
      <c r="P1063" s="61" t="s">
        <v>3807</v>
      </c>
      <c r="Q1063" s="61" t="s">
        <v>3812</v>
      </c>
      <c r="R1063" s="61" t="s">
        <v>7077</v>
      </c>
      <c r="S1063" s="61" t="s">
        <v>3780</v>
      </c>
      <c r="T1063" s="61" t="s">
        <v>6287</v>
      </c>
      <c r="U1063" s="61" t="s">
        <v>3780</v>
      </c>
      <c r="V1063" s="62"/>
      <c r="W1063" s="61" t="str">
        <f t="shared" si="50"/>
        <v>08</v>
      </c>
      <c r="X1063" s="62" t="str">
        <f t="shared" si="51"/>
        <v>17</v>
      </c>
      <c r="Y1063" s="63">
        <v>1</v>
      </c>
    </row>
    <row r="1064" spans="1:25" ht="14.4">
      <c r="A1064" s="61" t="s">
        <v>190</v>
      </c>
      <c r="B1064" s="61" t="s">
        <v>40</v>
      </c>
      <c r="C1064" s="61" t="s">
        <v>2013</v>
      </c>
      <c r="D1064" s="61" t="s">
        <v>3823</v>
      </c>
      <c r="E1064" s="61" t="s">
        <v>1776</v>
      </c>
      <c r="F1064" s="61" t="s">
        <v>1776</v>
      </c>
      <c r="G1064" s="61" t="s">
        <v>1776</v>
      </c>
      <c r="H1064" s="61" t="s">
        <v>1776</v>
      </c>
      <c r="I1064" s="61" t="s">
        <v>1776</v>
      </c>
      <c r="J1064" s="62" t="e">
        <f t="shared" si="49"/>
        <v>#VALUE!</v>
      </c>
      <c r="K1064" s="63"/>
      <c r="M1064" s="61" t="s">
        <v>1722</v>
      </c>
      <c r="N1064" s="61" t="s">
        <v>165</v>
      </c>
      <c r="O1064" s="61" t="s">
        <v>166</v>
      </c>
      <c r="P1064" s="61" t="s">
        <v>3957</v>
      </c>
      <c r="Q1064" s="61" t="s">
        <v>3812</v>
      </c>
      <c r="R1064" s="61" t="s">
        <v>5978</v>
      </c>
      <c r="S1064" s="61" t="s">
        <v>3780</v>
      </c>
      <c r="T1064" s="61" t="s">
        <v>7078</v>
      </c>
      <c r="U1064" s="61" t="s">
        <v>3780</v>
      </c>
      <c r="V1064" s="62"/>
      <c r="W1064" s="61" t="str">
        <f t="shared" si="50"/>
        <v>08</v>
      </c>
      <c r="X1064" s="62" t="str">
        <f t="shared" si="51"/>
        <v>17</v>
      </c>
      <c r="Y1064" s="63">
        <v>1</v>
      </c>
    </row>
    <row r="1065" spans="1:25" ht="14.4">
      <c r="A1065" s="61" t="s">
        <v>190</v>
      </c>
      <c r="B1065" s="61" t="s">
        <v>40</v>
      </c>
      <c r="C1065" s="61" t="s">
        <v>2013</v>
      </c>
      <c r="D1065" s="61" t="s">
        <v>3894</v>
      </c>
      <c r="E1065" s="61" t="s">
        <v>3849</v>
      </c>
      <c r="F1065" s="61" t="s">
        <v>5631</v>
      </c>
      <c r="G1065" s="61" t="s">
        <v>5639</v>
      </c>
      <c r="H1065" s="61" t="s">
        <v>5631</v>
      </c>
      <c r="I1065" s="61" t="s">
        <v>5639</v>
      </c>
      <c r="J1065" s="62" t="e">
        <f t="shared" si="49"/>
        <v>#VALUE!</v>
      </c>
      <c r="K1065" s="63">
        <v>0</v>
      </c>
      <c r="M1065" s="61" t="s">
        <v>766</v>
      </c>
      <c r="N1065" s="61" t="s">
        <v>165</v>
      </c>
      <c r="O1065" s="61" t="s">
        <v>166</v>
      </c>
      <c r="P1065" s="61" t="s">
        <v>3862</v>
      </c>
      <c r="Q1065" s="61" t="s">
        <v>3812</v>
      </c>
      <c r="R1065" s="61" t="s">
        <v>7079</v>
      </c>
      <c r="S1065" s="61" t="s">
        <v>3780</v>
      </c>
      <c r="T1065" s="61" t="s">
        <v>7080</v>
      </c>
      <c r="U1065" s="61" t="s">
        <v>3780</v>
      </c>
      <c r="V1065" s="62"/>
      <c r="W1065" s="61" t="str">
        <f t="shared" si="50"/>
        <v>08</v>
      </c>
      <c r="X1065" s="62" t="str">
        <f t="shared" si="51"/>
        <v>18</v>
      </c>
      <c r="Y1065" s="63">
        <v>1</v>
      </c>
    </row>
    <row r="1066" spans="1:25" ht="14.4">
      <c r="A1066" s="61" t="s">
        <v>190</v>
      </c>
      <c r="B1066" s="61" t="s">
        <v>40</v>
      </c>
      <c r="C1066" s="61" t="s">
        <v>2013</v>
      </c>
      <c r="D1066" s="61" t="s">
        <v>3852</v>
      </c>
      <c r="E1066" s="61" t="s">
        <v>3849</v>
      </c>
      <c r="F1066" s="61" t="s">
        <v>5631</v>
      </c>
      <c r="G1066" s="61" t="s">
        <v>5639</v>
      </c>
      <c r="H1066" s="61" t="s">
        <v>5631</v>
      </c>
      <c r="I1066" s="61" t="s">
        <v>5639</v>
      </c>
      <c r="J1066" s="62" t="e">
        <f t="shared" si="49"/>
        <v>#VALUE!</v>
      </c>
      <c r="K1066" s="63">
        <v>0</v>
      </c>
      <c r="M1066" s="61" t="s">
        <v>1515</v>
      </c>
      <c r="N1066" s="61" t="s">
        <v>165</v>
      </c>
      <c r="O1066" s="61" t="s">
        <v>134</v>
      </c>
      <c r="P1066" s="61" t="s">
        <v>3811</v>
      </c>
      <c r="Q1066" s="61" t="s">
        <v>3812</v>
      </c>
      <c r="R1066" s="61" t="s">
        <v>7079</v>
      </c>
      <c r="S1066" s="61" t="s">
        <v>3780</v>
      </c>
      <c r="T1066" s="61" t="s">
        <v>6738</v>
      </c>
      <c r="U1066" s="61" t="s">
        <v>3780</v>
      </c>
      <c r="V1066" s="62"/>
      <c r="W1066" s="61" t="str">
        <f t="shared" si="50"/>
        <v>08</v>
      </c>
      <c r="X1066" s="62" t="str">
        <f t="shared" si="51"/>
        <v>17</v>
      </c>
      <c r="Y1066" s="63">
        <v>1</v>
      </c>
    </row>
    <row r="1067" spans="1:25" ht="14.4">
      <c r="A1067" s="61" t="s">
        <v>190</v>
      </c>
      <c r="B1067" s="61" t="s">
        <v>40</v>
      </c>
      <c r="C1067" s="61" t="s">
        <v>2013</v>
      </c>
      <c r="D1067" s="61" t="s">
        <v>3872</v>
      </c>
      <c r="E1067" s="61" t="s">
        <v>3849</v>
      </c>
      <c r="F1067" s="61" t="s">
        <v>5631</v>
      </c>
      <c r="G1067" s="61" t="s">
        <v>5639</v>
      </c>
      <c r="H1067" s="61" t="s">
        <v>5631</v>
      </c>
      <c r="I1067" s="61" t="s">
        <v>5639</v>
      </c>
      <c r="J1067" s="62" t="e">
        <f t="shared" si="49"/>
        <v>#VALUE!</v>
      </c>
      <c r="K1067" s="63">
        <v>0</v>
      </c>
      <c r="M1067" s="61" t="s">
        <v>1221</v>
      </c>
      <c r="N1067" s="61" t="s">
        <v>165</v>
      </c>
      <c r="O1067" s="61" t="s">
        <v>166</v>
      </c>
      <c r="P1067" s="61" t="s">
        <v>3957</v>
      </c>
      <c r="Q1067" s="61" t="s">
        <v>3812</v>
      </c>
      <c r="R1067" s="61" t="s">
        <v>7081</v>
      </c>
      <c r="S1067" s="61" t="s">
        <v>3780</v>
      </c>
      <c r="T1067" s="61" t="s">
        <v>3959</v>
      </c>
      <c r="U1067" s="61" t="s">
        <v>3780</v>
      </c>
      <c r="V1067" s="62"/>
      <c r="W1067" s="61" t="str">
        <f t="shared" si="50"/>
        <v>08</v>
      </c>
      <c r="X1067" s="62" t="str">
        <f t="shared" si="51"/>
        <v>17</v>
      </c>
      <c r="Y1067" s="63">
        <v>1</v>
      </c>
    </row>
    <row r="1068" spans="1:25" ht="14.4">
      <c r="A1068" s="61" t="s">
        <v>190</v>
      </c>
      <c r="B1068" s="61" t="s">
        <v>40</v>
      </c>
      <c r="C1068" s="61" t="s">
        <v>2013</v>
      </c>
      <c r="D1068" s="61" t="s">
        <v>4015</v>
      </c>
      <c r="E1068" s="61" t="s">
        <v>3849</v>
      </c>
      <c r="F1068" s="61" t="s">
        <v>5631</v>
      </c>
      <c r="G1068" s="61" t="s">
        <v>5639</v>
      </c>
      <c r="H1068" s="61" t="s">
        <v>5631</v>
      </c>
      <c r="I1068" s="61" t="s">
        <v>5639</v>
      </c>
      <c r="J1068" s="62" t="e">
        <f t="shared" si="49"/>
        <v>#VALUE!</v>
      </c>
      <c r="K1068" s="63">
        <v>0</v>
      </c>
      <c r="M1068" s="61" t="s">
        <v>766</v>
      </c>
      <c r="N1068" s="61" t="s">
        <v>165</v>
      </c>
      <c r="O1068" s="61" t="s">
        <v>166</v>
      </c>
      <c r="P1068" s="61" t="s">
        <v>3957</v>
      </c>
      <c r="Q1068" s="61" t="s">
        <v>3812</v>
      </c>
      <c r="R1068" s="61" t="s">
        <v>7082</v>
      </c>
      <c r="S1068" s="61" t="s">
        <v>3780</v>
      </c>
      <c r="T1068" s="61" t="s">
        <v>3884</v>
      </c>
      <c r="U1068" s="61" t="s">
        <v>3780</v>
      </c>
      <c r="V1068" s="62"/>
      <c r="W1068" s="61" t="str">
        <f t="shared" si="50"/>
        <v>08</v>
      </c>
      <c r="X1068" s="62" t="str">
        <f t="shared" si="51"/>
        <v>18</v>
      </c>
      <c r="Y1068" s="63">
        <v>1</v>
      </c>
    </row>
    <row r="1069" spans="1:25" ht="14.4">
      <c r="A1069" s="61" t="s">
        <v>190</v>
      </c>
      <c r="B1069" s="61" t="s">
        <v>40</v>
      </c>
      <c r="C1069" s="61" t="s">
        <v>2013</v>
      </c>
      <c r="D1069" s="61" t="s">
        <v>3886</v>
      </c>
      <c r="E1069" s="61" t="s">
        <v>3849</v>
      </c>
      <c r="F1069" s="61" t="s">
        <v>5631</v>
      </c>
      <c r="G1069" s="61" t="s">
        <v>5639</v>
      </c>
      <c r="H1069" s="61" t="s">
        <v>5631</v>
      </c>
      <c r="I1069" s="61" t="s">
        <v>5639</v>
      </c>
      <c r="J1069" s="62" t="e">
        <f t="shared" si="49"/>
        <v>#VALUE!</v>
      </c>
      <c r="K1069" s="63">
        <v>0</v>
      </c>
      <c r="M1069" s="61" t="s">
        <v>271</v>
      </c>
      <c r="N1069" s="61" t="s">
        <v>165</v>
      </c>
      <c r="O1069" s="61" t="s">
        <v>207</v>
      </c>
      <c r="P1069" s="61" t="s">
        <v>3777</v>
      </c>
      <c r="Q1069" s="61" t="s">
        <v>3812</v>
      </c>
      <c r="R1069" s="61" t="s">
        <v>7083</v>
      </c>
      <c r="S1069" s="61" t="s">
        <v>3780</v>
      </c>
      <c r="T1069" s="61" t="s">
        <v>7084</v>
      </c>
      <c r="U1069" s="61" t="s">
        <v>3780</v>
      </c>
      <c r="V1069" s="62"/>
      <c r="W1069" s="61" t="str">
        <f t="shared" si="50"/>
        <v>08</v>
      </c>
      <c r="X1069" s="62" t="str">
        <f t="shared" si="51"/>
        <v>18</v>
      </c>
      <c r="Y1069" s="63">
        <v>1</v>
      </c>
    </row>
    <row r="1070" spans="1:25" ht="14.4">
      <c r="A1070" s="61" t="s">
        <v>1290</v>
      </c>
      <c r="B1070" s="61" t="s">
        <v>40</v>
      </c>
      <c r="C1070" s="61" t="s">
        <v>2016</v>
      </c>
      <c r="D1070" s="61" t="s">
        <v>3938</v>
      </c>
      <c r="E1070" s="61" t="s">
        <v>1776</v>
      </c>
      <c r="F1070" s="61" t="s">
        <v>1776</v>
      </c>
      <c r="G1070" s="61" t="s">
        <v>1776</v>
      </c>
      <c r="H1070" s="61" t="s">
        <v>1776</v>
      </c>
      <c r="I1070" s="61" t="s">
        <v>1776</v>
      </c>
      <c r="J1070" s="62" t="e">
        <f t="shared" si="49"/>
        <v>#VALUE!</v>
      </c>
      <c r="K1070" s="63"/>
      <c r="M1070" s="61" t="s">
        <v>632</v>
      </c>
      <c r="N1070" s="61" t="s">
        <v>165</v>
      </c>
      <c r="O1070" s="61" t="s">
        <v>166</v>
      </c>
      <c r="P1070" s="61" t="s">
        <v>3960</v>
      </c>
      <c r="Q1070" s="61" t="s">
        <v>3812</v>
      </c>
      <c r="R1070" s="61" t="s">
        <v>7085</v>
      </c>
      <c r="S1070" s="61" t="s">
        <v>3780</v>
      </c>
      <c r="T1070" s="61" t="s">
        <v>7086</v>
      </c>
      <c r="U1070" s="61" t="s">
        <v>3780</v>
      </c>
      <c r="V1070" s="62"/>
      <c r="W1070" s="61" t="str">
        <f t="shared" si="50"/>
        <v>08</v>
      </c>
      <c r="X1070" s="62" t="str">
        <f t="shared" si="51"/>
        <v>17</v>
      </c>
      <c r="Y1070" s="63">
        <v>1</v>
      </c>
    </row>
    <row r="1071" spans="1:25" ht="14.4">
      <c r="A1071" s="61" t="s">
        <v>1290</v>
      </c>
      <c r="B1071" s="61" t="s">
        <v>40</v>
      </c>
      <c r="C1071" s="61" t="s">
        <v>2016</v>
      </c>
      <c r="D1071" s="61" t="s">
        <v>3950</v>
      </c>
      <c r="E1071" s="61" t="s">
        <v>1776</v>
      </c>
      <c r="F1071" s="61" t="s">
        <v>1776</v>
      </c>
      <c r="G1071" s="61" t="s">
        <v>1776</v>
      </c>
      <c r="H1071" s="61" t="s">
        <v>1776</v>
      </c>
      <c r="I1071" s="61" t="s">
        <v>1776</v>
      </c>
      <c r="J1071" s="62" t="e">
        <f t="shared" si="49"/>
        <v>#VALUE!</v>
      </c>
      <c r="K1071" s="63"/>
      <c r="M1071" s="61" t="s">
        <v>632</v>
      </c>
      <c r="N1071" s="61" t="s">
        <v>165</v>
      </c>
      <c r="O1071" s="61" t="s">
        <v>166</v>
      </c>
      <c r="P1071" s="61" t="s">
        <v>3872</v>
      </c>
      <c r="Q1071" s="61" t="s">
        <v>3812</v>
      </c>
      <c r="R1071" s="61" t="s">
        <v>7085</v>
      </c>
      <c r="S1071" s="61" t="s">
        <v>3780</v>
      </c>
      <c r="T1071" s="61" t="s">
        <v>6261</v>
      </c>
      <c r="U1071" s="61" t="s">
        <v>3780</v>
      </c>
      <c r="V1071" s="62"/>
      <c r="W1071" s="61" t="str">
        <f t="shared" si="50"/>
        <v>08</v>
      </c>
      <c r="X1071" s="62" t="str">
        <f t="shared" si="51"/>
        <v>17</v>
      </c>
      <c r="Y1071" s="63">
        <v>1</v>
      </c>
    </row>
    <row r="1072" spans="1:25" ht="14.4">
      <c r="A1072" s="61" t="s">
        <v>1290</v>
      </c>
      <c r="B1072" s="61" t="s">
        <v>40</v>
      </c>
      <c r="C1072" s="61" t="s">
        <v>2016</v>
      </c>
      <c r="D1072" s="61" t="s">
        <v>3826</v>
      </c>
      <c r="E1072" s="61" t="s">
        <v>3812</v>
      </c>
      <c r="F1072" s="61" t="s">
        <v>5631</v>
      </c>
      <c r="G1072" s="61" t="s">
        <v>3767</v>
      </c>
      <c r="H1072" s="61" t="s">
        <v>5631</v>
      </c>
      <c r="I1072" s="61" t="s">
        <v>3767</v>
      </c>
      <c r="J1072" s="62" t="e">
        <f t="shared" si="49"/>
        <v>#VALUE!</v>
      </c>
      <c r="K1072" s="63">
        <v>0</v>
      </c>
      <c r="M1072" s="61" t="s">
        <v>1741</v>
      </c>
      <c r="N1072" s="61" t="s">
        <v>165</v>
      </c>
      <c r="O1072" s="61" t="s">
        <v>183</v>
      </c>
      <c r="P1072" s="61" t="s">
        <v>3872</v>
      </c>
      <c r="Q1072" s="61" t="s">
        <v>3812</v>
      </c>
      <c r="R1072" s="61" t="s">
        <v>7087</v>
      </c>
      <c r="S1072" s="61" t="s">
        <v>3780</v>
      </c>
      <c r="T1072" s="61" t="s">
        <v>7088</v>
      </c>
      <c r="U1072" s="61" t="s">
        <v>3780</v>
      </c>
      <c r="V1072" s="62"/>
      <c r="W1072" s="61" t="str">
        <f t="shared" si="50"/>
        <v>08</v>
      </c>
      <c r="X1072" s="62" t="str">
        <f t="shared" si="51"/>
        <v>17</v>
      </c>
      <c r="Y1072" s="63">
        <v>1</v>
      </c>
    </row>
    <row r="1073" spans="1:25" ht="14.4">
      <c r="A1073" s="61" t="s">
        <v>1290</v>
      </c>
      <c r="B1073" s="61" t="s">
        <v>40</v>
      </c>
      <c r="C1073" s="61" t="s">
        <v>2016</v>
      </c>
      <c r="D1073" s="61" t="s">
        <v>3992</v>
      </c>
      <c r="E1073" s="61" t="s">
        <v>3812</v>
      </c>
      <c r="F1073" s="61" t="s">
        <v>5631</v>
      </c>
      <c r="G1073" s="61" t="s">
        <v>3767</v>
      </c>
      <c r="H1073" s="61" t="s">
        <v>5631</v>
      </c>
      <c r="I1073" s="61" t="s">
        <v>3767</v>
      </c>
      <c r="J1073" s="62" t="e">
        <f t="shared" si="49"/>
        <v>#VALUE!</v>
      </c>
      <c r="K1073" s="63">
        <v>0</v>
      </c>
      <c r="M1073" s="61" t="s">
        <v>632</v>
      </c>
      <c r="N1073" s="61" t="s">
        <v>165</v>
      </c>
      <c r="O1073" s="61" t="s">
        <v>166</v>
      </c>
      <c r="P1073" s="61" t="s">
        <v>3938</v>
      </c>
      <c r="Q1073" s="61" t="s">
        <v>3812</v>
      </c>
      <c r="R1073" s="61" t="s">
        <v>7089</v>
      </c>
      <c r="S1073" s="61" t="s">
        <v>3780</v>
      </c>
      <c r="T1073" s="61" t="s">
        <v>4082</v>
      </c>
      <c r="U1073" s="61" t="s">
        <v>3780</v>
      </c>
      <c r="V1073" s="62"/>
      <c r="W1073" s="61" t="str">
        <f t="shared" si="50"/>
        <v>08</v>
      </c>
      <c r="X1073" s="62" t="str">
        <f t="shared" si="51"/>
        <v>17</v>
      </c>
      <c r="Y1073" s="63">
        <v>1</v>
      </c>
    </row>
    <row r="1074" spans="1:25" ht="14.4">
      <c r="A1074" s="61" t="s">
        <v>1290</v>
      </c>
      <c r="B1074" s="61" t="s">
        <v>40</v>
      </c>
      <c r="C1074" s="61" t="s">
        <v>2016</v>
      </c>
      <c r="D1074" s="61" t="s">
        <v>3777</v>
      </c>
      <c r="E1074" s="61" t="s">
        <v>3812</v>
      </c>
      <c r="F1074" s="61" t="s">
        <v>5631</v>
      </c>
      <c r="G1074" s="61" t="s">
        <v>3767</v>
      </c>
      <c r="H1074" s="61" t="s">
        <v>5631</v>
      </c>
      <c r="I1074" s="61" t="s">
        <v>3767</v>
      </c>
      <c r="J1074" s="62" t="e">
        <f t="shared" si="49"/>
        <v>#VALUE!</v>
      </c>
      <c r="K1074" s="63">
        <v>0</v>
      </c>
      <c r="M1074" s="61" t="s">
        <v>925</v>
      </c>
      <c r="N1074" s="61" t="s">
        <v>165</v>
      </c>
      <c r="O1074" s="61" t="s">
        <v>166</v>
      </c>
      <c r="P1074" s="61" t="s">
        <v>3819</v>
      </c>
      <c r="Q1074" s="61" t="s">
        <v>3812</v>
      </c>
      <c r="R1074" s="61" t="s">
        <v>7089</v>
      </c>
      <c r="S1074" s="61" t="s">
        <v>3780</v>
      </c>
      <c r="T1074" s="61" t="s">
        <v>6504</v>
      </c>
      <c r="U1074" s="61" t="s">
        <v>3780</v>
      </c>
      <c r="V1074" s="62"/>
      <c r="W1074" s="61" t="str">
        <f t="shared" si="50"/>
        <v>08</v>
      </c>
      <c r="X1074" s="62" t="str">
        <f t="shared" si="51"/>
        <v>17</v>
      </c>
      <c r="Y1074" s="63">
        <v>1</v>
      </c>
    </row>
    <row r="1075" spans="1:25" ht="14.4">
      <c r="A1075" s="61" t="s">
        <v>1290</v>
      </c>
      <c r="B1075" s="61" t="s">
        <v>40</v>
      </c>
      <c r="C1075" s="61" t="s">
        <v>2016</v>
      </c>
      <c r="D1075" s="61" t="s">
        <v>3819</v>
      </c>
      <c r="E1075" s="61" t="s">
        <v>3812</v>
      </c>
      <c r="F1075" s="61" t="s">
        <v>5631</v>
      </c>
      <c r="G1075" s="61" t="s">
        <v>3767</v>
      </c>
      <c r="H1075" s="61" t="s">
        <v>5631</v>
      </c>
      <c r="I1075" s="61" t="s">
        <v>3767</v>
      </c>
      <c r="J1075" s="62" t="e">
        <f t="shared" si="49"/>
        <v>#VALUE!</v>
      </c>
      <c r="K1075" s="63">
        <v>0</v>
      </c>
      <c r="M1075" s="61" t="s">
        <v>1142</v>
      </c>
      <c r="N1075" s="61" t="s">
        <v>165</v>
      </c>
      <c r="O1075" s="61" t="s">
        <v>166</v>
      </c>
      <c r="P1075" s="61" t="s">
        <v>3837</v>
      </c>
      <c r="Q1075" s="61" t="s">
        <v>3812</v>
      </c>
      <c r="R1075" s="61" t="s">
        <v>7090</v>
      </c>
      <c r="S1075" s="61" t="s">
        <v>3780</v>
      </c>
      <c r="T1075" s="61" t="s">
        <v>6080</v>
      </c>
      <c r="U1075" s="61" t="s">
        <v>3780</v>
      </c>
      <c r="V1075" s="62"/>
      <c r="W1075" s="61" t="str">
        <f t="shared" si="50"/>
        <v>08</v>
      </c>
      <c r="X1075" s="62" t="str">
        <f t="shared" si="51"/>
        <v>17</v>
      </c>
      <c r="Y1075" s="63">
        <v>1</v>
      </c>
    </row>
    <row r="1076" spans="1:25" ht="14.4">
      <c r="A1076" s="61" t="s">
        <v>1290</v>
      </c>
      <c r="B1076" s="61" t="s">
        <v>40</v>
      </c>
      <c r="C1076" s="61" t="s">
        <v>2016</v>
      </c>
      <c r="D1076" s="61" t="s">
        <v>3867</v>
      </c>
      <c r="E1076" s="61" t="s">
        <v>3812</v>
      </c>
      <c r="F1076" s="61" t="s">
        <v>5631</v>
      </c>
      <c r="G1076" s="61" t="s">
        <v>3767</v>
      </c>
      <c r="H1076" s="61" t="s">
        <v>5631</v>
      </c>
      <c r="I1076" s="61" t="s">
        <v>3767</v>
      </c>
      <c r="J1076" s="62" t="e">
        <f t="shared" si="49"/>
        <v>#VALUE!</v>
      </c>
      <c r="K1076" s="63">
        <v>0</v>
      </c>
      <c r="M1076" s="61" t="s">
        <v>1464</v>
      </c>
      <c r="N1076" s="61" t="s">
        <v>165</v>
      </c>
      <c r="O1076" s="61" t="s">
        <v>166</v>
      </c>
      <c r="P1076" s="61" t="s">
        <v>3957</v>
      </c>
      <c r="Q1076" s="61" t="s">
        <v>3812</v>
      </c>
      <c r="R1076" s="61" t="s">
        <v>7091</v>
      </c>
      <c r="S1076" s="61" t="s">
        <v>3780</v>
      </c>
      <c r="T1076" s="61" t="s">
        <v>7092</v>
      </c>
      <c r="U1076" s="61" t="s">
        <v>3780</v>
      </c>
      <c r="V1076" s="62"/>
      <c r="W1076" s="61" t="str">
        <f t="shared" si="50"/>
        <v>08</v>
      </c>
      <c r="X1076" s="62" t="str">
        <f t="shared" si="51"/>
        <v>17</v>
      </c>
      <c r="Y1076" s="63">
        <v>1</v>
      </c>
    </row>
    <row r="1077" spans="1:25" ht="14.4">
      <c r="A1077" s="61" t="s">
        <v>1290</v>
      </c>
      <c r="B1077" s="61" t="s">
        <v>40</v>
      </c>
      <c r="C1077" s="61" t="s">
        <v>2016</v>
      </c>
      <c r="D1077" s="61" t="s">
        <v>3789</v>
      </c>
      <c r="E1077" s="61" t="s">
        <v>1776</v>
      </c>
      <c r="F1077" s="61" t="s">
        <v>1776</v>
      </c>
      <c r="G1077" s="61" t="s">
        <v>1776</v>
      </c>
      <c r="H1077" s="61" t="s">
        <v>1776</v>
      </c>
      <c r="I1077" s="61" t="s">
        <v>1776</v>
      </c>
      <c r="J1077" s="62" t="e">
        <f t="shared" si="49"/>
        <v>#VALUE!</v>
      </c>
      <c r="K1077" s="63"/>
      <c r="M1077" s="61" t="s">
        <v>1133</v>
      </c>
      <c r="N1077" s="61" t="s">
        <v>165</v>
      </c>
      <c r="O1077" s="61" t="s">
        <v>166</v>
      </c>
      <c r="P1077" s="61" t="s">
        <v>3840</v>
      </c>
      <c r="Q1077" s="61" t="s">
        <v>3812</v>
      </c>
      <c r="R1077" s="61" t="s">
        <v>7093</v>
      </c>
      <c r="S1077" s="61" t="s">
        <v>3780</v>
      </c>
      <c r="T1077" s="61" t="s">
        <v>5730</v>
      </c>
      <c r="U1077" s="61" t="s">
        <v>3780</v>
      </c>
      <c r="V1077" s="62"/>
      <c r="W1077" s="61" t="str">
        <f t="shared" si="50"/>
        <v>08</v>
      </c>
      <c r="X1077" s="62" t="str">
        <f t="shared" si="51"/>
        <v>17</v>
      </c>
      <c r="Y1077" s="63">
        <v>1</v>
      </c>
    </row>
    <row r="1078" spans="1:25" ht="14.4">
      <c r="A1078" s="61" t="s">
        <v>1290</v>
      </c>
      <c r="B1078" s="61" t="s">
        <v>40</v>
      </c>
      <c r="C1078" s="61" t="s">
        <v>2016</v>
      </c>
      <c r="D1078" s="61" t="s">
        <v>3862</v>
      </c>
      <c r="E1078" s="61" t="s">
        <v>1776</v>
      </c>
      <c r="F1078" s="61" t="s">
        <v>1776</v>
      </c>
      <c r="G1078" s="61" t="s">
        <v>1776</v>
      </c>
      <c r="H1078" s="61" t="s">
        <v>1776</v>
      </c>
      <c r="I1078" s="61" t="s">
        <v>1776</v>
      </c>
      <c r="J1078" s="62" t="e">
        <f t="shared" si="49"/>
        <v>#VALUE!</v>
      </c>
      <c r="K1078" s="63"/>
      <c r="M1078" s="61" t="s">
        <v>931</v>
      </c>
      <c r="N1078" s="61" t="s">
        <v>165</v>
      </c>
      <c r="O1078" s="61" t="s">
        <v>134</v>
      </c>
      <c r="P1078" s="61" t="s">
        <v>3802</v>
      </c>
      <c r="Q1078" s="61" t="s">
        <v>3812</v>
      </c>
      <c r="R1078" s="61" t="s">
        <v>7094</v>
      </c>
      <c r="S1078" s="61" t="s">
        <v>3780</v>
      </c>
      <c r="T1078" s="61" t="s">
        <v>7095</v>
      </c>
      <c r="U1078" s="61" t="s">
        <v>3780</v>
      </c>
      <c r="V1078" s="62"/>
      <c r="W1078" s="61" t="str">
        <f t="shared" si="50"/>
        <v>08</v>
      </c>
      <c r="X1078" s="62" t="str">
        <f t="shared" si="51"/>
        <v>17</v>
      </c>
      <c r="Y1078" s="63">
        <v>1</v>
      </c>
    </row>
    <row r="1079" spans="1:25" ht="14.4">
      <c r="A1079" s="61" t="s">
        <v>1290</v>
      </c>
      <c r="B1079" s="61" t="s">
        <v>40</v>
      </c>
      <c r="C1079" s="61" t="s">
        <v>2016</v>
      </c>
      <c r="D1079" s="61" t="s">
        <v>3829</v>
      </c>
      <c r="E1079" s="61" t="s">
        <v>1776</v>
      </c>
      <c r="F1079" s="61" t="s">
        <v>1776</v>
      </c>
      <c r="G1079" s="61" t="s">
        <v>1776</v>
      </c>
      <c r="H1079" s="61" t="s">
        <v>1776</v>
      </c>
      <c r="I1079" s="61" t="s">
        <v>1776</v>
      </c>
      <c r="J1079" s="62" t="e">
        <f t="shared" si="49"/>
        <v>#VALUE!</v>
      </c>
      <c r="K1079" s="63"/>
      <c r="M1079" s="61" t="s">
        <v>182</v>
      </c>
      <c r="N1079" s="61" t="s">
        <v>165</v>
      </c>
      <c r="O1079" s="61" t="s">
        <v>183</v>
      </c>
      <c r="P1079" s="61" t="s">
        <v>3837</v>
      </c>
      <c r="Q1079" s="61" t="s">
        <v>3812</v>
      </c>
      <c r="R1079" s="61" t="s">
        <v>7096</v>
      </c>
      <c r="S1079" s="61" t="s">
        <v>3780</v>
      </c>
      <c r="T1079" s="61" t="s">
        <v>7097</v>
      </c>
      <c r="U1079" s="61" t="s">
        <v>3780</v>
      </c>
      <c r="V1079" s="62"/>
      <c r="W1079" s="61" t="str">
        <f t="shared" si="50"/>
        <v>08</v>
      </c>
      <c r="X1079" s="62" t="str">
        <f t="shared" si="51"/>
        <v>17</v>
      </c>
      <c r="Y1079" s="63">
        <v>1</v>
      </c>
    </row>
    <row r="1080" spans="1:25" ht="14.4">
      <c r="A1080" s="61" t="s">
        <v>1290</v>
      </c>
      <c r="B1080" s="61" t="s">
        <v>40</v>
      </c>
      <c r="C1080" s="61" t="s">
        <v>2016</v>
      </c>
      <c r="D1080" s="61" t="s">
        <v>3834</v>
      </c>
      <c r="E1080" s="61" t="s">
        <v>1776</v>
      </c>
      <c r="F1080" s="61" t="s">
        <v>1776</v>
      </c>
      <c r="G1080" s="61" t="s">
        <v>1776</v>
      </c>
      <c r="H1080" s="61" t="s">
        <v>1776</v>
      </c>
      <c r="I1080" s="61" t="s">
        <v>1776</v>
      </c>
      <c r="J1080" s="62" t="e">
        <f t="shared" si="49"/>
        <v>#VALUE!</v>
      </c>
      <c r="K1080" s="63"/>
      <c r="M1080" s="61" t="s">
        <v>1398</v>
      </c>
      <c r="N1080" s="61" t="s">
        <v>165</v>
      </c>
      <c r="O1080" s="61" t="s">
        <v>166</v>
      </c>
      <c r="P1080" s="61" t="s">
        <v>3794</v>
      </c>
      <c r="Q1080" s="61" t="s">
        <v>3812</v>
      </c>
      <c r="R1080" s="61" t="s">
        <v>7098</v>
      </c>
      <c r="S1080" s="61" t="s">
        <v>3780</v>
      </c>
      <c r="T1080" s="61" t="s">
        <v>7099</v>
      </c>
      <c r="U1080" s="61" t="s">
        <v>3780</v>
      </c>
      <c r="V1080" s="62"/>
      <c r="W1080" s="61" t="str">
        <f t="shared" si="50"/>
        <v>08</v>
      </c>
      <c r="X1080" s="62" t="str">
        <f t="shared" si="51"/>
        <v>18</v>
      </c>
      <c r="Y1080" s="63">
        <v>1</v>
      </c>
    </row>
    <row r="1081" spans="1:25" ht="14.4">
      <c r="A1081" s="61" t="s">
        <v>1290</v>
      </c>
      <c r="B1081" s="61" t="s">
        <v>40</v>
      </c>
      <c r="C1081" s="61" t="s">
        <v>2016</v>
      </c>
      <c r="D1081" s="61" t="s">
        <v>3823</v>
      </c>
      <c r="E1081" s="61" t="s">
        <v>1776</v>
      </c>
      <c r="F1081" s="61" t="s">
        <v>1776</v>
      </c>
      <c r="G1081" s="61" t="s">
        <v>1776</v>
      </c>
      <c r="H1081" s="61" t="s">
        <v>1776</v>
      </c>
      <c r="I1081" s="61" t="s">
        <v>1776</v>
      </c>
      <c r="J1081" s="62" t="e">
        <f t="shared" si="49"/>
        <v>#VALUE!</v>
      </c>
      <c r="K1081" s="63"/>
      <c r="M1081" s="61" t="s">
        <v>1682</v>
      </c>
      <c r="N1081" s="61" t="s">
        <v>165</v>
      </c>
      <c r="O1081" s="61" t="s">
        <v>166</v>
      </c>
      <c r="P1081" s="61" t="s">
        <v>3837</v>
      </c>
      <c r="Q1081" s="61" t="s">
        <v>3812</v>
      </c>
      <c r="R1081" s="61" t="s">
        <v>7098</v>
      </c>
      <c r="S1081" s="61" t="s">
        <v>3780</v>
      </c>
      <c r="T1081" s="61" t="s">
        <v>6842</v>
      </c>
      <c r="U1081" s="61" t="s">
        <v>3780</v>
      </c>
      <c r="V1081" s="62"/>
      <c r="W1081" s="61" t="str">
        <f t="shared" si="50"/>
        <v>08</v>
      </c>
      <c r="X1081" s="62" t="str">
        <f t="shared" si="51"/>
        <v>17</v>
      </c>
      <c r="Y1081" s="63">
        <v>1</v>
      </c>
    </row>
    <row r="1082" spans="1:25" ht="14.4">
      <c r="A1082" s="61" t="s">
        <v>1290</v>
      </c>
      <c r="B1082" s="61" t="s">
        <v>40</v>
      </c>
      <c r="C1082" s="61" t="s">
        <v>2016</v>
      </c>
      <c r="D1082" s="61" t="s">
        <v>3886</v>
      </c>
      <c r="E1082" s="61" t="s">
        <v>1776</v>
      </c>
      <c r="F1082" s="61" t="s">
        <v>1776</v>
      </c>
      <c r="G1082" s="61" t="s">
        <v>1776</v>
      </c>
      <c r="H1082" s="61" t="s">
        <v>1776</v>
      </c>
      <c r="I1082" s="61" t="s">
        <v>1776</v>
      </c>
      <c r="J1082" s="62" t="e">
        <f t="shared" si="49"/>
        <v>#VALUE!</v>
      </c>
      <c r="K1082" s="63"/>
      <c r="M1082" s="61" t="s">
        <v>182</v>
      </c>
      <c r="N1082" s="61" t="s">
        <v>165</v>
      </c>
      <c r="O1082" s="61" t="s">
        <v>183</v>
      </c>
      <c r="P1082" s="61" t="s">
        <v>3862</v>
      </c>
      <c r="Q1082" s="61" t="s">
        <v>3812</v>
      </c>
      <c r="R1082" s="61" t="s">
        <v>7100</v>
      </c>
      <c r="S1082" s="61" t="s">
        <v>3780</v>
      </c>
      <c r="T1082" s="61" t="s">
        <v>5899</v>
      </c>
      <c r="U1082" s="61" t="s">
        <v>3780</v>
      </c>
      <c r="V1082" s="62"/>
      <c r="W1082" s="61" t="str">
        <f t="shared" si="50"/>
        <v>08</v>
      </c>
      <c r="X1082" s="62" t="str">
        <f t="shared" si="51"/>
        <v>17</v>
      </c>
      <c r="Y1082" s="63">
        <v>1</v>
      </c>
    </row>
    <row r="1083" spans="1:25" ht="14.4">
      <c r="A1083" s="61" t="s">
        <v>1205</v>
      </c>
      <c r="B1083" s="61" t="s">
        <v>40</v>
      </c>
      <c r="C1083" s="61" t="s">
        <v>2016</v>
      </c>
      <c r="D1083" s="61" t="s">
        <v>3950</v>
      </c>
      <c r="E1083" s="61" t="s">
        <v>1776</v>
      </c>
      <c r="F1083" s="61" t="s">
        <v>1776</v>
      </c>
      <c r="G1083" s="61" t="s">
        <v>1776</v>
      </c>
      <c r="H1083" s="61" t="s">
        <v>1776</v>
      </c>
      <c r="I1083" s="61" t="s">
        <v>1776</v>
      </c>
      <c r="J1083" s="62" t="e">
        <f t="shared" si="49"/>
        <v>#VALUE!</v>
      </c>
      <c r="K1083" s="63"/>
      <c r="M1083" s="61" t="s">
        <v>1398</v>
      </c>
      <c r="N1083" s="61" t="s">
        <v>165</v>
      </c>
      <c r="O1083" s="61" t="s">
        <v>166</v>
      </c>
      <c r="P1083" s="61" t="s">
        <v>3921</v>
      </c>
      <c r="Q1083" s="61" t="s">
        <v>3812</v>
      </c>
      <c r="R1083" s="61" t="s">
        <v>7101</v>
      </c>
      <c r="S1083" s="61" t="s">
        <v>3780</v>
      </c>
      <c r="T1083" s="61" t="s">
        <v>5970</v>
      </c>
      <c r="U1083" s="61" t="s">
        <v>3780</v>
      </c>
      <c r="V1083" s="62"/>
      <c r="W1083" s="61" t="str">
        <f t="shared" si="50"/>
        <v>08</v>
      </c>
      <c r="X1083" s="62" t="str">
        <f t="shared" si="51"/>
        <v>17</v>
      </c>
      <c r="Y1083" s="63">
        <v>1</v>
      </c>
    </row>
    <row r="1084" spans="1:25" ht="14.4">
      <c r="A1084" s="61" t="s">
        <v>1205</v>
      </c>
      <c r="B1084" s="61" t="s">
        <v>40</v>
      </c>
      <c r="C1084" s="61" t="s">
        <v>2016</v>
      </c>
      <c r="D1084" s="61" t="s">
        <v>3826</v>
      </c>
      <c r="E1084" s="61" t="s">
        <v>1776</v>
      </c>
      <c r="F1084" s="61" t="s">
        <v>1776</v>
      </c>
      <c r="G1084" s="61" t="s">
        <v>1776</v>
      </c>
      <c r="H1084" s="61" t="s">
        <v>1776</v>
      </c>
      <c r="I1084" s="61" t="s">
        <v>1776</v>
      </c>
      <c r="J1084" s="62" t="e">
        <f t="shared" si="49"/>
        <v>#VALUE!</v>
      </c>
      <c r="K1084" s="63"/>
      <c r="M1084" s="61" t="s">
        <v>1142</v>
      </c>
      <c r="N1084" s="61" t="s">
        <v>165</v>
      </c>
      <c r="O1084" s="61" t="s">
        <v>166</v>
      </c>
      <c r="P1084" s="61" t="s">
        <v>3992</v>
      </c>
      <c r="Q1084" s="61" t="s">
        <v>3812</v>
      </c>
      <c r="R1084" s="61" t="s">
        <v>7101</v>
      </c>
      <c r="S1084" s="61" t="s">
        <v>3780</v>
      </c>
      <c r="T1084" s="61" t="s">
        <v>5689</v>
      </c>
      <c r="U1084" s="61" t="s">
        <v>3780</v>
      </c>
      <c r="V1084" s="62"/>
      <c r="W1084" s="61" t="str">
        <f t="shared" si="50"/>
        <v>08</v>
      </c>
      <c r="X1084" s="62" t="str">
        <f t="shared" si="51"/>
        <v>17</v>
      </c>
      <c r="Y1084" s="63">
        <v>1</v>
      </c>
    </row>
    <row r="1085" spans="1:25" ht="14.4">
      <c r="A1085" s="61" t="s">
        <v>1205</v>
      </c>
      <c r="B1085" s="61" t="s">
        <v>40</v>
      </c>
      <c r="C1085" s="61" t="s">
        <v>2016</v>
      </c>
      <c r="D1085" s="61" t="s">
        <v>4069</v>
      </c>
      <c r="E1085" s="61" t="s">
        <v>1776</v>
      </c>
      <c r="F1085" s="61" t="s">
        <v>1776</v>
      </c>
      <c r="G1085" s="61" t="s">
        <v>1776</v>
      </c>
      <c r="H1085" s="61" t="s">
        <v>1776</v>
      </c>
      <c r="I1085" s="61" t="s">
        <v>1776</v>
      </c>
      <c r="J1085" s="62" t="e">
        <f t="shared" si="49"/>
        <v>#VALUE!</v>
      </c>
      <c r="K1085" s="63"/>
      <c r="M1085" s="61" t="s">
        <v>182</v>
      </c>
      <c r="N1085" s="61" t="s">
        <v>165</v>
      </c>
      <c r="O1085" s="61" t="s">
        <v>183</v>
      </c>
      <c r="P1085" s="61" t="s">
        <v>3957</v>
      </c>
      <c r="Q1085" s="61" t="s">
        <v>3812</v>
      </c>
      <c r="R1085" s="61" t="s">
        <v>7102</v>
      </c>
      <c r="S1085" s="61" t="s">
        <v>3780</v>
      </c>
      <c r="T1085" s="61" t="s">
        <v>7103</v>
      </c>
      <c r="U1085" s="61" t="s">
        <v>3780</v>
      </c>
      <c r="V1085" s="62"/>
      <c r="W1085" s="61" t="str">
        <f t="shared" si="50"/>
        <v>08</v>
      </c>
      <c r="X1085" s="62" t="str">
        <f t="shared" si="51"/>
        <v>18</v>
      </c>
      <c r="Y1085" s="63">
        <v>1</v>
      </c>
    </row>
    <row r="1086" spans="1:25" ht="14.4">
      <c r="A1086" s="61" t="s">
        <v>1205</v>
      </c>
      <c r="B1086" s="61" t="s">
        <v>40</v>
      </c>
      <c r="C1086" s="61" t="s">
        <v>2016</v>
      </c>
      <c r="D1086" s="61" t="s">
        <v>3794</v>
      </c>
      <c r="E1086" s="61" t="s">
        <v>1776</v>
      </c>
      <c r="F1086" s="61" t="s">
        <v>1776</v>
      </c>
      <c r="G1086" s="61" t="s">
        <v>1776</v>
      </c>
      <c r="H1086" s="61" t="s">
        <v>1776</v>
      </c>
      <c r="I1086" s="61" t="s">
        <v>1776</v>
      </c>
      <c r="J1086" s="62" t="e">
        <f t="shared" si="49"/>
        <v>#VALUE!</v>
      </c>
      <c r="K1086" s="63"/>
      <c r="M1086" s="61" t="s">
        <v>766</v>
      </c>
      <c r="N1086" s="61" t="s">
        <v>165</v>
      </c>
      <c r="O1086" s="61" t="s">
        <v>166</v>
      </c>
      <c r="P1086" s="61" t="s">
        <v>3921</v>
      </c>
      <c r="Q1086" s="61" t="s">
        <v>3812</v>
      </c>
      <c r="R1086" s="61" t="s">
        <v>7104</v>
      </c>
      <c r="S1086" s="61" t="s">
        <v>3780</v>
      </c>
      <c r="T1086" s="61" t="s">
        <v>4774</v>
      </c>
      <c r="U1086" s="61" t="s">
        <v>3780</v>
      </c>
      <c r="V1086" s="62"/>
      <c r="W1086" s="61" t="str">
        <f t="shared" si="50"/>
        <v>08</v>
      </c>
      <c r="X1086" s="62" t="str">
        <f t="shared" si="51"/>
        <v>17</v>
      </c>
      <c r="Y1086" s="63">
        <v>1</v>
      </c>
    </row>
    <row r="1087" spans="1:25" ht="14.4">
      <c r="A1087" s="61" t="s">
        <v>1205</v>
      </c>
      <c r="B1087" s="61" t="s">
        <v>40</v>
      </c>
      <c r="C1087" s="61" t="s">
        <v>2016</v>
      </c>
      <c r="D1087" s="61" t="s">
        <v>3862</v>
      </c>
      <c r="E1087" s="61" t="s">
        <v>1776</v>
      </c>
      <c r="F1087" s="61" t="s">
        <v>1776</v>
      </c>
      <c r="G1087" s="61" t="s">
        <v>1776</v>
      </c>
      <c r="H1087" s="61" t="s">
        <v>1776</v>
      </c>
      <c r="I1087" s="61" t="s">
        <v>1776</v>
      </c>
      <c r="J1087" s="62" t="e">
        <f t="shared" si="49"/>
        <v>#VALUE!</v>
      </c>
      <c r="K1087" s="63"/>
      <c r="M1087" s="61" t="s">
        <v>1515</v>
      </c>
      <c r="N1087" s="61" t="s">
        <v>165</v>
      </c>
      <c r="O1087" s="61" t="s">
        <v>134</v>
      </c>
      <c r="P1087" s="61" t="s">
        <v>3840</v>
      </c>
      <c r="Q1087" s="61" t="s">
        <v>3812</v>
      </c>
      <c r="R1087" s="61" t="s">
        <v>7104</v>
      </c>
      <c r="S1087" s="61" t="s">
        <v>3780</v>
      </c>
      <c r="T1087" s="61" t="s">
        <v>6317</v>
      </c>
      <c r="U1087" s="61" t="s">
        <v>3780</v>
      </c>
      <c r="V1087" s="62"/>
      <c r="W1087" s="61" t="str">
        <f t="shared" si="50"/>
        <v>08</v>
      </c>
      <c r="X1087" s="62" t="str">
        <f t="shared" si="51"/>
        <v>17</v>
      </c>
      <c r="Y1087" s="63">
        <v>1</v>
      </c>
    </row>
    <row r="1088" spans="1:25" ht="14.4">
      <c r="A1088" s="61" t="s">
        <v>1205</v>
      </c>
      <c r="B1088" s="61" t="s">
        <v>40</v>
      </c>
      <c r="C1088" s="61" t="s">
        <v>2016</v>
      </c>
      <c r="D1088" s="61" t="s">
        <v>3834</v>
      </c>
      <c r="E1088" s="61" t="s">
        <v>1776</v>
      </c>
      <c r="F1088" s="61" t="s">
        <v>1776</v>
      </c>
      <c r="G1088" s="61" t="s">
        <v>1776</v>
      </c>
      <c r="H1088" s="61" t="s">
        <v>1776</v>
      </c>
      <c r="I1088" s="61" t="s">
        <v>1776</v>
      </c>
      <c r="J1088" s="62" t="e">
        <f t="shared" si="49"/>
        <v>#VALUE!</v>
      </c>
      <c r="K1088" s="63"/>
      <c r="M1088" s="61" t="s">
        <v>1679</v>
      </c>
      <c r="N1088" s="61" t="s">
        <v>165</v>
      </c>
      <c r="O1088" s="61" t="s">
        <v>166</v>
      </c>
      <c r="P1088" s="61" t="s">
        <v>3862</v>
      </c>
      <c r="Q1088" s="61" t="s">
        <v>3812</v>
      </c>
      <c r="R1088" s="61" t="s">
        <v>7105</v>
      </c>
      <c r="S1088" s="61" t="s">
        <v>3780</v>
      </c>
      <c r="T1088" s="61" t="s">
        <v>7106</v>
      </c>
      <c r="U1088" s="61" t="s">
        <v>3780</v>
      </c>
      <c r="V1088" s="62"/>
      <c r="W1088" s="61" t="str">
        <f t="shared" si="50"/>
        <v>08</v>
      </c>
      <c r="X1088" s="62" t="str">
        <f t="shared" si="51"/>
        <v>18</v>
      </c>
      <c r="Y1088" s="63">
        <v>1</v>
      </c>
    </row>
    <row r="1089" spans="1:25" ht="14.4">
      <c r="A1089" s="61" t="s">
        <v>1205</v>
      </c>
      <c r="B1089" s="61" t="s">
        <v>40</v>
      </c>
      <c r="C1089" s="61" t="s">
        <v>2016</v>
      </c>
      <c r="D1089" s="61" t="s">
        <v>3823</v>
      </c>
      <c r="E1089" s="61" t="s">
        <v>1776</v>
      </c>
      <c r="F1089" s="61" t="s">
        <v>1776</v>
      </c>
      <c r="G1089" s="61" t="s">
        <v>1776</v>
      </c>
      <c r="H1089" s="61" t="s">
        <v>1776</v>
      </c>
      <c r="I1089" s="61" t="s">
        <v>1776</v>
      </c>
      <c r="J1089" s="62" t="e">
        <f t="shared" si="49"/>
        <v>#VALUE!</v>
      </c>
      <c r="K1089" s="63"/>
      <c r="M1089" s="61" t="s">
        <v>768</v>
      </c>
      <c r="N1089" s="61" t="s">
        <v>165</v>
      </c>
      <c r="O1089" s="61" t="s">
        <v>166</v>
      </c>
      <c r="P1089" s="61" t="s">
        <v>3782</v>
      </c>
      <c r="Q1089" s="61" t="s">
        <v>3812</v>
      </c>
      <c r="R1089" s="61" t="s">
        <v>7107</v>
      </c>
      <c r="S1089" s="61" t="s">
        <v>3780</v>
      </c>
      <c r="T1089" s="61" t="s">
        <v>4178</v>
      </c>
      <c r="U1089" s="61" t="s">
        <v>3780</v>
      </c>
      <c r="V1089" s="62"/>
      <c r="W1089" s="61" t="str">
        <f t="shared" si="50"/>
        <v>08</v>
      </c>
      <c r="X1089" s="62" t="str">
        <f t="shared" si="51"/>
        <v>17</v>
      </c>
      <c r="Y1089" s="63">
        <v>1</v>
      </c>
    </row>
    <row r="1090" spans="1:25" ht="14.4">
      <c r="A1090" s="61" t="s">
        <v>1206</v>
      </c>
      <c r="B1090" s="61" t="s">
        <v>40</v>
      </c>
      <c r="C1090" s="61" t="s">
        <v>2016</v>
      </c>
      <c r="D1090" s="61" t="s">
        <v>3960</v>
      </c>
      <c r="E1090" s="61" t="s">
        <v>3812</v>
      </c>
      <c r="F1090" s="61" t="s">
        <v>5631</v>
      </c>
      <c r="G1090" s="61" t="s">
        <v>3767</v>
      </c>
      <c r="H1090" s="61" t="s">
        <v>5631</v>
      </c>
      <c r="I1090" s="61" t="s">
        <v>3767</v>
      </c>
      <c r="J1090" s="62" t="e">
        <f t="shared" si="49"/>
        <v>#VALUE!</v>
      </c>
      <c r="K1090" s="63">
        <v>0</v>
      </c>
      <c r="M1090" s="61" t="s">
        <v>182</v>
      </c>
      <c r="N1090" s="61" t="s">
        <v>165</v>
      </c>
      <c r="O1090" s="61" t="s">
        <v>183</v>
      </c>
      <c r="P1090" s="61" t="s">
        <v>3807</v>
      </c>
      <c r="Q1090" s="61" t="s">
        <v>3812</v>
      </c>
      <c r="R1090" s="61" t="s">
        <v>7108</v>
      </c>
      <c r="S1090" s="61" t="s">
        <v>3780</v>
      </c>
      <c r="T1090" s="61" t="s">
        <v>7032</v>
      </c>
      <c r="U1090" s="61" t="s">
        <v>3780</v>
      </c>
      <c r="V1090" s="62"/>
      <c r="W1090" s="61" t="str">
        <f t="shared" si="50"/>
        <v>08</v>
      </c>
      <c r="X1090" s="62" t="str">
        <f t="shared" si="51"/>
        <v>17</v>
      </c>
      <c r="Y1090" s="63">
        <v>1</v>
      </c>
    </row>
    <row r="1091" spans="1:25" ht="14.4">
      <c r="A1091" s="61" t="s">
        <v>1206</v>
      </c>
      <c r="B1091" s="61" t="s">
        <v>40</v>
      </c>
      <c r="C1091" s="61" t="s">
        <v>2016</v>
      </c>
      <c r="D1091" s="61" t="s">
        <v>3840</v>
      </c>
      <c r="E1091" s="61" t="s">
        <v>3812</v>
      </c>
      <c r="F1091" s="61" t="s">
        <v>5631</v>
      </c>
      <c r="G1091" s="61" t="s">
        <v>3767</v>
      </c>
      <c r="H1091" s="61" t="s">
        <v>5631</v>
      </c>
      <c r="I1091" s="61" t="s">
        <v>3767</v>
      </c>
      <c r="J1091" s="62" t="e">
        <f t="shared" si="49"/>
        <v>#VALUE!</v>
      </c>
      <c r="K1091" s="63">
        <v>0</v>
      </c>
      <c r="M1091" s="61" t="s">
        <v>1682</v>
      </c>
      <c r="N1091" s="61" t="s">
        <v>165</v>
      </c>
      <c r="O1091" s="61" t="s">
        <v>166</v>
      </c>
      <c r="P1091" s="61" t="s">
        <v>4015</v>
      </c>
      <c r="Q1091" s="61" t="s">
        <v>3812</v>
      </c>
      <c r="R1091" s="61" t="s">
        <v>7109</v>
      </c>
      <c r="S1091" s="61" t="s">
        <v>3780</v>
      </c>
      <c r="T1091" s="61" t="s">
        <v>7110</v>
      </c>
      <c r="U1091" s="61" t="s">
        <v>3780</v>
      </c>
      <c r="V1091" s="62"/>
      <c r="W1091" s="61" t="str">
        <f t="shared" si="50"/>
        <v>08</v>
      </c>
      <c r="X1091" s="62" t="str">
        <f t="shared" si="51"/>
        <v>17</v>
      </c>
      <c r="Y1091" s="63">
        <v>1</v>
      </c>
    </row>
    <row r="1092" spans="1:25" ht="14.4">
      <c r="A1092" s="61" t="s">
        <v>1206</v>
      </c>
      <c r="B1092" s="61" t="s">
        <v>40</v>
      </c>
      <c r="C1092" s="61" t="s">
        <v>2016</v>
      </c>
      <c r="D1092" s="61" t="s">
        <v>3938</v>
      </c>
      <c r="E1092" s="61" t="s">
        <v>3812</v>
      </c>
      <c r="F1092" s="61" t="s">
        <v>5631</v>
      </c>
      <c r="G1092" s="61" t="s">
        <v>3767</v>
      </c>
      <c r="H1092" s="61" t="s">
        <v>5631</v>
      </c>
      <c r="I1092" s="61" t="s">
        <v>3767</v>
      </c>
      <c r="J1092" s="62" t="e">
        <f t="shared" ref="J1092:J1155" si="52">H1092-F1092</f>
        <v>#VALUE!</v>
      </c>
      <c r="K1092" s="63">
        <v>0</v>
      </c>
      <c r="M1092" s="61" t="s">
        <v>182</v>
      </c>
      <c r="N1092" s="61" t="s">
        <v>165</v>
      </c>
      <c r="O1092" s="61" t="s">
        <v>183</v>
      </c>
      <c r="P1092" s="61" t="s">
        <v>3802</v>
      </c>
      <c r="Q1092" s="61" t="s">
        <v>3812</v>
      </c>
      <c r="R1092" s="61" t="s">
        <v>7111</v>
      </c>
      <c r="S1092" s="61" t="s">
        <v>3780</v>
      </c>
      <c r="T1092" s="61" t="s">
        <v>7112</v>
      </c>
      <c r="U1092" s="61" t="s">
        <v>3780</v>
      </c>
      <c r="V1092" s="62"/>
      <c r="W1092" s="61" t="str">
        <f t="shared" si="50"/>
        <v>08</v>
      </c>
      <c r="X1092" s="62" t="str">
        <f t="shared" si="51"/>
        <v>18</v>
      </c>
      <c r="Y1092" s="63">
        <v>1</v>
      </c>
    </row>
    <row r="1093" spans="1:25" ht="14.4">
      <c r="A1093" s="61" t="s">
        <v>1206</v>
      </c>
      <c r="B1093" s="61" t="s">
        <v>40</v>
      </c>
      <c r="C1093" s="61" t="s">
        <v>2016</v>
      </c>
      <c r="D1093" s="61" t="s">
        <v>3950</v>
      </c>
      <c r="E1093" s="61" t="s">
        <v>1776</v>
      </c>
      <c r="F1093" s="61" t="s">
        <v>1776</v>
      </c>
      <c r="G1093" s="61" t="s">
        <v>1776</v>
      </c>
      <c r="H1093" s="61" t="s">
        <v>1776</v>
      </c>
      <c r="I1093" s="61" t="s">
        <v>1776</v>
      </c>
      <c r="J1093" s="62" t="e">
        <f t="shared" si="52"/>
        <v>#VALUE!</v>
      </c>
      <c r="K1093" s="63"/>
      <c r="M1093" s="61" t="s">
        <v>182</v>
      </c>
      <c r="N1093" s="61" t="s">
        <v>165</v>
      </c>
      <c r="O1093" s="61" t="s">
        <v>183</v>
      </c>
      <c r="P1093" s="61" t="s">
        <v>3960</v>
      </c>
      <c r="Q1093" s="61" t="s">
        <v>3812</v>
      </c>
      <c r="R1093" s="61" t="s">
        <v>7113</v>
      </c>
      <c r="S1093" s="61" t="s">
        <v>3780</v>
      </c>
      <c r="T1093" s="61" t="s">
        <v>4363</v>
      </c>
      <c r="U1093" s="61" t="s">
        <v>3780</v>
      </c>
      <c r="V1093" s="62"/>
      <c r="W1093" s="61" t="str">
        <f t="shared" ref="W1093:W1156" si="53">TEXT(R1093,"hh")</f>
        <v>08</v>
      </c>
      <c r="X1093" s="62" t="str">
        <f t="shared" ref="X1093:X1156" si="54">TEXT(T1093,"HH")</f>
        <v>17</v>
      </c>
      <c r="Y1093" s="63">
        <v>1</v>
      </c>
    </row>
    <row r="1094" spans="1:25" ht="14.4">
      <c r="A1094" s="61" t="s">
        <v>1206</v>
      </c>
      <c r="B1094" s="61" t="s">
        <v>40</v>
      </c>
      <c r="C1094" s="61" t="s">
        <v>2016</v>
      </c>
      <c r="D1094" s="61" t="s">
        <v>3826</v>
      </c>
      <c r="E1094" s="61" t="s">
        <v>1776</v>
      </c>
      <c r="F1094" s="61" t="s">
        <v>1776</v>
      </c>
      <c r="G1094" s="61" t="s">
        <v>1776</v>
      </c>
      <c r="H1094" s="61" t="s">
        <v>1776</v>
      </c>
      <c r="I1094" s="61" t="s">
        <v>1776</v>
      </c>
      <c r="J1094" s="62" t="e">
        <f t="shared" si="52"/>
        <v>#VALUE!</v>
      </c>
      <c r="K1094" s="63"/>
      <c r="M1094" s="61" t="s">
        <v>1142</v>
      </c>
      <c r="N1094" s="61" t="s">
        <v>165</v>
      </c>
      <c r="O1094" s="61" t="s">
        <v>166</v>
      </c>
      <c r="P1094" s="61" t="s">
        <v>3947</v>
      </c>
      <c r="Q1094" s="61" t="s">
        <v>3812</v>
      </c>
      <c r="R1094" s="61" t="s">
        <v>7114</v>
      </c>
      <c r="S1094" s="61" t="s">
        <v>3780</v>
      </c>
      <c r="T1094" s="61" t="s">
        <v>4829</v>
      </c>
      <c r="U1094" s="61" t="s">
        <v>3780</v>
      </c>
      <c r="V1094" s="62"/>
      <c r="W1094" s="61" t="str">
        <f t="shared" si="53"/>
        <v>08</v>
      </c>
      <c r="X1094" s="62" t="str">
        <f t="shared" si="54"/>
        <v>17</v>
      </c>
      <c r="Y1094" s="63">
        <v>1</v>
      </c>
    </row>
    <row r="1095" spans="1:25" ht="14.4">
      <c r="A1095" s="61" t="s">
        <v>1206</v>
      </c>
      <c r="B1095" s="61" t="s">
        <v>40</v>
      </c>
      <c r="C1095" s="61" t="s">
        <v>2016</v>
      </c>
      <c r="D1095" s="61" t="s">
        <v>3992</v>
      </c>
      <c r="E1095" s="61" t="s">
        <v>3812</v>
      </c>
      <c r="F1095" s="61" t="s">
        <v>5631</v>
      </c>
      <c r="G1095" s="61" t="s">
        <v>3767</v>
      </c>
      <c r="H1095" s="61" t="s">
        <v>5631</v>
      </c>
      <c r="I1095" s="61" t="s">
        <v>3767</v>
      </c>
      <c r="J1095" s="62" t="e">
        <f t="shared" si="52"/>
        <v>#VALUE!</v>
      </c>
      <c r="K1095" s="63">
        <v>0</v>
      </c>
      <c r="M1095" s="61" t="s">
        <v>925</v>
      </c>
      <c r="N1095" s="61" t="s">
        <v>165</v>
      </c>
      <c r="O1095" s="61" t="s">
        <v>166</v>
      </c>
      <c r="P1095" s="61" t="s">
        <v>3852</v>
      </c>
      <c r="Q1095" s="61" t="s">
        <v>3812</v>
      </c>
      <c r="R1095" s="61" t="s">
        <v>7115</v>
      </c>
      <c r="S1095" s="61" t="s">
        <v>3780</v>
      </c>
      <c r="T1095" s="61" t="s">
        <v>4068</v>
      </c>
      <c r="U1095" s="61" t="s">
        <v>3780</v>
      </c>
      <c r="V1095" s="62"/>
      <c r="W1095" s="61" t="str">
        <f t="shared" si="53"/>
        <v>08</v>
      </c>
      <c r="X1095" s="62" t="str">
        <f t="shared" si="54"/>
        <v>17</v>
      </c>
      <c r="Y1095" s="63">
        <v>1</v>
      </c>
    </row>
    <row r="1096" spans="1:25" ht="14.4">
      <c r="A1096" s="61" t="s">
        <v>1206</v>
      </c>
      <c r="B1096" s="61" t="s">
        <v>40</v>
      </c>
      <c r="C1096" s="61" t="s">
        <v>2016</v>
      </c>
      <c r="D1096" s="61" t="s">
        <v>3859</v>
      </c>
      <c r="E1096" s="61" t="s">
        <v>3812</v>
      </c>
      <c r="F1096" s="61" t="s">
        <v>5631</v>
      </c>
      <c r="G1096" s="61" t="s">
        <v>3767</v>
      </c>
      <c r="H1096" s="61" t="s">
        <v>5631</v>
      </c>
      <c r="I1096" s="61" t="s">
        <v>3767</v>
      </c>
      <c r="J1096" s="62" t="e">
        <f t="shared" si="52"/>
        <v>#VALUE!</v>
      </c>
      <c r="K1096" s="63">
        <v>0</v>
      </c>
      <c r="M1096" s="61" t="s">
        <v>1221</v>
      </c>
      <c r="N1096" s="61" t="s">
        <v>165</v>
      </c>
      <c r="O1096" s="61" t="s">
        <v>166</v>
      </c>
      <c r="P1096" s="61" t="s">
        <v>3921</v>
      </c>
      <c r="Q1096" s="61" t="s">
        <v>3812</v>
      </c>
      <c r="R1096" s="61" t="s">
        <v>7116</v>
      </c>
      <c r="S1096" s="61" t="s">
        <v>3780</v>
      </c>
      <c r="T1096" s="61" t="s">
        <v>7117</v>
      </c>
      <c r="U1096" s="61" t="s">
        <v>3780</v>
      </c>
      <c r="V1096" s="62"/>
      <c r="W1096" s="61" t="str">
        <f t="shared" si="53"/>
        <v>08</v>
      </c>
      <c r="X1096" s="62" t="str">
        <f t="shared" si="54"/>
        <v>18</v>
      </c>
      <c r="Y1096" s="63">
        <v>1</v>
      </c>
    </row>
    <row r="1097" spans="1:25" ht="14.4">
      <c r="A1097" s="61" t="s">
        <v>1206</v>
      </c>
      <c r="B1097" s="61" t="s">
        <v>40</v>
      </c>
      <c r="C1097" s="61" t="s">
        <v>2016</v>
      </c>
      <c r="D1097" s="61" t="s">
        <v>3777</v>
      </c>
      <c r="E1097" s="61" t="s">
        <v>3812</v>
      </c>
      <c r="F1097" s="61" t="s">
        <v>5631</v>
      </c>
      <c r="G1097" s="61" t="s">
        <v>3767</v>
      </c>
      <c r="H1097" s="61" t="s">
        <v>5631</v>
      </c>
      <c r="I1097" s="61" t="s">
        <v>3767</v>
      </c>
      <c r="J1097" s="62" t="e">
        <f t="shared" si="52"/>
        <v>#VALUE!</v>
      </c>
      <c r="K1097" s="63">
        <v>0</v>
      </c>
      <c r="M1097" s="61" t="s">
        <v>1142</v>
      </c>
      <c r="N1097" s="61" t="s">
        <v>165</v>
      </c>
      <c r="O1097" s="61" t="s">
        <v>166</v>
      </c>
      <c r="P1097" s="61" t="s">
        <v>4015</v>
      </c>
      <c r="Q1097" s="61" t="s">
        <v>3812</v>
      </c>
      <c r="R1097" s="61" t="s">
        <v>7118</v>
      </c>
      <c r="S1097" s="61" t="s">
        <v>3780</v>
      </c>
      <c r="T1097" s="61" t="s">
        <v>4246</v>
      </c>
      <c r="U1097" s="61" t="s">
        <v>3780</v>
      </c>
      <c r="V1097" s="62"/>
      <c r="W1097" s="61" t="str">
        <f t="shared" si="53"/>
        <v>08</v>
      </c>
      <c r="X1097" s="62" t="str">
        <f t="shared" si="54"/>
        <v>17</v>
      </c>
      <c r="Y1097" s="63">
        <v>1</v>
      </c>
    </row>
    <row r="1098" spans="1:25" ht="14.4">
      <c r="A1098" s="61" t="s">
        <v>1206</v>
      </c>
      <c r="B1098" s="61" t="s">
        <v>40</v>
      </c>
      <c r="C1098" s="61" t="s">
        <v>2016</v>
      </c>
      <c r="D1098" s="61" t="s">
        <v>3819</v>
      </c>
      <c r="E1098" s="61" t="s">
        <v>3812</v>
      </c>
      <c r="F1098" s="61" t="s">
        <v>5631</v>
      </c>
      <c r="G1098" s="61" t="s">
        <v>3767</v>
      </c>
      <c r="H1098" s="61" t="s">
        <v>5631</v>
      </c>
      <c r="I1098" s="61" t="s">
        <v>3767</v>
      </c>
      <c r="J1098" s="62" t="e">
        <f t="shared" si="52"/>
        <v>#VALUE!</v>
      </c>
      <c r="K1098" s="63">
        <v>0</v>
      </c>
      <c r="M1098" s="61" t="s">
        <v>1682</v>
      </c>
      <c r="N1098" s="61" t="s">
        <v>165</v>
      </c>
      <c r="O1098" s="61" t="s">
        <v>166</v>
      </c>
      <c r="P1098" s="61" t="s">
        <v>3872</v>
      </c>
      <c r="Q1098" s="61" t="s">
        <v>3812</v>
      </c>
      <c r="R1098" s="61" t="s">
        <v>7119</v>
      </c>
      <c r="S1098" s="61" t="s">
        <v>3780</v>
      </c>
      <c r="T1098" s="61" t="s">
        <v>7120</v>
      </c>
      <c r="U1098" s="61" t="s">
        <v>3780</v>
      </c>
      <c r="V1098" s="62"/>
      <c r="W1098" s="61" t="str">
        <f t="shared" si="53"/>
        <v>08</v>
      </c>
      <c r="X1098" s="62" t="str">
        <f t="shared" si="54"/>
        <v>17</v>
      </c>
      <c r="Y1098" s="63">
        <v>1</v>
      </c>
    </row>
    <row r="1099" spans="1:25" ht="14.4">
      <c r="A1099" s="61" t="s">
        <v>1206</v>
      </c>
      <c r="B1099" s="61" t="s">
        <v>40</v>
      </c>
      <c r="C1099" s="61" t="s">
        <v>2016</v>
      </c>
      <c r="D1099" s="61" t="s">
        <v>4069</v>
      </c>
      <c r="E1099" s="61" t="s">
        <v>1776</v>
      </c>
      <c r="F1099" s="61" t="s">
        <v>1776</v>
      </c>
      <c r="G1099" s="61" t="s">
        <v>1776</v>
      </c>
      <c r="H1099" s="61" t="s">
        <v>1776</v>
      </c>
      <c r="I1099" s="61" t="s">
        <v>1776</v>
      </c>
      <c r="J1099" s="62" t="e">
        <f t="shared" si="52"/>
        <v>#VALUE!</v>
      </c>
      <c r="K1099" s="63"/>
      <c r="M1099" s="61" t="s">
        <v>768</v>
      </c>
      <c r="N1099" s="61" t="s">
        <v>165</v>
      </c>
      <c r="O1099" s="61" t="s">
        <v>166</v>
      </c>
      <c r="P1099" s="61" t="s">
        <v>3859</v>
      </c>
      <c r="Q1099" s="61" t="s">
        <v>3812</v>
      </c>
      <c r="R1099" s="61" t="s">
        <v>7121</v>
      </c>
      <c r="S1099" s="61" t="s">
        <v>3780</v>
      </c>
      <c r="T1099" s="61" t="s">
        <v>7122</v>
      </c>
      <c r="U1099" s="61" t="s">
        <v>3780</v>
      </c>
      <c r="V1099" s="62"/>
      <c r="W1099" s="61" t="str">
        <f t="shared" si="53"/>
        <v>08</v>
      </c>
      <c r="X1099" s="62" t="str">
        <f t="shared" si="54"/>
        <v>17</v>
      </c>
      <c r="Y1099" s="63">
        <v>1</v>
      </c>
    </row>
    <row r="1100" spans="1:25" ht="14.4">
      <c r="A1100" s="61" t="s">
        <v>1206</v>
      </c>
      <c r="B1100" s="61" t="s">
        <v>40</v>
      </c>
      <c r="C1100" s="61" t="s">
        <v>2016</v>
      </c>
      <c r="D1100" s="61" t="s">
        <v>3921</v>
      </c>
      <c r="E1100" s="61" t="s">
        <v>3812</v>
      </c>
      <c r="F1100" s="61" t="s">
        <v>5631</v>
      </c>
      <c r="G1100" s="61" t="s">
        <v>3767</v>
      </c>
      <c r="H1100" s="61" t="s">
        <v>5631</v>
      </c>
      <c r="I1100" s="61" t="s">
        <v>3767</v>
      </c>
      <c r="J1100" s="62" t="e">
        <f t="shared" si="52"/>
        <v>#VALUE!</v>
      </c>
      <c r="K1100" s="63">
        <v>0</v>
      </c>
      <c r="M1100" s="61" t="s">
        <v>1679</v>
      </c>
      <c r="N1100" s="61" t="s">
        <v>165</v>
      </c>
      <c r="O1100" s="61" t="s">
        <v>166</v>
      </c>
      <c r="P1100" s="61" t="s">
        <v>3921</v>
      </c>
      <c r="Q1100" s="61" t="s">
        <v>3812</v>
      </c>
      <c r="R1100" s="61" t="s">
        <v>7123</v>
      </c>
      <c r="S1100" s="61" t="s">
        <v>3780</v>
      </c>
      <c r="T1100" s="61" t="s">
        <v>7124</v>
      </c>
      <c r="U1100" s="61" t="s">
        <v>3780</v>
      </c>
      <c r="V1100" s="62"/>
      <c r="W1100" s="61" t="str">
        <f t="shared" si="53"/>
        <v>08</v>
      </c>
      <c r="X1100" s="62" t="str">
        <f t="shared" si="54"/>
        <v>17</v>
      </c>
      <c r="Y1100" s="63">
        <v>1</v>
      </c>
    </row>
    <row r="1101" spans="1:25" ht="14.4">
      <c r="A1101" s="61" t="s">
        <v>1206</v>
      </c>
      <c r="B1101" s="61" t="s">
        <v>40</v>
      </c>
      <c r="C1101" s="61" t="s">
        <v>2016</v>
      </c>
      <c r="D1101" s="61" t="s">
        <v>3802</v>
      </c>
      <c r="E1101" s="61" t="s">
        <v>3812</v>
      </c>
      <c r="F1101" s="61" t="s">
        <v>5631</v>
      </c>
      <c r="G1101" s="61" t="s">
        <v>3767</v>
      </c>
      <c r="H1101" s="61" t="s">
        <v>5631</v>
      </c>
      <c r="I1101" s="61" t="s">
        <v>3767</v>
      </c>
      <c r="J1101" s="62" t="e">
        <f t="shared" si="52"/>
        <v>#VALUE!</v>
      </c>
      <c r="K1101" s="63">
        <v>0</v>
      </c>
      <c r="M1101" s="61" t="s">
        <v>1142</v>
      </c>
      <c r="N1101" s="61" t="s">
        <v>165</v>
      </c>
      <c r="O1101" s="61" t="s">
        <v>166</v>
      </c>
      <c r="P1101" s="61" t="s">
        <v>3862</v>
      </c>
      <c r="Q1101" s="61" t="s">
        <v>3812</v>
      </c>
      <c r="R1101" s="61" t="s">
        <v>7125</v>
      </c>
      <c r="S1101" s="61" t="s">
        <v>3780</v>
      </c>
      <c r="T1101" s="61" t="s">
        <v>7028</v>
      </c>
      <c r="U1101" s="61" t="s">
        <v>3780</v>
      </c>
      <c r="V1101" s="62"/>
      <c r="W1101" s="61" t="str">
        <f t="shared" si="53"/>
        <v>08</v>
      </c>
      <c r="X1101" s="62" t="str">
        <f t="shared" si="54"/>
        <v>18</v>
      </c>
      <c r="Y1101" s="63">
        <v>1</v>
      </c>
    </row>
    <row r="1102" spans="1:25" ht="14.4">
      <c r="A1102" s="61" t="s">
        <v>1206</v>
      </c>
      <c r="B1102" s="61" t="s">
        <v>40</v>
      </c>
      <c r="C1102" s="61" t="s">
        <v>2016</v>
      </c>
      <c r="D1102" s="61" t="s">
        <v>3794</v>
      </c>
      <c r="E1102" s="61" t="s">
        <v>3812</v>
      </c>
      <c r="F1102" s="61" t="s">
        <v>5631</v>
      </c>
      <c r="G1102" s="61" t="s">
        <v>3767</v>
      </c>
      <c r="H1102" s="61" t="s">
        <v>5631</v>
      </c>
      <c r="I1102" s="61" t="s">
        <v>3767</v>
      </c>
      <c r="J1102" s="62" t="e">
        <f t="shared" si="52"/>
        <v>#VALUE!</v>
      </c>
      <c r="K1102" s="63">
        <v>0</v>
      </c>
      <c r="M1102" s="61" t="s">
        <v>464</v>
      </c>
      <c r="N1102" s="61" t="s">
        <v>165</v>
      </c>
      <c r="O1102" s="61" t="s">
        <v>166</v>
      </c>
      <c r="P1102" s="61" t="s">
        <v>3840</v>
      </c>
      <c r="Q1102" s="61" t="s">
        <v>3812</v>
      </c>
      <c r="R1102" s="61" t="s">
        <v>7126</v>
      </c>
      <c r="S1102" s="61" t="s">
        <v>3780</v>
      </c>
      <c r="T1102" s="61" t="s">
        <v>6744</v>
      </c>
      <c r="U1102" s="61" t="s">
        <v>3780</v>
      </c>
      <c r="V1102" s="62"/>
      <c r="W1102" s="61" t="str">
        <f t="shared" si="53"/>
        <v>08</v>
      </c>
      <c r="X1102" s="62" t="str">
        <f t="shared" si="54"/>
        <v>18</v>
      </c>
      <c r="Y1102" s="63">
        <v>1</v>
      </c>
    </row>
    <row r="1103" spans="1:25" ht="14.4">
      <c r="A1103" s="61" t="s">
        <v>1206</v>
      </c>
      <c r="B1103" s="61" t="s">
        <v>40</v>
      </c>
      <c r="C1103" s="61" t="s">
        <v>2016</v>
      </c>
      <c r="D1103" s="61" t="s">
        <v>3862</v>
      </c>
      <c r="E1103" s="61" t="s">
        <v>3988</v>
      </c>
      <c r="F1103" s="61" t="s">
        <v>5631</v>
      </c>
      <c r="G1103" s="61" t="s">
        <v>3767</v>
      </c>
      <c r="H1103" s="61" t="s">
        <v>5631</v>
      </c>
      <c r="I1103" s="61" t="s">
        <v>3767</v>
      </c>
      <c r="J1103" s="62" t="e">
        <f t="shared" si="52"/>
        <v>#VALUE!</v>
      </c>
      <c r="K1103" s="63">
        <v>0</v>
      </c>
      <c r="M1103" s="61" t="s">
        <v>1142</v>
      </c>
      <c r="N1103" s="61" t="s">
        <v>165</v>
      </c>
      <c r="O1103" s="61" t="s">
        <v>166</v>
      </c>
      <c r="P1103" s="61" t="s">
        <v>3802</v>
      </c>
      <c r="Q1103" s="61" t="s">
        <v>3812</v>
      </c>
      <c r="R1103" s="61" t="s">
        <v>7126</v>
      </c>
      <c r="S1103" s="61" t="s">
        <v>3780</v>
      </c>
      <c r="T1103" s="61" t="s">
        <v>7127</v>
      </c>
      <c r="U1103" s="61" t="s">
        <v>3780</v>
      </c>
      <c r="V1103" s="62"/>
      <c r="W1103" s="61" t="str">
        <f t="shared" si="53"/>
        <v>08</v>
      </c>
      <c r="X1103" s="62" t="str">
        <f t="shared" si="54"/>
        <v>21</v>
      </c>
      <c r="Y1103" s="63">
        <v>2</v>
      </c>
    </row>
    <row r="1104" spans="1:25" ht="14.4">
      <c r="A1104" s="61" t="s">
        <v>1206</v>
      </c>
      <c r="B1104" s="61" t="s">
        <v>40</v>
      </c>
      <c r="C1104" s="61" t="s">
        <v>2016</v>
      </c>
      <c r="D1104" s="61" t="s">
        <v>3798</v>
      </c>
      <c r="E1104" s="61" t="s">
        <v>1776</v>
      </c>
      <c r="F1104" s="61" t="s">
        <v>1776</v>
      </c>
      <c r="G1104" s="61" t="s">
        <v>1776</v>
      </c>
      <c r="H1104" s="61" t="s">
        <v>1776</v>
      </c>
      <c r="I1104" s="61" t="s">
        <v>1776</v>
      </c>
      <c r="J1104" s="62" t="e">
        <f t="shared" si="52"/>
        <v>#VALUE!</v>
      </c>
      <c r="K1104" s="63"/>
      <c r="M1104" s="61" t="s">
        <v>1142</v>
      </c>
      <c r="N1104" s="61" t="s">
        <v>165</v>
      </c>
      <c r="O1104" s="61" t="s">
        <v>166</v>
      </c>
      <c r="P1104" s="61" t="s">
        <v>3872</v>
      </c>
      <c r="Q1104" s="61" t="s">
        <v>3812</v>
      </c>
      <c r="R1104" s="61" t="s">
        <v>7128</v>
      </c>
      <c r="S1104" s="61" t="s">
        <v>3780</v>
      </c>
      <c r="T1104" s="61" t="s">
        <v>6098</v>
      </c>
      <c r="U1104" s="61" t="s">
        <v>3780</v>
      </c>
      <c r="V1104" s="62"/>
      <c r="W1104" s="61" t="str">
        <f t="shared" si="53"/>
        <v>08</v>
      </c>
      <c r="X1104" s="62" t="str">
        <f t="shared" si="54"/>
        <v>17</v>
      </c>
      <c r="Y1104" s="63">
        <v>1</v>
      </c>
    </row>
    <row r="1105" spans="1:25" ht="14.4">
      <c r="A1105" s="61" t="s">
        <v>1206</v>
      </c>
      <c r="B1105" s="61" t="s">
        <v>40</v>
      </c>
      <c r="C1105" s="61" t="s">
        <v>2016</v>
      </c>
      <c r="D1105" s="61" t="s">
        <v>3957</v>
      </c>
      <c r="E1105" s="61" t="s">
        <v>3812</v>
      </c>
      <c r="F1105" s="61" t="s">
        <v>5631</v>
      </c>
      <c r="G1105" s="61" t="s">
        <v>3767</v>
      </c>
      <c r="H1105" s="61" t="s">
        <v>5631</v>
      </c>
      <c r="I1105" s="61" t="s">
        <v>3767</v>
      </c>
      <c r="J1105" s="62" t="e">
        <f t="shared" si="52"/>
        <v>#VALUE!</v>
      </c>
      <c r="K1105" s="63">
        <v>0</v>
      </c>
      <c r="M1105" s="61" t="s">
        <v>271</v>
      </c>
      <c r="N1105" s="61" t="s">
        <v>165</v>
      </c>
      <c r="O1105" s="61" t="s">
        <v>207</v>
      </c>
      <c r="P1105" s="61" t="s">
        <v>3894</v>
      </c>
      <c r="Q1105" s="61" t="s">
        <v>3812</v>
      </c>
      <c r="R1105" s="61" t="s">
        <v>7129</v>
      </c>
      <c r="S1105" s="61" t="s">
        <v>3780</v>
      </c>
      <c r="T1105" s="61" t="s">
        <v>7130</v>
      </c>
      <c r="U1105" s="61" t="s">
        <v>3780</v>
      </c>
      <c r="V1105" s="62"/>
      <c r="W1105" s="61" t="str">
        <f t="shared" si="53"/>
        <v>08</v>
      </c>
      <c r="X1105" s="62" t="str">
        <f t="shared" si="54"/>
        <v>17</v>
      </c>
      <c r="Y1105" s="63">
        <v>1</v>
      </c>
    </row>
    <row r="1106" spans="1:25" ht="14.4">
      <c r="A1106" s="61" t="s">
        <v>1206</v>
      </c>
      <c r="B1106" s="61" t="s">
        <v>40</v>
      </c>
      <c r="C1106" s="61" t="s">
        <v>2016</v>
      </c>
      <c r="D1106" s="61" t="s">
        <v>3782</v>
      </c>
      <c r="E1106" s="61" t="s">
        <v>3812</v>
      </c>
      <c r="F1106" s="61" t="s">
        <v>5631</v>
      </c>
      <c r="G1106" s="61" t="s">
        <v>3767</v>
      </c>
      <c r="H1106" s="61" t="s">
        <v>5631</v>
      </c>
      <c r="I1106" s="61" t="s">
        <v>3767</v>
      </c>
      <c r="J1106" s="62" t="e">
        <f t="shared" si="52"/>
        <v>#VALUE!</v>
      </c>
      <c r="K1106" s="63">
        <v>0</v>
      </c>
      <c r="M1106" s="61" t="s">
        <v>925</v>
      </c>
      <c r="N1106" s="61" t="s">
        <v>165</v>
      </c>
      <c r="O1106" s="61" t="s">
        <v>166</v>
      </c>
      <c r="P1106" s="61" t="s">
        <v>3794</v>
      </c>
      <c r="Q1106" s="61" t="s">
        <v>3812</v>
      </c>
      <c r="R1106" s="61" t="s">
        <v>7129</v>
      </c>
      <c r="S1106" s="61" t="s">
        <v>3847</v>
      </c>
      <c r="T1106" s="61" t="s">
        <v>7131</v>
      </c>
      <c r="U1106" s="61" t="s">
        <v>3847</v>
      </c>
      <c r="V1106" s="62"/>
      <c r="W1106" s="61" t="str">
        <f t="shared" si="53"/>
        <v>08</v>
      </c>
      <c r="X1106" s="62" t="str">
        <f t="shared" si="54"/>
        <v>12</v>
      </c>
      <c r="Y1106" s="63">
        <v>1</v>
      </c>
    </row>
    <row r="1107" spans="1:25" ht="14.4">
      <c r="A1107" s="61" t="s">
        <v>1199</v>
      </c>
      <c r="B1107" s="61" t="s">
        <v>40</v>
      </c>
      <c r="C1107" s="61" t="s">
        <v>2010</v>
      </c>
      <c r="D1107" s="61" t="s">
        <v>3950</v>
      </c>
      <c r="E1107" s="61" t="s">
        <v>1776</v>
      </c>
      <c r="F1107" s="61" t="s">
        <v>1776</v>
      </c>
      <c r="G1107" s="61" t="s">
        <v>1776</v>
      </c>
      <c r="H1107" s="61" t="s">
        <v>1776</v>
      </c>
      <c r="I1107" s="61" t="s">
        <v>1776</v>
      </c>
      <c r="J1107" s="62" t="e">
        <f t="shared" si="52"/>
        <v>#VALUE!</v>
      </c>
      <c r="K1107" s="63"/>
      <c r="M1107" s="61" t="s">
        <v>1398</v>
      </c>
      <c r="N1107" s="61" t="s">
        <v>165</v>
      </c>
      <c r="O1107" s="61" t="s">
        <v>166</v>
      </c>
      <c r="P1107" s="61" t="s">
        <v>3960</v>
      </c>
      <c r="Q1107" s="61" t="s">
        <v>3812</v>
      </c>
      <c r="R1107" s="61" t="s">
        <v>7132</v>
      </c>
      <c r="S1107" s="61" t="s">
        <v>3780</v>
      </c>
      <c r="T1107" s="61" t="s">
        <v>5848</v>
      </c>
      <c r="U1107" s="61" t="s">
        <v>3780</v>
      </c>
      <c r="V1107" s="62"/>
      <c r="W1107" s="61" t="str">
        <f t="shared" si="53"/>
        <v>08</v>
      </c>
      <c r="X1107" s="62" t="str">
        <f t="shared" si="54"/>
        <v>17</v>
      </c>
      <c r="Y1107" s="63">
        <v>1</v>
      </c>
    </row>
    <row r="1108" spans="1:25" ht="14.4">
      <c r="A1108" s="61" t="s">
        <v>1199</v>
      </c>
      <c r="B1108" s="61" t="s">
        <v>40</v>
      </c>
      <c r="C1108" s="61" t="s">
        <v>2010</v>
      </c>
      <c r="D1108" s="61" t="s">
        <v>3826</v>
      </c>
      <c r="E1108" s="61" t="s">
        <v>1776</v>
      </c>
      <c r="F1108" s="61" t="s">
        <v>1776</v>
      </c>
      <c r="G1108" s="61" t="s">
        <v>1776</v>
      </c>
      <c r="H1108" s="61" t="s">
        <v>1776</v>
      </c>
      <c r="I1108" s="61" t="s">
        <v>1776</v>
      </c>
      <c r="J1108" s="62" t="e">
        <f t="shared" si="52"/>
        <v>#VALUE!</v>
      </c>
      <c r="K1108" s="63"/>
      <c r="M1108" s="61" t="s">
        <v>1464</v>
      </c>
      <c r="N1108" s="61" t="s">
        <v>165</v>
      </c>
      <c r="O1108" s="61" t="s">
        <v>166</v>
      </c>
      <c r="P1108" s="61" t="s">
        <v>3811</v>
      </c>
      <c r="Q1108" s="61" t="s">
        <v>3812</v>
      </c>
      <c r="R1108" s="61" t="s">
        <v>7132</v>
      </c>
      <c r="S1108" s="61" t="s">
        <v>3780</v>
      </c>
      <c r="T1108" s="61" t="s">
        <v>7133</v>
      </c>
      <c r="U1108" s="61" t="s">
        <v>3780</v>
      </c>
      <c r="V1108" s="62"/>
      <c r="W1108" s="61" t="str">
        <f t="shared" si="53"/>
        <v>08</v>
      </c>
      <c r="X1108" s="62" t="str">
        <f t="shared" si="54"/>
        <v>18</v>
      </c>
      <c r="Y1108" s="63">
        <v>1</v>
      </c>
    </row>
    <row r="1109" spans="1:25" ht="14.4">
      <c r="A1109" s="61" t="s">
        <v>1199</v>
      </c>
      <c r="B1109" s="61" t="s">
        <v>40</v>
      </c>
      <c r="C1109" s="61" t="s">
        <v>2010</v>
      </c>
      <c r="D1109" s="61" t="s">
        <v>4069</v>
      </c>
      <c r="E1109" s="61" t="s">
        <v>1776</v>
      </c>
      <c r="F1109" s="61" t="s">
        <v>1776</v>
      </c>
      <c r="G1109" s="61" t="s">
        <v>1776</v>
      </c>
      <c r="H1109" s="61" t="s">
        <v>1776</v>
      </c>
      <c r="I1109" s="61" t="s">
        <v>1776</v>
      </c>
      <c r="J1109" s="62" t="e">
        <f t="shared" si="52"/>
        <v>#VALUE!</v>
      </c>
      <c r="K1109" s="63"/>
      <c r="M1109" s="61" t="s">
        <v>1741</v>
      </c>
      <c r="N1109" s="61" t="s">
        <v>165</v>
      </c>
      <c r="O1109" s="61" t="s">
        <v>183</v>
      </c>
      <c r="P1109" s="61" t="s">
        <v>3782</v>
      </c>
      <c r="Q1109" s="61" t="s">
        <v>3812</v>
      </c>
      <c r="R1109" s="61" t="s">
        <v>7134</v>
      </c>
      <c r="S1109" s="61" t="s">
        <v>3780</v>
      </c>
      <c r="T1109" s="61" t="s">
        <v>4318</v>
      </c>
      <c r="U1109" s="61" t="s">
        <v>3780</v>
      </c>
      <c r="V1109" s="62"/>
      <c r="W1109" s="61" t="str">
        <f t="shared" si="53"/>
        <v>08</v>
      </c>
      <c r="X1109" s="62" t="str">
        <f t="shared" si="54"/>
        <v>17</v>
      </c>
      <c r="Y1109" s="63">
        <v>1</v>
      </c>
    </row>
    <row r="1110" spans="1:25" ht="14.4">
      <c r="A1110" s="61" t="s">
        <v>1199</v>
      </c>
      <c r="B1110" s="61" t="s">
        <v>40</v>
      </c>
      <c r="C1110" s="61" t="s">
        <v>2010</v>
      </c>
      <c r="D1110" s="61" t="s">
        <v>3829</v>
      </c>
      <c r="E1110" s="61" t="s">
        <v>1776</v>
      </c>
      <c r="F1110" s="61" t="s">
        <v>1776</v>
      </c>
      <c r="G1110" s="61" t="s">
        <v>1776</v>
      </c>
      <c r="H1110" s="61" t="s">
        <v>1776</v>
      </c>
      <c r="I1110" s="61" t="s">
        <v>1776</v>
      </c>
      <c r="J1110" s="62" t="e">
        <f t="shared" si="52"/>
        <v>#VALUE!</v>
      </c>
      <c r="K1110" s="63"/>
      <c r="M1110" s="61" t="s">
        <v>1142</v>
      </c>
      <c r="N1110" s="61" t="s">
        <v>165</v>
      </c>
      <c r="O1110" s="61" t="s">
        <v>166</v>
      </c>
      <c r="P1110" s="61" t="s">
        <v>3777</v>
      </c>
      <c r="Q1110" s="61" t="s">
        <v>3812</v>
      </c>
      <c r="R1110" s="61" t="s">
        <v>7135</v>
      </c>
      <c r="S1110" s="61" t="s">
        <v>3780</v>
      </c>
      <c r="T1110" s="61" t="s">
        <v>7136</v>
      </c>
      <c r="U1110" s="61" t="s">
        <v>3780</v>
      </c>
      <c r="V1110" s="62"/>
      <c r="W1110" s="61" t="str">
        <f t="shared" si="53"/>
        <v>08</v>
      </c>
      <c r="X1110" s="62" t="str">
        <f t="shared" si="54"/>
        <v>18</v>
      </c>
      <c r="Y1110" s="63">
        <v>1</v>
      </c>
    </row>
    <row r="1111" spans="1:25" ht="14.4">
      <c r="A1111" s="61" t="s">
        <v>1199</v>
      </c>
      <c r="B1111" s="61" t="s">
        <v>40</v>
      </c>
      <c r="C1111" s="61" t="s">
        <v>2010</v>
      </c>
      <c r="D1111" s="61" t="s">
        <v>3798</v>
      </c>
      <c r="E1111" s="61" t="s">
        <v>1776</v>
      </c>
      <c r="F1111" s="61" t="s">
        <v>1776</v>
      </c>
      <c r="G1111" s="61" t="s">
        <v>1776</v>
      </c>
      <c r="H1111" s="61" t="s">
        <v>1776</v>
      </c>
      <c r="I1111" s="61" t="s">
        <v>1776</v>
      </c>
      <c r="J1111" s="62" t="e">
        <f t="shared" si="52"/>
        <v>#VALUE!</v>
      </c>
      <c r="K1111" s="63"/>
      <c r="M1111" s="61" t="s">
        <v>1142</v>
      </c>
      <c r="N1111" s="61" t="s">
        <v>165</v>
      </c>
      <c r="O1111" s="61" t="s">
        <v>166</v>
      </c>
      <c r="P1111" s="61" t="s">
        <v>3811</v>
      </c>
      <c r="Q1111" s="61" t="s">
        <v>3812</v>
      </c>
      <c r="R1111" s="61" t="s">
        <v>7135</v>
      </c>
      <c r="S1111" s="61" t="s">
        <v>3780</v>
      </c>
      <c r="T1111" s="61" t="s">
        <v>7137</v>
      </c>
      <c r="U1111" s="61" t="s">
        <v>3780</v>
      </c>
      <c r="V1111" s="62"/>
      <c r="W1111" s="61" t="str">
        <f t="shared" si="53"/>
        <v>08</v>
      </c>
      <c r="X1111" s="62" t="str">
        <f t="shared" si="54"/>
        <v>19</v>
      </c>
      <c r="Y1111" s="63">
        <v>1</v>
      </c>
    </row>
    <row r="1112" spans="1:25" ht="14.4">
      <c r="A1112" s="61" t="s">
        <v>1199</v>
      </c>
      <c r="B1112" s="61" t="s">
        <v>40</v>
      </c>
      <c r="C1112" s="61" t="s">
        <v>2010</v>
      </c>
      <c r="D1112" s="61" t="s">
        <v>3807</v>
      </c>
      <c r="E1112" s="61" t="s">
        <v>3812</v>
      </c>
      <c r="F1112" s="61" t="s">
        <v>5631</v>
      </c>
      <c r="G1112" s="61" t="s">
        <v>3904</v>
      </c>
      <c r="H1112" s="61" t="s">
        <v>5631</v>
      </c>
      <c r="I1112" s="61" t="s">
        <v>3904</v>
      </c>
      <c r="J1112" s="62" t="e">
        <f t="shared" si="52"/>
        <v>#VALUE!</v>
      </c>
      <c r="K1112" s="63">
        <v>1</v>
      </c>
      <c r="M1112" s="61" t="s">
        <v>768</v>
      </c>
      <c r="N1112" s="61" t="s">
        <v>165</v>
      </c>
      <c r="O1112" s="61" t="s">
        <v>166</v>
      </c>
      <c r="P1112" s="61" t="s">
        <v>3777</v>
      </c>
      <c r="Q1112" s="61" t="s">
        <v>3812</v>
      </c>
      <c r="R1112" s="61" t="s">
        <v>7138</v>
      </c>
      <c r="S1112" s="61" t="s">
        <v>3780</v>
      </c>
      <c r="T1112" s="61" t="s">
        <v>7139</v>
      </c>
      <c r="U1112" s="61" t="s">
        <v>3780</v>
      </c>
      <c r="V1112" s="62"/>
      <c r="W1112" s="61" t="str">
        <f t="shared" si="53"/>
        <v>08</v>
      </c>
      <c r="X1112" s="62" t="str">
        <f t="shared" si="54"/>
        <v>18</v>
      </c>
      <c r="Y1112" s="63">
        <v>1</v>
      </c>
    </row>
    <row r="1113" spans="1:25" ht="14.4">
      <c r="A1113" s="61" t="s">
        <v>1199</v>
      </c>
      <c r="B1113" s="61" t="s">
        <v>40</v>
      </c>
      <c r="C1113" s="61" t="s">
        <v>2010</v>
      </c>
      <c r="D1113" s="61" t="s">
        <v>3837</v>
      </c>
      <c r="E1113" s="61" t="s">
        <v>3812</v>
      </c>
      <c r="F1113" s="61" t="s">
        <v>5631</v>
      </c>
      <c r="G1113" s="61" t="s">
        <v>3904</v>
      </c>
      <c r="H1113" s="61" t="s">
        <v>5631</v>
      </c>
      <c r="I1113" s="61" t="s">
        <v>3904</v>
      </c>
      <c r="J1113" s="62" t="e">
        <f t="shared" si="52"/>
        <v>#VALUE!</v>
      </c>
      <c r="K1113" s="63">
        <v>1</v>
      </c>
      <c r="M1113" s="61" t="s">
        <v>925</v>
      </c>
      <c r="N1113" s="61" t="s">
        <v>165</v>
      </c>
      <c r="O1113" s="61" t="s">
        <v>166</v>
      </c>
      <c r="P1113" s="61" t="s">
        <v>3957</v>
      </c>
      <c r="Q1113" s="61" t="s">
        <v>3812</v>
      </c>
      <c r="R1113" s="61" t="s">
        <v>7140</v>
      </c>
      <c r="S1113" s="61" t="s">
        <v>3780</v>
      </c>
      <c r="T1113" s="61" t="s">
        <v>7141</v>
      </c>
      <c r="U1113" s="61" t="s">
        <v>3780</v>
      </c>
      <c r="V1113" s="62"/>
      <c r="W1113" s="61" t="str">
        <f t="shared" si="53"/>
        <v>08</v>
      </c>
      <c r="X1113" s="62" t="str">
        <f t="shared" si="54"/>
        <v>20</v>
      </c>
      <c r="Y1113" s="63">
        <v>2</v>
      </c>
    </row>
    <row r="1114" spans="1:25" ht="14.4">
      <c r="A1114" s="61" t="s">
        <v>1199</v>
      </c>
      <c r="B1114" s="61" t="s">
        <v>40</v>
      </c>
      <c r="C1114" s="61" t="s">
        <v>2010</v>
      </c>
      <c r="D1114" s="61" t="s">
        <v>3947</v>
      </c>
      <c r="E1114" s="61" t="s">
        <v>3812</v>
      </c>
      <c r="F1114" s="61" t="s">
        <v>5631</v>
      </c>
      <c r="G1114" s="61" t="s">
        <v>3767</v>
      </c>
      <c r="H1114" s="61" t="s">
        <v>5631</v>
      </c>
      <c r="I1114" s="61" t="s">
        <v>3767</v>
      </c>
      <c r="J1114" s="62" t="e">
        <f t="shared" si="52"/>
        <v>#VALUE!</v>
      </c>
      <c r="K1114" s="63">
        <v>0</v>
      </c>
      <c r="M1114" s="61" t="s">
        <v>1398</v>
      </c>
      <c r="N1114" s="61" t="s">
        <v>165</v>
      </c>
      <c r="O1114" s="61" t="s">
        <v>166</v>
      </c>
      <c r="P1114" s="61" t="s">
        <v>3886</v>
      </c>
      <c r="Q1114" s="61" t="s">
        <v>3812</v>
      </c>
      <c r="R1114" s="61" t="s">
        <v>7142</v>
      </c>
      <c r="S1114" s="61" t="s">
        <v>3780</v>
      </c>
      <c r="T1114" s="61" t="s">
        <v>7143</v>
      </c>
      <c r="U1114" s="61" t="s">
        <v>3780</v>
      </c>
      <c r="V1114" s="62"/>
      <c r="W1114" s="61" t="str">
        <f t="shared" si="53"/>
        <v>08</v>
      </c>
      <c r="X1114" s="62" t="str">
        <f t="shared" si="54"/>
        <v>20</v>
      </c>
      <c r="Y1114" s="63">
        <v>2</v>
      </c>
    </row>
    <row r="1115" spans="1:25" ht="14.4">
      <c r="A1115" s="61" t="s">
        <v>1199</v>
      </c>
      <c r="B1115" s="61" t="s">
        <v>40</v>
      </c>
      <c r="C1115" s="61" t="s">
        <v>2010</v>
      </c>
      <c r="D1115" s="61" t="s">
        <v>3782</v>
      </c>
      <c r="E1115" s="61" t="s">
        <v>3812</v>
      </c>
      <c r="F1115" s="61" t="s">
        <v>5631</v>
      </c>
      <c r="G1115" s="61" t="s">
        <v>3767</v>
      </c>
      <c r="H1115" s="61" t="s">
        <v>5631</v>
      </c>
      <c r="I1115" s="61" t="s">
        <v>3767</v>
      </c>
      <c r="J1115" s="62" t="e">
        <f t="shared" si="52"/>
        <v>#VALUE!</v>
      </c>
      <c r="K1115" s="63">
        <v>0</v>
      </c>
      <c r="M1115" s="61" t="s">
        <v>1142</v>
      </c>
      <c r="N1115" s="61" t="s">
        <v>165</v>
      </c>
      <c r="O1115" s="61" t="s">
        <v>166</v>
      </c>
      <c r="P1115" s="61" t="s">
        <v>3886</v>
      </c>
      <c r="Q1115" s="61" t="s">
        <v>3812</v>
      </c>
      <c r="R1115" s="61" t="s">
        <v>7144</v>
      </c>
      <c r="S1115" s="61" t="s">
        <v>3780</v>
      </c>
      <c r="T1115" s="61" t="s">
        <v>7145</v>
      </c>
      <c r="U1115" s="61" t="s">
        <v>3780</v>
      </c>
      <c r="V1115" s="62"/>
      <c r="W1115" s="61" t="str">
        <f t="shared" si="53"/>
        <v>08</v>
      </c>
      <c r="X1115" s="62" t="str">
        <f t="shared" si="54"/>
        <v>18</v>
      </c>
      <c r="Y1115" s="63">
        <v>1</v>
      </c>
    </row>
    <row r="1116" spans="1:25" ht="14.4">
      <c r="A1116" s="61" t="s">
        <v>1199</v>
      </c>
      <c r="B1116" s="61" t="s">
        <v>40</v>
      </c>
      <c r="C1116" s="61" t="s">
        <v>2010</v>
      </c>
      <c r="D1116" s="61" t="s">
        <v>3823</v>
      </c>
      <c r="E1116" s="61" t="s">
        <v>1776</v>
      </c>
      <c r="F1116" s="61" t="s">
        <v>1776</v>
      </c>
      <c r="G1116" s="61" t="s">
        <v>1776</v>
      </c>
      <c r="H1116" s="61" t="s">
        <v>1776</v>
      </c>
      <c r="I1116" s="61" t="s">
        <v>1776</v>
      </c>
      <c r="J1116" s="62" t="e">
        <f t="shared" si="52"/>
        <v>#VALUE!</v>
      </c>
      <c r="K1116" s="63"/>
      <c r="M1116" s="61" t="s">
        <v>1142</v>
      </c>
      <c r="N1116" s="61" t="s">
        <v>165</v>
      </c>
      <c r="O1116" s="61" t="s">
        <v>166</v>
      </c>
      <c r="P1116" s="61" t="s">
        <v>3859</v>
      </c>
      <c r="Q1116" s="61" t="s">
        <v>3812</v>
      </c>
      <c r="R1116" s="61" t="s">
        <v>7146</v>
      </c>
      <c r="S1116" s="61" t="s">
        <v>3780</v>
      </c>
      <c r="T1116" s="61" t="s">
        <v>7147</v>
      </c>
      <c r="U1116" s="61" t="s">
        <v>3780</v>
      </c>
      <c r="V1116" s="62"/>
      <c r="W1116" s="61" t="str">
        <f t="shared" si="53"/>
        <v>08</v>
      </c>
      <c r="X1116" s="62" t="str">
        <f t="shared" si="54"/>
        <v>17</v>
      </c>
      <c r="Y1116" s="63">
        <v>1</v>
      </c>
    </row>
    <row r="1117" spans="1:25" ht="14.4">
      <c r="A1117" s="61" t="s">
        <v>1702</v>
      </c>
      <c r="B1117" s="61" t="s">
        <v>40</v>
      </c>
      <c r="C1117" s="61" t="s">
        <v>2016</v>
      </c>
      <c r="D1117" s="61" t="s">
        <v>3826</v>
      </c>
      <c r="E1117" s="61" t="s">
        <v>1776</v>
      </c>
      <c r="F1117" s="61" t="s">
        <v>1776</v>
      </c>
      <c r="G1117" s="61" t="s">
        <v>1776</v>
      </c>
      <c r="H1117" s="61" t="s">
        <v>1776</v>
      </c>
      <c r="I1117" s="61" t="s">
        <v>1776</v>
      </c>
      <c r="J1117" s="62" t="e">
        <f t="shared" si="52"/>
        <v>#VALUE!</v>
      </c>
      <c r="K1117" s="63"/>
      <c r="M1117" s="61" t="s">
        <v>1682</v>
      </c>
      <c r="N1117" s="61" t="s">
        <v>165</v>
      </c>
      <c r="O1117" s="61" t="s">
        <v>166</v>
      </c>
      <c r="P1117" s="61" t="s">
        <v>3921</v>
      </c>
      <c r="Q1117" s="61" t="s">
        <v>3812</v>
      </c>
      <c r="R1117" s="61" t="s">
        <v>7148</v>
      </c>
      <c r="S1117" s="61" t="s">
        <v>3780</v>
      </c>
      <c r="T1117" s="61" t="s">
        <v>7149</v>
      </c>
      <c r="U1117" s="61" t="s">
        <v>3780</v>
      </c>
      <c r="V1117" s="62"/>
      <c r="W1117" s="61" t="str">
        <f t="shared" si="53"/>
        <v>08</v>
      </c>
      <c r="X1117" s="62" t="str">
        <f t="shared" si="54"/>
        <v>18</v>
      </c>
      <c r="Y1117" s="63">
        <v>1</v>
      </c>
    </row>
    <row r="1118" spans="1:25" ht="14.4">
      <c r="A1118" s="61" t="s">
        <v>1702</v>
      </c>
      <c r="B1118" s="61" t="s">
        <v>40</v>
      </c>
      <c r="C1118" s="61" t="s">
        <v>2016</v>
      </c>
      <c r="D1118" s="61" t="s">
        <v>3992</v>
      </c>
      <c r="E1118" s="61" t="s">
        <v>1776</v>
      </c>
      <c r="F1118" s="61" t="s">
        <v>1776</v>
      </c>
      <c r="G1118" s="61" t="s">
        <v>1776</v>
      </c>
      <c r="H1118" s="61" t="s">
        <v>1776</v>
      </c>
      <c r="I1118" s="61" t="s">
        <v>1776</v>
      </c>
      <c r="J1118" s="62" t="e">
        <f t="shared" si="52"/>
        <v>#VALUE!</v>
      </c>
      <c r="K1118" s="63"/>
      <c r="M1118" s="61" t="s">
        <v>925</v>
      </c>
      <c r="N1118" s="61" t="s">
        <v>165</v>
      </c>
      <c r="O1118" s="61" t="s">
        <v>166</v>
      </c>
      <c r="P1118" s="61" t="s">
        <v>3947</v>
      </c>
      <c r="Q1118" s="61" t="s">
        <v>3812</v>
      </c>
      <c r="R1118" s="61" t="s">
        <v>7150</v>
      </c>
      <c r="S1118" s="61" t="s">
        <v>3780</v>
      </c>
      <c r="T1118" s="61" t="s">
        <v>7151</v>
      </c>
      <c r="U1118" s="61" t="s">
        <v>3780</v>
      </c>
      <c r="V1118" s="62"/>
      <c r="W1118" s="61" t="str">
        <f t="shared" si="53"/>
        <v>08</v>
      </c>
      <c r="X1118" s="62" t="str">
        <f t="shared" si="54"/>
        <v>17</v>
      </c>
      <c r="Y1118" s="63">
        <v>1</v>
      </c>
    </row>
    <row r="1119" spans="1:25" ht="14.4">
      <c r="A1119" s="61" t="s">
        <v>1702</v>
      </c>
      <c r="B1119" s="61" t="s">
        <v>40</v>
      </c>
      <c r="C1119" s="61" t="s">
        <v>2016</v>
      </c>
      <c r="D1119" s="61" t="s">
        <v>3789</v>
      </c>
      <c r="E1119" s="61" t="s">
        <v>1776</v>
      </c>
      <c r="F1119" s="61" t="s">
        <v>1776</v>
      </c>
      <c r="G1119" s="61" t="s">
        <v>1776</v>
      </c>
      <c r="H1119" s="61" t="s">
        <v>1776</v>
      </c>
      <c r="I1119" s="61" t="s">
        <v>1776</v>
      </c>
      <c r="J1119" s="62" t="e">
        <f t="shared" si="52"/>
        <v>#VALUE!</v>
      </c>
      <c r="K1119" s="63"/>
      <c r="M1119" s="61" t="s">
        <v>925</v>
      </c>
      <c r="N1119" s="61" t="s">
        <v>165</v>
      </c>
      <c r="O1119" s="61" t="s">
        <v>166</v>
      </c>
      <c r="P1119" s="61" t="s">
        <v>3782</v>
      </c>
      <c r="Q1119" s="61" t="s">
        <v>3812</v>
      </c>
      <c r="R1119" s="61" t="s">
        <v>7152</v>
      </c>
      <c r="S1119" s="61" t="s">
        <v>3780</v>
      </c>
      <c r="T1119" s="61" t="s">
        <v>7153</v>
      </c>
      <c r="U1119" s="61" t="s">
        <v>3780</v>
      </c>
      <c r="V1119" s="62"/>
      <c r="W1119" s="61" t="str">
        <f t="shared" si="53"/>
        <v>08</v>
      </c>
      <c r="X1119" s="62" t="str">
        <f t="shared" si="54"/>
        <v>22</v>
      </c>
      <c r="Y1119" s="63">
        <v>2</v>
      </c>
    </row>
    <row r="1120" spans="1:25" ht="14.4">
      <c r="A1120" s="61" t="s">
        <v>1702</v>
      </c>
      <c r="B1120" s="61" t="s">
        <v>40</v>
      </c>
      <c r="C1120" s="61" t="s">
        <v>2016</v>
      </c>
      <c r="D1120" s="61" t="s">
        <v>3921</v>
      </c>
      <c r="E1120" s="61" t="s">
        <v>1776</v>
      </c>
      <c r="F1120" s="61" t="s">
        <v>1776</v>
      </c>
      <c r="G1120" s="61" t="s">
        <v>1776</v>
      </c>
      <c r="H1120" s="61" t="s">
        <v>1776</v>
      </c>
      <c r="I1120" s="61" t="s">
        <v>1776</v>
      </c>
      <c r="J1120" s="62" t="e">
        <f t="shared" si="52"/>
        <v>#VALUE!</v>
      </c>
      <c r="K1120" s="63"/>
      <c r="M1120" s="61" t="s">
        <v>1278</v>
      </c>
      <c r="N1120" s="61" t="s">
        <v>165</v>
      </c>
      <c r="O1120" s="61" t="s">
        <v>134</v>
      </c>
      <c r="P1120" s="61" t="s">
        <v>3859</v>
      </c>
      <c r="Q1120" s="61" t="s">
        <v>3812</v>
      </c>
      <c r="R1120" s="61" t="s">
        <v>7152</v>
      </c>
      <c r="S1120" s="61" t="s">
        <v>3780</v>
      </c>
      <c r="T1120" s="61" t="s">
        <v>7154</v>
      </c>
      <c r="U1120" s="61" t="s">
        <v>3780</v>
      </c>
      <c r="V1120" s="62"/>
      <c r="W1120" s="61" t="str">
        <f t="shared" si="53"/>
        <v>08</v>
      </c>
      <c r="X1120" s="62" t="str">
        <f t="shared" si="54"/>
        <v>17</v>
      </c>
      <c r="Y1120" s="63">
        <v>1</v>
      </c>
    </row>
    <row r="1121" spans="1:25" ht="14.4">
      <c r="A1121" s="61" t="s">
        <v>1702</v>
      </c>
      <c r="B1121" s="61" t="s">
        <v>40</v>
      </c>
      <c r="C1121" s="61" t="s">
        <v>2016</v>
      </c>
      <c r="D1121" s="61" t="s">
        <v>3798</v>
      </c>
      <c r="E1121" s="61" t="s">
        <v>1776</v>
      </c>
      <c r="F1121" s="61" t="s">
        <v>1776</v>
      </c>
      <c r="G1121" s="61" t="s">
        <v>1776</v>
      </c>
      <c r="H1121" s="61" t="s">
        <v>1776</v>
      </c>
      <c r="I1121" s="61" t="s">
        <v>1776</v>
      </c>
      <c r="J1121" s="62" t="e">
        <f t="shared" si="52"/>
        <v>#VALUE!</v>
      </c>
      <c r="K1121" s="63"/>
      <c r="M1121" s="61" t="s">
        <v>925</v>
      </c>
      <c r="N1121" s="61" t="s">
        <v>165</v>
      </c>
      <c r="O1121" s="61" t="s">
        <v>166</v>
      </c>
      <c r="P1121" s="61" t="s">
        <v>3872</v>
      </c>
      <c r="Q1121" s="61" t="s">
        <v>3812</v>
      </c>
      <c r="R1121" s="61" t="s">
        <v>7155</v>
      </c>
      <c r="S1121" s="61" t="s">
        <v>3780</v>
      </c>
      <c r="T1121" s="61" t="s">
        <v>4267</v>
      </c>
      <c r="U1121" s="61" t="s">
        <v>3780</v>
      </c>
      <c r="V1121" s="62"/>
      <c r="W1121" s="61" t="str">
        <f t="shared" si="53"/>
        <v>08</v>
      </c>
      <c r="X1121" s="62" t="str">
        <f t="shared" si="54"/>
        <v>17</v>
      </c>
      <c r="Y1121" s="63">
        <v>1</v>
      </c>
    </row>
    <row r="1122" spans="1:25" ht="14.4">
      <c r="A1122" s="61" t="s">
        <v>1702</v>
      </c>
      <c r="B1122" s="61" t="s">
        <v>40</v>
      </c>
      <c r="C1122" s="61" t="s">
        <v>2016</v>
      </c>
      <c r="D1122" s="61" t="s">
        <v>3947</v>
      </c>
      <c r="E1122" s="61" t="s">
        <v>1776</v>
      </c>
      <c r="F1122" s="61" t="s">
        <v>1776</v>
      </c>
      <c r="G1122" s="61" t="s">
        <v>1776</v>
      </c>
      <c r="H1122" s="61" t="s">
        <v>1776</v>
      </c>
      <c r="I1122" s="61" t="s">
        <v>1776</v>
      </c>
      <c r="J1122" s="62" t="e">
        <f t="shared" si="52"/>
        <v>#VALUE!</v>
      </c>
      <c r="K1122" s="63"/>
      <c r="M1122" s="61" t="s">
        <v>1142</v>
      </c>
      <c r="N1122" s="61" t="s">
        <v>165</v>
      </c>
      <c r="O1122" s="61" t="s">
        <v>166</v>
      </c>
      <c r="P1122" s="61" t="s">
        <v>3867</v>
      </c>
      <c r="Q1122" s="61" t="s">
        <v>3812</v>
      </c>
      <c r="R1122" s="61" t="s">
        <v>7156</v>
      </c>
      <c r="S1122" s="61" t="s">
        <v>3780</v>
      </c>
      <c r="T1122" s="61" t="s">
        <v>5837</v>
      </c>
      <c r="U1122" s="61" t="s">
        <v>3780</v>
      </c>
      <c r="V1122" s="62"/>
      <c r="W1122" s="61" t="str">
        <f t="shared" si="53"/>
        <v>08</v>
      </c>
      <c r="X1122" s="62" t="str">
        <f t="shared" si="54"/>
        <v>17</v>
      </c>
      <c r="Y1122" s="63">
        <v>1</v>
      </c>
    </row>
    <row r="1123" spans="1:25" ht="14.4">
      <c r="A1123" s="61" t="s">
        <v>1702</v>
      </c>
      <c r="B1123" s="61" t="s">
        <v>40</v>
      </c>
      <c r="C1123" s="61" t="s">
        <v>2016</v>
      </c>
      <c r="D1123" s="61" t="s">
        <v>3782</v>
      </c>
      <c r="E1123" s="61" t="s">
        <v>1776</v>
      </c>
      <c r="F1123" s="61" t="s">
        <v>1776</v>
      </c>
      <c r="G1123" s="61" t="s">
        <v>1776</v>
      </c>
      <c r="H1123" s="61" t="s">
        <v>1776</v>
      </c>
      <c r="I1123" s="61" t="s">
        <v>1776</v>
      </c>
      <c r="J1123" s="62" t="e">
        <f t="shared" si="52"/>
        <v>#VALUE!</v>
      </c>
      <c r="K1123" s="63"/>
      <c r="M1123" s="61" t="s">
        <v>925</v>
      </c>
      <c r="N1123" s="61" t="s">
        <v>165</v>
      </c>
      <c r="O1123" s="61" t="s">
        <v>166</v>
      </c>
      <c r="P1123" s="61" t="s">
        <v>3862</v>
      </c>
      <c r="Q1123" s="61" t="s">
        <v>3812</v>
      </c>
      <c r="R1123" s="61" t="s">
        <v>7157</v>
      </c>
      <c r="S1123" s="61" t="s">
        <v>3780</v>
      </c>
      <c r="T1123" s="61" t="s">
        <v>7158</v>
      </c>
      <c r="U1123" s="61" t="s">
        <v>3780</v>
      </c>
      <c r="V1123" s="62"/>
      <c r="W1123" s="61" t="str">
        <f t="shared" si="53"/>
        <v>08</v>
      </c>
      <c r="X1123" s="62" t="str">
        <f t="shared" si="54"/>
        <v>19</v>
      </c>
      <c r="Y1123" s="63">
        <v>1</v>
      </c>
    </row>
    <row r="1124" spans="1:25" ht="14.4">
      <c r="A1124" s="61" t="s">
        <v>1702</v>
      </c>
      <c r="B1124" s="61" t="s">
        <v>40</v>
      </c>
      <c r="C1124" s="61" t="s">
        <v>2016</v>
      </c>
      <c r="D1124" s="61" t="s">
        <v>3872</v>
      </c>
      <c r="E1124" s="61" t="s">
        <v>1776</v>
      </c>
      <c r="F1124" s="61" t="s">
        <v>1776</v>
      </c>
      <c r="G1124" s="61" t="s">
        <v>1776</v>
      </c>
      <c r="H1124" s="61" t="s">
        <v>1776</v>
      </c>
      <c r="I1124" s="61" t="s">
        <v>1776</v>
      </c>
      <c r="J1124" s="62" t="e">
        <f t="shared" si="52"/>
        <v>#VALUE!</v>
      </c>
      <c r="K1124" s="63"/>
      <c r="M1124" s="61" t="s">
        <v>1682</v>
      </c>
      <c r="N1124" s="61" t="s">
        <v>165</v>
      </c>
      <c r="O1124" s="61" t="s">
        <v>166</v>
      </c>
      <c r="P1124" s="61" t="s">
        <v>3777</v>
      </c>
      <c r="Q1124" s="61" t="s">
        <v>3812</v>
      </c>
      <c r="R1124" s="61" t="s">
        <v>7159</v>
      </c>
      <c r="S1124" s="61" t="s">
        <v>3780</v>
      </c>
      <c r="T1124" s="61" t="s">
        <v>7160</v>
      </c>
      <c r="U1124" s="61" t="s">
        <v>3780</v>
      </c>
      <c r="V1124" s="62"/>
      <c r="W1124" s="61" t="str">
        <f t="shared" si="53"/>
        <v>08</v>
      </c>
      <c r="X1124" s="62" t="str">
        <f t="shared" si="54"/>
        <v>18</v>
      </c>
      <c r="Y1124" s="63">
        <v>1</v>
      </c>
    </row>
    <row r="1125" spans="1:25" ht="14.4">
      <c r="A1125" s="61" t="s">
        <v>1726</v>
      </c>
      <c r="B1125" s="61" t="s">
        <v>40</v>
      </c>
      <c r="C1125" s="61" t="s">
        <v>2010</v>
      </c>
      <c r="D1125" s="61" t="s">
        <v>3947</v>
      </c>
      <c r="E1125" s="61" t="s">
        <v>1776</v>
      </c>
      <c r="F1125" s="61" t="s">
        <v>1776</v>
      </c>
      <c r="G1125" s="61" t="s">
        <v>1776</v>
      </c>
      <c r="H1125" s="61" t="s">
        <v>1776</v>
      </c>
      <c r="I1125" s="61" t="s">
        <v>1776</v>
      </c>
      <c r="J1125" s="62" t="e">
        <f t="shared" si="52"/>
        <v>#VALUE!</v>
      </c>
      <c r="K1125" s="63"/>
      <c r="M1125" s="61" t="s">
        <v>1682</v>
      </c>
      <c r="N1125" s="61" t="s">
        <v>165</v>
      </c>
      <c r="O1125" s="61" t="s">
        <v>166</v>
      </c>
      <c r="P1125" s="61" t="s">
        <v>3938</v>
      </c>
      <c r="Q1125" s="61" t="s">
        <v>3812</v>
      </c>
      <c r="R1125" s="61" t="s">
        <v>7161</v>
      </c>
      <c r="S1125" s="61" t="s">
        <v>3780</v>
      </c>
      <c r="T1125" s="61" t="s">
        <v>7162</v>
      </c>
      <c r="U1125" s="61" t="s">
        <v>3780</v>
      </c>
      <c r="V1125" s="62"/>
      <c r="W1125" s="61" t="str">
        <f t="shared" si="53"/>
        <v>08</v>
      </c>
      <c r="X1125" s="62" t="str">
        <f t="shared" si="54"/>
        <v>21</v>
      </c>
      <c r="Y1125" s="63">
        <v>2</v>
      </c>
    </row>
    <row r="1126" spans="1:25" ht="14.4">
      <c r="A1126" s="61" t="s">
        <v>1726</v>
      </c>
      <c r="B1126" s="61" t="s">
        <v>40</v>
      </c>
      <c r="C1126" s="61" t="s">
        <v>2010</v>
      </c>
      <c r="D1126" s="61" t="s">
        <v>3823</v>
      </c>
      <c r="E1126" s="61" t="s">
        <v>1776</v>
      </c>
      <c r="F1126" s="61" t="s">
        <v>1776</v>
      </c>
      <c r="G1126" s="61" t="s">
        <v>1776</v>
      </c>
      <c r="H1126" s="61" t="s">
        <v>1776</v>
      </c>
      <c r="I1126" s="61" t="s">
        <v>1776</v>
      </c>
      <c r="J1126" s="62" t="e">
        <f t="shared" si="52"/>
        <v>#VALUE!</v>
      </c>
      <c r="K1126" s="63"/>
      <c r="M1126" s="61" t="s">
        <v>1142</v>
      </c>
      <c r="N1126" s="61" t="s">
        <v>165</v>
      </c>
      <c r="O1126" s="61" t="s">
        <v>166</v>
      </c>
      <c r="P1126" s="61" t="s">
        <v>3782</v>
      </c>
      <c r="Q1126" s="61" t="s">
        <v>3812</v>
      </c>
      <c r="R1126" s="61" t="s">
        <v>7163</v>
      </c>
      <c r="S1126" s="61" t="s">
        <v>3780</v>
      </c>
      <c r="T1126" s="61" t="s">
        <v>7164</v>
      </c>
      <c r="U1126" s="61" t="s">
        <v>3780</v>
      </c>
      <c r="V1126" s="62"/>
      <c r="W1126" s="61" t="str">
        <f t="shared" si="53"/>
        <v>08</v>
      </c>
      <c r="X1126" s="62" t="str">
        <f t="shared" si="54"/>
        <v>18</v>
      </c>
      <c r="Y1126" s="63">
        <v>1</v>
      </c>
    </row>
    <row r="1127" spans="1:25" ht="14.4">
      <c r="A1127" s="61" t="s">
        <v>1666</v>
      </c>
      <c r="B1127" s="61" t="s">
        <v>40</v>
      </c>
      <c r="C1127" s="61" t="s">
        <v>2010</v>
      </c>
      <c r="D1127" s="61" t="s">
        <v>3782</v>
      </c>
      <c r="E1127" s="61" t="s">
        <v>1776</v>
      </c>
      <c r="F1127" s="61" t="s">
        <v>1776</v>
      </c>
      <c r="G1127" s="61" t="s">
        <v>1776</v>
      </c>
      <c r="H1127" s="61" t="s">
        <v>1776</v>
      </c>
      <c r="I1127" s="61" t="s">
        <v>1776</v>
      </c>
      <c r="J1127" s="62" t="e">
        <f t="shared" si="52"/>
        <v>#VALUE!</v>
      </c>
      <c r="K1127" s="63"/>
      <c r="M1127" s="61" t="s">
        <v>1464</v>
      </c>
      <c r="N1127" s="61" t="s">
        <v>165</v>
      </c>
      <c r="O1127" s="61" t="s">
        <v>166</v>
      </c>
      <c r="P1127" s="61" t="s">
        <v>3859</v>
      </c>
      <c r="Q1127" s="61" t="s">
        <v>3812</v>
      </c>
      <c r="R1127" s="61" t="s">
        <v>7165</v>
      </c>
      <c r="S1127" s="61" t="s">
        <v>3780</v>
      </c>
      <c r="T1127" s="61" t="s">
        <v>7166</v>
      </c>
      <c r="U1127" s="61" t="s">
        <v>3780</v>
      </c>
      <c r="V1127" s="62"/>
      <c r="W1127" s="61" t="str">
        <f t="shared" si="53"/>
        <v>08</v>
      </c>
      <c r="X1127" s="62" t="str">
        <f t="shared" si="54"/>
        <v>18</v>
      </c>
      <c r="Y1127" s="63">
        <v>1</v>
      </c>
    </row>
    <row r="1128" spans="1:25" ht="14.4">
      <c r="A1128" s="61" t="s">
        <v>775</v>
      </c>
      <c r="B1128" s="61" t="s">
        <v>187</v>
      </c>
      <c r="C1128" s="61" t="s">
        <v>2090</v>
      </c>
      <c r="D1128" s="61" t="s">
        <v>3960</v>
      </c>
      <c r="E1128" s="61" t="s">
        <v>1776</v>
      </c>
      <c r="F1128" s="61" t="s">
        <v>1776</v>
      </c>
      <c r="G1128" s="61" t="s">
        <v>1776</v>
      </c>
      <c r="H1128" s="61" t="s">
        <v>1776</v>
      </c>
      <c r="I1128" s="61" t="s">
        <v>1776</v>
      </c>
      <c r="J1128" s="62" t="e">
        <f t="shared" si="52"/>
        <v>#VALUE!</v>
      </c>
      <c r="K1128" s="63"/>
      <c r="M1128" s="61" t="s">
        <v>925</v>
      </c>
      <c r="N1128" s="61" t="s">
        <v>165</v>
      </c>
      <c r="O1128" s="61" t="s">
        <v>166</v>
      </c>
      <c r="P1128" s="61" t="s">
        <v>3938</v>
      </c>
      <c r="Q1128" s="61" t="s">
        <v>3812</v>
      </c>
      <c r="R1128" s="61" t="s">
        <v>7167</v>
      </c>
      <c r="S1128" s="61" t="s">
        <v>3780</v>
      </c>
      <c r="T1128" s="61" t="s">
        <v>7168</v>
      </c>
      <c r="U1128" s="61" t="s">
        <v>3780</v>
      </c>
      <c r="V1128" s="62"/>
      <c r="W1128" s="61" t="str">
        <f t="shared" si="53"/>
        <v>08</v>
      </c>
      <c r="X1128" s="62" t="str">
        <f t="shared" si="54"/>
        <v>20</v>
      </c>
      <c r="Y1128" s="63">
        <v>2</v>
      </c>
    </row>
    <row r="1129" spans="1:25" ht="14.4">
      <c r="A1129" s="61" t="s">
        <v>775</v>
      </c>
      <c r="B1129" s="61" t="s">
        <v>187</v>
      </c>
      <c r="C1129" s="61" t="s">
        <v>2090</v>
      </c>
      <c r="D1129" s="61" t="s">
        <v>3840</v>
      </c>
      <c r="E1129" s="61" t="s">
        <v>1776</v>
      </c>
      <c r="F1129" s="61" t="s">
        <v>1776</v>
      </c>
      <c r="G1129" s="61" t="s">
        <v>1776</v>
      </c>
      <c r="H1129" s="61" t="s">
        <v>1776</v>
      </c>
      <c r="I1129" s="61" t="s">
        <v>1776</v>
      </c>
      <c r="J1129" s="62" t="e">
        <f t="shared" si="52"/>
        <v>#VALUE!</v>
      </c>
      <c r="K1129" s="63"/>
      <c r="M1129" s="61" t="s">
        <v>1464</v>
      </c>
      <c r="N1129" s="61" t="s">
        <v>165</v>
      </c>
      <c r="O1129" s="61" t="s">
        <v>166</v>
      </c>
      <c r="P1129" s="61" t="s">
        <v>3837</v>
      </c>
      <c r="Q1129" s="61" t="s">
        <v>3812</v>
      </c>
      <c r="R1129" s="61" t="s">
        <v>7169</v>
      </c>
      <c r="S1129" s="61" t="s">
        <v>3780</v>
      </c>
      <c r="T1129" s="61" t="s">
        <v>4073</v>
      </c>
      <c r="U1129" s="61" t="s">
        <v>3780</v>
      </c>
      <c r="V1129" s="62"/>
      <c r="W1129" s="61" t="str">
        <f t="shared" si="53"/>
        <v>08</v>
      </c>
      <c r="X1129" s="62" t="str">
        <f t="shared" si="54"/>
        <v>17</v>
      </c>
      <c r="Y1129" s="63">
        <v>1</v>
      </c>
    </row>
    <row r="1130" spans="1:25" ht="14.4">
      <c r="A1130" s="61" t="s">
        <v>775</v>
      </c>
      <c r="B1130" s="61" t="s">
        <v>187</v>
      </c>
      <c r="C1130" s="61" t="s">
        <v>2090</v>
      </c>
      <c r="D1130" s="61" t="s">
        <v>3789</v>
      </c>
      <c r="E1130" s="61" t="s">
        <v>1776</v>
      </c>
      <c r="F1130" s="61" t="s">
        <v>1776</v>
      </c>
      <c r="G1130" s="61" t="s">
        <v>1776</v>
      </c>
      <c r="H1130" s="61" t="s">
        <v>1776</v>
      </c>
      <c r="I1130" s="61" t="s">
        <v>1776</v>
      </c>
      <c r="J1130" s="62" t="e">
        <f t="shared" si="52"/>
        <v>#VALUE!</v>
      </c>
      <c r="K1130" s="63"/>
      <c r="M1130" s="61" t="s">
        <v>464</v>
      </c>
      <c r="N1130" s="61" t="s">
        <v>165</v>
      </c>
      <c r="O1130" s="61" t="s">
        <v>166</v>
      </c>
      <c r="P1130" s="61" t="s">
        <v>3921</v>
      </c>
      <c r="Q1130" s="61" t="s">
        <v>3812</v>
      </c>
      <c r="R1130" s="61" t="s">
        <v>7170</v>
      </c>
      <c r="S1130" s="61" t="s">
        <v>3780</v>
      </c>
      <c r="T1130" s="61" t="s">
        <v>7171</v>
      </c>
      <c r="U1130" s="61" t="s">
        <v>3780</v>
      </c>
      <c r="V1130" s="62"/>
      <c r="W1130" s="61" t="str">
        <f t="shared" si="53"/>
        <v>08</v>
      </c>
      <c r="X1130" s="62" t="str">
        <f t="shared" si="54"/>
        <v>18</v>
      </c>
      <c r="Y1130" s="63">
        <v>1</v>
      </c>
    </row>
    <row r="1131" spans="1:25" ht="14.4">
      <c r="A1131" s="61" t="s">
        <v>775</v>
      </c>
      <c r="B1131" s="61" t="s">
        <v>187</v>
      </c>
      <c r="C1131" s="61" t="s">
        <v>2090</v>
      </c>
      <c r="D1131" s="61" t="s">
        <v>3802</v>
      </c>
      <c r="E1131" s="61" t="s">
        <v>3845</v>
      </c>
      <c r="F1131" s="61" t="s">
        <v>5640</v>
      </c>
      <c r="G1131" s="61" t="s">
        <v>3780</v>
      </c>
      <c r="H1131" s="61" t="s">
        <v>5631</v>
      </c>
      <c r="I1131" s="61" t="s">
        <v>5641</v>
      </c>
      <c r="J1131" s="62" t="e">
        <f t="shared" si="52"/>
        <v>#VALUE!</v>
      </c>
      <c r="K1131" s="63"/>
      <c r="M1131" s="61" t="s">
        <v>1682</v>
      </c>
      <c r="N1131" s="61" t="s">
        <v>165</v>
      </c>
      <c r="O1131" s="61" t="s">
        <v>166</v>
      </c>
      <c r="P1131" s="61" t="s">
        <v>3802</v>
      </c>
      <c r="Q1131" s="61" t="s">
        <v>3812</v>
      </c>
      <c r="R1131" s="61" t="s">
        <v>7172</v>
      </c>
      <c r="S1131" s="61" t="s">
        <v>3780</v>
      </c>
      <c r="T1131" s="61" t="s">
        <v>7173</v>
      </c>
      <c r="U1131" s="61" t="s">
        <v>3780</v>
      </c>
      <c r="V1131" s="62"/>
      <c r="W1131" s="61" t="str">
        <f t="shared" si="53"/>
        <v>08</v>
      </c>
      <c r="X1131" s="62" t="str">
        <f t="shared" si="54"/>
        <v>21</v>
      </c>
      <c r="Y1131" s="63">
        <v>2</v>
      </c>
    </row>
    <row r="1132" spans="1:25" ht="14.4">
      <c r="A1132" s="61" t="s">
        <v>775</v>
      </c>
      <c r="B1132" s="61" t="s">
        <v>187</v>
      </c>
      <c r="C1132" s="61" t="s">
        <v>2090</v>
      </c>
      <c r="D1132" s="61" t="s">
        <v>3794</v>
      </c>
      <c r="E1132" s="61" t="s">
        <v>3812</v>
      </c>
      <c r="F1132" s="61" t="s">
        <v>5631</v>
      </c>
      <c r="G1132" s="61" t="s">
        <v>5642</v>
      </c>
      <c r="H1132" s="61" t="s">
        <v>5631</v>
      </c>
      <c r="I1132" s="61" t="s">
        <v>5642</v>
      </c>
      <c r="J1132" s="62" t="e">
        <f t="shared" si="52"/>
        <v>#VALUE!</v>
      </c>
      <c r="K1132" s="63"/>
      <c r="M1132" s="61" t="s">
        <v>771</v>
      </c>
      <c r="N1132" s="61" t="s">
        <v>165</v>
      </c>
      <c r="O1132" s="61" t="s">
        <v>166</v>
      </c>
      <c r="P1132" s="61" t="s">
        <v>3921</v>
      </c>
      <c r="Q1132" s="61" t="s">
        <v>3812</v>
      </c>
      <c r="R1132" s="61" t="s">
        <v>7174</v>
      </c>
      <c r="S1132" s="61" t="s">
        <v>3780</v>
      </c>
      <c r="T1132" s="61" t="s">
        <v>7175</v>
      </c>
      <c r="U1132" s="61" t="s">
        <v>3780</v>
      </c>
      <c r="V1132" s="62"/>
      <c r="W1132" s="61" t="str">
        <f t="shared" si="53"/>
        <v>08</v>
      </c>
      <c r="X1132" s="62" t="str">
        <f t="shared" si="54"/>
        <v>22</v>
      </c>
      <c r="Y1132" s="63">
        <v>2</v>
      </c>
    </row>
    <row r="1133" spans="1:25" ht="14.4">
      <c r="A1133" s="61" t="s">
        <v>775</v>
      </c>
      <c r="B1133" s="61" t="s">
        <v>187</v>
      </c>
      <c r="C1133" s="61" t="s">
        <v>2090</v>
      </c>
      <c r="D1133" s="61" t="s">
        <v>3829</v>
      </c>
      <c r="E1133" s="61" t="s">
        <v>1776</v>
      </c>
      <c r="F1133" s="61" t="s">
        <v>1776</v>
      </c>
      <c r="G1133" s="61" t="s">
        <v>1776</v>
      </c>
      <c r="H1133" s="61" t="s">
        <v>1776</v>
      </c>
      <c r="I1133" s="61" t="s">
        <v>1776</v>
      </c>
      <c r="J1133" s="62" t="e">
        <f t="shared" si="52"/>
        <v>#VALUE!</v>
      </c>
      <c r="K1133" s="63"/>
      <c r="M1133" s="61" t="s">
        <v>1515</v>
      </c>
      <c r="N1133" s="61" t="s">
        <v>165</v>
      </c>
      <c r="O1133" s="61" t="s">
        <v>134</v>
      </c>
      <c r="P1133" s="61" t="s">
        <v>3867</v>
      </c>
      <c r="Q1133" s="61" t="s">
        <v>3812</v>
      </c>
      <c r="R1133" s="61" t="s">
        <v>7176</v>
      </c>
      <c r="S1133" s="61" t="s">
        <v>3780</v>
      </c>
      <c r="T1133" s="61" t="s">
        <v>5944</v>
      </c>
      <c r="U1133" s="61" t="s">
        <v>3780</v>
      </c>
      <c r="V1133" s="62"/>
      <c r="W1133" s="61" t="str">
        <f t="shared" si="53"/>
        <v>08</v>
      </c>
      <c r="X1133" s="62" t="str">
        <f t="shared" si="54"/>
        <v>17</v>
      </c>
      <c r="Y1133" s="63">
        <v>1</v>
      </c>
    </row>
    <row r="1134" spans="1:25" ht="14.4">
      <c r="A1134" s="61" t="s">
        <v>775</v>
      </c>
      <c r="B1134" s="61" t="s">
        <v>187</v>
      </c>
      <c r="C1134" s="61" t="s">
        <v>2090</v>
      </c>
      <c r="D1134" s="61" t="s">
        <v>3798</v>
      </c>
      <c r="E1134" s="61" t="s">
        <v>1776</v>
      </c>
      <c r="F1134" s="61" t="s">
        <v>1776</v>
      </c>
      <c r="G1134" s="61" t="s">
        <v>1776</v>
      </c>
      <c r="H1134" s="61" t="s">
        <v>1776</v>
      </c>
      <c r="I1134" s="61" t="s">
        <v>1776</v>
      </c>
      <c r="J1134" s="62" t="e">
        <f t="shared" si="52"/>
        <v>#VALUE!</v>
      </c>
      <c r="K1134" s="63"/>
      <c r="M1134" s="61" t="s">
        <v>1464</v>
      </c>
      <c r="N1134" s="61" t="s">
        <v>165</v>
      </c>
      <c r="O1134" s="61" t="s">
        <v>166</v>
      </c>
      <c r="P1134" s="61" t="s">
        <v>3886</v>
      </c>
      <c r="Q1134" s="61" t="s">
        <v>3812</v>
      </c>
      <c r="R1134" s="61" t="s">
        <v>7177</v>
      </c>
      <c r="S1134" s="61" t="s">
        <v>3780</v>
      </c>
      <c r="T1134" s="61" t="s">
        <v>7178</v>
      </c>
      <c r="U1134" s="61" t="s">
        <v>3780</v>
      </c>
      <c r="V1134" s="62"/>
      <c r="W1134" s="61" t="str">
        <f t="shared" si="53"/>
        <v>08</v>
      </c>
      <c r="X1134" s="62" t="str">
        <f t="shared" si="54"/>
        <v>17</v>
      </c>
      <c r="Y1134" s="63">
        <v>1</v>
      </c>
    </row>
    <row r="1135" spans="1:25" ht="14.4">
      <c r="A1135" s="61" t="s">
        <v>775</v>
      </c>
      <c r="B1135" s="61" t="s">
        <v>187</v>
      </c>
      <c r="C1135" s="61" t="s">
        <v>2090</v>
      </c>
      <c r="D1135" s="61" t="s">
        <v>3782</v>
      </c>
      <c r="E1135" s="61" t="s">
        <v>1776</v>
      </c>
      <c r="F1135" s="61" t="s">
        <v>1776</v>
      </c>
      <c r="G1135" s="61" t="s">
        <v>1776</v>
      </c>
      <c r="H1135" s="61" t="s">
        <v>1776</v>
      </c>
      <c r="I1135" s="61" t="s">
        <v>1776</v>
      </c>
      <c r="J1135" s="62" t="e">
        <f t="shared" si="52"/>
        <v>#VALUE!</v>
      </c>
      <c r="K1135" s="63"/>
      <c r="M1135" s="61" t="s">
        <v>1682</v>
      </c>
      <c r="N1135" s="61" t="s">
        <v>165</v>
      </c>
      <c r="O1135" s="61" t="s">
        <v>166</v>
      </c>
      <c r="P1135" s="61" t="s">
        <v>3960</v>
      </c>
      <c r="Q1135" s="61" t="s">
        <v>3812</v>
      </c>
      <c r="R1135" s="61" t="s">
        <v>7179</v>
      </c>
      <c r="S1135" s="61" t="s">
        <v>3780</v>
      </c>
      <c r="T1135" s="61" t="s">
        <v>7180</v>
      </c>
      <c r="U1135" s="61" t="s">
        <v>3780</v>
      </c>
      <c r="V1135" s="62"/>
      <c r="W1135" s="61" t="str">
        <f t="shared" si="53"/>
        <v>08</v>
      </c>
      <c r="X1135" s="62" t="str">
        <f t="shared" si="54"/>
        <v>17</v>
      </c>
      <c r="Y1135" s="63">
        <v>1</v>
      </c>
    </row>
    <row r="1136" spans="1:25" ht="14.4">
      <c r="A1136" s="61" t="s">
        <v>775</v>
      </c>
      <c r="B1136" s="61" t="s">
        <v>187</v>
      </c>
      <c r="C1136" s="61" t="s">
        <v>2090</v>
      </c>
      <c r="D1136" s="61" t="s">
        <v>3823</v>
      </c>
      <c r="E1136" s="61" t="s">
        <v>1776</v>
      </c>
      <c r="F1136" s="61" t="s">
        <v>1776</v>
      </c>
      <c r="G1136" s="61" t="s">
        <v>1776</v>
      </c>
      <c r="H1136" s="61" t="s">
        <v>1776</v>
      </c>
      <c r="I1136" s="61" t="s">
        <v>1776</v>
      </c>
      <c r="J1136" s="62" t="e">
        <f t="shared" si="52"/>
        <v>#VALUE!</v>
      </c>
      <c r="K1136" s="63"/>
      <c r="M1136" s="61" t="s">
        <v>1682</v>
      </c>
      <c r="N1136" s="61" t="s">
        <v>165</v>
      </c>
      <c r="O1136" s="61" t="s">
        <v>166</v>
      </c>
      <c r="P1136" s="61" t="s">
        <v>3840</v>
      </c>
      <c r="Q1136" s="61" t="s">
        <v>3812</v>
      </c>
      <c r="R1136" s="61" t="s">
        <v>7181</v>
      </c>
      <c r="S1136" s="61" t="s">
        <v>3780</v>
      </c>
      <c r="T1136" s="61" t="s">
        <v>7182</v>
      </c>
      <c r="U1136" s="61" t="s">
        <v>3780</v>
      </c>
      <c r="V1136" s="62"/>
      <c r="W1136" s="61" t="str">
        <f t="shared" si="53"/>
        <v>08</v>
      </c>
      <c r="X1136" s="62" t="str">
        <f t="shared" si="54"/>
        <v>17</v>
      </c>
      <c r="Y1136" s="63">
        <v>1</v>
      </c>
    </row>
    <row r="1137" spans="1:25" ht="14.4">
      <c r="A1137" s="61" t="s">
        <v>775</v>
      </c>
      <c r="B1137" s="61" t="s">
        <v>187</v>
      </c>
      <c r="C1137" s="61" t="s">
        <v>2090</v>
      </c>
      <c r="D1137" s="61" t="s">
        <v>4015</v>
      </c>
      <c r="E1137" s="61" t="s">
        <v>1776</v>
      </c>
      <c r="F1137" s="61" t="s">
        <v>1776</v>
      </c>
      <c r="G1137" s="61" t="s">
        <v>1776</v>
      </c>
      <c r="H1137" s="61" t="s">
        <v>1776</v>
      </c>
      <c r="I1137" s="61" t="s">
        <v>1776</v>
      </c>
      <c r="J1137" s="62" t="e">
        <f t="shared" si="52"/>
        <v>#VALUE!</v>
      </c>
      <c r="K1137" s="63"/>
      <c r="M1137" s="61" t="s">
        <v>1464</v>
      </c>
      <c r="N1137" s="61" t="s">
        <v>165</v>
      </c>
      <c r="O1137" s="61" t="s">
        <v>166</v>
      </c>
      <c r="P1137" s="61" t="s">
        <v>3992</v>
      </c>
      <c r="Q1137" s="61" t="s">
        <v>3812</v>
      </c>
      <c r="R1137" s="61" t="s">
        <v>7183</v>
      </c>
      <c r="S1137" s="61" t="s">
        <v>3780</v>
      </c>
      <c r="T1137" s="61" t="s">
        <v>5966</v>
      </c>
      <c r="U1137" s="61" t="s">
        <v>3780</v>
      </c>
      <c r="V1137" s="62"/>
      <c r="W1137" s="61" t="str">
        <f t="shared" si="53"/>
        <v>08</v>
      </c>
      <c r="X1137" s="62" t="str">
        <f t="shared" si="54"/>
        <v>17</v>
      </c>
      <c r="Y1137" s="63">
        <v>1</v>
      </c>
    </row>
    <row r="1138" spans="1:25" ht="14.4">
      <c r="A1138" s="61" t="s">
        <v>775</v>
      </c>
      <c r="B1138" s="61" t="s">
        <v>187</v>
      </c>
      <c r="C1138" s="61" t="s">
        <v>2090</v>
      </c>
      <c r="D1138" s="61" t="s">
        <v>3886</v>
      </c>
      <c r="E1138" s="61" t="s">
        <v>1776</v>
      </c>
      <c r="F1138" s="61" t="s">
        <v>1776</v>
      </c>
      <c r="G1138" s="61" t="s">
        <v>1776</v>
      </c>
      <c r="H1138" s="61" t="s">
        <v>1776</v>
      </c>
      <c r="I1138" s="61" t="s">
        <v>1776</v>
      </c>
      <c r="J1138" s="62" t="e">
        <f t="shared" si="52"/>
        <v>#VALUE!</v>
      </c>
      <c r="K1138" s="63"/>
      <c r="M1138" s="61" t="s">
        <v>632</v>
      </c>
      <c r="N1138" s="61" t="s">
        <v>165</v>
      </c>
      <c r="O1138" s="61" t="s">
        <v>166</v>
      </c>
      <c r="P1138" s="61" t="s">
        <v>3921</v>
      </c>
      <c r="Q1138" s="61" t="s">
        <v>3812</v>
      </c>
      <c r="R1138" s="61" t="s">
        <v>7184</v>
      </c>
      <c r="S1138" s="61" t="s">
        <v>3780</v>
      </c>
      <c r="T1138" s="61" t="s">
        <v>7185</v>
      </c>
      <c r="U1138" s="61" t="s">
        <v>3780</v>
      </c>
      <c r="V1138" s="62"/>
      <c r="W1138" s="61" t="str">
        <f t="shared" si="53"/>
        <v>08</v>
      </c>
      <c r="X1138" s="62" t="str">
        <f t="shared" si="54"/>
        <v>18</v>
      </c>
      <c r="Y1138" s="63">
        <v>1</v>
      </c>
    </row>
    <row r="1139" spans="1:25" ht="14.4">
      <c r="A1139" s="61" t="s">
        <v>273</v>
      </c>
      <c r="B1139" s="61" t="s">
        <v>187</v>
      </c>
      <c r="C1139" s="61" t="s">
        <v>2090</v>
      </c>
      <c r="D1139" s="61" t="s">
        <v>3826</v>
      </c>
      <c r="E1139" s="61" t="s">
        <v>1776</v>
      </c>
      <c r="F1139" s="61" t="s">
        <v>1776</v>
      </c>
      <c r="G1139" s="61" t="s">
        <v>1776</v>
      </c>
      <c r="H1139" s="61" t="s">
        <v>1776</v>
      </c>
      <c r="I1139" s="61" t="s">
        <v>1776</v>
      </c>
      <c r="J1139" s="62" t="e">
        <f t="shared" si="52"/>
        <v>#VALUE!</v>
      </c>
      <c r="K1139" s="63"/>
      <c r="M1139" s="61" t="s">
        <v>771</v>
      </c>
      <c r="N1139" s="61" t="s">
        <v>165</v>
      </c>
      <c r="O1139" s="61" t="s">
        <v>166</v>
      </c>
      <c r="P1139" s="61" t="s">
        <v>3960</v>
      </c>
      <c r="Q1139" s="61" t="s">
        <v>3812</v>
      </c>
      <c r="R1139" s="61" t="s">
        <v>7186</v>
      </c>
      <c r="S1139" s="61" t="s">
        <v>3780</v>
      </c>
      <c r="T1139" s="61" t="s">
        <v>7187</v>
      </c>
      <c r="U1139" s="61" t="s">
        <v>3780</v>
      </c>
      <c r="V1139" s="62"/>
      <c r="W1139" s="61" t="str">
        <f t="shared" si="53"/>
        <v>08</v>
      </c>
      <c r="X1139" s="62" t="str">
        <f t="shared" si="54"/>
        <v>20</v>
      </c>
      <c r="Y1139" s="63">
        <v>2</v>
      </c>
    </row>
    <row r="1140" spans="1:25" ht="14.4">
      <c r="A1140" s="61" t="s">
        <v>273</v>
      </c>
      <c r="B1140" s="61" t="s">
        <v>187</v>
      </c>
      <c r="C1140" s="61" t="s">
        <v>2090</v>
      </c>
      <c r="D1140" s="61" t="s">
        <v>3992</v>
      </c>
      <c r="E1140" s="61" t="s">
        <v>3812</v>
      </c>
      <c r="F1140" s="61" t="s">
        <v>5631</v>
      </c>
      <c r="G1140" s="61" t="s">
        <v>3767</v>
      </c>
      <c r="H1140" s="61" t="s">
        <v>5631</v>
      </c>
      <c r="I1140" s="61" t="s">
        <v>3767</v>
      </c>
      <c r="J1140" s="62" t="e">
        <f t="shared" si="52"/>
        <v>#VALUE!</v>
      </c>
      <c r="K1140" s="63">
        <v>0</v>
      </c>
      <c r="M1140" s="61" t="s">
        <v>1464</v>
      </c>
      <c r="N1140" s="61" t="s">
        <v>165</v>
      </c>
      <c r="O1140" s="61" t="s">
        <v>166</v>
      </c>
      <c r="P1140" s="61" t="s">
        <v>3921</v>
      </c>
      <c r="Q1140" s="61" t="s">
        <v>3812</v>
      </c>
      <c r="R1140" s="61" t="s">
        <v>7188</v>
      </c>
      <c r="S1140" s="61" t="s">
        <v>3780</v>
      </c>
      <c r="T1140" s="61" t="s">
        <v>7189</v>
      </c>
      <c r="U1140" s="61" t="s">
        <v>3780</v>
      </c>
      <c r="V1140" s="62"/>
      <c r="W1140" s="61" t="str">
        <f t="shared" si="53"/>
        <v>08</v>
      </c>
      <c r="X1140" s="62" t="str">
        <f t="shared" si="54"/>
        <v>17</v>
      </c>
      <c r="Y1140" s="63">
        <v>1</v>
      </c>
    </row>
    <row r="1141" spans="1:25" ht="14.4">
      <c r="A1141" s="61" t="s">
        <v>273</v>
      </c>
      <c r="B1141" s="61" t="s">
        <v>187</v>
      </c>
      <c r="C1141" s="61" t="s">
        <v>2090</v>
      </c>
      <c r="D1141" s="61" t="s">
        <v>3859</v>
      </c>
      <c r="E1141" s="61" t="s">
        <v>3812</v>
      </c>
      <c r="F1141" s="61" t="s">
        <v>5631</v>
      </c>
      <c r="G1141" s="61" t="s">
        <v>3767</v>
      </c>
      <c r="H1141" s="61" t="s">
        <v>5631</v>
      </c>
      <c r="I1141" s="61" t="s">
        <v>3767</v>
      </c>
      <c r="J1141" s="62" t="e">
        <f t="shared" si="52"/>
        <v>#VALUE!</v>
      </c>
      <c r="K1141" s="63">
        <v>0</v>
      </c>
      <c r="M1141" s="61" t="s">
        <v>632</v>
      </c>
      <c r="N1141" s="61" t="s">
        <v>165</v>
      </c>
      <c r="O1141" s="61" t="s">
        <v>166</v>
      </c>
      <c r="P1141" s="61" t="s">
        <v>3886</v>
      </c>
      <c r="Q1141" s="61" t="s">
        <v>3812</v>
      </c>
      <c r="R1141" s="61" t="s">
        <v>7190</v>
      </c>
      <c r="S1141" s="61" t="s">
        <v>3780</v>
      </c>
      <c r="T1141" s="61" t="s">
        <v>7191</v>
      </c>
      <c r="U1141" s="61" t="s">
        <v>3780</v>
      </c>
      <c r="V1141" s="62"/>
      <c r="W1141" s="61" t="str">
        <f t="shared" si="53"/>
        <v>08</v>
      </c>
      <c r="X1141" s="62" t="str">
        <f t="shared" si="54"/>
        <v>17</v>
      </c>
      <c r="Y1141" s="63">
        <v>1</v>
      </c>
    </row>
    <row r="1142" spans="1:25" ht="14.4">
      <c r="A1142" s="61" t="s">
        <v>273</v>
      </c>
      <c r="B1142" s="61" t="s">
        <v>187</v>
      </c>
      <c r="C1142" s="61" t="s">
        <v>2090</v>
      </c>
      <c r="D1142" s="61" t="s">
        <v>3777</v>
      </c>
      <c r="E1142" s="61" t="s">
        <v>3812</v>
      </c>
      <c r="F1142" s="61" t="s">
        <v>5631</v>
      </c>
      <c r="G1142" s="61" t="s">
        <v>3767</v>
      </c>
      <c r="H1142" s="61" t="s">
        <v>5631</v>
      </c>
      <c r="I1142" s="61" t="s">
        <v>3767</v>
      </c>
      <c r="J1142" s="62" t="e">
        <f t="shared" si="52"/>
        <v>#VALUE!</v>
      </c>
      <c r="K1142" s="63">
        <v>0</v>
      </c>
      <c r="M1142" s="61" t="s">
        <v>1133</v>
      </c>
      <c r="N1142" s="61" t="s">
        <v>165</v>
      </c>
      <c r="O1142" s="61" t="s">
        <v>166</v>
      </c>
      <c r="P1142" s="61" t="s">
        <v>3867</v>
      </c>
      <c r="Q1142" s="61" t="s">
        <v>3812</v>
      </c>
      <c r="R1142" s="61" t="s">
        <v>7192</v>
      </c>
      <c r="S1142" s="61" t="s">
        <v>3780</v>
      </c>
      <c r="T1142" s="61" t="s">
        <v>4167</v>
      </c>
      <c r="U1142" s="61" t="s">
        <v>3780</v>
      </c>
      <c r="V1142" s="62"/>
      <c r="W1142" s="61" t="str">
        <f t="shared" si="53"/>
        <v>08</v>
      </c>
      <c r="X1142" s="62" t="str">
        <f t="shared" si="54"/>
        <v>17</v>
      </c>
      <c r="Y1142" s="63">
        <v>1</v>
      </c>
    </row>
    <row r="1143" spans="1:25" ht="14.4">
      <c r="A1143" s="61" t="s">
        <v>273</v>
      </c>
      <c r="B1143" s="61" t="s">
        <v>187</v>
      </c>
      <c r="C1143" s="61" t="s">
        <v>2090</v>
      </c>
      <c r="D1143" s="61" t="s">
        <v>3819</v>
      </c>
      <c r="E1143" s="61" t="s">
        <v>3812</v>
      </c>
      <c r="F1143" s="61" t="s">
        <v>5631</v>
      </c>
      <c r="G1143" s="61" t="s">
        <v>3767</v>
      </c>
      <c r="H1143" s="61" t="s">
        <v>5631</v>
      </c>
      <c r="I1143" s="61" t="s">
        <v>3767</v>
      </c>
      <c r="J1143" s="62" t="e">
        <f t="shared" si="52"/>
        <v>#VALUE!</v>
      </c>
      <c r="K1143" s="63">
        <v>0</v>
      </c>
      <c r="M1143" s="61" t="s">
        <v>768</v>
      </c>
      <c r="N1143" s="61" t="s">
        <v>165</v>
      </c>
      <c r="O1143" s="61" t="s">
        <v>166</v>
      </c>
      <c r="P1143" s="61" t="s">
        <v>3867</v>
      </c>
      <c r="Q1143" s="61" t="s">
        <v>3812</v>
      </c>
      <c r="R1143" s="61" t="s">
        <v>7193</v>
      </c>
      <c r="S1143" s="61" t="s">
        <v>3780</v>
      </c>
      <c r="T1143" s="61" t="s">
        <v>7194</v>
      </c>
      <c r="U1143" s="61" t="s">
        <v>3780</v>
      </c>
      <c r="V1143" s="62"/>
      <c r="W1143" s="61" t="str">
        <f t="shared" si="53"/>
        <v>08</v>
      </c>
      <c r="X1143" s="62" t="str">
        <f t="shared" si="54"/>
        <v>17</v>
      </c>
      <c r="Y1143" s="63">
        <v>1</v>
      </c>
    </row>
    <row r="1144" spans="1:25" ht="14.4">
      <c r="A1144" s="61" t="s">
        <v>273</v>
      </c>
      <c r="B1144" s="61" t="s">
        <v>187</v>
      </c>
      <c r="C1144" s="61" t="s">
        <v>2090</v>
      </c>
      <c r="D1144" s="61" t="s">
        <v>3867</v>
      </c>
      <c r="E1144" s="61" t="s">
        <v>3812</v>
      </c>
      <c r="F1144" s="61" t="s">
        <v>5631</v>
      </c>
      <c r="G1144" s="61" t="s">
        <v>3767</v>
      </c>
      <c r="H1144" s="61" t="s">
        <v>5631</v>
      </c>
      <c r="I1144" s="61" t="s">
        <v>3767</v>
      </c>
      <c r="J1144" s="62" t="e">
        <f t="shared" si="52"/>
        <v>#VALUE!</v>
      </c>
      <c r="K1144" s="63">
        <v>0</v>
      </c>
      <c r="M1144" s="61" t="s">
        <v>771</v>
      </c>
      <c r="N1144" s="61" t="s">
        <v>165</v>
      </c>
      <c r="O1144" s="61" t="s">
        <v>166</v>
      </c>
      <c r="P1144" s="61" t="s">
        <v>3872</v>
      </c>
      <c r="Q1144" s="61" t="s">
        <v>3812</v>
      </c>
      <c r="R1144" s="61" t="s">
        <v>7193</v>
      </c>
      <c r="S1144" s="61" t="s">
        <v>3780</v>
      </c>
      <c r="T1144" s="61" t="s">
        <v>7195</v>
      </c>
      <c r="U1144" s="61" t="s">
        <v>3780</v>
      </c>
      <c r="V1144" s="62"/>
      <c r="W1144" s="61" t="str">
        <f t="shared" si="53"/>
        <v>08</v>
      </c>
      <c r="X1144" s="62" t="str">
        <f t="shared" si="54"/>
        <v>17</v>
      </c>
      <c r="Y1144" s="63">
        <v>1</v>
      </c>
    </row>
    <row r="1145" spans="1:25" ht="14.4">
      <c r="A1145" s="61" t="s">
        <v>273</v>
      </c>
      <c r="B1145" s="61" t="s">
        <v>187</v>
      </c>
      <c r="C1145" s="61" t="s">
        <v>2090</v>
      </c>
      <c r="D1145" s="61" t="s">
        <v>3789</v>
      </c>
      <c r="E1145" s="61" t="s">
        <v>1776</v>
      </c>
      <c r="F1145" s="61" t="s">
        <v>1776</v>
      </c>
      <c r="G1145" s="61" t="s">
        <v>1776</v>
      </c>
      <c r="H1145" s="61" t="s">
        <v>1776</v>
      </c>
      <c r="I1145" s="61" t="s">
        <v>1776</v>
      </c>
      <c r="J1145" s="62" t="e">
        <f t="shared" si="52"/>
        <v>#VALUE!</v>
      </c>
      <c r="K1145" s="63"/>
      <c r="M1145" s="61" t="s">
        <v>1682</v>
      </c>
      <c r="N1145" s="61" t="s">
        <v>165</v>
      </c>
      <c r="O1145" s="61" t="s">
        <v>166</v>
      </c>
      <c r="P1145" s="61" t="s">
        <v>3782</v>
      </c>
      <c r="Q1145" s="61" t="s">
        <v>3812</v>
      </c>
      <c r="R1145" s="61" t="s">
        <v>7196</v>
      </c>
      <c r="S1145" s="61" t="s">
        <v>3780</v>
      </c>
      <c r="T1145" s="61" t="s">
        <v>6506</v>
      </c>
      <c r="U1145" s="61" t="s">
        <v>3780</v>
      </c>
      <c r="V1145" s="62"/>
      <c r="W1145" s="61" t="str">
        <f t="shared" si="53"/>
        <v>08</v>
      </c>
      <c r="X1145" s="62" t="str">
        <f t="shared" si="54"/>
        <v>18</v>
      </c>
      <c r="Y1145" s="63">
        <v>1</v>
      </c>
    </row>
    <row r="1146" spans="1:25" ht="14.4">
      <c r="A1146" s="61" t="s">
        <v>273</v>
      </c>
      <c r="B1146" s="61" t="s">
        <v>187</v>
      </c>
      <c r="C1146" s="61" t="s">
        <v>2090</v>
      </c>
      <c r="D1146" s="61" t="s">
        <v>3921</v>
      </c>
      <c r="E1146" s="61" t="s">
        <v>1776</v>
      </c>
      <c r="F1146" s="61" t="s">
        <v>1776</v>
      </c>
      <c r="G1146" s="61" t="s">
        <v>1776</v>
      </c>
      <c r="H1146" s="61" t="s">
        <v>1776</v>
      </c>
      <c r="I1146" s="61" t="s">
        <v>1776</v>
      </c>
      <c r="J1146" s="62" t="e">
        <f t="shared" si="52"/>
        <v>#VALUE!</v>
      </c>
      <c r="K1146" s="63"/>
      <c r="M1146" s="61" t="s">
        <v>1682</v>
      </c>
      <c r="N1146" s="61" t="s">
        <v>165</v>
      </c>
      <c r="O1146" s="61" t="s">
        <v>166</v>
      </c>
      <c r="P1146" s="61" t="s">
        <v>3867</v>
      </c>
      <c r="Q1146" s="61" t="s">
        <v>3812</v>
      </c>
      <c r="R1146" s="61" t="s">
        <v>7197</v>
      </c>
      <c r="S1146" s="61" t="s">
        <v>3780</v>
      </c>
      <c r="T1146" s="61" t="s">
        <v>6747</v>
      </c>
      <c r="U1146" s="61" t="s">
        <v>3780</v>
      </c>
      <c r="V1146" s="62"/>
      <c r="W1146" s="61" t="str">
        <f t="shared" si="53"/>
        <v>08</v>
      </c>
      <c r="X1146" s="62" t="str">
        <f t="shared" si="54"/>
        <v>18</v>
      </c>
      <c r="Y1146" s="63">
        <v>1</v>
      </c>
    </row>
    <row r="1147" spans="1:25" ht="14.4">
      <c r="A1147" s="61" t="s">
        <v>273</v>
      </c>
      <c r="B1147" s="61" t="s">
        <v>187</v>
      </c>
      <c r="C1147" s="61" t="s">
        <v>2090</v>
      </c>
      <c r="D1147" s="61" t="s">
        <v>3811</v>
      </c>
      <c r="E1147" s="61" t="s">
        <v>1776</v>
      </c>
      <c r="F1147" s="61" t="s">
        <v>1776</v>
      </c>
      <c r="G1147" s="61" t="s">
        <v>1776</v>
      </c>
      <c r="H1147" s="61" t="s">
        <v>1776</v>
      </c>
      <c r="I1147" s="61" t="s">
        <v>1776</v>
      </c>
      <c r="J1147" s="62" t="e">
        <f t="shared" si="52"/>
        <v>#VALUE!</v>
      </c>
      <c r="K1147" s="63"/>
      <c r="M1147" s="61" t="s">
        <v>1682</v>
      </c>
      <c r="N1147" s="61" t="s">
        <v>165</v>
      </c>
      <c r="O1147" s="61" t="s">
        <v>166</v>
      </c>
      <c r="P1147" s="61" t="s">
        <v>3811</v>
      </c>
      <c r="Q1147" s="61" t="s">
        <v>3812</v>
      </c>
      <c r="R1147" s="61" t="s">
        <v>7198</v>
      </c>
      <c r="S1147" s="61" t="s">
        <v>3780</v>
      </c>
      <c r="T1147" s="61" t="s">
        <v>7199</v>
      </c>
      <c r="U1147" s="61" t="s">
        <v>3780</v>
      </c>
      <c r="V1147" s="62"/>
      <c r="W1147" s="61" t="str">
        <f t="shared" si="53"/>
        <v>08</v>
      </c>
      <c r="X1147" s="62" t="str">
        <f t="shared" si="54"/>
        <v>19</v>
      </c>
      <c r="Y1147" s="63">
        <v>1</v>
      </c>
    </row>
    <row r="1148" spans="1:25" ht="14.4">
      <c r="A1148" s="61" t="s">
        <v>273</v>
      </c>
      <c r="B1148" s="61" t="s">
        <v>187</v>
      </c>
      <c r="C1148" s="61" t="s">
        <v>2090</v>
      </c>
      <c r="D1148" s="61" t="s">
        <v>3957</v>
      </c>
      <c r="E1148" s="61" t="s">
        <v>1776</v>
      </c>
      <c r="F1148" s="61" t="s">
        <v>1776</v>
      </c>
      <c r="G1148" s="61" t="s">
        <v>1776</v>
      </c>
      <c r="H1148" s="61" t="s">
        <v>1776</v>
      </c>
      <c r="I1148" s="61" t="s">
        <v>1776</v>
      </c>
      <c r="J1148" s="62" t="e">
        <f t="shared" si="52"/>
        <v>#VALUE!</v>
      </c>
      <c r="K1148" s="63"/>
      <c r="M1148" s="61" t="s">
        <v>766</v>
      </c>
      <c r="N1148" s="61" t="s">
        <v>165</v>
      </c>
      <c r="O1148" s="61" t="s">
        <v>166</v>
      </c>
      <c r="P1148" s="61" t="s">
        <v>3840</v>
      </c>
      <c r="Q1148" s="61" t="s">
        <v>3812</v>
      </c>
      <c r="R1148" s="61" t="s">
        <v>7200</v>
      </c>
      <c r="S1148" s="61" t="s">
        <v>3780</v>
      </c>
      <c r="T1148" s="61" t="s">
        <v>7201</v>
      </c>
      <c r="U1148" s="61" t="s">
        <v>3780</v>
      </c>
      <c r="V1148" s="62"/>
      <c r="W1148" s="61" t="str">
        <f t="shared" si="53"/>
        <v>08</v>
      </c>
      <c r="X1148" s="62" t="str">
        <f t="shared" si="54"/>
        <v>19</v>
      </c>
      <c r="Y1148" s="63">
        <v>1</v>
      </c>
    </row>
    <row r="1149" spans="1:25" ht="14.4">
      <c r="A1149" s="61" t="s">
        <v>273</v>
      </c>
      <c r="B1149" s="61" t="s">
        <v>187</v>
      </c>
      <c r="C1149" s="61" t="s">
        <v>2090</v>
      </c>
      <c r="D1149" s="61" t="s">
        <v>3947</v>
      </c>
      <c r="E1149" s="61" t="s">
        <v>1776</v>
      </c>
      <c r="F1149" s="61" t="s">
        <v>1776</v>
      </c>
      <c r="G1149" s="61" t="s">
        <v>1776</v>
      </c>
      <c r="H1149" s="61" t="s">
        <v>1776</v>
      </c>
      <c r="I1149" s="61" t="s">
        <v>1776</v>
      </c>
      <c r="J1149" s="62" t="e">
        <f t="shared" si="52"/>
        <v>#VALUE!</v>
      </c>
      <c r="K1149" s="63"/>
      <c r="M1149" s="61" t="s">
        <v>925</v>
      </c>
      <c r="N1149" s="61" t="s">
        <v>165</v>
      </c>
      <c r="O1149" s="61" t="s">
        <v>166</v>
      </c>
      <c r="P1149" s="61" t="s">
        <v>3811</v>
      </c>
      <c r="Q1149" s="61" t="s">
        <v>3812</v>
      </c>
      <c r="R1149" s="61" t="s">
        <v>7202</v>
      </c>
      <c r="S1149" s="61" t="s">
        <v>3780</v>
      </c>
      <c r="T1149" s="61" t="s">
        <v>5929</v>
      </c>
      <c r="U1149" s="61" t="s">
        <v>3780</v>
      </c>
      <c r="V1149" s="62"/>
      <c r="W1149" s="61" t="str">
        <f t="shared" si="53"/>
        <v>08</v>
      </c>
      <c r="X1149" s="62" t="str">
        <f t="shared" si="54"/>
        <v>17</v>
      </c>
      <c r="Y1149" s="63">
        <v>1</v>
      </c>
    </row>
    <row r="1150" spans="1:25" ht="14.4">
      <c r="A1150" s="61" t="s">
        <v>273</v>
      </c>
      <c r="B1150" s="61" t="s">
        <v>187</v>
      </c>
      <c r="C1150" s="61" t="s">
        <v>2090</v>
      </c>
      <c r="D1150" s="61" t="s">
        <v>3872</v>
      </c>
      <c r="E1150" s="61" t="s">
        <v>1776</v>
      </c>
      <c r="F1150" s="61" t="s">
        <v>1776</v>
      </c>
      <c r="G1150" s="61" t="s">
        <v>1776</v>
      </c>
      <c r="H1150" s="61" t="s">
        <v>1776</v>
      </c>
      <c r="I1150" s="61" t="s">
        <v>1776</v>
      </c>
      <c r="J1150" s="62" t="e">
        <f t="shared" si="52"/>
        <v>#VALUE!</v>
      </c>
      <c r="K1150" s="63"/>
      <c r="M1150" s="61" t="s">
        <v>1142</v>
      </c>
      <c r="N1150" s="61" t="s">
        <v>165</v>
      </c>
      <c r="O1150" s="61" t="s">
        <v>166</v>
      </c>
      <c r="P1150" s="61" t="s">
        <v>3960</v>
      </c>
      <c r="Q1150" s="61" t="s">
        <v>3812</v>
      </c>
      <c r="R1150" s="61" t="s">
        <v>7203</v>
      </c>
      <c r="S1150" s="61" t="s">
        <v>3780</v>
      </c>
      <c r="T1150" s="61" t="s">
        <v>7204</v>
      </c>
      <c r="U1150" s="61" t="s">
        <v>3780</v>
      </c>
      <c r="V1150" s="62"/>
      <c r="W1150" s="61" t="str">
        <f t="shared" si="53"/>
        <v>08</v>
      </c>
      <c r="X1150" s="62" t="str">
        <f t="shared" si="54"/>
        <v>17</v>
      </c>
      <c r="Y1150" s="63">
        <v>1</v>
      </c>
    </row>
    <row r="1151" spans="1:25" ht="14.4">
      <c r="A1151" s="61" t="s">
        <v>273</v>
      </c>
      <c r="B1151" s="61" t="s">
        <v>187</v>
      </c>
      <c r="C1151" s="61" t="s">
        <v>2090</v>
      </c>
      <c r="D1151" s="61" t="s">
        <v>4015</v>
      </c>
      <c r="E1151" s="61" t="s">
        <v>1776</v>
      </c>
      <c r="F1151" s="61" t="s">
        <v>1776</v>
      </c>
      <c r="G1151" s="61" t="s">
        <v>1776</v>
      </c>
      <c r="H1151" s="61" t="s">
        <v>1776</v>
      </c>
      <c r="I1151" s="61" t="s">
        <v>1776</v>
      </c>
      <c r="J1151" s="62" t="e">
        <f t="shared" si="52"/>
        <v>#VALUE!</v>
      </c>
      <c r="K1151" s="63"/>
      <c r="M1151" s="61" t="s">
        <v>1464</v>
      </c>
      <c r="N1151" s="61" t="s">
        <v>165</v>
      </c>
      <c r="O1151" s="61" t="s">
        <v>166</v>
      </c>
      <c r="P1151" s="61" t="s">
        <v>3862</v>
      </c>
      <c r="Q1151" s="61" t="s">
        <v>3812</v>
      </c>
      <c r="R1151" s="61" t="s">
        <v>7205</v>
      </c>
      <c r="S1151" s="61" t="s">
        <v>3780</v>
      </c>
      <c r="T1151" s="61" t="s">
        <v>7021</v>
      </c>
      <c r="U1151" s="61" t="s">
        <v>3780</v>
      </c>
      <c r="V1151" s="62"/>
      <c r="W1151" s="61" t="str">
        <f t="shared" si="53"/>
        <v>08</v>
      </c>
      <c r="X1151" s="62" t="str">
        <f t="shared" si="54"/>
        <v>17</v>
      </c>
      <c r="Y1151" s="63">
        <v>1</v>
      </c>
    </row>
    <row r="1152" spans="1:25" ht="14.4">
      <c r="A1152" s="61" t="s">
        <v>635</v>
      </c>
      <c r="B1152" s="61" t="s">
        <v>187</v>
      </c>
      <c r="C1152" s="61" t="s">
        <v>2090</v>
      </c>
      <c r="D1152" s="61" t="s">
        <v>3950</v>
      </c>
      <c r="E1152" s="61" t="s">
        <v>1776</v>
      </c>
      <c r="F1152" s="61" t="s">
        <v>1776</v>
      </c>
      <c r="G1152" s="61" t="s">
        <v>1776</v>
      </c>
      <c r="H1152" s="61" t="s">
        <v>1776</v>
      </c>
      <c r="I1152" s="61" t="s">
        <v>1776</v>
      </c>
      <c r="J1152" s="62" t="e">
        <f t="shared" si="52"/>
        <v>#VALUE!</v>
      </c>
      <c r="K1152" s="63"/>
      <c r="M1152" s="61" t="s">
        <v>925</v>
      </c>
      <c r="N1152" s="61" t="s">
        <v>165</v>
      </c>
      <c r="O1152" s="61" t="s">
        <v>166</v>
      </c>
      <c r="P1152" s="61" t="s">
        <v>3807</v>
      </c>
      <c r="Q1152" s="61" t="s">
        <v>3812</v>
      </c>
      <c r="R1152" s="61" t="s">
        <v>7206</v>
      </c>
      <c r="S1152" s="61" t="s">
        <v>3780</v>
      </c>
      <c r="T1152" s="61" t="s">
        <v>7207</v>
      </c>
      <c r="U1152" s="61" t="s">
        <v>3780</v>
      </c>
      <c r="V1152" s="62"/>
      <c r="W1152" s="61" t="str">
        <f t="shared" si="53"/>
        <v>08</v>
      </c>
      <c r="X1152" s="62" t="str">
        <f t="shared" si="54"/>
        <v>18</v>
      </c>
      <c r="Y1152" s="63">
        <v>1</v>
      </c>
    </row>
    <row r="1153" spans="1:25" ht="14.4">
      <c r="A1153" s="61" t="s">
        <v>635</v>
      </c>
      <c r="B1153" s="61" t="s">
        <v>187</v>
      </c>
      <c r="C1153" s="61" t="s">
        <v>2090</v>
      </c>
      <c r="D1153" s="61" t="s">
        <v>3789</v>
      </c>
      <c r="E1153" s="61" t="s">
        <v>1776</v>
      </c>
      <c r="F1153" s="61" t="s">
        <v>1776</v>
      </c>
      <c r="G1153" s="61" t="s">
        <v>1776</v>
      </c>
      <c r="H1153" s="61" t="s">
        <v>1776</v>
      </c>
      <c r="I1153" s="61" t="s">
        <v>1776</v>
      </c>
      <c r="J1153" s="62" t="e">
        <f t="shared" si="52"/>
        <v>#VALUE!</v>
      </c>
      <c r="K1153" s="63"/>
      <c r="M1153" s="61" t="s">
        <v>1679</v>
      </c>
      <c r="N1153" s="61" t="s">
        <v>165</v>
      </c>
      <c r="O1153" s="61" t="s">
        <v>166</v>
      </c>
      <c r="P1153" s="61" t="s">
        <v>3840</v>
      </c>
      <c r="Q1153" s="61" t="s">
        <v>3812</v>
      </c>
      <c r="R1153" s="61" t="s">
        <v>7206</v>
      </c>
      <c r="S1153" s="61" t="s">
        <v>3780</v>
      </c>
      <c r="T1153" s="61" t="s">
        <v>6996</v>
      </c>
      <c r="U1153" s="61" t="s">
        <v>3780</v>
      </c>
      <c r="V1153" s="62"/>
      <c r="W1153" s="61" t="str">
        <f t="shared" si="53"/>
        <v>08</v>
      </c>
      <c r="X1153" s="62" t="str">
        <f t="shared" si="54"/>
        <v>17</v>
      </c>
      <c r="Y1153" s="63">
        <v>1</v>
      </c>
    </row>
    <row r="1154" spans="1:25" ht="14.4">
      <c r="A1154" s="61" t="s">
        <v>635</v>
      </c>
      <c r="B1154" s="61" t="s">
        <v>187</v>
      </c>
      <c r="C1154" s="61" t="s">
        <v>2090</v>
      </c>
      <c r="D1154" s="61" t="s">
        <v>3829</v>
      </c>
      <c r="E1154" s="61" t="s">
        <v>1776</v>
      </c>
      <c r="F1154" s="61" t="s">
        <v>1776</v>
      </c>
      <c r="G1154" s="61" t="s">
        <v>1776</v>
      </c>
      <c r="H1154" s="61" t="s">
        <v>1776</v>
      </c>
      <c r="I1154" s="61" t="s">
        <v>1776</v>
      </c>
      <c r="J1154" s="62" t="e">
        <f t="shared" si="52"/>
        <v>#VALUE!</v>
      </c>
      <c r="K1154" s="63"/>
      <c r="M1154" s="61" t="s">
        <v>182</v>
      </c>
      <c r="N1154" s="61" t="s">
        <v>165</v>
      </c>
      <c r="O1154" s="61" t="s">
        <v>183</v>
      </c>
      <c r="P1154" s="61" t="s">
        <v>3872</v>
      </c>
      <c r="Q1154" s="61" t="s">
        <v>3812</v>
      </c>
      <c r="R1154" s="61" t="s">
        <v>7208</v>
      </c>
      <c r="S1154" s="61" t="s">
        <v>31</v>
      </c>
      <c r="T1154" s="61" t="s">
        <v>7209</v>
      </c>
      <c r="U1154" s="61" t="s">
        <v>31</v>
      </c>
      <c r="V1154" s="62"/>
      <c r="W1154" s="61" t="str">
        <f t="shared" si="53"/>
        <v>08</v>
      </c>
      <c r="X1154" s="62" t="str">
        <f t="shared" si="54"/>
        <v>12</v>
      </c>
      <c r="Y1154" s="63">
        <v>1</v>
      </c>
    </row>
    <row r="1155" spans="1:25" ht="14.4">
      <c r="A1155" s="61" t="s">
        <v>635</v>
      </c>
      <c r="B1155" s="61" t="s">
        <v>187</v>
      </c>
      <c r="C1155" s="61" t="s">
        <v>2090</v>
      </c>
      <c r="D1155" s="61" t="s">
        <v>3798</v>
      </c>
      <c r="E1155" s="61" t="s">
        <v>1776</v>
      </c>
      <c r="F1155" s="61" t="s">
        <v>1776</v>
      </c>
      <c r="G1155" s="61" t="s">
        <v>1776</v>
      </c>
      <c r="H1155" s="61" t="s">
        <v>1776</v>
      </c>
      <c r="I1155" s="61" t="s">
        <v>1776</v>
      </c>
      <c r="J1155" s="62" t="e">
        <f t="shared" si="52"/>
        <v>#VALUE!</v>
      </c>
      <c r="K1155" s="63"/>
      <c r="M1155" s="61" t="s">
        <v>182</v>
      </c>
      <c r="N1155" s="61" t="s">
        <v>165</v>
      </c>
      <c r="O1155" s="61" t="s">
        <v>183</v>
      </c>
      <c r="P1155" s="61" t="s">
        <v>3886</v>
      </c>
      <c r="Q1155" s="61" t="s">
        <v>3812</v>
      </c>
      <c r="R1155" s="61" t="s">
        <v>7210</v>
      </c>
      <c r="S1155" s="61" t="s">
        <v>3780</v>
      </c>
      <c r="T1155" s="61" t="s">
        <v>7211</v>
      </c>
      <c r="U1155" s="61" t="s">
        <v>3780</v>
      </c>
      <c r="V1155" s="62"/>
      <c r="W1155" s="61" t="str">
        <f t="shared" si="53"/>
        <v>08</v>
      </c>
      <c r="X1155" s="62" t="str">
        <f t="shared" si="54"/>
        <v>18</v>
      </c>
      <c r="Y1155" s="63">
        <v>1</v>
      </c>
    </row>
    <row r="1156" spans="1:25" ht="14.4">
      <c r="A1156" s="61" t="s">
        <v>635</v>
      </c>
      <c r="B1156" s="61" t="s">
        <v>187</v>
      </c>
      <c r="C1156" s="61" t="s">
        <v>2090</v>
      </c>
      <c r="D1156" s="61" t="s">
        <v>3834</v>
      </c>
      <c r="E1156" s="61" t="s">
        <v>1776</v>
      </c>
      <c r="F1156" s="61" t="s">
        <v>1776</v>
      </c>
      <c r="G1156" s="61" t="s">
        <v>1776</v>
      </c>
      <c r="H1156" s="61" t="s">
        <v>1776</v>
      </c>
      <c r="I1156" s="61" t="s">
        <v>1776</v>
      </c>
      <c r="J1156" s="62" t="e">
        <f t="shared" ref="J1156:J1219" si="55">H1156-F1156</f>
        <v>#VALUE!</v>
      </c>
      <c r="K1156" s="63"/>
      <c r="M1156" s="61" t="s">
        <v>182</v>
      </c>
      <c r="N1156" s="61" t="s">
        <v>165</v>
      </c>
      <c r="O1156" s="61" t="s">
        <v>183</v>
      </c>
      <c r="P1156" s="61" t="s">
        <v>3840</v>
      </c>
      <c r="Q1156" s="61" t="s">
        <v>3812</v>
      </c>
      <c r="R1156" s="61" t="s">
        <v>7212</v>
      </c>
      <c r="S1156" s="61" t="s">
        <v>3780</v>
      </c>
      <c r="T1156" s="61" t="s">
        <v>3839</v>
      </c>
      <c r="U1156" s="61" t="s">
        <v>3780</v>
      </c>
      <c r="V1156" s="62"/>
      <c r="W1156" s="61" t="str">
        <f t="shared" si="53"/>
        <v>08</v>
      </c>
      <c r="X1156" s="62" t="str">
        <f t="shared" si="54"/>
        <v>17</v>
      </c>
      <c r="Y1156" s="63">
        <v>1</v>
      </c>
    </row>
    <row r="1157" spans="1:25" ht="14.4">
      <c r="A1157" s="61" t="s">
        <v>636</v>
      </c>
      <c r="B1157" s="61" t="s">
        <v>187</v>
      </c>
      <c r="C1157" s="61" t="s">
        <v>2090</v>
      </c>
      <c r="D1157" s="61" t="s">
        <v>3950</v>
      </c>
      <c r="E1157" s="61" t="s">
        <v>1776</v>
      </c>
      <c r="F1157" s="61" t="s">
        <v>1776</v>
      </c>
      <c r="G1157" s="61" t="s">
        <v>1776</v>
      </c>
      <c r="H1157" s="61" t="s">
        <v>1776</v>
      </c>
      <c r="I1157" s="61" t="s">
        <v>1776</v>
      </c>
      <c r="J1157" s="62" t="e">
        <f t="shared" si="55"/>
        <v>#VALUE!</v>
      </c>
      <c r="K1157" s="63"/>
      <c r="M1157" s="61" t="s">
        <v>182</v>
      </c>
      <c r="N1157" s="61" t="s">
        <v>165</v>
      </c>
      <c r="O1157" s="61" t="s">
        <v>183</v>
      </c>
      <c r="P1157" s="61" t="s">
        <v>3947</v>
      </c>
      <c r="Q1157" s="61" t="s">
        <v>3812</v>
      </c>
      <c r="R1157" s="61" t="s">
        <v>7212</v>
      </c>
      <c r="S1157" s="61" t="s">
        <v>3780</v>
      </c>
      <c r="T1157" s="61" t="s">
        <v>6543</v>
      </c>
      <c r="U1157" s="61" t="s">
        <v>3780</v>
      </c>
      <c r="V1157" s="62"/>
      <c r="W1157" s="61" t="str">
        <f t="shared" ref="W1157:W1220" si="56">TEXT(R1157,"hh")</f>
        <v>08</v>
      </c>
      <c r="X1157" s="62" t="str">
        <f t="shared" ref="X1157:X1220" si="57">TEXT(T1157,"HH")</f>
        <v>17</v>
      </c>
      <c r="Y1157" s="63">
        <v>1</v>
      </c>
    </row>
    <row r="1158" spans="1:25" ht="14.4">
      <c r="A1158" s="61" t="s">
        <v>636</v>
      </c>
      <c r="B1158" s="61" t="s">
        <v>187</v>
      </c>
      <c r="C1158" s="61" t="s">
        <v>2090</v>
      </c>
      <c r="D1158" s="61" t="s">
        <v>4069</v>
      </c>
      <c r="E1158" s="61" t="s">
        <v>1776</v>
      </c>
      <c r="F1158" s="61" t="s">
        <v>1776</v>
      </c>
      <c r="G1158" s="61" t="s">
        <v>1776</v>
      </c>
      <c r="H1158" s="61" t="s">
        <v>1776</v>
      </c>
      <c r="I1158" s="61" t="s">
        <v>1776</v>
      </c>
      <c r="J1158" s="62" t="e">
        <f t="shared" si="55"/>
        <v>#VALUE!</v>
      </c>
      <c r="K1158" s="63"/>
      <c r="M1158" s="61" t="s">
        <v>182</v>
      </c>
      <c r="N1158" s="61" t="s">
        <v>165</v>
      </c>
      <c r="O1158" s="61" t="s">
        <v>183</v>
      </c>
      <c r="P1158" s="61" t="s">
        <v>3992</v>
      </c>
      <c r="Q1158" s="61" t="s">
        <v>3812</v>
      </c>
      <c r="R1158" s="61" t="s">
        <v>7213</v>
      </c>
      <c r="S1158" s="61" t="s">
        <v>3780</v>
      </c>
      <c r="T1158" s="61" t="s">
        <v>3839</v>
      </c>
      <c r="U1158" s="61" t="s">
        <v>3780</v>
      </c>
      <c r="V1158" s="62"/>
      <c r="W1158" s="61" t="str">
        <f t="shared" si="56"/>
        <v>08</v>
      </c>
      <c r="X1158" s="62" t="str">
        <f t="shared" si="57"/>
        <v>17</v>
      </c>
      <c r="Y1158" s="63">
        <v>1</v>
      </c>
    </row>
    <row r="1159" spans="1:25" ht="14.4">
      <c r="A1159" s="61" t="s">
        <v>636</v>
      </c>
      <c r="B1159" s="61" t="s">
        <v>187</v>
      </c>
      <c r="C1159" s="61" t="s">
        <v>2090</v>
      </c>
      <c r="D1159" s="61" t="s">
        <v>3862</v>
      </c>
      <c r="E1159" s="61" t="s">
        <v>3795</v>
      </c>
      <c r="F1159" s="61" t="s">
        <v>5631</v>
      </c>
      <c r="G1159" s="61" t="s">
        <v>3847</v>
      </c>
      <c r="H1159" s="61" t="s">
        <v>5631</v>
      </c>
      <c r="I1159" s="61" t="s">
        <v>3847</v>
      </c>
      <c r="J1159" s="62" t="e">
        <f t="shared" si="55"/>
        <v>#VALUE!</v>
      </c>
      <c r="K1159" s="63"/>
      <c r="M1159" s="61" t="s">
        <v>768</v>
      </c>
      <c r="N1159" s="61" t="s">
        <v>165</v>
      </c>
      <c r="O1159" s="61" t="s">
        <v>166</v>
      </c>
      <c r="P1159" s="61" t="s">
        <v>3807</v>
      </c>
      <c r="Q1159" s="61" t="s">
        <v>3812</v>
      </c>
      <c r="R1159" s="61" t="s">
        <v>7214</v>
      </c>
      <c r="S1159" s="61" t="s">
        <v>3780</v>
      </c>
      <c r="T1159" s="61" t="s">
        <v>6558</v>
      </c>
      <c r="U1159" s="61" t="s">
        <v>3780</v>
      </c>
      <c r="V1159" s="62"/>
      <c r="W1159" s="61" t="str">
        <f t="shared" si="56"/>
        <v>08</v>
      </c>
      <c r="X1159" s="62" t="str">
        <f t="shared" si="57"/>
        <v>17</v>
      </c>
      <c r="Y1159" s="63">
        <v>1</v>
      </c>
    </row>
    <row r="1160" spans="1:25" ht="14.4">
      <c r="A1160" s="61" t="s">
        <v>636</v>
      </c>
      <c r="B1160" s="61" t="s">
        <v>187</v>
      </c>
      <c r="C1160" s="61" t="s">
        <v>2090</v>
      </c>
      <c r="D1160" s="61" t="s">
        <v>3829</v>
      </c>
      <c r="E1160" s="61" t="s">
        <v>1776</v>
      </c>
      <c r="F1160" s="61" t="s">
        <v>1776</v>
      </c>
      <c r="G1160" s="61" t="s">
        <v>1776</v>
      </c>
      <c r="H1160" s="61" t="s">
        <v>1776</v>
      </c>
      <c r="I1160" s="61" t="s">
        <v>1776</v>
      </c>
      <c r="J1160" s="62" t="e">
        <f t="shared" si="55"/>
        <v>#VALUE!</v>
      </c>
      <c r="K1160" s="63"/>
      <c r="M1160" s="61" t="s">
        <v>771</v>
      </c>
      <c r="N1160" s="61" t="s">
        <v>165</v>
      </c>
      <c r="O1160" s="61" t="s">
        <v>166</v>
      </c>
      <c r="P1160" s="61" t="s">
        <v>3947</v>
      </c>
      <c r="Q1160" s="61" t="s">
        <v>3812</v>
      </c>
      <c r="R1160" s="61" t="s">
        <v>7215</v>
      </c>
      <c r="S1160" s="61" t="s">
        <v>3780</v>
      </c>
      <c r="T1160" s="61" t="s">
        <v>7216</v>
      </c>
      <c r="U1160" s="61" t="s">
        <v>3780</v>
      </c>
      <c r="V1160" s="62"/>
      <c r="W1160" s="61" t="str">
        <f t="shared" si="56"/>
        <v>08</v>
      </c>
      <c r="X1160" s="62" t="str">
        <f t="shared" si="57"/>
        <v>20</v>
      </c>
      <c r="Y1160" s="63">
        <v>2</v>
      </c>
    </row>
    <row r="1161" spans="1:25" ht="14.4">
      <c r="A1161" s="61" t="s">
        <v>636</v>
      </c>
      <c r="B1161" s="61" t="s">
        <v>187</v>
      </c>
      <c r="C1161" s="61" t="s">
        <v>2090</v>
      </c>
      <c r="D1161" s="61" t="s">
        <v>3798</v>
      </c>
      <c r="E1161" s="61" t="s">
        <v>1776</v>
      </c>
      <c r="F1161" s="61" t="s">
        <v>1776</v>
      </c>
      <c r="G1161" s="61" t="s">
        <v>1776</v>
      </c>
      <c r="H1161" s="61" t="s">
        <v>1776</v>
      </c>
      <c r="I1161" s="61" t="s">
        <v>1776</v>
      </c>
      <c r="J1161" s="62" t="e">
        <f t="shared" si="55"/>
        <v>#VALUE!</v>
      </c>
      <c r="K1161" s="63"/>
      <c r="M1161" s="61" t="s">
        <v>182</v>
      </c>
      <c r="N1161" s="61" t="s">
        <v>165</v>
      </c>
      <c r="O1161" s="61" t="s">
        <v>183</v>
      </c>
      <c r="P1161" s="61" t="s">
        <v>3782</v>
      </c>
      <c r="Q1161" s="61" t="s">
        <v>3812</v>
      </c>
      <c r="R1161" s="61" t="s">
        <v>7217</v>
      </c>
      <c r="S1161" s="61" t="s">
        <v>3780</v>
      </c>
      <c r="T1161" s="61" t="s">
        <v>6446</v>
      </c>
      <c r="U1161" s="61" t="s">
        <v>3780</v>
      </c>
      <c r="V1161" s="62"/>
      <c r="W1161" s="61" t="str">
        <f t="shared" si="56"/>
        <v>08</v>
      </c>
      <c r="X1161" s="62" t="str">
        <f t="shared" si="57"/>
        <v>17</v>
      </c>
      <c r="Y1161" s="63">
        <v>1</v>
      </c>
    </row>
    <row r="1162" spans="1:25" ht="14.4">
      <c r="A1162" s="61" t="s">
        <v>636</v>
      </c>
      <c r="B1162" s="61" t="s">
        <v>187</v>
      </c>
      <c r="C1162" s="61" t="s">
        <v>2090</v>
      </c>
      <c r="D1162" s="61" t="s">
        <v>3823</v>
      </c>
      <c r="E1162" s="61" t="s">
        <v>1776</v>
      </c>
      <c r="F1162" s="61" t="s">
        <v>1776</v>
      </c>
      <c r="G1162" s="61" t="s">
        <v>1776</v>
      </c>
      <c r="H1162" s="61" t="s">
        <v>1776</v>
      </c>
      <c r="I1162" s="61" t="s">
        <v>1776</v>
      </c>
      <c r="J1162" s="62" t="e">
        <f t="shared" si="55"/>
        <v>#VALUE!</v>
      </c>
      <c r="K1162" s="63"/>
      <c r="M1162" s="61" t="s">
        <v>632</v>
      </c>
      <c r="N1162" s="61" t="s">
        <v>165</v>
      </c>
      <c r="O1162" s="61" t="s">
        <v>166</v>
      </c>
      <c r="P1162" s="61" t="s">
        <v>3807</v>
      </c>
      <c r="Q1162" s="61" t="s">
        <v>3812</v>
      </c>
      <c r="R1162" s="61" t="s">
        <v>7218</v>
      </c>
      <c r="S1162" s="61" t="s">
        <v>3780</v>
      </c>
      <c r="T1162" s="61" t="s">
        <v>4562</v>
      </c>
      <c r="U1162" s="61" t="s">
        <v>3780</v>
      </c>
      <c r="V1162" s="62"/>
      <c r="W1162" s="61" t="str">
        <f t="shared" si="56"/>
        <v>08</v>
      </c>
      <c r="X1162" s="62" t="str">
        <f t="shared" si="57"/>
        <v>17</v>
      </c>
      <c r="Y1162" s="63">
        <v>1</v>
      </c>
    </row>
    <row r="1163" spans="1:25" ht="14.4">
      <c r="A1163" s="61" t="s">
        <v>364</v>
      </c>
      <c r="B1163" s="61" t="s">
        <v>187</v>
      </c>
      <c r="C1163" s="61" t="s">
        <v>2090</v>
      </c>
      <c r="D1163" s="61" t="s">
        <v>4069</v>
      </c>
      <c r="E1163" s="61" t="s">
        <v>1776</v>
      </c>
      <c r="F1163" s="61" t="s">
        <v>1776</v>
      </c>
      <c r="G1163" s="61" t="s">
        <v>1776</v>
      </c>
      <c r="H1163" s="61" t="s">
        <v>1776</v>
      </c>
      <c r="I1163" s="61" t="s">
        <v>1776</v>
      </c>
      <c r="J1163" s="62" t="e">
        <f t="shared" si="55"/>
        <v>#VALUE!</v>
      </c>
      <c r="K1163" s="63"/>
      <c r="M1163" s="61" t="s">
        <v>1682</v>
      </c>
      <c r="N1163" s="61" t="s">
        <v>165</v>
      </c>
      <c r="O1163" s="61" t="s">
        <v>166</v>
      </c>
      <c r="P1163" s="61" t="s">
        <v>3807</v>
      </c>
      <c r="Q1163" s="61" t="s">
        <v>3812</v>
      </c>
      <c r="R1163" s="61" t="s">
        <v>7219</v>
      </c>
      <c r="S1163" s="61" t="s">
        <v>3780</v>
      </c>
      <c r="T1163" s="61" t="s">
        <v>6726</v>
      </c>
      <c r="U1163" s="61" t="s">
        <v>3780</v>
      </c>
      <c r="V1163" s="62"/>
      <c r="W1163" s="61" t="str">
        <f t="shared" si="56"/>
        <v>08</v>
      </c>
      <c r="X1163" s="62" t="str">
        <f t="shared" si="57"/>
        <v>17</v>
      </c>
      <c r="Y1163" s="63">
        <v>1</v>
      </c>
    </row>
    <row r="1164" spans="1:25" ht="14.4">
      <c r="A1164" s="61" t="s">
        <v>364</v>
      </c>
      <c r="B1164" s="61" t="s">
        <v>187</v>
      </c>
      <c r="C1164" s="61" t="s">
        <v>2090</v>
      </c>
      <c r="D1164" s="61" t="s">
        <v>3789</v>
      </c>
      <c r="E1164" s="61" t="s">
        <v>1776</v>
      </c>
      <c r="F1164" s="61" t="s">
        <v>1776</v>
      </c>
      <c r="G1164" s="61" t="s">
        <v>1776</v>
      </c>
      <c r="H1164" s="61" t="s">
        <v>1776</v>
      </c>
      <c r="I1164" s="61" t="s">
        <v>1776</v>
      </c>
      <c r="J1164" s="62" t="e">
        <f t="shared" si="55"/>
        <v>#VALUE!</v>
      </c>
      <c r="K1164" s="63"/>
      <c r="M1164" s="61" t="s">
        <v>182</v>
      </c>
      <c r="N1164" s="61" t="s">
        <v>165</v>
      </c>
      <c r="O1164" s="61" t="s">
        <v>183</v>
      </c>
      <c r="P1164" s="61" t="s">
        <v>4015</v>
      </c>
      <c r="Q1164" s="61" t="s">
        <v>3812</v>
      </c>
      <c r="R1164" s="61" t="s">
        <v>7220</v>
      </c>
      <c r="S1164" s="61" t="s">
        <v>3780</v>
      </c>
      <c r="T1164" s="61" t="s">
        <v>7221</v>
      </c>
      <c r="U1164" s="61" t="s">
        <v>3780</v>
      </c>
      <c r="V1164" s="62"/>
      <c r="W1164" s="61" t="str">
        <f t="shared" si="56"/>
        <v>08</v>
      </c>
      <c r="X1164" s="62" t="str">
        <f t="shared" si="57"/>
        <v>17</v>
      </c>
      <c r="Y1164" s="63">
        <v>1</v>
      </c>
    </row>
    <row r="1165" spans="1:25" ht="14.4">
      <c r="A1165" s="61" t="s">
        <v>364</v>
      </c>
      <c r="B1165" s="61" t="s">
        <v>187</v>
      </c>
      <c r="C1165" s="61" t="s">
        <v>2090</v>
      </c>
      <c r="D1165" s="61" t="s">
        <v>3921</v>
      </c>
      <c r="E1165" s="61" t="s">
        <v>1776</v>
      </c>
      <c r="F1165" s="61" t="s">
        <v>1776</v>
      </c>
      <c r="G1165" s="61" t="s">
        <v>1776</v>
      </c>
      <c r="H1165" s="61" t="s">
        <v>1776</v>
      </c>
      <c r="I1165" s="61" t="s">
        <v>1776</v>
      </c>
      <c r="J1165" s="62" t="e">
        <f t="shared" si="55"/>
        <v>#VALUE!</v>
      </c>
      <c r="K1165" s="63"/>
      <c r="M1165" s="61" t="s">
        <v>1682</v>
      </c>
      <c r="N1165" s="61" t="s">
        <v>165</v>
      </c>
      <c r="O1165" s="61" t="s">
        <v>166</v>
      </c>
      <c r="P1165" s="61" t="s">
        <v>3852</v>
      </c>
      <c r="Q1165" s="61" t="s">
        <v>3812</v>
      </c>
      <c r="R1165" s="61" t="s">
        <v>7222</v>
      </c>
      <c r="S1165" s="61" t="s">
        <v>3780</v>
      </c>
      <c r="T1165" s="61" t="s">
        <v>7223</v>
      </c>
      <c r="U1165" s="61" t="s">
        <v>3780</v>
      </c>
      <c r="V1165" s="62"/>
      <c r="W1165" s="61" t="str">
        <f t="shared" si="56"/>
        <v>08</v>
      </c>
      <c r="X1165" s="62" t="str">
        <f t="shared" si="57"/>
        <v>17</v>
      </c>
      <c r="Y1165" s="63">
        <v>1</v>
      </c>
    </row>
    <row r="1166" spans="1:25" ht="14.4">
      <c r="A1166" s="61" t="s">
        <v>364</v>
      </c>
      <c r="B1166" s="61" t="s">
        <v>187</v>
      </c>
      <c r="C1166" s="61" t="s">
        <v>2090</v>
      </c>
      <c r="D1166" s="61" t="s">
        <v>3957</v>
      </c>
      <c r="E1166" s="61" t="s">
        <v>1776</v>
      </c>
      <c r="F1166" s="61" t="s">
        <v>1776</v>
      </c>
      <c r="G1166" s="61" t="s">
        <v>1776</v>
      </c>
      <c r="H1166" s="61" t="s">
        <v>1776</v>
      </c>
      <c r="I1166" s="61" t="s">
        <v>1776</v>
      </c>
      <c r="J1166" s="62" t="e">
        <f t="shared" si="55"/>
        <v>#VALUE!</v>
      </c>
      <c r="K1166" s="63"/>
      <c r="M1166" s="61" t="s">
        <v>182</v>
      </c>
      <c r="N1166" s="61" t="s">
        <v>165</v>
      </c>
      <c r="O1166" s="61" t="s">
        <v>183</v>
      </c>
      <c r="P1166" s="61" t="s">
        <v>3867</v>
      </c>
      <c r="Q1166" s="61" t="s">
        <v>3812</v>
      </c>
      <c r="R1166" s="61" t="s">
        <v>7224</v>
      </c>
      <c r="S1166" s="61" t="s">
        <v>3780</v>
      </c>
      <c r="T1166" s="61" t="s">
        <v>7225</v>
      </c>
      <c r="U1166" s="61" t="s">
        <v>3780</v>
      </c>
      <c r="V1166" s="62"/>
      <c r="W1166" s="61" t="str">
        <f t="shared" si="56"/>
        <v>08</v>
      </c>
      <c r="X1166" s="62" t="str">
        <f t="shared" si="57"/>
        <v>17</v>
      </c>
      <c r="Y1166" s="63">
        <v>1</v>
      </c>
    </row>
    <row r="1167" spans="1:25" ht="14.4">
      <c r="A1167" s="61" t="s">
        <v>364</v>
      </c>
      <c r="B1167" s="61" t="s">
        <v>187</v>
      </c>
      <c r="C1167" s="61" t="s">
        <v>2090</v>
      </c>
      <c r="D1167" s="61" t="s">
        <v>3947</v>
      </c>
      <c r="E1167" s="61" t="s">
        <v>1776</v>
      </c>
      <c r="F1167" s="61" t="s">
        <v>1776</v>
      </c>
      <c r="G1167" s="61" t="s">
        <v>1776</v>
      </c>
      <c r="H1167" s="61" t="s">
        <v>1776</v>
      </c>
      <c r="I1167" s="61" t="s">
        <v>1776</v>
      </c>
      <c r="J1167" s="62" t="e">
        <f t="shared" si="55"/>
        <v>#VALUE!</v>
      </c>
      <c r="K1167" s="63"/>
      <c r="M1167" s="61" t="s">
        <v>632</v>
      </c>
      <c r="N1167" s="61" t="s">
        <v>165</v>
      </c>
      <c r="O1167" s="61" t="s">
        <v>166</v>
      </c>
      <c r="P1167" s="61" t="s">
        <v>3947</v>
      </c>
      <c r="Q1167" s="61" t="s">
        <v>3812</v>
      </c>
      <c r="R1167" s="61" t="s">
        <v>7226</v>
      </c>
      <c r="S1167" s="61" t="s">
        <v>3780</v>
      </c>
      <c r="T1167" s="61" t="s">
        <v>6248</v>
      </c>
      <c r="U1167" s="61" t="s">
        <v>3780</v>
      </c>
      <c r="V1167" s="62"/>
      <c r="W1167" s="61" t="str">
        <f t="shared" si="56"/>
        <v>08</v>
      </c>
      <c r="X1167" s="62" t="str">
        <f t="shared" si="57"/>
        <v>17</v>
      </c>
      <c r="Y1167" s="63">
        <v>1</v>
      </c>
    </row>
    <row r="1168" spans="1:25" ht="14.4">
      <c r="A1168" s="61" t="s">
        <v>364</v>
      </c>
      <c r="B1168" s="61" t="s">
        <v>187</v>
      </c>
      <c r="C1168" s="61" t="s">
        <v>2090</v>
      </c>
      <c r="D1168" s="61" t="s">
        <v>4015</v>
      </c>
      <c r="E1168" s="61" t="s">
        <v>1776</v>
      </c>
      <c r="F1168" s="61" t="s">
        <v>1776</v>
      </c>
      <c r="G1168" s="61" t="s">
        <v>1776</v>
      </c>
      <c r="H1168" s="61" t="s">
        <v>1776</v>
      </c>
      <c r="I1168" s="61" t="s">
        <v>1776</v>
      </c>
      <c r="J1168" s="62" t="e">
        <f t="shared" si="55"/>
        <v>#VALUE!</v>
      </c>
      <c r="K1168" s="63"/>
      <c r="M1168" s="61" t="s">
        <v>1142</v>
      </c>
      <c r="N1168" s="61" t="s">
        <v>165</v>
      </c>
      <c r="O1168" s="61" t="s">
        <v>166</v>
      </c>
      <c r="P1168" s="61" t="s">
        <v>3957</v>
      </c>
      <c r="Q1168" s="61" t="s">
        <v>3812</v>
      </c>
      <c r="R1168" s="61" t="s">
        <v>7227</v>
      </c>
      <c r="S1168" s="61" t="s">
        <v>3780</v>
      </c>
      <c r="T1168" s="61" t="s">
        <v>7228</v>
      </c>
      <c r="U1168" s="61" t="s">
        <v>3780</v>
      </c>
      <c r="V1168" s="62"/>
      <c r="W1168" s="61" t="str">
        <f t="shared" si="56"/>
        <v>08</v>
      </c>
      <c r="X1168" s="62" t="str">
        <f t="shared" si="57"/>
        <v>17</v>
      </c>
      <c r="Y1168" s="63">
        <v>1</v>
      </c>
    </row>
    <row r="1169" spans="1:25" ht="14.4">
      <c r="A1169" s="61" t="s">
        <v>364</v>
      </c>
      <c r="B1169" s="61" t="s">
        <v>187</v>
      </c>
      <c r="C1169" s="61" t="s">
        <v>2090</v>
      </c>
      <c r="D1169" s="61" t="s">
        <v>3886</v>
      </c>
      <c r="E1169" s="61" t="s">
        <v>1776</v>
      </c>
      <c r="F1169" s="61" t="s">
        <v>1776</v>
      </c>
      <c r="G1169" s="61" t="s">
        <v>1776</v>
      </c>
      <c r="H1169" s="61" t="s">
        <v>1776</v>
      </c>
      <c r="I1169" s="61" t="s">
        <v>1776</v>
      </c>
      <c r="J1169" s="62" t="e">
        <f t="shared" si="55"/>
        <v>#VALUE!</v>
      </c>
      <c r="K1169" s="63"/>
      <c r="M1169" s="61" t="s">
        <v>182</v>
      </c>
      <c r="N1169" s="61" t="s">
        <v>165</v>
      </c>
      <c r="O1169" s="61" t="s">
        <v>183</v>
      </c>
      <c r="P1169" s="61" t="s">
        <v>3811</v>
      </c>
      <c r="Q1169" s="61" t="s">
        <v>3812</v>
      </c>
      <c r="R1169" s="61" t="s">
        <v>7229</v>
      </c>
      <c r="S1169" s="61" t="s">
        <v>3780</v>
      </c>
      <c r="T1169" s="61" t="s">
        <v>7230</v>
      </c>
      <c r="U1169" s="61" t="s">
        <v>3780</v>
      </c>
      <c r="V1169" s="62"/>
      <c r="W1169" s="61" t="str">
        <f t="shared" si="56"/>
        <v>08</v>
      </c>
      <c r="X1169" s="62" t="str">
        <f t="shared" si="57"/>
        <v>17</v>
      </c>
      <c r="Y1169" s="63">
        <v>1</v>
      </c>
    </row>
    <row r="1170" spans="1:25" ht="14.4">
      <c r="A1170" s="61" t="s">
        <v>186</v>
      </c>
      <c r="B1170" s="61" t="s">
        <v>187</v>
      </c>
      <c r="C1170" s="61" t="s">
        <v>2090</v>
      </c>
      <c r="D1170" s="61" t="s">
        <v>3938</v>
      </c>
      <c r="E1170" s="61" t="s">
        <v>1776</v>
      </c>
      <c r="F1170" s="61" t="s">
        <v>1776</v>
      </c>
      <c r="G1170" s="61" t="s">
        <v>1776</v>
      </c>
      <c r="H1170" s="61" t="s">
        <v>1776</v>
      </c>
      <c r="I1170" s="61" t="s">
        <v>1776</v>
      </c>
      <c r="J1170" s="62" t="e">
        <f t="shared" si="55"/>
        <v>#VALUE!</v>
      </c>
      <c r="K1170" s="63"/>
      <c r="M1170" s="61" t="s">
        <v>182</v>
      </c>
      <c r="N1170" s="61" t="s">
        <v>165</v>
      </c>
      <c r="O1170" s="61" t="s">
        <v>183</v>
      </c>
      <c r="P1170" s="61" t="s">
        <v>3777</v>
      </c>
      <c r="Q1170" s="61" t="s">
        <v>3812</v>
      </c>
      <c r="R1170" s="61" t="s">
        <v>7231</v>
      </c>
      <c r="S1170" s="61" t="s">
        <v>3780</v>
      </c>
      <c r="T1170" s="61" t="s">
        <v>6981</v>
      </c>
      <c r="U1170" s="61" t="s">
        <v>3780</v>
      </c>
      <c r="V1170" s="62"/>
      <c r="W1170" s="61" t="str">
        <f t="shared" si="56"/>
        <v>08</v>
      </c>
      <c r="X1170" s="62" t="str">
        <f t="shared" si="57"/>
        <v>17</v>
      </c>
      <c r="Y1170" s="63">
        <v>1</v>
      </c>
    </row>
    <row r="1171" spans="1:25" ht="14.4">
      <c r="A1171" s="61" t="s">
        <v>186</v>
      </c>
      <c r="B1171" s="61" t="s">
        <v>187</v>
      </c>
      <c r="C1171" s="61" t="s">
        <v>2090</v>
      </c>
      <c r="D1171" s="61" t="s">
        <v>3950</v>
      </c>
      <c r="E1171" s="61" t="s">
        <v>1776</v>
      </c>
      <c r="F1171" s="61" t="s">
        <v>1776</v>
      </c>
      <c r="G1171" s="61" t="s">
        <v>1776</v>
      </c>
      <c r="H1171" s="61" t="s">
        <v>1776</v>
      </c>
      <c r="I1171" s="61" t="s">
        <v>1776</v>
      </c>
      <c r="J1171" s="62" t="e">
        <f t="shared" si="55"/>
        <v>#VALUE!</v>
      </c>
      <c r="K1171" s="63"/>
      <c r="M1171" s="61" t="s">
        <v>768</v>
      </c>
      <c r="N1171" s="61" t="s">
        <v>165</v>
      </c>
      <c r="O1171" s="61" t="s">
        <v>166</v>
      </c>
      <c r="P1171" s="61" t="s">
        <v>3837</v>
      </c>
      <c r="Q1171" s="61" t="s">
        <v>3812</v>
      </c>
      <c r="R1171" s="61" t="s">
        <v>7232</v>
      </c>
      <c r="S1171" s="61" t="s">
        <v>3780</v>
      </c>
      <c r="T1171" s="61" t="s">
        <v>6621</v>
      </c>
      <c r="U1171" s="61" t="s">
        <v>3780</v>
      </c>
      <c r="V1171" s="62"/>
      <c r="W1171" s="61" t="str">
        <f t="shared" si="56"/>
        <v>08</v>
      </c>
      <c r="X1171" s="62" t="str">
        <f t="shared" si="57"/>
        <v>17</v>
      </c>
      <c r="Y1171" s="63">
        <v>1</v>
      </c>
    </row>
    <row r="1172" spans="1:25" ht="14.4">
      <c r="A1172" s="61" t="s">
        <v>186</v>
      </c>
      <c r="B1172" s="61" t="s">
        <v>187</v>
      </c>
      <c r="C1172" s="61" t="s">
        <v>2090</v>
      </c>
      <c r="D1172" s="61" t="s">
        <v>3826</v>
      </c>
      <c r="E1172" s="61" t="s">
        <v>3795</v>
      </c>
      <c r="F1172" s="61" t="s">
        <v>5643</v>
      </c>
      <c r="G1172" s="61" t="s">
        <v>3904</v>
      </c>
      <c r="H1172" s="61" t="s">
        <v>5631</v>
      </c>
      <c r="I1172" s="61" t="s">
        <v>5644</v>
      </c>
      <c r="J1172" s="62" t="e">
        <f t="shared" si="55"/>
        <v>#VALUE!</v>
      </c>
      <c r="K1172" s="63">
        <v>1</v>
      </c>
      <c r="M1172" s="61" t="s">
        <v>925</v>
      </c>
      <c r="N1172" s="61" t="s">
        <v>165</v>
      </c>
      <c r="O1172" s="61" t="s">
        <v>166</v>
      </c>
      <c r="P1172" s="61" t="s">
        <v>3894</v>
      </c>
      <c r="Q1172" s="61" t="s">
        <v>3812</v>
      </c>
      <c r="R1172" s="61" t="s">
        <v>4053</v>
      </c>
      <c r="S1172" s="61" t="s">
        <v>3780</v>
      </c>
      <c r="T1172" s="61" t="s">
        <v>5850</v>
      </c>
      <c r="U1172" s="61" t="s">
        <v>3780</v>
      </c>
      <c r="V1172" s="62"/>
      <c r="W1172" s="61" t="str">
        <f t="shared" si="56"/>
        <v>08</v>
      </c>
      <c r="X1172" s="62" t="str">
        <f t="shared" si="57"/>
        <v>17</v>
      </c>
      <c r="Y1172" s="63">
        <v>1</v>
      </c>
    </row>
    <row r="1173" spans="1:25" ht="14.4">
      <c r="A1173" s="61" t="s">
        <v>186</v>
      </c>
      <c r="B1173" s="61" t="s">
        <v>187</v>
      </c>
      <c r="C1173" s="61" t="s">
        <v>2090</v>
      </c>
      <c r="D1173" s="61" t="s">
        <v>4069</v>
      </c>
      <c r="E1173" s="61" t="s">
        <v>1776</v>
      </c>
      <c r="F1173" s="61" t="s">
        <v>1776</v>
      </c>
      <c r="G1173" s="61" t="s">
        <v>1776</v>
      </c>
      <c r="H1173" s="61" t="s">
        <v>1776</v>
      </c>
      <c r="I1173" s="61" t="s">
        <v>1776</v>
      </c>
      <c r="J1173" s="62" t="e">
        <f t="shared" si="55"/>
        <v>#VALUE!</v>
      </c>
      <c r="K1173" s="63"/>
      <c r="M1173" s="61" t="s">
        <v>925</v>
      </c>
      <c r="N1173" s="61" t="s">
        <v>165</v>
      </c>
      <c r="O1173" s="61" t="s">
        <v>166</v>
      </c>
      <c r="P1173" s="61" t="s">
        <v>3837</v>
      </c>
      <c r="Q1173" s="61" t="s">
        <v>3812</v>
      </c>
      <c r="R1173" s="61" t="s">
        <v>7233</v>
      </c>
      <c r="S1173" s="61" t="s">
        <v>3780</v>
      </c>
      <c r="T1173" s="61" t="s">
        <v>7234</v>
      </c>
      <c r="U1173" s="61" t="s">
        <v>3780</v>
      </c>
      <c r="V1173" s="62"/>
      <c r="W1173" s="61" t="str">
        <f t="shared" si="56"/>
        <v>08</v>
      </c>
      <c r="X1173" s="62" t="str">
        <f t="shared" si="57"/>
        <v>17</v>
      </c>
      <c r="Y1173" s="63">
        <v>1</v>
      </c>
    </row>
    <row r="1174" spans="1:25" ht="14.4">
      <c r="A1174" s="61" t="s">
        <v>186</v>
      </c>
      <c r="B1174" s="61" t="s">
        <v>187</v>
      </c>
      <c r="C1174" s="61" t="s">
        <v>2090</v>
      </c>
      <c r="D1174" s="61" t="s">
        <v>3829</v>
      </c>
      <c r="E1174" s="61" t="s">
        <v>1776</v>
      </c>
      <c r="F1174" s="61" t="s">
        <v>1776</v>
      </c>
      <c r="G1174" s="61" t="s">
        <v>1776</v>
      </c>
      <c r="H1174" s="61" t="s">
        <v>1776</v>
      </c>
      <c r="I1174" s="61" t="s">
        <v>1776</v>
      </c>
      <c r="J1174" s="62" t="e">
        <f t="shared" si="55"/>
        <v>#VALUE!</v>
      </c>
      <c r="K1174" s="63"/>
      <c r="M1174" s="61" t="s">
        <v>771</v>
      </c>
      <c r="N1174" s="61" t="s">
        <v>165</v>
      </c>
      <c r="O1174" s="61" t="s">
        <v>166</v>
      </c>
      <c r="P1174" s="61" t="s">
        <v>4015</v>
      </c>
      <c r="Q1174" s="61" t="s">
        <v>3812</v>
      </c>
      <c r="R1174" s="61" t="s">
        <v>7235</v>
      </c>
      <c r="S1174" s="61" t="s">
        <v>3780</v>
      </c>
      <c r="T1174" s="61" t="s">
        <v>7236</v>
      </c>
      <c r="U1174" s="61" t="s">
        <v>3780</v>
      </c>
      <c r="V1174" s="62"/>
      <c r="W1174" s="61" t="str">
        <f t="shared" si="56"/>
        <v>08</v>
      </c>
      <c r="X1174" s="62" t="str">
        <f t="shared" si="57"/>
        <v>20</v>
      </c>
      <c r="Y1174" s="63">
        <v>2</v>
      </c>
    </row>
    <row r="1175" spans="1:25" ht="14.4">
      <c r="A1175" s="61" t="s">
        <v>186</v>
      </c>
      <c r="B1175" s="61" t="s">
        <v>187</v>
      </c>
      <c r="C1175" s="61" t="s">
        <v>2090</v>
      </c>
      <c r="D1175" s="61" t="s">
        <v>3782</v>
      </c>
      <c r="E1175" s="61" t="s">
        <v>1776</v>
      </c>
      <c r="F1175" s="61" t="s">
        <v>1776</v>
      </c>
      <c r="G1175" s="61" t="s">
        <v>1776</v>
      </c>
      <c r="H1175" s="61" t="s">
        <v>1776</v>
      </c>
      <c r="I1175" s="61" t="s">
        <v>1776</v>
      </c>
      <c r="J1175" s="62" t="e">
        <f t="shared" si="55"/>
        <v>#VALUE!</v>
      </c>
      <c r="K1175" s="63"/>
      <c r="M1175" s="61" t="s">
        <v>631</v>
      </c>
      <c r="N1175" s="61" t="s">
        <v>165</v>
      </c>
      <c r="O1175" s="61" t="s">
        <v>166</v>
      </c>
      <c r="P1175" s="61" t="s">
        <v>3807</v>
      </c>
      <c r="Q1175" s="61" t="s">
        <v>3812</v>
      </c>
      <c r="R1175" s="61" t="s">
        <v>7237</v>
      </c>
      <c r="S1175" s="61" t="s">
        <v>3780</v>
      </c>
      <c r="T1175" s="61" t="s">
        <v>7238</v>
      </c>
      <c r="U1175" s="61" t="s">
        <v>3780</v>
      </c>
      <c r="V1175" s="62"/>
      <c r="W1175" s="61" t="str">
        <f t="shared" si="56"/>
        <v>08</v>
      </c>
      <c r="X1175" s="62" t="str">
        <f t="shared" si="57"/>
        <v>17</v>
      </c>
      <c r="Y1175" s="63">
        <v>1</v>
      </c>
    </row>
    <row r="1176" spans="1:25" ht="14.4">
      <c r="A1176" s="61" t="s">
        <v>186</v>
      </c>
      <c r="B1176" s="61" t="s">
        <v>187</v>
      </c>
      <c r="C1176" s="61" t="s">
        <v>2090</v>
      </c>
      <c r="D1176" s="61" t="s">
        <v>3886</v>
      </c>
      <c r="E1176" s="61" t="s">
        <v>1776</v>
      </c>
      <c r="F1176" s="61" t="s">
        <v>1776</v>
      </c>
      <c r="G1176" s="61" t="s">
        <v>1776</v>
      </c>
      <c r="H1176" s="61" t="s">
        <v>1776</v>
      </c>
      <c r="I1176" s="61" t="s">
        <v>1776</v>
      </c>
      <c r="J1176" s="62" t="e">
        <f t="shared" si="55"/>
        <v>#VALUE!</v>
      </c>
      <c r="K1176" s="63"/>
      <c r="M1176" s="61" t="s">
        <v>1515</v>
      </c>
      <c r="N1176" s="61" t="s">
        <v>165</v>
      </c>
      <c r="O1176" s="61" t="s">
        <v>134</v>
      </c>
      <c r="P1176" s="61" t="s">
        <v>3807</v>
      </c>
      <c r="Q1176" s="61" t="s">
        <v>3812</v>
      </c>
      <c r="R1176" s="61" t="s">
        <v>7237</v>
      </c>
      <c r="S1176" s="61" t="s">
        <v>3780</v>
      </c>
      <c r="T1176" s="61" t="s">
        <v>7239</v>
      </c>
      <c r="U1176" s="61" t="s">
        <v>3780</v>
      </c>
      <c r="V1176" s="62"/>
      <c r="W1176" s="61" t="str">
        <f t="shared" si="56"/>
        <v>08</v>
      </c>
      <c r="X1176" s="62" t="str">
        <f t="shared" si="57"/>
        <v>17</v>
      </c>
      <c r="Y1176" s="63">
        <v>1</v>
      </c>
    </row>
    <row r="1177" spans="1:25" ht="14.4">
      <c r="A1177" s="61" t="s">
        <v>638</v>
      </c>
      <c r="B1177" s="61" t="s">
        <v>187</v>
      </c>
      <c r="C1177" s="61" t="s">
        <v>2124</v>
      </c>
      <c r="D1177" s="61" t="s">
        <v>3938</v>
      </c>
      <c r="E1177" s="61" t="s">
        <v>3927</v>
      </c>
      <c r="F1177" s="61" t="s">
        <v>5645</v>
      </c>
      <c r="G1177" s="61" t="s">
        <v>3767</v>
      </c>
      <c r="H1177" s="61" t="s">
        <v>5631</v>
      </c>
      <c r="I1177" s="61" t="s">
        <v>3767</v>
      </c>
      <c r="J1177" s="62" t="e">
        <f t="shared" si="55"/>
        <v>#VALUE!</v>
      </c>
      <c r="K1177" s="63">
        <v>0</v>
      </c>
      <c r="M1177" s="61" t="s">
        <v>632</v>
      </c>
      <c r="N1177" s="61" t="s">
        <v>165</v>
      </c>
      <c r="O1177" s="61" t="s">
        <v>166</v>
      </c>
      <c r="P1177" s="61" t="s">
        <v>3852</v>
      </c>
      <c r="Q1177" s="61" t="s">
        <v>3812</v>
      </c>
      <c r="R1177" s="61" t="s">
        <v>7240</v>
      </c>
      <c r="S1177" s="61" t="s">
        <v>3780</v>
      </c>
      <c r="T1177" s="61" t="s">
        <v>6193</v>
      </c>
      <c r="U1177" s="61" t="s">
        <v>3780</v>
      </c>
      <c r="V1177" s="62"/>
      <c r="W1177" s="61" t="str">
        <f t="shared" si="56"/>
        <v>08</v>
      </c>
      <c r="X1177" s="62" t="str">
        <f t="shared" si="57"/>
        <v>17</v>
      </c>
      <c r="Y1177" s="63">
        <v>1</v>
      </c>
    </row>
    <row r="1178" spans="1:25" ht="14.4">
      <c r="A1178" s="61" t="s">
        <v>638</v>
      </c>
      <c r="B1178" s="61" t="s">
        <v>187</v>
      </c>
      <c r="C1178" s="61" t="s">
        <v>2124</v>
      </c>
      <c r="D1178" s="61" t="s">
        <v>3992</v>
      </c>
      <c r="E1178" s="61" t="s">
        <v>1776</v>
      </c>
      <c r="F1178" s="61" t="s">
        <v>1776</v>
      </c>
      <c r="G1178" s="61" t="s">
        <v>1776</v>
      </c>
      <c r="H1178" s="61" t="s">
        <v>1776</v>
      </c>
      <c r="I1178" s="61" t="s">
        <v>1776</v>
      </c>
      <c r="J1178" s="62" t="e">
        <f t="shared" si="55"/>
        <v>#VALUE!</v>
      </c>
      <c r="K1178" s="63"/>
      <c r="M1178" s="61" t="s">
        <v>271</v>
      </c>
      <c r="N1178" s="61" t="s">
        <v>165</v>
      </c>
      <c r="O1178" s="61" t="s">
        <v>207</v>
      </c>
      <c r="P1178" s="61" t="s">
        <v>3807</v>
      </c>
      <c r="Q1178" s="61" t="s">
        <v>3812</v>
      </c>
      <c r="R1178" s="61" t="s">
        <v>3813</v>
      </c>
      <c r="S1178" s="61" t="s">
        <v>3780</v>
      </c>
      <c r="T1178" s="61" t="s">
        <v>7241</v>
      </c>
      <c r="U1178" s="61" t="s">
        <v>3780</v>
      </c>
      <c r="V1178" s="62"/>
      <c r="W1178" s="61" t="str">
        <f t="shared" si="56"/>
        <v>08</v>
      </c>
      <c r="X1178" s="62" t="str">
        <f t="shared" si="57"/>
        <v>17</v>
      </c>
      <c r="Y1178" s="63">
        <v>1</v>
      </c>
    </row>
    <row r="1179" spans="1:25" ht="14.4">
      <c r="A1179" s="61" t="s">
        <v>638</v>
      </c>
      <c r="B1179" s="61" t="s">
        <v>187</v>
      </c>
      <c r="C1179" s="61" t="s">
        <v>2124</v>
      </c>
      <c r="D1179" s="61" t="s">
        <v>3777</v>
      </c>
      <c r="E1179" s="61" t="s">
        <v>3845</v>
      </c>
      <c r="F1179" s="61" t="s">
        <v>5646</v>
      </c>
      <c r="G1179" s="61" t="s">
        <v>3767</v>
      </c>
      <c r="H1179" s="61" t="s">
        <v>5631</v>
      </c>
      <c r="I1179" s="61" t="s">
        <v>3767</v>
      </c>
      <c r="J1179" s="62" t="e">
        <f t="shared" si="55"/>
        <v>#VALUE!</v>
      </c>
      <c r="K1179" s="63">
        <v>0</v>
      </c>
      <c r="M1179" s="61" t="s">
        <v>1682</v>
      </c>
      <c r="N1179" s="61" t="s">
        <v>165</v>
      </c>
      <c r="O1179" s="61" t="s">
        <v>166</v>
      </c>
      <c r="P1179" s="61" t="s">
        <v>3992</v>
      </c>
      <c r="Q1179" s="61" t="s">
        <v>3812</v>
      </c>
      <c r="R1179" s="61" t="s">
        <v>3813</v>
      </c>
      <c r="S1179" s="61" t="s">
        <v>3780</v>
      </c>
      <c r="T1179" s="61" t="s">
        <v>7242</v>
      </c>
      <c r="U1179" s="61" t="s">
        <v>3780</v>
      </c>
      <c r="V1179" s="62"/>
      <c r="W1179" s="61" t="str">
        <f t="shared" si="56"/>
        <v>08</v>
      </c>
      <c r="X1179" s="62" t="str">
        <f t="shared" si="57"/>
        <v>18</v>
      </c>
      <c r="Y1179" s="63">
        <v>1</v>
      </c>
    </row>
    <row r="1180" spans="1:25" ht="14.4">
      <c r="A1180" s="61" t="s">
        <v>638</v>
      </c>
      <c r="B1180" s="61" t="s">
        <v>187</v>
      </c>
      <c r="C1180" s="61" t="s">
        <v>2124</v>
      </c>
      <c r="D1180" s="61" t="s">
        <v>3862</v>
      </c>
      <c r="E1180" s="61" t="s">
        <v>1776</v>
      </c>
      <c r="F1180" s="61" t="s">
        <v>1776</v>
      </c>
      <c r="G1180" s="61" t="s">
        <v>1776</v>
      </c>
      <c r="H1180" s="61" t="s">
        <v>1776</v>
      </c>
      <c r="I1180" s="61" t="s">
        <v>1776</v>
      </c>
      <c r="J1180" s="62" t="e">
        <f t="shared" si="55"/>
        <v>#VALUE!</v>
      </c>
      <c r="K1180" s="63"/>
      <c r="M1180" s="61" t="s">
        <v>925</v>
      </c>
      <c r="N1180" s="61" t="s">
        <v>165</v>
      </c>
      <c r="O1180" s="61" t="s">
        <v>166</v>
      </c>
      <c r="P1180" s="61" t="s">
        <v>3840</v>
      </c>
      <c r="Q1180" s="61" t="s">
        <v>3812</v>
      </c>
      <c r="R1180" s="61" t="s">
        <v>7243</v>
      </c>
      <c r="S1180" s="61" t="s">
        <v>3780</v>
      </c>
      <c r="T1180" s="61" t="s">
        <v>5357</v>
      </c>
      <c r="U1180" s="61" t="s">
        <v>3780</v>
      </c>
      <c r="V1180" s="62"/>
      <c r="W1180" s="61" t="str">
        <f t="shared" si="56"/>
        <v>08</v>
      </c>
      <c r="X1180" s="62" t="str">
        <f t="shared" si="57"/>
        <v>19</v>
      </c>
      <c r="Y1180" s="63">
        <v>1</v>
      </c>
    </row>
    <row r="1181" spans="1:25" ht="14.4">
      <c r="A1181" s="61" t="s">
        <v>638</v>
      </c>
      <c r="B1181" s="61" t="s">
        <v>187</v>
      </c>
      <c r="C1181" s="61" t="s">
        <v>2124</v>
      </c>
      <c r="D1181" s="61" t="s">
        <v>3947</v>
      </c>
      <c r="E1181" s="61" t="s">
        <v>1776</v>
      </c>
      <c r="F1181" s="61" t="s">
        <v>1776</v>
      </c>
      <c r="G1181" s="61" t="s">
        <v>1776</v>
      </c>
      <c r="H1181" s="61" t="s">
        <v>1776</v>
      </c>
      <c r="I1181" s="61" t="s">
        <v>1776</v>
      </c>
      <c r="J1181" s="62" t="e">
        <f t="shared" si="55"/>
        <v>#VALUE!</v>
      </c>
      <c r="K1181" s="63"/>
      <c r="M1181" s="61" t="s">
        <v>182</v>
      </c>
      <c r="N1181" s="61" t="s">
        <v>165</v>
      </c>
      <c r="O1181" s="61" t="s">
        <v>183</v>
      </c>
      <c r="P1181" s="61" t="s">
        <v>3938</v>
      </c>
      <c r="Q1181" s="61" t="s">
        <v>3812</v>
      </c>
      <c r="R1181" s="61" t="s">
        <v>7244</v>
      </c>
      <c r="S1181" s="61" t="s">
        <v>3780</v>
      </c>
      <c r="T1181" s="61" t="s">
        <v>7245</v>
      </c>
      <c r="U1181" s="61" t="s">
        <v>3780</v>
      </c>
      <c r="V1181" s="62"/>
      <c r="W1181" s="61" t="str">
        <f t="shared" si="56"/>
        <v>08</v>
      </c>
      <c r="X1181" s="62" t="str">
        <f t="shared" si="57"/>
        <v>17</v>
      </c>
      <c r="Y1181" s="63">
        <v>1</v>
      </c>
    </row>
    <row r="1182" spans="1:25" ht="14.4">
      <c r="A1182" s="61" t="s">
        <v>638</v>
      </c>
      <c r="B1182" s="61" t="s">
        <v>187</v>
      </c>
      <c r="C1182" s="61" t="s">
        <v>2124</v>
      </c>
      <c r="D1182" s="61" t="s">
        <v>3823</v>
      </c>
      <c r="E1182" s="61" t="s">
        <v>1776</v>
      </c>
      <c r="F1182" s="61" t="s">
        <v>1776</v>
      </c>
      <c r="G1182" s="61" t="s">
        <v>1776</v>
      </c>
      <c r="H1182" s="61" t="s">
        <v>1776</v>
      </c>
      <c r="I1182" s="61" t="s">
        <v>1776</v>
      </c>
      <c r="J1182" s="62" t="e">
        <f t="shared" si="55"/>
        <v>#VALUE!</v>
      </c>
      <c r="K1182" s="63"/>
      <c r="M1182" s="61" t="s">
        <v>1741</v>
      </c>
      <c r="N1182" s="61" t="s">
        <v>165</v>
      </c>
      <c r="O1182" s="61" t="s">
        <v>183</v>
      </c>
      <c r="P1182" s="61" t="s">
        <v>4015</v>
      </c>
      <c r="Q1182" s="61" t="s">
        <v>3812</v>
      </c>
      <c r="R1182" s="61" t="s">
        <v>7246</v>
      </c>
      <c r="S1182" s="61" t="s">
        <v>3780</v>
      </c>
      <c r="T1182" s="61" t="s">
        <v>4731</v>
      </c>
      <c r="U1182" s="61" t="s">
        <v>3780</v>
      </c>
      <c r="V1182" s="62"/>
      <c r="W1182" s="61" t="str">
        <f t="shared" si="56"/>
        <v>08</v>
      </c>
      <c r="X1182" s="62" t="str">
        <f t="shared" si="57"/>
        <v>17</v>
      </c>
      <c r="Y1182" s="63">
        <v>1</v>
      </c>
    </row>
    <row r="1183" spans="1:25" ht="14.4">
      <c r="A1183" s="61" t="s">
        <v>638</v>
      </c>
      <c r="B1183" s="61" t="s">
        <v>187</v>
      </c>
      <c r="C1183" s="61" t="s">
        <v>2124</v>
      </c>
      <c r="D1183" s="61" t="s">
        <v>3852</v>
      </c>
      <c r="E1183" s="61" t="s">
        <v>1776</v>
      </c>
      <c r="F1183" s="61" t="s">
        <v>1776</v>
      </c>
      <c r="G1183" s="61" t="s">
        <v>1776</v>
      </c>
      <c r="H1183" s="61" t="s">
        <v>1776</v>
      </c>
      <c r="I1183" s="61" t="s">
        <v>1776</v>
      </c>
      <c r="J1183" s="62" t="e">
        <f t="shared" si="55"/>
        <v>#VALUE!</v>
      </c>
      <c r="K1183" s="63"/>
      <c r="M1183" s="61" t="s">
        <v>182</v>
      </c>
      <c r="N1183" s="61" t="s">
        <v>165</v>
      </c>
      <c r="O1183" s="61" t="s">
        <v>183</v>
      </c>
      <c r="P1183" s="61" t="s">
        <v>3819</v>
      </c>
      <c r="Q1183" s="61" t="s">
        <v>3812</v>
      </c>
      <c r="R1183" s="61" t="s">
        <v>7247</v>
      </c>
      <c r="S1183" s="61" t="s">
        <v>3780</v>
      </c>
      <c r="T1183" s="61" t="s">
        <v>7248</v>
      </c>
      <c r="U1183" s="61" t="s">
        <v>3780</v>
      </c>
      <c r="V1183" s="62"/>
      <c r="W1183" s="61" t="str">
        <f t="shared" si="56"/>
        <v>08</v>
      </c>
      <c r="X1183" s="62" t="str">
        <f t="shared" si="57"/>
        <v>18</v>
      </c>
      <c r="Y1183" s="63">
        <v>1</v>
      </c>
    </row>
    <row r="1184" spans="1:25" ht="14.4">
      <c r="A1184" s="61" t="s">
        <v>638</v>
      </c>
      <c r="B1184" s="61" t="s">
        <v>187</v>
      </c>
      <c r="C1184" s="61" t="s">
        <v>2124</v>
      </c>
      <c r="D1184" s="61" t="s">
        <v>3872</v>
      </c>
      <c r="E1184" s="61" t="s">
        <v>1776</v>
      </c>
      <c r="F1184" s="61" t="s">
        <v>1776</v>
      </c>
      <c r="G1184" s="61" t="s">
        <v>1776</v>
      </c>
      <c r="H1184" s="61" t="s">
        <v>1776</v>
      </c>
      <c r="I1184" s="61" t="s">
        <v>1776</v>
      </c>
      <c r="J1184" s="62" t="e">
        <f t="shared" si="55"/>
        <v>#VALUE!</v>
      </c>
      <c r="K1184" s="63"/>
      <c r="M1184" s="61" t="s">
        <v>925</v>
      </c>
      <c r="N1184" s="61" t="s">
        <v>165</v>
      </c>
      <c r="O1184" s="61" t="s">
        <v>166</v>
      </c>
      <c r="P1184" s="61" t="s">
        <v>3802</v>
      </c>
      <c r="Q1184" s="61" t="s">
        <v>3812</v>
      </c>
      <c r="R1184" s="61" t="s">
        <v>7249</v>
      </c>
      <c r="S1184" s="61" t="s">
        <v>3780</v>
      </c>
      <c r="T1184" s="61" t="s">
        <v>5335</v>
      </c>
      <c r="U1184" s="61" t="s">
        <v>3780</v>
      </c>
      <c r="V1184" s="62"/>
      <c r="W1184" s="61" t="str">
        <f t="shared" si="56"/>
        <v>08</v>
      </c>
      <c r="X1184" s="62" t="str">
        <f t="shared" si="57"/>
        <v>18</v>
      </c>
      <c r="Y1184" s="63">
        <v>1</v>
      </c>
    </row>
    <row r="1185" spans="1:25" ht="14.4">
      <c r="A1185" s="61" t="s">
        <v>192</v>
      </c>
      <c r="B1185" s="61" t="s">
        <v>187</v>
      </c>
      <c r="C1185" s="61" t="s">
        <v>2124</v>
      </c>
      <c r="D1185" s="61" t="s">
        <v>3826</v>
      </c>
      <c r="E1185" s="61" t="s">
        <v>1776</v>
      </c>
      <c r="F1185" s="61" t="s">
        <v>1776</v>
      </c>
      <c r="G1185" s="61" t="s">
        <v>1776</v>
      </c>
      <c r="H1185" s="61" t="s">
        <v>1776</v>
      </c>
      <c r="I1185" s="61" t="s">
        <v>1776</v>
      </c>
      <c r="J1185" s="62" t="e">
        <f t="shared" si="55"/>
        <v>#VALUE!</v>
      </c>
      <c r="K1185" s="63"/>
      <c r="M1185" s="61" t="s">
        <v>925</v>
      </c>
      <c r="N1185" s="61" t="s">
        <v>165</v>
      </c>
      <c r="O1185" s="61" t="s">
        <v>166</v>
      </c>
      <c r="P1185" s="61" t="s">
        <v>3886</v>
      </c>
      <c r="Q1185" s="61" t="s">
        <v>3812</v>
      </c>
      <c r="R1185" s="61" t="s">
        <v>7250</v>
      </c>
      <c r="S1185" s="61" t="s">
        <v>3780</v>
      </c>
      <c r="T1185" s="61" t="s">
        <v>7251</v>
      </c>
      <c r="U1185" s="61" t="s">
        <v>3780</v>
      </c>
      <c r="V1185" s="62"/>
      <c r="W1185" s="61" t="str">
        <f t="shared" si="56"/>
        <v>08</v>
      </c>
      <c r="X1185" s="62" t="str">
        <f t="shared" si="57"/>
        <v>17</v>
      </c>
      <c r="Y1185" s="63">
        <v>1</v>
      </c>
    </row>
    <row r="1186" spans="1:25" ht="14.4">
      <c r="A1186" s="61" t="s">
        <v>192</v>
      </c>
      <c r="B1186" s="61" t="s">
        <v>187</v>
      </c>
      <c r="C1186" s="61" t="s">
        <v>2124</v>
      </c>
      <c r="D1186" s="61" t="s">
        <v>3819</v>
      </c>
      <c r="E1186" s="61" t="s">
        <v>3895</v>
      </c>
      <c r="F1186" s="61" t="s">
        <v>5631</v>
      </c>
      <c r="G1186" s="61" t="s">
        <v>30</v>
      </c>
      <c r="H1186" s="61" t="s">
        <v>5631</v>
      </c>
      <c r="I1186" s="61" t="s">
        <v>30</v>
      </c>
      <c r="J1186" s="62" t="e">
        <f t="shared" si="55"/>
        <v>#VALUE!</v>
      </c>
      <c r="K1186" s="63"/>
      <c r="M1186" s="61" t="s">
        <v>182</v>
      </c>
      <c r="N1186" s="61" t="s">
        <v>165</v>
      </c>
      <c r="O1186" s="61" t="s">
        <v>183</v>
      </c>
      <c r="P1186" s="61" t="s">
        <v>3894</v>
      </c>
      <c r="Q1186" s="61" t="s">
        <v>3812</v>
      </c>
      <c r="R1186" s="61" t="s">
        <v>7252</v>
      </c>
      <c r="S1186" s="61" t="s">
        <v>3780</v>
      </c>
      <c r="T1186" s="61" t="s">
        <v>7253</v>
      </c>
      <c r="U1186" s="61" t="s">
        <v>3780</v>
      </c>
      <c r="V1186" s="62"/>
      <c r="W1186" s="61" t="str">
        <f t="shared" si="56"/>
        <v>08</v>
      </c>
      <c r="X1186" s="62" t="str">
        <f t="shared" si="57"/>
        <v>17</v>
      </c>
      <c r="Y1186" s="63">
        <v>1</v>
      </c>
    </row>
    <row r="1187" spans="1:25" ht="14.4">
      <c r="A1187" s="61" t="s">
        <v>192</v>
      </c>
      <c r="B1187" s="61" t="s">
        <v>187</v>
      </c>
      <c r="C1187" s="61" t="s">
        <v>2124</v>
      </c>
      <c r="D1187" s="61" t="s">
        <v>3867</v>
      </c>
      <c r="E1187" s="61" t="s">
        <v>3895</v>
      </c>
      <c r="F1187" s="61" t="s">
        <v>5631</v>
      </c>
      <c r="G1187" s="61" t="s">
        <v>30</v>
      </c>
      <c r="H1187" s="61" t="s">
        <v>5631</v>
      </c>
      <c r="I1187" s="61" t="s">
        <v>30</v>
      </c>
      <c r="J1187" s="62" t="e">
        <f t="shared" si="55"/>
        <v>#VALUE!</v>
      </c>
      <c r="K1187" s="63"/>
      <c r="M1187" s="61" t="s">
        <v>768</v>
      </c>
      <c r="N1187" s="61" t="s">
        <v>165</v>
      </c>
      <c r="O1187" s="61" t="s">
        <v>166</v>
      </c>
      <c r="P1187" s="61" t="s">
        <v>3957</v>
      </c>
      <c r="Q1187" s="61" t="s">
        <v>3812</v>
      </c>
      <c r="R1187" s="61" t="s">
        <v>7254</v>
      </c>
      <c r="S1187" s="61" t="s">
        <v>3780</v>
      </c>
      <c r="T1187" s="61" t="s">
        <v>6380</v>
      </c>
      <c r="U1187" s="61" t="s">
        <v>3780</v>
      </c>
      <c r="V1187" s="62"/>
      <c r="W1187" s="61" t="str">
        <f t="shared" si="56"/>
        <v>08</v>
      </c>
      <c r="X1187" s="62" t="str">
        <f t="shared" si="57"/>
        <v>17</v>
      </c>
      <c r="Y1187" s="63">
        <v>1</v>
      </c>
    </row>
    <row r="1188" spans="1:25" ht="14.4">
      <c r="A1188" s="61" t="s">
        <v>192</v>
      </c>
      <c r="B1188" s="61" t="s">
        <v>187</v>
      </c>
      <c r="C1188" s="61" t="s">
        <v>2124</v>
      </c>
      <c r="D1188" s="61" t="s">
        <v>4069</v>
      </c>
      <c r="E1188" s="61" t="s">
        <v>1776</v>
      </c>
      <c r="F1188" s="61" t="s">
        <v>1776</v>
      </c>
      <c r="G1188" s="61" t="s">
        <v>1776</v>
      </c>
      <c r="H1188" s="61" t="s">
        <v>1776</v>
      </c>
      <c r="I1188" s="61" t="s">
        <v>1776</v>
      </c>
      <c r="J1188" s="62" t="e">
        <f t="shared" si="55"/>
        <v>#VALUE!</v>
      </c>
      <c r="K1188" s="63"/>
      <c r="M1188" s="61" t="s">
        <v>1474</v>
      </c>
      <c r="N1188" s="61" t="s">
        <v>165</v>
      </c>
      <c r="O1188" s="61" t="s">
        <v>166</v>
      </c>
      <c r="P1188" s="61" t="s">
        <v>3886</v>
      </c>
      <c r="Q1188" s="61" t="s">
        <v>3812</v>
      </c>
      <c r="R1188" s="61" t="s">
        <v>7255</v>
      </c>
      <c r="S1188" s="61" t="s">
        <v>4138</v>
      </c>
      <c r="T1188" s="61" t="s">
        <v>7256</v>
      </c>
      <c r="U1188" s="61" t="s">
        <v>3780</v>
      </c>
      <c r="V1188" s="62"/>
      <c r="W1188" s="61" t="str">
        <f t="shared" si="56"/>
        <v>08</v>
      </c>
      <c r="X1188" s="62" t="str">
        <f t="shared" si="57"/>
        <v>17</v>
      </c>
      <c r="Y1188" s="63">
        <v>1</v>
      </c>
    </row>
    <row r="1189" spans="1:25" ht="14.4">
      <c r="A1189" s="61" t="s">
        <v>192</v>
      </c>
      <c r="B1189" s="61" t="s">
        <v>187</v>
      </c>
      <c r="C1189" s="61" t="s">
        <v>2124</v>
      </c>
      <c r="D1189" s="61" t="s">
        <v>3789</v>
      </c>
      <c r="E1189" s="61" t="s">
        <v>1776</v>
      </c>
      <c r="F1189" s="61" t="s">
        <v>1776</v>
      </c>
      <c r="G1189" s="61" t="s">
        <v>1776</v>
      </c>
      <c r="H1189" s="61" t="s">
        <v>1776</v>
      </c>
      <c r="I1189" s="61" t="s">
        <v>1776</v>
      </c>
      <c r="J1189" s="62" t="e">
        <f t="shared" si="55"/>
        <v>#VALUE!</v>
      </c>
      <c r="K1189" s="63"/>
      <c r="M1189" s="61" t="s">
        <v>182</v>
      </c>
      <c r="N1189" s="61" t="s">
        <v>165</v>
      </c>
      <c r="O1189" s="61" t="s">
        <v>183</v>
      </c>
      <c r="P1189" s="61" t="s">
        <v>3859</v>
      </c>
      <c r="Q1189" s="61" t="s">
        <v>3812</v>
      </c>
      <c r="R1189" s="61" t="s">
        <v>7257</v>
      </c>
      <c r="S1189" s="61" t="s">
        <v>4075</v>
      </c>
      <c r="T1189" s="61" t="s">
        <v>7258</v>
      </c>
      <c r="U1189" s="61" t="s">
        <v>3780</v>
      </c>
      <c r="V1189" s="62"/>
      <c r="W1189" s="61" t="str">
        <f t="shared" si="56"/>
        <v>08</v>
      </c>
      <c r="X1189" s="62" t="str">
        <f t="shared" si="57"/>
        <v>17</v>
      </c>
      <c r="Y1189" s="63">
        <v>1</v>
      </c>
    </row>
    <row r="1190" spans="1:25" ht="14.4">
      <c r="A1190" s="61" t="s">
        <v>192</v>
      </c>
      <c r="B1190" s="61" t="s">
        <v>187</v>
      </c>
      <c r="C1190" s="61" t="s">
        <v>2124</v>
      </c>
      <c r="D1190" s="61" t="s">
        <v>3794</v>
      </c>
      <c r="E1190" s="61" t="s">
        <v>1776</v>
      </c>
      <c r="F1190" s="61" t="s">
        <v>1776</v>
      </c>
      <c r="G1190" s="61" t="s">
        <v>1776</v>
      </c>
      <c r="H1190" s="61" t="s">
        <v>1776</v>
      </c>
      <c r="I1190" s="61" t="s">
        <v>1776</v>
      </c>
      <c r="J1190" s="62" t="e">
        <f t="shared" si="55"/>
        <v>#VALUE!</v>
      </c>
      <c r="K1190" s="63"/>
      <c r="M1190" s="61" t="s">
        <v>182</v>
      </c>
      <c r="N1190" s="61" t="s">
        <v>165</v>
      </c>
      <c r="O1190" s="61" t="s">
        <v>183</v>
      </c>
      <c r="P1190" s="61" t="s">
        <v>3852</v>
      </c>
      <c r="Q1190" s="61" t="s">
        <v>3812</v>
      </c>
      <c r="R1190" s="61" t="s">
        <v>7259</v>
      </c>
      <c r="S1190" s="61" t="s">
        <v>4075</v>
      </c>
      <c r="T1190" s="61" t="s">
        <v>7260</v>
      </c>
      <c r="U1190" s="61" t="s">
        <v>3780</v>
      </c>
      <c r="V1190" s="62"/>
      <c r="W1190" s="61" t="str">
        <f t="shared" si="56"/>
        <v>08</v>
      </c>
      <c r="X1190" s="62" t="str">
        <f t="shared" si="57"/>
        <v>17</v>
      </c>
      <c r="Y1190" s="63">
        <v>1</v>
      </c>
    </row>
    <row r="1191" spans="1:25" ht="14.4">
      <c r="A1191" s="61" t="s">
        <v>192</v>
      </c>
      <c r="B1191" s="61" t="s">
        <v>187</v>
      </c>
      <c r="C1191" s="61" t="s">
        <v>2124</v>
      </c>
      <c r="D1191" s="61" t="s">
        <v>3798</v>
      </c>
      <c r="E1191" s="61" t="s">
        <v>1776</v>
      </c>
      <c r="F1191" s="61" t="s">
        <v>1776</v>
      </c>
      <c r="G1191" s="61" t="s">
        <v>1776</v>
      </c>
      <c r="H1191" s="61" t="s">
        <v>1776</v>
      </c>
      <c r="I1191" s="61" t="s">
        <v>1776</v>
      </c>
      <c r="J1191" s="62" t="e">
        <f t="shared" si="55"/>
        <v>#VALUE!</v>
      </c>
      <c r="K1191" s="63"/>
      <c r="M1191" s="61" t="s">
        <v>182</v>
      </c>
      <c r="N1191" s="61" t="s">
        <v>165</v>
      </c>
      <c r="O1191" s="61" t="s">
        <v>183</v>
      </c>
      <c r="P1191" s="61" t="s">
        <v>3921</v>
      </c>
      <c r="Q1191" s="61" t="s">
        <v>3812</v>
      </c>
      <c r="R1191" s="61" t="s">
        <v>7261</v>
      </c>
      <c r="S1191" s="61" t="s">
        <v>4075</v>
      </c>
      <c r="T1191" s="61" t="s">
        <v>7262</v>
      </c>
      <c r="U1191" s="61" t="s">
        <v>3780</v>
      </c>
      <c r="V1191" s="62"/>
      <c r="W1191" s="61" t="str">
        <f t="shared" si="56"/>
        <v>08</v>
      </c>
      <c r="X1191" s="62" t="str">
        <f t="shared" si="57"/>
        <v>18</v>
      </c>
      <c r="Y1191" s="63">
        <v>1</v>
      </c>
    </row>
    <row r="1192" spans="1:25" ht="14.4">
      <c r="A1192" s="61" t="s">
        <v>192</v>
      </c>
      <c r="B1192" s="61" t="s">
        <v>187</v>
      </c>
      <c r="C1192" s="61" t="s">
        <v>2124</v>
      </c>
      <c r="D1192" s="61" t="s">
        <v>3823</v>
      </c>
      <c r="E1192" s="61" t="s">
        <v>1776</v>
      </c>
      <c r="F1192" s="61" t="s">
        <v>1776</v>
      </c>
      <c r="G1192" s="61" t="s">
        <v>1776</v>
      </c>
      <c r="H1192" s="61" t="s">
        <v>1776</v>
      </c>
      <c r="I1192" s="61" t="s">
        <v>1776</v>
      </c>
      <c r="J1192" s="62" t="e">
        <f t="shared" si="55"/>
        <v>#VALUE!</v>
      </c>
      <c r="K1192" s="63"/>
      <c r="M1192" s="61" t="s">
        <v>925</v>
      </c>
      <c r="N1192" s="61" t="s">
        <v>165</v>
      </c>
      <c r="O1192" s="61" t="s">
        <v>166</v>
      </c>
      <c r="P1192" s="61" t="s">
        <v>4015</v>
      </c>
      <c r="Q1192" s="61" t="s">
        <v>3812</v>
      </c>
      <c r="R1192" s="61" t="s">
        <v>7263</v>
      </c>
      <c r="S1192" s="61" t="s">
        <v>4087</v>
      </c>
      <c r="T1192" s="61" t="s">
        <v>4367</v>
      </c>
      <c r="U1192" s="61" t="s">
        <v>3780</v>
      </c>
      <c r="V1192" s="62"/>
      <c r="W1192" s="61" t="str">
        <f t="shared" si="56"/>
        <v>08</v>
      </c>
      <c r="X1192" s="62" t="str">
        <f t="shared" si="57"/>
        <v>17</v>
      </c>
      <c r="Y1192" s="63">
        <v>1</v>
      </c>
    </row>
    <row r="1193" spans="1:25" ht="14.4">
      <c r="A1193" s="61" t="s">
        <v>192</v>
      </c>
      <c r="B1193" s="61" t="s">
        <v>187</v>
      </c>
      <c r="C1193" s="61" t="s">
        <v>2124</v>
      </c>
      <c r="D1193" s="61" t="s">
        <v>3886</v>
      </c>
      <c r="E1193" s="61" t="s">
        <v>1776</v>
      </c>
      <c r="F1193" s="61" t="s">
        <v>1776</v>
      </c>
      <c r="G1193" s="61" t="s">
        <v>1776</v>
      </c>
      <c r="H1193" s="61" t="s">
        <v>1776</v>
      </c>
      <c r="I1193" s="61" t="s">
        <v>1776</v>
      </c>
      <c r="J1193" s="62" t="e">
        <f t="shared" si="55"/>
        <v>#VALUE!</v>
      </c>
      <c r="K1193" s="63"/>
      <c r="M1193" s="61" t="s">
        <v>925</v>
      </c>
      <c r="N1193" s="61" t="s">
        <v>165</v>
      </c>
      <c r="O1193" s="61" t="s">
        <v>166</v>
      </c>
      <c r="P1193" s="61" t="s">
        <v>3859</v>
      </c>
      <c r="Q1193" s="61" t="s">
        <v>3812</v>
      </c>
      <c r="R1193" s="61" t="s">
        <v>7264</v>
      </c>
      <c r="S1193" s="61" t="s">
        <v>4087</v>
      </c>
      <c r="T1193" s="61" t="s">
        <v>7265</v>
      </c>
      <c r="U1193" s="61" t="s">
        <v>3780</v>
      </c>
      <c r="V1193" s="62"/>
      <c r="W1193" s="61" t="str">
        <f t="shared" si="56"/>
        <v>08</v>
      </c>
      <c r="X1193" s="62" t="str">
        <f t="shared" si="57"/>
        <v>18</v>
      </c>
      <c r="Y1193" s="63">
        <v>1</v>
      </c>
    </row>
    <row r="1194" spans="1:25" ht="14.4">
      <c r="A1194" s="61" t="s">
        <v>366</v>
      </c>
      <c r="B1194" s="61" t="s">
        <v>187</v>
      </c>
      <c r="C1194" s="61" t="s">
        <v>2124</v>
      </c>
      <c r="D1194" s="61" t="s">
        <v>3950</v>
      </c>
      <c r="E1194" s="61" t="s">
        <v>1776</v>
      </c>
      <c r="F1194" s="61" t="s">
        <v>1776</v>
      </c>
      <c r="G1194" s="61" t="s">
        <v>1776</v>
      </c>
      <c r="H1194" s="61" t="s">
        <v>1776</v>
      </c>
      <c r="I1194" s="61" t="s">
        <v>1776</v>
      </c>
      <c r="J1194" s="62" t="e">
        <f t="shared" si="55"/>
        <v>#VALUE!</v>
      </c>
      <c r="K1194" s="63"/>
      <c r="M1194" s="61" t="s">
        <v>925</v>
      </c>
      <c r="N1194" s="61" t="s">
        <v>165</v>
      </c>
      <c r="O1194" s="61" t="s">
        <v>166</v>
      </c>
      <c r="P1194" s="61" t="s">
        <v>3921</v>
      </c>
      <c r="Q1194" s="61" t="s">
        <v>3812</v>
      </c>
      <c r="R1194" s="61" t="s">
        <v>7266</v>
      </c>
      <c r="S1194" s="61" t="s">
        <v>4087</v>
      </c>
      <c r="T1194" s="61" t="s">
        <v>7267</v>
      </c>
      <c r="U1194" s="61" t="s">
        <v>3780</v>
      </c>
      <c r="V1194" s="62"/>
      <c r="W1194" s="61" t="str">
        <f t="shared" si="56"/>
        <v>08</v>
      </c>
      <c r="X1194" s="62" t="str">
        <f t="shared" si="57"/>
        <v>18</v>
      </c>
      <c r="Y1194" s="63">
        <v>1</v>
      </c>
    </row>
    <row r="1195" spans="1:25" ht="14.4">
      <c r="A1195" s="61" t="s">
        <v>366</v>
      </c>
      <c r="B1195" s="61" t="s">
        <v>187</v>
      </c>
      <c r="C1195" s="61" t="s">
        <v>2124</v>
      </c>
      <c r="D1195" s="61" t="s">
        <v>3859</v>
      </c>
      <c r="E1195" s="61" t="s">
        <v>1776</v>
      </c>
      <c r="F1195" s="61" t="s">
        <v>1776</v>
      </c>
      <c r="G1195" s="61" t="s">
        <v>1776</v>
      </c>
      <c r="H1195" s="61" t="s">
        <v>1776</v>
      </c>
      <c r="I1195" s="61" t="s">
        <v>1776</v>
      </c>
      <c r="J1195" s="62" t="e">
        <f t="shared" si="55"/>
        <v>#VALUE!</v>
      </c>
      <c r="K1195" s="63"/>
      <c r="M1195" s="61" t="s">
        <v>766</v>
      </c>
      <c r="N1195" s="61" t="s">
        <v>165</v>
      </c>
      <c r="O1195" s="61" t="s">
        <v>166</v>
      </c>
      <c r="P1195" s="61" t="s">
        <v>3992</v>
      </c>
      <c r="Q1195" s="61" t="s">
        <v>3812</v>
      </c>
      <c r="R1195" s="61" t="s">
        <v>7268</v>
      </c>
      <c r="S1195" s="61" t="s">
        <v>4117</v>
      </c>
      <c r="T1195" s="61" t="s">
        <v>5215</v>
      </c>
      <c r="U1195" s="61" t="s">
        <v>3780</v>
      </c>
      <c r="V1195" s="62"/>
      <c r="W1195" s="61" t="str">
        <f t="shared" si="56"/>
        <v>08</v>
      </c>
      <c r="X1195" s="62" t="str">
        <f t="shared" si="57"/>
        <v>17</v>
      </c>
      <c r="Y1195" s="63">
        <v>1</v>
      </c>
    </row>
    <row r="1196" spans="1:25" ht="14.4">
      <c r="A1196" s="61" t="s">
        <v>366</v>
      </c>
      <c r="B1196" s="61" t="s">
        <v>187</v>
      </c>
      <c r="C1196" s="61" t="s">
        <v>2124</v>
      </c>
      <c r="D1196" s="61" t="s">
        <v>3819</v>
      </c>
      <c r="E1196" s="61" t="s">
        <v>1776</v>
      </c>
      <c r="F1196" s="61" t="s">
        <v>1776</v>
      </c>
      <c r="G1196" s="61" t="s">
        <v>1776</v>
      </c>
      <c r="H1196" s="61" t="s">
        <v>1776</v>
      </c>
      <c r="I1196" s="61" t="s">
        <v>1776</v>
      </c>
      <c r="J1196" s="62" t="e">
        <f t="shared" si="55"/>
        <v>#VALUE!</v>
      </c>
      <c r="K1196" s="63"/>
      <c r="M1196" s="61" t="s">
        <v>1679</v>
      </c>
      <c r="N1196" s="61" t="s">
        <v>165</v>
      </c>
      <c r="O1196" s="61" t="s">
        <v>166</v>
      </c>
      <c r="P1196" s="61" t="s">
        <v>3992</v>
      </c>
      <c r="Q1196" s="61" t="s">
        <v>3812</v>
      </c>
      <c r="R1196" s="61" t="s">
        <v>7269</v>
      </c>
      <c r="S1196" s="61" t="s">
        <v>4117</v>
      </c>
      <c r="T1196" s="61" t="s">
        <v>7270</v>
      </c>
      <c r="U1196" s="61" t="s">
        <v>3780</v>
      </c>
      <c r="V1196" s="62"/>
      <c r="W1196" s="61" t="str">
        <f t="shared" si="56"/>
        <v>08</v>
      </c>
      <c r="X1196" s="62" t="str">
        <f t="shared" si="57"/>
        <v>17</v>
      </c>
      <c r="Y1196" s="63">
        <v>1</v>
      </c>
    </row>
    <row r="1197" spans="1:25" ht="14.4">
      <c r="A1197" s="61" t="s">
        <v>366</v>
      </c>
      <c r="B1197" s="61" t="s">
        <v>187</v>
      </c>
      <c r="C1197" s="61" t="s">
        <v>2124</v>
      </c>
      <c r="D1197" s="61" t="s">
        <v>3811</v>
      </c>
      <c r="E1197" s="61" t="s">
        <v>1776</v>
      </c>
      <c r="F1197" s="61" t="s">
        <v>1776</v>
      </c>
      <c r="G1197" s="61" t="s">
        <v>1776</v>
      </c>
      <c r="H1197" s="61" t="s">
        <v>1776</v>
      </c>
      <c r="I1197" s="61" t="s">
        <v>1776</v>
      </c>
      <c r="J1197" s="62" t="e">
        <f t="shared" si="55"/>
        <v>#VALUE!</v>
      </c>
      <c r="K1197" s="63"/>
      <c r="M1197" s="61" t="s">
        <v>925</v>
      </c>
      <c r="N1197" s="61" t="s">
        <v>165</v>
      </c>
      <c r="O1197" s="61" t="s">
        <v>166</v>
      </c>
      <c r="P1197" s="61" t="s">
        <v>3777</v>
      </c>
      <c r="Q1197" s="61" t="s">
        <v>3812</v>
      </c>
      <c r="R1197" s="61" t="s">
        <v>7271</v>
      </c>
      <c r="S1197" s="61" t="s">
        <v>7272</v>
      </c>
      <c r="T1197" s="61" t="s">
        <v>7273</v>
      </c>
      <c r="U1197" s="61" t="s">
        <v>3780</v>
      </c>
      <c r="V1197" s="62"/>
      <c r="W1197" s="61" t="str">
        <f t="shared" si="56"/>
        <v>08</v>
      </c>
      <c r="X1197" s="62" t="str">
        <f t="shared" si="57"/>
        <v>18</v>
      </c>
      <c r="Y1197" s="63">
        <v>1</v>
      </c>
    </row>
    <row r="1198" spans="1:25" ht="14.4">
      <c r="A1198" s="61" t="s">
        <v>366</v>
      </c>
      <c r="B1198" s="61" t="s">
        <v>187</v>
      </c>
      <c r="C1198" s="61" t="s">
        <v>2124</v>
      </c>
      <c r="D1198" s="61" t="s">
        <v>3798</v>
      </c>
      <c r="E1198" s="61" t="s">
        <v>1776</v>
      </c>
      <c r="F1198" s="61" t="s">
        <v>1776</v>
      </c>
      <c r="G1198" s="61" t="s">
        <v>1776</v>
      </c>
      <c r="H1198" s="61" t="s">
        <v>1776</v>
      </c>
      <c r="I1198" s="61" t="s">
        <v>1776</v>
      </c>
      <c r="J1198" s="62" t="e">
        <f t="shared" si="55"/>
        <v>#VALUE!</v>
      </c>
      <c r="K1198" s="63"/>
      <c r="M1198" s="61" t="s">
        <v>925</v>
      </c>
      <c r="N1198" s="61" t="s">
        <v>165</v>
      </c>
      <c r="O1198" s="61" t="s">
        <v>166</v>
      </c>
      <c r="P1198" s="61" t="s">
        <v>3992</v>
      </c>
      <c r="Q1198" s="61" t="s">
        <v>3812</v>
      </c>
      <c r="R1198" s="61" t="s">
        <v>7274</v>
      </c>
      <c r="S1198" s="61" t="s">
        <v>4512</v>
      </c>
      <c r="T1198" s="61" t="s">
        <v>7275</v>
      </c>
      <c r="U1198" s="61" t="s">
        <v>3780</v>
      </c>
      <c r="V1198" s="62"/>
      <c r="W1198" s="61" t="str">
        <f t="shared" si="56"/>
        <v>08</v>
      </c>
      <c r="X1198" s="62" t="str">
        <f t="shared" si="57"/>
        <v>20</v>
      </c>
      <c r="Y1198" s="63">
        <v>2</v>
      </c>
    </row>
    <row r="1199" spans="1:25" ht="14.4">
      <c r="A1199" s="61" t="s">
        <v>366</v>
      </c>
      <c r="B1199" s="61" t="s">
        <v>187</v>
      </c>
      <c r="C1199" s="61" t="s">
        <v>2124</v>
      </c>
      <c r="D1199" s="61" t="s">
        <v>3807</v>
      </c>
      <c r="E1199" s="61" t="s">
        <v>1776</v>
      </c>
      <c r="F1199" s="61" t="s">
        <v>1776</v>
      </c>
      <c r="G1199" s="61" t="s">
        <v>1776</v>
      </c>
      <c r="H1199" s="61" t="s">
        <v>1776</v>
      </c>
      <c r="I1199" s="61" t="s">
        <v>1776</v>
      </c>
      <c r="J1199" s="62" t="e">
        <f t="shared" si="55"/>
        <v>#VALUE!</v>
      </c>
      <c r="K1199" s="63"/>
      <c r="M1199" s="61" t="s">
        <v>631</v>
      </c>
      <c r="N1199" s="61" t="s">
        <v>165</v>
      </c>
      <c r="O1199" s="61" t="s">
        <v>166</v>
      </c>
      <c r="P1199" s="61" t="s">
        <v>3862</v>
      </c>
      <c r="Q1199" s="61" t="s">
        <v>3812</v>
      </c>
      <c r="R1199" s="61" t="s">
        <v>7276</v>
      </c>
      <c r="S1199" s="61" t="s">
        <v>7277</v>
      </c>
      <c r="T1199" s="61" t="s">
        <v>7278</v>
      </c>
      <c r="U1199" s="61" t="s">
        <v>3780</v>
      </c>
      <c r="V1199" s="62"/>
      <c r="W1199" s="61" t="str">
        <f t="shared" si="56"/>
        <v>08</v>
      </c>
      <c r="X1199" s="62" t="str">
        <f t="shared" si="57"/>
        <v>18</v>
      </c>
      <c r="Y1199" s="63">
        <v>1</v>
      </c>
    </row>
    <row r="1200" spans="1:25" ht="14.4">
      <c r="A1200" s="61" t="s">
        <v>366</v>
      </c>
      <c r="B1200" s="61" t="s">
        <v>187</v>
      </c>
      <c r="C1200" s="61" t="s">
        <v>2124</v>
      </c>
      <c r="D1200" s="61" t="s">
        <v>3957</v>
      </c>
      <c r="E1200" s="61" t="s">
        <v>1776</v>
      </c>
      <c r="F1200" s="61" t="s">
        <v>1776</v>
      </c>
      <c r="G1200" s="61" t="s">
        <v>1776</v>
      </c>
      <c r="H1200" s="61" t="s">
        <v>1776</v>
      </c>
      <c r="I1200" s="61" t="s">
        <v>1776</v>
      </c>
      <c r="J1200" s="62" t="e">
        <f t="shared" si="55"/>
        <v>#VALUE!</v>
      </c>
      <c r="K1200" s="63"/>
      <c r="M1200" s="61" t="s">
        <v>271</v>
      </c>
      <c r="N1200" s="61" t="s">
        <v>165</v>
      </c>
      <c r="O1200" s="61" t="s">
        <v>207</v>
      </c>
      <c r="P1200" s="61" t="s">
        <v>3862</v>
      </c>
      <c r="Q1200" s="61" t="s">
        <v>3812</v>
      </c>
      <c r="R1200" s="61" t="s">
        <v>7279</v>
      </c>
      <c r="S1200" s="61" t="s">
        <v>7280</v>
      </c>
      <c r="T1200" s="61" t="s">
        <v>7281</v>
      </c>
      <c r="U1200" s="61" t="s">
        <v>3780</v>
      </c>
      <c r="V1200" s="62"/>
      <c r="W1200" s="61" t="str">
        <f t="shared" si="56"/>
        <v>08</v>
      </c>
      <c r="X1200" s="62" t="str">
        <f t="shared" si="57"/>
        <v>18</v>
      </c>
      <c r="Y1200" s="63">
        <v>1</v>
      </c>
    </row>
    <row r="1201" spans="1:25" ht="14.4">
      <c r="A1201" s="61" t="s">
        <v>366</v>
      </c>
      <c r="B1201" s="61" t="s">
        <v>187</v>
      </c>
      <c r="C1201" s="61" t="s">
        <v>2124</v>
      </c>
      <c r="D1201" s="61" t="s">
        <v>3886</v>
      </c>
      <c r="E1201" s="61" t="s">
        <v>1776</v>
      </c>
      <c r="F1201" s="61" t="s">
        <v>1776</v>
      </c>
      <c r="G1201" s="61" t="s">
        <v>1776</v>
      </c>
      <c r="H1201" s="61" t="s">
        <v>1776</v>
      </c>
      <c r="I1201" s="61" t="s">
        <v>1776</v>
      </c>
      <c r="J1201" s="62" t="e">
        <f t="shared" si="55"/>
        <v>#VALUE!</v>
      </c>
      <c r="K1201" s="63"/>
      <c r="M1201" s="61" t="s">
        <v>1464</v>
      </c>
      <c r="N1201" s="61" t="s">
        <v>165</v>
      </c>
      <c r="O1201" s="61" t="s">
        <v>166</v>
      </c>
      <c r="P1201" s="61" t="s">
        <v>3894</v>
      </c>
      <c r="Q1201" s="61" t="s">
        <v>3812</v>
      </c>
      <c r="R1201" s="61" t="s">
        <v>7282</v>
      </c>
      <c r="S1201" s="61" t="s">
        <v>31</v>
      </c>
      <c r="T1201" s="61" t="s">
        <v>7283</v>
      </c>
      <c r="U1201" s="61" t="s">
        <v>31</v>
      </c>
      <c r="V1201" s="62"/>
      <c r="W1201" s="61" t="str">
        <f t="shared" si="56"/>
        <v>08</v>
      </c>
      <c r="X1201" s="62" t="str">
        <f t="shared" si="57"/>
        <v>17</v>
      </c>
      <c r="Y1201" s="63">
        <v>1</v>
      </c>
    </row>
    <row r="1202" spans="1:25" ht="14.4">
      <c r="A1202" s="61" t="s">
        <v>299</v>
      </c>
      <c r="B1202" s="61" t="s">
        <v>187</v>
      </c>
      <c r="C1202" s="61" t="s">
        <v>2090</v>
      </c>
      <c r="D1202" s="61" t="s">
        <v>3826</v>
      </c>
      <c r="E1202" s="61" t="s">
        <v>1776</v>
      </c>
      <c r="F1202" s="61" t="s">
        <v>1776</v>
      </c>
      <c r="G1202" s="61" t="s">
        <v>1776</v>
      </c>
      <c r="H1202" s="61" t="s">
        <v>1776</v>
      </c>
      <c r="I1202" s="61" t="s">
        <v>1776</v>
      </c>
      <c r="J1202" s="62" t="e">
        <f t="shared" si="55"/>
        <v>#VALUE!</v>
      </c>
      <c r="K1202" s="63"/>
      <c r="M1202" s="61" t="s">
        <v>1133</v>
      </c>
      <c r="N1202" s="61" t="s">
        <v>165</v>
      </c>
      <c r="O1202" s="61" t="s">
        <v>166</v>
      </c>
      <c r="P1202" s="61" t="s">
        <v>3837</v>
      </c>
      <c r="Q1202" s="61" t="s">
        <v>3812</v>
      </c>
      <c r="R1202" s="61" t="s">
        <v>7284</v>
      </c>
      <c r="S1202" s="61" t="s">
        <v>7285</v>
      </c>
      <c r="T1202" s="61" t="s">
        <v>6793</v>
      </c>
      <c r="U1202" s="61" t="s">
        <v>3780</v>
      </c>
      <c r="V1202" s="62"/>
      <c r="W1202" s="61" t="str">
        <f t="shared" si="56"/>
        <v>09</v>
      </c>
      <c r="X1202" s="62" t="str">
        <f t="shared" si="57"/>
        <v>17</v>
      </c>
      <c r="Y1202" s="63">
        <v>1</v>
      </c>
    </row>
    <row r="1203" spans="1:25" ht="14.4">
      <c r="A1203" s="61" t="s">
        <v>299</v>
      </c>
      <c r="B1203" s="61" t="s">
        <v>187</v>
      </c>
      <c r="C1203" s="61" t="s">
        <v>2090</v>
      </c>
      <c r="D1203" s="61" t="s">
        <v>3992</v>
      </c>
      <c r="E1203" s="61" t="s">
        <v>1776</v>
      </c>
      <c r="F1203" s="61" t="s">
        <v>1776</v>
      </c>
      <c r="G1203" s="61" t="s">
        <v>1776</v>
      </c>
      <c r="H1203" s="61" t="s">
        <v>1776</v>
      </c>
      <c r="I1203" s="61" t="s">
        <v>1776</v>
      </c>
      <c r="J1203" s="62" t="e">
        <f t="shared" si="55"/>
        <v>#VALUE!</v>
      </c>
      <c r="K1203" s="63"/>
      <c r="M1203" s="61" t="s">
        <v>768</v>
      </c>
      <c r="N1203" s="61" t="s">
        <v>165</v>
      </c>
      <c r="O1203" s="61" t="s">
        <v>166</v>
      </c>
      <c r="P1203" s="61" t="s">
        <v>3921</v>
      </c>
      <c r="Q1203" s="61" t="s">
        <v>3812</v>
      </c>
      <c r="R1203" s="61" t="s">
        <v>7286</v>
      </c>
      <c r="S1203" s="61" t="s">
        <v>3847</v>
      </c>
      <c r="T1203" s="61" t="s">
        <v>7287</v>
      </c>
      <c r="U1203" s="61" t="s">
        <v>3847</v>
      </c>
      <c r="V1203" s="62"/>
      <c r="W1203" s="61" t="str">
        <f t="shared" si="56"/>
        <v>09</v>
      </c>
      <c r="X1203" s="62" t="str">
        <f t="shared" si="57"/>
        <v>17</v>
      </c>
      <c r="Y1203" s="63">
        <v>1</v>
      </c>
    </row>
    <row r="1204" spans="1:25" ht="14.4">
      <c r="A1204" s="61" t="s">
        <v>299</v>
      </c>
      <c r="B1204" s="61" t="s">
        <v>187</v>
      </c>
      <c r="C1204" s="61" t="s">
        <v>2090</v>
      </c>
      <c r="D1204" s="61" t="s">
        <v>3921</v>
      </c>
      <c r="E1204" s="61" t="s">
        <v>1776</v>
      </c>
      <c r="F1204" s="61" t="s">
        <v>1776</v>
      </c>
      <c r="G1204" s="61" t="s">
        <v>1776</v>
      </c>
      <c r="H1204" s="61" t="s">
        <v>1776</v>
      </c>
      <c r="I1204" s="61" t="s">
        <v>1776</v>
      </c>
      <c r="J1204" s="62" t="e">
        <f t="shared" si="55"/>
        <v>#VALUE!</v>
      </c>
      <c r="K1204" s="63"/>
      <c r="M1204" s="61" t="s">
        <v>1226</v>
      </c>
      <c r="N1204" s="61" t="s">
        <v>165</v>
      </c>
      <c r="O1204" s="61" t="s">
        <v>166</v>
      </c>
      <c r="P1204" s="61" t="s">
        <v>4015</v>
      </c>
      <c r="Q1204" s="61" t="s">
        <v>3812</v>
      </c>
      <c r="R1204" s="61" t="s">
        <v>7288</v>
      </c>
      <c r="S1204" s="61" t="s">
        <v>3847</v>
      </c>
      <c r="T1204" s="61" t="s">
        <v>6679</v>
      </c>
      <c r="U1204" s="61" t="s">
        <v>3847</v>
      </c>
      <c r="V1204" s="62"/>
      <c r="W1204" s="61" t="str">
        <f t="shared" si="56"/>
        <v>10</v>
      </c>
      <c r="X1204" s="62" t="str">
        <f t="shared" si="57"/>
        <v>17</v>
      </c>
      <c r="Y1204" s="63">
        <v>1</v>
      </c>
    </row>
    <row r="1205" spans="1:25" ht="14.4">
      <c r="A1205" s="61" t="s">
        <v>299</v>
      </c>
      <c r="B1205" s="61" t="s">
        <v>187</v>
      </c>
      <c r="C1205" s="61" t="s">
        <v>2090</v>
      </c>
      <c r="D1205" s="61" t="s">
        <v>3811</v>
      </c>
      <c r="E1205" s="61" t="s">
        <v>1776</v>
      </c>
      <c r="F1205" s="61" t="s">
        <v>1776</v>
      </c>
      <c r="G1205" s="61" t="s">
        <v>1776</v>
      </c>
      <c r="H1205" s="61" t="s">
        <v>1776</v>
      </c>
      <c r="I1205" s="61" t="s">
        <v>1776</v>
      </c>
      <c r="J1205" s="62" t="e">
        <f t="shared" si="55"/>
        <v>#VALUE!</v>
      </c>
      <c r="K1205" s="63"/>
      <c r="M1205" s="61" t="s">
        <v>182</v>
      </c>
      <c r="N1205" s="61" t="s">
        <v>165</v>
      </c>
      <c r="O1205" s="61" t="s">
        <v>183</v>
      </c>
      <c r="P1205" s="61" t="s">
        <v>3794</v>
      </c>
      <c r="Q1205" s="61" t="s">
        <v>3812</v>
      </c>
      <c r="R1205" s="61" t="s">
        <v>7289</v>
      </c>
      <c r="S1205" s="61" t="s">
        <v>3847</v>
      </c>
      <c r="T1205" s="61" t="s">
        <v>7290</v>
      </c>
      <c r="U1205" s="61" t="s">
        <v>3847</v>
      </c>
      <c r="V1205" s="62"/>
      <c r="W1205" s="61" t="str">
        <f t="shared" si="56"/>
        <v>13</v>
      </c>
      <c r="X1205" s="62" t="str">
        <f t="shared" si="57"/>
        <v>17</v>
      </c>
      <c r="Y1205" s="63">
        <v>0</v>
      </c>
    </row>
    <row r="1206" spans="1:25" ht="14.4">
      <c r="A1206" s="61" t="s">
        <v>299</v>
      </c>
      <c r="B1206" s="61" t="s">
        <v>187</v>
      </c>
      <c r="C1206" s="61" t="s">
        <v>2090</v>
      </c>
      <c r="D1206" s="61" t="s">
        <v>3823</v>
      </c>
      <c r="E1206" s="61" t="s">
        <v>1776</v>
      </c>
      <c r="F1206" s="61" t="s">
        <v>1776</v>
      </c>
      <c r="G1206" s="61" t="s">
        <v>1776</v>
      </c>
      <c r="H1206" s="61" t="s">
        <v>1776</v>
      </c>
      <c r="I1206" s="61" t="s">
        <v>1776</v>
      </c>
      <c r="J1206" s="62" t="e">
        <f t="shared" si="55"/>
        <v>#VALUE!</v>
      </c>
      <c r="K1206" s="63"/>
      <c r="M1206" s="61" t="s">
        <v>766</v>
      </c>
      <c r="N1206" s="61" t="s">
        <v>165</v>
      </c>
      <c r="O1206" s="61" t="s">
        <v>166</v>
      </c>
      <c r="P1206" s="61" t="s">
        <v>3819</v>
      </c>
      <c r="Q1206" s="61" t="s">
        <v>3812</v>
      </c>
      <c r="R1206" s="61" t="s">
        <v>7291</v>
      </c>
      <c r="S1206" s="61" t="s">
        <v>5993</v>
      </c>
      <c r="T1206" s="61" t="s">
        <v>7292</v>
      </c>
      <c r="U1206" s="61" t="s">
        <v>5993</v>
      </c>
      <c r="V1206" s="62"/>
      <c r="W1206" s="61" t="str">
        <f t="shared" si="56"/>
        <v>13</v>
      </c>
      <c r="X1206" s="62" t="str">
        <f t="shared" si="57"/>
        <v>18</v>
      </c>
      <c r="Y1206" s="63">
        <v>0</v>
      </c>
    </row>
    <row r="1207" spans="1:25" ht="14.4">
      <c r="A1207" s="61" t="s">
        <v>299</v>
      </c>
      <c r="B1207" s="61" t="s">
        <v>187</v>
      </c>
      <c r="C1207" s="61" t="s">
        <v>2090</v>
      </c>
      <c r="D1207" s="61" t="s">
        <v>3894</v>
      </c>
      <c r="E1207" s="61" t="s">
        <v>4002</v>
      </c>
      <c r="F1207" s="61" t="s">
        <v>5631</v>
      </c>
      <c r="G1207" s="61" t="s">
        <v>3767</v>
      </c>
      <c r="H1207" s="61" t="s">
        <v>5631</v>
      </c>
      <c r="I1207" s="61" t="s">
        <v>3767</v>
      </c>
      <c r="J1207" s="62" t="e">
        <f t="shared" si="55"/>
        <v>#VALUE!</v>
      </c>
      <c r="K1207" s="63">
        <v>0</v>
      </c>
      <c r="M1207" s="61" t="s">
        <v>723</v>
      </c>
      <c r="N1207" s="61" t="s">
        <v>165</v>
      </c>
      <c r="O1207" s="61" t="s">
        <v>166</v>
      </c>
      <c r="P1207" s="61" t="s">
        <v>3886</v>
      </c>
      <c r="Q1207" s="61" t="s">
        <v>3812</v>
      </c>
      <c r="R1207" s="61" t="s">
        <v>7293</v>
      </c>
      <c r="S1207" s="61" t="s">
        <v>3847</v>
      </c>
      <c r="T1207" s="61" t="s">
        <v>4713</v>
      </c>
      <c r="U1207" s="61" t="s">
        <v>3847</v>
      </c>
      <c r="V1207" s="62"/>
      <c r="W1207" s="61" t="str">
        <f t="shared" si="56"/>
        <v>13</v>
      </c>
      <c r="X1207" s="62" t="str">
        <f t="shared" si="57"/>
        <v>17</v>
      </c>
      <c r="Y1207" s="63">
        <v>0</v>
      </c>
    </row>
    <row r="1208" spans="1:25" ht="14.4">
      <c r="A1208" s="61" t="s">
        <v>299</v>
      </c>
      <c r="B1208" s="61" t="s">
        <v>187</v>
      </c>
      <c r="C1208" s="61" t="s">
        <v>2090</v>
      </c>
      <c r="D1208" s="61" t="s">
        <v>3852</v>
      </c>
      <c r="E1208" s="61" t="s">
        <v>3912</v>
      </c>
      <c r="F1208" s="61" t="s">
        <v>5631</v>
      </c>
      <c r="G1208" s="61" t="s">
        <v>3767</v>
      </c>
      <c r="H1208" s="61" t="s">
        <v>5631</v>
      </c>
      <c r="I1208" s="61" t="s">
        <v>3767</v>
      </c>
      <c r="J1208" s="62" t="e">
        <f t="shared" si="55"/>
        <v>#VALUE!</v>
      </c>
      <c r="K1208" s="63">
        <v>0</v>
      </c>
      <c r="M1208" s="61" t="s">
        <v>1682</v>
      </c>
      <c r="N1208" s="61" t="s">
        <v>165</v>
      </c>
      <c r="O1208" s="61" t="s">
        <v>166</v>
      </c>
      <c r="P1208" s="61" t="s">
        <v>3886</v>
      </c>
      <c r="Q1208" s="61" t="s">
        <v>3812</v>
      </c>
      <c r="R1208" s="61" t="s">
        <v>7294</v>
      </c>
      <c r="S1208" s="61" t="s">
        <v>3847</v>
      </c>
      <c r="T1208" s="61" t="s">
        <v>5257</v>
      </c>
      <c r="U1208" s="61" t="s">
        <v>3847</v>
      </c>
      <c r="V1208" s="62"/>
      <c r="W1208" s="61" t="str">
        <f t="shared" si="56"/>
        <v>13</v>
      </c>
      <c r="X1208" s="62" t="str">
        <f t="shared" si="57"/>
        <v>18</v>
      </c>
      <c r="Y1208" s="63">
        <v>0</v>
      </c>
    </row>
    <row r="1209" spans="1:25" ht="14.4">
      <c r="A1209" s="61" t="s">
        <v>299</v>
      </c>
      <c r="B1209" s="61" t="s">
        <v>187</v>
      </c>
      <c r="C1209" s="61" t="s">
        <v>2090</v>
      </c>
      <c r="D1209" s="61" t="s">
        <v>3872</v>
      </c>
      <c r="E1209" s="61" t="s">
        <v>3912</v>
      </c>
      <c r="F1209" s="61" t="s">
        <v>5631</v>
      </c>
      <c r="G1209" s="61" t="s">
        <v>3767</v>
      </c>
      <c r="H1209" s="61" t="s">
        <v>5631</v>
      </c>
      <c r="I1209" s="61" t="s">
        <v>3767</v>
      </c>
      <c r="J1209" s="62" t="e">
        <f t="shared" si="55"/>
        <v>#VALUE!</v>
      </c>
      <c r="K1209" s="63">
        <v>0</v>
      </c>
      <c r="M1209" s="61" t="s">
        <v>925</v>
      </c>
      <c r="N1209" s="61" t="s">
        <v>165</v>
      </c>
      <c r="O1209" s="61" t="s">
        <v>166</v>
      </c>
      <c r="P1209" s="61" t="s">
        <v>3867</v>
      </c>
      <c r="Q1209" s="61" t="s">
        <v>3812</v>
      </c>
      <c r="R1209" s="61" t="s">
        <v>7295</v>
      </c>
      <c r="S1209" s="61" t="s">
        <v>3847</v>
      </c>
      <c r="T1209" s="61" t="s">
        <v>7296</v>
      </c>
      <c r="U1209" s="61" t="s">
        <v>3847</v>
      </c>
      <c r="V1209" s="62"/>
      <c r="W1209" s="61" t="str">
        <f t="shared" si="56"/>
        <v>13</v>
      </c>
      <c r="X1209" s="62" t="str">
        <f t="shared" si="57"/>
        <v>20</v>
      </c>
      <c r="Y1209" s="63">
        <v>1</v>
      </c>
    </row>
    <row r="1210" spans="1:25" ht="14.4">
      <c r="A1210" s="61" t="s">
        <v>299</v>
      </c>
      <c r="B1210" s="61" t="s">
        <v>187</v>
      </c>
      <c r="C1210" s="61" t="s">
        <v>2090</v>
      </c>
      <c r="D1210" s="61" t="s">
        <v>4015</v>
      </c>
      <c r="E1210" s="61" t="s">
        <v>4002</v>
      </c>
      <c r="F1210" s="61" t="s">
        <v>5631</v>
      </c>
      <c r="G1210" s="61" t="s">
        <v>3767</v>
      </c>
      <c r="H1210" s="61" t="s">
        <v>5631</v>
      </c>
      <c r="I1210" s="61" t="s">
        <v>3767</v>
      </c>
      <c r="J1210" s="62" t="e">
        <f t="shared" si="55"/>
        <v>#VALUE!</v>
      </c>
      <c r="K1210" s="63">
        <v>0</v>
      </c>
      <c r="M1210" s="61" t="s">
        <v>723</v>
      </c>
      <c r="N1210" s="61" t="s">
        <v>165</v>
      </c>
      <c r="O1210" s="61" t="s">
        <v>166</v>
      </c>
      <c r="P1210" s="61" t="s">
        <v>3837</v>
      </c>
      <c r="Q1210" s="61" t="s">
        <v>3812</v>
      </c>
      <c r="R1210" s="61" t="s">
        <v>5631</v>
      </c>
      <c r="S1210" s="61" t="s">
        <v>30</v>
      </c>
      <c r="T1210" s="61" t="s">
        <v>5631</v>
      </c>
      <c r="U1210" s="61" t="s">
        <v>30</v>
      </c>
      <c r="V1210" s="62"/>
      <c r="W1210" s="61" t="str">
        <f t="shared" si="56"/>
        <v>未打卡</v>
      </c>
      <c r="X1210" s="62" t="str">
        <f t="shared" si="57"/>
        <v>未打卡</v>
      </c>
      <c r="Y1210" s="63"/>
    </row>
    <row r="1211" spans="1:25" ht="14.4">
      <c r="A1211" s="61" t="s">
        <v>299</v>
      </c>
      <c r="B1211" s="61" t="s">
        <v>187</v>
      </c>
      <c r="C1211" s="61" t="s">
        <v>2090</v>
      </c>
      <c r="D1211" s="61" t="s">
        <v>3886</v>
      </c>
      <c r="E1211" s="61" t="s">
        <v>4002</v>
      </c>
      <c r="F1211" s="61" t="s">
        <v>5647</v>
      </c>
      <c r="G1211" s="61" t="s">
        <v>3767</v>
      </c>
      <c r="H1211" s="61" t="s">
        <v>5631</v>
      </c>
      <c r="I1211" s="61" t="s">
        <v>3767</v>
      </c>
      <c r="J1211" s="62" t="e">
        <f t="shared" si="55"/>
        <v>#VALUE!</v>
      </c>
      <c r="K1211" s="63">
        <v>0</v>
      </c>
      <c r="M1211" s="61" t="s">
        <v>723</v>
      </c>
      <c r="N1211" s="61" t="s">
        <v>165</v>
      </c>
      <c r="O1211" s="61" t="s">
        <v>166</v>
      </c>
      <c r="P1211" s="61" t="s">
        <v>3957</v>
      </c>
      <c r="Q1211" s="61" t="s">
        <v>3812</v>
      </c>
      <c r="R1211" s="61" t="s">
        <v>5631</v>
      </c>
      <c r="S1211" s="61" t="s">
        <v>30</v>
      </c>
      <c r="T1211" s="61" t="s">
        <v>5631</v>
      </c>
      <c r="U1211" s="61" t="s">
        <v>30</v>
      </c>
      <c r="V1211" s="62"/>
      <c r="W1211" s="61" t="str">
        <f t="shared" si="56"/>
        <v>未打卡</v>
      </c>
      <c r="X1211" s="62" t="str">
        <f t="shared" si="57"/>
        <v>未打卡</v>
      </c>
      <c r="Y1211" s="63"/>
    </row>
    <row r="1212" spans="1:25" ht="14.4">
      <c r="A1212" s="61" t="s">
        <v>997</v>
      </c>
      <c r="B1212" s="61" t="s">
        <v>187</v>
      </c>
      <c r="C1212" s="61" t="s">
        <v>2090</v>
      </c>
      <c r="D1212" s="61" t="s">
        <v>3840</v>
      </c>
      <c r="E1212" s="61" t="s">
        <v>1776</v>
      </c>
      <c r="F1212" s="61" t="s">
        <v>1776</v>
      </c>
      <c r="G1212" s="61" t="s">
        <v>1776</v>
      </c>
      <c r="H1212" s="61" t="s">
        <v>1776</v>
      </c>
      <c r="I1212" s="61" t="s">
        <v>1776</v>
      </c>
      <c r="J1212" s="62" t="e">
        <f t="shared" si="55"/>
        <v>#VALUE!</v>
      </c>
      <c r="K1212" s="63"/>
      <c r="M1212" s="61" t="s">
        <v>771</v>
      </c>
      <c r="N1212" s="61" t="s">
        <v>165</v>
      </c>
      <c r="O1212" s="61" t="s">
        <v>166</v>
      </c>
      <c r="P1212" s="61" t="s">
        <v>3938</v>
      </c>
      <c r="Q1212" s="61" t="s">
        <v>3812</v>
      </c>
      <c r="R1212" s="61" t="s">
        <v>5631</v>
      </c>
      <c r="S1212" s="61" t="s">
        <v>3847</v>
      </c>
      <c r="T1212" s="61" t="s">
        <v>5631</v>
      </c>
      <c r="U1212" s="61" t="s">
        <v>3847</v>
      </c>
      <c r="V1212" s="62"/>
      <c r="W1212" s="61" t="str">
        <f t="shared" si="56"/>
        <v>未打卡</v>
      </c>
      <c r="X1212" s="62" t="str">
        <f t="shared" si="57"/>
        <v>未打卡</v>
      </c>
      <c r="Y1212" s="63"/>
    </row>
    <row r="1213" spans="1:25" ht="14.4">
      <c r="A1213" s="61" t="s">
        <v>997</v>
      </c>
      <c r="B1213" s="61" t="s">
        <v>187</v>
      </c>
      <c r="C1213" s="61" t="s">
        <v>2090</v>
      </c>
      <c r="D1213" s="61" t="s">
        <v>3938</v>
      </c>
      <c r="E1213" s="61" t="s">
        <v>1776</v>
      </c>
      <c r="F1213" s="61" t="s">
        <v>1776</v>
      </c>
      <c r="G1213" s="61" t="s">
        <v>1776</v>
      </c>
      <c r="H1213" s="61" t="s">
        <v>1776</v>
      </c>
      <c r="I1213" s="61" t="s">
        <v>1776</v>
      </c>
      <c r="J1213" s="62" t="e">
        <f t="shared" si="55"/>
        <v>#VALUE!</v>
      </c>
      <c r="K1213" s="63"/>
      <c r="M1213" s="61" t="s">
        <v>771</v>
      </c>
      <c r="N1213" s="61" t="s">
        <v>165</v>
      </c>
      <c r="O1213" s="61" t="s">
        <v>166</v>
      </c>
      <c r="P1213" s="61" t="s">
        <v>3992</v>
      </c>
      <c r="Q1213" s="61" t="s">
        <v>3812</v>
      </c>
      <c r="R1213" s="61" t="s">
        <v>5631</v>
      </c>
      <c r="S1213" s="61" t="s">
        <v>3847</v>
      </c>
      <c r="T1213" s="61" t="s">
        <v>5631</v>
      </c>
      <c r="U1213" s="61" t="s">
        <v>3847</v>
      </c>
      <c r="V1213" s="62"/>
      <c r="W1213" s="61" t="str">
        <f t="shared" si="56"/>
        <v>未打卡</v>
      </c>
      <c r="X1213" s="62" t="str">
        <f t="shared" si="57"/>
        <v>未打卡</v>
      </c>
      <c r="Y1213" s="63"/>
    </row>
    <row r="1214" spans="1:25" ht="14.4">
      <c r="A1214" s="61" t="s">
        <v>997</v>
      </c>
      <c r="B1214" s="61" t="s">
        <v>187</v>
      </c>
      <c r="C1214" s="61" t="s">
        <v>2090</v>
      </c>
      <c r="D1214" s="61" t="s">
        <v>3859</v>
      </c>
      <c r="E1214" s="61" t="s">
        <v>1776</v>
      </c>
      <c r="F1214" s="61" t="s">
        <v>1776</v>
      </c>
      <c r="G1214" s="61" t="s">
        <v>1776</v>
      </c>
      <c r="H1214" s="61" t="s">
        <v>1776</v>
      </c>
      <c r="I1214" s="61" t="s">
        <v>1776</v>
      </c>
      <c r="J1214" s="62" t="e">
        <f t="shared" si="55"/>
        <v>#VALUE!</v>
      </c>
      <c r="K1214" s="63"/>
      <c r="M1214" s="61" t="s">
        <v>357</v>
      </c>
      <c r="N1214" s="61" t="s">
        <v>165</v>
      </c>
      <c r="O1214" s="61" t="s">
        <v>166</v>
      </c>
      <c r="P1214" s="61" t="s">
        <v>3894</v>
      </c>
      <c r="Q1214" s="61" t="s">
        <v>3812</v>
      </c>
      <c r="R1214" s="61" t="s">
        <v>5631</v>
      </c>
      <c r="S1214" s="61" t="s">
        <v>7297</v>
      </c>
      <c r="T1214" s="61" t="s">
        <v>5631</v>
      </c>
      <c r="U1214" s="61" t="s">
        <v>7297</v>
      </c>
      <c r="V1214" s="62"/>
      <c r="W1214" s="61" t="str">
        <f t="shared" si="56"/>
        <v>未打卡</v>
      </c>
      <c r="X1214" s="62" t="str">
        <f t="shared" si="57"/>
        <v>未打卡</v>
      </c>
      <c r="Y1214" s="63"/>
    </row>
    <row r="1215" spans="1:25" ht="14.4">
      <c r="A1215" s="61" t="s">
        <v>997</v>
      </c>
      <c r="B1215" s="61" t="s">
        <v>187</v>
      </c>
      <c r="C1215" s="61" t="s">
        <v>2090</v>
      </c>
      <c r="D1215" s="61" t="s">
        <v>4069</v>
      </c>
      <c r="E1215" s="61" t="s">
        <v>1776</v>
      </c>
      <c r="F1215" s="61" t="s">
        <v>1776</v>
      </c>
      <c r="G1215" s="61" t="s">
        <v>1776</v>
      </c>
      <c r="H1215" s="61" t="s">
        <v>1776</v>
      </c>
      <c r="I1215" s="61" t="s">
        <v>1776</v>
      </c>
      <c r="J1215" s="62" t="e">
        <f t="shared" si="55"/>
        <v>#VALUE!</v>
      </c>
      <c r="K1215" s="63"/>
      <c r="M1215" s="61" t="s">
        <v>826</v>
      </c>
      <c r="N1215" s="61" t="s">
        <v>165</v>
      </c>
      <c r="O1215" s="61" t="s">
        <v>183</v>
      </c>
      <c r="P1215" s="61" t="s">
        <v>3886</v>
      </c>
      <c r="Q1215" s="61" t="s">
        <v>3812</v>
      </c>
      <c r="R1215" s="61" t="s">
        <v>5631</v>
      </c>
      <c r="S1215" s="61" t="s">
        <v>3847</v>
      </c>
      <c r="T1215" s="61" t="s">
        <v>5631</v>
      </c>
      <c r="U1215" s="61" t="s">
        <v>3847</v>
      </c>
      <c r="V1215" s="62"/>
      <c r="W1215" s="61" t="str">
        <f t="shared" si="56"/>
        <v>未打卡</v>
      </c>
      <c r="X1215" s="62" t="str">
        <f t="shared" si="57"/>
        <v>未打卡</v>
      </c>
      <c r="Y1215" s="63"/>
    </row>
    <row r="1216" spans="1:25" ht="14.4">
      <c r="A1216" s="61" t="s">
        <v>997</v>
      </c>
      <c r="B1216" s="61" t="s">
        <v>187</v>
      </c>
      <c r="C1216" s="61" t="s">
        <v>2090</v>
      </c>
      <c r="D1216" s="61" t="s">
        <v>3794</v>
      </c>
      <c r="E1216" s="61" t="s">
        <v>1776</v>
      </c>
      <c r="F1216" s="61" t="s">
        <v>1776</v>
      </c>
      <c r="G1216" s="61" t="s">
        <v>1776</v>
      </c>
      <c r="H1216" s="61" t="s">
        <v>1776</v>
      </c>
      <c r="I1216" s="61" t="s">
        <v>1776</v>
      </c>
      <c r="J1216" s="62" t="e">
        <f t="shared" si="55"/>
        <v>#VALUE!</v>
      </c>
      <c r="K1216" s="63"/>
      <c r="M1216" s="61" t="s">
        <v>869</v>
      </c>
      <c r="N1216" s="61" t="s">
        <v>165</v>
      </c>
      <c r="O1216" s="61" t="s">
        <v>166</v>
      </c>
      <c r="P1216" s="61" t="s">
        <v>3960</v>
      </c>
      <c r="Q1216" s="61" t="s">
        <v>3812</v>
      </c>
      <c r="R1216" s="61" t="s">
        <v>5631</v>
      </c>
      <c r="S1216" s="61" t="s">
        <v>5639</v>
      </c>
      <c r="T1216" s="61" t="s">
        <v>5631</v>
      </c>
      <c r="U1216" s="61" t="s">
        <v>5639</v>
      </c>
      <c r="V1216" s="62"/>
      <c r="W1216" s="61" t="str">
        <f t="shared" si="56"/>
        <v>未打卡</v>
      </c>
      <c r="X1216" s="62" t="str">
        <f t="shared" si="57"/>
        <v>未打卡</v>
      </c>
      <c r="Y1216" s="63"/>
    </row>
    <row r="1217" spans="1:25" ht="14.4">
      <c r="A1217" s="61" t="s">
        <v>997</v>
      </c>
      <c r="B1217" s="61" t="s">
        <v>187</v>
      </c>
      <c r="C1217" s="61" t="s">
        <v>2090</v>
      </c>
      <c r="D1217" s="61" t="s">
        <v>3862</v>
      </c>
      <c r="E1217" s="61" t="s">
        <v>1776</v>
      </c>
      <c r="F1217" s="61" t="s">
        <v>1776</v>
      </c>
      <c r="G1217" s="61" t="s">
        <v>1776</v>
      </c>
      <c r="H1217" s="61" t="s">
        <v>1776</v>
      </c>
      <c r="I1217" s="61" t="s">
        <v>1776</v>
      </c>
      <c r="J1217" s="62" t="e">
        <f t="shared" si="55"/>
        <v>#VALUE!</v>
      </c>
      <c r="K1217" s="63"/>
      <c r="M1217" s="61" t="s">
        <v>869</v>
      </c>
      <c r="N1217" s="61" t="s">
        <v>165</v>
      </c>
      <c r="O1217" s="61" t="s">
        <v>166</v>
      </c>
      <c r="P1217" s="61" t="s">
        <v>3840</v>
      </c>
      <c r="Q1217" s="61" t="s">
        <v>3812</v>
      </c>
      <c r="R1217" s="61" t="s">
        <v>5631</v>
      </c>
      <c r="S1217" s="61" t="s">
        <v>5639</v>
      </c>
      <c r="T1217" s="61" t="s">
        <v>5631</v>
      </c>
      <c r="U1217" s="61" t="s">
        <v>5639</v>
      </c>
      <c r="V1217" s="62"/>
      <c r="W1217" s="61" t="str">
        <f t="shared" si="56"/>
        <v>未打卡</v>
      </c>
      <c r="X1217" s="62" t="str">
        <f t="shared" si="57"/>
        <v>未打卡</v>
      </c>
      <c r="Y1217" s="63"/>
    </row>
    <row r="1218" spans="1:25" ht="14.4">
      <c r="A1218" s="61" t="s">
        <v>997</v>
      </c>
      <c r="B1218" s="61" t="s">
        <v>187</v>
      </c>
      <c r="C1218" s="61" t="s">
        <v>2090</v>
      </c>
      <c r="D1218" s="61" t="s">
        <v>3823</v>
      </c>
      <c r="E1218" s="61" t="s">
        <v>1776</v>
      </c>
      <c r="F1218" s="61" t="s">
        <v>1776</v>
      </c>
      <c r="G1218" s="61" t="s">
        <v>1776</v>
      </c>
      <c r="H1218" s="61" t="s">
        <v>1776</v>
      </c>
      <c r="I1218" s="61" t="s">
        <v>1776</v>
      </c>
      <c r="J1218" s="62" t="e">
        <f t="shared" si="55"/>
        <v>#VALUE!</v>
      </c>
      <c r="K1218" s="63"/>
      <c r="M1218" s="61" t="s">
        <v>869</v>
      </c>
      <c r="N1218" s="61" t="s">
        <v>165</v>
      </c>
      <c r="O1218" s="61" t="s">
        <v>166</v>
      </c>
      <c r="P1218" s="61" t="s">
        <v>3938</v>
      </c>
      <c r="Q1218" s="61" t="s">
        <v>3812</v>
      </c>
      <c r="R1218" s="61" t="s">
        <v>5631</v>
      </c>
      <c r="S1218" s="61" t="s">
        <v>5639</v>
      </c>
      <c r="T1218" s="61" t="s">
        <v>5631</v>
      </c>
      <c r="U1218" s="61" t="s">
        <v>5639</v>
      </c>
      <c r="V1218" s="62"/>
      <c r="W1218" s="61" t="str">
        <f t="shared" si="56"/>
        <v>未打卡</v>
      </c>
      <c r="X1218" s="62" t="str">
        <f t="shared" si="57"/>
        <v>未打卡</v>
      </c>
      <c r="Y1218" s="63"/>
    </row>
    <row r="1219" spans="1:25" ht="14.4">
      <c r="A1219" s="61" t="s">
        <v>997</v>
      </c>
      <c r="B1219" s="61" t="s">
        <v>187</v>
      </c>
      <c r="C1219" s="61" t="s">
        <v>2090</v>
      </c>
      <c r="D1219" s="61" t="s">
        <v>3894</v>
      </c>
      <c r="E1219" s="61" t="s">
        <v>1776</v>
      </c>
      <c r="F1219" s="61" t="s">
        <v>1776</v>
      </c>
      <c r="G1219" s="61" t="s">
        <v>1776</v>
      </c>
      <c r="H1219" s="61" t="s">
        <v>1776</v>
      </c>
      <c r="I1219" s="61" t="s">
        <v>1776</v>
      </c>
      <c r="J1219" s="62" t="e">
        <f t="shared" si="55"/>
        <v>#VALUE!</v>
      </c>
      <c r="K1219" s="63"/>
      <c r="M1219" s="61" t="s">
        <v>869</v>
      </c>
      <c r="N1219" s="61" t="s">
        <v>165</v>
      </c>
      <c r="O1219" s="61" t="s">
        <v>166</v>
      </c>
      <c r="P1219" s="61" t="s">
        <v>3992</v>
      </c>
      <c r="Q1219" s="61" t="s">
        <v>3812</v>
      </c>
      <c r="R1219" s="61" t="s">
        <v>5631</v>
      </c>
      <c r="S1219" s="61" t="s">
        <v>5639</v>
      </c>
      <c r="T1219" s="61" t="s">
        <v>5631</v>
      </c>
      <c r="U1219" s="61" t="s">
        <v>5639</v>
      </c>
      <c r="V1219" s="62"/>
      <c r="W1219" s="61" t="str">
        <f t="shared" si="56"/>
        <v>未打卡</v>
      </c>
      <c r="X1219" s="62" t="str">
        <f t="shared" si="57"/>
        <v>未打卡</v>
      </c>
      <c r="Y1219" s="63"/>
    </row>
    <row r="1220" spans="1:25" ht="14.4">
      <c r="A1220" s="61" t="s">
        <v>997</v>
      </c>
      <c r="B1220" s="61" t="s">
        <v>187</v>
      </c>
      <c r="C1220" s="61" t="s">
        <v>2090</v>
      </c>
      <c r="D1220" s="61" t="s">
        <v>3852</v>
      </c>
      <c r="E1220" s="61" t="s">
        <v>1776</v>
      </c>
      <c r="F1220" s="61" t="s">
        <v>1776</v>
      </c>
      <c r="G1220" s="61" t="s">
        <v>1776</v>
      </c>
      <c r="H1220" s="61" t="s">
        <v>1776</v>
      </c>
      <c r="I1220" s="61" t="s">
        <v>1776</v>
      </c>
      <c r="J1220" s="62" t="e">
        <f t="shared" ref="J1220:J1283" si="58">H1220-F1220</f>
        <v>#VALUE!</v>
      </c>
      <c r="K1220" s="63"/>
      <c r="M1220" s="61" t="s">
        <v>869</v>
      </c>
      <c r="N1220" s="61" t="s">
        <v>165</v>
      </c>
      <c r="O1220" s="61" t="s">
        <v>166</v>
      </c>
      <c r="P1220" s="61" t="s">
        <v>3859</v>
      </c>
      <c r="Q1220" s="61" t="s">
        <v>3812</v>
      </c>
      <c r="R1220" s="61" t="s">
        <v>5631</v>
      </c>
      <c r="S1220" s="61" t="s">
        <v>5639</v>
      </c>
      <c r="T1220" s="61" t="s">
        <v>5631</v>
      </c>
      <c r="U1220" s="61" t="s">
        <v>5639</v>
      </c>
      <c r="V1220" s="62"/>
      <c r="W1220" s="61" t="str">
        <f t="shared" si="56"/>
        <v>未打卡</v>
      </c>
      <c r="X1220" s="62" t="str">
        <f t="shared" si="57"/>
        <v>未打卡</v>
      </c>
      <c r="Y1220" s="63"/>
    </row>
    <row r="1221" spans="1:25" ht="14.4">
      <c r="A1221" s="61" t="s">
        <v>821</v>
      </c>
      <c r="B1221" s="61" t="s">
        <v>187</v>
      </c>
      <c r="C1221" s="61" t="s">
        <v>2090</v>
      </c>
      <c r="D1221" s="61" t="s">
        <v>3960</v>
      </c>
      <c r="E1221" s="61" t="s">
        <v>1776</v>
      </c>
      <c r="F1221" s="61" t="s">
        <v>1776</v>
      </c>
      <c r="G1221" s="61" t="s">
        <v>1776</v>
      </c>
      <c r="H1221" s="61" t="s">
        <v>1776</v>
      </c>
      <c r="I1221" s="61" t="s">
        <v>1776</v>
      </c>
      <c r="J1221" s="62" t="e">
        <f t="shared" si="58"/>
        <v>#VALUE!</v>
      </c>
      <c r="K1221" s="63"/>
      <c r="M1221" s="61" t="s">
        <v>869</v>
      </c>
      <c r="N1221" s="61" t="s">
        <v>165</v>
      </c>
      <c r="O1221" s="61" t="s">
        <v>166</v>
      </c>
      <c r="P1221" s="61" t="s">
        <v>3777</v>
      </c>
      <c r="Q1221" s="61" t="s">
        <v>3812</v>
      </c>
      <c r="R1221" s="61" t="s">
        <v>5631</v>
      </c>
      <c r="S1221" s="61" t="s">
        <v>5639</v>
      </c>
      <c r="T1221" s="61" t="s">
        <v>5631</v>
      </c>
      <c r="U1221" s="61" t="s">
        <v>5639</v>
      </c>
      <c r="V1221" s="62"/>
      <c r="W1221" s="61" t="str">
        <f t="shared" ref="W1221:W1263" si="59">TEXT(R1221,"hh")</f>
        <v>未打卡</v>
      </c>
      <c r="X1221" s="62" t="str">
        <f t="shared" ref="X1221:X1263" si="60">TEXT(T1221,"HH")</f>
        <v>未打卡</v>
      </c>
      <c r="Y1221" s="63"/>
    </row>
    <row r="1222" spans="1:25" ht="14.4">
      <c r="A1222" s="61" t="s">
        <v>821</v>
      </c>
      <c r="B1222" s="61" t="s">
        <v>187</v>
      </c>
      <c r="C1222" s="61" t="s">
        <v>2090</v>
      </c>
      <c r="D1222" s="61" t="s">
        <v>3992</v>
      </c>
      <c r="E1222" s="61" t="s">
        <v>1776</v>
      </c>
      <c r="F1222" s="61" t="s">
        <v>1776</v>
      </c>
      <c r="G1222" s="61" t="s">
        <v>1776</v>
      </c>
      <c r="H1222" s="61" t="s">
        <v>1776</v>
      </c>
      <c r="I1222" s="61" t="s">
        <v>1776</v>
      </c>
      <c r="J1222" s="62" t="e">
        <f t="shared" si="58"/>
        <v>#VALUE!</v>
      </c>
      <c r="K1222" s="63"/>
      <c r="M1222" s="61" t="s">
        <v>869</v>
      </c>
      <c r="N1222" s="61" t="s">
        <v>165</v>
      </c>
      <c r="O1222" s="61" t="s">
        <v>166</v>
      </c>
      <c r="P1222" s="61" t="s">
        <v>3819</v>
      </c>
      <c r="Q1222" s="61" t="s">
        <v>3812</v>
      </c>
      <c r="R1222" s="61" t="s">
        <v>5631</v>
      </c>
      <c r="S1222" s="61" t="s">
        <v>5639</v>
      </c>
      <c r="T1222" s="61" t="s">
        <v>5631</v>
      </c>
      <c r="U1222" s="61" t="s">
        <v>5639</v>
      </c>
      <c r="V1222" s="62"/>
      <c r="W1222" s="61" t="str">
        <f t="shared" si="59"/>
        <v>未打卡</v>
      </c>
      <c r="X1222" s="62" t="str">
        <f t="shared" si="60"/>
        <v>未打卡</v>
      </c>
      <c r="Y1222" s="63"/>
    </row>
    <row r="1223" spans="1:25" ht="14.4">
      <c r="A1223" s="61" t="s">
        <v>821</v>
      </c>
      <c r="B1223" s="61" t="s">
        <v>187</v>
      </c>
      <c r="C1223" s="61" t="s">
        <v>2090</v>
      </c>
      <c r="D1223" s="61" t="s">
        <v>3859</v>
      </c>
      <c r="E1223" s="61" t="s">
        <v>1776</v>
      </c>
      <c r="F1223" s="61" t="s">
        <v>1776</v>
      </c>
      <c r="G1223" s="61" t="s">
        <v>1776</v>
      </c>
      <c r="H1223" s="61" t="s">
        <v>1776</v>
      </c>
      <c r="I1223" s="61" t="s">
        <v>1776</v>
      </c>
      <c r="J1223" s="62" t="e">
        <f t="shared" si="58"/>
        <v>#VALUE!</v>
      </c>
      <c r="K1223" s="63"/>
      <c r="M1223" s="61" t="s">
        <v>869</v>
      </c>
      <c r="N1223" s="61" t="s">
        <v>165</v>
      </c>
      <c r="O1223" s="61" t="s">
        <v>166</v>
      </c>
      <c r="P1223" s="61" t="s">
        <v>3867</v>
      </c>
      <c r="Q1223" s="61" t="s">
        <v>3812</v>
      </c>
      <c r="R1223" s="61" t="s">
        <v>5631</v>
      </c>
      <c r="S1223" s="61" t="s">
        <v>5639</v>
      </c>
      <c r="T1223" s="61" t="s">
        <v>5631</v>
      </c>
      <c r="U1223" s="61" t="s">
        <v>5639</v>
      </c>
      <c r="V1223" s="62"/>
      <c r="W1223" s="61" t="str">
        <f t="shared" si="59"/>
        <v>未打卡</v>
      </c>
      <c r="X1223" s="62" t="str">
        <f t="shared" si="60"/>
        <v>未打卡</v>
      </c>
      <c r="Y1223" s="63"/>
    </row>
    <row r="1224" spans="1:25" ht="14.4">
      <c r="A1224" s="61" t="s">
        <v>821</v>
      </c>
      <c r="B1224" s="61" t="s">
        <v>187</v>
      </c>
      <c r="C1224" s="61" t="s">
        <v>2090</v>
      </c>
      <c r="D1224" s="61" t="s">
        <v>3921</v>
      </c>
      <c r="E1224" s="61" t="s">
        <v>1776</v>
      </c>
      <c r="F1224" s="61" t="s">
        <v>1776</v>
      </c>
      <c r="G1224" s="61" t="s">
        <v>1776</v>
      </c>
      <c r="H1224" s="61" t="s">
        <v>1776</v>
      </c>
      <c r="I1224" s="61" t="s">
        <v>1776</v>
      </c>
      <c r="J1224" s="62" t="e">
        <f t="shared" si="58"/>
        <v>#VALUE!</v>
      </c>
      <c r="K1224" s="63"/>
      <c r="M1224" s="61" t="s">
        <v>869</v>
      </c>
      <c r="N1224" s="61" t="s">
        <v>165</v>
      </c>
      <c r="O1224" s="61" t="s">
        <v>166</v>
      </c>
      <c r="P1224" s="61" t="s">
        <v>3921</v>
      </c>
      <c r="Q1224" s="61" t="s">
        <v>3812</v>
      </c>
      <c r="R1224" s="61" t="s">
        <v>5631</v>
      </c>
      <c r="S1224" s="61" t="s">
        <v>5639</v>
      </c>
      <c r="T1224" s="61" t="s">
        <v>5631</v>
      </c>
      <c r="U1224" s="61" t="s">
        <v>5639</v>
      </c>
      <c r="V1224" s="62"/>
      <c r="W1224" s="61" t="str">
        <f t="shared" si="59"/>
        <v>未打卡</v>
      </c>
      <c r="X1224" s="62" t="str">
        <f t="shared" si="60"/>
        <v>未打卡</v>
      </c>
      <c r="Y1224" s="63"/>
    </row>
    <row r="1225" spans="1:25" ht="14.4">
      <c r="A1225" s="61" t="s">
        <v>821</v>
      </c>
      <c r="B1225" s="61" t="s">
        <v>187</v>
      </c>
      <c r="C1225" s="61" t="s">
        <v>2090</v>
      </c>
      <c r="D1225" s="61" t="s">
        <v>3811</v>
      </c>
      <c r="E1225" s="61" t="s">
        <v>1776</v>
      </c>
      <c r="F1225" s="61" t="s">
        <v>1776</v>
      </c>
      <c r="G1225" s="61" t="s">
        <v>1776</v>
      </c>
      <c r="H1225" s="61" t="s">
        <v>1776</v>
      </c>
      <c r="I1225" s="61" t="s">
        <v>1776</v>
      </c>
      <c r="J1225" s="62" t="e">
        <f t="shared" si="58"/>
        <v>#VALUE!</v>
      </c>
      <c r="K1225" s="63"/>
      <c r="M1225" s="61" t="s">
        <v>869</v>
      </c>
      <c r="N1225" s="61" t="s">
        <v>165</v>
      </c>
      <c r="O1225" s="61" t="s">
        <v>166</v>
      </c>
      <c r="P1225" s="61" t="s">
        <v>3811</v>
      </c>
      <c r="Q1225" s="61" t="s">
        <v>3812</v>
      </c>
      <c r="R1225" s="61" t="s">
        <v>5631</v>
      </c>
      <c r="S1225" s="61" t="s">
        <v>5639</v>
      </c>
      <c r="T1225" s="61" t="s">
        <v>5631</v>
      </c>
      <c r="U1225" s="61" t="s">
        <v>5639</v>
      </c>
      <c r="V1225" s="62"/>
      <c r="W1225" s="61" t="str">
        <f t="shared" si="59"/>
        <v>未打卡</v>
      </c>
      <c r="X1225" s="62" t="str">
        <f t="shared" si="60"/>
        <v>未打卡</v>
      </c>
      <c r="Y1225" s="63"/>
    </row>
    <row r="1226" spans="1:25" ht="14.4">
      <c r="A1226" s="61" t="s">
        <v>821</v>
      </c>
      <c r="B1226" s="61" t="s">
        <v>187</v>
      </c>
      <c r="C1226" s="61" t="s">
        <v>2090</v>
      </c>
      <c r="D1226" s="61" t="s">
        <v>3802</v>
      </c>
      <c r="E1226" s="61" t="s">
        <v>3812</v>
      </c>
      <c r="F1226" s="61" t="s">
        <v>5631</v>
      </c>
      <c r="G1226" s="61" t="s">
        <v>3847</v>
      </c>
      <c r="H1226" s="61" t="s">
        <v>5631</v>
      </c>
      <c r="I1226" s="61" t="s">
        <v>3847</v>
      </c>
      <c r="J1226" s="62" t="e">
        <f t="shared" si="58"/>
        <v>#VALUE!</v>
      </c>
      <c r="K1226" s="63"/>
      <c r="M1226" s="61" t="s">
        <v>869</v>
      </c>
      <c r="N1226" s="61" t="s">
        <v>165</v>
      </c>
      <c r="O1226" s="61" t="s">
        <v>166</v>
      </c>
      <c r="P1226" s="61" t="s">
        <v>3802</v>
      </c>
      <c r="Q1226" s="61" t="s">
        <v>3812</v>
      </c>
      <c r="R1226" s="61" t="s">
        <v>5631</v>
      </c>
      <c r="S1226" s="61" t="s">
        <v>5639</v>
      </c>
      <c r="T1226" s="61" t="s">
        <v>5631</v>
      </c>
      <c r="U1226" s="61" t="s">
        <v>5639</v>
      </c>
      <c r="V1226" s="62"/>
      <c r="W1226" s="61" t="str">
        <f t="shared" si="59"/>
        <v>未打卡</v>
      </c>
      <c r="X1226" s="62" t="str">
        <f t="shared" si="60"/>
        <v>未打卡</v>
      </c>
      <c r="Y1226" s="63"/>
    </row>
    <row r="1227" spans="1:25" ht="14.4">
      <c r="A1227" s="61" t="s">
        <v>821</v>
      </c>
      <c r="B1227" s="61" t="s">
        <v>187</v>
      </c>
      <c r="C1227" s="61" t="s">
        <v>2090</v>
      </c>
      <c r="D1227" s="61" t="s">
        <v>3957</v>
      </c>
      <c r="E1227" s="61" t="s">
        <v>1776</v>
      </c>
      <c r="F1227" s="61" t="s">
        <v>1776</v>
      </c>
      <c r="G1227" s="61" t="s">
        <v>1776</v>
      </c>
      <c r="H1227" s="61" t="s">
        <v>1776</v>
      </c>
      <c r="I1227" s="61" t="s">
        <v>1776</v>
      </c>
      <c r="J1227" s="62" t="e">
        <f t="shared" si="58"/>
        <v>#VALUE!</v>
      </c>
      <c r="K1227" s="63"/>
      <c r="M1227" s="61" t="s">
        <v>869</v>
      </c>
      <c r="N1227" s="61" t="s">
        <v>165</v>
      </c>
      <c r="O1227" s="61" t="s">
        <v>166</v>
      </c>
      <c r="P1227" s="61" t="s">
        <v>3794</v>
      </c>
      <c r="Q1227" s="61" t="s">
        <v>3812</v>
      </c>
      <c r="R1227" s="61" t="s">
        <v>5631</v>
      </c>
      <c r="S1227" s="61" t="s">
        <v>5639</v>
      </c>
      <c r="T1227" s="61" t="s">
        <v>5631</v>
      </c>
      <c r="U1227" s="61" t="s">
        <v>5639</v>
      </c>
      <c r="V1227" s="62"/>
      <c r="W1227" s="61" t="str">
        <f t="shared" si="59"/>
        <v>未打卡</v>
      </c>
      <c r="X1227" s="62" t="str">
        <f t="shared" si="60"/>
        <v>未打卡</v>
      </c>
      <c r="Y1227" s="63"/>
    </row>
    <row r="1228" spans="1:25" ht="14.4">
      <c r="A1228" s="61" t="s">
        <v>821</v>
      </c>
      <c r="B1228" s="61" t="s">
        <v>187</v>
      </c>
      <c r="C1228" s="61" t="s">
        <v>2090</v>
      </c>
      <c r="D1228" s="61" t="s">
        <v>3894</v>
      </c>
      <c r="E1228" s="61" t="s">
        <v>1776</v>
      </c>
      <c r="F1228" s="61" t="s">
        <v>1776</v>
      </c>
      <c r="G1228" s="61" t="s">
        <v>1776</v>
      </c>
      <c r="H1228" s="61" t="s">
        <v>1776</v>
      </c>
      <c r="I1228" s="61" t="s">
        <v>1776</v>
      </c>
      <c r="J1228" s="62" t="e">
        <f t="shared" si="58"/>
        <v>#VALUE!</v>
      </c>
      <c r="K1228" s="63"/>
      <c r="M1228" s="61" t="s">
        <v>869</v>
      </c>
      <c r="N1228" s="61" t="s">
        <v>165</v>
      </c>
      <c r="O1228" s="61" t="s">
        <v>166</v>
      </c>
      <c r="P1228" s="61" t="s">
        <v>3862</v>
      </c>
      <c r="Q1228" s="61" t="s">
        <v>3812</v>
      </c>
      <c r="R1228" s="61" t="s">
        <v>5631</v>
      </c>
      <c r="S1228" s="61" t="s">
        <v>5639</v>
      </c>
      <c r="T1228" s="61" t="s">
        <v>5631</v>
      </c>
      <c r="U1228" s="61" t="s">
        <v>5639</v>
      </c>
      <c r="V1228" s="62"/>
      <c r="W1228" s="61" t="str">
        <f t="shared" si="59"/>
        <v>未打卡</v>
      </c>
      <c r="X1228" s="62" t="str">
        <f t="shared" si="60"/>
        <v>未打卡</v>
      </c>
      <c r="Y1228" s="63"/>
    </row>
    <row r="1229" spans="1:25" ht="14.4">
      <c r="A1229" s="61" t="s">
        <v>821</v>
      </c>
      <c r="B1229" s="61" t="s">
        <v>187</v>
      </c>
      <c r="C1229" s="61" t="s">
        <v>2090</v>
      </c>
      <c r="D1229" s="61" t="s">
        <v>3852</v>
      </c>
      <c r="E1229" s="61" t="s">
        <v>1776</v>
      </c>
      <c r="F1229" s="61" t="s">
        <v>1776</v>
      </c>
      <c r="G1229" s="61" t="s">
        <v>1776</v>
      </c>
      <c r="H1229" s="61" t="s">
        <v>1776</v>
      </c>
      <c r="I1229" s="61" t="s">
        <v>1776</v>
      </c>
      <c r="J1229" s="62" t="e">
        <f t="shared" si="58"/>
        <v>#VALUE!</v>
      </c>
      <c r="K1229" s="63"/>
      <c r="M1229" s="61" t="s">
        <v>869</v>
      </c>
      <c r="N1229" s="61" t="s">
        <v>165</v>
      </c>
      <c r="O1229" s="61" t="s">
        <v>166</v>
      </c>
      <c r="P1229" s="61" t="s">
        <v>3807</v>
      </c>
      <c r="Q1229" s="61" t="s">
        <v>3812</v>
      </c>
      <c r="R1229" s="61" t="s">
        <v>5631</v>
      </c>
      <c r="S1229" s="61" t="s">
        <v>5639</v>
      </c>
      <c r="T1229" s="61" t="s">
        <v>5631</v>
      </c>
      <c r="U1229" s="61" t="s">
        <v>5639</v>
      </c>
      <c r="V1229" s="62"/>
      <c r="W1229" s="61" t="str">
        <f t="shared" si="59"/>
        <v>未打卡</v>
      </c>
      <c r="X1229" s="62" t="str">
        <f t="shared" si="60"/>
        <v>未打卡</v>
      </c>
      <c r="Y1229" s="63"/>
    </row>
    <row r="1230" spans="1:25" ht="14.4">
      <c r="A1230" s="61" t="s">
        <v>556</v>
      </c>
      <c r="B1230" s="61" t="s">
        <v>187</v>
      </c>
      <c r="C1230" s="61" t="s">
        <v>2090</v>
      </c>
      <c r="D1230" s="61" t="s">
        <v>3960</v>
      </c>
      <c r="E1230" s="61" t="s">
        <v>1776</v>
      </c>
      <c r="F1230" s="61" t="s">
        <v>1776</v>
      </c>
      <c r="G1230" s="61" t="s">
        <v>1776</v>
      </c>
      <c r="H1230" s="61" t="s">
        <v>1776</v>
      </c>
      <c r="I1230" s="61" t="s">
        <v>1776</v>
      </c>
      <c r="J1230" s="62" t="e">
        <f t="shared" si="58"/>
        <v>#VALUE!</v>
      </c>
      <c r="K1230" s="63"/>
      <c r="M1230" s="61" t="s">
        <v>869</v>
      </c>
      <c r="N1230" s="61" t="s">
        <v>165</v>
      </c>
      <c r="O1230" s="61" t="s">
        <v>166</v>
      </c>
      <c r="P1230" s="61" t="s">
        <v>3837</v>
      </c>
      <c r="Q1230" s="61" t="s">
        <v>3812</v>
      </c>
      <c r="R1230" s="61" t="s">
        <v>5631</v>
      </c>
      <c r="S1230" s="61" t="s">
        <v>5639</v>
      </c>
      <c r="T1230" s="61" t="s">
        <v>5631</v>
      </c>
      <c r="U1230" s="61" t="s">
        <v>5639</v>
      </c>
      <c r="V1230" s="62"/>
      <c r="W1230" s="61" t="str">
        <f t="shared" si="59"/>
        <v>未打卡</v>
      </c>
      <c r="X1230" s="62" t="str">
        <f t="shared" si="60"/>
        <v>未打卡</v>
      </c>
      <c r="Y1230" s="63"/>
    </row>
    <row r="1231" spans="1:25" ht="14.4">
      <c r="A1231" s="61" t="s">
        <v>556</v>
      </c>
      <c r="B1231" s="61" t="s">
        <v>187</v>
      </c>
      <c r="C1231" s="61" t="s">
        <v>2090</v>
      </c>
      <c r="D1231" s="61" t="s">
        <v>3840</v>
      </c>
      <c r="E1231" s="61" t="s">
        <v>1776</v>
      </c>
      <c r="F1231" s="61" t="s">
        <v>1776</v>
      </c>
      <c r="G1231" s="61" t="s">
        <v>1776</v>
      </c>
      <c r="H1231" s="61" t="s">
        <v>1776</v>
      </c>
      <c r="I1231" s="61" t="s">
        <v>1776</v>
      </c>
      <c r="J1231" s="62" t="e">
        <f t="shared" si="58"/>
        <v>#VALUE!</v>
      </c>
      <c r="K1231" s="63"/>
      <c r="M1231" s="61" t="s">
        <v>869</v>
      </c>
      <c r="N1231" s="61" t="s">
        <v>165</v>
      </c>
      <c r="O1231" s="61" t="s">
        <v>166</v>
      </c>
      <c r="P1231" s="61" t="s">
        <v>3957</v>
      </c>
      <c r="Q1231" s="61" t="s">
        <v>3812</v>
      </c>
      <c r="R1231" s="61" t="s">
        <v>5631</v>
      </c>
      <c r="S1231" s="61" t="s">
        <v>5639</v>
      </c>
      <c r="T1231" s="61" t="s">
        <v>5631</v>
      </c>
      <c r="U1231" s="61" t="s">
        <v>5639</v>
      </c>
      <c r="V1231" s="62"/>
      <c r="W1231" s="61" t="str">
        <f t="shared" si="59"/>
        <v>未打卡</v>
      </c>
      <c r="X1231" s="62" t="str">
        <f t="shared" si="60"/>
        <v>未打卡</v>
      </c>
      <c r="Y1231" s="63"/>
    </row>
    <row r="1232" spans="1:25" ht="14.4">
      <c r="A1232" s="61" t="s">
        <v>556</v>
      </c>
      <c r="B1232" s="61" t="s">
        <v>187</v>
      </c>
      <c r="C1232" s="61" t="s">
        <v>2090</v>
      </c>
      <c r="D1232" s="61" t="s">
        <v>3921</v>
      </c>
      <c r="E1232" s="61" t="s">
        <v>1776</v>
      </c>
      <c r="F1232" s="61" t="s">
        <v>1776</v>
      </c>
      <c r="G1232" s="61" t="s">
        <v>1776</v>
      </c>
      <c r="H1232" s="61" t="s">
        <v>1776</v>
      </c>
      <c r="I1232" s="61" t="s">
        <v>1776</v>
      </c>
      <c r="J1232" s="62" t="e">
        <f t="shared" si="58"/>
        <v>#VALUE!</v>
      </c>
      <c r="K1232" s="63"/>
      <c r="M1232" s="61" t="s">
        <v>869</v>
      </c>
      <c r="N1232" s="61" t="s">
        <v>165</v>
      </c>
      <c r="O1232" s="61" t="s">
        <v>166</v>
      </c>
      <c r="P1232" s="61" t="s">
        <v>3947</v>
      </c>
      <c r="Q1232" s="61" t="s">
        <v>3812</v>
      </c>
      <c r="R1232" s="61" t="s">
        <v>5631</v>
      </c>
      <c r="S1232" s="61" t="s">
        <v>5639</v>
      </c>
      <c r="T1232" s="61" t="s">
        <v>5631</v>
      </c>
      <c r="U1232" s="61" t="s">
        <v>5639</v>
      </c>
      <c r="V1232" s="62"/>
      <c r="W1232" s="61" t="str">
        <f t="shared" si="59"/>
        <v>未打卡</v>
      </c>
      <c r="X1232" s="62" t="str">
        <f t="shared" si="60"/>
        <v>未打卡</v>
      </c>
      <c r="Y1232" s="63"/>
    </row>
    <row r="1233" spans="1:25" ht="14.4">
      <c r="A1233" s="61" t="s">
        <v>556</v>
      </c>
      <c r="B1233" s="61" t="s">
        <v>187</v>
      </c>
      <c r="C1233" s="61" t="s">
        <v>2090</v>
      </c>
      <c r="D1233" s="61" t="s">
        <v>3794</v>
      </c>
      <c r="E1233" s="61" t="s">
        <v>1776</v>
      </c>
      <c r="F1233" s="61" t="s">
        <v>1776</v>
      </c>
      <c r="G1233" s="61" t="s">
        <v>1776</v>
      </c>
      <c r="H1233" s="61" t="s">
        <v>1776</v>
      </c>
      <c r="I1233" s="61" t="s">
        <v>1776</v>
      </c>
      <c r="J1233" s="62" t="e">
        <f t="shared" si="58"/>
        <v>#VALUE!</v>
      </c>
      <c r="K1233" s="63"/>
      <c r="M1233" s="61" t="s">
        <v>869</v>
      </c>
      <c r="N1233" s="61" t="s">
        <v>165</v>
      </c>
      <c r="O1233" s="61" t="s">
        <v>166</v>
      </c>
      <c r="P1233" s="61" t="s">
        <v>3782</v>
      </c>
      <c r="Q1233" s="61" t="s">
        <v>3812</v>
      </c>
      <c r="R1233" s="61" t="s">
        <v>5631</v>
      </c>
      <c r="S1233" s="61" t="s">
        <v>5639</v>
      </c>
      <c r="T1233" s="61" t="s">
        <v>5631</v>
      </c>
      <c r="U1233" s="61" t="s">
        <v>5639</v>
      </c>
      <c r="V1233" s="62"/>
      <c r="W1233" s="61" t="str">
        <f t="shared" si="59"/>
        <v>未打卡</v>
      </c>
      <c r="X1233" s="62" t="str">
        <f t="shared" si="60"/>
        <v>未打卡</v>
      </c>
      <c r="Y1233" s="63"/>
    </row>
    <row r="1234" spans="1:25" ht="14.4">
      <c r="A1234" s="61" t="s">
        <v>556</v>
      </c>
      <c r="B1234" s="61" t="s">
        <v>187</v>
      </c>
      <c r="C1234" s="61" t="s">
        <v>2090</v>
      </c>
      <c r="D1234" s="61" t="s">
        <v>3947</v>
      </c>
      <c r="E1234" s="61" t="s">
        <v>1776</v>
      </c>
      <c r="F1234" s="61" t="s">
        <v>1776</v>
      </c>
      <c r="G1234" s="61" t="s">
        <v>1776</v>
      </c>
      <c r="H1234" s="61" t="s">
        <v>1776</v>
      </c>
      <c r="I1234" s="61" t="s">
        <v>1776</v>
      </c>
      <c r="J1234" s="62" t="e">
        <f t="shared" si="58"/>
        <v>#VALUE!</v>
      </c>
      <c r="K1234" s="63"/>
      <c r="M1234" s="61" t="s">
        <v>869</v>
      </c>
      <c r="N1234" s="61" t="s">
        <v>165</v>
      </c>
      <c r="O1234" s="61" t="s">
        <v>166</v>
      </c>
      <c r="P1234" s="61" t="s">
        <v>3894</v>
      </c>
      <c r="Q1234" s="61" t="s">
        <v>3812</v>
      </c>
      <c r="R1234" s="61" t="s">
        <v>5631</v>
      </c>
      <c r="S1234" s="61" t="s">
        <v>5639</v>
      </c>
      <c r="T1234" s="61" t="s">
        <v>5631</v>
      </c>
      <c r="U1234" s="61" t="s">
        <v>5639</v>
      </c>
      <c r="V1234" s="62"/>
      <c r="W1234" s="61" t="str">
        <f t="shared" si="59"/>
        <v>未打卡</v>
      </c>
      <c r="X1234" s="62" t="str">
        <f t="shared" si="60"/>
        <v>未打卡</v>
      </c>
      <c r="Y1234" s="63"/>
    </row>
    <row r="1235" spans="1:25" ht="14.4">
      <c r="A1235" s="61" t="s">
        <v>556</v>
      </c>
      <c r="B1235" s="61" t="s">
        <v>187</v>
      </c>
      <c r="C1235" s="61" t="s">
        <v>2090</v>
      </c>
      <c r="D1235" s="61" t="s">
        <v>3782</v>
      </c>
      <c r="E1235" s="61" t="s">
        <v>1776</v>
      </c>
      <c r="F1235" s="61" t="s">
        <v>1776</v>
      </c>
      <c r="G1235" s="61" t="s">
        <v>1776</v>
      </c>
      <c r="H1235" s="61" t="s">
        <v>1776</v>
      </c>
      <c r="I1235" s="61" t="s">
        <v>1776</v>
      </c>
      <c r="J1235" s="62" t="e">
        <f t="shared" si="58"/>
        <v>#VALUE!</v>
      </c>
      <c r="K1235" s="63"/>
      <c r="M1235" s="61" t="s">
        <v>869</v>
      </c>
      <c r="N1235" s="61" t="s">
        <v>165</v>
      </c>
      <c r="O1235" s="61" t="s">
        <v>166</v>
      </c>
      <c r="P1235" s="61" t="s">
        <v>3852</v>
      </c>
      <c r="Q1235" s="61" t="s">
        <v>3812</v>
      </c>
      <c r="R1235" s="61" t="s">
        <v>5631</v>
      </c>
      <c r="S1235" s="61" t="s">
        <v>5639</v>
      </c>
      <c r="T1235" s="61" t="s">
        <v>5631</v>
      </c>
      <c r="U1235" s="61" t="s">
        <v>5639</v>
      </c>
      <c r="V1235" s="62"/>
      <c r="W1235" s="61" t="str">
        <f t="shared" si="59"/>
        <v>未打卡</v>
      </c>
      <c r="X1235" s="62" t="str">
        <f t="shared" si="60"/>
        <v>未打卡</v>
      </c>
      <c r="Y1235" s="63"/>
    </row>
    <row r="1236" spans="1:25" ht="14.4">
      <c r="A1236" s="61" t="s">
        <v>556</v>
      </c>
      <c r="B1236" s="61" t="s">
        <v>187</v>
      </c>
      <c r="C1236" s="61" t="s">
        <v>2090</v>
      </c>
      <c r="D1236" s="61" t="s">
        <v>3872</v>
      </c>
      <c r="E1236" s="61" t="s">
        <v>1776</v>
      </c>
      <c r="F1236" s="61" t="s">
        <v>1776</v>
      </c>
      <c r="G1236" s="61" t="s">
        <v>1776</v>
      </c>
      <c r="H1236" s="61" t="s">
        <v>1776</v>
      </c>
      <c r="I1236" s="61" t="s">
        <v>1776</v>
      </c>
      <c r="J1236" s="62" t="e">
        <f t="shared" si="58"/>
        <v>#VALUE!</v>
      </c>
      <c r="K1236" s="63"/>
      <c r="M1236" s="61" t="s">
        <v>869</v>
      </c>
      <c r="N1236" s="61" t="s">
        <v>165</v>
      </c>
      <c r="O1236" s="61" t="s">
        <v>166</v>
      </c>
      <c r="P1236" s="61" t="s">
        <v>3872</v>
      </c>
      <c r="Q1236" s="61" t="s">
        <v>3812</v>
      </c>
      <c r="R1236" s="61" t="s">
        <v>5631</v>
      </c>
      <c r="S1236" s="61" t="s">
        <v>5639</v>
      </c>
      <c r="T1236" s="61" t="s">
        <v>5631</v>
      </c>
      <c r="U1236" s="61" t="s">
        <v>5639</v>
      </c>
      <c r="V1236" s="62"/>
      <c r="W1236" s="61" t="str">
        <f t="shared" si="59"/>
        <v>未打卡</v>
      </c>
      <c r="X1236" s="62" t="str">
        <f t="shared" si="60"/>
        <v>未打卡</v>
      </c>
      <c r="Y1236" s="63"/>
    </row>
    <row r="1237" spans="1:25" ht="14.4">
      <c r="A1237" s="61" t="s">
        <v>556</v>
      </c>
      <c r="B1237" s="61" t="s">
        <v>187</v>
      </c>
      <c r="C1237" s="61" t="s">
        <v>2090</v>
      </c>
      <c r="D1237" s="61" t="s">
        <v>4015</v>
      </c>
      <c r="E1237" s="61" t="s">
        <v>1776</v>
      </c>
      <c r="F1237" s="61" t="s">
        <v>1776</v>
      </c>
      <c r="G1237" s="61" t="s">
        <v>1776</v>
      </c>
      <c r="H1237" s="61" t="s">
        <v>1776</v>
      </c>
      <c r="I1237" s="61" t="s">
        <v>1776</v>
      </c>
      <c r="J1237" s="62" t="e">
        <f t="shared" si="58"/>
        <v>#VALUE!</v>
      </c>
      <c r="K1237" s="63"/>
      <c r="M1237" s="61" t="s">
        <v>869</v>
      </c>
      <c r="N1237" s="61" t="s">
        <v>165</v>
      </c>
      <c r="O1237" s="61" t="s">
        <v>166</v>
      </c>
      <c r="P1237" s="61" t="s">
        <v>4015</v>
      </c>
      <c r="Q1237" s="61" t="s">
        <v>3812</v>
      </c>
      <c r="R1237" s="61" t="s">
        <v>5631</v>
      </c>
      <c r="S1237" s="61" t="s">
        <v>5639</v>
      </c>
      <c r="T1237" s="61" t="s">
        <v>5631</v>
      </c>
      <c r="U1237" s="61" t="s">
        <v>5639</v>
      </c>
      <c r="V1237" s="62"/>
      <c r="W1237" s="61" t="str">
        <f t="shared" si="59"/>
        <v>未打卡</v>
      </c>
      <c r="X1237" s="62" t="str">
        <f t="shared" si="60"/>
        <v>未打卡</v>
      </c>
      <c r="Y1237" s="63"/>
    </row>
    <row r="1238" spans="1:25" ht="14.4">
      <c r="A1238" s="61" t="s">
        <v>561</v>
      </c>
      <c r="B1238" s="61" t="s">
        <v>187</v>
      </c>
      <c r="C1238" s="61" t="s">
        <v>2090</v>
      </c>
      <c r="D1238" s="61" t="s">
        <v>4069</v>
      </c>
      <c r="E1238" s="61" t="s">
        <v>1776</v>
      </c>
      <c r="F1238" s="61" t="s">
        <v>1776</v>
      </c>
      <c r="G1238" s="61" t="s">
        <v>1776</v>
      </c>
      <c r="H1238" s="61" t="s">
        <v>1776</v>
      </c>
      <c r="I1238" s="61" t="s">
        <v>1776</v>
      </c>
      <c r="J1238" s="62" t="e">
        <f t="shared" si="58"/>
        <v>#VALUE!</v>
      </c>
      <c r="K1238" s="63"/>
      <c r="M1238" s="61" t="s">
        <v>869</v>
      </c>
      <c r="N1238" s="61" t="s">
        <v>165</v>
      </c>
      <c r="O1238" s="61" t="s">
        <v>166</v>
      </c>
      <c r="P1238" s="61" t="s">
        <v>3886</v>
      </c>
      <c r="Q1238" s="61" t="s">
        <v>3812</v>
      </c>
      <c r="R1238" s="61" t="s">
        <v>5631</v>
      </c>
      <c r="S1238" s="61" t="s">
        <v>5639</v>
      </c>
      <c r="T1238" s="61" t="s">
        <v>5631</v>
      </c>
      <c r="U1238" s="61" t="s">
        <v>5639</v>
      </c>
      <c r="V1238" s="62"/>
      <c r="W1238" s="61" t="str">
        <f t="shared" si="59"/>
        <v>未打卡</v>
      </c>
      <c r="X1238" s="62" t="str">
        <f t="shared" si="60"/>
        <v>未打卡</v>
      </c>
      <c r="Y1238" s="63"/>
    </row>
    <row r="1239" spans="1:25" ht="14.4">
      <c r="A1239" s="61" t="s">
        <v>561</v>
      </c>
      <c r="B1239" s="61" t="s">
        <v>187</v>
      </c>
      <c r="C1239" s="61" t="s">
        <v>2090</v>
      </c>
      <c r="D1239" s="61" t="s">
        <v>3789</v>
      </c>
      <c r="E1239" s="61" t="s">
        <v>1776</v>
      </c>
      <c r="F1239" s="61" t="s">
        <v>1776</v>
      </c>
      <c r="G1239" s="61" t="s">
        <v>1776</v>
      </c>
      <c r="H1239" s="61" t="s">
        <v>1776</v>
      </c>
      <c r="I1239" s="61" t="s">
        <v>1776</v>
      </c>
      <c r="J1239" s="62" t="e">
        <f t="shared" si="58"/>
        <v>#VALUE!</v>
      </c>
      <c r="K1239" s="63"/>
      <c r="M1239" s="61" t="s">
        <v>1133</v>
      </c>
      <c r="N1239" s="61" t="s">
        <v>165</v>
      </c>
      <c r="O1239" s="61" t="s">
        <v>166</v>
      </c>
      <c r="P1239" s="61" t="s">
        <v>3807</v>
      </c>
      <c r="Q1239" s="61" t="s">
        <v>3812</v>
      </c>
      <c r="R1239" s="61" t="s">
        <v>5631</v>
      </c>
      <c r="S1239" s="61" t="s">
        <v>3847</v>
      </c>
      <c r="T1239" s="61" t="s">
        <v>5631</v>
      </c>
      <c r="U1239" s="61" t="s">
        <v>3847</v>
      </c>
      <c r="V1239" s="62"/>
      <c r="W1239" s="61" t="str">
        <f t="shared" si="59"/>
        <v>未打卡</v>
      </c>
      <c r="X1239" s="62" t="str">
        <f t="shared" si="60"/>
        <v>未打卡</v>
      </c>
      <c r="Y1239" s="63"/>
    </row>
    <row r="1240" spans="1:25" ht="14.4">
      <c r="A1240" s="61" t="s">
        <v>561</v>
      </c>
      <c r="B1240" s="61" t="s">
        <v>187</v>
      </c>
      <c r="C1240" s="61" t="s">
        <v>2090</v>
      </c>
      <c r="D1240" s="61" t="s">
        <v>3921</v>
      </c>
      <c r="E1240" s="61" t="s">
        <v>1776</v>
      </c>
      <c r="F1240" s="61" t="s">
        <v>1776</v>
      </c>
      <c r="G1240" s="61" t="s">
        <v>1776</v>
      </c>
      <c r="H1240" s="61" t="s">
        <v>1776</v>
      </c>
      <c r="I1240" s="61" t="s">
        <v>1776</v>
      </c>
      <c r="J1240" s="62" t="e">
        <f t="shared" si="58"/>
        <v>#VALUE!</v>
      </c>
      <c r="K1240" s="63"/>
      <c r="M1240" s="61" t="s">
        <v>1152</v>
      </c>
      <c r="N1240" s="61" t="s">
        <v>165</v>
      </c>
      <c r="O1240" s="61" t="s">
        <v>166</v>
      </c>
      <c r="P1240" s="61" t="s">
        <v>3894</v>
      </c>
      <c r="Q1240" s="61" t="s">
        <v>3812</v>
      </c>
      <c r="R1240" s="61" t="s">
        <v>5631</v>
      </c>
      <c r="S1240" s="61" t="s">
        <v>3847</v>
      </c>
      <c r="T1240" s="61" t="s">
        <v>5631</v>
      </c>
      <c r="U1240" s="61" t="s">
        <v>3847</v>
      </c>
      <c r="V1240" s="62"/>
      <c r="W1240" s="61" t="str">
        <f t="shared" si="59"/>
        <v>未打卡</v>
      </c>
      <c r="X1240" s="62" t="str">
        <f t="shared" si="60"/>
        <v>未打卡</v>
      </c>
      <c r="Y1240" s="63"/>
    </row>
    <row r="1241" spans="1:25" ht="14.4">
      <c r="A1241" s="61" t="s">
        <v>561</v>
      </c>
      <c r="B1241" s="61" t="s">
        <v>187</v>
      </c>
      <c r="C1241" s="61" t="s">
        <v>2090</v>
      </c>
      <c r="D1241" s="61" t="s">
        <v>3798</v>
      </c>
      <c r="E1241" s="61" t="s">
        <v>1776</v>
      </c>
      <c r="F1241" s="61" t="s">
        <v>1776</v>
      </c>
      <c r="G1241" s="61" t="s">
        <v>1776</v>
      </c>
      <c r="H1241" s="61" t="s">
        <v>1776</v>
      </c>
      <c r="I1241" s="61" t="s">
        <v>1776</v>
      </c>
      <c r="J1241" s="62" t="e">
        <f t="shared" si="58"/>
        <v>#VALUE!</v>
      </c>
      <c r="K1241" s="63"/>
      <c r="M1241" s="61" t="s">
        <v>358</v>
      </c>
      <c r="N1241" s="61" t="s">
        <v>165</v>
      </c>
      <c r="O1241" s="61" t="s">
        <v>359</v>
      </c>
      <c r="P1241" s="61" t="s">
        <v>3992</v>
      </c>
      <c r="Q1241" s="61" t="s">
        <v>7298</v>
      </c>
      <c r="R1241" s="61" t="s">
        <v>7299</v>
      </c>
      <c r="S1241" s="61" t="s">
        <v>3780</v>
      </c>
      <c r="T1241" s="61" t="s">
        <v>7300</v>
      </c>
      <c r="U1241" s="61" t="s">
        <v>3780</v>
      </c>
      <c r="V1241" s="62"/>
      <c r="W1241" s="61" t="str">
        <f t="shared" si="59"/>
        <v>07</v>
      </c>
      <c r="X1241" s="62" t="str">
        <f t="shared" si="60"/>
        <v>18</v>
      </c>
      <c r="Y1241" s="63">
        <v>1</v>
      </c>
    </row>
    <row r="1242" spans="1:25" ht="14.4">
      <c r="A1242" s="61" t="s">
        <v>561</v>
      </c>
      <c r="B1242" s="61" t="s">
        <v>187</v>
      </c>
      <c r="C1242" s="61" t="s">
        <v>2090</v>
      </c>
      <c r="D1242" s="61" t="s">
        <v>3834</v>
      </c>
      <c r="E1242" s="61" t="s">
        <v>1776</v>
      </c>
      <c r="F1242" s="61" t="s">
        <v>1776</v>
      </c>
      <c r="G1242" s="61" t="s">
        <v>1776</v>
      </c>
      <c r="H1242" s="61" t="s">
        <v>1776</v>
      </c>
      <c r="I1242" s="61" t="s">
        <v>1776</v>
      </c>
      <c r="J1242" s="62" t="e">
        <f t="shared" si="58"/>
        <v>#VALUE!</v>
      </c>
      <c r="K1242" s="63"/>
      <c r="M1242" s="61" t="s">
        <v>358</v>
      </c>
      <c r="N1242" s="61" t="s">
        <v>165</v>
      </c>
      <c r="O1242" s="61" t="s">
        <v>359</v>
      </c>
      <c r="P1242" s="61" t="s">
        <v>3807</v>
      </c>
      <c r="Q1242" s="61" t="s">
        <v>7298</v>
      </c>
      <c r="R1242" s="61" t="s">
        <v>4590</v>
      </c>
      <c r="S1242" s="61" t="s">
        <v>3780</v>
      </c>
      <c r="T1242" s="61" t="s">
        <v>5299</v>
      </c>
      <c r="U1242" s="61" t="s">
        <v>3780</v>
      </c>
      <c r="V1242" s="62"/>
      <c r="W1242" s="61" t="str">
        <f t="shared" si="59"/>
        <v>07</v>
      </c>
      <c r="X1242" s="62" t="str">
        <f t="shared" si="60"/>
        <v>18</v>
      </c>
      <c r="Y1242" s="63">
        <v>1</v>
      </c>
    </row>
    <row r="1243" spans="1:25" ht="14.4">
      <c r="A1243" s="61" t="s">
        <v>561</v>
      </c>
      <c r="B1243" s="61" t="s">
        <v>187</v>
      </c>
      <c r="C1243" s="61" t="s">
        <v>2090</v>
      </c>
      <c r="D1243" s="61" t="s">
        <v>3823</v>
      </c>
      <c r="E1243" s="61" t="s">
        <v>1776</v>
      </c>
      <c r="F1243" s="61" t="s">
        <v>1776</v>
      </c>
      <c r="G1243" s="61" t="s">
        <v>1776</v>
      </c>
      <c r="H1243" s="61" t="s">
        <v>1776</v>
      </c>
      <c r="I1243" s="61" t="s">
        <v>1776</v>
      </c>
      <c r="J1243" s="62" t="e">
        <f t="shared" si="58"/>
        <v>#VALUE!</v>
      </c>
      <c r="K1243" s="63"/>
      <c r="M1243" s="61" t="s">
        <v>358</v>
      </c>
      <c r="N1243" s="61" t="s">
        <v>165</v>
      </c>
      <c r="O1243" s="61" t="s">
        <v>359</v>
      </c>
      <c r="P1243" s="61" t="s">
        <v>3921</v>
      </c>
      <c r="Q1243" s="61" t="s">
        <v>7298</v>
      </c>
      <c r="R1243" s="61" t="s">
        <v>7301</v>
      </c>
      <c r="S1243" s="61" t="s">
        <v>3780</v>
      </c>
      <c r="T1243" s="61" t="s">
        <v>7302</v>
      </c>
      <c r="U1243" s="61" t="s">
        <v>3780</v>
      </c>
      <c r="V1243" s="62"/>
      <c r="W1243" s="61" t="str">
        <f t="shared" si="59"/>
        <v>07</v>
      </c>
      <c r="X1243" s="62" t="str">
        <f t="shared" si="60"/>
        <v>18</v>
      </c>
      <c r="Y1243" s="63">
        <v>1</v>
      </c>
    </row>
    <row r="1244" spans="1:25" ht="14.4">
      <c r="A1244" s="61" t="s">
        <v>561</v>
      </c>
      <c r="B1244" s="61" t="s">
        <v>187</v>
      </c>
      <c r="C1244" s="61" t="s">
        <v>2090</v>
      </c>
      <c r="D1244" s="61" t="s">
        <v>4015</v>
      </c>
      <c r="E1244" s="61" t="s">
        <v>1776</v>
      </c>
      <c r="F1244" s="61" t="s">
        <v>1776</v>
      </c>
      <c r="G1244" s="61" t="s">
        <v>1776</v>
      </c>
      <c r="H1244" s="61" t="s">
        <v>1776</v>
      </c>
      <c r="I1244" s="61" t="s">
        <v>1776</v>
      </c>
      <c r="J1244" s="62" t="e">
        <f t="shared" si="58"/>
        <v>#VALUE!</v>
      </c>
      <c r="K1244" s="63"/>
      <c r="M1244" s="61" t="s">
        <v>358</v>
      </c>
      <c r="N1244" s="61" t="s">
        <v>165</v>
      </c>
      <c r="O1244" s="61" t="s">
        <v>359</v>
      </c>
      <c r="P1244" s="61" t="s">
        <v>3894</v>
      </c>
      <c r="Q1244" s="61" t="s">
        <v>7298</v>
      </c>
      <c r="R1244" s="61" t="s">
        <v>7303</v>
      </c>
      <c r="S1244" s="61" t="s">
        <v>3780</v>
      </c>
      <c r="T1244" s="61" t="s">
        <v>7304</v>
      </c>
      <c r="U1244" s="61" t="s">
        <v>3780</v>
      </c>
      <c r="V1244" s="62"/>
      <c r="W1244" s="61" t="str">
        <f t="shared" si="59"/>
        <v>07</v>
      </c>
      <c r="X1244" s="62" t="str">
        <f t="shared" si="60"/>
        <v>18</v>
      </c>
      <c r="Y1244" s="63">
        <v>1</v>
      </c>
    </row>
    <row r="1245" spans="1:25" ht="14.4">
      <c r="A1245" s="61" t="s">
        <v>561</v>
      </c>
      <c r="B1245" s="61" t="s">
        <v>187</v>
      </c>
      <c r="C1245" s="61" t="s">
        <v>2090</v>
      </c>
      <c r="D1245" s="61" t="s">
        <v>3886</v>
      </c>
      <c r="E1245" s="61" t="s">
        <v>1776</v>
      </c>
      <c r="F1245" s="61" t="s">
        <v>1776</v>
      </c>
      <c r="G1245" s="61" t="s">
        <v>1776</v>
      </c>
      <c r="H1245" s="61" t="s">
        <v>1776</v>
      </c>
      <c r="I1245" s="61" t="s">
        <v>1776</v>
      </c>
      <c r="J1245" s="62" t="e">
        <f t="shared" si="58"/>
        <v>#VALUE!</v>
      </c>
      <c r="K1245" s="63"/>
      <c r="M1245" s="61" t="s">
        <v>358</v>
      </c>
      <c r="N1245" s="61" t="s">
        <v>165</v>
      </c>
      <c r="O1245" s="61" t="s">
        <v>359</v>
      </c>
      <c r="P1245" s="61" t="s">
        <v>3947</v>
      </c>
      <c r="Q1245" s="61" t="s">
        <v>7298</v>
      </c>
      <c r="R1245" s="61" t="s">
        <v>6352</v>
      </c>
      <c r="S1245" s="61" t="s">
        <v>3780</v>
      </c>
      <c r="T1245" s="61" t="s">
        <v>7305</v>
      </c>
      <c r="U1245" s="61" t="s">
        <v>3780</v>
      </c>
      <c r="V1245" s="62"/>
      <c r="W1245" s="61" t="str">
        <f t="shared" si="59"/>
        <v>08</v>
      </c>
      <c r="X1245" s="62" t="str">
        <f t="shared" si="60"/>
        <v>18</v>
      </c>
      <c r="Y1245" s="63">
        <v>1</v>
      </c>
    </row>
    <row r="1246" spans="1:25" ht="14.4">
      <c r="A1246" s="61" t="s">
        <v>840</v>
      </c>
      <c r="B1246" s="61" t="s">
        <v>187</v>
      </c>
      <c r="C1246" s="61" t="s">
        <v>2124</v>
      </c>
      <c r="D1246" s="61" t="s">
        <v>3938</v>
      </c>
      <c r="E1246" s="61" t="s">
        <v>3927</v>
      </c>
      <c r="F1246" s="61" t="s">
        <v>5648</v>
      </c>
      <c r="G1246" s="61" t="s">
        <v>3767</v>
      </c>
      <c r="H1246" s="61" t="s">
        <v>5631</v>
      </c>
      <c r="I1246" s="61" t="s">
        <v>3767</v>
      </c>
      <c r="J1246" s="62" t="e">
        <f t="shared" si="58"/>
        <v>#VALUE!</v>
      </c>
      <c r="K1246" s="63">
        <v>0</v>
      </c>
      <c r="M1246" s="61" t="s">
        <v>358</v>
      </c>
      <c r="N1246" s="61" t="s">
        <v>165</v>
      </c>
      <c r="O1246" s="61" t="s">
        <v>359</v>
      </c>
      <c r="P1246" s="61" t="s">
        <v>3794</v>
      </c>
      <c r="Q1246" s="61" t="s">
        <v>7298</v>
      </c>
      <c r="R1246" s="61" t="s">
        <v>5846</v>
      </c>
      <c r="S1246" s="61" t="s">
        <v>3780</v>
      </c>
      <c r="T1246" s="61" t="s">
        <v>7306</v>
      </c>
      <c r="U1246" s="61" t="s">
        <v>3780</v>
      </c>
      <c r="V1246" s="62"/>
      <c r="W1246" s="61" t="str">
        <f t="shared" si="59"/>
        <v>08</v>
      </c>
      <c r="X1246" s="62" t="str">
        <f t="shared" si="60"/>
        <v>18</v>
      </c>
      <c r="Y1246" s="63">
        <v>1</v>
      </c>
    </row>
    <row r="1247" spans="1:25" ht="14.4">
      <c r="A1247" s="61" t="s">
        <v>840</v>
      </c>
      <c r="B1247" s="61" t="s">
        <v>187</v>
      </c>
      <c r="C1247" s="61" t="s">
        <v>2124</v>
      </c>
      <c r="D1247" s="61" t="s">
        <v>3950</v>
      </c>
      <c r="E1247" s="61" t="s">
        <v>1776</v>
      </c>
      <c r="F1247" s="61" t="s">
        <v>1776</v>
      </c>
      <c r="G1247" s="61" t="s">
        <v>1776</v>
      </c>
      <c r="H1247" s="61" t="s">
        <v>1776</v>
      </c>
      <c r="I1247" s="61" t="s">
        <v>1776</v>
      </c>
      <c r="J1247" s="62" t="e">
        <f t="shared" si="58"/>
        <v>#VALUE!</v>
      </c>
      <c r="K1247" s="63"/>
      <c r="M1247" s="61" t="s">
        <v>358</v>
      </c>
      <c r="N1247" s="61" t="s">
        <v>165</v>
      </c>
      <c r="O1247" s="61" t="s">
        <v>359</v>
      </c>
      <c r="P1247" s="61" t="s">
        <v>3960</v>
      </c>
      <c r="Q1247" s="61" t="s">
        <v>7298</v>
      </c>
      <c r="R1247" s="61" t="s">
        <v>7307</v>
      </c>
      <c r="S1247" s="61" t="s">
        <v>3780</v>
      </c>
      <c r="T1247" s="61" t="s">
        <v>7308</v>
      </c>
      <c r="U1247" s="61" t="s">
        <v>3780</v>
      </c>
      <c r="V1247" s="62"/>
      <c r="W1247" s="61" t="str">
        <f t="shared" si="59"/>
        <v>08</v>
      </c>
      <c r="X1247" s="62" t="str">
        <f t="shared" si="60"/>
        <v>18</v>
      </c>
      <c r="Y1247" s="63">
        <v>1</v>
      </c>
    </row>
    <row r="1248" spans="1:25" ht="14.4">
      <c r="A1248" s="61" t="s">
        <v>840</v>
      </c>
      <c r="B1248" s="61" t="s">
        <v>187</v>
      </c>
      <c r="C1248" s="61" t="s">
        <v>2124</v>
      </c>
      <c r="D1248" s="61" t="s">
        <v>3789</v>
      </c>
      <c r="E1248" s="61" t="s">
        <v>1776</v>
      </c>
      <c r="F1248" s="61" t="s">
        <v>1776</v>
      </c>
      <c r="G1248" s="61" t="s">
        <v>1776</v>
      </c>
      <c r="H1248" s="61" t="s">
        <v>1776</v>
      </c>
      <c r="I1248" s="61" t="s">
        <v>1776</v>
      </c>
      <c r="J1248" s="62" t="e">
        <f t="shared" si="58"/>
        <v>#VALUE!</v>
      </c>
      <c r="K1248" s="63"/>
      <c r="M1248" s="61" t="s">
        <v>358</v>
      </c>
      <c r="N1248" s="61" t="s">
        <v>165</v>
      </c>
      <c r="O1248" s="61" t="s">
        <v>359</v>
      </c>
      <c r="P1248" s="61" t="s">
        <v>3802</v>
      </c>
      <c r="Q1248" s="61" t="s">
        <v>7298</v>
      </c>
      <c r="R1248" s="61" t="s">
        <v>7309</v>
      </c>
      <c r="S1248" s="61" t="s">
        <v>3780</v>
      </c>
      <c r="T1248" s="61" t="s">
        <v>7310</v>
      </c>
      <c r="U1248" s="61" t="s">
        <v>3780</v>
      </c>
      <c r="V1248" s="62"/>
      <c r="W1248" s="61" t="str">
        <f t="shared" si="59"/>
        <v>08</v>
      </c>
      <c r="X1248" s="62" t="str">
        <f t="shared" si="60"/>
        <v>18</v>
      </c>
      <c r="Y1248" s="63">
        <v>1</v>
      </c>
    </row>
    <row r="1249" spans="1:25" ht="14.4">
      <c r="A1249" s="61" t="s">
        <v>840</v>
      </c>
      <c r="B1249" s="61" t="s">
        <v>187</v>
      </c>
      <c r="C1249" s="61" t="s">
        <v>2124</v>
      </c>
      <c r="D1249" s="61" t="s">
        <v>3862</v>
      </c>
      <c r="E1249" s="61" t="s">
        <v>1776</v>
      </c>
      <c r="F1249" s="61" t="s">
        <v>1776</v>
      </c>
      <c r="G1249" s="61" t="s">
        <v>1776</v>
      </c>
      <c r="H1249" s="61" t="s">
        <v>1776</v>
      </c>
      <c r="I1249" s="61" t="s">
        <v>1776</v>
      </c>
      <c r="J1249" s="62" t="e">
        <f t="shared" si="58"/>
        <v>#VALUE!</v>
      </c>
      <c r="K1249" s="63"/>
      <c r="M1249" s="61" t="s">
        <v>358</v>
      </c>
      <c r="N1249" s="61" t="s">
        <v>165</v>
      </c>
      <c r="O1249" s="61" t="s">
        <v>359</v>
      </c>
      <c r="P1249" s="61" t="s">
        <v>3938</v>
      </c>
      <c r="Q1249" s="61" t="s">
        <v>7298</v>
      </c>
      <c r="R1249" s="61" t="s">
        <v>7311</v>
      </c>
      <c r="S1249" s="61" t="s">
        <v>3780</v>
      </c>
      <c r="T1249" s="61" t="s">
        <v>7312</v>
      </c>
      <c r="U1249" s="61" t="s">
        <v>3780</v>
      </c>
      <c r="V1249" s="62"/>
      <c r="W1249" s="61" t="str">
        <f t="shared" si="59"/>
        <v>08</v>
      </c>
      <c r="X1249" s="62" t="str">
        <f t="shared" si="60"/>
        <v>18</v>
      </c>
      <c r="Y1249" s="63">
        <v>1</v>
      </c>
    </row>
    <row r="1250" spans="1:25" ht="14.4">
      <c r="A1250" s="61" t="s">
        <v>840</v>
      </c>
      <c r="B1250" s="61" t="s">
        <v>187</v>
      </c>
      <c r="C1250" s="61" t="s">
        <v>2124</v>
      </c>
      <c r="D1250" s="61" t="s">
        <v>3886</v>
      </c>
      <c r="E1250" s="61" t="s">
        <v>1776</v>
      </c>
      <c r="F1250" s="61" t="s">
        <v>1776</v>
      </c>
      <c r="G1250" s="61" t="s">
        <v>1776</v>
      </c>
      <c r="H1250" s="61" t="s">
        <v>1776</v>
      </c>
      <c r="I1250" s="61" t="s">
        <v>1776</v>
      </c>
      <c r="J1250" s="62" t="e">
        <f t="shared" si="58"/>
        <v>#VALUE!</v>
      </c>
      <c r="K1250" s="63"/>
      <c r="M1250" s="61" t="s">
        <v>358</v>
      </c>
      <c r="N1250" s="61" t="s">
        <v>165</v>
      </c>
      <c r="O1250" s="61" t="s">
        <v>359</v>
      </c>
      <c r="P1250" s="61" t="s">
        <v>3957</v>
      </c>
      <c r="Q1250" s="61" t="s">
        <v>7298</v>
      </c>
      <c r="R1250" s="61" t="s">
        <v>7313</v>
      </c>
      <c r="S1250" s="61" t="s">
        <v>3780</v>
      </c>
      <c r="T1250" s="61" t="s">
        <v>7314</v>
      </c>
      <c r="U1250" s="61" t="s">
        <v>3780</v>
      </c>
      <c r="V1250" s="62"/>
      <c r="W1250" s="61" t="str">
        <f t="shared" si="59"/>
        <v>08</v>
      </c>
      <c r="X1250" s="62" t="str">
        <f t="shared" si="60"/>
        <v>18</v>
      </c>
      <c r="Y1250" s="63">
        <v>1</v>
      </c>
    </row>
    <row r="1251" spans="1:25" ht="14.4">
      <c r="A1251" s="61" t="s">
        <v>1013</v>
      </c>
      <c r="B1251" s="61" t="s">
        <v>187</v>
      </c>
      <c r="C1251" s="61" t="s">
        <v>2090</v>
      </c>
      <c r="D1251" s="61" t="s">
        <v>3960</v>
      </c>
      <c r="E1251" s="61" t="s">
        <v>1776</v>
      </c>
      <c r="F1251" s="61" t="s">
        <v>1776</v>
      </c>
      <c r="G1251" s="61" t="s">
        <v>1776</v>
      </c>
      <c r="H1251" s="61" t="s">
        <v>1776</v>
      </c>
      <c r="I1251" s="61" t="s">
        <v>1776</v>
      </c>
      <c r="J1251" s="62" t="e">
        <f t="shared" si="58"/>
        <v>#VALUE!</v>
      </c>
      <c r="K1251" s="63"/>
      <c r="M1251" s="61" t="s">
        <v>358</v>
      </c>
      <c r="N1251" s="61" t="s">
        <v>165</v>
      </c>
      <c r="O1251" s="61" t="s">
        <v>359</v>
      </c>
      <c r="P1251" s="61" t="s">
        <v>3872</v>
      </c>
      <c r="Q1251" s="61" t="s">
        <v>7298</v>
      </c>
      <c r="R1251" s="61" t="s">
        <v>7313</v>
      </c>
      <c r="S1251" s="61" t="s">
        <v>3780</v>
      </c>
      <c r="T1251" s="61" t="s">
        <v>7315</v>
      </c>
      <c r="U1251" s="61" t="s">
        <v>3780</v>
      </c>
      <c r="V1251" s="62"/>
      <c r="W1251" s="61" t="str">
        <f t="shared" si="59"/>
        <v>08</v>
      </c>
      <c r="X1251" s="62" t="str">
        <f t="shared" si="60"/>
        <v>18</v>
      </c>
      <c r="Y1251" s="63">
        <v>1</v>
      </c>
    </row>
    <row r="1252" spans="1:25" ht="14.4">
      <c r="A1252" s="61" t="s">
        <v>1013</v>
      </c>
      <c r="B1252" s="61" t="s">
        <v>187</v>
      </c>
      <c r="C1252" s="61" t="s">
        <v>2090</v>
      </c>
      <c r="D1252" s="61" t="s">
        <v>3840</v>
      </c>
      <c r="E1252" s="61" t="s">
        <v>1776</v>
      </c>
      <c r="F1252" s="61" t="s">
        <v>1776</v>
      </c>
      <c r="G1252" s="61" t="s">
        <v>1776</v>
      </c>
      <c r="H1252" s="61" t="s">
        <v>1776</v>
      </c>
      <c r="I1252" s="61" t="s">
        <v>1776</v>
      </c>
      <c r="J1252" s="62" t="e">
        <f t="shared" si="58"/>
        <v>#VALUE!</v>
      </c>
      <c r="K1252" s="63"/>
      <c r="M1252" s="61" t="s">
        <v>358</v>
      </c>
      <c r="N1252" s="61" t="s">
        <v>165</v>
      </c>
      <c r="O1252" s="61" t="s">
        <v>359</v>
      </c>
      <c r="P1252" s="61" t="s">
        <v>3819</v>
      </c>
      <c r="Q1252" s="61" t="s">
        <v>7298</v>
      </c>
      <c r="R1252" s="61" t="s">
        <v>7316</v>
      </c>
      <c r="S1252" s="61" t="s">
        <v>3780</v>
      </c>
      <c r="T1252" s="61" t="s">
        <v>6382</v>
      </c>
      <c r="U1252" s="61" t="s">
        <v>3780</v>
      </c>
      <c r="V1252" s="62"/>
      <c r="W1252" s="61" t="str">
        <f t="shared" si="59"/>
        <v>08</v>
      </c>
      <c r="X1252" s="62" t="str">
        <f t="shared" si="60"/>
        <v>18</v>
      </c>
      <c r="Y1252" s="63">
        <v>1</v>
      </c>
    </row>
    <row r="1253" spans="1:25" ht="14.4">
      <c r="A1253" s="61" t="s">
        <v>1013</v>
      </c>
      <c r="B1253" s="61" t="s">
        <v>187</v>
      </c>
      <c r="C1253" s="61" t="s">
        <v>2090</v>
      </c>
      <c r="D1253" s="61" t="s">
        <v>4069</v>
      </c>
      <c r="E1253" s="61" t="s">
        <v>1776</v>
      </c>
      <c r="F1253" s="61" t="s">
        <v>1776</v>
      </c>
      <c r="G1253" s="61" t="s">
        <v>1776</v>
      </c>
      <c r="H1253" s="61" t="s">
        <v>1776</v>
      </c>
      <c r="I1253" s="61" t="s">
        <v>1776</v>
      </c>
      <c r="J1253" s="62" t="e">
        <f t="shared" si="58"/>
        <v>#VALUE!</v>
      </c>
      <c r="K1253" s="63"/>
      <c r="M1253" s="61" t="s">
        <v>358</v>
      </c>
      <c r="N1253" s="61" t="s">
        <v>165</v>
      </c>
      <c r="O1253" s="61" t="s">
        <v>359</v>
      </c>
      <c r="P1253" s="61" t="s">
        <v>3862</v>
      </c>
      <c r="Q1253" s="61" t="s">
        <v>7298</v>
      </c>
      <c r="R1253" s="61" t="s">
        <v>5463</v>
      </c>
      <c r="S1253" s="61" t="s">
        <v>3780</v>
      </c>
      <c r="T1253" s="61" t="s">
        <v>7317</v>
      </c>
      <c r="U1253" s="61" t="s">
        <v>3780</v>
      </c>
      <c r="V1253" s="62"/>
      <c r="W1253" s="61" t="str">
        <f t="shared" si="59"/>
        <v>08</v>
      </c>
      <c r="X1253" s="62" t="str">
        <f t="shared" si="60"/>
        <v>18</v>
      </c>
      <c r="Y1253" s="63">
        <v>1</v>
      </c>
    </row>
    <row r="1254" spans="1:25" ht="14.4">
      <c r="A1254" s="61" t="s">
        <v>1013</v>
      </c>
      <c r="B1254" s="61" t="s">
        <v>187</v>
      </c>
      <c r="C1254" s="61" t="s">
        <v>2090</v>
      </c>
      <c r="D1254" s="61" t="s">
        <v>3789</v>
      </c>
      <c r="E1254" s="61" t="s">
        <v>1776</v>
      </c>
      <c r="F1254" s="61" t="s">
        <v>1776</v>
      </c>
      <c r="G1254" s="61" t="s">
        <v>1776</v>
      </c>
      <c r="H1254" s="61" t="s">
        <v>1776</v>
      </c>
      <c r="I1254" s="61" t="s">
        <v>1776</v>
      </c>
      <c r="J1254" s="62" t="e">
        <f t="shared" si="58"/>
        <v>#VALUE!</v>
      </c>
      <c r="K1254" s="63"/>
      <c r="M1254" s="61" t="s">
        <v>358</v>
      </c>
      <c r="N1254" s="61" t="s">
        <v>165</v>
      </c>
      <c r="O1254" s="61" t="s">
        <v>359</v>
      </c>
      <c r="P1254" s="61" t="s">
        <v>3782</v>
      </c>
      <c r="Q1254" s="61" t="s">
        <v>7298</v>
      </c>
      <c r="R1254" s="61" t="s">
        <v>6497</v>
      </c>
      <c r="S1254" s="61" t="s">
        <v>3780</v>
      </c>
      <c r="T1254" s="61" t="s">
        <v>7318</v>
      </c>
      <c r="U1254" s="61" t="s">
        <v>3780</v>
      </c>
      <c r="V1254" s="62"/>
      <c r="W1254" s="61" t="str">
        <f t="shared" si="59"/>
        <v>08</v>
      </c>
      <c r="X1254" s="62" t="str">
        <f t="shared" si="60"/>
        <v>18</v>
      </c>
      <c r="Y1254" s="63">
        <v>1</v>
      </c>
    </row>
    <row r="1255" spans="1:25" ht="14.4">
      <c r="A1255" s="61" t="s">
        <v>1013</v>
      </c>
      <c r="B1255" s="61" t="s">
        <v>187</v>
      </c>
      <c r="C1255" s="61" t="s">
        <v>2090</v>
      </c>
      <c r="D1255" s="61" t="s">
        <v>3921</v>
      </c>
      <c r="E1255" s="61" t="s">
        <v>1776</v>
      </c>
      <c r="F1255" s="61" t="s">
        <v>1776</v>
      </c>
      <c r="G1255" s="61" t="s">
        <v>1776</v>
      </c>
      <c r="H1255" s="61" t="s">
        <v>1776</v>
      </c>
      <c r="I1255" s="61" t="s">
        <v>1776</v>
      </c>
      <c r="J1255" s="62" t="e">
        <f t="shared" si="58"/>
        <v>#VALUE!</v>
      </c>
      <c r="K1255" s="63"/>
      <c r="M1255" s="61" t="s">
        <v>358</v>
      </c>
      <c r="N1255" s="61" t="s">
        <v>165</v>
      </c>
      <c r="O1255" s="61" t="s">
        <v>359</v>
      </c>
      <c r="P1255" s="61" t="s">
        <v>3852</v>
      </c>
      <c r="Q1255" s="61" t="s">
        <v>7298</v>
      </c>
      <c r="R1255" s="61" t="s">
        <v>7319</v>
      </c>
      <c r="S1255" s="61" t="s">
        <v>3780</v>
      </c>
      <c r="T1255" s="61" t="s">
        <v>7320</v>
      </c>
      <c r="U1255" s="61" t="s">
        <v>3780</v>
      </c>
      <c r="V1255" s="62"/>
      <c r="W1255" s="61" t="str">
        <f t="shared" si="59"/>
        <v>08</v>
      </c>
      <c r="X1255" s="62" t="str">
        <f t="shared" si="60"/>
        <v>18</v>
      </c>
      <c r="Y1255" s="63">
        <v>1</v>
      </c>
    </row>
    <row r="1256" spans="1:25" ht="14.4">
      <c r="A1256" s="61" t="s">
        <v>1013</v>
      </c>
      <c r="B1256" s="61" t="s">
        <v>187</v>
      </c>
      <c r="C1256" s="61" t="s">
        <v>2090</v>
      </c>
      <c r="D1256" s="61" t="s">
        <v>3811</v>
      </c>
      <c r="E1256" s="61" t="s">
        <v>1776</v>
      </c>
      <c r="F1256" s="61" t="s">
        <v>1776</v>
      </c>
      <c r="G1256" s="61" t="s">
        <v>1776</v>
      </c>
      <c r="H1256" s="61" t="s">
        <v>1776</v>
      </c>
      <c r="I1256" s="61" t="s">
        <v>1776</v>
      </c>
      <c r="J1256" s="62" t="e">
        <f t="shared" si="58"/>
        <v>#VALUE!</v>
      </c>
      <c r="K1256" s="63"/>
      <c r="M1256" s="61" t="s">
        <v>358</v>
      </c>
      <c r="N1256" s="61" t="s">
        <v>165</v>
      </c>
      <c r="O1256" s="61" t="s">
        <v>359</v>
      </c>
      <c r="P1256" s="61" t="s">
        <v>3840</v>
      </c>
      <c r="Q1256" s="61" t="s">
        <v>7298</v>
      </c>
      <c r="R1256" s="61" t="s">
        <v>7321</v>
      </c>
      <c r="S1256" s="61" t="s">
        <v>3780</v>
      </c>
      <c r="T1256" s="61" t="s">
        <v>7305</v>
      </c>
      <c r="U1256" s="61" t="s">
        <v>3780</v>
      </c>
      <c r="V1256" s="62"/>
      <c r="W1256" s="61" t="str">
        <f t="shared" si="59"/>
        <v>08</v>
      </c>
      <c r="X1256" s="62" t="str">
        <f t="shared" si="60"/>
        <v>18</v>
      </c>
      <c r="Y1256" s="63">
        <v>1</v>
      </c>
    </row>
    <row r="1257" spans="1:25" ht="14.4">
      <c r="A1257" s="61" t="s">
        <v>1013</v>
      </c>
      <c r="B1257" s="61" t="s">
        <v>187</v>
      </c>
      <c r="C1257" s="61" t="s">
        <v>2090</v>
      </c>
      <c r="D1257" s="61" t="s">
        <v>3802</v>
      </c>
      <c r="E1257" s="61" t="s">
        <v>3812</v>
      </c>
      <c r="F1257" s="61" t="s">
        <v>5631</v>
      </c>
      <c r="G1257" s="61" t="s">
        <v>3847</v>
      </c>
      <c r="H1257" s="61" t="s">
        <v>5631</v>
      </c>
      <c r="I1257" s="61" t="s">
        <v>3847</v>
      </c>
      <c r="J1257" s="62" t="e">
        <f t="shared" si="58"/>
        <v>#VALUE!</v>
      </c>
      <c r="K1257" s="63"/>
      <c r="M1257" s="61" t="s">
        <v>358</v>
      </c>
      <c r="N1257" s="61" t="s">
        <v>165</v>
      </c>
      <c r="O1257" s="61" t="s">
        <v>359</v>
      </c>
      <c r="P1257" s="61" t="s">
        <v>3886</v>
      </c>
      <c r="Q1257" s="61" t="s">
        <v>7298</v>
      </c>
      <c r="R1257" s="61" t="s">
        <v>5905</v>
      </c>
      <c r="S1257" s="61" t="s">
        <v>3780</v>
      </c>
      <c r="T1257" s="61" t="s">
        <v>7322</v>
      </c>
      <c r="U1257" s="61" t="s">
        <v>3780</v>
      </c>
      <c r="V1257" s="62"/>
      <c r="W1257" s="61" t="str">
        <f t="shared" si="59"/>
        <v>08</v>
      </c>
      <c r="X1257" s="62" t="str">
        <f t="shared" si="60"/>
        <v>18</v>
      </c>
      <c r="Y1257" s="63">
        <v>1</v>
      </c>
    </row>
    <row r="1258" spans="1:25" ht="14.4">
      <c r="A1258" s="61" t="s">
        <v>1013</v>
      </c>
      <c r="B1258" s="61" t="s">
        <v>187</v>
      </c>
      <c r="C1258" s="61" t="s">
        <v>2090</v>
      </c>
      <c r="D1258" s="61" t="s">
        <v>3794</v>
      </c>
      <c r="E1258" s="61" t="s">
        <v>3927</v>
      </c>
      <c r="F1258" s="61" t="s">
        <v>5631</v>
      </c>
      <c r="G1258" s="61" t="s">
        <v>3847</v>
      </c>
      <c r="H1258" s="61" t="s">
        <v>5631</v>
      </c>
      <c r="I1258" s="61" t="s">
        <v>3847</v>
      </c>
      <c r="J1258" s="62" t="e">
        <f t="shared" si="58"/>
        <v>#VALUE!</v>
      </c>
      <c r="K1258" s="63"/>
      <c r="M1258" s="61" t="s">
        <v>358</v>
      </c>
      <c r="N1258" s="61" t="s">
        <v>165</v>
      </c>
      <c r="O1258" s="61" t="s">
        <v>359</v>
      </c>
      <c r="P1258" s="61" t="s">
        <v>3859</v>
      </c>
      <c r="Q1258" s="61" t="s">
        <v>7298</v>
      </c>
      <c r="R1258" s="61" t="s">
        <v>5909</v>
      </c>
      <c r="S1258" s="61" t="s">
        <v>3780</v>
      </c>
      <c r="T1258" s="61" t="s">
        <v>7323</v>
      </c>
      <c r="U1258" s="61" t="s">
        <v>3780</v>
      </c>
      <c r="V1258" s="62"/>
      <c r="W1258" s="61" t="str">
        <f t="shared" si="59"/>
        <v>08</v>
      </c>
      <c r="X1258" s="62" t="str">
        <f t="shared" si="60"/>
        <v>18</v>
      </c>
      <c r="Y1258" s="63">
        <v>1</v>
      </c>
    </row>
    <row r="1259" spans="1:25" ht="14.4">
      <c r="A1259" s="61" t="s">
        <v>1013</v>
      </c>
      <c r="B1259" s="61" t="s">
        <v>187</v>
      </c>
      <c r="C1259" s="61" t="s">
        <v>2090</v>
      </c>
      <c r="D1259" s="61" t="s">
        <v>3862</v>
      </c>
      <c r="E1259" s="61" t="s">
        <v>3985</v>
      </c>
      <c r="F1259" s="61" t="s">
        <v>5631</v>
      </c>
      <c r="G1259" s="61" t="s">
        <v>3847</v>
      </c>
      <c r="H1259" s="61" t="s">
        <v>5631</v>
      </c>
      <c r="I1259" s="61" t="s">
        <v>3847</v>
      </c>
      <c r="J1259" s="62" t="e">
        <f t="shared" si="58"/>
        <v>#VALUE!</v>
      </c>
      <c r="K1259" s="63"/>
      <c r="M1259" s="61" t="s">
        <v>358</v>
      </c>
      <c r="N1259" s="61" t="s">
        <v>165</v>
      </c>
      <c r="O1259" s="61" t="s">
        <v>359</v>
      </c>
      <c r="P1259" s="61" t="s">
        <v>3777</v>
      </c>
      <c r="Q1259" s="61" t="s">
        <v>7298</v>
      </c>
      <c r="R1259" s="61" t="s">
        <v>5926</v>
      </c>
      <c r="S1259" s="61" t="s">
        <v>3780</v>
      </c>
      <c r="T1259" s="61" t="s">
        <v>7324</v>
      </c>
      <c r="U1259" s="61" t="s">
        <v>3780</v>
      </c>
      <c r="V1259" s="62"/>
      <c r="W1259" s="61" t="str">
        <f t="shared" si="59"/>
        <v>08</v>
      </c>
      <c r="X1259" s="62" t="str">
        <f t="shared" si="60"/>
        <v>18</v>
      </c>
      <c r="Y1259" s="63">
        <v>1</v>
      </c>
    </row>
    <row r="1260" spans="1:25" ht="14.4">
      <c r="A1260" s="61" t="s">
        <v>1013</v>
      </c>
      <c r="B1260" s="61" t="s">
        <v>187</v>
      </c>
      <c r="C1260" s="61" t="s">
        <v>2090</v>
      </c>
      <c r="D1260" s="61" t="s">
        <v>3957</v>
      </c>
      <c r="E1260" s="61" t="s">
        <v>1776</v>
      </c>
      <c r="F1260" s="61" t="s">
        <v>1776</v>
      </c>
      <c r="G1260" s="61" t="s">
        <v>1776</v>
      </c>
      <c r="H1260" s="61" t="s">
        <v>1776</v>
      </c>
      <c r="I1260" s="61" t="s">
        <v>1776</v>
      </c>
      <c r="J1260" s="62" t="e">
        <f t="shared" si="58"/>
        <v>#VALUE!</v>
      </c>
      <c r="K1260" s="63"/>
      <c r="M1260" s="61" t="s">
        <v>358</v>
      </c>
      <c r="N1260" s="61" t="s">
        <v>165</v>
      </c>
      <c r="O1260" s="61" t="s">
        <v>359</v>
      </c>
      <c r="P1260" s="61" t="s">
        <v>3867</v>
      </c>
      <c r="Q1260" s="61" t="s">
        <v>7298</v>
      </c>
      <c r="R1260" s="61" t="s">
        <v>6806</v>
      </c>
      <c r="S1260" s="61" t="s">
        <v>3780</v>
      </c>
      <c r="T1260" s="61" t="s">
        <v>7325</v>
      </c>
      <c r="U1260" s="61" t="s">
        <v>3780</v>
      </c>
      <c r="V1260" s="62"/>
      <c r="W1260" s="61" t="str">
        <f t="shared" si="59"/>
        <v>08</v>
      </c>
      <c r="X1260" s="62" t="str">
        <f t="shared" si="60"/>
        <v>18</v>
      </c>
      <c r="Y1260" s="63">
        <v>1</v>
      </c>
    </row>
    <row r="1261" spans="1:25" ht="14.4">
      <c r="A1261" s="61" t="s">
        <v>1013</v>
      </c>
      <c r="B1261" s="61" t="s">
        <v>187</v>
      </c>
      <c r="C1261" s="61" t="s">
        <v>2090</v>
      </c>
      <c r="D1261" s="61" t="s">
        <v>3947</v>
      </c>
      <c r="E1261" s="61" t="s">
        <v>1776</v>
      </c>
      <c r="F1261" s="61" t="s">
        <v>1776</v>
      </c>
      <c r="G1261" s="61" t="s">
        <v>1776</v>
      </c>
      <c r="H1261" s="61" t="s">
        <v>1776</v>
      </c>
      <c r="I1261" s="61" t="s">
        <v>1776</v>
      </c>
      <c r="J1261" s="62" t="e">
        <f t="shared" si="58"/>
        <v>#VALUE!</v>
      </c>
      <c r="K1261" s="63"/>
      <c r="M1261" s="61" t="s">
        <v>358</v>
      </c>
      <c r="N1261" s="61" t="s">
        <v>165</v>
      </c>
      <c r="O1261" s="61" t="s">
        <v>359</v>
      </c>
      <c r="P1261" s="61" t="s">
        <v>4015</v>
      </c>
      <c r="Q1261" s="61" t="s">
        <v>7298</v>
      </c>
      <c r="R1261" s="61" t="s">
        <v>7326</v>
      </c>
      <c r="S1261" s="61" t="s">
        <v>3780</v>
      </c>
      <c r="T1261" s="61" t="s">
        <v>7327</v>
      </c>
      <c r="U1261" s="61" t="s">
        <v>3780</v>
      </c>
      <c r="V1261" s="62"/>
      <c r="W1261" s="61" t="str">
        <f t="shared" si="59"/>
        <v>08</v>
      </c>
      <c r="X1261" s="62" t="str">
        <f t="shared" si="60"/>
        <v>18</v>
      </c>
      <c r="Y1261" s="63">
        <v>1</v>
      </c>
    </row>
    <row r="1262" spans="1:25" ht="14.4">
      <c r="A1262" s="61" t="s">
        <v>1013</v>
      </c>
      <c r="B1262" s="61" t="s">
        <v>187</v>
      </c>
      <c r="C1262" s="61" t="s">
        <v>2090</v>
      </c>
      <c r="D1262" s="61" t="s">
        <v>3852</v>
      </c>
      <c r="E1262" s="61" t="s">
        <v>1776</v>
      </c>
      <c r="F1262" s="61" t="s">
        <v>1776</v>
      </c>
      <c r="G1262" s="61" t="s">
        <v>1776</v>
      </c>
      <c r="H1262" s="61" t="s">
        <v>1776</v>
      </c>
      <c r="I1262" s="61" t="s">
        <v>1776</v>
      </c>
      <c r="J1262" s="62" t="e">
        <f t="shared" si="58"/>
        <v>#VALUE!</v>
      </c>
      <c r="K1262" s="63"/>
      <c r="M1262" s="61" t="s">
        <v>358</v>
      </c>
      <c r="N1262" s="61" t="s">
        <v>165</v>
      </c>
      <c r="O1262" s="61" t="s">
        <v>359</v>
      </c>
      <c r="P1262" s="61" t="s">
        <v>3811</v>
      </c>
      <c r="Q1262" s="61" t="s">
        <v>7298</v>
      </c>
      <c r="R1262" s="61" t="s">
        <v>4529</v>
      </c>
      <c r="S1262" s="61" t="s">
        <v>3780</v>
      </c>
      <c r="T1262" s="61" t="s">
        <v>6174</v>
      </c>
      <c r="U1262" s="61" t="s">
        <v>3780</v>
      </c>
      <c r="V1262" s="62"/>
      <c r="W1262" s="61" t="str">
        <f t="shared" si="59"/>
        <v>08</v>
      </c>
      <c r="X1262" s="62" t="str">
        <f t="shared" si="60"/>
        <v>18</v>
      </c>
      <c r="Y1262" s="63">
        <v>1</v>
      </c>
    </row>
    <row r="1263" spans="1:25" ht="14.4">
      <c r="A1263" s="61" t="s">
        <v>1013</v>
      </c>
      <c r="B1263" s="61" t="s">
        <v>187</v>
      </c>
      <c r="C1263" s="61" t="s">
        <v>2090</v>
      </c>
      <c r="D1263" s="61" t="s">
        <v>3872</v>
      </c>
      <c r="E1263" s="61" t="s">
        <v>1776</v>
      </c>
      <c r="F1263" s="61" t="s">
        <v>1776</v>
      </c>
      <c r="G1263" s="61" t="s">
        <v>1776</v>
      </c>
      <c r="H1263" s="61" t="s">
        <v>1776</v>
      </c>
      <c r="I1263" s="61" t="s">
        <v>1776</v>
      </c>
      <c r="J1263" s="62" t="e">
        <f t="shared" si="58"/>
        <v>#VALUE!</v>
      </c>
      <c r="K1263" s="63"/>
      <c r="M1263" s="61" t="s">
        <v>358</v>
      </c>
      <c r="N1263" s="61" t="s">
        <v>165</v>
      </c>
      <c r="O1263" s="61" t="s">
        <v>359</v>
      </c>
      <c r="P1263" s="61" t="s">
        <v>3837</v>
      </c>
      <c r="Q1263" s="61" t="s">
        <v>7298</v>
      </c>
      <c r="R1263" s="61" t="s">
        <v>7328</v>
      </c>
      <c r="S1263" s="61" t="s">
        <v>31</v>
      </c>
      <c r="T1263" s="61" t="s">
        <v>7329</v>
      </c>
      <c r="U1263" s="61" t="s">
        <v>31</v>
      </c>
      <c r="V1263" s="62"/>
      <c r="W1263" s="61" t="str">
        <f t="shared" si="59"/>
        <v>09</v>
      </c>
      <c r="X1263" s="62" t="str">
        <f t="shared" si="60"/>
        <v>18</v>
      </c>
      <c r="Y1263" s="63">
        <v>1</v>
      </c>
    </row>
    <row r="1264" spans="1:25" ht="14.4">
      <c r="A1264" s="61" t="s">
        <v>1481</v>
      </c>
      <c r="B1264" s="61" t="s">
        <v>187</v>
      </c>
      <c r="C1264" s="61" t="s">
        <v>2090</v>
      </c>
      <c r="D1264" s="61" t="s">
        <v>3960</v>
      </c>
      <c r="E1264" s="61" t="s">
        <v>3812</v>
      </c>
      <c r="F1264" s="61" t="s">
        <v>5631</v>
      </c>
      <c r="G1264" s="61" t="s">
        <v>5649</v>
      </c>
      <c r="H1264" s="61" t="s">
        <v>5631</v>
      </c>
      <c r="I1264" s="61" t="s">
        <v>5649</v>
      </c>
      <c r="J1264" s="62" t="e">
        <f t="shared" si="58"/>
        <v>#VALUE!</v>
      </c>
      <c r="K1264" s="63"/>
    </row>
    <row r="1265" spans="1:23" ht="14.4">
      <c r="A1265" s="61" t="s">
        <v>1481</v>
      </c>
      <c r="B1265" s="61" t="s">
        <v>187</v>
      </c>
      <c r="C1265" s="61" t="s">
        <v>2090</v>
      </c>
      <c r="D1265" s="61" t="s">
        <v>3859</v>
      </c>
      <c r="E1265" s="61" t="s">
        <v>1776</v>
      </c>
      <c r="F1265" s="61" t="s">
        <v>1776</v>
      </c>
      <c r="G1265" s="61" t="s">
        <v>1776</v>
      </c>
      <c r="H1265" s="61" t="s">
        <v>1776</v>
      </c>
      <c r="I1265" s="61" t="s">
        <v>1776</v>
      </c>
      <c r="J1265" s="62" t="e">
        <f t="shared" si="58"/>
        <v>#VALUE!</v>
      </c>
      <c r="K1265" s="63"/>
      <c r="W1265" s="58"/>
    </row>
    <row r="1266" spans="1:23" ht="14.4">
      <c r="A1266" s="61" t="s">
        <v>1481</v>
      </c>
      <c r="B1266" s="61" t="s">
        <v>187</v>
      </c>
      <c r="C1266" s="61" t="s">
        <v>2090</v>
      </c>
      <c r="D1266" s="61" t="s">
        <v>3921</v>
      </c>
      <c r="E1266" s="61" t="s">
        <v>1776</v>
      </c>
      <c r="F1266" s="61" t="s">
        <v>1776</v>
      </c>
      <c r="G1266" s="61" t="s">
        <v>1776</v>
      </c>
      <c r="H1266" s="61" t="s">
        <v>1776</v>
      </c>
      <c r="I1266" s="61" t="s">
        <v>1776</v>
      </c>
      <c r="J1266" s="62" t="e">
        <f t="shared" si="58"/>
        <v>#VALUE!</v>
      </c>
      <c r="K1266" s="63"/>
    </row>
    <row r="1267" spans="1:23" ht="14.4">
      <c r="A1267" s="61" t="s">
        <v>1481</v>
      </c>
      <c r="B1267" s="61" t="s">
        <v>187</v>
      </c>
      <c r="C1267" s="61" t="s">
        <v>2090</v>
      </c>
      <c r="D1267" s="61" t="s">
        <v>3811</v>
      </c>
      <c r="E1267" s="61" t="s">
        <v>1776</v>
      </c>
      <c r="F1267" s="61" t="s">
        <v>1776</v>
      </c>
      <c r="G1267" s="61" t="s">
        <v>1776</v>
      </c>
      <c r="H1267" s="61" t="s">
        <v>1776</v>
      </c>
      <c r="I1267" s="61" t="s">
        <v>1776</v>
      </c>
      <c r="J1267" s="62" t="e">
        <f t="shared" si="58"/>
        <v>#VALUE!</v>
      </c>
      <c r="K1267" s="63"/>
    </row>
    <row r="1268" spans="1:23" ht="14.4">
      <c r="A1268" s="61" t="s">
        <v>1481</v>
      </c>
      <c r="B1268" s="61" t="s">
        <v>187</v>
      </c>
      <c r="C1268" s="61" t="s">
        <v>2090</v>
      </c>
      <c r="D1268" s="61" t="s">
        <v>3957</v>
      </c>
      <c r="E1268" s="61" t="s">
        <v>1776</v>
      </c>
      <c r="F1268" s="61" t="s">
        <v>1776</v>
      </c>
      <c r="G1268" s="61" t="s">
        <v>1776</v>
      </c>
      <c r="H1268" s="61" t="s">
        <v>1776</v>
      </c>
      <c r="I1268" s="61" t="s">
        <v>1776</v>
      </c>
      <c r="J1268" s="62" t="e">
        <f t="shared" si="58"/>
        <v>#VALUE!</v>
      </c>
      <c r="K1268" s="63"/>
    </row>
    <row r="1269" spans="1:23" ht="14.4">
      <c r="A1269" s="61" t="s">
        <v>1481</v>
      </c>
      <c r="B1269" s="61" t="s">
        <v>187</v>
      </c>
      <c r="C1269" s="61" t="s">
        <v>2090</v>
      </c>
      <c r="D1269" s="61" t="s">
        <v>3947</v>
      </c>
      <c r="E1269" s="61" t="s">
        <v>1776</v>
      </c>
      <c r="F1269" s="61" t="s">
        <v>1776</v>
      </c>
      <c r="G1269" s="61" t="s">
        <v>1776</v>
      </c>
      <c r="H1269" s="61" t="s">
        <v>1776</v>
      </c>
      <c r="I1269" s="61" t="s">
        <v>1776</v>
      </c>
      <c r="J1269" s="62" t="e">
        <f t="shared" si="58"/>
        <v>#VALUE!</v>
      </c>
      <c r="K1269" s="63"/>
    </row>
    <row r="1270" spans="1:23" ht="14.4">
      <c r="A1270" s="61" t="s">
        <v>1481</v>
      </c>
      <c r="B1270" s="61" t="s">
        <v>187</v>
      </c>
      <c r="C1270" s="61" t="s">
        <v>2090</v>
      </c>
      <c r="D1270" s="61" t="s">
        <v>3782</v>
      </c>
      <c r="E1270" s="61" t="s">
        <v>3812</v>
      </c>
      <c r="F1270" s="61" t="s">
        <v>5631</v>
      </c>
      <c r="G1270" s="61" t="s">
        <v>3847</v>
      </c>
      <c r="H1270" s="61" t="s">
        <v>5631</v>
      </c>
      <c r="I1270" s="61" t="s">
        <v>3847</v>
      </c>
      <c r="J1270" s="62" t="e">
        <f t="shared" si="58"/>
        <v>#VALUE!</v>
      </c>
      <c r="K1270" s="63"/>
    </row>
    <row r="1271" spans="1:23" ht="14.4">
      <c r="A1271" s="61" t="s">
        <v>1481</v>
      </c>
      <c r="B1271" s="61" t="s">
        <v>187</v>
      </c>
      <c r="C1271" s="61" t="s">
        <v>2090</v>
      </c>
      <c r="D1271" s="61" t="s">
        <v>4015</v>
      </c>
      <c r="E1271" s="61" t="s">
        <v>1776</v>
      </c>
      <c r="F1271" s="61" t="s">
        <v>1776</v>
      </c>
      <c r="G1271" s="61" t="s">
        <v>1776</v>
      </c>
      <c r="H1271" s="61" t="s">
        <v>1776</v>
      </c>
      <c r="I1271" s="61" t="s">
        <v>1776</v>
      </c>
      <c r="J1271" s="62" t="e">
        <f t="shared" si="58"/>
        <v>#VALUE!</v>
      </c>
      <c r="K1271" s="63"/>
    </row>
    <row r="1272" spans="1:23" ht="14.4">
      <c r="A1272" s="61" t="s">
        <v>1481</v>
      </c>
      <c r="B1272" s="61" t="s">
        <v>187</v>
      </c>
      <c r="C1272" s="61" t="s">
        <v>2090</v>
      </c>
      <c r="D1272" s="61" t="s">
        <v>3886</v>
      </c>
      <c r="E1272" s="61" t="s">
        <v>1776</v>
      </c>
      <c r="F1272" s="61" t="s">
        <v>1776</v>
      </c>
      <c r="G1272" s="61" t="s">
        <v>1776</v>
      </c>
      <c r="H1272" s="61" t="s">
        <v>1776</v>
      </c>
      <c r="I1272" s="61" t="s">
        <v>1776</v>
      </c>
      <c r="J1272" s="62" t="e">
        <f t="shared" si="58"/>
        <v>#VALUE!</v>
      </c>
      <c r="K1272" s="63"/>
    </row>
    <row r="1273" spans="1:23" ht="14.4">
      <c r="A1273" s="61" t="s">
        <v>1483</v>
      </c>
      <c r="B1273" s="61" t="s">
        <v>187</v>
      </c>
      <c r="C1273" s="61" t="s">
        <v>2090</v>
      </c>
      <c r="D1273" s="61" t="s">
        <v>3826</v>
      </c>
      <c r="E1273" s="61" t="s">
        <v>1776</v>
      </c>
      <c r="F1273" s="61" t="s">
        <v>1776</v>
      </c>
      <c r="G1273" s="61" t="s">
        <v>1776</v>
      </c>
      <c r="H1273" s="61" t="s">
        <v>1776</v>
      </c>
      <c r="I1273" s="61" t="s">
        <v>1776</v>
      </c>
      <c r="J1273" s="62" t="e">
        <f t="shared" si="58"/>
        <v>#VALUE!</v>
      </c>
      <c r="K1273" s="63"/>
    </row>
    <row r="1274" spans="1:23" ht="14.4">
      <c r="A1274" s="61" t="s">
        <v>1483</v>
      </c>
      <c r="B1274" s="61" t="s">
        <v>187</v>
      </c>
      <c r="C1274" s="61" t="s">
        <v>2090</v>
      </c>
      <c r="D1274" s="61" t="s">
        <v>4069</v>
      </c>
      <c r="E1274" s="61" t="s">
        <v>1776</v>
      </c>
      <c r="F1274" s="61" t="s">
        <v>1776</v>
      </c>
      <c r="G1274" s="61" t="s">
        <v>1776</v>
      </c>
      <c r="H1274" s="61" t="s">
        <v>1776</v>
      </c>
      <c r="I1274" s="61" t="s">
        <v>1776</v>
      </c>
      <c r="J1274" s="62" t="e">
        <f t="shared" si="58"/>
        <v>#VALUE!</v>
      </c>
      <c r="K1274" s="63"/>
    </row>
    <row r="1275" spans="1:23" ht="14.4">
      <c r="A1275" s="61" t="s">
        <v>1483</v>
      </c>
      <c r="B1275" s="61" t="s">
        <v>187</v>
      </c>
      <c r="C1275" s="61" t="s">
        <v>2090</v>
      </c>
      <c r="D1275" s="61" t="s">
        <v>3862</v>
      </c>
      <c r="E1275" s="61" t="s">
        <v>1776</v>
      </c>
      <c r="F1275" s="61" t="s">
        <v>1776</v>
      </c>
      <c r="G1275" s="61" t="s">
        <v>1776</v>
      </c>
      <c r="H1275" s="61" t="s">
        <v>1776</v>
      </c>
      <c r="I1275" s="61" t="s">
        <v>1776</v>
      </c>
      <c r="J1275" s="62" t="e">
        <f t="shared" si="58"/>
        <v>#VALUE!</v>
      </c>
      <c r="K1275" s="63"/>
    </row>
    <row r="1276" spans="1:23" ht="14.4">
      <c r="A1276" s="61" t="s">
        <v>1483</v>
      </c>
      <c r="B1276" s="61" t="s">
        <v>187</v>
      </c>
      <c r="C1276" s="61" t="s">
        <v>2090</v>
      </c>
      <c r="D1276" s="61" t="s">
        <v>3829</v>
      </c>
      <c r="E1276" s="61" t="s">
        <v>1776</v>
      </c>
      <c r="F1276" s="61" t="s">
        <v>1776</v>
      </c>
      <c r="G1276" s="61" t="s">
        <v>1776</v>
      </c>
      <c r="H1276" s="61" t="s">
        <v>1776</v>
      </c>
      <c r="I1276" s="61" t="s">
        <v>1776</v>
      </c>
      <c r="J1276" s="62" t="e">
        <f t="shared" si="58"/>
        <v>#VALUE!</v>
      </c>
      <c r="K1276" s="63"/>
    </row>
    <row r="1277" spans="1:23" ht="14.4">
      <c r="A1277" s="61" t="s">
        <v>1483</v>
      </c>
      <c r="B1277" s="61" t="s">
        <v>187</v>
      </c>
      <c r="C1277" s="61" t="s">
        <v>2090</v>
      </c>
      <c r="D1277" s="61" t="s">
        <v>3834</v>
      </c>
      <c r="E1277" s="61" t="s">
        <v>1776</v>
      </c>
      <c r="F1277" s="61" t="s">
        <v>1776</v>
      </c>
      <c r="G1277" s="61" t="s">
        <v>1776</v>
      </c>
      <c r="H1277" s="61" t="s">
        <v>1776</v>
      </c>
      <c r="I1277" s="61" t="s">
        <v>1776</v>
      </c>
      <c r="J1277" s="62" t="e">
        <f t="shared" si="58"/>
        <v>#VALUE!</v>
      </c>
      <c r="K1277" s="63"/>
    </row>
    <row r="1278" spans="1:23" ht="14.4">
      <c r="A1278" s="61" t="s">
        <v>1483</v>
      </c>
      <c r="B1278" s="61" t="s">
        <v>187</v>
      </c>
      <c r="C1278" s="61" t="s">
        <v>2090</v>
      </c>
      <c r="D1278" s="61" t="s">
        <v>3823</v>
      </c>
      <c r="E1278" s="61" t="s">
        <v>1776</v>
      </c>
      <c r="F1278" s="61" t="s">
        <v>1776</v>
      </c>
      <c r="G1278" s="61" t="s">
        <v>1776</v>
      </c>
      <c r="H1278" s="61" t="s">
        <v>1776</v>
      </c>
      <c r="I1278" s="61" t="s">
        <v>1776</v>
      </c>
      <c r="J1278" s="62" t="e">
        <f t="shared" si="58"/>
        <v>#VALUE!</v>
      </c>
      <c r="K1278" s="63"/>
    </row>
    <row r="1279" spans="1:23" ht="14.4">
      <c r="A1279" s="61" t="s">
        <v>1484</v>
      </c>
      <c r="B1279" s="61" t="s">
        <v>187</v>
      </c>
      <c r="C1279" s="61" t="s">
        <v>2124</v>
      </c>
      <c r="D1279" s="61" t="s">
        <v>3950</v>
      </c>
      <c r="E1279" s="61" t="s">
        <v>1776</v>
      </c>
      <c r="F1279" s="61" t="s">
        <v>1776</v>
      </c>
      <c r="G1279" s="61" t="s">
        <v>1776</v>
      </c>
      <c r="H1279" s="61" t="s">
        <v>1776</v>
      </c>
      <c r="I1279" s="61" t="s">
        <v>1776</v>
      </c>
      <c r="J1279" s="62" t="e">
        <f t="shared" si="58"/>
        <v>#VALUE!</v>
      </c>
      <c r="K1279" s="63"/>
    </row>
    <row r="1280" spans="1:23" ht="14.4">
      <c r="A1280" s="61" t="s">
        <v>1484</v>
      </c>
      <c r="B1280" s="61" t="s">
        <v>187</v>
      </c>
      <c r="C1280" s="61" t="s">
        <v>2124</v>
      </c>
      <c r="D1280" s="61" t="s">
        <v>3867</v>
      </c>
      <c r="E1280" s="61" t="s">
        <v>1776</v>
      </c>
      <c r="F1280" s="61" t="s">
        <v>1776</v>
      </c>
      <c r="G1280" s="61" t="s">
        <v>1776</v>
      </c>
      <c r="H1280" s="61" t="s">
        <v>1776</v>
      </c>
      <c r="I1280" s="61" t="s">
        <v>1776</v>
      </c>
      <c r="J1280" s="62" t="e">
        <f t="shared" si="58"/>
        <v>#VALUE!</v>
      </c>
      <c r="K1280" s="63"/>
    </row>
    <row r="1281" spans="1:11" ht="14.4">
      <c r="A1281" s="61" t="s">
        <v>1484</v>
      </c>
      <c r="B1281" s="61" t="s">
        <v>187</v>
      </c>
      <c r="C1281" s="61" t="s">
        <v>2124</v>
      </c>
      <c r="D1281" s="61" t="s">
        <v>4069</v>
      </c>
      <c r="E1281" s="61" t="s">
        <v>1776</v>
      </c>
      <c r="F1281" s="61" t="s">
        <v>1776</v>
      </c>
      <c r="G1281" s="61" t="s">
        <v>1776</v>
      </c>
      <c r="H1281" s="61" t="s">
        <v>1776</v>
      </c>
      <c r="I1281" s="61" t="s">
        <v>1776</v>
      </c>
      <c r="J1281" s="62" t="e">
        <f t="shared" si="58"/>
        <v>#VALUE!</v>
      </c>
      <c r="K1281" s="63"/>
    </row>
    <row r="1282" spans="1:11" ht="14.4">
      <c r="A1282" s="61" t="s">
        <v>1484</v>
      </c>
      <c r="B1282" s="61" t="s">
        <v>187</v>
      </c>
      <c r="C1282" s="61" t="s">
        <v>2124</v>
      </c>
      <c r="D1282" s="61" t="s">
        <v>3794</v>
      </c>
      <c r="E1282" s="61" t="s">
        <v>1776</v>
      </c>
      <c r="F1282" s="61" t="s">
        <v>1776</v>
      </c>
      <c r="G1282" s="61" t="s">
        <v>1776</v>
      </c>
      <c r="H1282" s="61" t="s">
        <v>1776</v>
      </c>
      <c r="I1282" s="61" t="s">
        <v>1776</v>
      </c>
      <c r="J1282" s="62" t="e">
        <f t="shared" si="58"/>
        <v>#VALUE!</v>
      </c>
      <c r="K1282" s="63"/>
    </row>
    <row r="1283" spans="1:11" ht="14.4">
      <c r="A1283" s="61" t="s">
        <v>1484</v>
      </c>
      <c r="B1283" s="61" t="s">
        <v>187</v>
      </c>
      <c r="C1283" s="61" t="s">
        <v>2124</v>
      </c>
      <c r="D1283" s="61" t="s">
        <v>3837</v>
      </c>
      <c r="E1283" s="61" t="s">
        <v>1776</v>
      </c>
      <c r="F1283" s="61" t="s">
        <v>1776</v>
      </c>
      <c r="G1283" s="61" t="s">
        <v>1776</v>
      </c>
      <c r="H1283" s="61" t="s">
        <v>1776</v>
      </c>
      <c r="I1283" s="61" t="s">
        <v>1776</v>
      </c>
      <c r="J1283" s="62" t="e">
        <f t="shared" si="58"/>
        <v>#VALUE!</v>
      </c>
      <c r="K1283" s="63"/>
    </row>
    <row r="1284" spans="1:11" ht="14.4">
      <c r="A1284" s="61" t="s">
        <v>1268</v>
      </c>
      <c r="B1284" s="61" t="s">
        <v>187</v>
      </c>
      <c r="C1284" s="61" t="s">
        <v>2090</v>
      </c>
      <c r="D1284" s="61" t="s">
        <v>4069</v>
      </c>
      <c r="E1284" s="61" t="s">
        <v>1776</v>
      </c>
      <c r="F1284" s="61" t="s">
        <v>1776</v>
      </c>
      <c r="G1284" s="61" t="s">
        <v>1776</v>
      </c>
      <c r="H1284" s="61" t="s">
        <v>1776</v>
      </c>
      <c r="I1284" s="61" t="s">
        <v>1776</v>
      </c>
      <c r="J1284" s="62" t="e">
        <f t="shared" ref="J1284:J1347" si="61">H1284-F1284</f>
        <v>#VALUE!</v>
      </c>
      <c r="K1284" s="63"/>
    </row>
    <row r="1285" spans="1:11" ht="14.4">
      <c r="A1285" s="61" t="s">
        <v>1268</v>
      </c>
      <c r="B1285" s="61" t="s">
        <v>187</v>
      </c>
      <c r="C1285" s="61" t="s">
        <v>2090</v>
      </c>
      <c r="D1285" s="61" t="s">
        <v>3789</v>
      </c>
      <c r="E1285" s="61" t="s">
        <v>1776</v>
      </c>
      <c r="F1285" s="61" t="s">
        <v>1776</v>
      </c>
      <c r="G1285" s="61" t="s">
        <v>1776</v>
      </c>
      <c r="H1285" s="61" t="s">
        <v>1776</v>
      </c>
      <c r="I1285" s="61" t="s">
        <v>1776</v>
      </c>
      <c r="J1285" s="62" t="e">
        <f t="shared" si="61"/>
        <v>#VALUE!</v>
      </c>
      <c r="K1285" s="63"/>
    </row>
    <row r="1286" spans="1:11" ht="14.4">
      <c r="A1286" s="61" t="s">
        <v>1268</v>
      </c>
      <c r="B1286" s="61" t="s">
        <v>187</v>
      </c>
      <c r="C1286" s="61" t="s">
        <v>2090</v>
      </c>
      <c r="D1286" s="61" t="s">
        <v>3921</v>
      </c>
      <c r="E1286" s="61" t="s">
        <v>1776</v>
      </c>
      <c r="F1286" s="61" t="s">
        <v>1776</v>
      </c>
      <c r="G1286" s="61" t="s">
        <v>1776</v>
      </c>
      <c r="H1286" s="61" t="s">
        <v>1776</v>
      </c>
      <c r="I1286" s="61" t="s">
        <v>1776</v>
      </c>
      <c r="J1286" s="62" t="e">
        <f t="shared" si="61"/>
        <v>#VALUE!</v>
      </c>
      <c r="K1286" s="63"/>
    </row>
    <row r="1287" spans="1:11" ht="14.4">
      <c r="A1287" s="61" t="s">
        <v>1268</v>
      </c>
      <c r="B1287" s="61" t="s">
        <v>187</v>
      </c>
      <c r="C1287" s="61" t="s">
        <v>2090</v>
      </c>
      <c r="D1287" s="61" t="s">
        <v>3811</v>
      </c>
      <c r="E1287" s="61" t="s">
        <v>1776</v>
      </c>
      <c r="F1287" s="61" t="s">
        <v>1776</v>
      </c>
      <c r="G1287" s="61" t="s">
        <v>1776</v>
      </c>
      <c r="H1287" s="61" t="s">
        <v>1776</v>
      </c>
      <c r="I1287" s="61" t="s">
        <v>1776</v>
      </c>
      <c r="J1287" s="62" t="e">
        <f t="shared" si="61"/>
        <v>#VALUE!</v>
      </c>
      <c r="K1287" s="63"/>
    </row>
    <row r="1288" spans="1:11" ht="14.4">
      <c r="A1288" s="61" t="s">
        <v>1268</v>
      </c>
      <c r="B1288" s="61" t="s">
        <v>187</v>
      </c>
      <c r="C1288" s="61" t="s">
        <v>2090</v>
      </c>
      <c r="D1288" s="61" t="s">
        <v>3802</v>
      </c>
      <c r="E1288" s="61" t="s">
        <v>3812</v>
      </c>
      <c r="F1288" s="61" t="s">
        <v>5631</v>
      </c>
      <c r="G1288" s="61" t="s">
        <v>33</v>
      </c>
      <c r="H1288" s="61" t="s">
        <v>5631</v>
      </c>
      <c r="I1288" s="61" t="s">
        <v>33</v>
      </c>
      <c r="J1288" s="62" t="e">
        <f t="shared" si="61"/>
        <v>#VALUE!</v>
      </c>
      <c r="K1288" s="63"/>
    </row>
    <row r="1289" spans="1:11" ht="14.4">
      <c r="A1289" s="61" t="s">
        <v>1268</v>
      </c>
      <c r="B1289" s="61" t="s">
        <v>187</v>
      </c>
      <c r="C1289" s="61" t="s">
        <v>2090</v>
      </c>
      <c r="D1289" s="61" t="s">
        <v>3794</v>
      </c>
      <c r="E1289" s="61" t="s">
        <v>3812</v>
      </c>
      <c r="F1289" s="61" t="s">
        <v>5631</v>
      </c>
      <c r="G1289" s="61" t="s">
        <v>33</v>
      </c>
      <c r="H1289" s="61" t="s">
        <v>5631</v>
      </c>
      <c r="I1289" s="61" t="s">
        <v>33</v>
      </c>
      <c r="J1289" s="62" t="e">
        <f t="shared" si="61"/>
        <v>#VALUE!</v>
      </c>
      <c r="K1289" s="63"/>
    </row>
    <row r="1290" spans="1:11" ht="14.4">
      <c r="A1290" s="61" t="s">
        <v>1268</v>
      </c>
      <c r="B1290" s="61" t="s">
        <v>187</v>
      </c>
      <c r="C1290" s="61" t="s">
        <v>2090</v>
      </c>
      <c r="D1290" s="61" t="s">
        <v>3862</v>
      </c>
      <c r="E1290" s="61" t="s">
        <v>3812</v>
      </c>
      <c r="F1290" s="61" t="s">
        <v>5631</v>
      </c>
      <c r="G1290" s="61" t="s">
        <v>33</v>
      </c>
      <c r="H1290" s="61" t="s">
        <v>5631</v>
      </c>
      <c r="I1290" s="61" t="s">
        <v>33</v>
      </c>
      <c r="J1290" s="62" t="e">
        <f t="shared" si="61"/>
        <v>#VALUE!</v>
      </c>
      <c r="K1290" s="63"/>
    </row>
    <row r="1291" spans="1:11" ht="14.4">
      <c r="A1291" s="61" t="s">
        <v>1268</v>
      </c>
      <c r="B1291" s="61" t="s">
        <v>187</v>
      </c>
      <c r="C1291" s="61" t="s">
        <v>2090</v>
      </c>
      <c r="D1291" s="61" t="s">
        <v>3957</v>
      </c>
      <c r="E1291" s="61" t="s">
        <v>1776</v>
      </c>
      <c r="F1291" s="61" t="s">
        <v>1776</v>
      </c>
      <c r="G1291" s="61" t="s">
        <v>1776</v>
      </c>
      <c r="H1291" s="61" t="s">
        <v>1776</v>
      </c>
      <c r="I1291" s="61" t="s">
        <v>1776</v>
      </c>
      <c r="J1291" s="62" t="e">
        <f t="shared" si="61"/>
        <v>#VALUE!</v>
      </c>
      <c r="K1291" s="63"/>
    </row>
    <row r="1292" spans="1:11" ht="14.4">
      <c r="A1292" s="61" t="s">
        <v>1268</v>
      </c>
      <c r="B1292" s="61" t="s">
        <v>187</v>
      </c>
      <c r="C1292" s="61" t="s">
        <v>2090</v>
      </c>
      <c r="D1292" s="61" t="s">
        <v>3947</v>
      </c>
      <c r="E1292" s="61" t="s">
        <v>1776</v>
      </c>
      <c r="F1292" s="61" t="s">
        <v>1776</v>
      </c>
      <c r="G1292" s="61" t="s">
        <v>1776</v>
      </c>
      <c r="H1292" s="61" t="s">
        <v>1776</v>
      </c>
      <c r="I1292" s="61" t="s">
        <v>1776</v>
      </c>
      <c r="J1292" s="62" t="e">
        <f t="shared" si="61"/>
        <v>#VALUE!</v>
      </c>
      <c r="K1292" s="63"/>
    </row>
    <row r="1293" spans="1:11" ht="14.4">
      <c r="A1293" s="61" t="s">
        <v>1268</v>
      </c>
      <c r="B1293" s="61" t="s">
        <v>187</v>
      </c>
      <c r="C1293" s="61" t="s">
        <v>2090</v>
      </c>
      <c r="D1293" s="61" t="s">
        <v>3894</v>
      </c>
      <c r="E1293" s="61" t="s">
        <v>3820</v>
      </c>
      <c r="F1293" s="61" t="s">
        <v>5650</v>
      </c>
      <c r="G1293" s="61" t="s">
        <v>3767</v>
      </c>
      <c r="H1293" s="61" t="s">
        <v>5631</v>
      </c>
      <c r="I1293" s="61" t="s">
        <v>3767</v>
      </c>
      <c r="J1293" s="62" t="e">
        <f t="shared" si="61"/>
        <v>#VALUE!</v>
      </c>
      <c r="K1293" s="63">
        <v>0</v>
      </c>
    </row>
    <row r="1294" spans="1:11" ht="14.4">
      <c r="A1294" s="61" t="s">
        <v>1268</v>
      </c>
      <c r="B1294" s="61" t="s">
        <v>187</v>
      </c>
      <c r="C1294" s="61" t="s">
        <v>2090</v>
      </c>
      <c r="D1294" s="61" t="s">
        <v>4015</v>
      </c>
      <c r="E1294" s="61" t="s">
        <v>4002</v>
      </c>
      <c r="F1294" s="61" t="s">
        <v>5651</v>
      </c>
      <c r="G1294" s="61" t="s">
        <v>3767</v>
      </c>
      <c r="H1294" s="61" t="s">
        <v>5631</v>
      </c>
      <c r="I1294" s="61" t="s">
        <v>3767</v>
      </c>
      <c r="J1294" s="62" t="e">
        <f t="shared" si="61"/>
        <v>#VALUE!</v>
      </c>
      <c r="K1294" s="63">
        <v>0</v>
      </c>
    </row>
    <row r="1295" spans="1:11" ht="14.4">
      <c r="A1295" s="61" t="s">
        <v>1489</v>
      </c>
      <c r="B1295" s="61" t="s">
        <v>187</v>
      </c>
      <c r="C1295" s="61" t="s">
        <v>2090</v>
      </c>
      <c r="D1295" s="61" t="s">
        <v>3992</v>
      </c>
      <c r="E1295" s="61" t="s">
        <v>1776</v>
      </c>
      <c r="F1295" s="61" t="s">
        <v>1776</v>
      </c>
      <c r="G1295" s="61" t="s">
        <v>1776</v>
      </c>
      <c r="H1295" s="61" t="s">
        <v>1776</v>
      </c>
      <c r="I1295" s="61" t="s">
        <v>1776</v>
      </c>
      <c r="J1295" s="62" t="e">
        <f t="shared" si="61"/>
        <v>#VALUE!</v>
      </c>
      <c r="K1295" s="63"/>
    </row>
    <row r="1296" spans="1:11" ht="14.4">
      <c r="A1296" s="61" t="s">
        <v>1489</v>
      </c>
      <c r="B1296" s="61" t="s">
        <v>187</v>
      </c>
      <c r="C1296" s="61" t="s">
        <v>2090</v>
      </c>
      <c r="D1296" s="61" t="s">
        <v>3802</v>
      </c>
      <c r="E1296" s="61" t="s">
        <v>1776</v>
      </c>
      <c r="F1296" s="61" t="s">
        <v>1776</v>
      </c>
      <c r="G1296" s="61" t="s">
        <v>1776</v>
      </c>
      <c r="H1296" s="61" t="s">
        <v>1776</v>
      </c>
      <c r="I1296" s="61" t="s">
        <v>1776</v>
      </c>
      <c r="J1296" s="62" t="e">
        <f t="shared" si="61"/>
        <v>#VALUE!</v>
      </c>
      <c r="K1296" s="63"/>
    </row>
    <row r="1297" spans="1:11" ht="14.4">
      <c r="A1297" s="61" t="s">
        <v>1489</v>
      </c>
      <c r="B1297" s="61" t="s">
        <v>187</v>
      </c>
      <c r="C1297" s="61" t="s">
        <v>2090</v>
      </c>
      <c r="D1297" s="61" t="s">
        <v>3862</v>
      </c>
      <c r="E1297" s="61" t="s">
        <v>1776</v>
      </c>
      <c r="F1297" s="61" t="s">
        <v>1776</v>
      </c>
      <c r="G1297" s="61" t="s">
        <v>1776</v>
      </c>
      <c r="H1297" s="61" t="s">
        <v>1776</v>
      </c>
      <c r="I1297" s="61" t="s">
        <v>1776</v>
      </c>
      <c r="J1297" s="62" t="e">
        <f t="shared" si="61"/>
        <v>#VALUE!</v>
      </c>
      <c r="K1297" s="63"/>
    </row>
    <row r="1298" spans="1:11" ht="14.4">
      <c r="A1298" s="61" t="s">
        <v>1489</v>
      </c>
      <c r="B1298" s="61" t="s">
        <v>187</v>
      </c>
      <c r="C1298" s="61" t="s">
        <v>2090</v>
      </c>
      <c r="D1298" s="61" t="s">
        <v>3947</v>
      </c>
      <c r="E1298" s="61" t="s">
        <v>1776</v>
      </c>
      <c r="F1298" s="61" t="s">
        <v>1776</v>
      </c>
      <c r="G1298" s="61" t="s">
        <v>1776</v>
      </c>
      <c r="H1298" s="61" t="s">
        <v>1776</v>
      </c>
      <c r="I1298" s="61" t="s">
        <v>1776</v>
      </c>
      <c r="J1298" s="62" t="e">
        <f t="shared" si="61"/>
        <v>#VALUE!</v>
      </c>
      <c r="K1298" s="63"/>
    </row>
    <row r="1299" spans="1:11" ht="14.4">
      <c r="A1299" s="61" t="s">
        <v>1489</v>
      </c>
      <c r="B1299" s="61" t="s">
        <v>187</v>
      </c>
      <c r="C1299" s="61" t="s">
        <v>2090</v>
      </c>
      <c r="D1299" s="61" t="s">
        <v>3782</v>
      </c>
      <c r="E1299" s="61" t="s">
        <v>1776</v>
      </c>
      <c r="F1299" s="61" t="s">
        <v>1776</v>
      </c>
      <c r="G1299" s="61" t="s">
        <v>1776</v>
      </c>
      <c r="H1299" s="61" t="s">
        <v>1776</v>
      </c>
      <c r="I1299" s="61" t="s">
        <v>1776</v>
      </c>
      <c r="J1299" s="62" t="e">
        <f t="shared" si="61"/>
        <v>#VALUE!</v>
      </c>
      <c r="K1299" s="63"/>
    </row>
    <row r="1300" spans="1:11" ht="14.4">
      <c r="A1300" s="61" t="s">
        <v>1489</v>
      </c>
      <c r="B1300" s="61" t="s">
        <v>187</v>
      </c>
      <c r="C1300" s="61" t="s">
        <v>2090</v>
      </c>
      <c r="D1300" s="61" t="s">
        <v>4015</v>
      </c>
      <c r="E1300" s="61" t="s">
        <v>1776</v>
      </c>
      <c r="F1300" s="61" t="s">
        <v>1776</v>
      </c>
      <c r="G1300" s="61" t="s">
        <v>1776</v>
      </c>
      <c r="H1300" s="61" t="s">
        <v>1776</v>
      </c>
      <c r="I1300" s="61" t="s">
        <v>1776</v>
      </c>
      <c r="J1300" s="62" t="e">
        <f t="shared" si="61"/>
        <v>#VALUE!</v>
      </c>
      <c r="K1300" s="63"/>
    </row>
    <row r="1301" spans="1:11" ht="14.4">
      <c r="A1301" s="61" t="s">
        <v>1489</v>
      </c>
      <c r="B1301" s="61" t="s">
        <v>187</v>
      </c>
      <c r="C1301" s="61" t="s">
        <v>2090</v>
      </c>
      <c r="D1301" s="61" t="s">
        <v>3886</v>
      </c>
      <c r="E1301" s="61" t="s">
        <v>1776</v>
      </c>
      <c r="F1301" s="61" t="s">
        <v>1776</v>
      </c>
      <c r="G1301" s="61" t="s">
        <v>1776</v>
      </c>
      <c r="H1301" s="61" t="s">
        <v>1776</v>
      </c>
      <c r="I1301" s="61" t="s">
        <v>1776</v>
      </c>
      <c r="J1301" s="62" t="e">
        <f t="shared" si="61"/>
        <v>#VALUE!</v>
      </c>
      <c r="K1301" s="63"/>
    </row>
    <row r="1302" spans="1:11" ht="14.4">
      <c r="A1302" s="61" t="s">
        <v>1273</v>
      </c>
      <c r="B1302" s="61" t="s">
        <v>187</v>
      </c>
      <c r="C1302" s="61" t="s">
        <v>2090</v>
      </c>
      <c r="D1302" s="61" t="s">
        <v>3840</v>
      </c>
      <c r="E1302" s="61" t="s">
        <v>1776</v>
      </c>
      <c r="F1302" s="61" t="s">
        <v>1776</v>
      </c>
      <c r="G1302" s="61" t="s">
        <v>1776</v>
      </c>
      <c r="H1302" s="61" t="s">
        <v>1776</v>
      </c>
      <c r="I1302" s="61" t="s">
        <v>1776</v>
      </c>
      <c r="J1302" s="62" t="e">
        <f t="shared" si="61"/>
        <v>#VALUE!</v>
      </c>
      <c r="K1302" s="63"/>
    </row>
    <row r="1303" spans="1:11" ht="14.4">
      <c r="A1303" s="61" t="s">
        <v>1273</v>
      </c>
      <c r="B1303" s="61" t="s">
        <v>187</v>
      </c>
      <c r="C1303" s="61" t="s">
        <v>2090</v>
      </c>
      <c r="D1303" s="61" t="s">
        <v>3862</v>
      </c>
      <c r="E1303" s="61" t="s">
        <v>1776</v>
      </c>
      <c r="F1303" s="61" t="s">
        <v>1776</v>
      </c>
      <c r="G1303" s="61" t="s">
        <v>1776</v>
      </c>
      <c r="H1303" s="61" t="s">
        <v>1776</v>
      </c>
      <c r="I1303" s="61" t="s">
        <v>1776</v>
      </c>
      <c r="J1303" s="62" t="e">
        <f t="shared" si="61"/>
        <v>#VALUE!</v>
      </c>
      <c r="K1303" s="63"/>
    </row>
    <row r="1304" spans="1:11" ht="14.4">
      <c r="A1304" s="61" t="s">
        <v>1273</v>
      </c>
      <c r="B1304" s="61" t="s">
        <v>187</v>
      </c>
      <c r="C1304" s="61" t="s">
        <v>2090</v>
      </c>
      <c r="D1304" s="61" t="s">
        <v>3829</v>
      </c>
      <c r="E1304" s="61" t="s">
        <v>1776</v>
      </c>
      <c r="F1304" s="61" t="s">
        <v>1776</v>
      </c>
      <c r="G1304" s="61" t="s">
        <v>1776</v>
      </c>
      <c r="H1304" s="61" t="s">
        <v>1776</v>
      </c>
      <c r="I1304" s="61" t="s">
        <v>1776</v>
      </c>
      <c r="J1304" s="62" t="e">
        <f t="shared" si="61"/>
        <v>#VALUE!</v>
      </c>
      <c r="K1304" s="63"/>
    </row>
    <row r="1305" spans="1:11" ht="14.4">
      <c r="A1305" s="61" t="s">
        <v>1273</v>
      </c>
      <c r="B1305" s="61" t="s">
        <v>187</v>
      </c>
      <c r="C1305" s="61" t="s">
        <v>2090</v>
      </c>
      <c r="D1305" s="61" t="s">
        <v>3834</v>
      </c>
      <c r="E1305" s="61" t="s">
        <v>1776</v>
      </c>
      <c r="F1305" s="61" t="s">
        <v>1776</v>
      </c>
      <c r="G1305" s="61" t="s">
        <v>1776</v>
      </c>
      <c r="H1305" s="61" t="s">
        <v>1776</v>
      </c>
      <c r="I1305" s="61" t="s">
        <v>1776</v>
      </c>
      <c r="J1305" s="62" t="e">
        <f t="shared" si="61"/>
        <v>#VALUE!</v>
      </c>
      <c r="K1305" s="63"/>
    </row>
    <row r="1306" spans="1:11" ht="14.4">
      <c r="A1306" s="61" t="s">
        <v>1273</v>
      </c>
      <c r="B1306" s="61" t="s">
        <v>187</v>
      </c>
      <c r="C1306" s="61" t="s">
        <v>2090</v>
      </c>
      <c r="D1306" s="61" t="s">
        <v>3823</v>
      </c>
      <c r="E1306" s="61" t="s">
        <v>1776</v>
      </c>
      <c r="F1306" s="61" t="s">
        <v>1776</v>
      </c>
      <c r="G1306" s="61" t="s">
        <v>1776</v>
      </c>
      <c r="H1306" s="61" t="s">
        <v>1776</v>
      </c>
      <c r="I1306" s="61" t="s">
        <v>1776</v>
      </c>
      <c r="J1306" s="62" t="e">
        <f t="shared" si="61"/>
        <v>#VALUE!</v>
      </c>
      <c r="K1306" s="63"/>
    </row>
    <row r="1307" spans="1:11" ht="14.4">
      <c r="A1307" s="61" t="s">
        <v>1273</v>
      </c>
      <c r="B1307" s="61" t="s">
        <v>187</v>
      </c>
      <c r="C1307" s="61" t="s">
        <v>2090</v>
      </c>
      <c r="D1307" s="61" t="s">
        <v>4015</v>
      </c>
      <c r="E1307" s="61" t="s">
        <v>1776</v>
      </c>
      <c r="F1307" s="61" t="s">
        <v>1776</v>
      </c>
      <c r="G1307" s="61" t="s">
        <v>1776</v>
      </c>
      <c r="H1307" s="61" t="s">
        <v>1776</v>
      </c>
      <c r="I1307" s="61" t="s">
        <v>1776</v>
      </c>
      <c r="J1307" s="62" t="e">
        <f t="shared" si="61"/>
        <v>#VALUE!</v>
      </c>
      <c r="K1307" s="63"/>
    </row>
    <row r="1308" spans="1:11" ht="14.4">
      <c r="A1308" s="61" t="s">
        <v>1273</v>
      </c>
      <c r="B1308" s="61" t="s">
        <v>187</v>
      </c>
      <c r="C1308" s="61" t="s">
        <v>2090</v>
      </c>
      <c r="D1308" s="61" t="s">
        <v>3886</v>
      </c>
      <c r="E1308" s="61" t="s">
        <v>1776</v>
      </c>
      <c r="F1308" s="61" t="s">
        <v>1776</v>
      </c>
      <c r="G1308" s="61" t="s">
        <v>1776</v>
      </c>
      <c r="H1308" s="61" t="s">
        <v>1776</v>
      </c>
      <c r="I1308" s="61" t="s">
        <v>1776</v>
      </c>
      <c r="J1308" s="62" t="e">
        <f t="shared" si="61"/>
        <v>#VALUE!</v>
      </c>
      <c r="K1308" s="63"/>
    </row>
    <row r="1309" spans="1:11" ht="14.4">
      <c r="A1309" s="61" t="s">
        <v>928</v>
      </c>
      <c r="B1309" s="61" t="s">
        <v>187</v>
      </c>
      <c r="C1309" s="61" t="s">
        <v>2124</v>
      </c>
      <c r="D1309" s="61" t="s">
        <v>3826</v>
      </c>
      <c r="E1309" s="61" t="s">
        <v>1776</v>
      </c>
      <c r="F1309" s="61" t="s">
        <v>1776</v>
      </c>
      <c r="G1309" s="61" t="s">
        <v>1776</v>
      </c>
      <c r="H1309" s="61" t="s">
        <v>1776</v>
      </c>
      <c r="I1309" s="61" t="s">
        <v>1776</v>
      </c>
      <c r="J1309" s="62" t="e">
        <f t="shared" si="61"/>
        <v>#VALUE!</v>
      </c>
      <c r="K1309" s="63"/>
    </row>
    <row r="1310" spans="1:11" ht="14.4">
      <c r="A1310" s="61" t="s">
        <v>928</v>
      </c>
      <c r="B1310" s="61" t="s">
        <v>187</v>
      </c>
      <c r="C1310" s="61" t="s">
        <v>2124</v>
      </c>
      <c r="D1310" s="61" t="s">
        <v>4069</v>
      </c>
      <c r="E1310" s="61" t="s">
        <v>1776</v>
      </c>
      <c r="F1310" s="61" t="s">
        <v>1776</v>
      </c>
      <c r="G1310" s="61" t="s">
        <v>1776</v>
      </c>
      <c r="H1310" s="61" t="s">
        <v>1776</v>
      </c>
      <c r="I1310" s="61" t="s">
        <v>1776</v>
      </c>
      <c r="J1310" s="62" t="e">
        <f t="shared" si="61"/>
        <v>#VALUE!</v>
      </c>
      <c r="K1310" s="63"/>
    </row>
    <row r="1311" spans="1:11" ht="14.4">
      <c r="A1311" s="61" t="s">
        <v>928</v>
      </c>
      <c r="B1311" s="61" t="s">
        <v>187</v>
      </c>
      <c r="C1311" s="61" t="s">
        <v>2124</v>
      </c>
      <c r="D1311" s="61" t="s">
        <v>3829</v>
      </c>
      <c r="E1311" s="61" t="s">
        <v>1776</v>
      </c>
      <c r="F1311" s="61" t="s">
        <v>1776</v>
      </c>
      <c r="G1311" s="61" t="s">
        <v>1776</v>
      </c>
      <c r="H1311" s="61" t="s">
        <v>1776</v>
      </c>
      <c r="I1311" s="61" t="s">
        <v>1776</v>
      </c>
      <c r="J1311" s="62" t="e">
        <f t="shared" si="61"/>
        <v>#VALUE!</v>
      </c>
      <c r="K1311" s="63"/>
    </row>
    <row r="1312" spans="1:11" ht="14.4">
      <c r="A1312" s="61" t="s">
        <v>928</v>
      </c>
      <c r="B1312" s="61" t="s">
        <v>187</v>
      </c>
      <c r="C1312" s="61" t="s">
        <v>2124</v>
      </c>
      <c r="D1312" s="61" t="s">
        <v>3807</v>
      </c>
      <c r="E1312" s="61" t="s">
        <v>1776</v>
      </c>
      <c r="F1312" s="61" t="s">
        <v>1776</v>
      </c>
      <c r="G1312" s="61" t="s">
        <v>1776</v>
      </c>
      <c r="H1312" s="61" t="s">
        <v>1776</v>
      </c>
      <c r="I1312" s="61" t="s">
        <v>1776</v>
      </c>
      <c r="J1312" s="62" t="e">
        <f t="shared" si="61"/>
        <v>#VALUE!</v>
      </c>
      <c r="K1312" s="63"/>
    </row>
    <row r="1313" spans="1:11" ht="14.4">
      <c r="A1313" s="61" t="s">
        <v>928</v>
      </c>
      <c r="B1313" s="61" t="s">
        <v>187</v>
      </c>
      <c r="C1313" s="61" t="s">
        <v>2124</v>
      </c>
      <c r="D1313" s="61" t="s">
        <v>3837</v>
      </c>
      <c r="E1313" s="61" t="s">
        <v>1776</v>
      </c>
      <c r="F1313" s="61" t="s">
        <v>1776</v>
      </c>
      <c r="G1313" s="61" t="s">
        <v>1776</v>
      </c>
      <c r="H1313" s="61" t="s">
        <v>1776</v>
      </c>
      <c r="I1313" s="61" t="s">
        <v>1776</v>
      </c>
      <c r="J1313" s="62" t="e">
        <f t="shared" si="61"/>
        <v>#VALUE!</v>
      </c>
      <c r="K1313" s="63"/>
    </row>
    <row r="1314" spans="1:11" ht="14.4">
      <c r="A1314" s="61" t="s">
        <v>928</v>
      </c>
      <c r="B1314" s="61" t="s">
        <v>187</v>
      </c>
      <c r="C1314" s="61" t="s">
        <v>2124</v>
      </c>
      <c r="D1314" s="61" t="s">
        <v>4015</v>
      </c>
      <c r="E1314" s="61" t="s">
        <v>1776</v>
      </c>
      <c r="F1314" s="61" t="s">
        <v>1776</v>
      </c>
      <c r="G1314" s="61" t="s">
        <v>1776</v>
      </c>
      <c r="H1314" s="61" t="s">
        <v>1776</v>
      </c>
      <c r="I1314" s="61" t="s">
        <v>1776</v>
      </c>
      <c r="J1314" s="62" t="e">
        <f t="shared" si="61"/>
        <v>#VALUE!</v>
      </c>
      <c r="K1314" s="63"/>
    </row>
    <row r="1315" spans="1:11" ht="14.4">
      <c r="A1315" s="61" t="s">
        <v>1418</v>
      </c>
      <c r="B1315" s="61" t="s">
        <v>187</v>
      </c>
      <c r="C1315" s="61" t="s">
        <v>2090</v>
      </c>
      <c r="D1315" s="61" t="s">
        <v>3840</v>
      </c>
      <c r="E1315" s="61" t="s">
        <v>1776</v>
      </c>
      <c r="F1315" s="61" t="s">
        <v>1776</v>
      </c>
      <c r="G1315" s="61" t="s">
        <v>1776</v>
      </c>
      <c r="H1315" s="61" t="s">
        <v>1776</v>
      </c>
      <c r="I1315" s="61" t="s">
        <v>1776</v>
      </c>
      <c r="J1315" s="62" t="e">
        <f t="shared" si="61"/>
        <v>#VALUE!</v>
      </c>
      <c r="K1315" s="63"/>
    </row>
    <row r="1316" spans="1:11" ht="14.4">
      <c r="A1316" s="61" t="s">
        <v>1418</v>
      </c>
      <c r="B1316" s="61" t="s">
        <v>187</v>
      </c>
      <c r="C1316" s="61" t="s">
        <v>2090</v>
      </c>
      <c r="D1316" s="61" t="s">
        <v>3938</v>
      </c>
      <c r="E1316" s="61" t="s">
        <v>1776</v>
      </c>
      <c r="F1316" s="61" t="s">
        <v>1776</v>
      </c>
      <c r="G1316" s="61" t="s">
        <v>1776</v>
      </c>
      <c r="H1316" s="61" t="s">
        <v>1776</v>
      </c>
      <c r="I1316" s="61" t="s">
        <v>1776</v>
      </c>
      <c r="J1316" s="62" t="e">
        <f t="shared" si="61"/>
        <v>#VALUE!</v>
      </c>
      <c r="K1316" s="63"/>
    </row>
    <row r="1317" spans="1:11" ht="14.4">
      <c r="A1317" s="61" t="s">
        <v>1418</v>
      </c>
      <c r="B1317" s="61" t="s">
        <v>187</v>
      </c>
      <c r="C1317" s="61" t="s">
        <v>2090</v>
      </c>
      <c r="D1317" s="61" t="s">
        <v>3992</v>
      </c>
      <c r="E1317" s="61" t="s">
        <v>1776</v>
      </c>
      <c r="F1317" s="61" t="s">
        <v>1776</v>
      </c>
      <c r="G1317" s="61" t="s">
        <v>1776</v>
      </c>
      <c r="H1317" s="61" t="s">
        <v>1776</v>
      </c>
      <c r="I1317" s="61" t="s">
        <v>1776</v>
      </c>
      <c r="J1317" s="62" t="e">
        <f t="shared" si="61"/>
        <v>#VALUE!</v>
      </c>
      <c r="K1317" s="63"/>
    </row>
    <row r="1318" spans="1:11" ht="14.4">
      <c r="A1318" s="61" t="s">
        <v>1418</v>
      </c>
      <c r="B1318" s="61" t="s">
        <v>187</v>
      </c>
      <c r="C1318" s="61" t="s">
        <v>2090</v>
      </c>
      <c r="D1318" s="61" t="s">
        <v>3789</v>
      </c>
      <c r="E1318" s="61" t="s">
        <v>1776</v>
      </c>
      <c r="F1318" s="61" t="s">
        <v>1776</v>
      </c>
      <c r="G1318" s="61" t="s">
        <v>1776</v>
      </c>
      <c r="H1318" s="61" t="s">
        <v>1776</v>
      </c>
      <c r="I1318" s="61" t="s">
        <v>1776</v>
      </c>
      <c r="J1318" s="62" t="e">
        <f t="shared" si="61"/>
        <v>#VALUE!</v>
      </c>
      <c r="K1318" s="63"/>
    </row>
    <row r="1319" spans="1:11" ht="14.4">
      <c r="A1319" s="61" t="s">
        <v>1418</v>
      </c>
      <c r="B1319" s="61" t="s">
        <v>187</v>
      </c>
      <c r="C1319" s="61" t="s">
        <v>2090</v>
      </c>
      <c r="D1319" s="61" t="s">
        <v>3829</v>
      </c>
      <c r="E1319" s="61" t="s">
        <v>1776</v>
      </c>
      <c r="F1319" s="61" t="s">
        <v>1776</v>
      </c>
      <c r="G1319" s="61" t="s">
        <v>1776</v>
      </c>
      <c r="H1319" s="61" t="s">
        <v>1776</v>
      </c>
      <c r="I1319" s="61" t="s">
        <v>1776</v>
      </c>
      <c r="J1319" s="62" t="e">
        <f t="shared" si="61"/>
        <v>#VALUE!</v>
      </c>
      <c r="K1319" s="63"/>
    </row>
    <row r="1320" spans="1:11" ht="14.4">
      <c r="A1320" s="61" t="s">
        <v>1418</v>
      </c>
      <c r="B1320" s="61" t="s">
        <v>187</v>
      </c>
      <c r="C1320" s="61" t="s">
        <v>2090</v>
      </c>
      <c r="D1320" s="61" t="s">
        <v>3798</v>
      </c>
      <c r="E1320" s="61" t="s">
        <v>1776</v>
      </c>
      <c r="F1320" s="61" t="s">
        <v>1776</v>
      </c>
      <c r="G1320" s="61" t="s">
        <v>1776</v>
      </c>
      <c r="H1320" s="61" t="s">
        <v>1776</v>
      </c>
      <c r="I1320" s="61" t="s">
        <v>1776</v>
      </c>
      <c r="J1320" s="62" t="e">
        <f t="shared" si="61"/>
        <v>#VALUE!</v>
      </c>
      <c r="K1320" s="63"/>
    </row>
    <row r="1321" spans="1:11" ht="14.4">
      <c r="A1321" s="61" t="s">
        <v>1418</v>
      </c>
      <c r="B1321" s="61" t="s">
        <v>187</v>
      </c>
      <c r="C1321" s="61" t="s">
        <v>2090</v>
      </c>
      <c r="D1321" s="61" t="s">
        <v>3834</v>
      </c>
      <c r="E1321" s="61" t="s">
        <v>1776</v>
      </c>
      <c r="F1321" s="61" t="s">
        <v>1776</v>
      </c>
      <c r="G1321" s="61" t="s">
        <v>1776</v>
      </c>
      <c r="H1321" s="61" t="s">
        <v>1776</v>
      </c>
      <c r="I1321" s="61" t="s">
        <v>1776</v>
      </c>
      <c r="J1321" s="62" t="e">
        <f t="shared" si="61"/>
        <v>#VALUE!</v>
      </c>
      <c r="K1321" s="63"/>
    </row>
    <row r="1322" spans="1:11" ht="14.4">
      <c r="A1322" s="61" t="s">
        <v>1418</v>
      </c>
      <c r="B1322" s="61" t="s">
        <v>187</v>
      </c>
      <c r="C1322" s="61" t="s">
        <v>2090</v>
      </c>
      <c r="D1322" s="61" t="s">
        <v>3823</v>
      </c>
      <c r="E1322" s="61" t="s">
        <v>1776</v>
      </c>
      <c r="F1322" s="61" t="s">
        <v>1776</v>
      </c>
      <c r="G1322" s="61" t="s">
        <v>1776</v>
      </c>
      <c r="H1322" s="61" t="s">
        <v>1776</v>
      </c>
      <c r="I1322" s="61" t="s">
        <v>1776</v>
      </c>
      <c r="J1322" s="62" t="e">
        <f t="shared" si="61"/>
        <v>#VALUE!</v>
      </c>
      <c r="K1322" s="63"/>
    </row>
    <row r="1323" spans="1:11" ht="14.4">
      <c r="A1323" s="61" t="s">
        <v>1419</v>
      </c>
      <c r="B1323" s="61" t="s">
        <v>187</v>
      </c>
      <c r="C1323" s="61" t="s">
        <v>2090</v>
      </c>
      <c r="D1323" s="61" t="s">
        <v>3950</v>
      </c>
      <c r="E1323" s="61" t="s">
        <v>1776</v>
      </c>
      <c r="F1323" s="61" t="s">
        <v>1776</v>
      </c>
      <c r="G1323" s="61" t="s">
        <v>1776</v>
      </c>
      <c r="H1323" s="61" t="s">
        <v>1776</v>
      </c>
      <c r="I1323" s="61" t="s">
        <v>1776</v>
      </c>
      <c r="J1323" s="62" t="e">
        <f t="shared" si="61"/>
        <v>#VALUE!</v>
      </c>
      <c r="K1323" s="63"/>
    </row>
    <row r="1324" spans="1:11" ht="14.4">
      <c r="A1324" s="61" t="s">
        <v>1419</v>
      </c>
      <c r="B1324" s="61" t="s">
        <v>187</v>
      </c>
      <c r="C1324" s="61" t="s">
        <v>2090</v>
      </c>
      <c r="D1324" s="61" t="s">
        <v>3826</v>
      </c>
      <c r="E1324" s="61" t="s">
        <v>1776</v>
      </c>
      <c r="F1324" s="61" t="s">
        <v>1776</v>
      </c>
      <c r="G1324" s="61" t="s">
        <v>1776</v>
      </c>
      <c r="H1324" s="61" t="s">
        <v>1776</v>
      </c>
      <c r="I1324" s="61" t="s">
        <v>1776</v>
      </c>
      <c r="J1324" s="62" t="e">
        <f t="shared" si="61"/>
        <v>#VALUE!</v>
      </c>
      <c r="K1324" s="63"/>
    </row>
    <row r="1325" spans="1:11" ht="14.4">
      <c r="A1325" s="61" t="s">
        <v>1419</v>
      </c>
      <c r="B1325" s="61" t="s">
        <v>187</v>
      </c>
      <c r="C1325" s="61" t="s">
        <v>2090</v>
      </c>
      <c r="D1325" s="61" t="s">
        <v>4069</v>
      </c>
      <c r="E1325" s="61" t="s">
        <v>1776</v>
      </c>
      <c r="F1325" s="61" t="s">
        <v>1776</v>
      </c>
      <c r="G1325" s="61" t="s">
        <v>1776</v>
      </c>
      <c r="H1325" s="61" t="s">
        <v>1776</v>
      </c>
      <c r="I1325" s="61" t="s">
        <v>1776</v>
      </c>
      <c r="J1325" s="62" t="e">
        <f t="shared" si="61"/>
        <v>#VALUE!</v>
      </c>
      <c r="K1325" s="63"/>
    </row>
    <row r="1326" spans="1:11" ht="14.4">
      <c r="A1326" s="61" t="s">
        <v>1419</v>
      </c>
      <c r="B1326" s="61" t="s">
        <v>187</v>
      </c>
      <c r="C1326" s="61" t="s">
        <v>2090</v>
      </c>
      <c r="D1326" s="61" t="s">
        <v>3789</v>
      </c>
      <c r="E1326" s="61" t="s">
        <v>1776</v>
      </c>
      <c r="F1326" s="61" t="s">
        <v>1776</v>
      </c>
      <c r="G1326" s="61" t="s">
        <v>1776</v>
      </c>
      <c r="H1326" s="61" t="s">
        <v>1776</v>
      </c>
      <c r="I1326" s="61" t="s">
        <v>1776</v>
      </c>
      <c r="J1326" s="62" t="e">
        <f t="shared" si="61"/>
        <v>#VALUE!</v>
      </c>
      <c r="K1326" s="63"/>
    </row>
    <row r="1327" spans="1:11" ht="14.4">
      <c r="A1327" s="61" t="s">
        <v>1419</v>
      </c>
      <c r="B1327" s="61" t="s">
        <v>187</v>
      </c>
      <c r="C1327" s="61" t="s">
        <v>2090</v>
      </c>
      <c r="D1327" s="61" t="s">
        <v>3829</v>
      </c>
      <c r="E1327" s="61" t="s">
        <v>1776</v>
      </c>
      <c r="F1327" s="61" t="s">
        <v>1776</v>
      </c>
      <c r="G1327" s="61" t="s">
        <v>1776</v>
      </c>
      <c r="H1327" s="61" t="s">
        <v>1776</v>
      </c>
      <c r="I1327" s="61" t="s">
        <v>1776</v>
      </c>
      <c r="J1327" s="62" t="e">
        <f t="shared" si="61"/>
        <v>#VALUE!</v>
      </c>
      <c r="K1327" s="63"/>
    </row>
    <row r="1328" spans="1:11" ht="14.4">
      <c r="A1328" s="61" t="s">
        <v>1419</v>
      </c>
      <c r="B1328" s="61" t="s">
        <v>187</v>
      </c>
      <c r="C1328" s="61" t="s">
        <v>2090</v>
      </c>
      <c r="D1328" s="61" t="s">
        <v>3798</v>
      </c>
      <c r="E1328" s="61" t="s">
        <v>1776</v>
      </c>
      <c r="F1328" s="61" t="s">
        <v>1776</v>
      </c>
      <c r="G1328" s="61" t="s">
        <v>1776</v>
      </c>
      <c r="H1328" s="61" t="s">
        <v>1776</v>
      </c>
      <c r="I1328" s="61" t="s">
        <v>1776</v>
      </c>
      <c r="J1328" s="62" t="e">
        <f t="shared" si="61"/>
        <v>#VALUE!</v>
      </c>
      <c r="K1328" s="63"/>
    </row>
    <row r="1329" spans="1:11" ht="14.4">
      <c r="A1329" s="61" t="s">
        <v>1419</v>
      </c>
      <c r="B1329" s="61" t="s">
        <v>187</v>
      </c>
      <c r="C1329" s="61" t="s">
        <v>2090</v>
      </c>
      <c r="D1329" s="61" t="s">
        <v>3834</v>
      </c>
      <c r="E1329" s="61" t="s">
        <v>1776</v>
      </c>
      <c r="F1329" s="61" t="s">
        <v>5652</v>
      </c>
      <c r="G1329" s="61" t="s">
        <v>1776</v>
      </c>
      <c r="H1329" s="61" t="s">
        <v>1776</v>
      </c>
      <c r="I1329" s="61" t="s">
        <v>1776</v>
      </c>
      <c r="J1329" s="62" t="e">
        <f t="shared" si="61"/>
        <v>#VALUE!</v>
      </c>
      <c r="K1329" s="63"/>
    </row>
    <row r="1330" spans="1:11" ht="14.4">
      <c r="A1330" s="61" t="s">
        <v>1419</v>
      </c>
      <c r="B1330" s="61" t="s">
        <v>187</v>
      </c>
      <c r="C1330" s="61" t="s">
        <v>2090</v>
      </c>
      <c r="D1330" s="61" t="s">
        <v>4015</v>
      </c>
      <c r="E1330" s="61" t="s">
        <v>3912</v>
      </c>
      <c r="F1330" s="61" t="s">
        <v>5631</v>
      </c>
      <c r="G1330" s="61" t="s">
        <v>3847</v>
      </c>
      <c r="H1330" s="61" t="s">
        <v>5631</v>
      </c>
      <c r="I1330" s="61" t="s">
        <v>3847</v>
      </c>
      <c r="J1330" s="62" t="e">
        <f t="shared" si="61"/>
        <v>#VALUE!</v>
      </c>
      <c r="K1330" s="63"/>
    </row>
    <row r="1331" spans="1:11" ht="14.4">
      <c r="A1331" s="61" t="s">
        <v>1127</v>
      </c>
      <c r="B1331" s="61" t="s">
        <v>187</v>
      </c>
      <c r="C1331" s="61" t="s">
        <v>2090</v>
      </c>
      <c r="D1331" s="61" t="s">
        <v>3840</v>
      </c>
      <c r="E1331" s="61" t="s">
        <v>1776</v>
      </c>
      <c r="F1331" s="61" t="s">
        <v>1776</v>
      </c>
      <c r="G1331" s="61" t="s">
        <v>1776</v>
      </c>
      <c r="H1331" s="61" t="s">
        <v>1776</v>
      </c>
      <c r="I1331" s="61" t="s">
        <v>1776</v>
      </c>
      <c r="J1331" s="62" t="e">
        <f t="shared" si="61"/>
        <v>#VALUE!</v>
      </c>
      <c r="K1331" s="63"/>
    </row>
    <row r="1332" spans="1:11" ht="14.4">
      <c r="A1332" s="61" t="s">
        <v>1127</v>
      </c>
      <c r="B1332" s="61" t="s">
        <v>187</v>
      </c>
      <c r="C1332" s="61" t="s">
        <v>2090</v>
      </c>
      <c r="D1332" s="61" t="s">
        <v>3938</v>
      </c>
      <c r="E1332" s="61" t="s">
        <v>1776</v>
      </c>
      <c r="F1332" s="61" t="s">
        <v>1776</v>
      </c>
      <c r="G1332" s="61" t="s">
        <v>1776</v>
      </c>
      <c r="H1332" s="61" t="s">
        <v>1776</v>
      </c>
      <c r="I1332" s="61" t="s">
        <v>1776</v>
      </c>
      <c r="J1332" s="62" t="e">
        <f t="shared" si="61"/>
        <v>#VALUE!</v>
      </c>
      <c r="K1332" s="63"/>
    </row>
    <row r="1333" spans="1:11" ht="14.4">
      <c r="A1333" s="61" t="s">
        <v>1127</v>
      </c>
      <c r="B1333" s="61" t="s">
        <v>187</v>
      </c>
      <c r="C1333" s="61" t="s">
        <v>2090</v>
      </c>
      <c r="D1333" s="61" t="s">
        <v>3859</v>
      </c>
      <c r="E1333" s="61" t="s">
        <v>1776</v>
      </c>
      <c r="F1333" s="61" t="s">
        <v>1776</v>
      </c>
      <c r="G1333" s="61" t="s">
        <v>1776</v>
      </c>
      <c r="H1333" s="61" t="s">
        <v>1776</v>
      </c>
      <c r="I1333" s="61" t="s">
        <v>1776</v>
      </c>
      <c r="J1333" s="62" t="e">
        <f t="shared" si="61"/>
        <v>#VALUE!</v>
      </c>
      <c r="K1333" s="63"/>
    </row>
    <row r="1334" spans="1:11" ht="14.4">
      <c r="A1334" s="61" t="s">
        <v>1127</v>
      </c>
      <c r="B1334" s="61" t="s">
        <v>187</v>
      </c>
      <c r="C1334" s="61" t="s">
        <v>2090</v>
      </c>
      <c r="D1334" s="61" t="s">
        <v>3867</v>
      </c>
      <c r="E1334" s="61" t="s">
        <v>3845</v>
      </c>
      <c r="F1334" s="61" t="s">
        <v>5653</v>
      </c>
      <c r="G1334" s="61" t="s">
        <v>3767</v>
      </c>
      <c r="H1334" s="61" t="s">
        <v>5631</v>
      </c>
      <c r="I1334" s="61" t="s">
        <v>3767</v>
      </c>
      <c r="J1334" s="62" t="e">
        <f t="shared" si="61"/>
        <v>#VALUE!</v>
      </c>
      <c r="K1334" s="63">
        <v>0</v>
      </c>
    </row>
    <row r="1335" spans="1:11" ht="14.4">
      <c r="A1335" s="61" t="s">
        <v>1127</v>
      </c>
      <c r="B1335" s="61" t="s">
        <v>187</v>
      </c>
      <c r="C1335" s="61" t="s">
        <v>2090</v>
      </c>
      <c r="D1335" s="61" t="s">
        <v>3789</v>
      </c>
      <c r="E1335" s="61" t="s">
        <v>1776</v>
      </c>
      <c r="F1335" s="61" t="s">
        <v>1776</v>
      </c>
      <c r="G1335" s="61" t="s">
        <v>1776</v>
      </c>
      <c r="H1335" s="61" t="s">
        <v>1776</v>
      </c>
      <c r="I1335" s="61" t="s">
        <v>1776</v>
      </c>
      <c r="J1335" s="62" t="e">
        <f t="shared" si="61"/>
        <v>#VALUE!</v>
      </c>
      <c r="K1335" s="63"/>
    </row>
    <row r="1336" spans="1:11" ht="14.4">
      <c r="A1336" s="61" t="s">
        <v>1127</v>
      </c>
      <c r="B1336" s="61" t="s">
        <v>187</v>
      </c>
      <c r="C1336" s="61" t="s">
        <v>2090</v>
      </c>
      <c r="D1336" s="61" t="s">
        <v>3921</v>
      </c>
      <c r="E1336" s="61" t="s">
        <v>1776</v>
      </c>
      <c r="F1336" s="61" t="s">
        <v>1776</v>
      </c>
      <c r="G1336" s="61" t="s">
        <v>1776</v>
      </c>
      <c r="H1336" s="61" t="s">
        <v>1776</v>
      </c>
      <c r="I1336" s="61" t="s">
        <v>1776</v>
      </c>
      <c r="J1336" s="62" t="e">
        <f t="shared" si="61"/>
        <v>#VALUE!</v>
      </c>
      <c r="K1336" s="63"/>
    </row>
    <row r="1337" spans="1:11" ht="14.4">
      <c r="A1337" s="61" t="s">
        <v>1127</v>
      </c>
      <c r="B1337" s="61" t="s">
        <v>187</v>
      </c>
      <c r="C1337" s="61" t="s">
        <v>2090</v>
      </c>
      <c r="D1337" s="61" t="s">
        <v>3807</v>
      </c>
      <c r="E1337" s="61" t="s">
        <v>1776</v>
      </c>
      <c r="F1337" s="61" t="s">
        <v>1776</v>
      </c>
      <c r="G1337" s="61" t="s">
        <v>1776</v>
      </c>
      <c r="H1337" s="61" t="s">
        <v>1776</v>
      </c>
      <c r="I1337" s="61" t="s">
        <v>1776</v>
      </c>
      <c r="J1337" s="62" t="e">
        <f t="shared" si="61"/>
        <v>#VALUE!</v>
      </c>
      <c r="K1337" s="63"/>
    </row>
    <row r="1338" spans="1:11" ht="14.4">
      <c r="A1338" s="61" t="s">
        <v>1127</v>
      </c>
      <c r="B1338" s="61" t="s">
        <v>187</v>
      </c>
      <c r="C1338" s="61" t="s">
        <v>2090</v>
      </c>
      <c r="D1338" s="61" t="s">
        <v>3957</v>
      </c>
      <c r="E1338" s="61" t="s">
        <v>1776</v>
      </c>
      <c r="F1338" s="61" t="s">
        <v>1776</v>
      </c>
      <c r="G1338" s="61" t="s">
        <v>1776</v>
      </c>
      <c r="H1338" s="61" t="s">
        <v>1776</v>
      </c>
      <c r="I1338" s="61" t="s">
        <v>1776</v>
      </c>
      <c r="J1338" s="62" t="e">
        <f t="shared" si="61"/>
        <v>#VALUE!</v>
      </c>
      <c r="K1338" s="63"/>
    </row>
    <row r="1339" spans="1:11" ht="14.4">
      <c r="A1339" s="61" t="s">
        <v>1127</v>
      </c>
      <c r="B1339" s="61" t="s">
        <v>187</v>
      </c>
      <c r="C1339" s="61" t="s">
        <v>2090</v>
      </c>
      <c r="D1339" s="61" t="s">
        <v>4015</v>
      </c>
      <c r="E1339" s="61" t="s">
        <v>1776</v>
      </c>
      <c r="F1339" s="61" t="s">
        <v>1776</v>
      </c>
      <c r="G1339" s="61" t="s">
        <v>1776</v>
      </c>
      <c r="H1339" s="61" t="s">
        <v>1776</v>
      </c>
      <c r="I1339" s="61" t="s">
        <v>1776</v>
      </c>
      <c r="J1339" s="62" t="e">
        <f t="shared" si="61"/>
        <v>#VALUE!</v>
      </c>
      <c r="K1339" s="63"/>
    </row>
    <row r="1340" spans="1:11" ht="14.4">
      <c r="A1340" s="61" t="s">
        <v>1127</v>
      </c>
      <c r="B1340" s="61" t="s">
        <v>187</v>
      </c>
      <c r="C1340" s="61" t="s">
        <v>2090</v>
      </c>
      <c r="D1340" s="61" t="s">
        <v>3886</v>
      </c>
      <c r="E1340" s="61" t="s">
        <v>1776</v>
      </c>
      <c r="F1340" s="61" t="s">
        <v>1776</v>
      </c>
      <c r="G1340" s="61" t="s">
        <v>1776</v>
      </c>
      <c r="H1340" s="61" t="s">
        <v>1776</v>
      </c>
      <c r="I1340" s="61" t="s">
        <v>1776</v>
      </c>
      <c r="J1340" s="62" t="e">
        <f t="shared" si="61"/>
        <v>#VALUE!</v>
      </c>
      <c r="K1340" s="63"/>
    </row>
    <row r="1341" spans="1:11" ht="14.4">
      <c r="A1341" s="61" t="s">
        <v>1128</v>
      </c>
      <c r="B1341" s="61" t="s">
        <v>187</v>
      </c>
      <c r="C1341" s="61" t="s">
        <v>2090</v>
      </c>
      <c r="D1341" s="61" t="s">
        <v>3819</v>
      </c>
      <c r="E1341" s="61" t="s">
        <v>1776</v>
      </c>
      <c r="F1341" s="61" t="s">
        <v>1776</v>
      </c>
      <c r="G1341" s="61" t="s">
        <v>1776</v>
      </c>
      <c r="H1341" s="61" t="s">
        <v>1776</v>
      </c>
      <c r="I1341" s="61" t="s">
        <v>1776</v>
      </c>
      <c r="J1341" s="62" t="e">
        <f t="shared" si="61"/>
        <v>#VALUE!</v>
      </c>
      <c r="K1341" s="63"/>
    </row>
    <row r="1342" spans="1:11" ht="14.4">
      <c r="A1342" s="61" t="s">
        <v>1128</v>
      </c>
      <c r="B1342" s="61" t="s">
        <v>187</v>
      </c>
      <c r="C1342" s="61" t="s">
        <v>2090</v>
      </c>
      <c r="D1342" s="61" t="s">
        <v>3789</v>
      </c>
      <c r="E1342" s="61" t="s">
        <v>1776</v>
      </c>
      <c r="F1342" s="61" t="s">
        <v>1776</v>
      </c>
      <c r="G1342" s="61" t="s">
        <v>1776</v>
      </c>
      <c r="H1342" s="61" t="s">
        <v>1776</v>
      </c>
      <c r="I1342" s="61" t="s">
        <v>1776</v>
      </c>
      <c r="J1342" s="62" t="e">
        <f t="shared" si="61"/>
        <v>#VALUE!</v>
      </c>
      <c r="K1342" s="63"/>
    </row>
    <row r="1343" spans="1:11" ht="14.4">
      <c r="A1343" s="61" t="s">
        <v>1128</v>
      </c>
      <c r="B1343" s="61" t="s">
        <v>187</v>
      </c>
      <c r="C1343" s="61" t="s">
        <v>2090</v>
      </c>
      <c r="D1343" s="61" t="s">
        <v>3921</v>
      </c>
      <c r="E1343" s="61" t="s">
        <v>1776</v>
      </c>
      <c r="F1343" s="61" t="s">
        <v>1776</v>
      </c>
      <c r="G1343" s="61" t="s">
        <v>1776</v>
      </c>
      <c r="H1343" s="61" t="s">
        <v>1776</v>
      </c>
      <c r="I1343" s="61" t="s">
        <v>1776</v>
      </c>
      <c r="J1343" s="62" t="e">
        <f t="shared" si="61"/>
        <v>#VALUE!</v>
      </c>
      <c r="K1343" s="63"/>
    </row>
    <row r="1344" spans="1:11" ht="14.4">
      <c r="A1344" s="61" t="s">
        <v>1128</v>
      </c>
      <c r="B1344" s="61" t="s">
        <v>187</v>
      </c>
      <c r="C1344" s="61" t="s">
        <v>2090</v>
      </c>
      <c r="D1344" s="61" t="s">
        <v>3811</v>
      </c>
      <c r="E1344" s="61" t="s">
        <v>1776</v>
      </c>
      <c r="F1344" s="61" t="s">
        <v>1776</v>
      </c>
      <c r="G1344" s="61" t="s">
        <v>1776</v>
      </c>
      <c r="H1344" s="61" t="s">
        <v>1776</v>
      </c>
      <c r="I1344" s="61" t="s">
        <v>1776</v>
      </c>
      <c r="J1344" s="62" t="e">
        <f t="shared" si="61"/>
        <v>#VALUE!</v>
      </c>
      <c r="K1344" s="63"/>
    </row>
    <row r="1345" spans="1:11" ht="14.4">
      <c r="A1345" s="61" t="s">
        <v>1128</v>
      </c>
      <c r="B1345" s="61" t="s">
        <v>187</v>
      </c>
      <c r="C1345" s="61" t="s">
        <v>2090</v>
      </c>
      <c r="D1345" s="61" t="s">
        <v>3807</v>
      </c>
      <c r="E1345" s="61" t="s">
        <v>1776</v>
      </c>
      <c r="F1345" s="61" t="s">
        <v>1776</v>
      </c>
      <c r="G1345" s="61" t="s">
        <v>1776</v>
      </c>
      <c r="H1345" s="61" t="s">
        <v>1776</v>
      </c>
      <c r="I1345" s="61" t="s">
        <v>1776</v>
      </c>
      <c r="J1345" s="62" t="e">
        <f t="shared" si="61"/>
        <v>#VALUE!</v>
      </c>
      <c r="K1345" s="63"/>
    </row>
    <row r="1346" spans="1:11" ht="14.4">
      <c r="A1346" s="61" t="s">
        <v>1128</v>
      </c>
      <c r="B1346" s="61" t="s">
        <v>187</v>
      </c>
      <c r="C1346" s="61" t="s">
        <v>2090</v>
      </c>
      <c r="D1346" s="61" t="s">
        <v>3837</v>
      </c>
      <c r="E1346" s="61" t="s">
        <v>1776</v>
      </c>
      <c r="F1346" s="61" t="s">
        <v>1776</v>
      </c>
      <c r="G1346" s="61" t="s">
        <v>1776</v>
      </c>
      <c r="H1346" s="61" t="s">
        <v>1776</v>
      </c>
      <c r="I1346" s="61" t="s">
        <v>1776</v>
      </c>
      <c r="J1346" s="62" t="e">
        <f t="shared" si="61"/>
        <v>#VALUE!</v>
      </c>
      <c r="K1346" s="63"/>
    </row>
    <row r="1347" spans="1:11" ht="14.4">
      <c r="A1347" s="61" t="s">
        <v>946</v>
      </c>
      <c r="B1347" s="61" t="s">
        <v>187</v>
      </c>
      <c r="C1347" s="61" t="s">
        <v>2124</v>
      </c>
      <c r="D1347" s="61" t="s">
        <v>3826</v>
      </c>
      <c r="E1347" s="61" t="s">
        <v>1776</v>
      </c>
      <c r="F1347" s="61" t="s">
        <v>1776</v>
      </c>
      <c r="G1347" s="61" t="s">
        <v>1776</v>
      </c>
      <c r="H1347" s="61" t="s">
        <v>1776</v>
      </c>
      <c r="I1347" s="61" t="s">
        <v>1776</v>
      </c>
      <c r="J1347" s="62" t="e">
        <f t="shared" si="61"/>
        <v>#VALUE!</v>
      </c>
      <c r="K1347" s="63"/>
    </row>
    <row r="1348" spans="1:11" ht="14.4">
      <c r="A1348" s="61" t="s">
        <v>946</v>
      </c>
      <c r="B1348" s="61" t="s">
        <v>187</v>
      </c>
      <c r="C1348" s="61" t="s">
        <v>2124</v>
      </c>
      <c r="D1348" s="61" t="s">
        <v>3859</v>
      </c>
      <c r="E1348" s="61" t="s">
        <v>1776</v>
      </c>
      <c r="F1348" s="61" t="s">
        <v>1776</v>
      </c>
      <c r="G1348" s="61" t="s">
        <v>1776</v>
      </c>
      <c r="H1348" s="61" t="s">
        <v>1776</v>
      </c>
      <c r="I1348" s="61" t="s">
        <v>1776</v>
      </c>
      <c r="J1348" s="62" t="e">
        <f t="shared" ref="J1348:J1411" si="62">H1348-F1348</f>
        <v>#VALUE!</v>
      </c>
      <c r="K1348" s="63"/>
    </row>
    <row r="1349" spans="1:11" ht="14.4">
      <c r="A1349" s="61" t="s">
        <v>946</v>
      </c>
      <c r="B1349" s="61" t="s">
        <v>187</v>
      </c>
      <c r="C1349" s="61" t="s">
        <v>2124</v>
      </c>
      <c r="D1349" s="61" t="s">
        <v>3867</v>
      </c>
      <c r="E1349" s="61" t="s">
        <v>1776</v>
      </c>
      <c r="F1349" s="61" t="s">
        <v>1776</v>
      </c>
      <c r="G1349" s="61" t="s">
        <v>1776</v>
      </c>
      <c r="H1349" s="61" t="s">
        <v>1776</v>
      </c>
      <c r="I1349" s="61" t="s">
        <v>1776</v>
      </c>
      <c r="J1349" s="62" t="e">
        <f t="shared" si="62"/>
        <v>#VALUE!</v>
      </c>
      <c r="K1349" s="63"/>
    </row>
    <row r="1350" spans="1:11" ht="14.4">
      <c r="A1350" s="61" t="s">
        <v>946</v>
      </c>
      <c r="B1350" s="61" t="s">
        <v>187</v>
      </c>
      <c r="C1350" s="61" t="s">
        <v>2124</v>
      </c>
      <c r="D1350" s="61" t="s">
        <v>3921</v>
      </c>
      <c r="E1350" s="61" t="s">
        <v>1776</v>
      </c>
      <c r="F1350" s="61" t="s">
        <v>1776</v>
      </c>
      <c r="G1350" s="61" t="s">
        <v>1776</v>
      </c>
      <c r="H1350" s="61" t="s">
        <v>1776</v>
      </c>
      <c r="I1350" s="61" t="s">
        <v>1776</v>
      </c>
      <c r="J1350" s="62" t="e">
        <f t="shared" si="62"/>
        <v>#VALUE!</v>
      </c>
      <c r="K1350" s="63"/>
    </row>
    <row r="1351" spans="1:11" ht="14.4">
      <c r="A1351" s="61" t="s">
        <v>946</v>
      </c>
      <c r="B1351" s="61" t="s">
        <v>187</v>
      </c>
      <c r="C1351" s="61" t="s">
        <v>2124</v>
      </c>
      <c r="D1351" s="61" t="s">
        <v>3782</v>
      </c>
      <c r="E1351" s="61" t="s">
        <v>1776</v>
      </c>
      <c r="F1351" s="61" t="s">
        <v>1776</v>
      </c>
      <c r="G1351" s="61" t="s">
        <v>1776</v>
      </c>
      <c r="H1351" s="61" t="s">
        <v>1776</v>
      </c>
      <c r="I1351" s="61" t="s">
        <v>1776</v>
      </c>
      <c r="J1351" s="62" t="e">
        <f t="shared" si="62"/>
        <v>#VALUE!</v>
      </c>
      <c r="K1351" s="63"/>
    </row>
    <row r="1352" spans="1:11" ht="14.4">
      <c r="A1352" s="61" t="s">
        <v>946</v>
      </c>
      <c r="B1352" s="61" t="s">
        <v>187</v>
      </c>
      <c r="C1352" s="61" t="s">
        <v>2124</v>
      </c>
      <c r="D1352" s="61" t="s">
        <v>3823</v>
      </c>
      <c r="E1352" s="61" t="s">
        <v>1776</v>
      </c>
      <c r="F1352" s="61" t="s">
        <v>1776</v>
      </c>
      <c r="G1352" s="61" t="s">
        <v>1776</v>
      </c>
      <c r="H1352" s="61" t="s">
        <v>1776</v>
      </c>
      <c r="I1352" s="61" t="s">
        <v>1776</v>
      </c>
      <c r="J1352" s="62" t="e">
        <f t="shared" si="62"/>
        <v>#VALUE!</v>
      </c>
      <c r="K1352" s="63"/>
    </row>
    <row r="1353" spans="1:11" ht="14.4">
      <c r="A1353" s="61" t="s">
        <v>946</v>
      </c>
      <c r="B1353" s="61" t="s">
        <v>187</v>
      </c>
      <c r="C1353" s="61" t="s">
        <v>2124</v>
      </c>
      <c r="D1353" s="61" t="s">
        <v>3852</v>
      </c>
      <c r="E1353" s="61" t="s">
        <v>1776</v>
      </c>
      <c r="F1353" s="61" t="s">
        <v>1776</v>
      </c>
      <c r="G1353" s="61" t="s">
        <v>1776</v>
      </c>
      <c r="H1353" s="61" t="s">
        <v>1776</v>
      </c>
      <c r="I1353" s="61" t="s">
        <v>1776</v>
      </c>
      <c r="J1353" s="62" t="e">
        <f t="shared" si="62"/>
        <v>#VALUE!</v>
      </c>
      <c r="K1353" s="63"/>
    </row>
    <row r="1354" spans="1:11" ht="14.4">
      <c r="A1354" s="61" t="s">
        <v>946</v>
      </c>
      <c r="B1354" s="61" t="s">
        <v>187</v>
      </c>
      <c r="C1354" s="61" t="s">
        <v>2124</v>
      </c>
      <c r="D1354" s="61" t="s">
        <v>4015</v>
      </c>
      <c r="E1354" s="61" t="s">
        <v>1776</v>
      </c>
      <c r="F1354" s="61" t="s">
        <v>1776</v>
      </c>
      <c r="G1354" s="61" t="s">
        <v>1776</v>
      </c>
      <c r="H1354" s="61" t="s">
        <v>1776</v>
      </c>
      <c r="I1354" s="61" t="s">
        <v>1776</v>
      </c>
      <c r="J1354" s="62" t="e">
        <f t="shared" si="62"/>
        <v>#VALUE!</v>
      </c>
      <c r="K1354" s="63"/>
    </row>
    <row r="1355" spans="1:11" ht="14.4">
      <c r="A1355" s="61" t="s">
        <v>1164</v>
      </c>
      <c r="B1355" s="61" t="s">
        <v>187</v>
      </c>
      <c r="C1355" s="61" t="s">
        <v>2090</v>
      </c>
      <c r="D1355" s="61" t="s">
        <v>3840</v>
      </c>
      <c r="E1355" s="61" t="s">
        <v>1776</v>
      </c>
      <c r="F1355" s="61" t="s">
        <v>1776</v>
      </c>
      <c r="G1355" s="61" t="s">
        <v>1776</v>
      </c>
      <c r="H1355" s="61" t="s">
        <v>1776</v>
      </c>
      <c r="I1355" s="61" t="s">
        <v>1776</v>
      </c>
      <c r="J1355" s="62" t="e">
        <f t="shared" si="62"/>
        <v>#VALUE!</v>
      </c>
      <c r="K1355" s="63"/>
    </row>
    <row r="1356" spans="1:11" ht="14.4">
      <c r="A1356" s="61" t="s">
        <v>1164</v>
      </c>
      <c r="B1356" s="61" t="s">
        <v>187</v>
      </c>
      <c r="C1356" s="61" t="s">
        <v>2090</v>
      </c>
      <c r="D1356" s="61" t="s">
        <v>3938</v>
      </c>
      <c r="E1356" s="61" t="s">
        <v>1776</v>
      </c>
      <c r="F1356" s="61" t="s">
        <v>1776</v>
      </c>
      <c r="G1356" s="61" t="s">
        <v>1776</v>
      </c>
      <c r="H1356" s="61" t="s">
        <v>1776</v>
      </c>
      <c r="I1356" s="61" t="s">
        <v>1776</v>
      </c>
      <c r="J1356" s="62" t="e">
        <f t="shared" si="62"/>
        <v>#VALUE!</v>
      </c>
      <c r="K1356" s="63"/>
    </row>
    <row r="1357" spans="1:11" ht="14.4">
      <c r="A1357" s="61" t="s">
        <v>1164</v>
      </c>
      <c r="B1357" s="61" t="s">
        <v>187</v>
      </c>
      <c r="C1357" s="61" t="s">
        <v>2090</v>
      </c>
      <c r="D1357" s="61" t="s">
        <v>3867</v>
      </c>
      <c r="E1357" s="61" t="s">
        <v>1776</v>
      </c>
      <c r="F1357" s="61" t="s">
        <v>1776</v>
      </c>
      <c r="G1357" s="61" t="s">
        <v>1776</v>
      </c>
      <c r="H1357" s="61" t="s">
        <v>1776</v>
      </c>
      <c r="I1357" s="61" t="s">
        <v>1776</v>
      </c>
      <c r="J1357" s="62" t="e">
        <f t="shared" si="62"/>
        <v>#VALUE!</v>
      </c>
      <c r="K1357" s="63"/>
    </row>
    <row r="1358" spans="1:11" ht="14.4">
      <c r="A1358" s="61" t="s">
        <v>1164</v>
      </c>
      <c r="B1358" s="61" t="s">
        <v>187</v>
      </c>
      <c r="C1358" s="61" t="s">
        <v>2090</v>
      </c>
      <c r="D1358" s="61" t="s">
        <v>3829</v>
      </c>
      <c r="E1358" s="61" t="s">
        <v>1776</v>
      </c>
      <c r="F1358" s="61" t="s">
        <v>1776</v>
      </c>
      <c r="G1358" s="61" t="s">
        <v>1776</v>
      </c>
      <c r="H1358" s="61" t="s">
        <v>1776</v>
      </c>
      <c r="I1358" s="61" t="s">
        <v>1776</v>
      </c>
      <c r="J1358" s="62" t="e">
        <f t="shared" si="62"/>
        <v>#VALUE!</v>
      </c>
      <c r="K1358" s="63"/>
    </row>
    <row r="1359" spans="1:11" ht="14.4">
      <c r="A1359" s="61" t="s">
        <v>1164</v>
      </c>
      <c r="B1359" s="61" t="s">
        <v>187</v>
      </c>
      <c r="C1359" s="61" t="s">
        <v>2090</v>
      </c>
      <c r="D1359" s="61" t="s">
        <v>3807</v>
      </c>
      <c r="E1359" s="61" t="s">
        <v>1776</v>
      </c>
      <c r="F1359" s="61" t="s">
        <v>1776</v>
      </c>
      <c r="G1359" s="61" t="s">
        <v>1776</v>
      </c>
      <c r="H1359" s="61" t="s">
        <v>1776</v>
      </c>
      <c r="I1359" s="61" t="s">
        <v>1776</v>
      </c>
      <c r="J1359" s="62" t="e">
        <f t="shared" si="62"/>
        <v>#VALUE!</v>
      </c>
      <c r="K1359" s="63"/>
    </row>
    <row r="1360" spans="1:11" ht="14.4">
      <c r="A1360" s="61" t="s">
        <v>1164</v>
      </c>
      <c r="B1360" s="61" t="s">
        <v>187</v>
      </c>
      <c r="C1360" s="61" t="s">
        <v>2090</v>
      </c>
      <c r="D1360" s="61" t="s">
        <v>3834</v>
      </c>
      <c r="E1360" s="61" t="s">
        <v>1776</v>
      </c>
      <c r="F1360" s="61" t="s">
        <v>1776</v>
      </c>
      <c r="G1360" s="61" t="s">
        <v>1776</v>
      </c>
      <c r="H1360" s="61" t="s">
        <v>1776</v>
      </c>
      <c r="I1360" s="61" t="s">
        <v>1776</v>
      </c>
      <c r="J1360" s="62" t="e">
        <f t="shared" si="62"/>
        <v>#VALUE!</v>
      </c>
      <c r="K1360" s="63"/>
    </row>
    <row r="1361" spans="1:11" ht="14.4">
      <c r="A1361" s="61" t="s">
        <v>1164</v>
      </c>
      <c r="B1361" s="61" t="s">
        <v>187</v>
      </c>
      <c r="C1361" s="61" t="s">
        <v>2090</v>
      </c>
      <c r="D1361" s="61" t="s">
        <v>4015</v>
      </c>
      <c r="E1361" s="61" t="s">
        <v>1776</v>
      </c>
      <c r="F1361" s="61" t="s">
        <v>1776</v>
      </c>
      <c r="G1361" s="61" t="s">
        <v>1776</v>
      </c>
      <c r="H1361" s="61" t="s">
        <v>1776</v>
      </c>
      <c r="I1361" s="61" t="s">
        <v>1776</v>
      </c>
      <c r="J1361" s="62" t="e">
        <f t="shared" si="62"/>
        <v>#VALUE!</v>
      </c>
      <c r="K1361" s="63"/>
    </row>
    <row r="1362" spans="1:11" ht="14.4">
      <c r="A1362" s="61" t="s">
        <v>1164</v>
      </c>
      <c r="B1362" s="61" t="s">
        <v>187</v>
      </c>
      <c r="C1362" s="61" t="s">
        <v>2090</v>
      </c>
      <c r="D1362" s="61" t="s">
        <v>3886</v>
      </c>
      <c r="E1362" s="61" t="s">
        <v>1776</v>
      </c>
      <c r="F1362" s="61" t="s">
        <v>1776</v>
      </c>
      <c r="G1362" s="61" t="s">
        <v>1776</v>
      </c>
      <c r="H1362" s="61" t="s">
        <v>1776</v>
      </c>
      <c r="I1362" s="61" t="s">
        <v>1776</v>
      </c>
      <c r="J1362" s="62" t="e">
        <f t="shared" si="62"/>
        <v>#VALUE!</v>
      </c>
      <c r="K1362" s="63"/>
    </row>
    <row r="1363" spans="1:11" ht="14.4">
      <c r="A1363" s="61" t="s">
        <v>1458</v>
      </c>
      <c r="B1363" s="61" t="s">
        <v>187</v>
      </c>
      <c r="C1363" s="61" t="s">
        <v>3622</v>
      </c>
      <c r="D1363" s="61" t="s">
        <v>3950</v>
      </c>
      <c r="E1363" s="61" t="s">
        <v>1776</v>
      </c>
      <c r="F1363" s="61" t="s">
        <v>1776</v>
      </c>
      <c r="G1363" s="61" t="s">
        <v>1776</v>
      </c>
      <c r="H1363" s="61" t="s">
        <v>1776</v>
      </c>
      <c r="I1363" s="61" t="s">
        <v>1776</v>
      </c>
      <c r="J1363" s="62" t="e">
        <f t="shared" si="62"/>
        <v>#VALUE!</v>
      </c>
      <c r="K1363" s="63"/>
    </row>
    <row r="1364" spans="1:11" ht="14.4">
      <c r="A1364" s="61" t="s">
        <v>1458</v>
      </c>
      <c r="B1364" s="61" t="s">
        <v>187</v>
      </c>
      <c r="C1364" s="61" t="s">
        <v>3622</v>
      </c>
      <c r="D1364" s="61" t="s">
        <v>3826</v>
      </c>
      <c r="E1364" s="61" t="s">
        <v>1776</v>
      </c>
      <c r="F1364" s="61" t="s">
        <v>1776</v>
      </c>
      <c r="G1364" s="61" t="s">
        <v>1776</v>
      </c>
      <c r="H1364" s="61" t="s">
        <v>1776</v>
      </c>
      <c r="I1364" s="61" t="s">
        <v>1776</v>
      </c>
      <c r="J1364" s="62" t="e">
        <f t="shared" si="62"/>
        <v>#VALUE!</v>
      </c>
      <c r="K1364" s="63"/>
    </row>
    <row r="1365" spans="1:11" ht="14.4">
      <c r="A1365" s="61" t="s">
        <v>1458</v>
      </c>
      <c r="B1365" s="61" t="s">
        <v>187</v>
      </c>
      <c r="C1365" s="61" t="s">
        <v>3622</v>
      </c>
      <c r="D1365" s="61" t="s">
        <v>3859</v>
      </c>
      <c r="E1365" s="61" t="s">
        <v>1776</v>
      </c>
      <c r="F1365" s="61" t="s">
        <v>1776</v>
      </c>
      <c r="G1365" s="61" t="s">
        <v>1776</v>
      </c>
      <c r="H1365" s="61" t="s">
        <v>1776</v>
      </c>
      <c r="I1365" s="61" t="s">
        <v>1776</v>
      </c>
      <c r="J1365" s="62" t="e">
        <f t="shared" si="62"/>
        <v>#VALUE!</v>
      </c>
      <c r="K1365" s="63"/>
    </row>
    <row r="1366" spans="1:11" ht="14.4">
      <c r="A1366" s="61" t="s">
        <v>1458</v>
      </c>
      <c r="B1366" s="61" t="s">
        <v>187</v>
      </c>
      <c r="C1366" s="61" t="s">
        <v>3622</v>
      </c>
      <c r="D1366" s="61" t="s">
        <v>4069</v>
      </c>
      <c r="E1366" s="61" t="s">
        <v>1776</v>
      </c>
      <c r="F1366" s="61" t="s">
        <v>1776</v>
      </c>
      <c r="G1366" s="61" t="s">
        <v>1776</v>
      </c>
      <c r="H1366" s="61" t="s">
        <v>1776</v>
      </c>
      <c r="I1366" s="61" t="s">
        <v>1776</v>
      </c>
      <c r="J1366" s="62" t="e">
        <f t="shared" si="62"/>
        <v>#VALUE!</v>
      </c>
      <c r="K1366" s="63"/>
    </row>
    <row r="1367" spans="1:11" ht="14.4">
      <c r="A1367" s="61" t="s">
        <v>1458</v>
      </c>
      <c r="B1367" s="61" t="s">
        <v>187</v>
      </c>
      <c r="C1367" s="61" t="s">
        <v>3622</v>
      </c>
      <c r="D1367" s="61" t="s">
        <v>3794</v>
      </c>
      <c r="E1367" s="61" t="s">
        <v>1776</v>
      </c>
      <c r="F1367" s="61" t="s">
        <v>1776</v>
      </c>
      <c r="G1367" s="61" t="s">
        <v>1776</v>
      </c>
      <c r="H1367" s="61" t="s">
        <v>1776</v>
      </c>
      <c r="I1367" s="61" t="s">
        <v>1776</v>
      </c>
      <c r="J1367" s="62" t="e">
        <f t="shared" si="62"/>
        <v>#VALUE!</v>
      </c>
      <c r="K1367" s="63"/>
    </row>
    <row r="1368" spans="1:11" ht="14.4">
      <c r="A1368" s="61" t="s">
        <v>1458</v>
      </c>
      <c r="B1368" s="61" t="s">
        <v>187</v>
      </c>
      <c r="C1368" s="61" t="s">
        <v>3622</v>
      </c>
      <c r="D1368" s="61" t="s">
        <v>3862</v>
      </c>
      <c r="E1368" s="61" t="s">
        <v>1776</v>
      </c>
      <c r="F1368" s="61" t="s">
        <v>1776</v>
      </c>
      <c r="G1368" s="61" t="s">
        <v>1776</v>
      </c>
      <c r="H1368" s="61" t="s">
        <v>1776</v>
      </c>
      <c r="I1368" s="61" t="s">
        <v>1776</v>
      </c>
      <c r="J1368" s="62" t="e">
        <f t="shared" si="62"/>
        <v>#VALUE!</v>
      </c>
      <c r="K1368" s="63"/>
    </row>
    <row r="1369" spans="1:11" ht="14.4">
      <c r="A1369" s="61" t="s">
        <v>1458</v>
      </c>
      <c r="B1369" s="61" t="s">
        <v>187</v>
      </c>
      <c r="C1369" s="61" t="s">
        <v>3622</v>
      </c>
      <c r="D1369" s="61" t="s">
        <v>3834</v>
      </c>
      <c r="E1369" s="61" t="s">
        <v>1776</v>
      </c>
      <c r="F1369" s="61" t="s">
        <v>1776</v>
      </c>
      <c r="G1369" s="61" t="s">
        <v>1776</v>
      </c>
      <c r="H1369" s="61" t="s">
        <v>1776</v>
      </c>
      <c r="I1369" s="61" t="s">
        <v>1776</v>
      </c>
      <c r="J1369" s="62" t="e">
        <f t="shared" si="62"/>
        <v>#VALUE!</v>
      </c>
      <c r="K1369" s="63"/>
    </row>
    <row r="1370" spans="1:11" ht="14.4">
      <c r="A1370" s="61" t="s">
        <v>1458</v>
      </c>
      <c r="B1370" s="61" t="s">
        <v>187</v>
      </c>
      <c r="C1370" s="61" t="s">
        <v>3622</v>
      </c>
      <c r="D1370" s="61" t="s">
        <v>3823</v>
      </c>
      <c r="E1370" s="61" t="s">
        <v>1776</v>
      </c>
      <c r="F1370" s="61" t="s">
        <v>1776</v>
      </c>
      <c r="G1370" s="61" t="s">
        <v>1776</v>
      </c>
      <c r="H1370" s="61" t="s">
        <v>1776</v>
      </c>
      <c r="I1370" s="61" t="s">
        <v>1776</v>
      </c>
      <c r="J1370" s="62" t="e">
        <f t="shared" si="62"/>
        <v>#VALUE!</v>
      </c>
      <c r="K1370" s="63"/>
    </row>
    <row r="1371" spans="1:11" ht="14.4">
      <c r="A1371" s="61" t="s">
        <v>1458</v>
      </c>
      <c r="B1371" s="61" t="s">
        <v>187</v>
      </c>
      <c r="C1371" s="61" t="s">
        <v>3622</v>
      </c>
      <c r="D1371" s="61" t="s">
        <v>3872</v>
      </c>
      <c r="E1371" s="61" t="s">
        <v>1776</v>
      </c>
      <c r="F1371" s="61" t="s">
        <v>1776</v>
      </c>
      <c r="G1371" s="61" t="s">
        <v>1776</v>
      </c>
      <c r="H1371" s="61" t="s">
        <v>1776</v>
      </c>
      <c r="I1371" s="61" t="s">
        <v>1776</v>
      </c>
      <c r="J1371" s="62" t="e">
        <f t="shared" si="62"/>
        <v>#VALUE!</v>
      </c>
      <c r="K1371" s="63"/>
    </row>
    <row r="1372" spans="1:11" ht="14.4">
      <c r="A1372" s="61" t="s">
        <v>1193</v>
      </c>
      <c r="B1372" s="61" t="s">
        <v>187</v>
      </c>
      <c r="C1372" s="61" t="s">
        <v>3622</v>
      </c>
      <c r="D1372" s="61" t="s">
        <v>3960</v>
      </c>
      <c r="E1372" s="61" t="s">
        <v>1776</v>
      </c>
      <c r="F1372" s="61" t="s">
        <v>1776</v>
      </c>
      <c r="G1372" s="61" t="s">
        <v>1776</v>
      </c>
      <c r="H1372" s="61" t="s">
        <v>1776</v>
      </c>
      <c r="I1372" s="61" t="s">
        <v>1776</v>
      </c>
      <c r="J1372" s="62" t="e">
        <f t="shared" si="62"/>
        <v>#VALUE!</v>
      </c>
      <c r="K1372" s="63"/>
    </row>
    <row r="1373" spans="1:11" ht="14.4">
      <c r="A1373" s="61" t="s">
        <v>1193</v>
      </c>
      <c r="B1373" s="61" t="s">
        <v>187</v>
      </c>
      <c r="C1373" s="61" t="s">
        <v>3622</v>
      </c>
      <c r="D1373" s="61" t="s">
        <v>3826</v>
      </c>
      <c r="E1373" s="61" t="s">
        <v>1776</v>
      </c>
      <c r="F1373" s="61" t="s">
        <v>1776</v>
      </c>
      <c r="G1373" s="61" t="s">
        <v>1776</v>
      </c>
      <c r="H1373" s="61" t="s">
        <v>1776</v>
      </c>
      <c r="I1373" s="61" t="s">
        <v>1776</v>
      </c>
      <c r="J1373" s="62" t="e">
        <f t="shared" si="62"/>
        <v>#VALUE!</v>
      </c>
      <c r="K1373" s="63"/>
    </row>
    <row r="1374" spans="1:11" ht="14.4">
      <c r="A1374" s="61" t="s">
        <v>1193</v>
      </c>
      <c r="B1374" s="61" t="s">
        <v>187</v>
      </c>
      <c r="C1374" s="61" t="s">
        <v>3622</v>
      </c>
      <c r="D1374" s="61" t="s">
        <v>3867</v>
      </c>
      <c r="E1374" s="61" t="s">
        <v>1776</v>
      </c>
      <c r="F1374" s="61" t="s">
        <v>1776</v>
      </c>
      <c r="G1374" s="61" t="s">
        <v>1776</v>
      </c>
      <c r="H1374" s="61" t="s">
        <v>1776</v>
      </c>
      <c r="I1374" s="61" t="s">
        <v>1776</v>
      </c>
      <c r="J1374" s="62" t="e">
        <f t="shared" si="62"/>
        <v>#VALUE!</v>
      </c>
      <c r="K1374" s="63"/>
    </row>
    <row r="1375" spans="1:11" ht="14.4">
      <c r="A1375" s="61" t="s">
        <v>1193</v>
      </c>
      <c r="B1375" s="61" t="s">
        <v>187</v>
      </c>
      <c r="C1375" s="61" t="s">
        <v>3622</v>
      </c>
      <c r="D1375" s="61" t="s">
        <v>3811</v>
      </c>
      <c r="E1375" s="61" t="s">
        <v>1776</v>
      </c>
      <c r="F1375" s="61" t="s">
        <v>1776</v>
      </c>
      <c r="G1375" s="61" t="s">
        <v>1776</v>
      </c>
      <c r="H1375" s="61" t="s">
        <v>1776</v>
      </c>
      <c r="I1375" s="61" t="s">
        <v>1776</v>
      </c>
      <c r="J1375" s="62" t="e">
        <f t="shared" si="62"/>
        <v>#VALUE!</v>
      </c>
      <c r="K1375" s="63"/>
    </row>
    <row r="1376" spans="1:11" ht="14.4">
      <c r="A1376" s="61" t="s">
        <v>1193</v>
      </c>
      <c r="B1376" s="61" t="s">
        <v>187</v>
      </c>
      <c r="C1376" s="61" t="s">
        <v>3622</v>
      </c>
      <c r="D1376" s="61" t="s">
        <v>3802</v>
      </c>
      <c r="E1376" s="61" t="s">
        <v>1776</v>
      </c>
      <c r="F1376" s="61" t="s">
        <v>1776</v>
      </c>
      <c r="G1376" s="61" t="s">
        <v>1776</v>
      </c>
      <c r="H1376" s="61" t="s">
        <v>1776</v>
      </c>
      <c r="I1376" s="61" t="s">
        <v>1776</v>
      </c>
      <c r="J1376" s="62" t="e">
        <f t="shared" si="62"/>
        <v>#VALUE!</v>
      </c>
      <c r="K1376" s="63"/>
    </row>
    <row r="1377" spans="1:11" ht="14.4">
      <c r="A1377" s="61" t="s">
        <v>1193</v>
      </c>
      <c r="B1377" s="61" t="s">
        <v>187</v>
      </c>
      <c r="C1377" s="61" t="s">
        <v>3622</v>
      </c>
      <c r="D1377" s="61" t="s">
        <v>3807</v>
      </c>
      <c r="E1377" s="61" t="s">
        <v>3812</v>
      </c>
      <c r="F1377" s="61" t="s">
        <v>5631</v>
      </c>
      <c r="G1377" s="61" t="s">
        <v>3904</v>
      </c>
      <c r="H1377" s="61" t="s">
        <v>5631</v>
      </c>
      <c r="I1377" s="61" t="s">
        <v>3904</v>
      </c>
      <c r="J1377" s="62" t="e">
        <f t="shared" si="62"/>
        <v>#VALUE!</v>
      </c>
      <c r="K1377" s="63">
        <v>1</v>
      </c>
    </row>
    <row r="1378" spans="1:11" ht="14.4">
      <c r="A1378" s="61" t="s">
        <v>1193</v>
      </c>
      <c r="B1378" s="61" t="s">
        <v>187</v>
      </c>
      <c r="C1378" s="61" t="s">
        <v>3622</v>
      </c>
      <c r="D1378" s="61" t="s">
        <v>3837</v>
      </c>
      <c r="E1378" s="61" t="s">
        <v>3812</v>
      </c>
      <c r="F1378" s="61" t="s">
        <v>5631</v>
      </c>
      <c r="G1378" s="61" t="s">
        <v>3767</v>
      </c>
      <c r="H1378" s="61" t="s">
        <v>5631</v>
      </c>
      <c r="I1378" s="61" t="s">
        <v>3767</v>
      </c>
      <c r="J1378" s="62" t="e">
        <f t="shared" si="62"/>
        <v>#VALUE!</v>
      </c>
      <c r="K1378" s="63">
        <v>0</v>
      </c>
    </row>
    <row r="1379" spans="1:11" ht="14.4">
      <c r="A1379" s="61" t="s">
        <v>1193</v>
      </c>
      <c r="B1379" s="61" t="s">
        <v>187</v>
      </c>
      <c r="C1379" s="61" t="s">
        <v>3622</v>
      </c>
      <c r="D1379" s="61" t="s">
        <v>3957</v>
      </c>
      <c r="E1379" s="61" t="s">
        <v>3812</v>
      </c>
      <c r="F1379" s="61" t="s">
        <v>5631</v>
      </c>
      <c r="G1379" s="61" t="s">
        <v>3767</v>
      </c>
      <c r="H1379" s="61" t="s">
        <v>5631</v>
      </c>
      <c r="I1379" s="61" t="s">
        <v>3767</v>
      </c>
      <c r="J1379" s="62" t="e">
        <f t="shared" si="62"/>
        <v>#VALUE!</v>
      </c>
      <c r="K1379" s="63">
        <v>0</v>
      </c>
    </row>
    <row r="1380" spans="1:11" ht="14.4">
      <c r="A1380" s="61" t="s">
        <v>1193</v>
      </c>
      <c r="B1380" s="61" t="s">
        <v>187</v>
      </c>
      <c r="C1380" s="61" t="s">
        <v>3622</v>
      </c>
      <c r="D1380" s="61" t="s">
        <v>3947</v>
      </c>
      <c r="E1380" s="61" t="s">
        <v>3812</v>
      </c>
      <c r="F1380" s="61" t="s">
        <v>5631</v>
      </c>
      <c r="G1380" s="61" t="s">
        <v>3767</v>
      </c>
      <c r="H1380" s="61" t="s">
        <v>5631</v>
      </c>
      <c r="I1380" s="61" t="s">
        <v>3767</v>
      </c>
      <c r="J1380" s="62" t="e">
        <f t="shared" si="62"/>
        <v>#VALUE!</v>
      </c>
      <c r="K1380" s="63">
        <v>0</v>
      </c>
    </row>
    <row r="1381" spans="1:11" ht="14.4">
      <c r="A1381" s="61" t="s">
        <v>1193</v>
      </c>
      <c r="B1381" s="61" t="s">
        <v>187</v>
      </c>
      <c r="C1381" s="61" t="s">
        <v>3622</v>
      </c>
      <c r="D1381" s="61" t="s">
        <v>3834</v>
      </c>
      <c r="E1381" s="61" t="s">
        <v>1776</v>
      </c>
      <c r="F1381" s="61" t="s">
        <v>1776</v>
      </c>
      <c r="G1381" s="61" t="s">
        <v>1776</v>
      </c>
      <c r="H1381" s="61" t="s">
        <v>1776</v>
      </c>
      <c r="I1381" s="61" t="s">
        <v>1776</v>
      </c>
      <c r="J1381" s="62" t="e">
        <f t="shared" si="62"/>
        <v>#VALUE!</v>
      </c>
      <c r="K1381" s="63"/>
    </row>
    <row r="1382" spans="1:11" ht="14.4">
      <c r="A1382" s="61" t="s">
        <v>1193</v>
      </c>
      <c r="B1382" s="61" t="s">
        <v>187</v>
      </c>
      <c r="C1382" s="61" t="s">
        <v>3622</v>
      </c>
      <c r="D1382" s="61" t="s">
        <v>3823</v>
      </c>
      <c r="E1382" s="61" t="s">
        <v>1776</v>
      </c>
      <c r="F1382" s="61" t="s">
        <v>1776</v>
      </c>
      <c r="G1382" s="61" t="s">
        <v>1776</v>
      </c>
      <c r="H1382" s="61" t="s">
        <v>1776</v>
      </c>
      <c r="I1382" s="61" t="s">
        <v>1776</v>
      </c>
      <c r="J1382" s="62" t="e">
        <f t="shared" si="62"/>
        <v>#VALUE!</v>
      </c>
      <c r="K1382" s="63"/>
    </row>
    <row r="1383" spans="1:11" ht="14.4">
      <c r="A1383" s="61" t="s">
        <v>1193</v>
      </c>
      <c r="B1383" s="61" t="s">
        <v>187</v>
      </c>
      <c r="C1383" s="61" t="s">
        <v>3622</v>
      </c>
      <c r="D1383" s="61" t="s">
        <v>3852</v>
      </c>
      <c r="E1383" s="61" t="s">
        <v>1776</v>
      </c>
      <c r="F1383" s="61" t="s">
        <v>1776</v>
      </c>
      <c r="G1383" s="61" t="s">
        <v>1776</v>
      </c>
      <c r="H1383" s="61" t="s">
        <v>1776</v>
      </c>
      <c r="I1383" s="61" t="s">
        <v>1776</v>
      </c>
      <c r="J1383" s="62" t="e">
        <f t="shared" si="62"/>
        <v>#VALUE!</v>
      </c>
      <c r="K1383" s="63"/>
    </row>
    <row r="1384" spans="1:11" ht="14.4">
      <c r="A1384" s="61" t="s">
        <v>1198</v>
      </c>
      <c r="B1384" s="61" t="s">
        <v>187</v>
      </c>
      <c r="C1384" s="61" t="s">
        <v>2090</v>
      </c>
      <c r="D1384" s="61" t="s">
        <v>3938</v>
      </c>
      <c r="E1384" s="61" t="s">
        <v>1776</v>
      </c>
      <c r="F1384" s="61" t="s">
        <v>1776</v>
      </c>
      <c r="G1384" s="61" t="s">
        <v>1776</v>
      </c>
      <c r="H1384" s="61" t="s">
        <v>1776</v>
      </c>
      <c r="I1384" s="61" t="s">
        <v>1776</v>
      </c>
      <c r="J1384" s="62" t="e">
        <f t="shared" si="62"/>
        <v>#VALUE!</v>
      </c>
      <c r="K1384" s="63"/>
    </row>
    <row r="1385" spans="1:11" ht="14.4">
      <c r="A1385" s="61" t="s">
        <v>1198</v>
      </c>
      <c r="B1385" s="61" t="s">
        <v>187</v>
      </c>
      <c r="C1385" s="61" t="s">
        <v>2090</v>
      </c>
      <c r="D1385" s="61" t="s">
        <v>3950</v>
      </c>
      <c r="E1385" s="61" t="s">
        <v>1776</v>
      </c>
      <c r="F1385" s="61" t="s">
        <v>1776</v>
      </c>
      <c r="G1385" s="61" t="s">
        <v>1776</v>
      </c>
      <c r="H1385" s="61" t="s">
        <v>1776</v>
      </c>
      <c r="I1385" s="61" t="s">
        <v>1776</v>
      </c>
      <c r="J1385" s="62" t="e">
        <f t="shared" si="62"/>
        <v>#VALUE!</v>
      </c>
      <c r="K1385" s="63"/>
    </row>
    <row r="1386" spans="1:11" ht="14.4">
      <c r="A1386" s="61" t="s">
        <v>1198</v>
      </c>
      <c r="B1386" s="61" t="s">
        <v>187</v>
      </c>
      <c r="C1386" s="61" t="s">
        <v>2090</v>
      </c>
      <c r="D1386" s="61" t="s">
        <v>3867</v>
      </c>
      <c r="E1386" s="61" t="s">
        <v>1776</v>
      </c>
      <c r="F1386" s="61" t="s">
        <v>1776</v>
      </c>
      <c r="G1386" s="61" t="s">
        <v>1776</v>
      </c>
      <c r="H1386" s="61" t="s">
        <v>1776</v>
      </c>
      <c r="I1386" s="61" t="s">
        <v>1776</v>
      </c>
      <c r="J1386" s="62" t="e">
        <f t="shared" si="62"/>
        <v>#VALUE!</v>
      </c>
      <c r="K1386" s="63"/>
    </row>
    <row r="1387" spans="1:11" ht="14.4">
      <c r="A1387" s="61" t="s">
        <v>1198</v>
      </c>
      <c r="B1387" s="61" t="s">
        <v>187</v>
      </c>
      <c r="C1387" s="61" t="s">
        <v>2090</v>
      </c>
      <c r="D1387" s="61" t="s">
        <v>3829</v>
      </c>
      <c r="E1387" s="61" t="s">
        <v>1776</v>
      </c>
      <c r="F1387" s="61" t="s">
        <v>1776</v>
      </c>
      <c r="G1387" s="61" t="s">
        <v>1776</v>
      </c>
      <c r="H1387" s="61" t="s">
        <v>1776</v>
      </c>
      <c r="I1387" s="61" t="s">
        <v>1776</v>
      </c>
      <c r="J1387" s="62" t="e">
        <f t="shared" si="62"/>
        <v>#VALUE!</v>
      </c>
      <c r="K1387" s="63"/>
    </row>
    <row r="1388" spans="1:11" ht="14.4">
      <c r="A1388" s="61" t="s">
        <v>1198</v>
      </c>
      <c r="B1388" s="61" t="s">
        <v>187</v>
      </c>
      <c r="C1388" s="61" t="s">
        <v>2090</v>
      </c>
      <c r="D1388" s="61" t="s">
        <v>3798</v>
      </c>
      <c r="E1388" s="61" t="s">
        <v>1776</v>
      </c>
      <c r="F1388" s="61" t="s">
        <v>1776</v>
      </c>
      <c r="G1388" s="61" t="s">
        <v>1776</v>
      </c>
      <c r="H1388" s="61" t="s">
        <v>1776</v>
      </c>
      <c r="I1388" s="61" t="s">
        <v>1776</v>
      </c>
      <c r="J1388" s="62" t="e">
        <f t="shared" si="62"/>
        <v>#VALUE!</v>
      </c>
      <c r="K1388" s="63"/>
    </row>
    <row r="1389" spans="1:11" ht="14.4">
      <c r="A1389" s="61" t="s">
        <v>1198</v>
      </c>
      <c r="B1389" s="61" t="s">
        <v>187</v>
      </c>
      <c r="C1389" s="61" t="s">
        <v>2090</v>
      </c>
      <c r="D1389" s="61" t="s">
        <v>3947</v>
      </c>
      <c r="E1389" s="61" t="s">
        <v>3812</v>
      </c>
      <c r="F1389" s="61" t="s">
        <v>5654</v>
      </c>
      <c r="G1389" s="61" t="s">
        <v>3767</v>
      </c>
      <c r="H1389" s="61" t="s">
        <v>5631</v>
      </c>
      <c r="I1389" s="61" t="s">
        <v>3767</v>
      </c>
      <c r="J1389" s="62" t="e">
        <f t="shared" si="62"/>
        <v>#VALUE!</v>
      </c>
      <c r="K1389" s="63">
        <v>0</v>
      </c>
    </row>
    <row r="1390" spans="1:11" ht="14.4">
      <c r="A1390" s="61" t="s">
        <v>1198</v>
      </c>
      <c r="B1390" s="61" t="s">
        <v>187</v>
      </c>
      <c r="C1390" s="61" t="s">
        <v>2090</v>
      </c>
      <c r="D1390" s="61" t="s">
        <v>3782</v>
      </c>
      <c r="E1390" s="61" t="s">
        <v>3812</v>
      </c>
      <c r="F1390" s="61" t="s">
        <v>5631</v>
      </c>
      <c r="G1390" s="61" t="s">
        <v>3767</v>
      </c>
      <c r="H1390" s="61" t="s">
        <v>5631</v>
      </c>
      <c r="I1390" s="61" t="s">
        <v>3767</v>
      </c>
      <c r="J1390" s="62" t="e">
        <f t="shared" si="62"/>
        <v>#VALUE!</v>
      </c>
      <c r="K1390" s="63">
        <v>0</v>
      </c>
    </row>
    <row r="1391" spans="1:11" ht="14.4">
      <c r="A1391" s="61" t="s">
        <v>1198</v>
      </c>
      <c r="B1391" s="61" t="s">
        <v>187</v>
      </c>
      <c r="C1391" s="61" t="s">
        <v>2090</v>
      </c>
      <c r="D1391" s="61" t="s">
        <v>3834</v>
      </c>
      <c r="E1391" s="61" t="s">
        <v>1776</v>
      </c>
      <c r="F1391" s="61" t="s">
        <v>1776</v>
      </c>
      <c r="G1391" s="61" t="s">
        <v>1776</v>
      </c>
      <c r="H1391" s="61" t="s">
        <v>1776</v>
      </c>
      <c r="I1391" s="61" t="s">
        <v>1776</v>
      </c>
      <c r="J1391" s="62" t="e">
        <f t="shared" si="62"/>
        <v>#VALUE!</v>
      </c>
      <c r="K1391" s="63"/>
    </row>
    <row r="1392" spans="1:11" ht="14.4">
      <c r="A1392" s="61" t="s">
        <v>1198</v>
      </c>
      <c r="B1392" s="61" t="s">
        <v>187</v>
      </c>
      <c r="C1392" s="61" t="s">
        <v>2090</v>
      </c>
      <c r="D1392" s="61" t="s">
        <v>3823</v>
      </c>
      <c r="E1392" s="61" t="s">
        <v>1776</v>
      </c>
      <c r="F1392" s="61" t="s">
        <v>1776</v>
      </c>
      <c r="G1392" s="61" t="s">
        <v>1776</v>
      </c>
      <c r="H1392" s="61" t="s">
        <v>1776</v>
      </c>
      <c r="I1392" s="61" t="s">
        <v>1776</v>
      </c>
      <c r="J1392" s="62" t="e">
        <f t="shared" si="62"/>
        <v>#VALUE!</v>
      </c>
      <c r="K1392" s="63"/>
    </row>
    <row r="1393" spans="1:11" ht="14.4">
      <c r="A1393" s="61" t="s">
        <v>1198</v>
      </c>
      <c r="B1393" s="61" t="s">
        <v>187</v>
      </c>
      <c r="C1393" s="61" t="s">
        <v>2090</v>
      </c>
      <c r="D1393" s="61" t="s">
        <v>3852</v>
      </c>
      <c r="E1393" s="61" t="s">
        <v>1776</v>
      </c>
      <c r="F1393" s="61" t="s">
        <v>1776</v>
      </c>
      <c r="G1393" s="61" t="s">
        <v>1776</v>
      </c>
      <c r="H1393" s="61" t="s">
        <v>1776</v>
      </c>
      <c r="I1393" s="61" t="s">
        <v>1776</v>
      </c>
      <c r="J1393" s="62" t="e">
        <f t="shared" si="62"/>
        <v>#VALUE!</v>
      </c>
      <c r="K1393" s="63"/>
    </row>
    <row r="1394" spans="1:11" ht="14.4">
      <c r="A1394" s="61" t="s">
        <v>1320</v>
      </c>
      <c r="B1394" s="61" t="s">
        <v>187</v>
      </c>
      <c r="C1394" s="61" t="s">
        <v>2090</v>
      </c>
      <c r="D1394" s="61" t="s">
        <v>3840</v>
      </c>
      <c r="E1394" s="61" t="s">
        <v>1776</v>
      </c>
      <c r="F1394" s="61" t="s">
        <v>1776</v>
      </c>
      <c r="G1394" s="61" t="s">
        <v>1776</v>
      </c>
      <c r="H1394" s="61" t="s">
        <v>1776</v>
      </c>
      <c r="I1394" s="61" t="s">
        <v>1776</v>
      </c>
      <c r="J1394" s="62" t="e">
        <f t="shared" si="62"/>
        <v>#VALUE!</v>
      </c>
      <c r="K1394" s="63"/>
    </row>
    <row r="1395" spans="1:11" ht="14.4">
      <c r="A1395" s="61" t="s">
        <v>1320</v>
      </c>
      <c r="B1395" s="61" t="s">
        <v>187</v>
      </c>
      <c r="C1395" s="61" t="s">
        <v>2090</v>
      </c>
      <c r="D1395" s="61" t="s">
        <v>3938</v>
      </c>
      <c r="E1395" s="61" t="s">
        <v>1776</v>
      </c>
      <c r="F1395" s="61" t="s">
        <v>1776</v>
      </c>
      <c r="G1395" s="61" t="s">
        <v>1776</v>
      </c>
      <c r="H1395" s="61" t="s">
        <v>1776</v>
      </c>
      <c r="I1395" s="61" t="s">
        <v>1776</v>
      </c>
      <c r="J1395" s="62" t="e">
        <f t="shared" si="62"/>
        <v>#VALUE!</v>
      </c>
      <c r="K1395" s="63"/>
    </row>
    <row r="1396" spans="1:11" ht="14.4">
      <c r="A1396" s="61" t="s">
        <v>1320</v>
      </c>
      <c r="B1396" s="61" t="s">
        <v>187</v>
      </c>
      <c r="C1396" s="61" t="s">
        <v>2090</v>
      </c>
      <c r="D1396" s="61" t="s">
        <v>3859</v>
      </c>
      <c r="E1396" s="61" t="s">
        <v>1776</v>
      </c>
      <c r="F1396" s="61" t="s">
        <v>1776</v>
      </c>
      <c r="G1396" s="61" t="s">
        <v>1776</v>
      </c>
      <c r="H1396" s="61" t="s">
        <v>1776</v>
      </c>
      <c r="I1396" s="61" t="s">
        <v>1776</v>
      </c>
      <c r="J1396" s="62" t="e">
        <f t="shared" si="62"/>
        <v>#VALUE!</v>
      </c>
      <c r="K1396" s="63"/>
    </row>
    <row r="1397" spans="1:11" ht="14.4">
      <c r="A1397" s="61" t="s">
        <v>1320</v>
      </c>
      <c r="B1397" s="61" t="s">
        <v>187</v>
      </c>
      <c r="C1397" s="61" t="s">
        <v>2090</v>
      </c>
      <c r="D1397" s="61" t="s">
        <v>3789</v>
      </c>
      <c r="E1397" s="61" t="s">
        <v>1776</v>
      </c>
      <c r="F1397" s="61" t="s">
        <v>1776</v>
      </c>
      <c r="G1397" s="61" t="s">
        <v>1776</v>
      </c>
      <c r="H1397" s="61" t="s">
        <v>1776</v>
      </c>
      <c r="I1397" s="61" t="s">
        <v>1776</v>
      </c>
      <c r="J1397" s="62" t="e">
        <f t="shared" si="62"/>
        <v>#VALUE!</v>
      </c>
      <c r="K1397" s="63"/>
    </row>
    <row r="1398" spans="1:11" ht="14.4">
      <c r="A1398" s="61" t="s">
        <v>1320</v>
      </c>
      <c r="B1398" s="61" t="s">
        <v>187</v>
      </c>
      <c r="C1398" s="61" t="s">
        <v>2090</v>
      </c>
      <c r="D1398" s="61" t="s">
        <v>3921</v>
      </c>
      <c r="E1398" s="61" t="s">
        <v>1776</v>
      </c>
      <c r="F1398" s="61" t="s">
        <v>1776</v>
      </c>
      <c r="G1398" s="61" t="s">
        <v>1776</v>
      </c>
      <c r="H1398" s="61" t="s">
        <v>1776</v>
      </c>
      <c r="I1398" s="61" t="s">
        <v>1776</v>
      </c>
      <c r="J1398" s="62" t="e">
        <f t="shared" si="62"/>
        <v>#VALUE!</v>
      </c>
      <c r="K1398" s="63"/>
    </row>
    <row r="1399" spans="1:11" ht="14.4">
      <c r="A1399" s="61" t="s">
        <v>1320</v>
      </c>
      <c r="B1399" s="61" t="s">
        <v>187</v>
      </c>
      <c r="C1399" s="61" t="s">
        <v>2090</v>
      </c>
      <c r="D1399" s="61" t="s">
        <v>3807</v>
      </c>
      <c r="E1399" s="61" t="s">
        <v>1776</v>
      </c>
      <c r="F1399" s="61" t="s">
        <v>1776</v>
      </c>
      <c r="G1399" s="61" t="s">
        <v>1776</v>
      </c>
      <c r="H1399" s="61" t="s">
        <v>1776</v>
      </c>
      <c r="I1399" s="61" t="s">
        <v>1776</v>
      </c>
      <c r="J1399" s="62" t="e">
        <f t="shared" si="62"/>
        <v>#VALUE!</v>
      </c>
      <c r="K1399" s="63"/>
    </row>
    <row r="1400" spans="1:11" ht="14.4">
      <c r="A1400" s="61" t="s">
        <v>1320</v>
      </c>
      <c r="B1400" s="61" t="s">
        <v>187</v>
      </c>
      <c r="C1400" s="61" t="s">
        <v>2090</v>
      </c>
      <c r="D1400" s="61" t="s">
        <v>3834</v>
      </c>
      <c r="E1400" s="61" t="s">
        <v>1776</v>
      </c>
      <c r="F1400" s="61" t="s">
        <v>1776</v>
      </c>
      <c r="G1400" s="61" t="s">
        <v>1776</v>
      </c>
      <c r="H1400" s="61" t="s">
        <v>1776</v>
      </c>
      <c r="I1400" s="61" t="s">
        <v>1776</v>
      </c>
      <c r="J1400" s="62" t="e">
        <f t="shared" si="62"/>
        <v>#VALUE!</v>
      </c>
      <c r="K1400" s="63"/>
    </row>
    <row r="1401" spans="1:11" ht="14.4">
      <c r="A1401" s="61" t="s">
        <v>1320</v>
      </c>
      <c r="B1401" s="61" t="s">
        <v>187</v>
      </c>
      <c r="C1401" s="61" t="s">
        <v>2090</v>
      </c>
      <c r="D1401" s="61" t="s">
        <v>3872</v>
      </c>
      <c r="E1401" s="61" t="s">
        <v>3820</v>
      </c>
      <c r="F1401" s="61" t="s">
        <v>5631</v>
      </c>
      <c r="G1401" s="61" t="s">
        <v>3767</v>
      </c>
      <c r="H1401" s="61" t="s">
        <v>5631</v>
      </c>
      <c r="I1401" s="61" t="s">
        <v>3767</v>
      </c>
      <c r="J1401" s="62" t="e">
        <f t="shared" si="62"/>
        <v>#VALUE!</v>
      </c>
      <c r="K1401" s="63">
        <v>0</v>
      </c>
    </row>
    <row r="1402" spans="1:11" ht="14.4">
      <c r="A1402" s="61" t="s">
        <v>1320</v>
      </c>
      <c r="B1402" s="61" t="s">
        <v>187</v>
      </c>
      <c r="C1402" s="61" t="s">
        <v>2090</v>
      </c>
      <c r="D1402" s="61" t="s">
        <v>4015</v>
      </c>
      <c r="E1402" s="61" t="s">
        <v>1776</v>
      </c>
      <c r="F1402" s="61" t="s">
        <v>1776</v>
      </c>
      <c r="G1402" s="61" t="s">
        <v>1776</v>
      </c>
      <c r="H1402" s="61" t="s">
        <v>1776</v>
      </c>
      <c r="I1402" s="61" t="s">
        <v>1776</v>
      </c>
      <c r="J1402" s="62" t="e">
        <f t="shared" si="62"/>
        <v>#VALUE!</v>
      </c>
      <c r="K1402" s="63"/>
    </row>
    <row r="1403" spans="1:11" ht="14.4">
      <c r="A1403" s="61" t="s">
        <v>1320</v>
      </c>
      <c r="B1403" s="61" t="s">
        <v>187</v>
      </c>
      <c r="C1403" s="61" t="s">
        <v>2090</v>
      </c>
      <c r="D1403" s="61" t="s">
        <v>3886</v>
      </c>
      <c r="E1403" s="61" t="s">
        <v>1776</v>
      </c>
      <c r="F1403" s="61" t="s">
        <v>1776</v>
      </c>
      <c r="G1403" s="61" t="s">
        <v>1776</v>
      </c>
      <c r="H1403" s="61" t="s">
        <v>1776</v>
      </c>
      <c r="I1403" s="61" t="s">
        <v>1776</v>
      </c>
      <c r="J1403" s="62" t="e">
        <f t="shared" si="62"/>
        <v>#VALUE!</v>
      </c>
      <c r="K1403" s="63"/>
    </row>
    <row r="1404" spans="1:11" ht="14.4">
      <c r="A1404" s="61" t="s">
        <v>1237</v>
      </c>
      <c r="B1404" s="61" t="s">
        <v>187</v>
      </c>
      <c r="C1404" s="61" t="s">
        <v>2090</v>
      </c>
      <c r="D1404" s="61" t="s">
        <v>3826</v>
      </c>
      <c r="E1404" s="61" t="s">
        <v>1776</v>
      </c>
      <c r="F1404" s="61" t="s">
        <v>1776</v>
      </c>
      <c r="G1404" s="61" t="s">
        <v>1776</v>
      </c>
      <c r="H1404" s="61" t="s">
        <v>1776</v>
      </c>
      <c r="I1404" s="61" t="s">
        <v>1776</v>
      </c>
      <c r="J1404" s="62" t="e">
        <f t="shared" si="62"/>
        <v>#VALUE!</v>
      </c>
      <c r="K1404" s="63"/>
    </row>
    <row r="1405" spans="1:11" ht="14.4">
      <c r="A1405" s="61" t="s">
        <v>1237</v>
      </c>
      <c r="B1405" s="61" t="s">
        <v>187</v>
      </c>
      <c r="C1405" s="61" t="s">
        <v>2090</v>
      </c>
      <c r="D1405" s="61" t="s">
        <v>3992</v>
      </c>
      <c r="E1405" s="61" t="s">
        <v>1776</v>
      </c>
      <c r="F1405" s="61" t="s">
        <v>1776</v>
      </c>
      <c r="G1405" s="61" t="s">
        <v>1776</v>
      </c>
      <c r="H1405" s="61" t="s">
        <v>1776</v>
      </c>
      <c r="I1405" s="61" t="s">
        <v>1776</v>
      </c>
      <c r="J1405" s="62" t="e">
        <f t="shared" si="62"/>
        <v>#VALUE!</v>
      </c>
      <c r="K1405" s="63"/>
    </row>
    <row r="1406" spans="1:11" ht="14.4">
      <c r="A1406" s="61" t="s">
        <v>1237</v>
      </c>
      <c r="B1406" s="61" t="s">
        <v>187</v>
      </c>
      <c r="C1406" s="61" t="s">
        <v>2090</v>
      </c>
      <c r="D1406" s="61" t="s">
        <v>3859</v>
      </c>
      <c r="E1406" s="61" t="s">
        <v>3812</v>
      </c>
      <c r="F1406" s="61" t="s">
        <v>5631</v>
      </c>
      <c r="G1406" s="61" t="s">
        <v>35</v>
      </c>
      <c r="H1406" s="61" t="s">
        <v>5631</v>
      </c>
      <c r="I1406" s="61" t="s">
        <v>35</v>
      </c>
      <c r="J1406" s="62" t="e">
        <f t="shared" si="62"/>
        <v>#VALUE!</v>
      </c>
      <c r="K1406" s="63">
        <v>0</v>
      </c>
    </row>
    <row r="1407" spans="1:11" ht="14.4">
      <c r="A1407" s="61" t="s">
        <v>1237</v>
      </c>
      <c r="B1407" s="61" t="s">
        <v>187</v>
      </c>
      <c r="C1407" s="61" t="s">
        <v>2090</v>
      </c>
      <c r="D1407" s="61" t="s">
        <v>3777</v>
      </c>
      <c r="E1407" s="61" t="s">
        <v>3812</v>
      </c>
      <c r="F1407" s="61" t="s">
        <v>5631</v>
      </c>
      <c r="G1407" s="61" t="s">
        <v>35</v>
      </c>
      <c r="H1407" s="61" t="s">
        <v>5631</v>
      </c>
      <c r="I1407" s="61" t="s">
        <v>35</v>
      </c>
      <c r="J1407" s="62" t="e">
        <f t="shared" si="62"/>
        <v>#VALUE!</v>
      </c>
      <c r="K1407" s="63">
        <v>0</v>
      </c>
    </row>
    <row r="1408" spans="1:11" ht="14.4">
      <c r="A1408" s="61" t="s">
        <v>1237</v>
      </c>
      <c r="B1408" s="61" t="s">
        <v>187</v>
      </c>
      <c r="C1408" s="61" t="s">
        <v>2090</v>
      </c>
      <c r="D1408" s="61" t="s">
        <v>3819</v>
      </c>
      <c r="E1408" s="61" t="s">
        <v>3812</v>
      </c>
      <c r="F1408" s="61" t="s">
        <v>5631</v>
      </c>
      <c r="G1408" s="61" t="s">
        <v>35</v>
      </c>
      <c r="H1408" s="61" t="s">
        <v>5631</v>
      </c>
      <c r="I1408" s="61" t="s">
        <v>35</v>
      </c>
      <c r="J1408" s="62" t="e">
        <f t="shared" si="62"/>
        <v>#VALUE!</v>
      </c>
      <c r="K1408" s="63">
        <v>0</v>
      </c>
    </row>
    <row r="1409" spans="1:11" ht="14.4">
      <c r="A1409" s="61" t="s">
        <v>1237</v>
      </c>
      <c r="B1409" s="61" t="s">
        <v>187</v>
      </c>
      <c r="C1409" s="61" t="s">
        <v>2090</v>
      </c>
      <c r="D1409" s="61" t="s">
        <v>3867</v>
      </c>
      <c r="E1409" s="61" t="s">
        <v>3812</v>
      </c>
      <c r="F1409" s="61" t="s">
        <v>5631</v>
      </c>
      <c r="G1409" s="61" t="s">
        <v>35</v>
      </c>
      <c r="H1409" s="61" t="s">
        <v>5631</v>
      </c>
      <c r="I1409" s="61" t="s">
        <v>35</v>
      </c>
      <c r="J1409" s="62" t="e">
        <f t="shared" si="62"/>
        <v>#VALUE!</v>
      </c>
      <c r="K1409" s="63">
        <v>0</v>
      </c>
    </row>
    <row r="1410" spans="1:11" ht="14.4">
      <c r="A1410" s="61" t="s">
        <v>1237</v>
      </c>
      <c r="B1410" s="61" t="s">
        <v>187</v>
      </c>
      <c r="C1410" s="61" t="s">
        <v>2090</v>
      </c>
      <c r="D1410" s="61" t="s">
        <v>4069</v>
      </c>
      <c r="E1410" s="61" t="s">
        <v>3812</v>
      </c>
      <c r="F1410" s="61" t="s">
        <v>5631</v>
      </c>
      <c r="G1410" s="61" t="s">
        <v>35</v>
      </c>
      <c r="H1410" s="61" t="s">
        <v>5631</v>
      </c>
      <c r="I1410" s="61" t="s">
        <v>35</v>
      </c>
      <c r="J1410" s="62" t="e">
        <f t="shared" si="62"/>
        <v>#VALUE!</v>
      </c>
      <c r="K1410" s="63">
        <v>0</v>
      </c>
    </row>
    <row r="1411" spans="1:11" ht="14.4">
      <c r="A1411" s="61" t="s">
        <v>1237</v>
      </c>
      <c r="B1411" s="61" t="s">
        <v>187</v>
      </c>
      <c r="C1411" s="61" t="s">
        <v>2090</v>
      </c>
      <c r="D1411" s="61" t="s">
        <v>3789</v>
      </c>
      <c r="E1411" s="61" t="s">
        <v>1776</v>
      </c>
      <c r="F1411" s="61" t="s">
        <v>1776</v>
      </c>
      <c r="G1411" s="61" t="s">
        <v>1776</v>
      </c>
      <c r="H1411" s="61" t="s">
        <v>1776</v>
      </c>
      <c r="I1411" s="61" t="s">
        <v>1776</v>
      </c>
      <c r="J1411" s="62" t="e">
        <f t="shared" si="62"/>
        <v>#VALUE!</v>
      </c>
      <c r="K1411" s="63"/>
    </row>
    <row r="1412" spans="1:11" ht="14.4">
      <c r="A1412" s="61" t="s">
        <v>1237</v>
      </c>
      <c r="B1412" s="61" t="s">
        <v>187</v>
      </c>
      <c r="C1412" s="61" t="s">
        <v>2090</v>
      </c>
      <c r="D1412" s="61" t="s">
        <v>3921</v>
      </c>
      <c r="E1412" s="61" t="s">
        <v>1776</v>
      </c>
      <c r="F1412" s="61" t="s">
        <v>1776</v>
      </c>
      <c r="G1412" s="61" t="s">
        <v>35</v>
      </c>
      <c r="H1412" s="61" t="s">
        <v>1776</v>
      </c>
      <c r="I1412" s="61" t="s">
        <v>1776</v>
      </c>
      <c r="J1412" s="62" t="e">
        <f t="shared" ref="J1412:J1432" si="63">H1412-F1412</f>
        <v>#VALUE!</v>
      </c>
      <c r="K1412" s="63"/>
    </row>
    <row r="1413" spans="1:11" ht="14.4">
      <c r="A1413" s="61" t="s">
        <v>1237</v>
      </c>
      <c r="B1413" s="61" t="s">
        <v>187</v>
      </c>
      <c r="C1413" s="61" t="s">
        <v>2090</v>
      </c>
      <c r="D1413" s="61" t="s">
        <v>3811</v>
      </c>
      <c r="E1413" s="61" t="s">
        <v>1776</v>
      </c>
      <c r="F1413" s="61" t="s">
        <v>1776</v>
      </c>
      <c r="G1413" s="61" t="s">
        <v>35</v>
      </c>
      <c r="H1413" s="61" t="s">
        <v>1776</v>
      </c>
      <c r="I1413" s="61" t="s">
        <v>1776</v>
      </c>
      <c r="J1413" s="62" t="e">
        <f t="shared" si="63"/>
        <v>#VALUE!</v>
      </c>
      <c r="K1413" s="63"/>
    </row>
    <row r="1414" spans="1:11" ht="14.4">
      <c r="A1414" s="61" t="s">
        <v>1237</v>
      </c>
      <c r="B1414" s="61" t="s">
        <v>187</v>
      </c>
      <c r="C1414" s="61" t="s">
        <v>2090</v>
      </c>
      <c r="D1414" s="61" t="s">
        <v>3802</v>
      </c>
      <c r="E1414" s="61" t="s">
        <v>3812</v>
      </c>
      <c r="F1414" s="61" t="s">
        <v>5631</v>
      </c>
      <c r="G1414" s="61" t="s">
        <v>35</v>
      </c>
      <c r="H1414" s="61" t="s">
        <v>5631</v>
      </c>
      <c r="I1414" s="61" t="s">
        <v>35</v>
      </c>
      <c r="J1414" s="62" t="e">
        <f t="shared" si="63"/>
        <v>#VALUE!</v>
      </c>
      <c r="K1414" s="63">
        <v>0</v>
      </c>
    </row>
    <row r="1415" spans="1:11" ht="14.4">
      <c r="A1415" s="61" t="s">
        <v>1237</v>
      </c>
      <c r="B1415" s="61" t="s">
        <v>187</v>
      </c>
      <c r="C1415" s="61" t="s">
        <v>2090</v>
      </c>
      <c r="D1415" s="61" t="s">
        <v>3794</v>
      </c>
      <c r="E1415" s="61" t="s">
        <v>3812</v>
      </c>
      <c r="F1415" s="61" t="s">
        <v>5631</v>
      </c>
      <c r="G1415" s="61" t="s">
        <v>35</v>
      </c>
      <c r="H1415" s="61" t="s">
        <v>5631</v>
      </c>
      <c r="I1415" s="61" t="s">
        <v>35</v>
      </c>
      <c r="J1415" s="62" t="e">
        <f t="shared" si="63"/>
        <v>#VALUE!</v>
      </c>
      <c r="K1415" s="63">
        <v>0</v>
      </c>
    </row>
    <row r="1416" spans="1:11" ht="14.4">
      <c r="A1416" s="61" t="s">
        <v>1237</v>
      </c>
      <c r="B1416" s="61" t="s">
        <v>187</v>
      </c>
      <c r="C1416" s="61" t="s">
        <v>2090</v>
      </c>
      <c r="D1416" s="61" t="s">
        <v>3834</v>
      </c>
      <c r="E1416" s="61" t="s">
        <v>1776</v>
      </c>
      <c r="F1416" s="61" t="s">
        <v>1776</v>
      </c>
      <c r="G1416" s="61" t="s">
        <v>1776</v>
      </c>
      <c r="H1416" s="61" t="s">
        <v>1776</v>
      </c>
      <c r="I1416" s="61" t="s">
        <v>1776</v>
      </c>
      <c r="J1416" s="62" t="e">
        <f t="shared" si="63"/>
        <v>#VALUE!</v>
      </c>
      <c r="K1416" s="63"/>
    </row>
    <row r="1417" spans="1:11" ht="14.4">
      <c r="A1417" s="61" t="s">
        <v>1237</v>
      </c>
      <c r="B1417" s="61" t="s">
        <v>187</v>
      </c>
      <c r="C1417" s="61" t="s">
        <v>2090</v>
      </c>
      <c r="D1417" s="61" t="s">
        <v>4015</v>
      </c>
      <c r="E1417" s="61" t="s">
        <v>1776</v>
      </c>
      <c r="F1417" s="61" t="s">
        <v>1776</v>
      </c>
      <c r="G1417" s="61" t="s">
        <v>1776</v>
      </c>
      <c r="H1417" s="61" t="s">
        <v>1776</v>
      </c>
      <c r="I1417" s="61" t="s">
        <v>1776</v>
      </c>
      <c r="J1417" s="62" t="e">
        <f t="shared" si="63"/>
        <v>#VALUE!</v>
      </c>
      <c r="K1417" s="63"/>
    </row>
    <row r="1418" spans="1:11" ht="14.4">
      <c r="A1418" s="61" t="s">
        <v>1601</v>
      </c>
      <c r="B1418" s="61" t="s">
        <v>187</v>
      </c>
      <c r="C1418" s="61" t="s">
        <v>2090</v>
      </c>
      <c r="D1418" s="61" t="s">
        <v>3826</v>
      </c>
      <c r="E1418" s="61" t="s">
        <v>1776</v>
      </c>
      <c r="F1418" s="61" t="s">
        <v>1776</v>
      </c>
      <c r="G1418" s="61" t="s">
        <v>1776</v>
      </c>
      <c r="H1418" s="61" t="s">
        <v>1776</v>
      </c>
      <c r="I1418" s="61" t="s">
        <v>1776</v>
      </c>
      <c r="J1418" s="62" t="e">
        <f t="shared" si="63"/>
        <v>#VALUE!</v>
      </c>
      <c r="K1418" s="63"/>
    </row>
    <row r="1419" spans="1:11" ht="14.4">
      <c r="A1419" s="61" t="s">
        <v>1601</v>
      </c>
      <c r="B1419" s="61" t="s">
        <v>187</v>
      </c>
      <c r="C1419" s="61" t="s">
        <v>2090</v>
      </c>
      <c r="D1419" s="61" t="s">
        <v>4069</v>
      </c>
      <c r="E1419" s="61" t="s">
        <v>1776</v>
      </c>
      <c r="F1419" s="61" t="s">
        <v>1776</v>
      </c>
      <c r="G1419" s="61" t="s">
        <v>1776</v>
      </c>
      <c r="H1419" s="61" t="s">
        <v>1776</v>
      </c>
      <c r="I1419" s="61" t="s">
        <v>1776</v>
      </c>
      <c r="J1419" s="62" t="e">
        <f t="shared" si="63"/>
        <v>#VALUE!</v>
      </c>
      <c r="K1419" s="63"/>
    </row>
    <row r="1420" spans="1:11" ht="14.4">
      <c r="A1420" s="61" t="s">
        <v>1601</v>
      </c>
      <c r="B1420" s="61" t="s">
        <v>187</v>
      </c>
      <c r="C1420" s="61" t="s">
        <v>2090</v>
      </c>
      <c r="D1420" s="61" t="s">
        <v>3789</v>
      </c>
      <c r="E1420" s="61" t="s">
        <v>1776</v>
      </c>
      <c r="F1420" s="61" t="s">
        <v>1776</v>
      </c>
      <c r="G1420" s="61" t="s">
        <v>1776</v>
      </c>
      <c r="H1420" s="61" t="s">
        <v>1776</v>
      </c>
      <c r="I1420" s="61" t="s">
        <v>1776</v>
      </c>
      <c r="J1420" s="62" t="e">
        <f t="shared" si="63"/>
        <v>#VALUE!</v>
      </c>
      <c r="K1420" s="63"/>
    </row>
    <row r="1421" spans="1:11" ht="14.4">
      <c r="A1421" s="61" t="s">
        <v>1601</v>
      </c>
      <c r="B1421" s="61" t="s">
        <v>187</v>
      </c>
      <c r="C1421" s="61" t="s">
        <v>2090</v>
      </c>
      <c r="D1421" s="61" t="s">
        <v>3829</v>
      </c>
      <c r="E1421" s="61" t="s">
        <v>1776</v>
      </c>
      <c r="F1421" s="61" t="s">
        <v>1776</v>
      </c>
      <c r="G1421" s="61" t="s">
        <v>1776</v>
      </c>
      <c r="H1421" s="61" t="s">
        <v>1776</v>
      </c>
      <c r="I1421" s="61" t="s">
        <v>1776</v>
      </c>
      <c r="J1421" s="62" t="e">
        <f t="shared" si="63"/>
        <v>#VALUE!</v>
      </c>
      <c r="K1421" s="63"/>
    </row>
    <row r="1422" spans="1:11" ht="14.4">
      <c r="A1422" s="61" t="s">
        <v>1601</v>
      </c>
      <c r="B1422" s="61" t="s">
        <v>187</v>
      </c>
      <c r="C1422" s="61" t="s">
        <v>2090</v>
      </c>
      <c r="D1422" s="61" t="s">
        <v>3798</v>
      </c>
      <c r="E1422" s="61" t="s">
        <v>1776</v>
      </c>
      <c r="F1422" s="61" t="s">
        <v>1776</v>
      </c>
      <c r="G1422" s="61" t="s">
        <v>1776</v>
      </c>
      <c r="H1422" s="61" t="s">
        <v>1776</v>
      </c>
      <c r="I1422" s="61" t="s">
        <v>1776</v>
      </c>
      <c r="J1422" s="62" t="e">
        <f t="shared" si="63"/>
        <v>#VALUE!</v>
      </c>
      <c r="K1422" s="63"/>
    </row>
    <row r="1423" spans="1:11" ht="14.4">
      <c r="A1423" s="61" t="s">
        <v>1601</v>
      </c>
      <c r="B1423" s="61" t="s">
        <v>187</v>
      </c>
      <c r="C1423" s="61" t="s">
        <v>2090</v>
      </c>
      <c r="D1423" s="61" t="s">
        <v>3834</v>
      </c>
      <c r="E1423" s="61" t="s">
        <v>1776</v>
      </c>
      <c r="F1423" s="61" t="s">
        <v>1776</v>
      </c>
      <c r="G1423" s="61" t="s">
        <v>1776</v>
      </c>
      <c r="H1423" s="61" t="s">
        <v>1776</v>
      </c>
      <c r="I1423" s="61" t="s">
        <v>1776</v>
      </c>
      <c r="J1423" s="62" t="e">
        <f t="shared" si="63"/>
        <v>#VALUE!</v>
      </c>
      <c r="K1423" s="63"/>
    </row>
    <row r="1424" spans="1:11" ht="14.4">
      <c r="A1424" s="61" t="s">
        <v>1601</v>
      </c>
      <c r="B1424" s="61" t="s">
        <v>187</v>
      </c>
      <c r="C1424" s="61" t="s">
        <v>2090</v>
      </c>
      <c r="D1424" s="61" t="s">
        <v>3823</v>
      </c>
      <c r="E1424" s="61" t="s">
        <v>1776</v>
      </c>
      <c r="F1424" s="61" t="s">
        <v>1776</v>
      </c>
      <c r="G1424" s="61" t="s">
        <v>1776</v>
      </c>
      <c r="H1424" s="61" t="s">
        <v>1776</v>
      </c>
      <c r="I1424" s="61" t="s">
        <v>1776</v>
      </c>
      <c r="J1424" s="62" t="e">
        <f t="shared" si="63"/>
        <v>#VALUE!</v>
      </c>
      <c r="K1424" s="63"/>
    </row>
    <row r="1425" spans="1:11" ht="14.4">
      <c r="A1425" s="61" t="s">
        <v>1354</v>
      </c>
      <c r="B1425" s="61" t="s">
        <v>187</v>
      </c>
      <c r="C1425" s="61" t="s">
        <v>2090</v>
      </c>
      <c r="D1425" s="61" t="s">
        <v>3794</v>
      </c>
      <c r="E1425" s="61" t="s">
        <v>1776</v>
      </c>
      <c r="F1425" s="61" t="s">
        <v>1776</v>
      </c>
      <c r="G1425" s="61" t="s">
        <v>1776</v>
      </c>
      <c r="H1425" s="61" t="s">
        <v>1776</v>
      </c>
      <c r="I1425" s="61" t="s">
        <v>1776</v>
      </c>
      <c r="J1425" s="62" t="e">
        <f t="shared" si="63"/>
        <v>#VALUE!</v>
      </c>
      <c r="K1425" s="63"/>
    </row>
    <row r="1426" spans="1:11" ht="14.4">
      <c r="A1426" s="61" t="s">
        <v>1354</v>
      </c>
      <c r="B1426" s="61" t="s">
        <v>187</v>
      </c>
      <c r="C1426" s="61" t="s">
        <v>2090</v>
      </c>
      <c r="D1426" s="61" t="s">
        <v>3862</v>
      </c>
      <c r="E1426" s="61" t="s">
        <v>1776</v>
      </c>
      <c r="F1426" s="61" t="s">
        <v>1776</v>
      </c>
      <c r="G1426" s="61" t="s">
        <v>1776</v>
      </c>
      <c r="H1426" s="61" t="s">
        <v>1776</v>
      </c>
      <c r="I1426" s="61" t="s">
        <v>1776</v>
      </c>
      <c r="J1426" s="62" t="e">
        <f t="shared" si="63"/>
        <v>#VALUE!</v>
      </c>
      <c r="K1426" s="63"/>
    </row>
    <row r="1427" spans="1:11" ht="14.4">
      <c r="A1427" s="61" t="s">
        <v>1354</v>
      </c>
      <c r="B1427" s="61" t="s">
        <v>187</v>
      </c>
      <c r="C1427" s="61" t="s">
        <v>2090</v>
      </c>
      <c r="D1427" s="61" t="s">
        <v>3957</v>
      </c>
      <c r="E1427" s="61" t="s">
        <v>1776</v>
      </c>
      <c r="F1427" s="61" t="s">
        <v>1776</v>
      </c>
      <c r="G1427" s="61" t="s">
        <v>1776</v>
      </c>
      <c r="H1427" s="61" t="s">
        <v>1776</v>
      </c>
      <c r="I1427" s="61" t="s">
        <v>1776</v>
      </c>
      <c r="J1427" s="62" t="e">
        <f t="shared" si="63"/>
        <v>#VALUE!</v>
      </c>
      <c r="K1427" s="63"/>
    </row>
    <row r="1428" spans="1:11" ht="14.4">
      <c r="A1428" s="61" t="s">
        <v>1354</v>
      </c>
      <c r="B1428" s="61" t="s">
        <v>187</v>
      </c>
      <c r="C1428" s="61" t="s">
        <v>2090</v>
      </c>
      <c r="D1428" s="61" t="s">
        <v>3947</v>
      </c>
      <c r="E1428" s="61" t="s">
        <v>1776</v>
      </c>
      <c r="F1428" s="61" t="s">
        <v>1776</v>
      </c>
      <c r="G1428" s="61" t="s">
        <v>1776</v>
      </c>
      <c r="H1428" s="61" t="s">
        <v>1776</v>
      </c>
      <c r="I1428" s="61" t="s">
        <v>1776</v>
      </c>
      <c r="J1428" s="62" t="e">
        <f t="shared" si="63"/>
        <v>#VALUE!</v>
      </c>
      <c r="K1428" s="63"/>
    </row>
    <row r="1429" spans="1:11" ht="14.4">
      <c r="A1429" s="61" t="s">
        <v>1354</v>
      </c>
      <c r="B1429" s="61" t="s">
        <v>187</v>
      </c>
      <c r="C1429" s="61" t="s">
        <v>2090</v>
      </c>
      <c r="D1429" s="61" t="s">
        <v>3894</v>
      </c>
      <c r="E1429" s="61" t="s">
        <v>1776</v>
      </c>
      <c r="F1429" s="61" t="s">
        <v>1776</v>
      </c>
      <c r="G1429" s="61" t="s">
        <v>1776</v>
      </c>
      <c r="H1429" s="61" t="s">
        <v>1776</v>
      </c>
      <c r="I1429" s="61" t="s">
        <v>1776</v>
      </c>
      <c r="J1429" s="62" t="e">
        <f t="shared" si="63"/>
        <v>#VALUE!</v>
      </c>
      <c r="K1429" s="63"/>
    </row>
    <row r="1430" spans="1:11" ht="14.4">
      <c r="A1430" s="61" t="s">
        <v>1354</v>
      </c>
      <c r="B1430" s="61" t="s">
        <v>187</v>
      </c>
      <c r="C1430" s="61" t="s">
        <v>2090</v>
      </c>
      <c r="D1430" s="61" t="s">
        <v>3852</v>
      </c>
      <c r="E1430" s="61" t="s">
        <v>1776</v>
      </c>
      <c r="F1430" s="61" t="s">
        <v>1776</v>
      </c>
      <c r="G1430" s="61" t="s">
        <v>1776</v>
      </c>
      <c r="H1430" s="61" t="s">
        <v>1776</v>
      </c>
      <c r="I1430" s="61" t="s">
        <v>1776</v>
      </c>
      <c r="J1430" s="62" t="e">
        <f t="shared" si="63"/>
        <v>#VALUE!</v>
      </c>
      <c r="K1430" s="63"/>
    </row>
    <row r="1431" spans="1:11" ht="14.4">
      <c r="A1431" s="61" t="s">
        <v>1756</v>
      </c>
      <c r="B1431" s="61" t="s">
        <v>187</v>
      </c>
      <c r="C1431" s="61" t="s">
        <v>2090</v>
      </c>
      <c r="D1431" s="61" t="s">
        <v>4015</v>
      </c>
      <c r="E1431" s="61" t="s">
        <v>1776</v>
      </c>
      <c r="F1431" s="61" t="s">
        <v>1776</v>
      </c>
      <c r="G1431" s="61" t="s">
        <v>1776</v>
      </c>
      <c r="H1431" s="61" t="s">
        <v>1776</v>
      </c>
      <c r="I1431" s="61" t="s">
        <v>1776</v>
      </c>
      <c r="J1431" s="62" t="e">
        <f t="shared" si="63"/>
        <v>#VALUE!</v>
      </c>
      <c r="K1431" s="63"/>
    </row>
    <row r="1432" spans="1:11" ht="14.4">
      <c r="A1432" s="61" t="s">
        <v>1756</v>
      </c>
      <c r="B1432" s="61" t="s">
        <v>187</v>
      </c>
      <c r="C1432" s="61" t="s">
        <v>2090</v>
      </c>
      <c r="D1432" s="61" t="s">
        <v>3886</v>
      </c>
      <c r="E1432" s="61" t="s">
        <v>1776</v>
      </c>
      <c r="F1432" s="61" t="s">
        <v>1776</v>
      </c>
      <c r="G1432" s="61" t="s">
        <v>1776</v>
      </c>
      <c r="H1432" s="61" t="s">
        <v>1776</v>
      </c>
      <c r="I1432" s="61" t="s">
        <v>1776</v>
      </c>
      <c r="J1432" s="62" t="e">
        <f t="shared" si="63"/>
        <v>#VALUE!</v>
      </c>
      <c r="K1432" s="63"/>
    </row>
    <row r="1433" spans="1:11" ht="14.4">
      <c r="A1433" s="61" t="s">
        <v>607</v>
      </c>
      <c r="B1433" s="61" t="s">
        <v>40</v>
      </c>
      <c r="C1433" s="61" t="s">
        <v>2013</v>
      </c>
      <c r="D1433" s="61" t="s">
        <v>3950</v>
      </c>
      <c r="E1433" s="61" t="s">
        <v>1776</v>
      </c>
      <c r="F1433" s="61" t="s">
        <v>1776</v>
      </c>
      <c r="G1433" s="61" t="s">
        <v>1776</v>
      </c>
      <c r="H1433" s="61" t="s">
        <v>1776</v>
      </c>
      <c r="I1433" s="61" t="s">
        <v>1776</v>
      </c>
      <c r="J1433" s="62"/>
      <c r="K1433" s="63"/>
    </row>
    <row r="1434" spans="1:11" ht="14.4">
      <c r="A1434" s="61" t="s">
        <v>607</v>
      </c>
      <c r="B1434" s="61" t="s">
        <v>40</v>
      </c>
      <c r="C1434" s="61" t="s">
        <v>2013</v>
      </c>
      <c r="D1434" s="61" t="s">
        <v>3826</v>
      </c>
      <c r="E1434" s="61" t="s">
        <v>1776</v>
      </c>
      <c r="F1434" s="61" t="s">
        <v>1776</v>
      </c>
      <c r="G1434" s="61" t="s">
        <v>1776</v>
      </c>
      <c r="H1434" s="61" t="s">
        <v>1776</v>
      </c>
      <c r="I1434" s="61" t="s">
        <v>1776</v>
      </c>
      <c r="J1434" s="62"/>
      <c r="K1434" s="63"/>
    </row>
    <row r="1435" spans="1:11" ht="14.4">
      <c r="A1435" s="61" t="s">
        <v>607</v>
      </c>
      <c r="B1435" s="61" t="s">
        <v>40</v>
      </c>
      <c r="C1435" s="61" t="s">
        <v>2013</v>
      </c>
      <c r="D1435" s="61" t="s">
        <v>4069</v>
      </c>
      <c r="E1435" s="61" t="s">
        <v>1776</v>
      </c>
      <c r="F1435" s="61" t="s">
        <v>1776</v>
      </c>
      <c r="G1435" s="61" t="s">
        <v>1776</v>
      </c>
      <c r="H1435" s="61" t="s">
        <v>1776</v>
      </c>
      <c r="I1435" s="61" t="s">
        <v>1776</v>
      </c>
      <c r="J1435" s="62"/>
      <c r="K1435" s="63"/>
    </row>
    <row r="1436" spans="1:11" ht="14.4">
      <c r="A1436" s="61" t="s">
        <v>607</v>
      </c>
      <c r="B1436" s="61" t="s">
        <v>40</v>
      </c>
      <c r="C1436" s="61" t="s">
        <v>2013</v>
      </c>
      <c r="D1436" s="61" t="s">
        <v>3798</v>
      </c>
      <c r="E1436" s="61" t="s">
        <v>1776</v>
      </c>
      <c r="F1436" s="61" t="s">
        <v>1776</v>
      </c>
      <c r="G1436" s="61" t="s">
        <v>1776</v>
      </c>
      <c r="H1436" s="61" t="s">
        <v>1776</v>
      </c>
      <c r="I1436" s="61" t="s">
        <v>1776</v>
      </c>
      <c r="J1436" s="62"/>
      <c r="K1436" s="63"/>
    </row>
    <row r="1437" spans="1:11" ht="14.4">
      <c r="A1437" s="61" t="s">
        <v>607</v>
      </c>
      <c r="B1437" s="61" t="s">
        <v>40</v>
      </c>
      <c r="C1437" s="61" t="s">
        <v>2013</v>
      </c>
      <c r="D1437" s="61" t="s">
        <v>3807</v>
      </c>
      <c r="E1437" s="61" t="s">
        <v>3988</v>
      </c>
      <c r="F1437" s="61" t="s">
        <v>5631</v>
      </c>
      <c r="G1437" s="61" t="s">
        <v>3847</v>
      </c>
      <c r="H1437" s="61" t="s">
        <v>5631</v>
      </c>
      <c r="I1437" s="61" t="s">
        <v>3847</v>
      </c>
      <c r="J1437" s="62"/>
      <c r="K1437" s="63"/>
    </row>
    <row r="1438" spans="1:11" ht="14.4">
      <c r="A1438" s="61" t="s">
        <v>607</v>
      </c>
      <c r="B1438" s="61" t="s">
        <v>40</v>
      </c>
      <c r="C1438" s="61" t="s">
        <v>2013</v>
      </c>
      <c r="D1438" s="61" t="s">
        <v>3823</v>
      </c>
      <c r="E1438" s="61" t="s">
        <v>1776</v>
      </c>
      <c r="F1438" s="61" t="s">
        <v>1776</v>
      </c>
      <c r="G1438" s="61" t="s">
        <v>1776</v>
      </c>
      <c r="H1438" s="61" t="s">
        <v>1776</v>
      </c>
      <c r="I1438" s="61" t="s">
        <v>1776</v>
      </c>
      <c r="J1438" s="62"/>
      <c r="K1438" s="63"/>
    </row>
    <row r="1439" spans="1:11" ht="14.4">
      <c r="A1439" s="61" t="s">
        <v>607</v>
      </c>
      <c r="B1439" s="61" t="s">
        <v>40</v>
      </c>
      <c r="C1439" s="61" t="s">
        <v>2013</v>
      </c>
      <c r="D1439" s="61" t="s">
        <v>3894</v>
      </c>
      <c r="E1439" s="61" t="s">
        <v>4002</v>
      </c>
      <c r="F1439" s="61" t="s">
        <v>5631</v>
      </c>
      <c r="G1439" s="61" t="s">
        <v>3847</v>
      </c>
      <c r="H1439" s="61" t="s">
        <v>5631</v>
      </c>
      <c r="I1439" s="61" t="s">
        <v>3847</v>
      </c>
      <c r="J1439" s="62"/>
      <c r="K1439" s="63"/>
    </row>
    <row r="1440" spans="1:11" ht="14.4">
      <c r="A1440" s="61" t="s">
        <v>452</v>
      </c>
      <c r="B1440" s="61" t="s">
        <v>40</v>
      </c>
      <c r="C1440" s="61" t="s">
        <v>2016</v>
      </c>
      <c r="D1440" s="61" t="s">
        <v>3960</v>
      </c>
      <c r="E1440" s="61" t="s">
        <v>3812</v>
      </c>
      <c r="F1440" s="61" t="s">
        <v>5655</v>
      </c>
      <c r="G1440" s="61" t="s">
        <v>3767</v>
      </c>
      <c r="H1440" s="61" t="s">
        <v>5631</v>
      </c>
      <c r="I1440" s="61" t="s">
        <v>3767</v>
      </c>
      <c r="J1440" s="62"/>
      <c r="K1440" s="63">
        <v>0</v>
      </c>
    </row>
    <row r="1441" spans="1:11" ht="14.4">
      <c r="A1441" s="61" t="s">
        <v>452</v>
      </c>
      <c r="B1441" s="61" t="s">
        <v>40</v>
      </c>
      <c r="C1441" s="61" t="s">
        <v>2016</v>
      </c>
      <c r="D1441" s="61" t="s">
        <v>3840</v>
      </c>
      <c r="E1441" s="61" t="s">
        <v>3812</v>
      </c>
      <c r="F1441" s="61" t="s">
        <v>5656</v>
      </c>
      <c r="G1441" s="61" t="s">
        <v>3767</v>
      </c>
      <c r="H1441" s="61" t="s">
        <v>5631</v>
      </c>
      <c r="I1441" s="61" t="s">
        <v>3767</v>
      </c>
      <c r="J1441" s="62"/>
      <c r="K1441" s="63">
        <v>0</v>
      </c>
    </row>
    <row r="1442" spans="1:11" ht="14.4">
      <c r="A1442" s="61" t="s">
        <v>452</v>
      </c>
      <c r="B1442" s="61" t="s">
        <v>40</v>
      </c>
      <c r="C1442" s="61" t="s">
        <v>2016</v>
      </c>
      <c r="D1442" s="61" t="s">
        <v>3859</v>
      </c>
      <c r="E1442" s="61" t="s">
        <v>3820</v>
      </c>
      <c r="F1442" s="61" t="s">
        <v>5631</v>
      </c>
      <c r="G1442" s="61" t="s">
        <v>3767</v>
      </c>
      <c r="H1442" s="61" t="s">
        <v>5631</v>
      </c>
      <c r="I1442" s="61" t="s">
        <v>3767</v>
      </c>
      <c r="J1442" s="62"/>
      <c r="K1442" s="63">
        <v>0</v>
      </c>
    </row>
    <row r="1443" spans="1:11" ht="14.4">
      <c r="A1443" s="61" t="s">
        <v>362</v>
      </c>
      <c r="B1443" s="61" t="s">
        <v>40</v>
      </c>
      <c r="C1443" s="61" t="s">
        <v>2016</v>
      </c>
      <c r="D1443" s="61" t="s">
        <v>4069</v>
      </c>
      <c r="E1443" s="61" t="s">
        <v>3988</v>
      </c>
      <c r="F1443" s="61" t="s">
        <v>4168</v>
      </c>
      <c r="G1443" s="61" t="s">
        <v>3767</v>
      </c>
      <c r="H1443" s="61" t="s">
        <v>5657</v>
      </c>
      <c r="I1443" s="61" t="s">
        <v>3767</v>
      </c>
      <c r="J1443" s="62"/>
      <c r="K1443" s="63">
        <v>0</v>
      </c>
    </row>
    <row r="1444" spans="1:11" ht="14.4">
      <c r="A1444" s="61" t="s">
        <v>362</v>
      </c>
      <c r="B1444" s="61" t="s">
        <v>40</v>
      </c>
      <c r="C1444" s="61" t="s">
        <v>2016</v>
      </c>
      <c r="D1444" s="61" t="s">
        <v>3829</v>
      </c>
      <c r="E1444" s="61" t="s">
        <v>3988</v>
      </c>
      <c r="F1444" s="61" t="s">
        <v>4168</v>
      </c>
      <c r="G1444" s="61" t="s">
        <v>3767</v>
      </c>
      <c r="H1444" s="61" t="s">
        <v>5657</v>
      </c>
      <c r="I1444" s="61" t="s">
        <v>3767</v>
      </c>
      <c r="J1444" s="62"/>
      <c r="K1444" s="63">
        <v>0</v>
      </c>
    </row>
    <row r="1452" spans="1:11">
      <c r="F1452" s="57"/>
      <c r="G1452" s="57"/>
    </row>
  </sheetData>
  <mergeCells count="27">
    <mergeCell ref="A1:K1"/>
    <mergeCell ref="M1:Y1"/>
    <mergeCell ref="AA1:AN1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G2:G3"/>
    <mergeCell ref="H2:H3"/>
    <mergeCell ref="I2:I3"/>
    <mergeCell ref="J2:J3"/>
    <mergeCell ref="K2:K3"/>
    <mergeCell ref="M2:M3"/>
    <mergeCell ref="F2:F3"/>
    <mergeCell ref="A2:A3"/>
    <mergeCell ref="B2:B3"/>
    <mergeCell ref="C2:C3"/>
    <mergeCell ref="D2:D3"/>
    <mergeCell ref="E2:E3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D546-0BC0-4BDF-B757-B76985C2A99D}">
  <dimension ref="A1:AL65"/>
  <sheetViews>
    <sheetView topLeftCell="S1" workbookViewId="0">
      <selection activeCell="AK1" sqref="AK1:AK1048576"/>
    </sheetView>
  </sheetViews>
  <sheetFormatPr defaultRowHeight="13.8"/>
  <cols>
    <col min="26" max="26" width="21.88671875" customWidth="1"/>
    <col min="37" max="37" width="10.77734375" customWidth="1"/>
  </cols>
  <sheetData>
    <row r="1" spans="1:38">
      <c r="A1" t="s">
        <v>7616</v>
      </c>
      <c r="B1" t="s">
        <v>7617</v>
      </c>
      <c r="C1" t="s">
        <v>7618</v>
      </c>
      <c r="D1" t="s">
        <v>7330</v>
      </c>
      <c r="E1" t="s">
        <v>7331</v>
      </c>
      <c r="F1" t="s">
        <v>6</v>
      </c>
      <c r="G1" t="s">
        <v>3706</v>
      </c>
      <c r="H1" t="s">
        <v>1767</v>
      </c>
      <c r="I1" t="s">
        <v>1770</v>
      </c>
      <c r="J1" t="s">
        <v>7619</v>
      </c>
      <c r="K1" t="s">
        <v>7620</v>
      </c>
      <c r="L1" t="s">
        <v>7621</v>
      </c>
      <c r="M1" t="s">
        <v>7622</v>
      </c>
      <c r="N1" t="s">
        <v>7623</v>
      </c>
      <c r="O1" t="s">
        <v>7624</v>
      </c>
      <c r="P1" t="s">
        <v>7625</v>
      </c>
      <c r="Q1" t="s">
        <v>7626</v>
      </c>
      <c r="R1" t="s">
        <v>7627</v>
      </c>
      <c r="S1" t="s">
        <v>7628</v>
      </c>
      <c r="T1" t="s">
        <v>7629</v>
      </c>
      <c r="U1" t="s">
        <v>7630</v>
      </c>
      <c r="V1" t="s">
        <v>7631</v>
      </c>
      <c r="W1" t="s">
        <v>7632</v>
      </c>
      <c r="X1" t="s">
        <v>7633</v>
      </c>
      <c r="Y1" t="s">
        <v>7634</v>
      </c>
      <c r="Z1" t="s">
        <v>7635</v>
      </c>
      <c r="AA1" t="s">
        <v>7636</v>
      </c>
      <c r="AB1" t="s">
        <v>7637</v>
      </c>
      <c r="AC1" t="s">
        <v>7638</v>
      </c>
      <c r="AD1" t="s">
        <v>7639</v>
      </c>
      <c r="AE1" t="s">
        <v>7640</v>
      </c>
      <c r="AF1" t="s">
        <v>7641</v>
      </c>
      <c r="AG1" t="s">
        <v>7642</v>
      </c>
      <c r="AH1" t="s">
        <v>7643</v>
      </c>
      <c r="AI1" t="s">
        <v>7644</v>
      </c>
      <c r="AJ1" t="s">
        <v>7645</v>
      </c>
      <c r="AK1" t="s">
        <v>7646</v>
      </c>
      <c r="AL1" t="s">
        <v>7810</v>
      </c>
    </row>
    <row r="2" spans="1:38">
      <c r="A2" t="s">
        <v>7647</v>
      </c>
      <c r="B2" t="s">
        <v>3780</v>
      </c>
      <c r="C2" t="s">
        <v>7648</v>
      </c>
      <c r="D2" t="s">
        <v>1356</v>
      </c>
      <c r="E2" t="s">
        <v>40</v>
      </c>
      <c r="F2" t="s">
        <v>7649</v>
      </c>
      <c r="G2" t="s">
        <v>3682</v>
      </c>
      <c r="H2" t="s">
        <v>1357</v>
      </c>
      <c r="I2" t="s">
        <v>263</v>
      </c>
      <c r="J2" t="s">
        <v>7344</v>
      </c>
      <c r="K2" t="s">
        <v>7348</v>
      </c>
      <c r="L2" t="s">
        <v>7344</v>
      </c>
      <c r="M2" t="s">
        <v>7344</v>
      </c>
      <c r="N2" t="s">
        <v>1776</v>
      </c>
      <c r="O2" t="s">
        <v>7650</v>
      </c>
      <c r="P2" t="s">
        <v>7344</v>
      </c>
      <c r="Q2" t="s">
        <v>7344</v>
      </c>
      <c r="R2" t="s">
        <v>7344</v>
      </c>
      <c r="S2" t="s">
        <v>7650</v>
      </c>
      <c r="T2" t="s">
        <v>1776</v>
      </c>
      <c r="U2" t="s">
        <v>7344</v>
      </c>
      <c r="V2" t="s">
        <v>7650</v>
      </c>
      <c r="W2" t="s">
        <v>7651</v>
      </c>
      <c r="X2" t="s">
        <v>7344</v>
      </c>
      <c r="Y2" t="s">
        <v>7344</v>
      </c>
      <c r="Z2" t="s">
        <v>7652</v>
      </c>
      <c r="AA2" t="s">
        <v>7650</v>
      </c>
      <c r="AB2" t="s">
        <v>7348</v>
      </c>
      <c r="AC2" t="s">
        <v>1776</v>
      </c>
      <c r="AD2" t="s">
        <v>7344</v>
      </c>
      <c r="AE2" s="59">
        <v>0</v>
      </c>
      <c r="AF2" s="59">
        <v>0</v>
      </c>
      <c r="AG2" s="59">
        <v>0</v>
      </c>
      <c r="AH2" s="59">
        <v>0</v>
      </c>
      <c r="AI2" t="s">
        <v>7344</v>
      </c>
      <c r="AJ2" s="59">
        <v>0</v>
      </c>
      <c r="AK2" s="59">
        <v>0</v>
      </c>
    </row>
    <row r="3" spans="1:38">
      <c r="A3" t="s">
        <v>7653</v>
      </c>
      <c r="B3" t="s">
        <v>3780</v>
      </c>
      <c r="C3" t="s">
        <v>7654</v>
      </c>
      <c r="D3" t="s">
        <v>507</v>
      </c>
      <c r="E3" t="s">
        <v>40</v>
      </c>
      <c r="F3" t="s">
        <v>7369</v>
      </c>
      <c r="G3" t="s">
        <v>2219</v>
      </c>
      <c r="H3" t="s">
        <v>398</v>
      </c>
      <c r="I3" t="s">
        <v>263</v>
      </c>
      <c r="J3" t="s">
        <v>7344</v>
      </c>
      <c r="K3" t="s">
        <v>7348</v>
      </c>
      <c r="L3" t="s">
        <v>7344</v>
      </c>
      <c r="M3" t="s">
        <v>7344</v>
      </c>
      <c r="N3" t="s">
        <v>1776</v>
      </c>
      <c r="O3" t="s">
        <v>7650</v>
      </c>
      <c r="P3" t="s">
        <v>7344</v>
      </c>
      <c r="Q3" t="s">
        <v>7344</v>
      </c>
      <c r="R3" t="s">
        <v>7344</v>
      </c>
      <c r="S3" t="s">
        <v>7650</v>
      </c>
      <c r="T3" t="s">
        <v>1776</v>
      </c>
      <c r="U3" t="s">
        <v>7344</v>
      </c>
      <c r="V3" t="s">
        <v>7650</v>
      </c>
      <c r="W3" t="s">
        <v>7655</v>
      </c>
      <c r="X3" t="s">
        <v>7344</v>
      </c>
      <c r="Y3" t="s">
        <v>7344</v>
      </c>
      <c r="Z3" t="s">
        <v>7652</v>
      </c>
      <c r="AA3" t="s">
        <v>7650</v>
      </c>
      <c r="AB3" t="s">
        <v>7348</v>
      </c>
      <c r="AC3" t="s">
        <v>1776</v>
      </c>
      <c r="AD3" t="s">
        <v>7344</v>
      </c>
      <c r="AE3" s="59">
        <v>0</v>
      </c>
      <c r="AF3" s="59">
        <v>0</v>
      </c>
      <c r="AG3" s="59">
        <v>6.4</v>
      </c>
      <c r="AH3" s="59">
        <v>241.68</v>
      </c>
      <c r="AI3" t="s">
        <v>7650</v>
      </c>
      <c r="AJ3" s="59">
        <v>0</v>
      </c>
      <c r="AK3" s="59">
        <v>0</v>
      </c>
    </row>
    <row r="4" spans="1:38">
      <c r="A4" t="s">
        <v>7656</v>
      </c>
      <c r="B4" t="s">
        <v>3780</v>
      </c>
      <c r="C4" t="s">
        <v>7657</v>
      </c>
      <c r="D4" t="s">
        <v>998</v>
      </c>
      <c r="E4" t="s">
        <v>40</v>
      </c>
      <c r="F4" t="s">
        <v>7658</v>
      </c>
      <c r="G4" t="s">
        <v>3686</v>
      </c>
      <c r="H4" t="s">
        <v>546</v>
      </c>
      <c r="I4" t="s">
        <v>263</v>
      </c>
      <c r="J4" t="s">
        <v>7650</v>
      </c>
      <c r="K4" t="s">
        <v>7348</v>
      </c>
      <c r="L4" t="s">
        <v>7344</v>
      </c>
      <c r="M4" t="s">
        <v>7344</v>
      </c>
      <c r="N4" t="s">
        <v>1776</v>
      </c>
      <c r="O4" t="s">
        <v>7650</v>
      </c>
      <c r="P4" t="s">
        <v>7344</v>
      </c>
      <c r="Q4" t="s">
        <v>7344</v>
      </c>
      <c r="R4" t="s">
        <v>7650</v>
      </c>
      <c r="S4" t="s">
        <v>7650</v>
      </c>
      <c r="T4" t="s">
        <v>1776</v>
      </c>
      <c r="U4" t="s">
        <v>7344</v>
      </c>
      <c r="V4" t="s">
        <v>7650</v>
      </c>
      <c r="W4" t="s">
        <v>7659</v>
      </c>
      <c r="X4" t="s">
        <v>7344</v>
      </c>
      <c r="Y4" t="s">
        <v>7344</v>
      </c>
      <c r="Z4" t="s">
        <v>7652</v>
      </c>
      <c r="AA4" t="s">
        <v>7650</v>
      </c>
      <c r="AB4" t="s">
        <v>7348</v>
      </c>
      <c r="AC4" t="s">
        <v>1776</v>
      </c>
      <c r="AD4" t="s">
        <v>7344</v>
      </c>
      <c r="AE4" s="59">
        <v>0</v>
      </c>
      <c r="AF4" s="59">
        <v>0</v>
      </c>
      <c r="AG4" s="59">
        <v>10</v>
      </c>
      <c r="AH4" s="59">
        <v>185.06</v>
      </c>
      <c r="AI4" t="s">
        <v>7650</v>
      </c>
      <c r="AJ4" s="59">
        <v>0</v>
      </c>
      <c r="AK4" s="59">
        <v>0</v>
      </c>
    </row>
    <row r="5" spans="1:38">
      <c r="A5" t="s">
        <v>7660</v>
      </c>
      <c r="B5" t="s">
        <v>3780</v>
      </c>
      <c r="C5" t="s">
        <v>7661</v>
      </c>
      <c r="D5" t="s">
        <v>1309</v>
      </c>
      <c r="E5" t="s">
        <v>40</v>
      </c>
      <c r="F5" t="s">
        <v>7662</v>
      </c>
      <c r="G5" t="s">
        <v>3679</v>
      </c>
      <c r="H5" t="s">
        <v>1194</v>
      </c>
      <c r="I5" t="s">
        <v>1021</v>
      </c>
      <c r="J5" t="s">
        <v>7344</v>
      </c>
      <c r="K5" t="s">
        <v>7348</v>
      </c>
      <c r="L5" t="s">
        <v>7344</v>
      </c>
      <c r="M5" t="s">
        <v>7344</v>
      </c>
      <c r="N5" t="s">
        <v>1776</v>
      </c>
      <c r="O5" t="s">
        <v>7650</v>
      </c>
      <c r="P5" t="s">
        <v>7344</v>
      </c>
      <c r="Q5" t="s">
        <v>7344</v>
      </c>
      <c r="R5" t="s">
        <v>7344</v>
      </c>
      <c r="S5" t="s">
        <v>7344</v>
      </c>
      <c r="T5" t="s">
        <v>1776</v>
      </c>
      <c r="U5" t="s">
        <v>7348</v>
      </c>
      <c r="V5" t="s">
        <v>7650</v>
      </c>
      <c r="W5" t="s">
        <v>7655</v>
      </c>
      <c r="X5" t="s">
        <v>7344</v>
      </c>
      <c r="Y5" t="s">
        <v>7344</v>
      </c>
      <c r="Z5" t="s">
        <v>7652</v>
      </c>
      <c r="AA5" t="s">
        <v>7650</v>
      </c>
      <c r="AB5" t="s">
        <v>7348</v>
      </c>
      <c r="AC5" t="s">
        <v>1776</v>
      </c>
      <c r="AD5" t="s">
        <v>7344</v>
      </c>
      <c r="AE5" s="59">
        <v>13</v>
      </c>
      <c r="AF5" s="59">
        <v>520</v>
      </c>
      <c r="AG5" s="59">
        <v>4.1900000000000004</v>
      </c>
      <c r="AH5" s="59">
        <v>116.87</v>
      </c>
      <c r="AI5" t="s">
        <v>7344</v>
      </c>
      <c r="AJ5" s="59">
        <v>0</v>
      </c>
      <c r="AK5" s="59">
        <v>0</v>
      </c>
    </row>
    <row r="6" spans="1:38">
      <c r="A6" t="s">
        <v>7663</v>
      </c>
      <c r="B6" t="s">
        <v>3780</v>
      </c>
      <c r="C6" t="s">
        <v>7664</v>
      </c>
      <c r="D6" t="s">
        <v>260</v>
      </c>
      <c r="E6" t="s">
        <v>40</v>
      </c>
      <c r="F6" t="s">
        <v>7665</v>
      </c>
      <c r="G6" t="s">
        <v>3700</v>
      </c>
      <c r="H6" t="s">
        <v>262</v>
      </c>
      <c r="I6" t="s">
        <v>263</v>
      </c>
      <c r="J6" t="s">
        <v>7344</v>
      </c>
      <c r="K6" t="s">
        <v>7344</v>
      </c>
      <c r="L6" t="s">
        <v>7344</v>
      </c>
      <c r="M6" t="s">
        <v>7344</v>
      </c>
      <c r="N6" t="s">
        <v>1776</v>
      </c>
      <c r="O6" t="s">
        <v>7650</v>
      </c>
      <c r="P6" t="s">
        <v>7650</v>
      </c>
      <c r="Q6" t="s">
        <v>7650</v>
      </c>
      <c r="R6" t="s">
        <v>7344</v>
      </c>
      <c r="S6" t="s">
        <v>7650</v>
      </c>
      <c r="T6" t="s">
        <v>1776</v>
      </c>
      <c r="U6" t="s">
        <v>7344</v>
      </c>
      <c r="V6" t="s">
        <v>7650</v>
      </c>
      <c r="W6" t="s">
        <v>7655</v>
      </c>
      <c r="X6" t="s">
        <v>7344</v>
      </c>
      <c r="Y6" t="s">
        <v>7344</v>
      </c>
      <c r="Z6" t="s">
        <v>7652</v>
      </c>
      <c r="AA6" t="s">
        <v>7650</v>
      </c>
      <c r="AB6" t="s">
        <v>7348</v>
      </c>
      <c r="AC6" t="s">
        <v>1776</v>
      </c>
      <c r="AD6" t="s">
        <v>7344</v>
      </c>
      <c r="AE6" s="59">
        <v>34</v>
      </c>
      <c r="AF6" s="59">
        <v>1360</v>
      </c>
      <c r="AG6" s="59">
        <v>12.52</v>
      </c>
      <c r="AH6" s="59">
        <v>590.98</v>
      </c>
      <c r="AI6" t="s">
        <v>7650</v>
      </c>
      <c r="AJ6" s="59">
        <v>0</v>
      </c>
      <c r="AK6" s="59">
        <v>0</v>
      </c>
    </row>
    <row r="7" spans="1:38">
      <c r="A7" t="s">
        <v>7666</v>
      </c>
      <c r="B7" t="s">
        <v>3780</v>
      </c>
      <c r="C7" t="s">
        <v>7667</v>
      </c>
      <c r="D7" t="s">
        <v>1173</v>
      </c>
      <c r="E7" t="s">
        <v>40</v>
      </c>
      <c r="F7" t="s">
        <v>7668</v>
      </c>
      <c r="G7" t="s">
        <v>3672</v>
      </c>
      <c r="H7" t="s">
        <v>705</v>
      </c>
      <c r="I7" t="s">
        <v>524</v>
      </c>
      <c r="J7" t="s">
        <v>7344</v>
      </c>
      <c r="K7" t="s">
        <v>7650</v>
      </c>
      <c r="L7" t="s">
        <v>7344</v>
      </c>
      <c r="M7" t="s">
        <v>7344</v>
      </c>
      <c r="N7" t="s">
        <v>1804</v>
      </c>
      <c r="O7" t="s">
        <v>7650</v>
      </c>
      <c r="P7" t="s">
        <v>7344</v>
      </c>
      <c r="Q7" t="s">
        <v>7344</v>
      </c>
      <c r="R7" t="s">
        <v>7344</v>
      </c>
      <c r="S7" t="s">
        <v>7344</v>
      </c>
      <c r="T7" t="s">
        <v>1776</v>
      </c>
      <c r="U7" t="s">
        <v>7344</v>
      </c>
      <c r="V7" t="s">
        <v>7650</v>
      </c>
      <c r="W7" t="s">
        <v>7655</v>
      </c>
      <c r="X7" t="s">
        <v>7344</v>
      </c>
      <c r="Y7" t="s">
        <v>7344</v>
      </c>
      <c r="Z7" t="s">
        <v>7652</v>
      </c>
      <c r="AA7" t="s">
        <v>7650</v>
      </c>
      <c r="AB7" t="s">
        <v>7348</v>
      </c>
      <c r="AC7" t="s">
        <v>1776</v>
      </c>
      <c r="AD7" t="s">
        <v>7344</v>
      </c>
      <c r="AE7" s="59">
        <v>7.5</v>
      </c>
      <c r="AF7" s="59">
        <v>300</v>
      </c>
      <c r="AG7" s="59">
        <v>0</v>
      </c>
      <c r="AH7" s="59">
        <v>0</v>
      </c>
      <c r="AI7" t="s">
        <v>7344</v>
      </c>
      <c r="AJ7" s="59">
        <v>0</v>
      </c>
      <c r="AK7" s="59">
        <v>0</v>
      </c>
    </row>
    <row r="8" spans="1:38">
      <c r="A8" t="s">
        <v>7669</v>
      </c>
      <c r="B8" t="s">
        <v>3780</v>
      </c>
      <c r="C8" t="s">
        <v>7670</v>
      </c>
      <c r="D8" t="s">
        <v>1607</v>
      </c>
      <c r="E8" t="s">
        <v>40</v>
      </c>
      <c r="F8" t="s">
        <v>7671</v>
      </c>
      <c r="G8" t="s">
        <v>3690</v>
      </c>
      <c r="H8" t="s">
        <v>1608</v>
      </c>
      <c r="I8" t="s">
        <v>263</v>
      </c>
      <c r="J8" t="s">
        <v>7344</v>
      </c>
      <c r="K8" t="s">
        <v>7348</v>
      </c>
      <c r="L8" t="s">
        <v>7344</v>
      </c>
      <c r="M8" t="s">
        <v>7344</v>
      </c>
      <c r="N8" t="s">
        <v>1776</v>
      </c>
      <c r="O8" t="s">
        <v>7650</v>
      </c>
      <c r="P8" t="s">
        <v>7344</v>
      </c>
      <c r="Q8" t="s">
        <v>7344</v>
      </c>
      <c r="R8" t="s">
        <v>7344</v>
      </c>
      <c r="S8" t="s">
        <v>7650</v>
      </c>
      <c r="T8" t="s">
        <v>1776</v>
      </c>
      <c r="U8" t="s">
        <v>7344</v>
      </c>
      <c r="V8" t="s">
        <v>7650</v>
      </c>
      <c r="W8" t="s">
        <v>7651</v>
      </c>
      <c r="X8" t="s">
        <v>7344</v>
      </c>
      <c r="Y8" t="s">
        <v>7344</v>
      </c>
      <c r="Z8" t="s">
        <v>7652</v>
      </c>
      <c r="AA8" t="s">
        <v>7650</v>
      </c>
      <c r="AB8" t="s">
        <v>7348</v>
      </c>
      <c r="AC8" t="s">
        <v>1776</v>
      </c>
      <c r="AD8" t="s">
        <v>7344</v>
      </c>
      <c r="AE8" s="59">
        <v>0</v>
      </c>
      <c r="AF8" s="59">
        <v>0</v>
      </c>
      <c r="AG8" s="59">
        <v>0.77</v>
      </c>
      <c r="AH8" s="59">
        <v>24.78</v>
      </c>
      <c r="AI8" t="s">
        <v>7650</v>
      </c>
      <c r="AJ8" s="59">
        <v>0</v>
      </c>
      <c r="AK8" s="59">
        <v>0</v>
      </c>
    </row>
    <row r="9" spans="1:38">
      <c r="A9" t="s">
        <v>7672</v>
      </c>
      <c r="B9" t="s">
        <v>3780</v>
      </c>
      <c r="C9" t="s">
        <v>7673</v>
      </c>
      <c r="D9" t="s">
        <v>1430</v>
      </c>
      <c r="E9" t="s">
        <v>40</v>
      </c>
      <c r="F9" t="s">
        <v>7402</v>
      </c>
      <c r="G9" t="s">
        <v>3670</v>
      </c>
      <c r="H9" t="s">
        <v>1431</v>
      </c>
      <c r="I9" t="s">
        <v>524</v>
      </c>
      <c r="J9" t="s">
        <v>7650</v>
      </c>
      <c r="K9" t="s">
        <v>7344</v>
      </c>
      <c r="L9" t="s">
        <v>7344</v>
      </c>
      <c r="M9" t="s">
        <v>7344</v>
      </c>
      <c r="N9" t="s">
        <v>1776</v>
      </c>
      <c r="O9" t="s">
        <v>7650</v>
      </c>
      <c r="P9" t="s">
        <v>7348</v>
      </c>
      <c r="Q9" t="s">
        <v>7348</v>
      </c>
      <c r="R9" t="s">
        <v>7344</v>
      </c>
      <c r="S9" t="s">
        <v>7348</v>
      </c>
      <c r="T9" t="s">
        <v>1776</v>
      </c>
      <c r="U9" t="s">
        <v>7344</v>
      </c>
      <c r="V9" t="s">
        <v>7650</v>
      </c>
      <c r="W9" t="s">
        <v>7655</v>
      </c>
      <c r="X9" t="s">
        <v>7344</v>
      </c>
      <c r="Y9" t="s">
        <v>7344</v>
      </c>
      <c r="Z9" t="s">
        <v>7652</v>
      </c>
      <c r="AA9" t="s">
        <v>7650</v>
      </c>
      <c r="AB9" t="s">
        <v>7348</v>
      </c>
      <c r="AC9" t="s">
        <v>1776</v>
      </c>
      <c r="AD9" t="s">
        <v>7344</v>
      </c>
      <c r="AE9" s="59">
        <v>0</v>
      </c>
      <c r="AF9" s="59">
        <v>0</v>
      </c>
      <c r="AG9" s="59">
        <v>7</v>
      </c>
      <c r="AH9" s="59">
        <v>366.09</v>
      </c>
      <c r="AI9" t="s">
        <v>7348</v>
      </c>
      <c r="AJ9" s="59">
        <v>0</v>
      </c>
      <c r="AK9" s="59">
        <v>0</v>
      </c>
    </row>
    <row r="10" spans="1:38">
      <c r="A10" t="s">
        <v>7674</v>
      </c>
      <c r="B10" t="s">
        <v>3780</v>
      </c>
      <c r="C10" t="s">
        <v>7675</v>
      </c>
      <c r="D10" t="s">
        <v>837</v>
      </c>
      <c r="E10" t="s">
        <v>40</v>
      </c>
      <c r="F10" t="s">
        <v>7676</v>
      </c>
      <c r="G10" t="s">
        <v>3696</v>
      </c>
      <c r="H10" t="s">
        <v>565</v>
      </c>
      <c r="I10" t="s">
        <v>263</v>
      </c>
      <c r="J10" t="s">
        <v>7344</v>
      </c>
      <c r="K10" t="s">
        <v>7348</v>
      </c>
      <c r="L10" t="s">
        <v>7344</v>
      </c>
      <c r="M10" t="s">
        <v>7344</v>
      </c>
      <c r="N10" t="s">
        <v>1776</v>
      </c>
      <c r="O10" t="s">
        <v>7650</v>
      </c>
      <c r="P10" t="s">
        <v>7344</v>
      </c>
      <c r="Q10" t="s">
        <v>7344</v>
      </c>
      <c r="R10" t="s">
        <v>7344</v>
      </c>
      <c r="S10" t="s">
        <v>7650</v>
      </c>
      <c r="T10" t="s">
        <v>1776</v>
      </c>
      <c r="U10" t="s">
        <v>7344</v>
      </c>
      <c r="V10" t="s">
        <v>7650</v>
      </c>
      <c r="W10" t="s">
        <v>7655</v>
      </c>
      <c r="X10" t="s">
        <v>7344</v>
      </c>
      <c r="Y10" t="s">
        <v>7344</v>
      </c>
      <c r="Z10" t="s">
        <v>7652</v>
      </c>
      <c r="AA10" t="s">
        <v>7650</v>
      </c>
      <c r="AB10" t="s">
        <v>7348</v>
      </c>
      <c r="AC10" t="s">
        <v>1776</v>
      </c>
      <c r="AD10" t="s">
        <v>7344</v>
      </c>
      <c r="AE10" s="59">
        <v>1.5</v>
      </c>
      <c r="AF10" s="59">
        <v>60</v>
      </c>
      <c r="AG10" s="59">
        <v>1.88</v>
      </c>
      <c r="AH10" s="59">
        <v>89.55</v>
      </c>
      <c r="AI10" t="s">
        <v>7348</v>
      </c>
      <c r="AJ10" s="59">
        <v>0</v>
      </c>
      <c r="AK10" s="59">
        <v>0</v>
      </c>
    </row>
    <row r="11" spans="1:38">
      <c r="A11" t="s">
        <v>7677</v>
      </c>
      <c r="B11" t="s">
        <v>3780</v>
      </c>
      <c r="C11" t="s">
        <v>7678</v>
      </c>
      <c r="D11" t="s">
        <v>1509</v>
      </c>
      <c r="E11" t="s">
        <v>40</v>
      </c>
      <c r="F11" t="s">
        <v>160</v>
      </c>
      <c r="G11" t="s">
        <v>3668</v>
      </c>
      <c r="H11" t="s">
        <v>910</v>
      </c>
      <c r="I11" t="s">
        <v>524</v>
      </c>
      <c r="J11" t="s">
        <v>7650</v>
      </c>
      <c r="K11" t="s">
        <v>7348</v>
      </c>
      <c r="L11" t="s">
        <v>7344</v>
      </c>
      <c r="M11" t="s">
        <v>7344</v>
      </c>
      <c r="N11" t="s">
        <v>1776</v>
      </c>
      <c r="O11" t="s">
        <v>7650</v>
      </c>
      <c r="P11" t="s">
        <v>7650</v>
      </c>
      <c r="Q11" t="s">
        <v>7650</v>
      </c>
      <c r="R11" t="s">
        <v>7344</v>
      </c>
      <c r="S11" t="s">
        <v>7650</v>
      </c>
      <c r="T11" t="s">
        <v>1776</v>
      </c>
      <c r="U11" t="s">
        <v>7348</v>
      </c>
      <c r="V11" t="s">
        <v>7650</v>
      </c>
      <c r="W11" t="s">
        <v>7655</v>
      </c>
      <c r="X11" t="s">
        <v>7344</v>
      </c>
      <c r="Y11" t="s">
        <v>7344</v>
      </c>
      <c r="Z11" t="s">
        <v>7652</v>
      </c>
      <c r="AA11" t="s">
        <v>7650</v>
      </c>
      <c r="AB11" t="s">
        <v>7348</v>
      </c>
      <c r="AC11" t="s">
        <v>1776</v>
      </c>
      <c r="AD11" t="s">
        <v>7344</v>
      </c>
      <c r="AE11" s="59">
        <v>3.5</v>
      </c>
      <c r="AF11" s="59">
        <v>131.25</v>
      </c>
      <c r="AG11" s="59">
        <v>4.88</v>
      </c>
      <c r="AH11" s="59">
        <v>107.98</v>
      </c>
      <c r="AI11" t="s">
        <v>7650</v>
      </c>
      <c r="AJ11" s="59">
        <v>0</v>
      </c>
      <c r="AK11" s="59">
        <v>0</v>
      </c>
    </row>
    <row r="12" spans="1:38">
      <c r="A12" t="s">
        <v>7679</v>
      </c>
      <c r="B12" t="s">
        <v>3780</v>
      </c>
      <c r="C12" t="s">
        <v>7680</v>
      </c>
      <c r="D12" t="s">
        <v>1712</v>
      </c>
      <c r="E12" t="s">
        <v>40</v>
      </c>
      <c r="F12" t="s">
        <v>7369</v>
      </c>
      <c r="G12" t="s">
        <v>3661</v>
      </c>
      <c r="H12" t="s">
        <v>1345</v>
      </c>
      <c r="I12" t="s">
        <v>1122</v>
      </c>
      <c r="J12" t="s">
        <v>7344</v>
      </c>
      <c r="K12" t="s">
        <v>7348</v>
      </c>
      <c r="L12" t="s">
        <v>7344</v>
      </c>
      <c r="M12" t="s">
        <v>7344</v>
      </c>
      <c r="N12" t="s">
        <v>1776</v>
      </c>
      <c r="O12" t="s">
        <v>7650</v>
      </c>
      <c r="P12" t="s">
        <v>7344</v>
      </c>
      <c r="Q12" t="s">
        <v>7344</v>
      </c>
      <c r="R12" t="s">
        <v>7344</v>
      </c>
      <c r="S12" t="s">
        <v>7650</v>
      </c>
      <c r="T12" t="s">
        <v>1776</v>
      </c>
      <c r="U12" t="s">
        <v>7344</v>
      </c>
      <c r="V12" t="s">
        <v>7650</v>
      </c>
      <c r="W12" t="s">
        <v>7659</v>
      </c>
      <c r="X12" t="s">
        <v>7344</v>
      </c>
      <c r="Y12" t="s">
        <v>7344</v>
      </c>
      <c r="Z12" t="s">
        <v>7681</v>
      </c>
      <c r="AA12" t="s">
        <v>7650</v>
      </c>
      <c r="AB12" t="s">
        <v>7348</v>
      </c>
      <c r="AC12" t="s">
        <v>1776</v>
      </c>
      <c r="AD12" t="s">
        <v>7344</v>
      </c>
      <c r="AE12" s="59">
        <v>0</v>
      </c>
      <c r="AF12" s="59">
        <v>0</v>
      </c>
      <c r="AG12" s="59">
        <v>0</v>
      </c>
      <c r="AH12" s="59">
        <v>0</v>
      </c>
      <c r="AI12" t="s">
        <v>7650</v>
      </c>
      <c r="AJ12" s="59">
        <v>0</v>
      </c>
      <c r="AK12" s="59">
        <v>0</v>
      </c>
    </row>
    <row r="13" spans="1:38">
      <c r="A13" t="s">
        <v>7682</v>
      </c>
      <c r="B13" t="s">
        <v>3780</v>
      </c>
      <c r="C13" t="s">
        <v>7683</v>
      </c>
      <c r="D13" t="s">
        <v>321</v>
      </c>
      <c r="E13" t="s">
        <v>40</v>
      </c>
      <c r="F13" t="s">
        <v>7684</v>
      </c>
      <c r="G13" t="s">
        <v>3664</v>
      </c>
      <c r="H13" t="s">
        <v>322</v>
      </c>
      <c r="I13" t="s">
        <v>323</v>
      </c>
      <c r="J13" t="s">
        <v>7344</v>
      </c>
      <c r="K13" t="s">
        <v>7348</v>
      </c>
      <c r="L13" t="s">
        <v>7344</v>
      </c>
      <c r="M13" t="s">
        <v>7344</v>
      </c>
      <c r="N13" t="s">
        <v>1776</v>
      </c>
      <c r="O13" t="s">
        <v>7650</v>
      </c>
      <c r="P13" t="s">
        <v>7344</v>
      </c>
      <c r="Q13" t="s">
        <v>7344</v>
      </c>
      <c r="R13" t="s">
        <v>7344</v>
      </c>
      <c r="S13" t="s">
        <v>7650</v>
      </c>
      <c r="T13" t="s">
        <v>1776</v>
      </c>
      <c r="U13" t="s">
        <v>7344</v>
      </c>
      <c r="V13" t="s">
        <v>7650</v>
      </c>
      <c r="W13" t="s">
        <v>7655</v>
      </c>
      <c r="X13" t="s">
        <v>7344</v>
      </c>
      <c r="Y13" t="s">
        <v>7344</v>
      </c>
      <c r="Z13" t="s">
        <v>7652</v>
      </c>
      <c r="AA13" t="s">
        <v>7650</v>
      </c>
      <c r="AB13" t="s">
        <v>7348</v>
      </c>
      <c r="AC13" t="s">
        <v>1776</v>
      </c>
      <c r="AD13" t="s">
        <v>7344</v>
      </c>
      <c r="AE13" s="59">
        <v>3.5</v>
      </c>
      <c r="AF13" s="59">
        <v>140</v>
      </c>
      <c r="AG13" s="59">
        <v>10.130000000000001</v>
      </c>
      <c r="AH13" s="59">
        <v>491.21</v>
      </c>
      <c r="AI13" t="s">
        <v>7650</v>
      </c>
      <c r="AJ13" s="59">
        <v>0</v>
      </c>
      <c r="AK13" s="59">
        <v>0</v>
      </c>
    </row>
    <row r="14" spans="1:38">
      <c r="A14" t="s">
        <v>7685</v>
      </c>
      <c r="B14" t="s">
        <v>3780</v>
      </c>
      <c r="C14" t="s">
        <v>7686</v>
      </c>
      <c r="D14" t="s">
        <v>663</v>
      </c>
      <c r="E14" t="s">
        <v>40</v>
      </c>
      <c r="F14" t="s">
        <v>7684</v>
      </c>
      <c r="G14" t="s">
        <v>3665</v>
      </c>
      <c r="H14" t="s">
        <v>664</v>
      </c>
      <c r="I14" t="s">
        <v>323</v>
      </c>
      <c r="J14" t="s">
        <v>7344</v>
      </c>
      <c r="K14" t="s">
        <v>7348</v>
      </c>
      <c r="L14" t="s">
        <v>7344</v>
      </c>
      <c r="M14" t="s">
        <v>7344</v>
      </c>
      <c r="N14" t="s">
        <v>1776</v>
      </c>
      <c r="O14" t="s">
        <v>7650</v>
      </c>
      <c r="P14" t="s">
        <v>7344</v>
      </c>
      <c r="Q14" t="s">
        <v>7344</v>
      </c>
      <c r="R14" t="s">
        <v>7344</v>
      </c>
      <c r="S14" t="s">
        <v>7650</v>
      </c>
      <c r="T14" t="s">
        <v>1776</v>
      </c>
      <c r="U14" t="s">
        <v>7344</v>
      </c>
      <c r="V14" t="s">
        <v>7650</v>
      </c>
      <c r="W14" t="s">
        <v>7655</v>
      </c>
      <c r="X14" t="s">
        <v>7344</v>
      </c>
      <c r="Y14" t="s">
        <v>7344</v>
      </c>
      <c r="Z14" t="s">
        <v>7652</v>
      </c>
      <c r="AA14" t="s">
        <v>7650</v>
      </c>
      <c r="AB14" t="s">
        <v>7348</v>
      </c>
      <c r="AC14" t="s">
        <v>1776</v>
      </c>
      <c r="AD14" t="s">
        <v>7344</v>
      </c>
      <c r="AE14" s="59">
        <v>10.5</v>
      </c>
      <c r="AF14" s="59">
        <v>420</v>
      </c>
      <c r="AG14" s="59">
        <v>0.94</v>
      </c>
      <c r="AH14" s="59">
        <v>50.42</v>
      </c>
      <c r="AI14" t="s">
        <v>7650</v>
      </c>
      <c r="AJ14" s="59">
        <v>0</v>
      </c>
      <c r="AK14" s="59">
        <v>0</v>
      </c>
    </row>
    <row r="15" spans="1:38">
      <c r="A15" t="s">
        <v>7687</v>
      </c>
      <c r="B15" t="s">
        <v>3780</v>
      </c>
      <c r="C15" t="s">
        <v>7688</v>
      </c>
      <c r="D15" t="s">
        <v>1120</v>
      </c>
      <c r="E15" t="s">
        <v>40</v>
      </c>
      <c r="F15" t="s">
        <v>7689</v>
      </c>
      <c r="G15" t="s">
        <v>3659</v>
      </c>
      <c r="H15" t="s">
        <v>1121</v>
      </c>
      <c r="I15" t="s">
        <v>1122</v>
      </c>
      <c r="J15" t="s">
        <v>7344</v>
      </c>
      <c r="K15" t="s">
        <v>7348</v>
      </c>
      <c r="L15" t="s">
        <v>7344</v>
      </c>
      <c r="M15" t="s">
        <v>7344</v>
      </c>
      <c r="N15" t="s">
        <v>1776</v>
      </c>
      <c r="O15" t="s">
        <v>7650</v>
      </c>
      <c r="P15" t="s">
        <v>7344</v>
      </c>
      <c r="Q15" t="s">
        <v>7344</v>
      </c>
      <c r="R15" t="s">
        <v>7344</v>
      </c>
      <c r="S15" t="s">
        <v>7344</v>
      </c>
      <c r="T15" t="s">
        <v>1776</v>
      </c>
      <c r="U15" t="s">
        <v>7348</v>
      </c>
      <c r="V15" t="s">
        <v>7650</v>
      </c>
      <c r="W15" t="s">
        <v>7655</v>
      </c>
      <c r="X15" t="s">
        <v>7344</v>
      </c>
      <c r="Y15" t="s">
        <v>7344</v>
      </c>
      <c r="Z15" t="s">
        <v>7652</v>
      </c>
      <c r="AA15" t="s">
        <v>7650</v>
      </c>
      <c r="AB15" t="s">
        <v>7348</v>
      </c>
      <c r="AC15" t="s">
        <v>1776</v>
      </c>
      <c r="AD15" t="s">
        <v>7344</v>
      </c>
      <c r="AE15" s="59">
        <v>1</v>
      </c>
      <c r="AF15" s="59">
        <v>40</v>
      </c>
      <c r="AG15" s="59">
        <v>7.99</v>
      </c>
      <c r="AH15" s="59">
        <v>222.86</v>
      </c>
      <c r="AI15" t="s">
        <v>7344</v>
      </c>
      <c r="AJ15" s="59">
        <v>0</v>
      </c>
      <c r="AK15" s="59">
        <v>0</v>
      </c>
    </row>
    <row r="16" spans="1:38">
      <c r="A16" t="s">
        <v>7690</v>
      </c>
      <c r="B16" t="s">
        <v>3780</v>
      </c>
      <c r="C16" t="s">
        <v>7691</v>
      </c>
      <c r="D16" t="s">
        <v>1303</v>
      </c>
      <c r="E16" t="s">
        <v>40</v>
      </c>
      <c r="F16" t="s">
        <v>7449</v>
      </c>
      <c r="G16" t="s">
        <v>3673</v>
      </c>
      <c r="H16" t="s">
        <v>1185</v>
      </c>
      <c r="I16" t="s">
        <v>524</v>
      </c>
      <c r="J16" t="s">
        <v>7344</v>
      </c>
      <c r="K16" t="s">
        <v>7348</v>
      </c>
      <c r="L16" t="s">
        <v>7344</v>
      </c>
      <c r="M16" t="s">
        <v>7344</v>
      </c>
      <c r="N16" t="s">
        <v>1776</v>
      </c>
      <c r="O16" t="s">
        <v>7650</v>
      </c>
      <c r="P16" t="s">
        <v>7344</v>
      </c>
      <c r="Q16" t="s">
        <v>7344</v>
      </c>
      <c r="R16" t="s">
        <v>7344</v>
      </c>
      <c r="S16" t="s">
        <v>7650</v>
      </c>
      <c r="T16" t="s">
        <v>1776</v>
      </c>
      <c r="U16" t="s">
        <v>7344</v>
      </c>
      <c r="V16" t="s">
        <v>7650</v>
      </c>
      <c r="W16" t="s">
        <v>7655</v>
      </c>
      <c r="X16" t="s">
        <v>7344</v>
      </c>
      <c r="Y16" t="s">
        <v>7344</v>
      </c>
      <c r="Z16" t="s">
        <v>7652</v>
      </c>
      <c r="AA16" t="s">
        <v>7650</v>
      </c>
      <c r="AB16" t="s">
        <v>7348</v>
      </c>
      <c r="AC16" t="s">
        <v>1776</v>
      </c>
      <c r="AD16" t="s">
        <v>7344</v>
      </c>
      <c r="AE16" s="59">
        <v>0</v>
      </c>
      <c r="AF16" s="59">
        <v>0</v>
      </c>
      <c r="AG16" s="59">
        <v>0</v>
      </c>
      <c r="AH16" s="59">
        <v>0</v>
      </c>
      <c r="AI16" t="s">
        <v>7650</v>
      </c>
      <c r="AJ16" s="59">
        <v>0</v>
      </c>
      <c r="AK16" s="59">
        <v>0</v>
      </c>
    </row>
    <row r="17" spans="1:37">
      <c r="A17" t="s">
        <v>7692</v>
      </c>
      <c r="B17" t="s">
        <v>3780</v>
      </c>
      <c r="C17" t="s">
        <v>7693</v>
      </c>
      <c r="D17" t="s">
        <v>571</v>
      </c>
      <c r="E17" t="s">
        <v>40</v>
      </c>
      <c r="F17" t="s">
        <v>7601</v>
      </c>
      <c r="G17" t="s">
        <v>3704</v>
      </c>
      <c r="H17" t="s">
        <v>572</v>
      </c>
      <c r="I17" t="s">
        <v>263</v>
      </c>
      <c r="J17" t="s">
        <v>7344</v>
      </c>
      <c r="K17" t="s">
        <v>7348</v>
      </c>
      <c r="L17" t="s">
        <v>7344</v>
      </c>
      <c r="M17" t="s">
        <v>7344</v>
      </c>
      <c r="N17" t="s">
        <v>1776</v>
      </c>
      <c r="O17" t="s">
        <v>7650</v>
      </c>
      <c r="P17" t="s">
        <v>7344</v>
      </c>
      <c r="Q17" t="s">
        <v>7344</v>
      </c>
      <c r="R17" t="s">
        <v>7344</v>
      </c>
      <c r="S17" t="s">
        <v>7650</v>
      </c>
      <c r="T17" t="s">
        <v>1776</v>
      </c>
      <c r="U17" t="s">
        <v>7344</v>
      </c>
      <c r="V17" t="s">
        <v>7650</v>
      </c>
      <c r="W17" t="s">
        <v>7655</v>
      </c>
      <c r="X17" t="s">
        <v>7344</v>
      </c>
      <c r="Y17" t="s">
        <v>7344</v>
      </c>
      <c r="Z17" t="s">
        <v>7652</v>
      </c>
      <c r="AA17" t="s">
        <v>7650</v>
      </c>
      <c r="AB17" t="s">
        <v>7348</v>
      </c>
      <c r="AC17" t="s">
        <v>1776</v>
      </c>
      <c r="AD17" t="s">
        <v>7344</v>
      </c>
      <c r="AE17" s="59">
        <v>24.5</v>
      </c>
      <c r="AF17" s="59">
        <v>980</v>
      </c>
      <c r="AG17" s="59">
        <v>13.13</v>
      </c>
      <c r="AH17" s="59">
        <v>563.42999999999995</v>
      </c>
      <c r="AI17" t="s">
        <v>7344</v>
      </c>
      <c r="AJ17" s="59">
        <v>0</v>
      </c>
      <c r="AK17" s="59">
        <v>0</v>
      </c>
    </row>
    <row r="18" spans="1:37">
      <c r="A18" t="s">
        <v>7694</v>
      </c>
      <c r="B18" t="s">
        <v>3780</v>
      </c>
      <c r="C18" t="s">
        <v>7695</v>
      </c>
      <c r="D18" t="s">
        <v>1493</v>
      </c>
      <c r="E18" t="s">
        <v>40</v>
      </c>
      <c r="F18" t="s">
        <v>7696</v>
      </c>
      <c r="G18" t="s">
        <v>3694</v>
      </c>
      <c r="H18" t="s">
        <v>709</v>
      </c>
      <c r="I18" t="s">
        <v>263</v>
      </c>
      <c r="J18" t="s">
        <v>7344</v>
      </c>
      <c r="K18" t="s">
        <v>7348</v>
      </c>
      <c r="L18" t="s">
        <v>7344</v>
      </c>
      <c r="M18" t="s">
        <v>7344</v>
      </c>
      <c r="N18" t="s">
        <v>1776</v>
      </c>
      <c r="O18" t="s">
        <v>7650</v>
      </c>
      <c r="P18" t="s">
        <v>7344</v>
      </c>
      <c r="Q18" t="s">
        <v>7344</v>
      </c>
      <c r="R18" t="s">
        <v>7344</v>
      </c>
      <c r="S18" t="s">
        <v>7650</v>
      </c>
      <c r="T18" t="s">
        <v>1776</v>
      </c>
      <c r="U18" t="s">
        <v>7344</v>
      </c>
      <c r="V18" t="s">
        <v>7650</v>
      </c>
      <c r="W18" t="s">
        <v>7655</v>
      </c>
      <c r="X18" t="s">
        <v>7344</v>
      </c>
      <c r="Y18" t="s">
        <v>7344</v>
      </c>
      <c r="Z18" t="s">
        <v>7652</v>
      </c>
      <c r="AA18" t="s">
        <v>7650</v>
      </c>
      <c r="AB18" t="s">
        <v>7348</v>
      </c>
      <c r="AC18" t="s">
        <v>1776</v>
      </c>
      <c r="AD18" t="s">
        <v>7344</v>
      </c>
      <c r="AE18" s="59">
        <v>16.5</v>
      </c>
      <c r="AF18" s="59">
        <v>660</v>
      </c>
      <c r="AG18" s="59">
        <v>1.88</v>
      </c>
      <c r="AH18" s="59">
        <v>64.540000000000006</v>
      </c>
      <c r="AI18" t="s">
        <v>7650</v>
      </c>
      <c r="AJ18" s="59">
        <v>0</v>
      </c>
      <c r="AK18" s="59">
        <v>0</v>
      </c>
    </row>
    <row r="19" spans="1:37">
      <c r="A19" t="s">
        <v>7697</v>
      </c>
      <c r="B19" t="s">
        <v>3780</v>
      </c>
      <c r="C19" t="s">
        <v>7698</v>
      </c>
      <c r="D19" t="s">
        <v>1175</v>
      </c>
      <c r="E19" t="s">
        <v>40</v>
      </c>
      <c r="F19" t="s">
        <v>7676</v>
      </c>
      <c r="G19" t="s">
        <v>3678</v>
      </c>
      <c r="H19" t="s">
        <v>705</v>
      </c>
      <c r="I19" t="s">
        <v>1176</v>
      </c>
      <c r="J19" t="s">
        <v>7344</v>
      </c>
      <c r="K19" t="s">
        <v>7348</v>
      </c>
      <c r="L19" t="s">
        <v>7344</v>
      </c>
      <c r="M19" t="s">
        <v>7344</v>
      </c>
      <c r="N19" t="s">
        <v>1776</v>
      </c>
      <c r="O19" t="s">
        <v>7650</v>
      </c>
      <c r="P19" t="s">
        <v>7344</v>
      </c>
      <c r="Q19" t="s">
        <v>7344</v>
      </c>
      <c r="R19" t="s">
        <v>7344</v>
      </c>
      <c r="S19" t="s">
        <v>7650</v>
      </c>
      <c r="T19" t="s">
        <v>1776</v>
      </c>
      <c r="U19" t="s">
        <v>7344</v>
      </c>
      <c r="V19" t="s">
        <v>7650</v>
      </c>
      <c r="W19" t="s">
        <v>7655</v>
      </c>
      <c r="X19" t="s">
        <v>7344</v>
      </c>
      <c r="Y19" t="s">
        <v>7344</v>
      </c>
      <c r="Z19" t="s">
        <v>7652</v>
      </c>
      <c r="AA19" t="s">
        <v>7650</v>
      </c>
      <c r="AB19" t="s">
        <v>7348</v>
      </c>
      <c r="AC19" t="s">
        <v>1776</v>
      </c>
      <c r="AD19" t="s">
        <v>7344</v>
      </c>
      <c r="AE19" s="59">
        <v>0</v>
      </c>
      <c r="AF19" s="59">
        <v>0</v>
      </c>
      <c r="AG19" s="59">
        <v>4.49</v>
      </c>
      <c r="AH19" s="59">
        <v>235.06</v>
      </c>
      <c r="AI19" t="s">
        <v>7344</v>
      </c>
      <c r="AJ19" s="59">
        <v>0</v>
      </c>
      <c r="AK19" s="59">
        <v>0</v>
      </c>
    </row>
    <row r="20" spans="1:37">
      <c r="A20" t="s">
        <v>7699</v>
      </c>
      <c r="B20" t="s">
        <v>3780</v>
      </c>
      <c r="C20" t="s">
        <v>7700</v>
      </c>
      <c r="D20" t="s">
        <v>1281</v>
      </c>
      <c r="E20" t="s">
        <v>40</v>
      </c>
      <c r="F20" t="s">
        <v>7701</v>
      </c>
      <c r="G20" t="s">
        <v>3677</v>
      </c>
      <c r="H20" t="s">
        <v>916</v>
      </c>
      <c r="I20" t="s">
        <v>1282</v>
      </c>
      <c r="J20" t="s">
        <v>7344</v>
      </c>
      <c r="K20" t="s">
        <v>7348</v>
      </c>
      <c r="L20" t="s">
        <v>7344</v>
      </c>
      <c r="M20" t="s">
        <v>7344</v>
      </c>
      <c r="N20" t="s">
        <v>1776</v>
      </c>
      <c r="O20" t="s">
        <v>7650</v>
      </c>
      <c r="P20" t="s">
        <v>7344</v>
      </c>
      <c r="Q20" t="s">
        <v>7344</v>
      </c>
      <c r="R20" t="s">
        <v>7344</v>
      </c>
      <c r="S20" t="s">
        <v>7348</v>
      </c>
      <c r="T20" t="s">
        <v>1776</v>
      </c>
      <c r="U20" t="s">
        <v>7344</v>
      </c>
      <c r="V20" t="s">
        <v>7650</v>
      </c>
      <c r="W20" t="s">
        <v>7655</v>
      </c>
      <c r="X20" t="s">
        <v>7344</v>
      </c>
      <c r="Y20" t="s">
        <v>7344</v>
      </c>
      <c r="Z20" t="s">
        <v>7652</v>
      </c>
      <c r="AA20" t="s">
        <v>7650</v>
      </c>
      <c r="AB20" t="s">
        <v>7348</v>
      </c>
      <c r="AC20" t="s">
        <v>1776</v>
      </c>
      <c r="AD20" t="s">
        <v>7344</v>
      </c>
      <c r="AE20" s="59">
        <v>0</v>
      </c>
      <c r="AF20" s="59">
        <v>0</v>
      </c>
      <c r="AG20" s="59">
        <v>0</v>
      </c>
      <c r="AH20" s="59">
        <v>0</v>
      </c>
      <c r="AI20" t="s">
        <v>7344</v>
      </c>
      <c r="AJ20" s="59">
        <v>0</v>
      </c>
      <c r="AK20" s="59">
        <v>0</v>
      </c>
    </row>
    <row r="21" spans="1:37">
      <c r="A21" t="s">
        <v>7702</v>
      </c>
      <c r="B21" t="s">
        <v>3780</v>
      </c>
      <c r="C21" t="s">
        <v>7703</v>
      </c>
      <c r="D21" t="s">
        <v>851</v>
      </c>
      <c r="E21" t="s">
        <v>40</v>
      </c>
      <c r="F21" t="s">
        <v>7684</v>
      </c>
      <c r="G21" t="s">
        <v>3653</v>
      </c>
      <c r="H21" t="s">
        <v>852</v>
      </c>
      <c r="I21" t="s">
        <v>375</v>
      </c>
      <c r="J21" t="s">
        <v>7344</v>
      </c>
      <c r="K21" t="s">
        <v>7348</v>
      </c>
      <c r="L21" t="s">
        <v>7344</v>
      </c>
      <c r="M21" t="s">
        <v>7344</v>
      </c>
      <c r="N21" t="s">
        <v>1776</v>
      </c>
      <c r="O21" t="s">
        <v>7650</v>
      </c>
      <c r="P21" t="s">
        <v>7344</v>
      </c>
      <c r="Q21" t="s">
        <v>7344</v>
      </c>
      <c r="R21" t="s">
        <v>7344</v>
      </c>
      <c r="S21" t="s">
        <v>7650</v>
      </c>
      <c r="T21" t="s">
        <v>1776</v>
      </c>
      <c r="U21" t="s">
        <v>7344</v>
      </c>
      <c r="V21" t="s">
        <v>7650</v>
      </c>
      <c r="W21" t="s">
        <v>7655</v>
      </c>
      <c r="X21" t="s">
        <v>7344</v>
      </c>
      <c r="Y21" t="s">
        <v>7344</v>
      </c>
      <c r="Z21" t="s">
        <v>7652</v>
      </c>
      <c r="AA21" t="s">
        <v>7650</v>
      </c>
      <c r="AB21" t="s">
        <v>7348</v>
      </c>
      <c r="AC21" t="s">
        <v>1776</v>
      </c>
      <c r="AD21" t="s">
        <v>7344</v>
      </c>
      <c r="AE21" s="59">
        <v>15.5</v>
      </c>
      <c r="AF21" s="59">
        <v>620</v>
      </c>
      <c r="AG21" s="59">
        <v>7.92</v>
      </c>
      <c r="AH21" s="59">
        <v>373.85</v>
      </c>
      <c r="AI21" t="s">
        <v>7650</v>
      </c>
      <c r="AJ21" s="59">
        <v>0</v>
      </c>
      <c r="AK21" s="59">
        <v>0</v>
      </c>
    </row>
    <row r="22" spans="1:37">
      <c r="A22" t="s">
        <v>7704</v>
      </c>
      <c r="B22" t="s">
        <v>3780</v>
      </c>
      <c r="C22" t="s">
        <v>7705</v>
      </c>
      <c r="D22" t="s">
        <v>1019</v>
      </c>
      <c r="E22" t="s">
        <v>40</v>
      </c>
      <c r="F22" t="s">
        <v>7511</v>
      </c>
      <c r="G22" t="s">
        <v>3680</v>
      </c>
      <c r="H22" t="s">
        <v>1020</v>
      </c>
      <c r="I22" t="s">
        <v>1021</v>
      </c>
      <c r="J22" t="s">
        <v>7344</v>
      </c>
      <c r="K22" t="s">
        <v>7348</v>
      </c>
      <c r="L22" t="s">
        <v>7344</v>
      </c>
      <c r="M22" t="s">
        <v>7344</v>
      </c>
      <c r="N22" t="s">
        <v>1776</v>
      </c>
      <c r="O22" t="s">
        <v>7650</v>
      </c>
      <c r="P22" t="s">
        <v>7344</v>
      </c>
      <c r="Q22" t="s">
        <v>7344</v>
      </c>
      <c r="R22" t="s">
        <v>7344</v>
      </c>
      <c r="S22" t="s">
        <v>7650</v>
      </c>
      <c r="T22" t="s">
        <v>1776</v>
      </c>
      <c r="U22" t="s">
        <v>7344</v>
      </c>
      <c r="V22" t="s">
        <v>7650</v>
      </c>
      <c r="W22" t="s">
        <v>7655</v>
      </c>
      <c r="X22" t="s">
        <v>7344</v>
      </c>
      <c r="Y22" t="s">
        <v>7344</v>
      </c>
      <c r="Z22" t="s">
        <v>7652</v>
      </c>
      <c r="AA22" t="s">
        <v>7650</v>
      </c>
      <c r="AB22" t="s">
        <v>7348</v>
      </c>
      <c r="AC22" t="s">
        <v>1776</v>
      </c>
      <c r="AD22" t="s">
        <v>7344</v>
      </c>
      <c r="AE22" s="59">
        <v>0</v>
      </c>
      <c r="AF22" s="59">
        <v>0</v>
      </c>
      <c r="AG22" s="59">
        <v>0</v>
      </c>
      <c r="AH22" s="59">
        <v>0</v>
      </c>
      <c r="AI22" t="s">
        <v>7650</v>
      </c>
      <c r="AJ22" s="59">
        <v>0</v>
      </c>
      <c r="AK22" s="59">
        <v>0</v>
      </c>
    </row>
    <row r="23" spans="1:37">
      <c r="A23" t="s">
        <v>7706</v>
      </c>
      <c r="B23" t="s">
        <v>3780</v>
      </c>
      <c r="C23" t="s">
        <v>7707</v>
      </c>
      <c r="D23" t="s">
        <v>1501</v>
      </c>
      <c r="E23" t="s">
        <v>40</v>
      </c>
      <c r="F23" t="s">
        <v>134</v>
      </c>
      <c r="G23" t="s">
        <v>3681</v>
      </c>
      <c r="H23" t="s">
        <v>1135</v>
      </c>
      <c r="I23" t="s">
        <v>1502</v>
      </c>
      <c r="J23" t="s">
        <v>7344</v>
      </c>
      <c r="K23" t="s">
        <v>7348</v>
      </c>
      <c r="L23" t="s">
        <v>7344</v>
      </c>
      <c r="M23" t="s">
        <v>7344</v>
      </c>
      <c r="N23" t="s">
        <v>1776</v>
      </c>
      <c r="O23" t="s">
        <v>7650</v>
      </c>
      <c r="P23" t="s">
        <v>7650</v>
      </c>
      <c r="Q23" t="s">
        <v>7650</v>
      </c>
      <c r="R23" t="s">
        <v>7344</v>
      </c>
      <c r="S23" t="s">
        <v>7650</v>
      </c>
      <c r="T23" t="s">
        <v>1776</v>
      </c>
      <c r="U23" t="s">
        <v>7344</v>
      </c>
      <c r="V23" t="s">
        <v>7650</v>
      </c>
      <c r="W23" t="s">
        <v>7655</v>
      </c>
      <c r="X23" t="s">
        <v>7344</v>
      </c>
      <c r="Y23" t="s">
        <v>7344</v>
      </c>
      <c r="Z23" t="s">
        <v>7652</v>
      </c>
      <c r="AA23" t="s">
        <v>7650</v>
      </c>
      <c r="AB23" t="s">
        <v>7348</v>
      </c>
      <c r="AC23" t="s">
        <v>1776</v>
      </c>
      <c r="AD23" t="s">
        <v>7344</v>
      </c>
      <c r="AE23" s="59">
        <v>11.5</v>
      </c>
      <c r="AF23" s="59">
        <v>431.25</v>
      </c>
      <c r="AG23" s="59">
        <v>0</v>
      </c>
      <c r="AH23" s="59">
        <v>0</v>
      </c>
      <c r="AI23" t="s">
        <v>7650</v>
      </c>
      <c r="AJ23" s="59">
        <v>0</v>
      </c>
      <c r="AK23" s="59">
        <v>0</v>
      </c>
    </row>
    <row r="24" spans="1:37">
      <c r="A24" t="s">
        <v>7708</v>
      </c>
      <c r="B24" t="s">
        <v>3780</v>
      </c>
      <c r="C24" t="s">
        <v>7709</v>
      </c>
      <c r="D24" t="s">
        <v>522</v>
      </c>
      <c r="E24" t="s">
        <v>40</v>
      </c>
      <c r="F24" t="s">
        <v>7710</v>
      </c>
      <c r="G24" t="s">
        <v>3675</v>
      </c>
      <c r="H24" t="s">
        <v>523</v>
      </c>
      <c r="I24" t="s">
        <v>524</v>
      </c>
      <c r="J24" t="s">
        <v>7344</v>
      </c>
      <c r="K24" t="s">
        <v>7348</v>
      </c>
      <c r="L24" t="s">
        <v>7344</v>
      </c>
      <c r="M24" t="s">
        <v>7344</v>
      </c>
      <c r="N24" t="s">
        <v>1776</v>
      </c>
      <c r="O24" t="s">
        <v>7650</v>
      </c>
      <c r="P24" t="s">
        <v>7344</v>
      </c>
      <c r="Q24" t="s">
        <v>7344</v>
      </c>
      <c r="R24" t="s">
        <v>7344</v>
      </c>
      <c r="S24" t="s">
        <v>7344</v>
      </c>
      <c r="T24" t="s">
        <v>1776</v>
      </c>
      <c r="U24" t="s">
        <v>7344</v>
      </c>
      <c r="V24" t="s">
        <v>7650</v>
      </c>
      <c r="W24" t="s">
        <v>7655</v>
      </c>
      <c r="X24" t="s">
        <v>7344</v>
      </c>
      <c r="Y24" t="s">
        <v>7344</v>
      </c>
      <c r="Z24" t="s">
        <v>7652</v>
      </c>
      <c r="AA24" t="s">
        <v>7650</v>
      </c>
      <c r="AB24" t="s">
        <v>7348</v>
      </c>
      <c r="AC24" t="s">
        <v>1776</v>
      </c>
      <c r="AD24" t="s">
        <v>7344</v>
      </c>
      <c r="AE24" s="59">
        <v>27.5</v>
      </c>
      <c r="AF24" s="59">
        <v>1100</v>
      </c>
      <c r="AG24" s="59">
        <v>10.37</v>
      </c>
      <c r="AH24" s="59">
        <v>476.15</v>
      </c>
      <c r="AI24" t="s">
        <v>7344</v>
      </c>
      <c r="AJ24" s="59">
        <v>0</v>
      </c>
      <c r="AK24" s="59">
        <v>0</v>
      </c>
    </row>
    <row r="25" spans="1:37">
      <c r="A25" t="s">
        <v>7711</v>
      </c>
      <c r="B25" t="s">
        <v>3780</v>
      </c>
      <c r="C25" t="s">
        <v>7712</v>
      </c>
      <c r="D25" t="s">
        <v>1525</v>
      </c>
      <c r="E25" t="s">
        <v>197</v>
      </c>
      <c r="F25" t="s">
        <v>7713</v>
      </c>
      <c r="G25" t="s">
        <v>3657</v>
      </c>
      <c r="H25" t="s">
        <v>1526</v>
      </c>
      <c r="I25" t="s">
        <v>375</v>
      </c>
      <c r="J25" t="s">
        <v>7344</v>
      </c>
      <c r="K25" t="s">
        <v>7344</v>
      </c>
      <c r="L25" t="s">
        <v>7344</v>
      </c>
      <c r="M25" t="s">
        <v>7344</v>
      </c>
      <c r="N25" t="s">
        <v>1776</v>
      </c>
      <c r="O25" t="s">
        <v>7650</v>
      </c>
      <c r="P25" t="s">
        <v>7650</v>
      </c>
      <c r="Q25" t="s">
        <v>7344</v>
      </c>
      <c r="R25" t="s">
        <v>7344</v>
      </c>
      <c r="S25" t="s">
        <v>7650</v>
      </c>
      <c r="T25" t="s">
        <v>1776</v>
      </c>
      <c r="U25" t="s">
        <v>7344</v>
      </c>
      <c r="V25" t="s">
        <v>7650</v>
      </c>
      <c r="W25" t="s">
        <v>7655</v>
      </c>
      <c r="X25" t="s">
        <v>7344</v>
      </c>
      <c r="Y25" t="s">
        <v>7344</v>
      </c>
      <c r="Z25" t="s">
        <v>7652</v>
      </c>
      <c r="AA25" t="s">
        <v>7650</v>
      </c>
      <c r="AB25" t="s">
        <v>7348</v>
      </c>
      <c r="AC25" t="s">
        <v>1776</v>
      </c>
      <c r="AD25" t="s">
        <v>7344</v>
      </c>
      <c r="AE25" s="59">
        <v>5.5</v>
      </c>
      <c r="AF25" s="59">
        <v>206.25</v>
      </c>
      <c r="AG25" s="59">
        <v>1.82</v>
      </c>
      <c r="AH25" s="59">
        <v>91.52</v>
      </c>
      <c r="AI25" t="s">
        <v>7650</v>
      </c>
      <c r="AJ25" s="59">
        <v>0</v>
      </c>
      <c r="AK25" s="59">
        <v>0</v>
      </c>
    </row>
    <row r="26" spans="1:37">
      <c r="A26" t="s">
        <v>7714</v>
      </c>
      <c r="B26" t="s">
        <v>3780</v>
      </c>
      <c r="C26" t="s">
        <v>7715</v>
      </c>
      <c r="D26" t="s">
        <v>1744</v>
      </c>
      <c r="E26" t="s">
        <v>40</v>
      </c>
      <c r="F26" t="s">
        <v>7488</v>
      </c>
      <c r="G26" t="s">
        <v>3643</v>
      </c>
      <c r="H26" t="s">
        <v>1396</v>
      </c>
      <c r="I26" t="s">
        <v>89</v>
      </c>
      <c r="J26" t="s">
        <v>7344</v>
      </c>
      <c r="K26" t="s">
        <v>7348</v>
      </c>
      <c r="L26" t="s">
        <v>7344</v>
      </c>
      <c r="M26" t="s">
        <v>7344</v>
      </c>
      <c r="N26" t="s">
        <v>1776</v>
      </c>
      <c r="O26" t="s">
        <v>7650</v>
      </c>
      <c r="P26" t="s">
        <v>7344</v>
      </c>
      <c r="Q26" t="s">
        <v>7344</v>
      </c>
      <c r="R26" t="s">
        <v>7344</v>
      </c>
      <c r="S26" t="s">
        <v>7344</v>
      </c>
      <c r="T26" t="s">
        <v>1776</v>
      </c>
      <c r="U26" t="s">
        <v>7344</v>
      </c>
      <c r="V26" t="s">
        <v>7650</v>
      </c>
      <c r="W26" t="s">
        <v>7659</v>
      </c>
      <c r="X26" t="s">
        <v>7344</v>
      </c>
      <c r="Y26" t="s">
        <v>7344</v>
      </c>
      <c r="Z26" t="s">
        <v>7652</v>
      </c>
      <c r="AA26" t="s">
        <v>7650</v>
      </c>
      <c r="AB26" t="s">
        <v>7348</v>
      </c>
      <c r="AC26" t="s">
        <v>1776</v>
      </c>
      <c r="AD26" t="s">
        <v>7344</v>
      </c>
      <c r="AE26" s="59">
        <v>0</v>
      </c>
      <c r="AF26" s="59">
        <v>0</v>
      </c>
      <c r="AG26" s="59">
        <v>0</v>
      </c>
      <c r="AH26" s="59">
        <v>0</v>
      </c>
      <c r="AI26" t="s">
        <v>7650</v>
      </c>
      <c r="AJ26" s="59">
        <v>0</v>
      </c>
      <c r="AK26" s="59">
        <v>0</v>
      </c>
    </row>
    <row r="27" spans="1:37">
      <c r="A27" t="s">
        <v>7716</v>
      </c>
      <c r="B27" t="s">
        <v>3780</v>
      </c>
      <c r="C27" t="s">
        <v>7717</v>
      </c>
      <c r="D27" t="s">
        <v>1697</v>
      </c>
      <c r="E27" t="s">
        <v>40</v>
      </c>
      <c r="F27" t="s">
        <v>7649</v>
      </c>
      <c r="G27" t="s">
        <v>3674</v>
      </c>
      <c r="H27" t="s">
        <v>1314</v>
      </c>
      <c r="I27" t="s">
        <v>524</v>
      </c>
      <c r="J27" t="s">
        <v>7344</v>
      </c>
      <c r="K27" t="s">
        <v>7348</v>
      </c>
      <c r="L27" t="s">
        <v>7344</v>
      </c>
      <c r="M27" t="s">
        <v>7344</v>
      </c>
      <c r="N27" t="s">
        <v>1776</v>
      </c>
      <c r="O27" t="s">
        <v>7650</v>
      </c>
      <c r="P27" t="s">
        <v>7344</v>
      </c>
      <c r="Q27" t="s">
        <v>7344</v>
      </c>
      <c r="R27" t="s">
        <v>7344</v>
      </c>
      <c r="S27" t="s">
        <v>7348</v>
      </c>
      <c r="T27" t="s">
        <v>1776</v>
      </c>
      <c r="U27" t="s">
        <v>7344</v>
      </c>
      <c r="V27" t="s">
        <v>7650</v>
      </c>
      <c r="W27" t="s">
        <v>7655</v>
      </c>
      <c r="X27" t="s">
        <v>7344</v>
      </c>
      <c r="Y27" t="s">
        <v>7344</v>
      </c>
      <c r="Z27" t="s">
        <v>7652</v>
      </c>
      <c r="AA27" t="s">
        <v>7650</v>
      </c>
      <c r="AB27" t="s">
        <v>7348</v>
      </c>
      <c r="AC27" t="s">
        <v>1776</v>
      </c>
      <c r="AD27" t="s">
        <v>7344</v>
      </c>
      <c r="AE27" s="59">
        <v>42.5</v>
      </c>
      <c r="AF27" s="59">
        <v>1700</v>
      </c>
      <c r="AG27" s="59">
        <v>-0.08</v>
      </c>
      <c r="AH27" s="59">
        <v>-4.46</v>
      </c>
      <c r="AI27" t="s">
        <v>7344</v>
      </c>
      <c r="AJ27" s="59">
        <v>0</v>
      </c>
      <c r="AK27" s="59">
        <v>0</v>
      </c>
    </row>
    <row r="28" spans="1:37">
      <c r="A28" t="s">
        <v>7718</v>
      </c>
      <c r="B28" t="s">
        <v>3780</v>
      </c>
      <c r="C28" t="s">
        <v>7719</v>
      </c>
      <c r="D28" t="s">
        <v>1253</v>
      </c>
      <c r="E28" t="s">
        <v>40</v>
      </c>
      <c r="F28" t="s">
        <v>7720</v>
      </c>
      <c r="G28" t="s">
        <v>3642</v>
      </c>
      <c r="H28" t="s">
        <v>1254</v>
      </c>
      <c r="I28" t="s">
        <v>89</v>
      </c>
      <c r="J28" t="s">
        <v>7344</v>
      </c>
      <c r="K28" t="s">
        <v>7348</v>
      </c>
      <c r="L28" t="s">
        <v>7344</v>
      </c>
      <c r="M28" t="s">
        <v>7344</v>
      </c>
      <c r="N28" t="s">
        <v>1776</v>
      </c>
      <c r="O28" t="s">
        <v>7650</v>
      </c>
      <c r="P28" t="s">
        <v>7344</v>
      </c>
      <c r="Q28" t="s">
        <v>7344</v>
      </c>
      <c r="R28" t="s">
        <v>7344</v>
      </c>
      <c r="S28" t="s">
        <v>7344</v>
      </c>
      <c r="T28" t="s">
        <v>1776</v>
      </c>
      <c r="U28" t="s">
        <v>7344</v>
      </c>
      <c r="V28" t="s">
        <v>7650</v>
      </c>
      <c r="W28" t="s">
        <v>7659</v>
      </c>
      <c r="X28" t="s">
        <v>7344</v>
      </c>
      <c r="Y28" t="s">
        <v>7344</v>
      </c>
      <c r="Z28" t="s">
        <v>7681</v>
      </c>
      <c r="AA28" t="s">
        <v>7650</v>
      </c>
      <c r="AB28" t="s">
        <v>7348</v>
      </c>
      <c r="AC28" t="s">
        <v>1776</v>
      </c>
      <c r="AD28" t="s">
        <v>7344</v>
      </c>
      <c r="AE28" s="59">
        <v>0</v>
      </c>
      <c r="AF28" s="59">
        <v>0</v>
      </c>
      <c r="AG28" s="59">
        <v>0</v>
      </c>
      <c r="AH28" s="59">
        <v>0</v>
      </c>
      <c r="AI28" t="s">
        <v>7650</v>
      </c>
      <c r="AJ28" s="59">
        <v>0</v>
      </c>
      <c r="AK28" s="59">
        <v>0</v>
      </c>
    </row>
    <row r="29" spans="1:37">
      <c r="A29" t="s">
        <v>7721</v>
      </c>
      <c r="B29" t="s">
        <v>3780</v>
      </c>
      <c r="C29" t="s">
        <v>7722</v>
      </c>
      <c r="D29" t="s">
        <v>332</v>
      </c>
      <c r="E29" t="s">
        <v>40</v>
      </c>
      <c r="F29" t="s">
        <v>7701</v>
      </c>
      <c r="G29" t="s">
        <v>3666</v>
      </c>
      <c r="H29" t="s">
        <v>181</v>
      </c>
      <c r="I29" t="s">
        <v>333</v>
      </c>
      <c r="J29" t="s">
        <v>7344</v>
      </c>
      <c r="K29" t="s">
        <v>7348</v>
      </c>
      <c r="L29" t="s">
        <v>7344</v>
      </c>
      <c r="M29" t="s">
        <v>7344</v>
      </c>
      <c r="N29" t="s">
        <v>1776</v>
      </c>
      <c r="O29" t="s">
        <v>7650</v>
      </c>
      <c r="P29" t="s">
        <v>7344</v>
      </c>
      <c r="Q29" t="s">
        <v>7344</v>
      </c>
      <c r="R29" t="s">
        <v>7344</v>
      </c>
      <c r="S29" t="s">
        <v>7650</v>
      </c>
      <c r="T29" t="s">
        <v>1776</v>
      </c>
      <c r="U29" t="s">
        <v>7344</v>
      </c>
      <c r="V29" t="s">
        <v>7650</v>
      </c>
      <c r="W29" t="s">
        <v>7655</v>
      </c>
      <c r="X29" t="s">
        <v>7344</v>
      </c>
      <c r="Y29" t="s">
        <v>7344</v>
      </c>
      <c r="Z29" t="s">
        <v>7652</v>
      </c>
      <c r="AA29" t="s">
        <v>7650</v>
      </c>
      <c r="AB29" t="s">
        <v>7348</v>
      </c>
      <c r="AC29" t="s">
        <v>1776</v>
      </c>
      <c r="AD29" t="s">
        <v>7344</v>
      </c>
      <c r="AE29" s="59">
        <v>2</v>
      </c>
      <c r="AF29" s="59">
        <v>80</v>
      </c>
      <c r="AG29" s="59">
        <v>-1.04</v>
      </c>
      <c r="AH29" s="59">
        <v>-51.32</v>
      </c>
      <c r="AI29" t="s">
        <v>7344</v>
      </c>
      <c r="AJ29" s="59">
        <v>0</v>
      </c>
      <c r="AK29" s="59">
        <v>0</v>
      </c>
    </row>
    <row r="30" spans="1:37">
      <c r="A30" t="s">
        <v>7723</v>
      </c>
      <c r="B30" t="s">
        <v>3780</v>
      </c>
      <c r="C30" t="s">
        <v>7724</v>
      </c>
      <c r="D30" t="s">
        <v>1033</v>
      </c>
      <c r="E30" t="s">
        <v>40</v>
      </c>
      <c r="F30" t="s">
        <v>7662</v>
      </c>
      <c r="G30" t="s">
        <v>3647</v>
      </c>
      <c r="H30" t="s">
        <v>820</v>
      </c>
      <c r="I30" t="s">
        <v>380</v>
      </c>
      <c r="J30" t="s">
        <v>7344</v>
      </c>
      <c r="K30" t="s">
        <v>7650</v>
      </c>
      <c r="L30" t="s">
        <v>7344</v>
      </c>
      <c r="M30" t="s">
        <v>7344</v>
      </c>
      <c r="N30" t="s">
        <v>1804</v>
      </c>
      <c r="O30" t="s">
        <v>7650</v>
      </c>
      <c r="P30" t="s">
        <v>7344</v>
      </c>
      <c r="Q30" t="s">
        <v>7344</v>
      </c>
      <c r="R30" t="s">
        <v>7344</v>
      </c>
      <c r="S30" t="s">
        <v>7344</v>
      </c>
      <c r="T30" t="s">
        <v>1776</v>
      </c>
      <c r="U30" t="s">
        <v>7344</v>
      </c>
      <c r="V30" t="s">
        <v>7650</v>
      </c>
      <c r="W30" t="s">
        <v>7725</v>
      </c>
      <c r="X30" t="s">
        <v>7344</v>
      </c>
      <c r="Y30" t="s">
        <v>7344</v>
      </c>
      <c r="Z30" t="s">
        <v>7652</v>
      </c>
      <c r="AA30" t="s">
        <v>7650</v>
      </c>
      <c r="AB30" t="s">
        <v>7348</v>
      </c>
      <c r="AC30" t="s">
        <v>1776</v>
      </c>
      <c r="AD30" t="s">
        <v>7344</v>
      </c>
      <c r="AE30" s="59">
        <v>23.5</v>
      </c>
      <c r="AF30" s="59">
        <v>940</v>
      </c>
      <c r="AG30" s="59">
        <v>7.61</v>
      </c>
      <c r="AH30" s="59">
        <v>244.92</v>
      </c>
      <c r="AI30" t="s">
        <v>7344</v>
      </c>
      <c r="AJ30" s="59">
        <v>0</v>
      </c>
      <c r="AK30" s="59">
        <v>0</v>
      </c>
    </row>
    <row r="31" spans="1:37">
      <c r="A31" t="s">
        <v>7726</v>
      </c>
      <c r="B31" t="s">
        <v>3780</v>
      </c>
      <c r="C31" t="s">
        <v>7727</v>
      </c>
      <c r="D31" t="s">
        <v>1066</v>
      </c>
      <c r="E31" t="s">
        <v>40</v>
      </c>
      <c r="F31" t="s">
        <v>7728</v>
      </c>
      <c r="G31" t="s">
        <v>3698</v>
      </c>
      <c r="H31" t="s">
        <v>1067</v>
      </c>
      <c r="I31" t="s">
        <v>263</v>
      </c>
      <c r="J31" t="s">
        <v>7344</v>
      </c>
      <c r="K31" t="s">
        <v>7348</v>
      </c>
      <c r="L31" t="s">
        <v>7344</v>
      </c>
      <c r="M31" t="s">
        <v>7344</v>
      </c>
      <c r="N31" t="s">
        <v>1776</v>
      </c>
      <c r="O31" t="s">
        <v>7650</v>
      </c>
      <c r="P31" t="s">
        <v>7344</v>
      </c>
      <c r="Q31" t="s">
        <v>7344</v>
      </c>
      <c r="R31" t="s">
        <v>7344</v>
      </c>
      <c r="S31" t="s">
        <v>7650</v>
      </c>
      <c r="T31" t="s">
        <v>1776</v>
      </c>
      <c r="U31" t="s">
        <v>7344</v>
      </c>
      <c r="V31" t="s">
        <v>7650</v>
      </c>
      <c r="W31" t="s">
        <v>7655</v>
      </c>
      <c r="X31" t="s">
        <v>7344</v>
      </c>
      <c r="Y31" t="s">
        <v>7344</v>
      </c>
      <c r="Z31" t="s">
        <v>7652</v>
      </c>
      <c r="AA31" t="s">
        <v>7650</v>
      </c>
      <c r="AB31" t="s">
        <v>7348</v>
      </c>
      <c r="AC31" t="s">
        <v>1776</v>
      </c>
      <c r="AD31" t="s">
        <v>7344</v>
      </c>
      <c r="AE31" s="59">
        <v>37</v>
      </c>
      <c r="AF31" s="59">
        <v>1480</v>
      </c>
      <c r="AG31" s="59">
        <v>10.25</v>
      </c>
      <c r="AH31" s="59">
        <v>395.86</v>
      </c>
      <c r="AI31" t="s">
        <v>7344</v>
      </c>
      <c r="AJ31" s="59">
        <v>0</v>
      </c>
      <c r="AK31" s="59">
        <v>0</v>
      </c>
    </row>
    <row r="32" spans="1:37">
      <c r="A32" t="s">
        <v>7729</v>
      </c>
      <c r="B32" t="s">
        <v>3780</v>
      </c>
      <c r="C32" t="s">
        <v>7730</v>
      </c>
      <c r="D32" t="s">
        <v>848</v>
      </c>
      <c r="E32" t="s">
        <v>197</v>
      </c>
      <c r="F32" t="s">
        <v>7363</v>
      </c>
      <c r="G32" t="s">
        <v>3639</v>
      </c>
      <c r="H32" t="s">
        <v>844</v>
      </c>
      <c r="I32" t="s">
        <v>89</v>
      </c>
      <c r="J32" t="s">
        <v>7344</v>
      </c>
      <c r="K32" t="s">
        <v>7348</v>
      </c>
      <c r="L32" t="s">
        <v>7344</v>
      </c>
      <c r="M32" t="s">
        <v>7344</v>
      </c>
      <c r="N32" t="s">
        <v>1776</v>
      </c>
      <c r="O32" t="s">
        <v>7650</v>
      </c>
      <c r="P32" t="s">
        <v>7344</v>
      </c>
      <c r="Q32" t="s">
        <v>7344</v>
      </c>
      <c r="R32" t="s">
        <v>7344</v>
      </c>
      <c r="S32" t="s">
        <v>7650</v>
      </c>
      <c r="T32" t="s">
        <v>1776</v>
      </c>
      <c r="U32" t="s">
        <v>7344</v>
      </c>
      <c r="V32" t="s">
        <v>7650</v>
      </c>
      <c r="W32" t="s">
        <v>7725</v>
      </c>
      <c r="X32" t="s">
        <v>7344</v>
      </c>
      <c r="Y32" t="s">
        <v>7344</v>
      </c>
      <c r="Z32" t="s">
        <v>7652</v>
      </c>
      <c r="AA32" t="s">
        <v>7650</v>
      </c>
      <c r="AB32" t="s">
        <v>7348</v>
      </c>
      <c r="AC32" t="s">
        <v>1776</v>
      </c>
      <c r="AD32" t="s">
        <v>7344</v>
      </c>
      <c r="AE32" s="59">
        <v>0</v>
      </c>
      <c r="AF32" s="59">
        <v>0</v>
      </c>
      <c r="AG32" s="59">
        <v>3.19</v>
      </c>
      <c r="AH32" s="59">
        <v>123.2</v>
      </c>
      <c r="AI32" t="s">
        <v>7344</v>
      </c>
      <c r="AJ32" s="59">
        <v>0</v>
      </c>
      <c r="AK32" s="59">
        <v>0</v>
      </c>
    </row>
    <row r="33" spans="1:38">
      <c r="A33" t="s">
        <v>7731</v>
      </c>
      <c r="B33" t="s">
        <v>3780</v>
      </c>
      <c r="C33" t="s">
        <v>7732</v>
      </c>
      <c r="D33" t="s">
        <v>373</v>
      </c>
      <c r="E33" t="s">
        <v>197</v>
      </c>
      <c r="F33" t="s">
        <v>7733</v>
      </c>
      <c r="G33" t="s">
        <v>3650</v>
      </c>
      <c r="H33" t="s">
        <v>374</v>
      </c>
      <c r="I33" t="s">
        <v>375</v>
      </c>
      <c r="J33" t="s">
        <v>7344</v>
      </c>
      <c r="K33" t="s">
        <v>7348</v>
      </c>
      <c r="L33" t="s">
        <v>7344</v>
      </c>
      <c r="M33" t="s">
        <v>7344</v>
      </c>
      <c r="N33" t="s">
        <v>1776</v>
      </c>
      <c r="O33" t="s">
        <v>7650</v>
      </c>
      <c r="P33" t="s">
        <v>7344</v>
      </c>
      <c r="Q33" t="s">
        <v>7344</v>
      </c>
      <c r="R33" t="s">
        <v>7344</v>
      </c>
      <c r="S33" t="s">
        <v>7650</v>
      </c>
      <c r="T33" t="s">
        <v>1776</v>
      </c>
      <c r="U33" t="s">
        <v>7344</v>
      </c>
      <c r="V33" t="s">
        <v>7650</v>
      </c>
      <c r="W33" t="s">
        <v>7655</v>
      </c>
      <c r="X33" t="s">
        <v>7344</v>
      </c>
      <c r="Y33" t="s">
        <v>7344</v>
      </c>
      <c r="Z33" t="s">
        <v>7652</v>
      </c>
      <c r="AA33" t="s">
        <v>7650</v>
      </c>
      <c r="AB33" t="s">
        <v>7348</v>
      </c>
      <c r="AC33" t="s">
        <v>1776</v>
      </c>
      <c r="AD33" t="s">
        <v>7344</v>
      </c>
      <c r="AE33" s="59">
        <v>10</v>
      </c>
      <c r="AF33" s="59">
        <v>400</v>
      </c>
      <c r="AG33" s="59">
        <v>11.09</v>
      </c>
      <c r="AH33" s="59">
        <v>428.3</v>
      </c>
      <c r="AI33" t="s">
        <v>7650</v>
      </c>
      <c r="AJ33" s="59">
        <v>0</v>
      </c>
      <c r="AK33" s="59">
        <v>0</v>
      </c>
    </row>
    <row r="34" spans="1:38">
      <c r="A34" t="s">
        <v>7734</v>
      </c>
      <c r="B34" t="s">
        <v>3780</v>
      </c>
      <c r="C34" t="s">
        <v>7735</v>
      </c>
      <c r="D34" t="s">
        <v>1416</v>
      </c>
      <c r="E34" t="s">
        <v>40</v>
      </c>
      <c r="F34" t="s">
        <v>7649</v>
      </c>
      <c r="G34" t="s">
        <v>3692</v>
      </c>
      <c r="H34" t="s">
        <v>892</v>
      </c>
      <c r="I34" t="s">
        <v>263</v>
      </c>
      <c r="J34" t="s">
        <v>7344</v>
      </c>
      <c r="K34" t="s">
        <v>7348</v>
      </c>
      <c r="L34" t="s">
        <v>7344</v>
      </c>
      <c r="M34" t="s">
        <v>7344</v>
      </c>
      <c r="N34" t="s">
        <v>1776</v>
      </c>
      <c r="O34" t="s">
        <v>7650</v>
      </c>
      <c r="P34" t="s">
        <v>7344</v>
      </c>
      <c r="Q34" t="s">
        <v>7344</v>
      </c>
      <c r="R34" t="s">
        <v>7344</v>
      </c>
      <c r="S34" t="s">
        <v>7650</v>
      </c>
      <c r="T34" t="s">
        <v>1776</v>
      </c>
      <c r="U34" t="s">
        <v>7344</v>
      </c>
      <c r="V34" t="s">
        <v>7650</v>
      </c>
      <c r="W34" t="s">
        <v>7655</v>
      </c>
      <c r="X34" t="s">
        <v>7344</v>
      </c>
      <c r="Y34" t="s">
        <v>7344</v>
      </c>
      <c r="Z34" t="s">
        <v>7652</v>
      </c>
      <c r="AA34" t="s">
        <v>7650</v>
      </c>
      <c r="AB34" t="s">
        <v>7348</v>
      </c>
      <c r="AC34" t="s">
        <v>1776</v>
      </c>
      <c r="AD34" t="s">
        <v>7344</v>
      </c>
      <c r="AE34" s="59">
        <v>25.5</v>
      </c>
      <c r="AF34" s="59">
        <v>1020</v>
      </c>
      <c r="AG34" s="59">
        <v>8.3699999999999992</v>
      </c>
      <c r="AH34" s="59">
        <v>323.26</v>
      </c>
      <c r="AI34" t="s">
        <v>7344</v>
      </c>
      <c r="AJ34" s="59">
        <v>0</v>
      </c>
      <c r="AK34" s="59">
        <v>0</v>
      </c>
    </row>
    <row r="35" spans="1:38">
      <c r="A35" t="s">
        <v>7736</v>
      </c>
      <c r="B35" t="s">
        <v>3780</v>
      </c>
      <c r="C35" t="s">
        <v>7737</v>
      </c>
      <c r="D35" t="s">
        <v>7809</v>
      </c>
      <c r="E35" t="s">
        <v>40</v>
      </c>
      <c r="F35" t="s">
        <v>7604</v>
      </c>
      <c r="G35" t="s">
        <v>3655</v>
      </c>
      <c r="H35" t="s">
        <v>1106</v>
      </c>
      <c r="I35" t="s">
        <v>375</v>
      </c>
      <c r="J35" t="s">
        <v>7344</v>
      </c>
      <c r="K35" t="s">
        <v>7650</v>
      </c>
      <c r="L35" t="s">
        <v>7344</v>
      </c>
      <c r="M35" t="s">
        <v>7344</v>
      </c>
      <c r="N35" t="s">
        <v>1804</v>
      </c>
      <c r="O35" t="s">
        <v>7650</v>
      </c>
      <c r="P35" t="s">
        <v>7344</v>
      </c>
      <c r="Q35" t="s">
        <v>7344</v>
      </c>
      <c r="R35" t="s">
        <v>7344</v>
      </c>
      <c r="S35" t="s">
        <v>7344</v>
      </c>
      <c r="T35" t="s">
        <v>1776</v>
      </c>
      <c r="U35" t="s">
        <v>7344</v>
      </c>
      <c r="V35" t="s">
        <v>7344</v>
      </c>
      <c r="W35" t="s">
        <v>7655</v>
      </c>
      <c r="X35" t="s">
        <v>7344</v>
      </c>
      <c r="Y35" t="s">
        <v>7344</v>
      </c>
      <c r="Z35" t="s">
        <v>7738</v>
      </c>
      <c r="AA35" t="s">
        <v>7650</v>
      </c>
      <c r="AB35" t="s">
        <v>7348</v>
      </c>
      <c r="AC35" t="s">
        <v>1776</v>
      </c>
      <c r="AD35" t="s">
        <v>7344</v>
      </c>
      <c r="AE35" s="59">
        <v>0</v>
      </c>
      <c r="AF35" s="59">
        <v>0</v>
      </c>
      <c r="AG35" s="59">
        <v>-0.56000000000000005</v>
      </c>
      <c r="AH35" s="59">
        <v>-19.149999999999999</v>
      </c>
      <c r="AI35" t="s">
        <v>7344</v>
      </c>
      <c r="AJ35" s="59">
        <v>0</v>
      </c>
      <c r="AK35" s="59">
        <v>0</v>
      </c>
      <c r="AL35" s="65">
        <v>-517.5</v>
      </c>
    </row>
    <row r="36" spans="1:38">
      <c r="A36" t="s">
        <v>7739</v>
      </c>
      <c r="B36" t="s">
        <v>3780</v>
      </c>
      <c r="C36" t="s">
        <v>7740</v>
      </c>
      <c r="D36" t="s">
        <v>1010</v>
      </c>
      <c r="E36" t="s">
        <v>40</v>
      </c>
      <c r="F36" t="s">
        <v>7741</v>
      </c>
      <c r="G36" t="s">
        <v>3652</v>
      </c>
      <c r="H36" t="s">
        <v>565</v>
      </c>
      <c r="I36" t="s">
        <v>375</v>
      </c>
      <c r="J36" t="s">
        <v>7344</v>
      </c>
      <c r="K36" t="s">
        <v>7348</v>
      </c>
      <c r="L36" t="s">
        <v>7344</v>
      </c>
      <c r="M36" t="s">
        <v>7344</v>
      </c>
      <c r="N36" t="s">
        <v>1776</v>
      </c>
      <c r="O36" t="s">
        <v>7650</v>
      </c>
      <c r="P36" t="s">
        <v>7344</v>
      </c>
      <c r="Q36" t="s">
        <v>7344</v>
      </c>
      <c r="R36" t="s">
        <v>7344</v>
      </c>
      <c r="S36" t="s">
        <v>7650</v>
      </c>
      <c r="T36" t="s">
        <v>1776</v>
      </c>
      <c r="U36" t="s">
        <v>7344</v>
      </c>
      <c r="V36" t="s">
        <v>7650</v>
      </c>
      <c r="W36" t="s">
        <v>7655</v>
      </c>
      <c r="X36" t="s">
        <v>7344</v>
      </c>
      <c r="Y36" t="s">
        <v>7344</v>
      </c>
      <c r="Z36" t="s">
        <v>7652</v>
      </c>
      <c r="AA36" t="s">
        <v>7650</v>
      </c>
      <c r="AB36" t="s">
        <v>7348</v>
      </c>
      <c r="AC36" t="s">
        <v>1776</v>
      </c>
      <c r="AD36" t="s">
        <v>7344</v>
      </c>
      <c r="AE36" s="59">
        <v>28.5</v>
      </c>
      <c r="AF36" s="59">
        <v>1140</v>
      </c>
      <c r="AG36" s="59">
        <v>7.92</v>
      </c>
      <c r="AH36" s="59">
        <v>339.86</v>
      </c>
      <c r="AI36" t="s">
        <v>7650</v>
      </c>
      <c r="AJ36" s="59">
        <v>0</v>
      </c>
      <c r="AK36" s="59">
        <v>0</v>
      </c>
    </row>
    <row r="37" spans="1:38">
      <c r="A37" t="s">
        <v>7742</v>
      </c>
      <c r="B37" t="s">
        <v>3780</v>
      </c>
      <c r="C37" t="s">
        <v>7743</v>
      </c>
      <c r="D37" t="s">
        <v>1571</v>
      </c>
      <c r="E37" t="s">
        <v>40</v>
      </c>
      <c r="F37" t="s">
        <v>7741</v>
      </c>
      <c r="G37" t="s">
        <v>3663</v>
      </c>
      <c r="H37" t="s">
        <v>1439</v>
      </c>
      <c r="I37" t="s">
        <v>924</v>
      </c>
      <c r="J37" t="s">
        <v>7344</v>
      </c>
      <c r="K37" t="s">
        <v>7348</v>
      </c>
      <c r="L37" t="s">
        <v>7344</v>
      </c>
      <c r="M37" t="s">
        <v>7344</v>
      </c>
      <c r="N37" t="s">
        <v>1776</v>
      </c>
      <c r="O37" t="s">
        <v>7650</v>
      </c>
      <c r="P37" t="s">
        <v>7344</v>
      </c>
      <c r="Q37" t="s">
        <v>7344</v>
      </c>
      <c r="R37" t="s">
        <v>7344</v>
      </c>
      <c r="S37" t="s">
        <v>7650</v>
      </c>
      <c r="T37" t="s">
        <v>1776</v>
      </c>
      <c r="U37" t="s">
        <v>7344</v>
      </c>
      <c r="V37" t="s">
        <v>7650</v>
      </c>
      <c r="W37" t="s">
        <v>7655</v>
      </c>
      <c r="X37" t="s">
        <v>7344</v>
      </c>
      <c r="Y37" t="s">
        <v>7344</v>
      </c>
      <c r="Z37" t="s">
        <v>7652</v>
      </c>
      <c r="AA37" t="s">
        <v>7650</v>
      </c>
      <c r="AB37" t="s">
        <v>7348</v>
      </c>
      <c r="AC37" t="s">
        <v>1776</v>
      </c>
      <c r="AD37" t="s">
        <v>7344</v>
      </c>
      <c r="AE37" s="59">
        <v>16.5</v>
      </c>
      <c r="AF37" s="59">
        <v>660</v>
      </c>
      <c r="AG37" s="59">
        <v>4.3600000000000003</v>
      </c>
      <c r="AH37" s="59">
        <v>168.39</v>
      </c>
      <c r="AI37" t="s">
        <v>7650</v>
      </c>
      <c r="AJ37" s="59">
        <v>0</v>
      </c>
      <c r="AK37" s="59">
        <v>0</v>
      </c>
    </row>
    <row r="38" spans="1:38">
      <c r="A38" t="s">
        <v>7744</v>
      </c>
      <c r="B38" t="s">
        <v>3780</v>
      </c>
      <c r="C38" t="s">
        <v>7745</v>
      </c>
      <c r="D38" t="s">
        <v>519</v>
      </c>
      <c r="E38" t="s">
        <v>40</v>
      </c>
      <c r="F38" t="s">
        <v>160</v>
      </c>
      <c r="G38" t="s">
        <v>3649</v>
      </c>
      <c r="H38" t="s">
        <v>520</v>
      </c>
      <c r="I38" t="s">
        <v>521</v>
      </c>
      <c r="J38" t="s">
        <v>7650</v>
      </c>
      <c r="K38" t="s">
        <v>7348</v>
      </c>
      <c r="L38" t="s">
        <v>7344</v>
      </c>
      <c r="M38" t="s">
        <v>7344</v>
      </c>
      <c r="N38" t="s">
        <v>1776</v>
      </c>
      <c r="O38" t="s">
        <v>7650</v>
      </c>
      <c r="P38" t="s">
        <v>7650</v>
      </c>
      <c r="Q38" t="s">
        <v>7650</v>
      </c>
      <c r="R38" t="s">
        <v>7344</v>
      </c>
      <c r="S38" t="s">
        <v>7650</v>
      </c>
      <c r="T38" t="s">
        <v>1776</v>
      </c>
      <c r="U38" t="s">
        <v>7344</v>
      </c>
      <c r="V38" t="s">
        <v>7650</v>
      </c>
      <c r="W38" t="s">
        <v>7655</v>
      </c>
      <c r="X38" t="s">
        <v>7344</v>
      </c>
      <c r="Y38" t="s">
        <v>7344</v>
      </c>
      <c r="Z38" t="s">
        <v>7652</v>
      </c>
      <c r="AA38" t="s">
        <v>7650</v>
      </c>
      <c r="AB38" t="s">
        <v>7348</v>
      </c>
      <c r="AC38" t="s">
        <v>1776</v>
      </c>
      <c r="AD38" t="s">
        <v>7344</v>
      </c>
      <c r="AE38" s="59">
        <v>0</v>
      </c>
      <c r="AF38" s="59">
        <v>0</v>
      </c>
      <c r="AG38" s="59">
        <v>-2</v>
      </c>
      <c r="AH38" s="59">
        <v>-94.94</v>
      </c>
      <c r="AI38" t="s">
        <v>7650</v>
      </c>
      <c r="AJ38" s="59">
        <v>0</v>
      </c>
      <c r="AK38" s="59">
        <v>0</v>
      </c>
    </row>
    <row r="39" spans="1:38">
      <c r="A39" t="s">
        <v>7746</v>
      </c>
      <c r="B39" t="s">
        <v>3780</v>
      </c>
      <c r="C39" t="s">
        <v>7747</v>
      </c>
      <c r="D39" t="s">
        <v>1681</v>
      </c>
      <c r="E39" t="s">
        <v>40</v>
      </c>
      <c r="F39" t="s">
        <v>7501</v>
      </c>
      <c r="G39" t="s">
        <v>3641</v>
      </c>
      <c r="H39" t="s">
        <v>1248</v>
      </c>
      <c r="I39" t="s">
        <v>89</v>
      </c>
      <c r="J39" t="s">
        <v>7650</v>
      </c>
      <c r="K39" t="s">
        <v>7348</v>
      </c>
      <c r="L39" t="s">
        <v>7344</v>
      </c>
      <c r="M39" t="s">
        <v>7344</v>
      </c>
      <c r="N39" t="s">
        <v>1776</v>
      </c>
      <c r="O39" t="s">
        <v>7650</v>
      </c>
      <c r="P39" t="s">
        <v>7650</v>
      </c>
      <c r="Q39" t="s">
        <v>7650</v>
      </c>
      <c r="R39" t="s">
        <v>7344</v>
      </c>
      <c r="S39" t="s">
        <v>7650</v>
      </c>
      <c r="T39" t="s">
        <v>1776</v>
      </c>
      <c r="U39" t="s">
        <v>7344</v>
      </c>
      <c r="V39" t="s">
        <v>7650</v>
      </c>
      <c r="W39" t="s">
        <v>7659</v>
      </c>
      <c r="X39" t="s">
        <v>7344</v>
      </c>
      <c r="Y39" t="s">
        <v>7344</v>
      </c>
      <c r="Z39" t="s">
        <v>7681</v>
      </c>
      <c r="AA39" t="s">
        <v>7650</v>
      </c>
      <c r="AB39" t="s">
        <v>7348</v>
      </c>
      <c r="AC39" t="s">
        <v>1776</v>
      </c>
      <c r="AD39" t="s">
        <v>7344</v>
      </c>
      <c r="AE39" s="59">
        <v>6</v>
      </c>
      <c r="AF39" s="59">
        <v>112.5</v>
      </c>
      <c r="AG39" s="59">
        <v>0</v>
      </c>
      <c r="AH39" s="59">
        <v>0</v>
      </c>
      <c r="AI39" t="s">
        <v>7650</v>
      </c>
      <c r="AJ39" s="59">
        <v>0</v>
      </c>
      <c r="AK39" s="59">
        <v>0</v>
      </c>
    </row>
    <row r="40" spans="1:38">
      <c r="A40" t="s">
        <v>7748</v>
      </c>
      <c r="B40" t="s">
        <v>3780</v>
      </c>
      <c r="C40" t="s">
        <v>7749</v>
      </c>
      <c r="D40" t="s">
        <v>1609</v>
      </c>
      <c r="E40" t="s">
        <v>40</v>
      </c>
      <c r="F40" t="s">
        <v>7720</v>
      </c>
      <c r="G40" t="s">
        <v>3634</v>
      </c>
      <c r="H40" t="s">
        <v>1330</v>
      </c>
      <c r="I40" t="s">
        <v>1352</v>
      </c>
      <c r="J40" t="s">
        <v>7344</v>
      </c>
      <c r="K40" t="s">
        <v>7348</v>
      </c>
      <c r="L40" t="s">
        <v>7344</v>
      </c>
      <c r="M40" t="s">
        <v>7344</v>
      </c>
      <c r="N40" t="s">
        <v>1776</v>
      </c>
      <c r="O40" t="s">
        <v>7650</v>
      </c>
      <c r="P40" t="s">
        <v>7344</v>
      </c>
      <c r="Q40" t="s">
        <v>7344</v>
      </c>
      <c r="R40" t="s">
        <v>7344</v>
      </c>
      <c r="S40" t="s">
        <v>7344</v>
      </c>
      <c r="T40" t="s">
        <v>1776</v>
      </c>
      <c r="U40" t="s">
        <v>7344</v>
      </c>
      <c r="V40" t="s">
        <v>7650</v>
      </c>
      <c r="W40" t="s">
        <v>7725</v>
      </c>
      <c r="X40" t="s">
        <v>7344</v>
      </c>
      <c r="Y40" t="s">
        <v>7344</v>
      </c>
      <c r="Z40" t="s">
        <v>7652</v>
      </c>
      <c r="AA40" t="s">
        <v>7650</v>
      </c>
      <c r="AB40" t="s">
        <v>7348</v>
      </c>
      <c r="AC40" t="s">
        <v>1776</v>
      </c>
      <c r="AD40" t="s">
        <v>7344</v>
      </c>
      <c r="AE40" s="59">
        <v>0</v>
      </c>
      <c r="AF40" s="59">
        <v>0</v>
      </c>
      <c r="AG40" s="59">
        <v>0</v>
      </c>
      <c r="AH40" s="59">
        <v>0</v>
      </c>
      <c r="AI40" t="s">
        <v>7344</v>
      </c>
      <c r="AJ40" s="59">
        <v>0</v>
      </c>
      <c r="AK40" s="59">
        <v>0</v>
      </c>
    </row>
    <row r="41" spans="1:38">
      <c r="A41" t="s">
        <v>7750</v>
      </c>
      <c r="B41" t="s">
        <v>3780</v>
      </c>
      <c r="C41" t="s">
        <v>7751</v>
      </c>
      <c r="D41" t="s">
        <v>1564</v>
      </c>
      <c r="E41" t="s">
        <v>40</v>
      </c>
      <c r="F41" t="s">
        <v>7488</v>
      </c>
      <c r="G41" t="s">
        <v>3671</v>
      </c>
      <c r="H41" t="s">
        <v>1563</v>
      </c>
      <c r="I41" t="s">
        <v>524</v>
      </c>
      <c r="J41" t="s">
        <v>7344</v>
      </c>
      <c r="K41" t="s">
        <v>7348</v>
      </c>
      <c r="L41" t="s">
        <v>7344</v>
      </c>
      <c r="M41" t="s">
        <v>7344</v>
      </c>
      <c r="N41" t="s">
        <v>1776</v>
      </c>
      <c r="O41" t="s">
        <v>7650</v>
      </c>
      <c r="P41" t="s">
        <v>7344</v>
      </c>
      <c r="Q41" t="s">
        <v>7344</v>
      </c>
      <c r="R41" t="s">
        <v>7344</v>
      </c>
      <c r="S41" t="s">
        <v>7344</v>
      </c>
      <c r="T41" t="s">
        <v>1776</v>
      </c>
      <c r="U41" t="s">
        <v>7344</v>
      </c>
      <c r="V41" t="s">
        <v>7650</v>
      </c>
      <c r="W41" t="s">
        <v>7655</v>
      </c>
      <c r="X41" t="s">
        <v>7344</v>
      </c>
      <c r="Y41" t="s">
        <v>7344</v>
      </c>
      <c r="Z41" t="s">
        <v>7652</v>
      </c>
      <c r="AA41" t="s">
        <v>7650</v>
      </c>
      <c r="AB41" t="s">
        <v>7348</v>
      </c>
      <c r="AC41" t="s">
        <v>1776</v>
      </c>
      <c r="AD41" t="s">
        <v>7344</v>
      </c>
      <c r="AE41" s="59">
        <v>26.5</v>
      </c>
      <c r="AF41" s="59">
        <v>1060</v>
      </c>
      <c r="AG41" s="59">
        <v>5.51</v>
      </c>
      <c r="AH41" s="59">
        <v>324.27</v>
      </c>
      <c r="AI41" t="s">
        <v>7344</v>
      </c>
      <c r="AJ41" s="59">
        <v>0</v>
      </c>
      <c r="AK41" s="59">
        <v>0</v>
      </c>
    </row>
    <row r="42" spans="1:38">
      <c r="A42" t="s">
        <v>7752</v>
      </c>
      <c r="B42" t="s">
        <v>3780</v>
      </c>
      <c r="C42" t="s">
        <v>7753</v>
      </c>
      <c r="D42" t="s">
        <v>1596</v>
      </c>
      <c r="E42" t="s">
        <v>40</v>
      </c>
      <c r="F42" t="s">
        <v>7649</v>
      </c>
      <c r="G42" t="s">
        <v>3656</v>
      </c>
      <c r="H42" t="s">
        <v>1315</v>
      </c>
      <c r="I42" t="s">
        <v>375</v>
      </c>
      <c r="J42" t="s">
        <v>7344</v>
      </c>
      <c r="K42" t="s">
        <v>7650</v>
      </c>
      <c r="L42" t="s">
        <v>7344</v>
      </c>
      <c r="M42" t="s">
        <v>7344</v>
      </c>
      <c r="N42" t="s">
        <v>1804</v>
      </c>
      <c r="O42" t="s">
        <v>7650</v>
      </c>
      <c r="P42" t="s">
        <v>7344</v>
      </c>
      <c r="Q42" t="s">
        <v>7344</v>
      </c>
      <c r="R42" t="s">
        <v>7344</v>
      </c>
      <c r="S42" t="s">
        <v>7650</v>
      </c>
      <c r="T42" t="s">
        <v>1776</v>
      </c>
      <c r="U42" t="s">
        <v>7344</v>
      </c>
      <c r="V42" t="s">
        <v>7650</v>
      </c>
      <c r="W42" t="s">
        <v>7655</v>
      </c>
      <c r="X42" t="s">
        <v>7344</v>
      </c>
      <c r="Y42" t="s">
        <v>7344</v>
      </c>
      <c r="Z42" t="s">
        <v>7652</v>
      </c>
      <c r="AA42" t="s">
        <v>7650</v>
      </c>
      <c r="AB42" t="s">
        <v>7348</v>
      </c>
      <c r="AC42" t="s">
        <v>1776</v>
      </c>
      <c r="AD42" t="s">
        <v>7344</v>
      </c>
      <c r="AE42" s="59">
        <v>16</v>
      </c>
      <c r="AF42" s="59">
        <v>640</v>
      </c>
      <c r="AG42" s="59">
        <v>3.17</v>
      </c>
      <c r="AH42" s="59">
        <v>122.43</v>
      </c>
      <c r="AI42" t="s">
        <v>7344</v>
      </c>
      <c r="AJ42" s="59">
        <v>0</v>
      </c>
      <c r="AK42" s="59">
        <v>0</v>
      </c>
    </row>
    <row r="43" spans="1:38">
      <c r="A43" t="s">
        <v>7754</v>
      </c>
      <c r="B43" t="s">
        <v>3780</v>
      </c>
      <c r="C43" t="s">
        <v>7755</v>
      </c>
      <c r="D43" t="s">
        <v>1407</v>
      </c>
      <c r="E43" t="s">
        <v>40</v>
      </c>
      <c r="F43" t="s">
        <v>7649</v>
      </c>
      <c r="G43" t="s">
        <v>3669</v>
      </c>
      <c r="H43" t="s">
        <v>875</v>
      </c>
      <c r="I43" t="s">
        <v>524</v>
      </c>
      <c r="J43" t="s">
        <v>7344</v>
      </c>
      <c r="K43" t="s">
        <v>7348</v>
      </c>
      <c r="L43" t="s">
        <v>7344</v>
      </c>
      <c r="M43" t="s">
        <v>7344</v>
      </c>
      <c r="N43" t="s">
        <v>1776</v>
      </c>
      <c r="O43" t="s">
        <v>7650</v>
      </c>
      <c r="P43" t="s">
        <v>7344</v>
      </c>
      <c r="Q43" t="s">
        <v>7344</v>
      </c>
      <c r="R43" t="s">
        <v>7344</v>
      </c>
      <c r="S43" t="s">
        <v>7344</v>
      </c>
      <c r="T43" t="s">
        <v>1776</v>
      </c>
      <c r="U43" t="s">
        <v>7344</v>
      </c>
      <c r="V43" t="s">
        <v>7650</v>
      </c>
      <c r="W43" t="s">
        <v>7655</v>
      </c>
      <c r="X43" t="s">
        <v>7344</v>
      </c>
      <c r="Y43" t="s">
        <v>7344</v>
      </c>
      <c r="Z43" t="s">
        <v>7652</v>
      </c>
      <c r="AA43" t="s">
        <v>7650</v>
      </c>
      <c r="AB43" t="s">
        <v>7348</v>
      </c>
      <c r="AC43" t="s">
        <v>1776</v>
      </c>
      <c r="AD43" t="s">
        <v>7344</v>
      </c>
      <c r="AE43" s="59">
        <v>0</v>
      </c>
      <c r="AF43" s="59">
        <v>0</v>
      </c>
      <c r="AG43" s="59">
        <v>3.65</v>
      </c>
      <c r="AH43" s="59">
        <v>125.3</v>
      </c>
      <c r="AI43" t="s">
        <v>7344</v>
      </c>
      <c r="AJ43" s="59">
        <v>0</v>
      </c>
      <c r="AK43" s="59">
        <v>0</v>
      </c>
    </row>
    <row r="44" spans="1:38">
      <c r="A44" t="s">
        <v>7756</v>
      </c>
      <c r="B44" t="s">
        <v>3780</v>
      </c>
      <c r="C44" t="s">
        <v>7757</v>
      </c>
      <c r="D44" t="s">
        <v>460</v>
      </c>
      <c r="E44" t="s">
        <v>40</v>
      </c>
      <c r="F44" t="s">
        <v>160</v>
      </c>
      <c r="G44" t="s">
        <v>3632</v>
      </c>
      <c r="H44" t="s">
        <v>462</v>
      </c>
      <c r="I44" t="s">
        <v>463</v>
      </c>
      <c r="J44" t="s">
        <v>7650</v>
      </c>
      <c r="K44" t="s">
        <v>7348</v>
      </c>
      <c r="L44" t="s">
        <v>7344</v>
      </c>
      <c r="M44" t="s">
        <v>7344</v>
      </c>
      <c r="N44" t="s">
        <v>1776</v>
      </c>
      <c r="O44" t="s">
        <v>7650</v>
      </c>
      <c r="P44" t="s">
        <v>7650</v>
      </c>
      <c r="Q44" t="s">
        <v>7650</v>
      </c>
      <c r="R44" t="s">
        <v>7344</v>
      </c>
      <c r="S44" t="s">
        <v>7650</v>
      </c>
      <c r="T44" t="s">
        <v>1776</v>
      </c>
      <c r="U44" t="s">
        <v>7344</v>
      </c>
      <c r="V44" t="s">
        <v>7650</v>
      </c>
      <c r="W44" t="s">
        <v>7725</v>
      </c>
      <c r="X44" t="s">
        <v>7344</v>
      </c>
      <c r="Y44" t="s">
        <v>7344</v>
      </c>
      <c r="Z44" t="s">
        <v>7652</v>
      </c>
      <c r="AA44" t="s">
        <v>7650</v>
      </c>
      <c r="AB44" t="s">
        <v>7348</v>
      </c>
      <c r="AC44" t="s">
        <v>1776</v>
      </c>
      <c r="AD44" t="s">
        <v>7344</v>
      </c>
      <c r="AE44" s="59">
        <v>0</v>
      </c>
      <c r="AF44" s="59">
        <v>0</v>
      </c>
      <c r="AG44" s="59">
        <v>11.73</v>
      </c>
      <c r="AH44" s="59">
        <v>424.71</v>
      </c>
      <c r="AI44" t="s">
        <v>7650</v>
      </c>
      <c r="AJ44" s="59">
        <v>0</v>
      </c>
      <c r="AK44" s="59">
        <v>0</v>
      </c>
    </row>
    <row r="45" spans="1:38">
      <c r="A45" t="s">
        <v>7758</v>
      </c>
      <c r="B45" t="s">
        <v>3780</v>
      </c>
      <c r="C45" t="s">
        <v>7759</v>
      </c>
      <c r="D45" t="s">
        <v>838</v>
      </c>
      <c r="E45" t="s">
        <v>40</v>
      </c>
      <c r="F45" t="s">
        <v>160</v>
      </c>
      <c r="G45" t="s">
        <v>3633</v>
      </c>
      <c r="H45" t="s">
        <v>839</v>
      </c>
      <c r="I45" t="s">
        <v>463</v>
      </c>
      <c r="J45" t="s">
        <v>7650</v>
      </c>
      <c r="K45" t="s">
        <v>7348</v>
      </c>
      <c r="L45" t="s">
        <v>7344</v>
      </c>
      <c r="M45" t="s">
        <v>7344</v>
      </c>
      <c r="N45" t="s">
        <v>1776</v>
      </c>
      <c r="O45" t="s">
        <v>7650</v>
      </c>
      <c r="P45" t="s">
        <v>7650</v>
      </c>
      <c r="Q45" t="s">
        <v>7650</v>
      </c>
      <c r="R45" t="s">
        <v>7344</v>
      </c>
      <c r="S45" t="s">
        <v>7650</v>
      </c>
      <c r="T45" t="s">
        <v>1776</v>
      </c>
      <c r="U45" t="s">
        <v>7344</v>
      </c>
      <c r="V45" t="s">
        <v>7650</v>
      </c>
      <c r="W45" t="s">
        <v>7725</v>
      </c>
      <c r="X45" t="s">
        <v>7344</v>
      </c>
      <c r="Y45" t="s">
        <v>7344</v>
      </c>
      <c r="Z45" t="s">
        <v>7652</v>
      </c>
      <c r="AA45" t="s">
        <v>7650</v>
      </c>
      <c r="AB45" t="s">
        <v>7348</v>
      </c>
      <c r="AC45" t="s">
        <v>1776</v>
      </c>
      <c r="AD45" t="s">
        <v>7344</v>
      </c>
      <c r="AE45" s="59">
        <v>0</v>
      </c>
      <c r="AF45" s="59">
        <v>0</v>
      </c>
      <c r="AG45" s="59">
        <v>6.33</v>
      </c>
      <c r="AH45" s="59">
        <v>178.26</v>
      </c>
      <c r="AI45" t="s">
        <v>7650</v>
      </c>
      <c r="AJ45" s="59">
        <v>0</v>
      </c>
      <c r="AK45" s="59">
        <v>0</v>
      </c>
    </row>
    <row r="46" spans="1:38">
      <c r="A46" t="s">
        <v>7760</v>
      </c>
      <c r="B46" t="s">
        <v>3780</v>
      </c>
      <c r="C46" t="s">
        <v>7761</v>
      </c>
      <c r="D46" t="s">
        <v>341</v>
      </c>
      <c r="E46" t="s">
        <v>40</v>
      </c>
      <c r="F46" t="s">
        <v>7349</v>
      </c>
      <c r="G46" t="s">
        <v>3702</v>
      </c>
      <c r="H46" t="s">
        <v>342</v>
      </c>
      <c r="I46" t="s">
        <v>263</v>
      </c>
      <c r="J46" t="s">
        <v>7344</v>
      </c>
      <c r="K46" t="s">
        <v>7348</v>
      </c>
      <c r="L46" t="s">
        <v>7344</v>
      </c>
      <c r="M46" t="s">
        <v>7344</v>
      </c>
      <c r="N46" t="s">
        <v>1776</v>
      </c>
      <c r="O46" t="s">
        <v>7650</v>
      </c>
      <c r="P46" t="s">
        <v>7344</v>
      </c>
      <c r="Q46" t="s">
        <v>7344</v>
      </c>
      <c r="R46" t="s">
        <v>7344</v>
      </c>
      <c r="S46" t="s">
        <v>7650</v>
      </c>
      <c r="T46" t="s">
        <v>1776</v>
      </c>
      <c r="U46" t="s">
        <v>7344</v>
      </c>
      <c r="V46" t="s">
        <v>7650</v>
      </c>
      <c r="W46" t="s">
        <v>7655</v>
      </c>
      <c r="X46" t="s">
        <v>7344</v>
      </c>
      <c r="Y46" t="s">
        <v>7344</v>
      </c>
      <c r="Z46" t="s">
        <v>7652</v>
      </c>
      <c r="AA46" t="s">
        <v>7650</v>
      </c>
      <c r="AB46" t="s">
        <v>7348</v>
      </c>
      <c r="AC46" t="s">
        <v>1776</v>
      </c>
      <c r="AD46" t="s">
        <v>7344</v>
      </c>
      <c r="AE46" s="59">
        <v>2</v>
      </c>
      <c r="AF46" s="59">
        <v>80</v>
      </c>
      <c r="AG46" s="59">
        <v>0</v>
      </c>
      <c r="AH46" s="59">
        <v>0</v>
      </c>
      <c r="AI46" t="s">
        <v>7344</v>
      </c>
      <c r="AJ46" s="59">
        <v>0</v>
      </c>
      <c r="AK46" s="59">
        <v>0</v>
      </c>
    </row>
    <row r="47" spans="1:38">
      <c r="A47" t="s">
        <v>7762</v>
      </c>
      <c r="B47" t="s">
        <v>3780</v>
      </c>
      <c r="C47" t="s">
        <v>7763</v>
      </c>
      <c r="D47" t="s">
        <v>86</v>
      </c>
      <c r="E47" t="s">
        <v>40</v>
      </c>
      <c r="F47" t="s">
        <v>7701</v>
      </c>
      <c r="G47" t="s">
        <v>3636</v>
      </c>
      <c r="H47" t="s">
        <v>88</v>
      </c>
      <c r="I47" t="s">
        <v>89</v>
      </c>
      <c r="J47" t="s">
        <v>7344</v>
      </c>
      <c r="K47" t="s">
        <v>7348</v>
      </c>
      <c r="L47" t="s">
        <v>7344</v>
      </c>
      <c r="M47" t="s">
        <v>7344</v>
      </c>
      <c r="N47" t="s">
        <v>1776</v>
      </c>
      <c r="O47" t="s">
        <v>7348</v>
      </c>
      <c r="P47" t="s">
        <v>7344</v>
      </c>
      <c r="Q47" t="s">
        <v>7344</v>
      </c>
      <c r="R47" t="s">
        <v>7344</v>
      </c>
      <c r="S47" t="s">
        <v>7348</v>
      </c>
      <c r="T47" t="s">
        <v>1776</v>
      </c>
      <c r="U47" t="s">
        <v>7344</v>
      </c>
      <c r="V47" t="s">
        <v>7650</v>
      </c>
      <c r="W47" t="s">
        <v>7725</v>
      </c>
      <c r="X47" t="s">
        <v>7344</v>
      </c>
      <c r="Y47" t="s">
        <v>7344</v>
      </c>
      <c r="Z47" t="s">
        <v>7652</v>
      </c>
      <c r="AA47" t="s">
        <v>7650</v>
      </c>
      <c r="AB47" t="s">
        <v>7348</v>
      </c>
      <c r="AC47" t="s">
        <v>1776</v>
      </c>
      <c r="AD47" t="s">
        <v>7344</v>
      </c>
      <c r="AE47" s="59">
        <v>2</v>
      </c>
      <c r="AF47" s="59">
        <v>80</v>
      </c>
      <c r="AG47" s="59">
        <v>-0.93</v>
      </c>
      <c r="AH47" s="59">
        <v>-41.9</v>
      </c>
      <c r="AI47" t="s">
        <v>7344</v>
      </c>
      <c r="AJ47" s="59">
        <v>0</v>
      </c>
      <c r="AK47" s="59">
        <v>0</v>
      </c>
    </row>
    <row r="48" spans="1:38">
      <c r="A48" t="s">
        <v>7764</v>
      </c>
      <c r="B48" t="s">
        <v>3780</v>
      </c>
      <c r="C48" t="s">
        <v>7765</v>
      </c>
      <c r="D48" t="s">
        <v>516</v>
      </c>
      <c r="E48" t="s">
        <v>40</v>
      </c>
      <c r="F48" t="s">
        <v>7766</v>
      </c>
      <c r="G48" t="s">
        <v>3651</v>
      </c>
      <c r="H48" t="s">
        <v>312</v>
      </c>
      <c r="I48" t="s">
        <v>375</v>
      </c>
      <c r="J48" t="s">
        <v>7344</v>
      </c>
      <c r="K48" t="s">
        <v>7348</v>
      </c>
      <c r="L48" t="s">
        <v>7344</v>
      </c>
      <c r="M48" t="s">
        <v>7344</v>
      </c>
      <c r="N48" t="s">
        <v>1776</v>
      </c>
      <c r="O48" t="s">
        <v>7650</v>
      </c>
      <c r="P48" t="s">
        <v>7344</v>
      </c>
      <c r="Q48" t="s">
        <v>7344</v>
      </c>
      <c r="R48" t="s">
        <v>7348</v>
      </c>
      <c r="S48" t="s">
        <v>7650</v>
      </c>
      <c r="T48" t="s">
        <v>1776</v>
      </c>
      <c r="U48" t="s">
        <v>7344</v>
      </c>
      <c r="V48" t="s">
        <v>7650</v>
      </c>
      <c r="W48" t="s">
        <v>7655</v>
      </c>
      <c r="X48" t="s">
        <v>7344</v>
      </c>
      <c r="Y48" t="s">
        <v>7344</v>
      </c>
      <c r="Z48" t="s">
        <v>7767</v>
      </c>
      <c r="AA48" t="s">
        <v>7650</v>
      </c>
      <c r="AB48" t="s">
        <v>7348</v>
      </c>
      <c r="AC48" t="s">
        <v>1776</v>
      </c>
      <c r="AD48" t="s">
        <v>7344</v>
      </c>
      <c r="AE48" s="59">
        <v>1</v>
      </c>
      <c r="AF48" s="59">
        <v>40</v>
      </c>
      <c r="AG48" s="59">
        <v>-1</v>
      </c>
      <c r="AH48" s="59">
        <v>-45.06</v>
      </c>
      <c r="AI48" t="s">
        <v>7650</v>
      </c>
      <c r="AJ48" s="59">
        <v>0</v>
      </c>
      <c r="AK48" s="59">
        <v>0</v>
      </c>
    </row>
    <row r="49" spans="1:37">
      <c r="A49" t="s">
        <v>7768</v>
      </c>
      <c r="B49" t="s">
        <v>3780</v>
      </c>
      <c r="C49" t="s">
        <v>7769</v>
      </c>
      <c r="D49" t="s">
        <v>1158</v>
      </c>
      <c r="E49" t="s">
        <v>40</v>
      </c>
      <c r="F49" t="s">
        <v>7701</v>
      </c>
      <c r="G49" t="s">
        <v>3644</v>
      </c>
      <c r="H49" t="s">
        <v>1159</v>
      </c>
      <c r="I49" t="s">
        <v>1160</v>
      </c>
      <c r="J49" t="s">
        <v>7344</v>
      </c>
      <c r="K49" t="s">
        <v>7348</v>
      </c>
      <c r="L49" t="s">
        <v>7344</v>
      </c>
      <c r="M49" t="s">
        <v>7344</v>
      </c>
      <c r="N49" t="s">
        <v>1776</v>
      </c>
      <c r="O49" t="s">
        <v>7650</v>
      </c>
      <c r="P49" t="s">
        <v>7344</v>
      </c>
      <c r="Q49" t="s">
        <v>7344</v>
      </c>
      <c r="R49" t="s">
        <v>7344</v>
      </c>
      <c r="S49" t="s">
        <v>7344</v>
      </c>
      <c r="T49" t="s">
        <v>1776</v>
      </c>
      <c r="U49" t="s">
        <v>7344</v>
      </c>
      <c r="V49" t="s">
        <v>7650</v>
      </c>
      <c r="W49" t="s">
        <v>7725</v>
      </c>
      <c r="X49" t="s">
        <v>7344</v>
      </c>
      <c r="Y49" t="s">
        <v>7344</v>
      </c>
      <c r="Z49" t="s">
        <v>7652</v>
      </c>
      <c r="AA49" t="s">
        <v>7650</v>
      </c>
      <c r="AB49" t="s">
        <v>7348</v>
      </c>
      <c r="AC49" t="s">
        <v>1776</v>
      </c>
      <c r="AD49" t="s">
        <v>7344</v>
      </c>
      <c r="AE49" s="59">
        <v>4</v>
      </c>
      <c r="AF49" s="59">
        <v>160</v>
      </c>
      <c r="AG49" s="59">
        <v>3.78</v>
      </c>
      <c r="AH49" s="59">
        <v>97.32</v>
      </c>
      <c r="AI49" t="s">
        <v>7344</v>
      </c>
      <c r="AJ49" s="59">
        <v>0</v>
      </c>
      <c r="AK49" s="59">
        <v>0</v>
      </c>
    </row>
    <row r="50" spans="1:37">
      <c r="A50" t="s">
        <v>7770</v>
      </c>
      <c r="B50" t="s">
        <v>3780</v>
      </c>
      <c r="C50" t="s">
        <v>7771</v>
      </c>
      <c r="D50" t="s">
        <v>1545</v>
      </c>
      <c r="E50" t="s">
        <v>40</v>
      </c>
      <c r="F50" t="s">
        <v>134</v>
      </c>
      <c r="G50" t="s">
        <v>3629</v>
      </c>
      <c r="H50" t="s">
        <v>1390</v>
      </c>
      <c r="I50" t="s">
        <v>1546</v>
      </c>
      <c r="J50" t="s">
        <v>7344</v>
      </c>
      <c r="K50" t="s">
        <v>7348</v>
      </c>
      <c r="L50" t="s">
        <v>7344</v>
      </c>
      <c r="M50" t="s">
        <v>7344</v>
      </c>
      <c r="N50" t="s">
        <v>1776</v>
      </c>
      <c r="O50" t="s">
        <v>7650</v>
      </c>
      <c r="P50" t="s">
        <v>7344</v>
      </c>
      <c r="Q50" t="s">
        <v>7344</v>
      </c>
      <c r="R50" t="s">
        <v>7344</v>
      </c>
      <c r="S50" t="s">
        <v>7344</v>
      </c>
      <c r="T50" t="s">
        <v>1776</v>
      </c>
      <c r="U50" t="s">
        <v>7344</v>
      </c>
      <c r="V50" t="s">
        <v>7650</v>
      </c>
      <c r="W50" t="s">
        <v>7659</v>
      </c>
      <c r="X50" t="s">
        <v>7344</v>
      </c>
      <c r="Y50" t="s">
        <v>7344</v>
      </c>
      <c r="Z50" t="s">
        <v>7681</v>
      </c>
      <c r="AA50" t="s">
        <v>7650</v>
      </c>
      <c r="AB50" t="s">
        <v>7348</v>
      </c>
      <c r="AC50" t="s">
        <v>1776</v>
      </c>
      <c r="AD50" t="s">
        <v>7344</v>
      </c>
      <c r="AE50" s="59">
        <v>0</v>
      </c>
      <c r="AF50" s="59">
        <v>0</v>
      </c>
      <c r="AG50" s="59">
        <v>0</v>
      </c>
      <c r="AH50" s="59">
        <v>0</v>
      </c>
      <c r="AI50" t="s">
        <v>7650</v>
      </c>
      <c r="AJ50" s="59">
        <v>0</v>
      </c>
      <c r="AK50" s="59">
        <v>0</v>
      </c>
    </row>
    <row r="51" spans="1:37">
      <c r="A51" t="s">
        <v>7772</v>
      </c>
      <c r="B51" t="s">
        <v>3780</v>
      </c>
      <c r="C51" t="s">
        <v>7773</v>
      </c>
      <c r="D51" t="s">
        <v>862</v>
      </c>
      <c r="E51" t="s">
        <v>40</v>
      </c>
      <c r="F51" t="s">
        <v>7511</v>
      </c>
      <c r="G51" t="s">
        <v>3654</v>
      </c>
      <c r="H51" t="s">
        <v>863</v>
      </c>
      <c r="I51" t="s">
        <v>375</v>
      </c>
      <c r="J51" t="s">
        <v>7344</v>
      </c>
      <c r="K51" t="s">
        <v>7348</v>
      </c>
      <c r="L51" t="s">
        <v>7344</v>
      </c>
      <c r="M51" t="s">
        <v>7344</v>
      </c>
      <c r="N51" t="s">
        <v>1776</v>
      </c>
      <c r="O51" t="s">
        <v>7650</v>
      </c>
      <c r="P51" t="s">
        <v>7344</v>
      </c>
      <c r="Q51" t="s">
        <v>7344</v>
      </c>
      <c r="R51" t="s">
        <v>7344</v>
      </c>
      <c r="S51" t="s">
        <v>7650</v>
      </c>
      <c r="T51" t="s">
        <v>1776</v>
      </c>
      <c r="U51" t="s">
        <v>7344</v>
      </c>
      <c r="V51" t="s">
        <v>7650</v>
      </c>
      <c r="W51" t="s">
        <v>7655</v>
      </c>
      <c r="X51" t="s">
        <v>7344</v>
      </c>
      <c r="Y51" t="s">
        <v>7344</v>
      </c>
      <c r="Z51" t="s">
        <v>7652</v>
      </c>
      <c r="AA51" t="s">
        <v>7650</v>
      </c>
      <c r="AB51" t="s">
        <v>7348</v>
      </c>
      <c r="AC51" t="s">
        <v>1776</v>
      </c>
      <c r="AD51" t="s">
        <v>7344</v>
      </c>
      <c r="AE51" s="59">
        <v>19</v>
      </c>
      <c r="AF51" s="59">
        <v>760</v>
      </c>
      <c r="AG51" s="59">
        <v>0</v>
      </c>
      <c r="AH51" s="59">
        <v>0</v>
      </c>
      <c r="AI51" t="s">
        <v>7650</v>
      </c>
      <c r="AJ51" s="59">
        <v>0</v>
      </c>
      <c r="AK51" s="59">
        <v>0</v>
      </c>
    </row>
    <row r="52" spans="1:37">
      <c r="A52" t="s">
        <v>7774</v>
      </c>
      <c r="B52" t="s">
        <v>3780</v>
      </c>
      <c r="C52" t="s">
        <v>7775</v>
      </c>
      <c r="D52" t="s">
        <v>1041</v>
      </c>
      <c r="E52" t="s">
        <v>40</v>
      </c>
      <c r="F52" t="s">
        <v>7776</v>
      </c>
      <c r="G52" t="s">
        <v>3635</v>
      </c>
      <c r="H52" t="s">
        <v>565</v>
      </c>
      <c r="I52" t="s">
        <v>1042</v>
      </c>
      <c r="J52" t="s">
        <v>7344</v>
      </c>
      <c r="K52" t="s">
        <v>7348</v>
      </c>
      <c r="L52" t="s">
        <v>7344</v>
      </c>
      <c r="M52" t="s">
        <v>7344</v>
      </c>
      <c r="N52" t="s">
        <v>1776</v>
      </c>
      <c r="O52" t="s">
        <v>7650</v>
      </c>
      <c r="P52" t="s">
        <v>7344</v>
      </c>
      <c r="Q52" t="s">
        <v>7344</v>
      </c>
      <c r="R52" t="s">
        <v>7344</v>
      </c>
      <c r="S52" t="s">
        <v>7650</v>
      </c>
      <c r="T52" t="s">
        <v>1776</v>
      </c>
      <c r="U52" t="s">
        <v>7344</v>
      </c>
      <c r="V52" t="s">
        <v>7650</v>
      </c>
      <c r="W52" t="s">
        <v>7725</v>
      </c>
      <c r="X52" t="s">
        <v>7344</v>
      </c>
      <c r="Y52" t="s">
        <v>7344</v>
      </c>
      <c r="Z52" t="s">
        <v>7652</v>
      </c>
      <c r="AA52" t="s">
        <v>7650</v>
      </c>
      <c r="AB52" t="s">
        <v>7348</v>
      </c>
      <c r="AC52" t="s">
        <v>1776</v>
      </c>
      <c r="AD52" t="s">
        <v>7344</v>
      </c>
      <c r="AE52" s="59">
        <v>2</v>
      </c>
      <c r="AF52" s="59">
        <v>80</v>
      </c>
      <c r="AG52" s="59">
        <v>-1.91</v>
      </c>
      <c r="AH52" s="59">
        <v>-86.06</v>
      </c>
      <c r="AI52" t="s">
        <v>7344</v>
      </c>
      <c r="AJ52" s="59">
        <v>0</v>
      </c>
      <c r="AK52" s="59">
        <v>0</v>
      </c>
    </row>
    <row r="53" spans="1:37">
      <c r="A53" t="s">
        <v>7777</v>
      </c>
      <c r="B53" t="s">
        <v>3780</v>
      </c>
      <c r="C53" t="s">
        <v>7778</v>
      </c>
      <c r="D53" t="s">
        <v>1024</v>
      </c>
      <c r="E53" t="s">
        <v>40</v>
      </c>
      <c r="F53" t="s">
        <v>7662</v>
      </c>
      <c r="G53" t="s">
        <v>3646</v>
      </c>
      <c r="H53" t="s">
        <v>795</v>
      </c>
      <c r="I53" t="s">
        <v>380</v>
      </c>
      <c r="J53" t="s">
        <v>7344</v>
      </c>
      <c r="K53" t="s">
        <v>7650</v>
      </c>
      <c r="L53" t="s">
        <v>7344</v>
      </c>
      <c r="M53" t="s">
        <v>7344</v>
      </c>
      <c r="N53" t="s">
        <v>1804</v>
      </c>
      <c r="O53" t="s">
        <v>7650</v>
      </c>
      <c r="P53" t="s">
        <v>7344</v>
      </c>
      <c r="Q53" t="s">
        <v>7344</v>
      </c>
      <c r="R53" t="s">
        <v>7348</v>
      </c>
      <c r="S53" t="s">
        <v>7650</v>
      </c>
      <c r="T53" t="s">
        <v>1776</v>
      </c>
      <c r="U53" t="s">
        <v>7344</v>
      </c>
      <c r="V53" t="s">
        <v>7650</v>
      </c>
      <c r="W53" t="s">
        <v>7725</v>
      </c>
      <c r="X53" t="s">
        <v>7344</v>
      </c>
      <c r="Y53" t="s">
        <v>7344</v>
      </c>
      <c r="Z53" t="s">
        <v>7652</v>
      </c>
      <c r="AA53" t="s">
        <v>7650</v>
      </c>
      <c r="AB53" t="s">
        <v>7348</v>
      </c>
      <c r="AC53" t="s">
        <v>1776</v>
      </c>
      <c r="AD53" t="s">
        <v>7344</v>
      </c>
      <c r="AE53" s="59">
        <v>6.5</v>
      </c>
      <c r="AF53" s="59">
        <v>260</v>
      </c>
      <c r="AG53" s="59">
        <v>9.1199999999999992</v>
      </c>
      <c r="AH53" s="59">
        <v>391.36</v>
      </c>
      <c r="AI53" t="s">
        <v>7344</v>
      </c>
      <c r="AJ53" s="59">
        <v>0</v>
      </c>
      <c r="AK53" s="59">
        <v>0</v>
      </c>
    </row>
    <row r="54" spans="1:37">
      <c r="A54" t="s">
        <v>7779</v>
      </c>
      <c r="B54" t="s">
        <v>3780</v>
      </c>
      <c r="C54" t="s">
        <v>7780</v>
      </c>
      <c r="D54" t="s">
        <v>922</v>
      </c>
      <c r="E54" t="s">
        <v>40</v>
      </c>
      <c r="F54" t="s">
        <v>7449</v>
      </c>
      <c r="G54" t="s">
        <v>3662</v>
      </c>
      <c r="H54" t="s">
        <v>923</v>
      </c>
      <c r="I54" t="s">
        <v>924</v>
      </c>
      <c r="J54" t="s">
        <v>7344</v>
      </c>
      <c r="K54" t="s">
        <v>7650</v>
      </c>
      <c r="L54" t="s">
        <v>7344</v>
      </c>
      <c r="M54" t="s">
        <v>7344</v>
      </c>
      <c r="N54" t="s">
        <v>1804</v>
      </c>
      <c r="O54" t="s">
        <v>7650</v>
      </c>
      <c r="P54" t="s">
        <v>7344</v>
      </c>
      <c r="Q54" t="s">
        <v>7344</v>
      </c>
      <c r="R54" t="s">
        <v>7344</v>
      </c>
      <c r="S54" t="s">
        <v>7344</v>
      </c>
      <c r="T54" t="s">
        <v>1776</v>
      </c>
      <c r="U54" t="s">
        <v>7344</v>
      </c>
      <c r="V54" t="s">
        <v>7650</v>
      </c>
      <c r="W54" t="s">
        <v>7655</v>
      </c>
      <c r="X54" t="s">
        <v>7344</v>
      </c>
      <c r="Y54" t="s">
        <v>7344</v>
      </c>
      <c r="Z54" t="s">
        <v>7652</v>
      </c>
      <c r="AA54" t="s">
        <v>7650</v>
      </c>
      <c r="AB54" t="s">
        <v>7348</v>
      </c>
      <c r="AC54" t="s">
        <v>1776</v>
      </c>
      <c r="AD54" t="s">
        <v>7344</v>
      </c>
      <c r="AE54" s="59">
        <v>0</v>
      </c>
      <c r="AF54" s="59">
        <v>0</v>
      </c>
      <c r="AG54" s="59">
        <v>-0.88</v>
      </c>
      <c r="AH54" s="59">
        <v>-52.87</v>
      </c>
      <c r="AI54" t="s">
        <v>7344</v>
      </c>
      <c r="AJ54" s="59">
        <v>0</v>
      </c>
      <c r="AK54" s="59">
        <v>0</v>
      </c>
    </row>
    <row r="55" spans="1:37">
      <c r="A55" t="s">
        <v>7781</v>
      </c>
      <c r="B55" t="s">
        <v>3780</v>
      </c>
      <c r="C55" t="s">
        <v>7782</v>
      </c>
      <c r="D55" t="s">
        <v>1096</v>
      </c>
      <c r="E55" t="s">
        <v>40</v>
      </c>
      <c r="F55" t="s">
        <v>7783</v>
      </c>
      <c r="G55" t="s">
        <v>3638</v>
      </c>
      <c r="H55" t="s">
        <v>565</v>
      </c>
      <c r="I55" t="s">
        <v>89</v>
      </c>
      <c r="J55" t="s">
        <v>7344</v>
      </c>
      <c r="K55" t="s">
        <v>7650</v>
      </c>
      <c r="L55" t="s">
        <v>7344</v>
      </c>
      <c r="M55" t="s">
        <v>7344</v>
      </c>
      <c r="N55" t="s">
        <v>1804</v>
      </c>
      <c r="O55" t="s">
        <v>7650</v>
      </c>
      <c r="P55" t="s">
        <v>7344</v>
      </c>
      <c r="Q55" t="s">
        <v>7344</v>
      </c>
      <c r="R55" t="s">
        <v>7344</v>
      </c>
      <c r="S55" t="s">
        <v>7650</v>
      </c>
      <c r="T55" t="s">
        <v>1776</v>
      </c>
      <c r="U55" t="s">
        <v>7344</v>
      </c>
      <c r="V55" t="s">
        <v>7650</v>
      </c>
      <c r="W55" t="s">
        <v>7725</v>
      </c>
      <c r="X55" t="s">
        <v>7344</v>
      </c>
      <c r="Y55" t="s">
        <v>7344</v>
      </c>
      <c r="Z55" t="s">
        <v>7652</v>
      </c>
      <c r="AA55" t="s">
        <v>7650</v>
      </c>
      <c r="AB55" t="s">
        <v>7348</v>
      </c>
      <c r="AC55" t="s">
        <v>1776</v>
      </c>
      <c r="AD55" t="s">
        <v>7344</v>
      </c>
      <c r="AE55" s="59">
        <v>4</v>
      </c>
      <c r="AF55" s="59">
        <v>160</v>
      </c>
      <c r="AG55" s="59">
        <v>7.19</v>
      </c>
      <c r="AH55" s="59">
        <v>293.11</v>
      </c>
      <c r="AI55" t="s">
        <v>7650</v>
      </c>
      <c r="AJ55" s="59">
        <v>0</v>
      </c>
      <c r="AK55" s="59">
        <v>0</v>
      </c>
    </row>
    <row r="56" spans="1:37">
      <c r="A56" t="s">
        <v>7784</v>
      </c>
      <c r="B56" t="s">
        <v>3780</v>
      </c>
      <c r="C56" t="s">
        <v>7785</v>
      </c>
      <c r="D56" t="s">
        <v>1261</v>
      </c>
      <c r="E56" t="s">
        <v>40</v>
      </c>
      <c r="F56" t="s">
        <v>7786</v>
      </c>
      <c r="G56" t="s">
        <v>3667</v>
      </c>
      <c r="H56" t="s">
        <v>839</v>
      </c>
      <c r="I56" t="s">
        <v>333</v>
      </c>
      <c r="J56" t="s">
        <v>7344</v>
      </c>
      <c r="K56" t="s">
        <v>7650</v>
      </c>
      <c r="L56" t="s">
        <v>7344</v>
      </c>
      <c r="M56" t="s">
        <v>7344</v>
      </c>
      <c r="N56" t="s">
        <v>1804</v>
      </c>
      <c r="O56" t="s">
        <v>7650</v>
      </c>
      <c r="P56" t="s">
        <v>7344</v>
      </c>
      <c r="Q56" t="s">
        <v>7344</v>
      </c>
      <c r="R56" t="s">
        <v>7344</v>
      </c>
      <c r="S56" t="s">
        <v>7344</v>
      </c>
      <c r="T56" t="s">
        <v>1776</v>
      </c>
      <c r="U56" t="s">
        <v>7344</v>
      </c>
      <c r="V56" t="s">
        <v>7650</v>
      </c>
      <c r="W56" t="s">
        <v>7655</v>
      </c>
      <c r="X56" t="s">
        <v>7344</v>
      </c>
      <c r="Y56" t="s">
        <v>7344</v>
      </c>
      <c r="Z56" t="s">
        <v>7652</v>
      </c>
      <c r="AA56" t="s">
        <v>7650</v>
      </c>
      <c r="AB56" t="s">
        <v>7348</v>
      </c>
      <c r="AC56" t="s">
        <v>1776</v>
      </c>
      <c r="AD56" t="s">
        <v>7344</v>
      </c>
      <c r="AE56" s="59">
        <v>0</v>
      </c>
      <c r="AF56" s="59">
        <v>0</v>
      </c>
      <c r="AG56" s="59">
        <v>5.61</v>
      </c>
      <c r="AH56" s="59">
        <v>169.27</v>
      </c>
      <c r="AI56" t="s">
        <v>7344</v>
      </c>
      <c r="AJ56" s="59">
        <v>0</v>
      </c>
      <c r="AK56" s="59">
        <v>0</v>
      </c>
    </row>
    <row r="57" spans="1:37">
      <c r="A57" t="s">
        <v>7787</v>
      </c>
      <c r="B57" t="s">
        <v>3780</v>
      </c>
      <c r="C57" t="s">
        <v>7788</v>
      </c>
      <c r="D57" t="s">
        <v>587</v>
      </c>
      <c r="E57" t="s">
        <v>40</v>
      </c>
      <c r="F57" t="s">
        <v>7447</v>
      </c>
      <c r="G57" t="s">
        <v>3684</v>
      </c>
      <c r="H57" t="s">
        <v>588</v>
      </c>
      <c r="I57" t="s">
        <v>263</v>
      </c>
      <c r="J57" t="s">
        <v>7344</v>
      </c>
      <c r="K57" t="s">
        <v>7344</v>
      </c>
      <c r="L57" t="s">
        <v>7344</v>
      </c>
      <c r="M57" t="s">
        <v>7344</v>
      </c>
      <c r="N57" t="s">
        <v>1776</v>
      </c>
      <c r="O57" t="s">
        <v>7650</v>
      </c>
      <c r="P57" t="s">
        <v>7344</v>
      </c>
      <c r="Q57" t="s">
        <v>7344</v>
      </c>
      <c r="R57" t="s">
        <v>7344</v>
      </c>
      <c r="S57" t="s">
        <v>7344</v>
      </c>
      <c r="T57" t="s">
        <v>1776</v>
      </c>
      <c r="U57" t="s">
        <v>7344</v>
      </c>
      <c r="V57" t="s">
        <v>7650</v>
      </c>
      <c r="W57" t="s">
        <v>7655</v>
      </c>
      <c r="X57" t="s">
        <v>7344</v>
      </c>
      <c r="Y57" t="s">
        <v>7344</v>
      </c>
      <c r="Z57" t="s">
        <v>7652</v>
      </c>
      <c r="AA57" t="s">
        <v>7650</v>
      </c>
      <c r="AB57" t="s">
        <v>7348</v>
      </c>
      <c r="AC57" t="s">
        <v>1776</v>
      </c>
      <c r="AD57" t="s">
        <v>7344</v>
      </c>
      <c r="AE57" s="59">
        <v>2.5</v>
      </c>
      <c r="AF57" s="59">
        <v>100</v>
      </c>
      <c r="AG57" s="59">
        <v>0</v>
      </c>
      <c r="AH57" s="59">
        <v>0</v>
      </c>
      <c r="AI57" t="s">
        <v>7344</v>
      </c>
      <c r="AJ57" s="59">
        <v>0</v>
      </c>
      <c r="AK57" s="59">
        <v>0</v>
      </c>
    </row>
    <row r="58" spans="1:37">
      <c r="A58" t="s">
        <v>7789</v>
      </c>
      <c r="B58" t="s">
        <v>3780</v>
      </c>
      <c r="C58" t="s">
        <v>7790</v>
      </c>
      <c r="D58" t="s">
        <v>846</v>
      </c>
      <c r="E58" t="s">
        <v>40</v>
      </c>
      <c r="F58" t="s">
        <v>7791</v>
      </c>
      <c r="G58" t="s">
        <v>3637</v>
      </c>
      <c r="H58" t="s">
        <v>565</v>
      </c>
      <c r="I58" t="s">
        <v>89</v>
      </c>
      <c r="J58" t="s">
        <v>7344</v>
      </c>
      <c r="K58" t="s">
        <v>7348</v>
      </c>
      <c r="L58" t="s">
        <v>7344</v>
      </c>
      <c r="M58" t="s">
        <v>7344</v>
      </c>
      <c r="N58" t="s">
        <v>1776</v>
      </c>
      <c r="O58" t="s">
        <v>7650</v>
      </c>
      <c r="P58" t="s">
        <v>7344</v>
      </c>
      <c r="Q58" t="s">
        <v>7344</v>
      </c>
      <c r="R58" t="s">
        <v>7344</v>
      </c>
      <c r="S58" t="s">
        <v>7344</v>
      </c>
      <c r="T58" t="s">
        <v>1776</v>
      </c>
      <c r="U58" t="s">
        <v>7344</v>
      </c>
      <c r="V58" t="s">
        <v>7650</v>
      </c>
      <c r="W58" t="s">
        <v>7725</v>
      </c>
      <c r="X58" t="s">
        <v>7344</v>
      </c>
      <c r="Y58" t="s">
        <v>7344</v>
      </c>
      <c r="Z58" t="s">
        <v>7652</v>
      </c>
      <c r="AA58" t="s">
        <v>7650</v>
      </c>
      <c r="AB58" t="s">
        <v>7348</v>
      </c>
      <c r="AC58" t="s">
        <v>1776</v>
      </c>
      <c r="AD58" t="s">
        <v>7344</v>
      </c>
      <c r="AE58" s="59">
        <v>0</v>
      </c>
      <c r="AF58" s="59">
        <v>0</v>
      </c>
      <c r="AG58" s="59">
        <v>-1.81</v>
      </c>
      <c r="AH58" s="59">
        <v>-81.55</v>
      </c>
      <c r="AI58" t="s">
        <v>7344</v>
      </c>
      <c r="AJ58" s="59">
        <v>0</v>
      </c>
      <c r="AK58" s="59">
        <v>0</v>
      </c>
    </row>
    <row r="59" spans="1:37">
      <c r="A59" t="s">
        <v>7792</v>
      </c>
      <c r="B59" t="s">
        <v>3780</v>
      </c>
      <c r="C59" t="s">
        <v>7793</v>
      </c>
      <c r="D59" t="s">
        <v>880</v>
      </c>
      <c r="E59" t="s">
        <v>40</v>
      </c>
      <c r="F59" t="s">
        <v>7794</v>
      </c>
      <c r="G59" t="s">
        <v>3640</v>
      </c>
      <c r="H59" t="s">
        <v>877</v>
      </c>
      <c r="I59" t="s">
        <v>89</v>
      </c>
      <c r="J59" t="s">
        <v>7344</v>
      </c>
      <c r="K59" t="s">
        <v>7348</v>
      </c>
      <c r="L59" t="s">
        <v>7344</v>
      </c>
      <c r="M59" t="s">
        <v>7344</v>
      </c>
      <c r="N59" t="s">
        <v>1776</v>
      </c>
      <c r="O59" t="s">
        <v>7650</v>
      </c>
      <c r="P59" t="s">
        <v>7344</v>
      </c>
      <c r="Q59" t="s">
        <v>7344</v>
      </c>
      <c r="R59" t="s">
        <v>7344</v>
      </c>
      <c r="S59" t="s">
        <v>7344</v>
      </c>
      <c r="T59" t="s">
        <v>1776</v>
      </c>
      <c r="U59" t="s">
        <v>7344</v>
      </c>
      <c r="V59" t="s">
        <v>7650</v>
      </c>
      <c r="W59" t="s">
        <v>7725</v>
      </c>
      <c r="X59" t="s">
        <v>7344</v>
      </c>
      <c r="Y59" t="s">
        <v>7344</v>
      </c>
      <c r="Z59" t="s">
        <v>7652</v>
      </c>
      <c r="AA59" t="s">
        <v>7650</v>
      </c>
      <c r="AB59" t="s">
        <v>7348</v>
      </c>
      <c r="AC59" t="s">
        <v>1776</v>
      </c>
      <c r="AD59" t="s">
        <v>7344</v>
      </c>
      <c r="AE59" s="59">
        <v>0</v>
      </c>
      <c r="AF59" s="59">
        <v>0</v>
      </c>
      <c r="AG59" s="59">
        <v>7.19</v>
      </c>
      <c r="AH59" s="59">
        <v>262.26</v>
      </c>
      <c r="AI59" t="s">
        <v>7344</v>
      </c>
      <c r="AJ59" s="59">
        <v>0</v>
      </c>
      <c r="AK59" s="59">
        <v>0</v>
      </c>
    </row>
    <row r="60" spans="1:37">
      <c r="A60" t="s">
        <v>7795</v>
      </c>
      <c r="B60" t="s">
        <v>3780</v>
      </c>
      <c r="C60" t="s">
        <v>7796</v>
      </c>
      <c r="D60" t="s">
        <v>1285</v>
      </c>
      <c r="E60" t="s">
        <v>40</v>
      </c>
      <c r="F60" t="s">
        <v>7701</v>
      </c>
      <c r="G60" t="s">
        <v>3660</v>
      </c>
      <c r="H60" t="s">
        <v>951</v>
      </c>
      <c r="I60" t="s">
        <v>1122</v>
      </c>
      <c r="J60" t="s">
        <v>7344</v>
      </c>
      <c r="K60" t="s">
        <v>7348</v>
      </c>
      <c r="L60" t="s">
        <v>7344</v>
      </c>
      <c r="M60" t="s">
        <v>7344</v>
      </c>
      <c r="N60" t="s">
        <v>1776</v>
      </c>
      <c r="O60" t="s">
        <v>7650</v>
      </c>
      <c r="P60" t="s">
        <v>7344</v>
      </c>
      <c r="Q60" t="s">
        <v>7344</v>
      </c>
      <c r="R60" t="s">
        <v>7344</v>
      </c>
      <c r="S60" t="s">
        <v>7650</v>
      </c>
      <c r="T60" t="s">
        <v>1776</v>
      </c>
      <c r="U60" t="s">
        <v>7344</v>
      </c>
      <c r="V60" t="s">
        <v>7650</v>
      </c>
      <c r="W60" t="s">
        <v>7655</v>
      </c>
      <c r="X60" t="s">
        <v>7344</v>
      </c>
      <c r="Y60" t="s">
        <v>7344</v>
      </c>
      <c r="Z60" t="s">
        <v>7652</v>
      </c>
      <c r="AA60" t="s">
        <v>7650</v>
      </c>
      <c r="AB60" t="s">
        <v>7348</v>
      </c>
      <c r="AC60" t="s">
        <v>1776</v>
      </c>
      <c r="AD60" t="s">
        <v>7344</v>
      </c>
      <c r="AE60" s="59">
        <v>6.5</v>
      </c>
      <c r="AF60" s="59">
        <v>260</v>
      </c>
      <c r="AG60" s="59">
        <v>5.66</v>
      </c>
      <c r="AH60" s="59">
        <v>315.75</v>
      </c>
      <c r="AI60" t="s">
        <v>7344</v>
      </c>
      <c r="AJ60" s="59">
        <v>0</v>
      </c>
      <c r="AK60" s="59">
        <v>0</v>
      </c>
    </row>
    <row r="61" spans="1:37">
      <c r="A61" t="s">
        <v>7797</v>
      </c>
      <c r="B61" t="s">
        <v>3780</v>
      </c>
      <c r="C61" t="s">
        <v>7798</v>
      </c>
      <c r="D61" t="s">
        <v>1136</v>
      </c>
      <c r="E61" t="s">
        <v>40</v>
      </c>
      <c r="F61" t="s">
        <v>7689</v>
      </c>
      <c r="G61" t="s">
        <v>3631</v>
      </c>
      <c r="H61" t="s">
        <v>908</v>
      </c>
      <c r="I61" t="s">
        <v>293</v>
      </c>
      <c r="J61" t="s">
        <v>7344</v>
      </c>
      <c r="K61" t="s">
        <v>7348</v>
      </c>
      <c r="L61" t="s">
        <v>7344</v>
      </c>
      <c r="M61" t="s">
        <v>7344</v>
      </c>
      <c r="N61" t="s">
        <v>1776</v>
      </c>
      <c r="O61" t="s">
        <v>7650</v>
      </c>
      <c r="P61" t="s">
        <v>7344</v>
      </c>
      <c r="Q61" t="s">
        <v>7344</v>
      </c>
      <c r="R61" t="s">
        <v>7344</v>
      </c>
      <c r="S61" t="s">
        <v>7650</v>
      </c>
      <c r="T61" t="s">
        <v>1776</v>
      </c>
      <c r="U61" t="s">
        <v>7344</v>
      </c>
      <c r="V61" t="s">
        <v>7650</v>
      </c>
      <c r="W61" t="s">
        <v>7725</v>
      </c>
      <c r="X61" t="s">
        <v>7344</v>
      </c>
      <c r="Y61" t="s">
        <v>7344</v>
      </c>
      <c r="Z61" t="s">
        <v>7799</v>
      </c>
      <c r="AA61" t="s">
        <v>7650</v>
      </c>
      <c r="AB61" t="s">
        <v>7348</v>
      </c>
      <c r="AC61" t="s">
        <v>1776</v>
      </c>
      <c r="AD61" t="s">
        <v>7344</v>
      </c>
      <c r="AE61" s="59">
        <v>0.5</v>
      </c>
      <c r="AF61" s="59">
        <v>20</v>
      </c>
      <c r="AG61" s="59">
        <v>5.19</v>
      </c>
      <c r="AH61" s="59">
        <v>207.12</v>
      </c>
      <c r="AI61" t="s">
        <v>7344</v>
      </c>
      <c r="AJ61" s="59">
        <v>0</v>
      </c>
      <c r="AK61" s="59">
        <v>0</v>
      </c>
    </row>
    <row r="62" spans="1:37">
      <c r="A62" t="s">
        <v>7800</v>
      </c>
      <c r="B62" t="s">
        <v>3780</v>
      </c>
      <c r="C62" t="s">
        <v>7801</v>
      </c>
      <c r="D62" t="s">
        <v>290</v>
      </c>
      <c r="E62" t="s">
        <v>40</v>
      </c>
      <c r="F62" t="s">
        <v>7802</v>
      </c>
      <c r="G62" t="s">
        <v>3630</v>
      </c>
      <c r="H62" t="s">
        <v>292</v>
      </c>
      <c r="I62" t="s">
        <v>293</v>
      </c>
      <c r="J62" t="s">
        <v>7344</v>
      </c>
      <c r="K62" t="s">
        <v>7348</v>
      </c>
      <c r="L62" t="s">
        <v>7344</v>
      </c>
      <c r="M62" t="s">
        <v>7344</v>
      </c>
      <c r="N62" t="s">
        <v>1776</v>
      </c>
      <c r="O62" t="s">
        <v>7650</v>
      </c>
      <c r="P62" t="s">
        <v>7344</v>
      </c>
      <c r="Q62" t="s">
        <v>7344</v>
      </c>
      <c r="R62" t="s">
        <v>7344</v>
      </c>
      <c r="S62" t="s">
        <v>7650</v>
      </c>
      <c r="T62" t="s">
        <v>1776</v>
      </c>
      <c r="U62" t="s">
        <v>7344</v>
      </c>
      <c r="V62" t="s">
        <v>7650</v>
      </c>
      <c r="W62" t="s">
        <v>7725</v>
      </c>
      <c r="X62" t="s">
        <v>7344</v>
      </c>
      <c r="Y62" t="s">
        <v>7344</v>
      </c>
      <c r="Z62" t="s">
        <v>7652</v>
      </c>
      <c r="AA62" t="s">
        <v>7650</v>
      </c>
      <c r="AB62" t="s">
        <v>7348</v>
      </c>
      <c r="AC62" t="s">
        <v>1776</v>
      </c>
      <c r="AD62" t="s">
        <v>7344</v>
      </c>
      <c r="AE62" s="59">
        <v>0</v>
      </c>
      <c r="AF62" s="59">
        <v>0</v>
      </c>
      <c r="AG62" s="59">
        <v>7.75</v>
      </c>
      <c r="AH62" s="59">
        <v>315.94</v>
      </c>
      <c r="AI62" t="s">
        <v>7344</v>
      </c>
      <c r="AJ62" s="59">
        <v>0</v>
      </c>
      <c r="AK62" s="59">
        <v>0</v>
      </c>
    </row>
    <row r="63" spans="1:37">
      <c r="A63" t="s">
        <v>7803</v>
      </c>
      <c r="B63" t="s">
        <v>3780</v>
      </c>
      <c r="C63" t="s">
        <v>7804</v>
      </c>
      <c r="D63" t="s">
        <v>1510</v>
      </c>
      <c r="E63" t="s">
        <v>40</v>
      </c>
      <c r="F63" t="s">
        <v>7662</v>
      </c>
      <c r="G63" t="s">
        <v>3648</v>
      </c>
      <c r="H63" t="s">
        <v>943</v>
      </c>
      <c r="I63" t="s">
        <v>380</v>
      </c>
      <c r="J63" t="s">
        <v>7344</v>
      </c>
      <c r="K63" t="s">
        <v>7348</v>
      </c>
      <c r="L63" t="s">
        <v>7344</v>
      </c>
      <c r="M63" t="s">
        <v>7344</v>
      </c>
      <c r="N63" t="s">
        <v>1776</v>
      </c>
      <c r="O63" t="s">
        <v>7650</v>
      </c>
      <c r="P63" t="s">
        <v>7344</v>
      </c>
      <c r="Q63" t="s">
        <v>7344</v>
      </c>
      <c r="R63" t="s">
        <v>7344</v>
      </c>
      <c r="S63" t="s">
        <v>7650</v>
      </c>
      <c r="T63" t="s">
        <v>1776</v>
      </c>
      <c r="U63" t="s">
        <v>7344</v>
      </c>
      <c r="V63" t="s">
        <v>7650</v>
      </c>
      <c r="W63" t="s">
        <v>7725</v>
      </c>
      <c r="X63" t="s">
        <v>7344</v>
      </c>
      <c r="Y63" t="s">
        <v>7344</v>
      </c>
      <c r="Z63" t="s">
        <v>7652</v>
      </c>
      <c r="AA63" t="s">
        <v>7650</v>
      </c>
      <c r="AB63" t="s">
        <v>7348</v>
      </c>
      <c r="AC63" t="s">
        <v>1776</v>
      </c>
      <c r="AD63" t="s">
        <v>7344</v>
      </c>
      <c r="AE63" s="59">
        <v>13</v>
      </c>
      <c r="AF63" s="59">
        <v>520</v>
      </c>
      <c r="AG63" s="59">
        <v>5.82</v>
      </c>
      <c r="AH63" s="59">
        <v>199.8</v>
      </c>
      <c r="AI63" t="s">
        <v>7344</v>
      </c>
      <c r="AJ63" s="59">
        <v>0</v>
      </c>
      <c r="AK63" s="59">
        <v>0</v>
      </c>
    </row>
    <row r="64" spans="1:37">
      <c r="A64" t="s">
        <v>7805</v>
      </c>
      <c r="B64" t="s">
        <v>3780</v>
      </c>
      <c r="C64" t="s">
        <v>7806</v>
      </c>
      <c r="D64" t="s">
        <v>378</v>
      </c>
      <c r="E64" t="s">
        <v>40</v>
      </c>
      <c r="F64" t="s">
        <v>7728</v>
      </c>
      <c r="G64" t="s">
        <v>3645</v>
      </c>
      <c r="H64" t="s">
        <v>379</v>
      </c>
      <c r="I64" t="s">
        <v>380</v>
      </c>
      <c r="J64" t="s">
        <v>7344</v>
      </c>
      <c r="K64" t="s">
        <v>7650</v>
      </c>
      <c r="L64" t="s">
        <v>7344</v>
      </c>
      <c r="M64" t="s">
        <v>7344</v>
      </c>
      <c r="N64" t="s">
        <v>1804</v>
      </c>
      <c r="O64" t="s">
        <v>7650</v>
      </c>
      <c r="P64" t="s">
        <v>7344</v>
      </c>
      <c r="Q64" t="s">
        <v>7344</v>
      </c>
      <c r="R64" t="s">
        <v>7344</v>
      </c>
      <c r="S64" t="s">
        <v>7344</v>
      </c>
      <c r="T64" t="s">
        <v>1776</v>
      </c>
      <c r="U64" t="s">
        <v>7344</v>
      </c>
      <c r="V64" t="s">
        <v>7650</v>
      </c>
      <c r="W64" t="s">
        <v>7725</v>
      </c>
      <c r="X64" t="s">
        <v>7344</v>
      </c>
      <c r="Y64" t="s">
        <v>7344</v>
      </c>
      <c r="Z64" t="s">
        <v>7652</v>
      </c>
      <c r="AA64" t="s">
        <v>7650</v>
      </c>
      <c r="AB64" t="s">
        <v>7348</v>
      </c>
      <c r="AC64" t="s">
        <v>1776</v>
      </c>
      <c r="AD64" t="s">
        <v>7344</v>
      </c>
      <c r="AE64" s="59">
        <v>5</v>
      </c>
      <c r="AF64" s="59">
        <v>200</v>
      </c>
      <c r="AG64" s="59">
        <v>4.6500000000000004</v>
      </c>
      <c r="AH64" s="59">
        <v>139.68</v>
      </c>
      <c r="AI64" t="s">
        <v>7344</v>
      </c>
      <c r="AJ64" s="59">
        <v>0</v>
      </c>
      <c r="AK64" s="59">
        <v>0</v>
      </c>
    </row>
    <row r="65" spans="1:37">
      <c r="A65" t="s">
        <v>7807</v>
      </c>
      <c r="B65" t="s">
        <v>3780</v>
      </c>
      <c r="C65" t="s">
        <v>7808</v>
      </c>
      <c r="D65" t="s">
        <v>1082</v>
      </c>
      <c r="E65" t="s">
        <v>40</v>
      </c>
      <c r="F65" t="s">
        <v>7728</v>
      </c>
      <c r="G65" t="s">
        <v>3658</v>
      </c>
      <c r="H65" t="s">
        <v>535</v>
      </c>
      <c r="I65" t="s">
        <v>375</v>
      </c>
      <c r="J65" t="s">
        <v>7344</v>
      </c>
      <c r="K65" t="s">
        <v>7650</v>
      </c>
      <c r="L65" t="s">
        <v>7344</v>
      </c>
      <c r="M65" t="s">
        <v>7344</v>
      </c>
      <c r="N65" t="s">
        <v>1804</v>
      </c>
      <c r="O65" t="s">
        <v>7650</v>
      </c>
      <c r="P65" t="s">
        <v>7344</v>
      </c>
      <c r="Q65" t="s">
        <v>7344</v>
      </c>
      <c r="R65" t="s">
        <v>7344</v>
      </c>
      <c r="S65" t="s">
        <v>7344</v>
      </c>
      <c r="T65" t="s">
        <v>1776</v>
      </c>
      <c r="U65" t="s">
        <v>7344</v>
      </c>
      <c r="V65" t="s">
        <v>7650</v>
      </c>
      <c r="W65" t="s">
        <v>7655</v>
      </c>
      <c r="X65" t="s">
        <v>7344</v>
      </c>
      <c r="Y65" t="s">
        <v>7344</v>
      </c>
      <c r="Z65" t="s">
        <v>7652</v>
      </c>
      <c r="AA65" t="s">
        <v>7650</v>
      </c>
      <c r="AB65" t="s">
        <v>7348</v>
      </c>
      <c r="AC65" t="s">
        <v>1776</v>
      </c>
      <c r="AD65" t="s">
        <v>7344</v>
      </c>
      <c r="AE65" s="59">
        <v>8.5</v>
      </c>
      <c r="AF65" s="59">
        <v>340</v>
      </c>
      <c r="AG65" s="59">
        <v>7.92</v>
      </c>
      <c r="AH65" s="59">
        <v>254.9</v>
      </c>
      <c r="AI65" t="s">
        <v>7344</v>
      </c>
      <c r="AJ65" s="59">
        <v>0</v>
      </c>
      <c r="AK65" s="59">
        <v>0</v>
      </c>
    </row>
  </sheetData>
  <autoFilter ref="A1:AK65" xr:uid="{49860142-9C6E-4678-B45F-59C0FA145588}"/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911EF-B2EE-4A65-8D2E-B0B3434B48AF}">
  <sheetPr filterMode="1"/>
  <dimension ref="A1:O980"/>
  <sheetViews>
    <sheetView workbookViewId="0">
      <selection activeCell="C1" sqref="C1:I938"/>
    </sheetView>
  </sheetViews>
  <sheetFormatPr defaultRowHeight="13.8"/>
  <cols>
    <col min="1" max="3" width="8.88671875" style="10"/>
    <col min="4" max="4" width="10.6640625" style="10" customWidth="1"/>
    <col min="5" max="5" width="9" style="10" customWidth="1"/>
    <col min="6" max="6" width="9" style="41" customWidth="1"/>
    <col min="7" max="7" width="12.33203125" style="10" customWidth="1"/>
    <col min="8" max="8" width="24.44140625" style="10" customWidth="1"/>
    <col min="9" max="9" width="11.21875" style="10" customWidth="1"/>
    <col min="10" max="10" width="9" style="10"/>
    <col min="11" max="11" width="14.21875" style="10" customWidth="1"/>
    <col min="12" max="12" width="13.109375" style="10" customWidth="1"/>
    <col min="13" max="14" width="8.88671875" style="10"/>
  </cols>
  <sheetData>
    <row r="1" spans="1:15">
      <c r="A1" s="6" t="s">
        <v>1760</v>
      </c>
      <c r="B1" s="6" t="s">
        <v>1761</v>
      </c>
      <c r="C1" s="6" t="s">
        <v>2</v>
      </c>
      <c r="D1" s="6" t="s">
        <v>1</v>
      </c>
      <c r="E1" s="6" t="s">
        <v>4</v>
      </c>
      <c r="F1" s="40" t="s">
        <v>1763</v>
      </c>
      <c r="G1" s="6" t="s">
        <v>1764</v>
      </c>
      <c r="H1" s="6" t="s">
        <v>1765</v>
      </c>
      <c r="I1" s="6" t="s">
        <v>1767</v>
      </c>
      <c r="J1" s="6" t="s">
        <v>1768</v>
      </c>
      <c r="K1" s="6" t="s">
        <v>1769</v>
      </c>
      <c r="L1" s="6" t="s">
        <v>1770</v>
      </c>
      <c r="M1" s="6" t="s">
        <v>1771</v>
      </c>
      <c r="N1" s="6" t="s">
        <v>1772</v>
      </c>
      <c r="O1" s="6" t="s">
        <v>3741</v>
      </c>
    </row>
    <row r="2" spans="1:15" hidden="1">
      <c r="A2" s="8" t="s">
        <v>1776</v>
      </c>
      <c r="B2" s="8" t="s">
        <v>1776</v>
      </c>
      <c r="C2" s="8" t="s">
        <v>3606</v>
      </c>
      <c r="D2" s="8" t="s">
        <v>1775</v>
      </c>
      <c r="E2" s="8" t="s">
        <v>1339</v>
      </c>
      <c r="F2" s="8" t="s">
        <v>814</v>
      </c>
      <c r="G2" s="8" t="s">
        <v>814</v>
      </c>
      <c r="H2" s="8" t="s">
        <v>3607</v>
      </c>
      <c r="I2" s="8" t="s">
        <v>3608</v>
      </c>
      <c r="J2" s="8" t="s">
        <v>133</v>
      </c>
      <c r="K2" s="6" t="s">
        <v>1776</v>
      </c>
      <c r="L2" s="6" t="s">
        <v>1776</v>
      </c>
      <c r="M2" s="8" t="s">
        <v>1784</v>
      </c>
      <c r="N2" s="8" t="s">
        <v>158</v>
      </c>
      <c r="O2" s="42" t="str">
        <f>A2</f>
        <v/>
      </c>
    </row>
    <row r="3" spans="1:15" hidden="1">
      <c r="A3" s="8" t="s">
        <v>1776</v>
      </c>
      <c r="B3" s="8" t="s">
        <v>1776</v>
      </c>
      <c r="C3" s="8" t="s">
        <v>3750</v>
      </c>
      <c r="D3" s="8" t="s">
        <v>1775</v>
      </c>
      <c r="E3" s="8" t="s">
        <v>3411</v>
      </c>
      <c r="F3" s="8" t="s">
        <v>40</v>
      </c>
      <c r="G3" s="8" t="s">
        <v>41</v>
      </c>
      <c r="H3" s="8" t="s">
        <v>368</v>
      </c>
      <c r="I3" s="8" t="s">
        <v>3019</v>
      </c>
      <c r="J3" s="8" t="s">
        <v>133</v>
      </c>
      <c r="K3" s="6" t="s">
        <v>1776</v>
      </c>
      <c r="L3" s="6" t="s">
        <v>1776</v>
      </c>
      <c r="M3" s="8" t="s">
        <v>1784</v>
      </c>
      <c r="N3" s="8" t="s">
        <v>1776</v>
      </c>
      <c r="O3" s="42" t="str">
        <f>A3</f>
        <v/>
      </c>
    </row>
    <row r="4" spans="1:15" hidden="1">
      <c r="A4" s="6" t="s">
        <v>1776</v>
      </c>
      <c r="C4" s="10" t="s">
        <v>3739</v>
      </c>
      <c r="D4" s="41" t="s">
        <v>1775</v>
      </c>
      <c r="E4" s="10" t="s">
        <v>39</v>
      </c>
      <c r="F4" s="10" t="s">
        <v>40</v>
      </c>
      <c r="G4" s="10" t="s">
        <v>337</v>
      </c>
      <c r="H4" s="10" t="s">
        <v>2053</v>
      </c>
      <c r="I4" s="6" t="s">
        <v>1776</v>
      </c>
      <c r="J4" s="10" t="s">
        <v>133</v>
      </c>
      <c r="K4" s="6" t="s">
        <v>1776</v>
      </c>
      <c r="L4" s="6" t="s">
        <v>1776</v>
      </c>
      <c r="N4"/>
      <c r="O4" s="6" t="s">
        <v>1776</v>
      </c>
    </row>
    <row r="5" spans="1:15" hidden="1">
      <c r="A5" s="6" t="s">
        <v>1776</v>
      </c>
      <c r="C5" s="10" t="s">
        <v>3740</v>
      </c>
      <c r="D5" s="41" t="s">
        <v>1775</v>
      </c>
      <c r="E5" s="10" t="s">
        <v>39</v>
      </c>
      <c r="F5" s="10" t="s">
        <v>40</v>
      </c>
      <c r="G5" s="10" t="s">
        <v>417</v>
      </c>
      <c r="H5" s="10" t="s">
        <v>2053</v>
      </c>
      <c r="I5" s="6" t="s">
        <v>1776</v>
      </c>
      <c r="J5" s="10" t="s">
        <v>38</v>
      </c>
      <c r="K5" s="6" t="s">
        <v>1776</v>
      </c>
      <c r="L5" s="6" t="s">
        <v>1776</v>
      </c>
      <c r="N5"/>
      <c r="O5" s="6" t="s">
        <v>1776</v>
      </c>
    </row>
    <row r="6" spans="1:15" hidden="1">
      <c r="A6" s="6" t="s">
        <v>1773</v>
      </c>
      <c r="B6" s="6" t="s">
        <v>1774</v>
      </c>
      <c r="C6" s="6" t="s">
        <v>37</v>
      </c>
      <c r="D6" s="6" t="s">
        <v>1775</v>
      </c>
      <c r="E6" s="6" t="s">
        <v>39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38</v>
      </c>
      <c r="K6" s="6" t="s">
        <v>1776</v>
      </c>
      <c r="L6" s="6" t="s">
        <v>1776</v>
      </c>
      <c r="M6" s="6" t="s">
        <v>1780</v>
      </c>
      <c r="N6" s="6" t="s">
        <v>3749</v>
      </c>
      <c r="O6" s="42" t="str">
        <f t="shared" ref="O6:O69" si="0">A6</f>
        <v>10001</v>
      </c>
    </row>
    <row r="7" spans="1:15" hidden="1">
      <c r="A7" s="6" t="s">
        <v>1781</v>
      </c>
      <c r="B7" s="6" t="s">
        <v>1782</v>
      </c>
      <c r="C7" s="6" t="s">
        <v>712</v>
      </c>
      <c r="D7" s="6" t="s">
        <v>1775</v>
      </c>
      <c r="E7" s="6" t="s">
        <v>39</v>
      </c>
      <c r="F7" s="6" t="s">
        <v>40</v>
      </c>
      <c r="G7" s="6" t="s">
        <v>41</v>
      </c>
      <c r="H7" s="6" t="s">
        <v>713</v>
      </c>
      <c r="I7" s="6" t="s">
        <v>714</v>
      </c>
      <c r="J7" s="6" t="s">
        <v>133</v>
      </c>
      <c r="K7" s="6" t="s">
        <v>1776</v>
      </c>
      <c r="L7" s="6" t="s">
        <v>1776</v>
      </c>
      <c r="M7" s="6" t="s">
        <v>1784</v>
      </c>
      <c r="N7" s="6" t="s">
        <v>715</v>
      </c>
      <c r="O7" s="42" t="str">
        <f t="shared" si="0"/>
        <v>10002</v>
      </c>
    </row>
    <row r="8" spans="1:15" hidden="1">
      <c r="A8" s="6" t="s">
        <v>1826</v>
      </c>
      <c r="B8" s="6" t="s">
        <v>1827</v>
      </c>
      <c r="C8" s="6" t="s">
        <v>424</v>
      </c>
      <c r="D8" s="6" t="s">
        <v>1775</v>
      </c>
      <c r="E8" s="6" t="s">
        <v>39</v>
      </c>
      <c r="F8" s="6" t="s">
        <v>40</v>
      </c>
      <c r="G8" s="6" t="s">
        <v>67</v>
      </c>
      <c r="H8" s="6" t="s">
        <v>425</v>
      </c>
      <c r="I8" s="6" t="s">
        <v>426</v>
      </c>
      <c r="J8" s="6" t="s">
        <v>38</v>
      </c>
      <c r="K8" s="6" t="s">
        <v>1776</v>
      </c>
      <c r="L8" s="6" t="s">
        <v>1776</v>
      </c>
      <c r="M8" s="6" t="s">
        <v>1780</v>
      </c>
      <c r="N8" s="6" t="s">
        <v>59</v>
      </c>
      <c r="O8" s="42" t="str">
        <f t="shared" si="0"/>
        <v>10003</v>
      </c>
    </row>
    <row r="9" spans="1:15" hidden="1">
      <c r="A9" s="6" t="s">
        <v>1993</v>
      </c>
      <c r="B9" s="6" t="s">
        <v>1994</v>
      </c>
      <c r="C9" s="6" t="s">
        <v>754</v>
      </c>
      <c r="D9" s="6" t="s">
        <v>1775</v>
      </c>
      <c r="E9" s="6" t="s">
        <v>39</v>
      </c>
      <c r="F9" s="6" t="s">
        <v>40</v>
      </c>
      <c r="G9" s="6" t="s">
        <v>106</v>
      </c>
      <c r="H9" s="6" t="s">
        <v>237</v>
      </c>
      <c r="I9" s="6" t="s">
        <v>755</v>
      </c>
      <c r="J9" s="6" t="s">
        <v>38</v>
      </c>
      <c r="K9" s="6" t="s">
        <v>1776</v>
      </c>
      <c r="L9" s="6" t="s">
        <v>1776</v>
      </c>
      <c r="M9" s="6" t="s">
        <v>1780</v>
      </c>
      <c r="N9" s="6" t="s">
        <v>116</v>
      </c>
      <c r="O9" s="42" t="str">
        <f t="shared" si="0"/>
        <v>10004</v>
      </c>
    </row>
    <row r="10" spans="1:15" hidden="1">
      <c r="A10" s="6" t="s">
        <v>1850</v>
      </c>
      <c r="B10" s="6" t="s">
        <v>1851</v>
      </c>
      <c r="C10" s="6" t="s">
        <v>82</v>
      </c>
      <c r="D10" s="6" t="s">
        <v>1775</v>
      </c>
      <c r="E10" s="6" t="s">
        <v>39</v>
      </c>
      <c r="F10" s="6" t="s">
        <v>40</v>
      </c>
      <c r="G10" s="6" t="s">
        <v>83</v>
      </c>
      <c r="H10" s="6" t="s">
        <v>57</v>
      </c>
      <c r="I10" s="6" t="s">
        <v>84</v>
      </c>
      <c r="J10" s="6" t="s">
        <v>38</v>
      </c>
      <c r="K10" s="6" t="s">
        <v>1776</v>
      </c>
      <c r="L10" s="6" t="s">
        <v>1776</v>
      </c>
      <c r="M10" s="6" t="s">
        <v>1780</v>
      </c>
      <c r="N10" s="6" t="s">
        <v>59</v>
      </c>
      <c r="O10" s="42" t="str">
        <f t="shared" si="0"/>
        <v>10005</v>
      </c>
    </row>
    <row r="11" spans="1:15" hidden="1">
      <c r="A11" s="6" t="s">
        <v>1927</v>
      </c>
      <c r="B11" s="6" t="s">
        <v>1928</v>
      </c>
      <c r="C11" s="6" t="s">
        <v>437</v>
      </c>
      <c r="D11" s="6" t="s">
        <v>1775</v>
      </c>
      <c r="E11" s="6" t="s">
        <v>39</v>
      </c>
      <c r="F11" s="6" t="s">
        <v>40</v>
      </c>
      <c r="G11" s="6" t="s">
        <v>83</v>
      </c>
      <c r="H11" s="6" t="s">
        <v>72</v>
      </c>
      <c r="I11" s="6" t="s">
        <v>438</v>
      </c>
      <c r="J11" s="6" t="s">
        <v>38</v>
      </c>
      <c r="K11" s="6" t="s">
        <v>1776</v>
      </c>
      <c r="L11" s="6" t="s">
        <v>1776</v>
      </c>
      <c r="M11" s="6" t="s">
        <v>1780</v>
      </c>
      <c r="N11" s="6" t="s">
        <v>74</v>
      </c>
      <c r="O11" s="42" t="str">
        <f t="shared" si="0"/>
        <v>10006</v>
      </c>
    </row>
    <row r="12" spans="1:15" hidden="1">
      <c r="A12" s="6" t="s">
        <v>2043</v>
      </c>
      <c r="B12" s="6" t="s">
        <v>2044</v>
      </c>
      <c r="C12" s="6" t="s">
        <v>267</v>
      </c>
      <c r="D12" s="6" t="s">
        <v>1775</v>
      </c>
      <c r="E12" s="6" t="s">
        <v>39</v>
      </c>
      <c r="F12" s="6" t="s">
        <v>40</v>
      </c>
      <c r="G12" s="6" t="s">
        <v>268</v>
      </c>
      <c r="H12" s="6" t="s">
        <v>269</v>
      </c>
      <c r="I12" s="6" t="s">
        <v>270</v>
      </c>
      <c r="J12" s="6" t="s">
        <v>133</v>
      </c>
      <c r="K12" s="6" t="s">
        <v>1776</v>
      </c>
      <c r="L12" s="6" t="s">
        <v>1776</v>
      </c>
      <c r="M12" s="6" t="s">
        <v>1784</v>
      </c>
      <c r="N12" s="6" t="s">
        <v>130</v>
      </c>
      <c r="O12" s="42" t="str">
        <f t="shared" si="0"/>
        <v>10008</v>
      </c>
    </row>
    <row r="13" spans="1:15" hidden="1">
      <c r="A13" s="6" t="s">
        <v>1838</v>
      </c>
      <c r="B13" s="6" t="s">
        <v>1839</v>
      </c>
      <c r="C13" s="6" t="s">
        <v>723</v>
      </c>
      <c r="D13" s="6" t="s">
        <v>1775</v>
      </c>
      <c r="E13" s="6" t="s">
        <v>39</v>
      </c>
      <c r="F13" s="6" t="s">
        <v>40</v>
      </c>
      <c r="G13" s="6" t="s">
        <v>166</v>
      </c>
      <c r="H13" s="6" t="s">
        <v>167</v>
      </c>
      <c r="I13" s="6" t="s">
        <v>451</v>
      </c>
      <c r="J13" s="6" t="s">
        <v>38</v>
      </c>
      <c r="K13" s="6" t="s">
        <v>1776</v>
      </c>
      <c r="L13" s="6" t="s">
        <v>1776</v>
      </c>
      <c r="M13" s="6" t="s">
        <v>1780</v>
      </c>
      <c r="N13" s="6" t="s">
        <v>70</v>
      </c>
      <c r="O13" s="42" t="str">
        <f t="shared" si="0"/>
        <v>10009</v>
      </c>
    </row>
    <row r="14" spans="1:15" hidden="1">
      <c r="A14" s="6" t="s">
        <v>1864</v>
      </c>
      <c r="B14" s="6" t="s">
        <v>1865</v>
      </c>
      <c r="C14" s="6" t="s">
        <v>728</v>
      </c>
      <c r="D14" s="6" t="s">
        <v>1775</v>
      </c>
      <c r="E14" s="6" t="s">
        <v>39</v>
      </c>
      <c r="F14" s="6" t="s">
        <v>40</v>
      </c>
      <c r="G14" s="6" t="s">
        <v>83</v>
      </c>
      <c r="H14" s="6" t="s">
        <v>729</v>
      </c>
      <c r="I14" s="6" t="s">
        <v>730</v>
      </c>
      <c r="J14" s="6" t="s">
        <v>38</v>
      </c>
      <c r="K14" s="6" t="s">
        <v>1776</v>
      </c>
      <c r="L14" s="6" t="s">
        <v>1776</v>
      </c>
      <c r="M14" s="6" t="s">
        <v>1780</v>
      </c>
      <c r="N14" s="6" t="s">
        <v>116</v>
      </c>
      <c r="O14" s="42" t="str">
        <f t="shared" si="0"/>
        <v>10011</v>
      </c>
    </row>
    <row r="15" spans="1:15" hidden="1">
      <c r="A15" s="6" t="s">
        <v>2001</v>
      </c>
      <c r="B15" s="6" t="s">
        <v>2002</v>
      </c>
      <c r="C15" s="6" t="s">
        <v>449</v>
      </c>
      <c r="D15" s="6" t="s">
        <v>1775</v>
      </c>
      <c r="E15" s="6" t="s">
        <v>39</v>
      </c>
      <c r="F15" s="6" t="s">
        <v>2003</v>
      </c>
      <c r="G15" s="6" t="s">
        <v>109</v>
      </c>
      <c r="H15" s="6" t="s">
        <v>450</v>
      </c>
      <c r="I15" s="6" t="s">
        <v>451</v>
      </c>
      <c r="J15" s="6" t="s">
        <v>38</v>
      </c>
      <c r="K15" s="6" t="s">
        <v>1776</v>
      </c>
      <c r="L15" s="6" t="s">
        <v>1776</v>
      </c>
      <c r="M15" s="6" t="s">
        <v>1780</v>
      </c>
      <c r="N15" s="6" t="s">
        <v>74</v>
      </c>
      <c r="O15" s="42" t="str">
        <f t="shared" si="0"/>
        <v>10012</v>
      </c>
    </row>
    <row r="16" spans="1:15" hidden="1">
      <c r="A16" s="6" t="s">
        <v>3592</v>
      </c>
      <c r="B16" s="6" t="s">
        <v>3593</v>
      </c>
      <c r="C16" s="6" t="s">
        <v>718</v>
      </c>
      <c r="D16" s="6" t="s">
        <v>1775</v>
      </c>
      <c r="E16" s="6" t="s">
        <v>39</v>
      </c>
      <c r="F16" s="6" t="s">
        <v>40</v>
      </c>
      <c r="G16" s="6" t="s">
        <v>56</v>
      </c>
      <c r="H16" s="6" t="s">
        <v>80</v>
      </c>
      <c r="I16" s="6" t="s">
        <v>438</v>
      </c>
      <c r="J16" s="6" t="s">
        <v>38</v>
      </c>
      <c r="K16" s="6" t="s">
        <v>1776</v>
      </c>
      <c r="L16" s="6" t="s">
        <v>1776</v>
      </c>
      <c r="M16" s="6" t="s">
        <v>1780</v>
      </c>
      <c r="N16" s="6" t="s">
        <v>70</v>
      </c>
      <c r="O16" s="42" t="str">
        <f t="shared" si="0"/>
        <v>10013</v>
      </c>
    </row>
    <row r="17" spans="1:15" hidden="1">
      <c r="A17" s="6" t="s">
        <v>1797</v>
      </c>
      <c r="B17" s="6" t="s">
        <v>1798</v>
      </c>
      <c r="C17" s="6" t="s">
        <v>716</v>
      </c>
      <c r="D17" s="6" t="s">
        <v>1775</v>
      </c>
      <c r="E17" s="6" t="s">
        <v>39</v>
      </c>
      <c r="F17" s="6" t="s">
        <v>40</v>
      </c>
      <c r="G17" s="6" t="s">
        <v>56</v>
      </c>
      <c r="H17" s="6" t="s">
        <v>234</v>
      </c>
      <c r="I17" s="6" t="s">
        <v>717</v>
      </c>
      <c r="J17" s="6" t="s">
        <v>38</v>
      </c>
      <c r="K17" s="6" t="s">
        <v>1776</v>
      </c>
      <c r="L17" s="6" t="s">
        <v>1776</v>
      </c>
      <c r="M17" s="6" t="s">
        <v>1780</v>
      </c>
      <c r="N17" s="6" t="s">
        <v>163</v>
      </c>
      <c r="O17" s="42" t="str">
        <f t="shared" si="0"/>
        <v>10014</v>
      </c>
    </row>
    <row r="18" spans="1:15" hidden="1">
      <c r="A18" s="6" t="s">
        <v>1997</v>
      </c>
      <c r="B18" s="6" t="s">
        <v>1998</v>
      </c>
      <c r="C18" s="6" t="s">
        <v>108</v>
      </c>
      <c r="D18" s="6" t="s">
        <v>1775</v>
      </c>
      <c r="E18" s="6" t="s">
        <v>39</v>
      </c>
      <c r="F18" s="6" t="s">
        <v>40</v>
      </c>
      <c r="G18" s="6" t="s">
        <v>109</v>
      </c>
      <c r="H18" s="6" t="s">
        <v>110</v>
      </c>
      <c r="I18" s="6" t="s">
        <v>111</v>
      </c>
      <c r="J18" s="6" t="s">
        <v>38</v>
      </c>
      <c r="K18" s="6" t="s">
        <v>1776</v>
      </c>
      <c r="L18" s="6" t="s">
        <v>1776</v>
      </c>
      <c r="M18" s="6" t="s">
        <v>1780</v>
      </c>
      <c r="N18" s="6" t="s">
        <v>59</v>
      </c>
      <c r="O18" s="42" t="str">
        <f t="shared" si="0"/>
        <v>10017</v>
      </c>
    </row>
    <row r="19" spans="1:15" hidden="1">
      <c r="A19" s="6" t="s">
        <v>2021</v>
      </c>
      <c r="B19" s="6" t="s">
        <v>2022</v>
      </c>
      <c r="C19" s="6" t="s">
        <v>132</v>
      </c>
      <c r="D19" s="6" t="s">
        <v>1775</v>
      </c>
      <c r="E19" s="6" t="s">
        <v>39</v>
      </c>
      <c r="F19" s="6" t="s">
        <v>40</v>
      </c>
      <c r="G19" s="6" t="s">
        <v>134</v>
      </c>
      <c r="H19" s="6" t="s">
        <v>135</v>
      </c>
      <c r="I19" s="6" t="s">
        <v>136</v>
      </c>
      <c r="J19" s="6" t="s">
        <v>133</v>
      </c>
      <c r="K19" s="6" t="s">
        <v>1776</v>
      </c>
      <c r="L19" s="6" t="s">
        <v>1776</v>
      </c>
      <c r="M19" s="6" t="s">
        <v>1966</v>
      </c>
      <c r="N19" s="6" t="s">
        <v>49</v>
      </c>
      <c r="O19" s="42" t="str">
        <f t="shared" si="0"/>
        <v>10018</v>
      </c>
    </row>
    <row r="20" spans="1:15" hidden="1">
      <c r="A20" s="6" t="s">
        <v>2542</v>
      </c>
      <c r="B20" s="6" t="s">
        <v>2543</v>
      </c>
      <c r="C20" s="6" t="s">
        <v>246</v>
      </c>
      <c r="D20" s="6" t="s">
        <v>1775</v>
      </c>
      <c r="E20" s="6" t="s">
        <v>39</v>
      </c>
      <c r="F20" s="6" t="s">
        <v>40</v>
      </c>
      <c r="G20" s="6" t="s">
        <v>127</v>
      </c>
      <c r="H20" s="6" t="s">
        <v>91</v>
      </c>
      <c r="I20" s="6" t="s">
        <v>247</v>
      </c>
      <c r="J20" s="6" t="s">
        <v>38</v>
      </c>
      <c r="K20" s="6" t="s">
        <v>1776</v>
      </c>
      <c r="L20" s="6" t="s">
        <v>1776</v>
      </c>
      <c r="M20" s="6" t="s">
        <v>1780</v>
      </c>
      <c r="N20" s="6" t="s">
        <v>70</v>
      </c>
      <c r="O20" s="42" t="str">
        <f t="shared" si="0"/>
        <v>10020</v>
      </c>
    </row>
    <row r="21" spans="1:15" hidden="1">
      <c r="A21" s="6" t="s">
        <v>2207</v>
      </c>
      <c r="B21" s="6" t="s">
        <v>2208</v>
      </c>
      <c r="C21" s="6" t="s">
        <v>503</v>
      </c>
      <c r="D21" s="6" t="s">
        <v>1775</v>
      </c>
      <c r="E21" s="6" t="s">
        <v>39</v>
      </c>
      <c r="F21" s="6" t="s">
        <v>40</v>
      </c>
      <c r="G21" s="6" t="s">
        <v>489</v>
      </c>
      <c r="H21" s="6" t="s">
        <v>250</v>
      </c>
      <c r="I21" s="6" t="s">
        <v>504</v>
      </c>
      <c r="J21" s="6" t="s">
        <v>38</v>
      </c>
      <c r="K21" s="6" t="s">
        <v>1776</v>
      </c>
      <c r="L21" s="6" t="s">
        <v>1776</v>
      </c>
      <c r="M21" s="6" t="s">
        <v>1780</v>
      </c>
      <c r="N21" s="6" t="s">
        <v>130</v>
      </c>
      <c r="O21" s="42" t="str">
        <f t="shared" si="0"/>
        <v>10023</v>
      </c>
    </row>
    <row r="22" spans="1:15" hidden="1">
      <c r="A22" s="6" t="s">
        <v>1794</v>
      </c>
      <c r="B22" s="6" t="s">
        <v>1795</v>
      </c>
      <c r="C22" s="6" t="s">
        <v>213</v>
      </c>
      <c r="D22" s="6" t="s">
        <v>1775</v>
      </c>
      <c r="E22" s="6" t="s">
        <v>39</v>
      </c>
      <c r="F22" s="6" t="s">
        <v>40</v>
      </c>
      <c r="G22" s="6" t="s">
        <v>56</v>
      </c>
      <c r="H22" s="6" t="s">
        <v>214</v>
      </c>
      <c r="I22" s="6" t="s">
        <v>215</v>
      </c>
      <c r="J22" s="6" t="s">
        <v>38</v>
      </c>
      <c r="K22" s="6" t="s">
        <v>1776</v>
      </c>
      <c r="L22" s="6" t="s">
        <v>1776</v>
      </c>
      <c r="M22" s="6" t="s">
        <v>1780</v>
      </c>
      <c r="N22" s="6" t="s">
        <v>49</v>
      </c>
      <c r="O22" s="42" t="str">
        <f t="shared" si="0"/>
        <v>10024</v>
      </c>
    </row>
    <row r="23" spans="1:15" hidden="1">
      <c r="A23" s="6" t="s">
        <v>1828</v>
      </c>
      <c r="B23" s="6" t="s">
        <v>1829</v>
      </c>
      <c r="C23" s="6" t="s">
        <v>222</v>
      </c>
      <c r="D23" s="6" t="s">
        <v>1775</v>
      </c>
      <c r="E23" s="6" t="s">
        <v>39</v>
      </c>
      <c r="F23" s="6" t="s">
        <v>40</v>
      </c>
      <c r="G23" s="6" t="s">
        <v>67</v>
      </c>
      <c r="H23" s="6" t="s">
        <v>214</v>
      </c>
      <c r="I23" s="6" t="s">
        <v>223</v>
      </c>
      <c r="J23" s="6" t="s">
        <v>38</v>
      </c>
      <c r="K23" s="6" t="s">
        <v>1776</v>
      </c>
      <c r="L23" s="6" t="s">
        <v>1776</v>
      </c>
      <c r="M23" s="6" t="s">
        <v>1780</v>
      </c>
      <c r="N23" s="6" t="s">
        <v>49</v>
      </c>
      <c r="O23" s="42" t="str">
        <f t="shared" si="0"/>
        <v>10025</v>
      </c>
    </row>
    <row r="24" spans="1:15" hidden="1">
      <c r="A24" s="6" t="s">
        <v>1844</v>
      </c>
      <c r="B24" s="6" t="s">
        <v>1845</v>
      </c>
      <c r="C24" s="6" t="s">
        <v>224</v>
      </c>
      <c r="D24" s="6" t="s">
        <v>1775</v>
      </c>
      <c r="E24" s="6" t="s">
        <v>39</v>
      </c>
      <c r="F24" s="6" t="s">
        <v>40</v>
      </c>
      <c r="G24" s="6" t="s">
        <v>67</v>
      </c>
      <c r="H24" s="6" t="s">
        <v>77</v>
      </c>
      <c r="I24" s="6" t="s">
        <v>225</v>
      </c>
      <c r="J24" s="6" t="s">
        <v>38</v>
      </c>
      <c r="K24" s="6" t="s">
        <v>1776</v>
      </c>
      <c r="L24" s="6" t="s">
        <v>1776</v>
      </c>
      <c r="M24" s="6" t="s">
        <v>1780</v>
      </c>
      <c r="N24" s="6" t="s">
        <v>74</v>
      </c>
      <c r="O24" s="42" t="str">
        <f t="shared" si="0"/>
        <v>10026</v>
      </c>
    </row>
    <row r="25" spans="1:15" hidden="1">
      <c r="A25" s="6" t="s">
        <v>2058</v>
      </c>
      <c r="B25" s="6" t="s">
        <v>2059</v>
      </c>
      <c r="C25" s="6" t="s">
        <v>154</v>
      </c>
      <c r="D25" s="6" t="s">
        <v>1775</v>
      </c>
      <c r="E25" s="6" t="s">
        <v>39</v>
      </c>
      <c r="F25" s="6" t="s">
        <v>40</v>
      </c>
      <c r="G25" s="6" t="s">
        <v>155</v>
      </c>
      <c r="H25" s="6" t="s">
        <v>156</v>
      </c>
      <c r="I25" s="6" t="s">
        <v>157</v>
      </c>
      <c r="J25" s="6" t="s">
        <v>133</v>
      </c>
      <c r="K25" s="6" t="s">
        <v>1776</v>
      </c>
      <c r="L25" s="6" t="s">
        <v>1776</v>
      </c>
      <c r="M25" s="6" t="s">
        <v>1784</v>
      </c>
      <c r="N25" s="6" t="s">
        <v>158</v>
      </c>
      <c r="O25" s="42" t="str">
        <f t="shared" si="0"/>
        <v>10031</v>
      </c>
    </row>
    <row r="26" spans="1:15" hidden="1">
      <c r="A26" s="6" t="s">
        <v>2183</v>
      </c>
      <c r="B26" s="6" t="s">
        <v>2184</v>
      </c>
      <c r="C26" s="6" t="s">
        <v>786</v>
      </c>
      <c r="D26" s="6" t="s">
        <v>1775</v>
      </c>
      <c r="E26" s="6" t="s">
        <v>39</v>
      </c>
      <c r="F26" s="6" t="s">
        <v>40</v>
      </c>
      <c r="G26" s="6" t="s">
        <v>207</v>
      </c>
      <c r="H26" s="6" t="s">
        <v>147</v>
      </c>
      <c r="I26" s="6" t="s">
        <v>787</v>
      </c>
      <c r="J26" s="6" t="s">
        <v>147</v>
      </c>
      <c r="K26" s="6" t="s">
        <v>1776</v>
      </c>
      <c r="L26" s="6" t="s">
        <v>1776</v>
      </c>
      <c r="M26" s="6" t="s">
        <v>1784</v>
      </c>
      <c r="N26" s="6" t="s">
        <v>64</v>
      </c>
      <c r="O26" s="42" t="str">
        <f t="shared" si="0"/>
        <v>10034</v>
      </c>
    </row>
    <row r="27" spans="1:15" hidden="1">
      <c r="A27" s="6" t="s">
        <v>2037</v>
      </c>
      <c r="B27" s="6" t="s">
        <v>2038</v>
      </c>
      <c r="C27" s="6" t="s">
        <v>614</v>
      </c>
      <c r="D27" s="6" t="s">
        <v>1775</v>
      </c>
      <c r="E27" s="6" t="s">
        <v>39</v>
      </c>
      <c r="F27" s="6" t="s">
        <v>40</v>
      </c>
      <c r="G27" s="6" t="s">
        <v>615</v>
      </c>
      <c r="H27" s="6" t="s">
        <v>616</v>
      </c>
      <c r="I27" s="6" t="s">
        <v>617</v>
      </c>
      <c r="J27" s="6" t="s">
        <v>133</v>
      </c>
      <c r="K27" s="6" t="s">
        <v>1776</v>
      </c>
      <c r="L27" s="6" t="s">
        <v>1776</v>
      </c>
      <c r="M27" s="6" t="s">
        <v>1784</v>
      </c>
      <c r="N27" s="6" t="s">
        <v>64</v>
      </c>
      <c r="O27" s="42" t="str">
        <f t="shared" si="0"/>
        <v>10035</v>
      </c>
    </row>
    <row r="28" spans="1:15" hidden="1">
      <c r="A28" s="6" t="s">
        <v>1874</v>
      </c>
      <c r="B28" s="6" t="s">
        <v>1875</v>
      </c>
      <c r="C28" s="6" t="s">
        <v>1876</v>
      </c>
      <c r="D28" s="6" t="s">
        <v>1775</v>
      </c>
      <c r="E28" s="6" t="s">
        <v>39</v>
      </c>
      <c r="F28" s="6" t="s">
        <v>40</v>
      </c>
      <c r="G28" s="6" t="s">
        <v>911</v>
      </c>
      <c r="H28" s="6" t="s">
        <v>368</v>
      </c>
      <c r="I28" s="6" t="s">
        <v>787</v>
      </c>
      <c r="J28" s="6" t="s">
        <v>133</v>
      </c>
      <c r="K28" s="6" t="s">
        <v>1776</v>
      </c>
      <c r="L28" s="6" t="s">
        <v>1776</v>
      </c>
      <c r="M28" s="6" t="s">
        <v>1784</v>
      </c>
      <c r="N28" s="6" t="s">
        <v>116</v>
      </c>
      <c r="O28" s="42" t="str">
        <f t="shared" si="0"/>
        <v>10036</v>
      </c>
    </row>
    <row r="29" spans="1:15" hidden="1">
      <c r="A29" s="6" t="s">
        <v>1818</v>
      </c>
      <c r="B29" s="6" t="s">
        <v>1819</v>
      </c>
      <c r="C29" s="6" t="s">
        <v>422</v>
      </c>
      <c r="D29" s="6" t="s">
        <v>1775</v>
      </c>
      <c r="E29" s="6" t="s">
        <v>39</v>
      </c>
      <c r="F29" s="6" t="s">
        <v>40</v>
      </c>
      <c r="G29" s="6" t="s">
        <v>102</v>
      </c>
      <c r="H29" s="6" t="s">
        <v>57</v>
      </c>
      <c r="I29" s="6" t="s">
        <v>423</v>
      </c>
      <c r="J29" s="6" t="s">
        <v>38</v>
      </c>
      <c r="K29" s="6" t="s">
        <v>1776</v>
      </c>
      <c r="L29" s="6" t="s">
        <v>1776</v>
      </c>
      <c r="M29" s="6" t="s">
        <v>1780</v>
      </c>
      <c r="N29" s="6" t="s">
        <v>59</v>
      </c>
      <c r="O29" s="42" t="str">
        <f t="shared" si="0"/>
        <v>10045</v>
      </c>
    </row>
    <row r="30" spans="1:15" hidden="1">
      <c r="A30" s="6" t="s">
        <v>1975</v>
      </c>
      <c r="B30" s="6" t="s">
        <v>1976</v>
      </c>
      <c r="C30" s="6" t="s">
        <v>604</v>
      </c>
      <c r="D30" s="6" t="s">
        <v>1775</v>
      </c>
      <c r="E30" s="6" t="s">
        <v>39</v>
      </c>
      <c r="F30" s="6" t="s">
        <v>40</v>
      </c>
      <c r="G30" s="6" t="s">
        <v>249</v>
      </c>
      <c r="H30" s="6" t="s">
        <v>605</v>
      </c>
      <c r="I30" s="6" t="s">
        <v>606</v>
      </c>
      <c r="J30" s="6" t="s">
        <v>38</v>
      </c>
      <c r="K30" s="6" t="s">
        <v>1776</v>
      </c>
      <c r="L30" s="6" t="s">
        <v>1776</v>
      </c>
      <c r="M30" s="6" t="s">
        <v>1780</v>
      </c>
      <c r="N30" s="6" t="s">
        <v>70</v>
      </c>
      <c r="O30" s="42" t="str">
        <f t="shared" si="0"/>
        <v>10046</v>
      </c>
    </row>
    <row r="31" spans="1:15" hidden="1">
      <c r="A31" s="6" t="s">
        <v>1852</v>
      </c>
      <c r="B31" s="6" t="s">
        <v>1853</v>
      </c>
      <c r="C31" s="6" t="s">
        <v>327</v>
      </c>
      <c r="D31" s="6" t="s">
        <v>1775</v>
      </c>
      <c r="E31" s="6" t="s">
        <v>39</v>
      </c>
      <c r="F31" s="6" t="s">
        <v>40</v>
      </c>
      <c r="G31" s="6" t="s">
        <v>67</v>
      </c>
      <c r="H31" s="6" t="s">
        <v>214</v>
      </c>
      <c r="I31" s="6" t="s">
        <v>328</v>
      </c>
      <c r="J31" s="6" t="s">
        <v>38</v>
      </c>
      <c r="K31" s="6" t="s">
        <v>1776</v>
      </c>
      <c r="L31" s="6" t="s">
        <v>1776</v>
      </c>
      <c r="M31" s="6" t="s">
        <v>1780</v>
      </c>
      <c r="N31" s="6" t="s">
        <v>49</v>
      </c>
      <c r="O31" s="42" t="str">
        <f t="shared" si="0"/>
        <v>10053</v>
      </c>
    </row>
    <row r="32" spans="1:15" hidden="1">
      <c r="A32" s="6" t="s">
        <v>1883</v>
      </c>
      <c r="B32" s="6" t="s">
        <v>1884</v>
      </c>
      <c r="C32" s="6" t="s">
        <v>227</v>
      </c>
      <c r="D32" s="6" t="s">
        <v>1775</v>
      </c>
      <c r="E32" s="6" t="s">
        <v>39</v>
      </c>
      <c r="F32" s="6" t="s">
        <v>40</v>
      </c>
      <c r="G32" s="6" t="s">
        <v>106</v>
      </c>
      <c r="H32" s="6" t="s">
        <v>228</v>
      </c>
      <c r="I32" s="6" t="s">
        <v>229</v>
      </c>
      <c r="J32" s="6" t="s">
        <v>38</v>
      </c>
      <c r="K32" s="6" t="s">
        <v>1776</v>
      </c>
      <c r="L32" s="6" t="s">
        <v>1776</v>
      </c>
      <c r="M32" s="6" t="s">
        <v>1780</v>
      </c>
      <c r="N32" s="6" t="s">
        <v>163</v>
      </c>
      <c r="O32" s="42" t="str">
        <f t="shared" si="0"/>
        <v>10054</v>
      </c>
    </row>
    <row r="33" spans="1:15" hidden="1">
      <c r="A33" s="6" t="s">
        <v>2209</v>
      </c>
      <c r="B33" s="6" t="s">
        <v>2210</v>
      </c>
      <c r="C33" s="6" t="s">
        <v>505</v>
      </c>
      <c r="D33" s="6" t="s">
        <v>1775</v>
      </c>
      <c r="E33" s="6" t="s">
        <v>39</v>
      </c>
      <c r="F33" s="6" t="s">
        <v>40</v>
      </c>
      <c r="G33" s="6" t="s">
        <v>489</v>
      </c>
      <c r="H33" s="6" t="s">
        <v>506</v>
      </c>
      <c r="I33" s="6" t="s">
        <v>235</v>
      </c>
      <c r="J33" s="6" t="s">
        <v>38</v>
      </c>
      <c r="K33" s="6" t="s">
        <v>1776</v>
      </c>
      <c r="L33" s="6" t="s">
        <v>1776</v>
      </c>
      <c r="M33" s="6" t="s">
        <v>1780</v>
      </c>
      <c r="N33" s="6" t="s">
        <v>74</v>
      </c>
      <c r="O33" s="42" t="str">
        <f t="shared" si="0"/>
        <v>10056</v>
      </c>
    </row>
    <row r="34" spans="1:15" hidden="1">
      <c r="A34" s="6" t="s">
        <v>1907</v>
      </c>
      <c r="B34" s="6" t="s">
        <v>1908</v>
      </c>
      <c r="C34" s="6" t="s">
        <v>232</v>
      </c>
      <c r="D34" s="6" t="s">
        <v>1775</v>
      </c>
      <c r="E34" s="6" t="s">
        <v>39</v>
      </c>
      <c r="F34" s="6" t="s">
        <v>40</v>
      </c>
      <c r="G34" s="6" t="s">
        <v>233</v>
      </c>
      <c r="H34" s="6" t="s">
        <v>234</v>
      </c>
      <c r="I34" s="6" t="s">
        <v>235</v>
      </c>
      <c r="J34" s="6" t="s">
        <v>38</v>
      </c>
      <c r="K34" s="6" t="s">
        <v>1776</v>
      </c>
      <c r="L34" s="6" t="s">
        <v>1776</v>
      </c>
      <c r="M34" s="6" t="s">
        <v>1780</v>
      </c>
      <c r="N34" s="6" t="s">
        <v>163</v>
      </c>
      <c r="O34" s="42" t="str">
        <f t="shared" si="0"/>
        <v>10059</v>
      </c>
    </row>
    <row r="35" spans="1:15" hidden="1">
      <c r="A35" s="6" t="s">
        <v>2051</v>
      </c>
      <c r="B35" s="6" t="s">
        <v>2052</v>
      </c>
      <c r="C35" s="6" t="s">
        <v>146</v>
      </c>
      <c r="D35" s="6" t="s">
        <v>1775</v>
      </c>
      <c r="E35" s="6" t="s">
        <v>39</v>
      </c>
      <c r="F35" s="6" t="s">
        <v>40</v>
      </c>
      <c r="G35" s="6" t="s">
        <v>148</v>
      </c>
      <c r="H35" s="6" t="s">
        <v>149</v>
      </c>
      <c r="I35" s="6" t="s">
        <v>150</v>
      </c>
      <c r="J35" s="6" t="s">
        <v>147</v>
      </c>
      <c r="K35" s="6" t="s">
        <v>1776</v>
      </c>
      <c r="L35" s="6" t="s">
        <v>1776</v>
      </c>
      <c r="M35" s="6" t="s">
        <v>1784</v>
      </c>
      <c r="N35" s="6" t="s">
        <v>64</v>
      </c>
      <c r="O35" s="42" t="str">
        <f t="shared" si="0"/>
        <v>10061</v>
      </c>
    </row>
    <row r="36" spans="1:15" hidden="1">
      <c r="A36" s="6" t="s">
        <v>1967</v>
      </c>
      <c r="B36" s="6" t="s">
        <v>1968</v>
      </c>
      <c r="C36" s="6" t="s">
        <v>345</v>
      </c>
      <c r="D36" s="6" t="s">
        <v>1775</v>
      </c>
      <c r="E36" s="6" t="s">
        <v>39</v>
      </c>
      <c r="F36" s="6" t="s">
        <v>40</v>
      </c>
      <c r="G36" s="6" t="s">
        <v>318</v>
      </c>
      <c r="H36" s="6" t="s">
        <v>347</v>
      </c>
      <c r="I36" s="6" t="s">
        <v>348</v>
      </c>
      <c r="J36" s="6" t="s">
        <v>38</v>
      </c>
      <c r="K36" s="6" t="s">
        <v>1776</v>
      </c>
      <c r="L36" s="6" t="s">
        <v>1776</v>
      </c>
      <c r="M36" s="6" t="s">
        <v>1780</v>
      </c>
      <c r="N36" s="6" t="s">
        <v>163</v>
      </c>
      <c r="O36" s="42" t="str">
        <f t="shared" si="0"/>
        <v>10062</v>
      </c>
    </row>
    <row r="37" spans="1:15" hidden="1">
      <c r="A37" s="6" t="s">
        <v>1921</v>
      </c>
      <c r="B37" s="6" t="s">
        <v>1922</v>
      </c>
      <c r="C37" s="6" t="s">
        <v>745</v>
      </c>
      <c r="D37" s="6" t="s">
        <v>1775</v>
      </c>
      <c r="E37" s="6" t="s">
        <v>39</v>
      </c>
      <c r="F37" s="6" t="s">
        <v>40</v>
      </c>
      <c r="G37" s="6" t="s">
        <v>233</v>
      </c>
      <c r="H37" s="6" t="s">
        <v>77</v>
      </c>
      <c r="I37" s="6" t="s">
        <v>746</v>
      </c>
      <c r="J37" s="6" t="s">
        <v>38</v>
      </c>
      <c r="K37" s="6" t="s">
        <v>1776</v>
      </c>
      <c r="L37" s="6" t="s">
        <v>1776</v>
      </c>
      <c r="M37" s="6" t="s">
        <v>1780</v>
      </c>
      <c r="N37" s="6" t="s">
        <v>74</v>
      </c>
      <c r="O37" s="42" t="str">
        <f t="shared" si="0"/>
        <v>10063</v>
      </c>
    </row>
    <row r="38" spans="1:15" hidden="1">
      <c r="A38" s="6" t="s">
        <v>1805</v>
      </c>
      <c r="B38" s="6" t="s">
        <v>1806</v>
      </c>
      <c r="C38" s="6" t="s">
        <v>566</v>
      </c>
      <c r="D38" s="6" t="s">
        <v>1775</v>
      </c>
      <c r="E38" s="6" t="s">
        <v>39</v>
      </c>
      <c r="F38" s="6" t="s">
        <v>40</v>
      </c>
      <c r="G38" s="6" t="s">
        <v>56</v>
      </c>
      <c r="H38" s="6" t="s">
        <v>77</v>
      </c>
      <c r="I38" s="6" t="s">
        <v>567</v>
      </c>
      <c r="J38" s="6" t="s">
        <v>38</v>
      </c>
      <c r="K38" s="6" t="s">
        <v>1776</v>
      </c>
      <c r="L38" s="6" t="s">
        <v>1776</v>
      </c>
      <c r="M38" s="6" t="s">
        <v>1780</v>
      </c>
      <c r="N38" s="6" t="s">
        <v>74</v>
      </c>
      <c r="O38" s="42" t="str">
        <f t="shared" si="0"/>
        <v>10065</v>
      </c>
    </row>
    <row r="39" spans="1:15" hidden="1">
      <c r="A39" s="6" t="s">
        <v>1824</v>
      </c>
      <c r="B39" s="6" t="s">
        <v>1825</v>
      </c>
      <c r="C39" s="6" t="s">
        <v>325</v>
      </c>
      <c r="D39" s="6" t="s">
        <v>1775</v>
      </c>
      <c r="E39" s="6" t="s">
        <v>39</v>
      </c>
      <c r="F39" s="6" t="s">
        <v>40</v>
      </c>
      <c r="G39" s="6" t="s">
        <v>106</v>
      </c>
      <c r="H39" s="6" t="s">
        <v>80</v>
      </c>
      <c r="I39" s="6" t="s">
        <v>326</v>
      </c>
      <c r="J39" s="6" t="s">
        <v>38</v>
      </c>
      <c r="K39" s="6" t="s">
        <v>1776</v>
      </c>
      <c r="L39" s="6" t="s">
        <v>1776</v>
      </c>
      <c r="M39" s="6" t="s">
        <v>1780</v>
      </c>
      <c r="N39" s="6" t="s">
        <v>70</v>
      </c>
      <c r="O39" s="42" t="str">
        <f t="shared" si="0"/>
        <v>10066</v>
      </c>
    </row>
    <row r="40" spans="1:15" hidden="1">
      <c r="A40" s="6" t="s">
        <v>2185</v>
      </c>
      <c r="B40" s="6" t="s">
        <v>2186</v>
      </c>
      <c r="C40" s="6" t="s">
        <v>392</v>
      </c>
      <c r="D40" s="6" t="s">
        <v>1775</v>
      </c>
      <c r="E40" s="6" t="s">
        <v>39</v>
      </c>
      <c r="F40" s="6" t="s">
        <v>40</v>
      </c>
      <c r="G40" s="6" t="s">
        <v>207</v>
      </c>
      <c r="H40" s="6" t="s">
        <v>393</v>
      </c>
      <c r="I40" s="6" t="s">
        <v>394</v>
      </c>
      <c r="J40" s="6" t="s">
        <v>133</v>
      </c>
      <c r="K40" s="6" t="s">
        <v>1776</v>
      </c>
      <c r="L40" s="6" t="s">
        <v>1776</v>
      </c>
      <c r="M40" s="6" t="s">
        <v>1784</v>
      </c>
      <c r="N40" s="6" t="s">
        <v>70</v>
      </c>
      <c r="O40" s="42" t="str">
        <f t="shared" si="0"/>
        <v>10080</v>
      </c>
    </row>
    <row r="41" spans="1:15" hidden="1">
      <c r="A41" s="6" t="s">
        <v>2173</v>
      </c>
      <c r="B41" s="6" t="s">
        <v>2174</v>
      </c>
      <c r="C41" s="6" t="s">
        <v>205</v>
      </c>
      <c r="D41" s="6" t="s">
        <v>1775</v>
      </c>
      <c r="E41" s="6" t="s">
        <v>206</v>
      </c>
      <c r="F41" s="6" t="s">
        <v>40</v>
      </c>
      <c r="G41" s="6" t="s">
        <v>207</v>
      </c>
      <c r="H41" s="6" t="s">
        <v>208</v>
      </c>
      <c r="I41" s="6" t="s">
        <v>209</v>
      </c>
      <c r="J41" s="6" t="s">
        <v>133</v>
      </c>
      <c r="K41" s="6" t="s">
        <v>1776</v>
      </c>
      <c r="L41" s="6" t="s">
        <v>1776</v>
      </c>
      <c r="M41" s="6" t="s">
        <v>1784</v>
      </c>
      <c r="N41" s="6" t="s">
        <v>64</v>
      </c>
      <c r="O41" s="42" t="str">
        <f t="shared" si="0"/>
        <v>10088</v>
      </c>
    </row>
    <row r="42" spans="1:15" hidden="1">
      <c r="A42" s="6" t="s">
        <v>2019</v>
      </c>
      <c r="B42" s="6" t="s">
        <v>2020</v>
      </c>
      <c r="C42" s="6" t="s">
        <v>126</v>
      </c>
      <c r="D42" s="6" t="s">
        <v>1775</v>
      </c>
      <c r="E42" s="6" t="s">
        <v>39</v>
      </c>
      <c r="F42" s="6" t="s">
        <v>40</v>
      </c>
      <c r="G42" s="6" t="s">
        <v>127</v>
      </c>
      <c r="H42" s="6" t="s">
        <v>128</v>
      </c>
      <c r="I42" s="6" t="s">
        <v>129</v>
      </c>
      <c r="J42" s="6" t="s">
        <v>38</v>
      </c>
      <c r="K42" s="6" t="s">
        <v>1776</v>
      </c>
      <c r="L42" s="6" t="s">
        <v>1776</v>
      </c>
      <c r="M42" s="6" t="s">
        <v>1780</v>
      </c>
      <c r="N42" s="6" t="s">
        <v>130</v>
      </c>
      <c r="O42" s="42" t="str">
        <f t="shared" si="0"/>
        <v>10093</v>
      </c>
    </row>
    <row r="43" spans="1:15" hidden="1">
      <c r="A43" s="6" t="s">
        <v>2153</v>
      </c>
      <c r="B43" s="6" t="s">
        <v>2154</v>
      </c>
      <c r="C43" s="6" t="s">
        <v>284</v>
      </c>
      <c r="D43" s="6" t="s">
        <v>1775</v>
      </c>
      <c r="E43" s="6" t="s">
        <v>39</v>
      </c>
      <c r="F43" s="6" t="s">
        <v>40</v>
      </c>
      <c r="G43" s="6" t="s">
        <v>106</v>
      </c>
      <c r="H43" s="6" t="s">
        <v>62</v>
      </c>
      <c r="I43" s="6" t="s">
        <v>285</v>
      </c>
      <c r="J43" s="6" t="s">
        <v>38</v>
      </c>
      <c r="K43" s="6" t="s">
        <v>1776</v>
      </c>
      <c r="L43" s="6" t="s">
        <v>1776</v>
      </c>
      <c r="M43" s="6" t="s">
        <v>1780</v>
      </c>
      <c r="N43" s="6" t="s">
        <v>64</v>
      </c>
      <c r="O43" s="42" t="str">
        <f t="shared" si="0"/>
        <v>10099</v>
      </c>
    </row>
    <row r="44" spans="1:15" hidden="1">
      <c r="A44" s="6" t="s">
        <v>2141</v>
      </c>
      <c r="B44" s="6" t="s">
        <v>2142</v>
      </c>
      <c r="C44" s="6" t="s">
        <v>281</v>
      </c>
      <c r="D44" s="6" t="s">
        <v>1775</v>
      </c>
      <c r="E44" s="6" t="s">
        <v>39</v>
      </c>
      <c r="F44" s="6" t="s">
        <v>197</v>
      </c>
      <c r="G44" s="6" t="s">
        <v>282</v>
      </c>
      <c r="H44" s="6" t="s">
        <v>199</v>
      </c>
      <c r="I44" s="6" t="s">
        <v>283</v>
      </c>
      <c r="J44" s="6" t="s">
        <v>38</v>
      </c>
      <c r="K44" s="6" t="s">
        <v>1776</v>
      </c>
      <c r="L44" s="6" t="s">
        <v>1776</v>
      </c>
      <c r="M44" s="6" t="s">
        <v>1780</v>
      </c>
      <c r="N44" s="6" t="s">
        <v>64</v>
      </c>
      <c r="O44" s="42" t="str">
        <f t="shared" si="0"/>
        <v>10101</v>
      </c>
    </row>
    <row r="45" spans="1:15" hidden="1">
      <c r="A45" s="6" t="s">
        <v>1971</v>
      </c>
      <c r="B45" s="6" t="s">
        <v>1972</v>
      </c>
      <c r="C45" s="6" t="s">
        <v>599</v>
      </c>
      <c r="D45" s="6" t="s">
        <v>1775</v>
      </c>
      <c r="E45" s="6" t="s">
        <v>39</v>
      </c>
      <c r="F45" s="6" t="s">
        <v>40</v>
      </c>
      <c r="G45" s="6" t="s">
        <v>249</v>
      </c>
      <c r="H45" s="6" t="s">
        <v>600</v>
      </c>
      <c r="I45" s="6" t="s">
        <v>579</v>
      </c>
      <c r="J45" s="6" t="s">
        <v>38</v>
      </c>
      <c r="K45" s="6" t="s">
        <v>1776</v>
      </c>
      <c r="L45" s="6" t="s">
        <v>1776</v>
      </c>
      <c r="M45" s="6" t="s">
        <v>1780</v>
      </c>
      <c r="N45" s="6" t="s">
        <v>163</v>
      </c>
      <c r="O45" s="42" t="str">
        <f t="shared" si="0"/>
        <v>10106</v>
      </c>
    </row>
    <row r="46" spans="1:15" hidden="1">
      <c r="A46" s="6" t="s">
        <v>2203</v>
      </c>
      <c r="B46" s="6" t="s">
        <v>2204</v>
      </c>
      <c r="C46" s="6" t="s">
        <v>578</v>
      </c>
      <c r="D46" s="6" t="s">
        <v>1775</v>
      </c>
      <c r="E46" s="6" t="s">
        <v>39</v>
      </c>
      <c r="F46" s="6" t="s">
        <v>40</v>
      </c>
      <c r="G46" s="6" t="s">
        <v>106</v>
      </c>
      <c r="H46" s="6" t="s">
        <v>77</v>
      </c>
      <c r="I46" s="6" t="s">
        <v>579</v>
      </c>
      <c r="J46" s="6" t="s">
        <v>38</v>
      </c>
      <c r="K46" s="6" t="s">
        <v>1776</v>
      </c>
      <c r="L46" s="6" t="s">
        <v>1776</v>
      </c>
      <c r="M46" s="6" t="s">
        <v>1780</v>
      </c>
      <c r="N46" s="6" t="s">
        <v>74</v>
      </c>
      <c r="O46" s="42" t="str">
        <f t="shared" si="0"/>
        <v>10107</v>
      </c>
    </row>
    <row r="47" spans="1:15" hidden="1">
      <c r="A47" s="6" t="s">
        <v>1995</v>
      </c>
      <c r="B47" s="6" t="s">
        <v>1996</v>
      </c>
      <c r="C47" s="6" t="s">
        <v>719</v>
      </c>
      <c r="D47" s="6" t="s">
        <v>1775</v>
      </c>
      <c r="E47" s="6" t="s">
        <v>39</v>
      </c>
      <c r="F47" s="6" t="s">
        <v>40</v>
      </c>
      <c r="G47" s="6" t="s">
        <v>102</v>
      </c>
      <c r="H47" s="6" t="s">
        <v>77</v>
      </c>
      <c r="I47" s="6" t="s">
        <v>720</v>
      </c>
      <c r="J47" s="6" t="s">
        <v>38</v>
      </c>
      <c r="K47" s="6" t="s">
        <v>1776</v>
      </c>
      <c r="L47" s="6" t="s">
        <v>1776</v>
      </c>
      <c r="M47" s="6" t="s">
        <v>1780</v>
      </c>
      <c r="N47" s="6" t="s">
        <v>74</v>
      </c>
      <c r="O47" s="42" t="str">
        <f t="shared" si="0"/>
        <v>10108</v>
      </c>
    </row>
    <row r="48" spans="1:15" hidden="1">
      <c r="A48" s="6" t="s">
        <v>1917</v>
      </c>
      <c r="B48" s="6" t="s">
        <v>1918</v>
      </c>
      <c r="C48" s="6" t="s">
        <v>236</v>
      </c>
      <c r="D48" s="6" t="s">
        <v>1775</v>
      </c>
      <c r="E48" s="6" t="s">
        <v>39</v>
      </c>
      <c r="F48" s="6" t="s">
        <v>40</v>
      </c>
      <c r="G48" s="6" t="s">
        <v>233</v>
      </c>
      <c r="H48" s="6" t="s">
        <v>237</v>
      </c>
      <c r="I48" s="6" t="s">
        <v>238</v>
      </c>
      <c r="J48" s="6" t="s">
        <v>38</v>
      </c>
      <c r="K48" s="6" t="s">
        <v>1776</v>
      </c>
      <c r="L48" s="6" t="s">
        <v>1776</v>
      </c>
      <c r="M48" s="6" t="s">
        <v>1780</v>
      </c>
      <c r="N48" s="6" t="s">
        <v>116</v>
      </c>
      <c r="O48" s="42" t="str">
        <f t="shared" si="0"/>
        <v>10115</v>
      </c>
    </row>
    <row r="49" spans="1:15" hidden="1">
      <c r="A49" s="6" t="s">
        <v>2062</v>
      </c>
      <c r="B49" s="6" t="s">
        <v>2063</v>
      </c>
      <c r="C49" s="6" t="s">
        <v>159</v>
      </c>
      <c r="D49" s="6" t="s">
        <v>1775</v>
      </c>
      <c r="E49" s="6" t="s">
        <v>39</v>
      </c>
      <c r="F49" s="6" t="s">
        <v>40</v>
      </c>
      <c r="G49" s="6" t="s">
        <v>160</v>
      </c>
      <c r="H49" s="6" t="s">
        <v>161</v>
      </c>
      <c r="I49" s="6" t="s">
        <v>162</v>
      </c>
      <c r="J49" s="6" t="s">
        <v>133</v>
      </c>
      <c r="K49" s="6" t="s">
        <v>1776</v>
      </c>
      <c r="L49" s="6" t="s">
        <v>1776</v>
      </c>
      <c r="M49" s="6" t="s">
        <v>1784</v>
      </c>
      <c r="N49" s="6" t="s">
        <v>163</v>
      </c>
      <c r="O49" s="42" t="str">
        <f t="shared" si="0"/>
        <v>10127</v>
      </c>
    </row>
    <row r="50" spans="1:15" hidden="1">
      <c r="A50" s="6" t="s">
        <v>1858</v>
      </c>
      <c r="B50" s="6" t="s">
        <v>1859</v>
      </c>
      <c r="C50" s="6" t="s">
        <v>726</v>
      </c>
      <c r="D50" s="6" t="s">
        <v>1775</v>
      </c>
      <c r="E50" s="6" t="s">
        <v>39</v>
      </c>
      <c r="F50" s="6" t="s">
        <v>40</v>
      </c>
      <c r="G50" s="6" t="s">
        <v>67</v>
      </c>
      <c r="H50" s="6" t="s">
        <v>77</v>
      </c>
      <c r="I50" s="6" t="s">
        <v>727</v>
      </c>
      <c r="J50" s="6" t="s">
        <v>38</v>
      </c>
      <c r="K50" s="6" t="s">
        <v>1776</v>
      </c>
      <c r="L50" s="6" t="s">
        <v>1776</v>
      </c>
      <c r="M50" s="6" t="s">
        <v>1780</v>
      </c>
      <c r="N50" s="6" t="s">
        <v>74</v>
      </c>
      <c r="O50" s="42" t="str">
        <f t="shared" si="0"/>
        <v>10128</v>
      </c>
    </row>
    <row r="51" spans="1:15" hidden="1">
      <c r="A51" s="6" t="s">
        <v>1840</v>
      </c>
      <c r="B51" s="6" t="s">
        <v>1841</v>
      </c>
      <c r="C51" s="6" t="s">
        <v>79</v>
      </c>
      <c r="D51" s="6" t="s">
        <v>1775</v>
      </c>
      <c r="E51" s="6" t="s">
        <v>39</v>
      </c>
      <c r="F51" s="6" t="s">
        <v>40</v>
      </c>
      <c r="G51" s="6" t="s">
        <v>67</v>
      </c>
      <c r="H51" s="6" t="s">
        <v>80</v>
      </c>
      <c r="I51" s="6" t="s">
        <v>81</v>
      </c>
      <c r="J51" s="6" t="s">
        <v>38</v>
      </c>
      <c r="K51" s="6" t="s">
        <v>1776</v>
      </c>
      <c r="L51" s="6" t="s">
        <v>1776</v>
      </c>
      <c r="M51" s="6" t="s">
        <v>1780</v>
      </c>
      <c r="N51" s="6" t="s">
        <v>70</v>
      </c>
      <c r="O51" s="42" t="str">
        <f t="shared" si="0"/>
        <v>10131</v>
      </c>
    </row>
    <row r="52" spans="1:15" hidden="1">
      <c r="A52" s="6" t="s">
        <v>2171</v>
      </c>
      <c r="B52" s="6" t="s">
        <v>2172</v>
      </c>
      <c r="C52" s="6" t="s">
        <v>385</v>
      </c>
      <c r="D52" s="6" t="s">
        <v>1775</v>
      </c>
      <c r="E52" s="6" t="s">
        <v>39</v>
      </c>
      <c r="F52" s="6" t="s">
        <v>40</v>
      </c>
      <c r="G52" s="6" t="s">
        <v>207</v>
      </c>
      <c r="H52" s="6" t="s">
        <v>386</v>
      </c>
      <c r="I52" s="6" t="s">
        <v>81</v>
      </c>
      <c r="J52" s="6" t="s">
        <v>133</v>
      </c>
      <c r="K52" s="6" t="s">
        <v>1776</v>
      </c>
      <c r="L52" s="6" t="s">
        <v>1776</v>
      </c>
      <c r="M52" s="6" t="s">
        <v>1784</v>
      </c>
      <c r="N52" s="6" t="s">
        <v>70</v>
      </c>
      <c r="O52" s="42" t="str">
        <f t="shared" si="0"/>
        <v>10133</v>
      </c>
    </row>
    <row r="53" spans="1:15" hidden="1">
      <c r="A53" s="6" t="s">
        <v>1891</v>
      </c>
      <c r="B53" s="6" t="s">
        <v>1892</v>
      </c>
      <c r="C53" s="6" t="s">
        <v>738</v>
      </c>
      <c r="D53" s="6" t="s">
        <v>1775</v>
      </c>
      <c r="E53" s="6" t="s">
        <v>39</v>
      </c>
      <c r="F53" s="6" t="s">
        <v>40</v>
      </c>
      <c r="G53" s="6" t="s">
        <v>87</v>
      </c>
      <c r="H53" s="6" t="s">
        <v>739</v>
      </c>
      <c r="I53" s="6" t="s">
        <v>740</v>
      </c>
      <c r="J53" s="6" t="s">
        <v>38</v>
      </c>
      <c r="K53" s="6" t="s">
        <v>1776</v>
      </c>
      <c r="L53" s="6" t="s">
        <v>1776</v>
      </c>
      <c r="M53" s="6" t="s">
        <v>1780</v>
      </c>
      <c r="N53" s="6" t="s">
        <v>116</v>
      </c>
      <c r="O53" s="42" t="str">
        <f t="shared" si="0"/>
        <v>10136</v>
      </c>
    </row>
    <row r="54" spans="1:15" hidden="1">
      <c r="A54" s="6" t="s">
        <v>1832</v>
      </c>
      <c r="B54" s="6" t="s">
        <v>1833</v>
      </c>
      <c r="C54" s="6" t="s">
        <v>71</v>
      </c>
      <c r="D54" s="6" t="s">
        <v>1775</v>
      </c>
      <c r="E54" s="6" t="s">
        <v>39</v>
      </c>
      <c r="F54" s="6" t="s">
        <v>40</v>
      </c>
      <c r="G54" s="6" t="s">
        <v>67</v>
      </c>
      <c r="H54" s="6" t="s">
        <v>72</v>
      </c>
      <c r="I54" s="6" t="s">
        <v>73</v>
      </c>
      <c r="J54" s="6" t="s">
        <v>38</v>
      </c>
      <c r="K54" s="6" t="s">
        <v>1776</v>
      </c>
      <c r="L54" s="6" t="s">
        <v>1776</v>
      </c>
      <c r="M54" s="6" t="s">
        <v>1780</v>
      </c>
      <c r="N54" s="6" t="s">
        <v>74</v>
      </c>
      <c r="O54" s="42" t="str">
        <f t="shared" si="0"/>
        <v>10140</v>
      </c>
    </row>
    <row r="55" spans="1:15" hidden="1">
      <c r="A55" s="6" t="s">
        <v>2155</v>
      </c>
      <c r="B55" s="6" t="s">
        <v>2156</v>
      </c>
      <c r="C55" s="6" t="s">
        <v>639</v>
      </c>
      <c r="D55" s="6" t="s">
        <v>1775</v>
      </c>
      <c r="E55" s="6" t="s">
        <v>39</v>
      </c>
      <c r="F55" s="6" t="s">
        <v>197</v>
      </c>
      <c r="G55" s="6" t="s">
        <v>134</v>
      </c>
      <c r="H55" s="6" t="s">
        <v>640</v>
      </c>
      <c r="I55" s="6" t="s">
        <v>641</v>
      </c>
      <c r="J55" s="6" t="s">
        <v>133</v>
      </c>
      <c r="K55" s="6" t="s">
        <v>1776</v>
      </c>
      <c r="L55" s="6" t="s">
        <v>1776</v>
      </c>
      <c r="M55" s="6" t="s">
        <v>1966</v>
      </c>
      <c r="N55" s="6" t="s">
        <v>74</v>
      </c>
      <c r="O55" s="42" t="str">
        <f t="shared" si="0"/>
        <v>10146</v>
      </c>
    </row>
    <row r="56" spans="1:15" hidden="1">
      <c r="A56" s="6" t="s">
        <v>2014</v>
      </c>
      <c r="B56" s="6" t="s">
        <v>2015</v>
      </c>
      <c r="C56" s="6" t="s">
        <v>452</v>
      </c>
      <c r="D56" s="6" t="s">
        <v>1775</v>
      </c>
      <c r="E56" s="6" t="s">
        <v>39</v>
      </c>
      <c r="F56" s="6" t="s">
        <v>40</v>
      </c>
      <c r="G56" s="6" t="s">
        <v>109</v>
      </c>
      <c r="H56" s="6" t="s">
        <v>123</v>
      </c>
      <c r="I56" s="6" t="s">
        <v>331</v>
      </c>
      <c r="J56" s="6" t="s">
        <v>38</v>
      </c>
      <c r="K56" s="6" t="s">
        <v>1776</v>
      </c>
      <c r="L56" s="6" t="s">
        <v>1776</v>
      </c>
      <c r="M56" s="6" t="s">
        <v>1780</v>
      </c>
      <c r="N56" s="6" t="s">
        <v>121</v>
      </c>
      <c r="O56" s="42" t="str">
        <f t="shared" si="0"/>
        <v>10158</v>
      </c>
    </row>
    <row r="57" spans="1:15" hidden="1">
      <c r="A57" s="6" t="s">
        <v>1889</v>
      </c>
      <c r="B57" s="6" t="s">
        <v>1890</v>
      </c>
      <c r="C57" s="6" t="s">
        <v>330</v>
      </c>
      <c r="D57" s="6" t="s">
        <v>1775</v>
      </c>
      <c r="E57" s="6" t="s">
        <v>39</v>
      </c>
      <c r="F57" s="6" t="s">
        <v>40</v>
      </c>
      <c r="G57" s="6" t="s">
        <v>87</v>
      </c>
      <c r="H57" s="6" t="s">
        <v>57</v>
      </c>
      <c r="I57" s="6" t="s">
        <v>331</v>
      </c>
      <c r="J57" s="6" t="s">
        <v>38</v>
      </c>
      <c r="K57" s="6" t="s">
        <v>1776</v>
      </c>
      <c r="L57" s="6" t="s">
        <v>1776</v>
      </c>
      <c r="M57" s="6" t="s">
        <v>1780</v>
      </c>
      <c r="N57" s="6" t="s">
        <v>59</v>
      </c>
      <c r="O57" s="42" t="str">
        <f t="shared" si="0"/>
        <v>10159</v>
      </c>
    </row>
    <row r="58" spans="1:15" hidden="1">
      <c r="A58" s="6" t="s">
        <v>2243</v>
      </c>
      <c r="B58" s="6" t="s">
        <v>2244</v>
      </c>
      <c r="C58" s="6" t="s">
        <v>511</v>
      </c>
      <c r="D58" s="6" t="s">
        <v>1775</v>
      </c>
      <c r="E58" s="6" t="s">
        <v>39</v>
      </c>
      <c r="F58" s="6" t="s">
        <v>40</v>
      </c>
      <c r="G58" s="6" t="s">
        <v>148</v>
      </c>
      <c r="H58" s="6" t="s">
        <v>512</v>
      </c>
      <c r="I58" s="6" t="s">
        <v>513</v>
      </c>
      <c r="J58" s="6" t="s">
        <v>133</v>
      </c>
      <c r="K58" s="6" t="s">
        <v>1776</v>
      </c>
      <c r="L58" s="6" t="s">
        <v>1776</v>
      </c>
      <c r="M58" s="6" t="s">
        <v>1784</v>
      </c>
      <c r="N58" s="6" t="s">
        <v>64</v>
      </c>
      <c r="O58" s="42" t="str">
        <f t="shared" si="0"/>
        <v>10161</v>
      </c>
    </row>
    <row r="59" spans="1:15" hidden="1">
      <c r="A59" s="6" t="s">
        <v>1820</v>
      </c>
      <c r="B59" s="6" t="s">
        <v>1821</v>
      </c>
      <c r="C59" s="6" t="s">
        <v>721</v>
      </c>
      <c r="D59" s="6" t="s">
        <v>1775</v>
      </c>
      <c r="E59" s="6" t="s">
        <v>39</v>
      </c>
      <c r="F59" s="6" t="s">
        <v>40</v>
      </c>
      <c r="G59" s="6" t="s">
        <v>102</v>
      </c>
      <c r="H59" s="6" t="s">
        <v>96</v>
      </c>
      <c r="I59" s="6" t="s">
        <v>569</v>
      </c>
      <c r="J59" s="6" t="s">
        <v>38</v>
      </c>
      <c r="K59" s="6" t="s">
        <v>1776</v>
      </c>
      <c r="L59" s="6" t="s">
        <v>1776</v>
      </c>
      <c r="M59" s="6" t="s">
        <v>1780</v>
      </c>
      <c r="N59" s="6" t="s">
        <v>74</v>
      </c>
      <c r="O59" s="42" t="str">
        <f t="shared" si="0"/>
        <v>10165</v>
      </c>
    </row>
    <row r="60" spans="1:15" hidden="1">
      <c r="A60" s="6" t="s">
        <v>1810</v>
      </c>
      <c r="B60" s="6" t="s">
        <v>1811</v>
      </c>
      <c r="C60" s="6" t="s">
        <v>568</v>
      </c>
      <c r="D60" s="6" t="s">
        <v>1775</v>
      </c>
      <c r="E60" s="6" t="s">
        <v>39</v>
      </c>
      <c r="F60" s="6" t="s">
        <v>40</v>
      </c>
      <c r="G60" s="6" t="s">
        <v>56</v>
      </c>
      <c r="H60" s="6" t="s">
        <v>442</v>
      </c>
      <c r="I60" s="6" t="s">
        <v>569</v>
      </c>
      <c r="J60" s="6" t="s">
        <v>38</v>
      </c>
      <c r="K60" s="6" t="s">
        <v>1776</v>
      </c>
      <c r="L60" s="6" t="s">
        <v>1776</v>
      </c>
      <c r="M60" s="6" t="s">
        <v>1780</v>
      </c>
      <c r="N60" s="6" t="s">
        <v>49</v>
      </c>
      <c r="O60" s="42" t="str">
        <f t="shared" si="0"/>
        <v>10167</v>
      </c>
    </row>
    <row r="61" spans="1:15" hidden="1">
      <c r="A61" s="6" t="s">
        <v>2033</v>
      </c>
      <c r="B61" s="6" t="s">
        <v>2034</v>
      </c>
      <c r="C61" s="6" t="s">
        <v>762</v>
      </c>
      <c r="D61" s="6" t="s">
        <v>1775</v>
      </c>
      <c r="E61" s="6" t="s">
        <v>39</v>
      </c>
      <c r="F61" s="6" t="s">
        <v>40</v>
      </c>
      <c r="G61" s="6" t="s">
        <v>143</v>
      </c>
      <c r="H61" s="6" t="s">
        <v>763</v>
      </c>
      <c r="I61" s="6" t="s">
        <v>569</v>
      </c>
      <c r="J61" s="6" t="s">
        <v>133</v>
      </c>
      <c r="K61" s="6" t="s">
        <v>1776</v>
      </c>
      <c r="L61" s="6" t="s">
        <v>1776</v>
      </c>
      <c r="M61" s="6" t="s">
        <v>1784</v>
      </c>
      <c r="N61" s="6" t="s">
        <v>163</v>
      </c>
      <c r="O61" s="42" t="str">
        <f t="shared" si="0"/>
        <v>10168</v>
      </c>
    </row>
    <row r="62" spans="1:15" hidden="1">
      <c r="A62" s="6" t="s">
        <v>1964</v>
      </c>
      <c r="B62" s="6" t="s">
        <v>1965</v>
      </c>
      <c r="C62" s="6" t="s">
        <v>595</v>
      </c>
      <c r="D62" s="6" t="s">
        <v>1775</v>
      </c>
      <c r="E62" s="6" t="s">
        <v>206</v>
      </c>
      <c r="F62" s="6" t="s">
        <v>40</v>
      </c>
      <c r="G62" s="6" t="s">
        <v>596</v>
      </c>
      <c r="H62" s="6" t="s">
        <v>597</v>
      </c>
      <c r="I62" s="6" t="s">
        <v>598</v>
      </c>
      <c r="J62" s="6" t="s">
        <v>133</v>
      </c>
      <c r="K62" s="6" t="s">
        <v>1776</v>
      </c>
      <c r="L62" s="6" t="s">
        <v>1776</v>
      </c>
      <c r="M62" s="6" t="s">
        <v>1966</v>
      </c>
      <c r="N62" s="6" t="s">
        <v>74</v>
      </c>
      <c r="O62" s="42" t="str">
        <f t="shared" si="0"/>
        <v>10170</v>
      </c>
    </row>
    <row r="63" spans="1:15" hidden="1">
      <c r="A63" s="6" t="s">
        <v>1919</v>
      </c>
      <c r="B63" s="6" t="s">
        <v>1920</v>
      </c>
      <c r="C63" s="6" t="s">
        <v>239</v>
      </c>
      <c r="D63" s="6" t="s">
        <v>1775</v>
      </c>
      <c r="E63" s="6" t="s">
        <v>39</v>
      </c>
      <c r="F63" s="6" t="s">
        <v>40</v>
      </c>
      <c r="G63" s="6" t="s">
        <v>233</v>
      </c>
      <c r="H63" s="6" t="s">
        <v>72</v>
      </c>
      <c r="I63" s="6" t="s">
        <v>240</v>
      </c>
      <c r="J63" s="6" t="s">
        <v>38</v>
      </c>
      <c r="K63" s="6" t="s">
        <v>1776</v>
      </c>
      <c r="L63" s="6" t="s">
        <v>1776</v>
      </c>
      <c r="M63" s="6" t="s">
        <v>1780</v>
      </c>
      <c r="N63" s="6" t="s">
        <v>74</v>
      </c>
      <c r="O63" s="42" t="str">
        <f t="shared" si="0"/>
        <v>10177</v>
      </c>
    </row>
    <row r="64" spans="1:15" hidden="1">
      <c r="A64" s="6" t="s">
        <v>1785</v>
      </c>
      <c r="B64" s="6" t="s">
        <v>1786</v>
      </c>
      <c r="C64" s="6" t="s">
        <v>416</v>
      </c>
      <c r="D64" s="6" t="s">
        <v>1775</v>
      </c>
      <c r="E64" s="6" t="s">
        <v>39</v>
      </c>
      <c r="F64" s="6" t="s">
        <v>40</v>
      </c>
      <c r="G64" s="6" t="s">
        <v>417</v>
      </c>
      <c r="H64" s="6" t="s">
        <v>368</v>
      </c>
      <c r="I64" s="6" t="s">
        <v>418</v>
      </c>
      <c r="J64" s="6" t="s">
        <v>38</v>
      </c>
      <c r="K64" s="6" t="s">
        <v>1776</v>
      </c>
      <c r="L64" s="6" t="s">
        <v>1776</v>
      </c>
      <c r="M64" s="6" t="s">
        <v>1780</v>
      </c>
      <c r="N64" s="6" t="s">
        <v>158</v>
      </c>
      <c r="O64" s="42" t="str">
        <f t="shared" si="0"/>
        <v>10180</v>
      </c>
    </row>
    <row r="65" spans="1:15" hidden="1">
      <c r="A65" s="6" t="s">
        <v>1834</v>
      </c>
      <c r="B65" s="6" t="s">
        <v>1835</v>
      </c>
      <c r="C65" s="6" t="s">
        <v>76</v>
      </c>
      <c r="D65" s="6" t="s">
        <v>1775</v>
      </c>
      <c r="E65" s="6" t="s">
        <v>39</v>
      </c>
      <c r="F65" s="6" t="s">
        <v>40</v>
      </c>
      <c r="G65" s="6" t="s">
        <v>67</v>
      </c>
      <c r="H65" s="6" t="s">
        <v>77</v>
      </c>
      <c r="I65" s="6" t="s">
        <v>78</v>
      </c>
      <c r="J65" s="6" t="s">
        <v>38</v>
      </c>
      <c r="K65" s="6" t="s">
        <v>1776</v>
      </c>
      <c r="L65" s="6" t="s">
        <v>1776</v>
      </c>
      <c r="M65" s="6" t="s">
        <v>1780</v>
      </c>
      <c r="N65" s="6" t="s">
        <v>74</v>
      </c>
      <c r="O65" s="42" t="str">
        <f t="shared" si="0"/>
        <v>10181</v>
      </c>
    </row>
    <row r="66" spans="1:15" hidden="1">
      <c r="A66" s="6" t="s">
        <v>2165</v>
      </c>
      <c r="B66" s="6" t="s">
        <v>2166</v>
      </c>
      <c r="C66" s="6" t="s">
        <v>473</v>
      </c>
      <c r="D66" s="6" t="s">
        <v>1775</v>
      </c>
      <c r="E66" s="6" t="s">
        <v>39</v>
      </c>
      <c r="F66" s="6" t="s">
        <v>40</v>
      </c>
      <c r="G66" s="6" t="s">
        <v>382</v>
      </c>
      <c r="H66" s="6" t="s">
        <v>474</v>
      </c>
      <c r="I66" s="6" t="s">
        <v>475</v>
      </c>
      <c r="J66" s="6" t="s">
        <v>133</v>
      </c>
      <c r="K66" s="6" t="s">
        <v>1776</v>
      </c>
      <c r="L66" s="6" t="s">
        <v>1776</v>
      </c>
      <c r="M66" s="6" t="s">
        <v>1784</v>
      </c>
      <c r="N66" s="6" t="s">
        <v>116</v>
      </c>
      <c r="O66" s="42" t="str">
        <f t="shared" si="0"/>
        <v>10185</v>
      </c>
    </row>
    <row r="67" spans="1:15" hidden="1">
      <c r="A67" s="6" t="s">
        <v>2008</v>
      </c>
      <c r="B67" s="6" t="s">
        <v>2009</v>
      </c>
      <c r="C67" s="6" t="s">
        <v>118</v>
      </c>
      <c r="D67" s="6" t="s">
        <v>1775</v>
      </c>
      <c r="E67" s="6" t="s">
        <v>39</v>
      </c>
      <c r="F67" s="6" t="s">
        <v>40</v>
      </c>
      <c r="G67" s="6" t="s">
        <v>109</v>
      </c>
      <c r="H67" s="6" t="s">
        <v>119</v>
      </c>
      <c r="I67" s="6" t="s">
        <v>120</v>
      </c>
      <c r="J67" s="6" t="s">
        <v>38</v>
      </c>
      <c r="K67" s="6" t="s">
        <v>1776</v>
      </c>
      <c r="L67" s="6" t="s">
        <v>1776</v>
      </c>
      <c r="M67" s="6" t="s">
        <v>1780</v>
      </c>
      <c r="N67" s="6" t="s">
        <v>121</v>
      </c>
      <c r="O67" s="42" t="str">
        <f t="shared" si="0"/>
        <v>10186</v>
      </c>
    </row>
    <row r="68" spans="1:15" hidden="1">
      <c r="A68" s="6" t="s">
        <v>1868</v>
      </c>
      <c r="B68" s="6" t="s">
        <v>1869</v>
      </c>
      <c r="C68" s="6" t="s">
        <v>430</v>
      </c>
      <c r="D68" s="6" t="s">
        <v>1775</v>
      </c>
      <c r="E68" s="6" t="s">
        <v>39</v>
      </c>
      <c r="F68" s="6" t="s">
        <v>40</v>
      </c>
      <c r="G68" s="6" t="s">
        <v>102</v>
      </c>
      <c r="H68" s="6" t="s">
        <v>62</v>
      </c>
      <c r="I68" s="6" t="s">
        <v>431</v>
      </c>
      <c r="J68" s="6" t="s">
        <v>38</v>
      </c>
      <c r="K68" s="6" t="s">
        <v>1776</v>
      </c>
      <c r="L68" s="6" t="s">
        <v>1776</v>
      </c>
      <c r="M68" s="6" t="s">
        <v>1780</v>
      </c>
      <c r="N68" s="6" t="s">
        <v>64</v>
      </c>
      <c r="O68" s="42" t="str">
        <f t="shared" si="0"/>
        <v>10199</v>
      </c>
    </row>
    <row r="69" spans="1:15" hidden="1">
      <c r="A69" s="6" t="s">
        <v>1973</v>
      </c>
      <c r="B69" s="6" t="s">
        <v>1974</v>
      </c>
      <c r="C69" s="6" t="s">
        <v>601</v>
      </c>
      <c r="D69" s="6" t="s">
        <v>1775</v>
      </c>
      <c r="E69" s="6" t="s">
        <v>39</v>
      </c>
      <c r="F69" s="6" t="s">
        <v>40</v>
      </c>
      <c r="G69" s="6" t="s">
        <v>602</v>
      </c>
      <c r="H69" s="6" t="s">
        <v>603</v>
      </c>
      <c r="I69" s="6" t="s">
        <v>592</v>
      </c>
      <c r="J69" s="6" t="s">
        <v>38</v>
      </c>
      <c r="K69" s="6" t="s">
        <v>1776</v>
      </c>
      <c r="L69" s="6" t="s">
        <v>1776</v>
      </c>
      <c r="M69" s="6" t="s">
        <v>1780</v>
      </c>
      <c r="N69" s="6" t="s">
        <v>70</v>
      </c>
      <c r="O69" s="42" t="str">
        <f t="shared" si="0"/>
        <v>10202</v>
      </c>
    </row>
    <row r="70" spans="1:15" hidden="1">
      <c r="A70" s="6" t="s">
        <v>1951</v>
      </c>
      <c r="B70" s="6" t="s">
        <v>1952</v>
      </c>
      <c r="C70" s="6" t="s">
        <v>591</v>
      </c>
      <c r="D70" s="6" t="s">
        <v>1775</v>
      </c>
      <c r="E70" s="6" t="s">
        <v>39</v>
      </c>
      <c r="F70" s="6" t="s">
        <v>40</v>
      </c>
      <c r="G70" s="6" t="s">
        <v>127</v>
      </c>
      <c r="H70" s="6" t="s">
        <v>91</v>
      </c>
      <c r="I70" s="6" t="s">
        <v>592</v>
      </c>
      <c r="J70" s="6" t="s">
        <v>38</v>
      </c>
      <c r="K70" s="6" t="s">
        <v>1776</v>
      </c>
      <c r="L70" s="6" t="s">
        <v>1776</v>
      </c>
      <c r="M70" s="6" t="s">
        <v>1780</v>
      </c>
      <c r="N70" s="6" t="s">
        <v>70</v>
      </c>
      <c r="O70" s="42" t="str">
        <f t="shared" ref="O70:O133" si="1">A70</f>
        <v>10206</v>
      </c>
    </row>
    <row r="71" spans="1:15" hidden="1">
      <c r="A71" s="6" t="s">
        <v>1816</v>
      </c>
      <c r="B71" s="6" t="s">
        <v>1817</v>
      </c>
      <c r="C71" s="6" t="s">
        <v>61</v>
      </c>
      <c r="D71" s="6" t="s">
        <v>1775</v>
      </c>
      <c r="E71" s="6" t="s">
        <v>39</v>
      </c>
      <c r="F71" s="6" t="s">
        <v>40</v>
      </c>
      <c r="G71" s="6" t="s">
        <v>56</v>
      </c>
      <c r="H71" s="6" t="s">
        <v>62</v>
      </c>
      <c r="I71" s="6" t="s">
        <v>63</v>
      </c>
      <c r="J71" s="6" t="s">
        <v>38</v>
      </c>
      <c r="K71" s="6" t="s">
        <v>1776</v>
      </c>
      <c r="L71" s="6" t="s">
        <v>1776</v>
      </c>
      <c r="M71" s="6" t="s">
        <v>1780</v>
      </c>
      <c r="N71" s="6" t="s">
        <v>64</v>
      </c>
      <c r="O71" s="42" t="str">
        <f t="shared" si="1"/>
        <v>10209</v>
      </c>
    </row>
    <row r="72" spans="1:15" hidden="1">
      <c r="A72" s="6" t="s">
        <v>2031</v>
      </c>
      <c r="B72" s="6" t="s">
        <v>2032</v>
      </c>
      <c r="C72" s="6" t="s">
        <v>142</v>
      </c>
      <c r="D72" s="6" t="s">
        <v>1775</v>
      </c>
      <c r="E72" s="6" t="s">
        <v>39</v>
      </c>
      <c r="F72" s="6" t="s">
        <v>40</v>
      </c>
      <c r="G72" s="6" t="s">
        <v>143</v>
      </c>
      <c r="H72" s="6" t="s">
        <v>144</v>
      </c>
      <c r="I72" s="6" t="s">
        <v>145</v>
      </c>
      <c r="J72" s="6" t="s">
        <v>133</v>
      </c>
      <c r="K72" s="6" t="s">
        <v>1776</v>
      </c>
      <c r="L72" s="6" t="s">
        <v>1776</v>
      </c>
      <c r="M72" s="6" t="s">
        <v>1784</v>
      </c>
      <c r="N72" s="6" t="s">
        <v>59</v>
      </c>
      <c r="O72" s="42" t="str">
        <f t="shared" si="1"/>
        <v>10213</v>
      </c>
    </row>
    <row r="73" spans="1:15" hidden="1">
      <c r="A73" s="6" t="s">
        <v>1814</v>
      </c>
      <c r="B73" s="6" t="s">
        <v>1815</v>
      </c>
      <c r="C73" s="6" t="s">
        <v>420</v>
      </c>
      <c r="D73" s="6" t="s">
        <v>1775</v>
      </c>
      <c r="E73" s="6" t="s">
        <v>39</v>
      </c>
      <c r="F73" s="6" t="s">
        <v>40</v>
      </c>
      <c r="G73" s="6" t="s">
        <v>56</v>
      </c>
      <c r="H73" s="6" t="s">
        <v>77</v>
      </c>
      <c r="I73" s="6" t="s">
        <v>421</v>
      </c>
      <c r="J73" s="6" t="s">
        <v>38</v>
      </c>
      <c r="K73" s="6" t="s">
        <v>1776</v>
      </c>
      <c r="L73" s="6" t="s">
        <v>1776</v>
      </c>
      <c r="M73" s="6" t="s">
        <v>1780</v>
      </c>
      <c r="N73" s="6" t="s">
        <v>74</v>
      </c>
      <c r="O73" s="42" t="str">
        <f t="shared" si="1"/>
        <v>10215</v>
      </c>
    </row>
    <row r="74" spans="1:15" hidden="1">
      <c r="A74" s="6" t="s">
        <v>1848</v>
      </c>
      <c r="B74" s="6" t="s">
        <v>1849</v>
      </c>
      <c r="C74" s="6" t="s">
        <v>428</v>
      </c>
      <c r="D74" s="6" t="s">
        <v>1775</v>
      </c>
      <c r="E74" s="6" t="s">
        <v>39</v>
      </c>
      <c r="F74" s="6" t="s">
        <v>40</v>
      </c>
      <c r="G74" s="6" t="s">
        <v>67</v>
      </c>
      <c r="H74" s="6" t="s">
        <v>68</v>
      </c>
      <c r="I74" s="6" t="s">
        <v>429</v>
      </c>
      <c r="J74" s="6" t="s">
        <v>38</v>
      </c>
      <c r="K74" s="6" t="s">
        <v>1776</v>
      </c>
      <c r="L74" s="6" t="s">
        <v>1776</v>
      </c>
      <c r="M74" s="6" t="s">
        <v>1780</v>
      </c>
      <c r="N74" s="6" t="s">
        <v>70</v>
      </c>
      <c r="O74" s="42" t="str">
        <f t="shared" si="1"/>
        <v>10220</v>
      </c>
    </row>
    <row r="75" spans="1:15" hidden="1">
      <c r="A75" s="6" t="s">
        <v>1962</v>
      </c>
      <c r="B75" s="6" t="s">
        <v>1963</v>
      </c>
      <c r="C75" s="6" t="s">
        <v>593</v>
      </c>
      <c r="D75" s="6" t="s">
        <v>1775</v>
      </c>
      <c r="E75" s="6" t="s">
        <v>39</v>
      </c>
      <c r="F75" s="6" t="s">
        <v>40</v>
      </c>
      <c r="G75" s="6" t="s">
        <v>127</v>
      </c>
      <c r="H75" s="6" t="s">
        <v>91</v>
      </c>
      <c r="I75" s="6" t="s">
        <v>594</v>
      </c>
      <c r="J75" s="6" t="s">
        <v>38</v>
      </c>
      <c r="K75" s="6" t="s">
        <v>1776</v>
      </c>
      <c r="L75" s="6" t="s">
        <v>1776</v>
      </c>
      <c r="M75" s="6" t="s">
        <v>1780</v>
      </c>
      <c r="N75" s="6" t="s">
        <v>70</v>
      </c>
      <c r="O75" s="42" t="str">
        <f t="shared" si="1"/>
        <v>10221</v>
      </c>
    </row>
    <row r="76" spans="1:15" hidden="1">
      <c r="A76" s="6" t="s">
        <v>1807</v>
      </c>
      <c r="B76" s="6" t="s">
        <v>1808</v>
      </c>
      <c r="C76" s="6" t="s">
        <v>779</v>
      </c>
      <c r="D76" s="6" t="s">
        <v>1775</v>
      </c>
      <c r="E76" s="6" t="s">
        <v>39</v>
      </c>
      <c r="F76" s="6" t="s">
        <v>197</v>
      </c>
      <c r="G76" s="6" t="s">
        <v>282</v>
      </c>
      <c r="H76" s="6" t="s">
        <v>778</v>
      </c>
      <c r="I76" s="6" t="s">
        <v>69</v>
      </c>
      <c r="J76" s="6" t="s">
        <v>38</v>
      </c>
      <c r="K76" s="6" t="s">
        <v>1776</v>
      </c>
      <c r="L76" s="6" t="s">
        <v>1776</v>
      </c>
      <c r="M76" s="6" t="s">
        <v>1780</v>
      </c>
      <c r="N76" s="6" t="s">
        <v>64</v>
      </c>
      <c r="O76" s="42" t="str">
        <f t="shared" si="1"/>
        <v>10233</v>
      </c>
    </row>
    <row r="77" spans="1:15" hidden="1">
      <c r="A77" s="6" t="s">
        <v>1895</v>
      </c>
      <c r="B77" s="6" t="s">
        <v>1896</v>
      </c>
      <c r="C77" s="6" t="s">
        <v>434</v>
      </c>
      <c r="D77" s="6" t="s">
        <v>1775</v>
      </c>
      <c r="E77" s="6" t="s">
        <v>39</v>
      </c>
      <c r="F77" s="6" t="s">
        <v>40</v>
      </c>
      <c r="G77" s="6" t="s">
        <v>87</v>
      </c>
      <c r="H77" s="6" t="s">
        <v>96</v>
      </c>
      <c r="I77" s="6" t="s">
        <v>69</v>
      </c>
      <c r="J77" s="6" t="s">
        <v>38</v>
      </c>
      <c r="K77" s="6" t="s">
        <v>1776</v>
      </c>
      <c r="L77" s="6" t="s">
        <v>1776</v>
      </c>
      <c r="M77" s="6" t="s">
        <v>1780</v>
      </c>
      <c r="N77" s="6" t="s">
        <v>74</v>
      </c>
      <c r="O77" s="42" t="str">
        <f t="shared" si="1"/>
        <v>10234</v>
      </c>
    </row>
    <row r="78" spans="1:15" hidden="1">
      <c r="A78" s="6" t="s">
        <v>1854</v>
      </c>
      <c r="B78" s="6" t="s">
        <v>1855</v>
      </c>
      <c r="C78" s="6" t="s">
        <v>573</v>
      </c>
      <c r="D78" s="6" t="s">
        <v>1775</v>
      </c>
      <c r="E78" s="6" t="s">
        <v>39</v>
      </c>
      <c r="F78" s="6" t="s">
        <v>40</v>
      </c>
      <c r="G78" s="6" t="s">
        <v>67</v>
      </c>
      <c r="H78" s="6" t="s">
        <v>68</v>
      </c>
      <c r="I78" s="6" t="s">
        <v>69</v>
      </c>
      <c r="J78" s="6" t="s">
        <v>38</v>
      </c>
      <c r="K78" s="6" t="s">
        <v>1776</v>
      </c>
      <c r="L78" s="6" t="s">
        <v>1776</v>
      </c>
      <c r="M78" s="6" t="s">
        <v>1780</v>
      </c>
      <c r="N78" s="6" t="s">
        <v>70</v>
      </c>
      <c r="O78" s="42" t="str">
        <f t="shared" si="1"/>
        <v>10235</v>
      </c>
    </row>
    <row r="79" spans="1:15" hidden="1">
      <c r="A79" s="6" t="s">
        <v>1830</v>
      </c>
      <c r="B79" s="6" t="s">
        <v>1831</v>
      </c>
      <c r="C79" s="6" t="s">
        <v>66</v>
      </c>
      <c r="D79" s="6" t="s">
        <v>1775</v>
      </c>
      <c r="E79" s="6" t="s">
        <v>39</v>
      </c>
      <c r="F79" s="6" t="s">
        <v>40</v>
      </c>
      <c r="G79" s="6" t="s">
        <v>67</v>
      </c>
      <c r="H79" s="6" t="s">
        <v>68</v>
      </c>
      <c r="I79" s="6" t="s">
        <v>69</v>
      </c>
      <c r="J79" s="6" t="s">
        <v>38</v>
      </c>
      <c r="K79" s="6" t="s">
        <v>1776</v>
      </c>
      <c r="L79" s="6" t="s">
        <v>1776</v>
      </c>
      <c r="M79" s="6" t="s">
        <v>1780</v>
      </c>
      <c r="N79" s="6" t="s">
        <v>70</v>
      </c>
      <c r="O79" s="42" t="str">
        <f t="shared" si="1"/>
        <v>10236</v>
      </c>
    </row>
    <row r="80" spans="1:15" hidden="1">
      <c r="A80" s="6" t="s">
        <v>2762</v>
      </c>
      <c r="B80" s="6" t="s">
        <v>2763</v>
      </c>
      <c r="C80" s="6" t="s">
        <v>756</v>
      </c>
      <c r="D80" s="6" t="s">
        <v>1775</v>
      </c>
      <c r="E80" s="6" t="s">
        <v>39</v>
      </c>
      <c r="F80" s="6" t="s">
        <v>2003</v>
      </c>
      <c r="G80" s="6" t="s">
        <v>109</v>
      </c>
      <c r="H80" s="6" t="s">
        <v>757</v>
      </c>
      <c r="I80" s="6" t="s">
        <v>758</v>
      </c>
      <c r="J80" s="6" t="s">
        <v>38</v>
      </c>
      <c r="K80" s="6" t="s">
        <v>1776</v>
      </c>
      <c r="L80" s="6" t="s">
        <v>1776</v>
      </c>
      <c r="M80" s="6" t="s">
        <v>1780</v>
      </c>
      <c r="N80" s="6" t="s">
        <v>74</v>
      </c>
      <c r="O80" s="42" t="str">
        <f t="shared" si="1"/>
        <v>10237</v>
      </c>
    </row>
    <row r="81" spans="1:15" hidden="1">
      <c r="A81" s="6" t="s">
        <v>3702</v>
      </c>
      <c r="B81" s="6" t="s">
        <v>3703</v>
      </c>
      <c r="C81" s="9" t="s">
        <v>341</v>
      </c>
      <c r="D81" s="8" t="s">
        <v>85</v>
      </c>
      <c r="E81" s="6" t="s">
        <v>39</v>
      </c>
      <c r="F81" s="6" t="s">
        <v>40</v>
      </c>
      <c r="G81" s="6" t="s">
        <v>127</v>
      </c>
      <c r="H81" s="6" t="s">
        <v>62</v>
      </c>
      <c r="I81" s="6" t="s">
        <v>342</v>
      </c>
      <c r="J81" s="6" t="s">
        <v>38</v>
      </c>
      <c r="K81" s="6" t="s">
        <v>1776</v>
      </c>
      <c r="L81" s="8" t="s">
        <v>263</v>
      </c>
      <c r="M81" s="6" t="s">
        <v>1780</v>
      </c>
      <c r="N81" s="6" t="s">
        <v>64</v>
      </c>
      <c r="O81" s="42" t="str">
        <f t="shared" si="1"/>
        <v>10241</v>
      </c>
    </row>
    <row r="82" spans="1:15" hidden="1">
      <c r="A82" s="6" t="s">
        <v>2133</v>
      </c>
      <c r="B82" s="6" t="s">
        <v>2134</v>
      </c>
      <c r="C82" s="6" t="s">
        <v>276</v>
      </c>
      <c r="D82" s="6" t="s">
        <v>1775</v>
      </c>
      <c r="E82" s="6" t="s">
        <v>39</v>
      </c>
      <c r="F82" s="6" t="s">
        <v>197</v>
      </c>
      <c r="G82" s="6" t="s">
        <v>277</v>
      </c>
      <c r="H82" s="6" t="s">
        <v>135</v>
      </c>
      <c r="I82" s="6" t="s">
        <v>278</v>
      </c>
      <c r="J82" s="6" t="s">
        <v>38</v>
      </c>
      <c r="K82" s="6" t="s">
        <v>1776</v>
      </c>
      <c r="L82" s="6" t="s">
        <v>1776</v>
      </c>
      <c r="M82" s="6" t="s">
        <v>1780</v>
      </c>
      <c r="N82" s="6" t="s">
        <v>163</v>
      </c>
      <c r="O82" s="42" t="str">
        <f t="shared" si="1"/>
        <v>10246</v>
      </c>
    </row>
    <row r="83" spans="1:15" hidden="1">
      <c r="A83" s="6" t="s">
        <v>1943</v>
      </c>
      <c r="B83" s="6" t="s">
        <v>1944</v>
      </c>
      <c r="C83" s="6" t="s">
        <v>749</v>
      </c>
      <c r="D83" s="6" t="s">
        <v>1775</v>
      </c>
      <c r="E83" s="6" t="s">
        <v>39</v>
      </c>
      <c r="F83" s="6" t="s">
        <v>40</v>
      </c>
      <c r="G83" s="6" t="s">
        <v>127</v>
      </c>
      <c r="H83" s="6" t="s">
        <v>91</v>
      </c>
      <c r="I83" s="6" t="s">
        <v>750</v>
      </c>
      <c r="J83" s="6" t="s">
        <v>38</v>
      </c>
      <c r="K83" s="6" t="s">
        <v>1776</v>
      </c>
      <c r="L83" s="6" t="s">
        <v>1776</v>
      </c>
      <c r="M83" s="6" t="s">
        <v>1780</v>
      </c>
      <c r="N83" s="6" t="s">
        <v>70</v>
      </c>
      <c r="O83" s="42" t="str">
        <f t="shared" si="1"/>
        <v>10249</v>
      </c>
    </row>
    <row r="84" spans="1:15" hidden="1">
      <c r="A84" s="8" t="s">
        <v>3632</v>
      </c>
      <c r="B84" s="8" t="s">
        <v>1776</v>
      </c>
      <c r="C84" s="8" t="s">
        <v>460</v>
      </c>
      <c r="D84" s="8" t="s">
        <v>85</v>
      </c>
      <c r="E84" s="8" t="s">
        <v>39</v>
      </c>
      <c r="F84" s="8" t="s">
        <v>40</v>
      </c>
      <c r="G84" s="8" t="s">
        <v>160</v>
      </c>
      <c r="H84" s="8" t="s">
        <v>461</v>
      </c>
      <c r="I84" s="8" t="s">
        <v>462</v>
      </c>
      <c r="J84" s="8" t="s">
        <v>133</v>
      </c>
      <c r="K84" s="6" t="s">
        <v>1776</v>
      </c>
      <c r="L84" s="8" t="s">
        <v>463</v>
      </c>
      <c r="M84" s="8" t="s">
        <v>1784</v>
      </c>
      <c r="N84" s="8" t="s">
        <v>70</v>
      </c>
      <c r="O84" s="42" t="str">
        <f t="shared" si="1"/>
        <v>10255</v>
      </c>
    </row>
    <row r="85" spans="1:15" hidden="1">
      <c r="A85" s="6" t="s">
        <v>1977</v>
      </c>
      <c r="B85" s="6" t="s">
        <v>1978</v>
      </c>
      <c r="C85" s="6" t="s">
        <v>446</v>
      </c>
      <c r="D85" s="6" t="s">
        <v>1775</v>
      </c>
      <c r="E85" s="6" t="s">
        <v>39</v>
      </c>
      <c r="F85" s="6" t="s">
        <v>814</v>
      </c>
      <c r="G85" s="6" t="s">
        <v>253</v>
      </c>
      <c r="H85" s="6" t="s">
        <v>447</v>
      </c>
      <c r="I85" s="6" t="s">
        <v>448</v>
      </c>
      <c r="J85" s="6" t="s">
        <v>38</v>
      </c>
      <c r="K85" s="6" t="s">
        <v>1776</v>
      </c>
      <c r="L85" s="6" t="s">
        <v>1776</v>
      </c>
      <c r="M85" s="6" t="s">
        <v>1966</v>
      </c>
      <c r="N85" s="6" t="s">
        <v>130</v>
      </c>
      <c r="O85" s="42" t="str">
        <f t="shared" si="1"/>
        <v>10258</v>
      </c>
    </row>
    <row r="86" spans="1:15" hidden="1">
      <c r="A86" s="6" t="s">
        <v>2181</v>
      </c>
      <c r="B86" s="6" t="s">
        <v>2182</v>
      </c>
      <c r="C86" s="6" t="s">
        <v>389</v>
      </c>
      <c r="D86" s="6" t="s">
        <v>1775</v>
      </c>
      <c r="E86" s="6" t="s">
        <v>39</v>
      </c>
      <c r="F86" s="6" t="s">
        <v>40</v>
      </c>
      <c r="G86" s="6" t="s">
        <v>207</v>
      </c>
      <c r="H86" s="6" t="s">
        <v>390</v>
      </c>
      <c r="I86" s="6" t="s">
        <v>391</v>
      </c>
      <c r="J86" s="6" t="s">
        <v>133</v>
      </c>
      <c r="K86" s="6" t="s">
        <v>1776</v>
      </c>
      <c r="L86" s="6" t="s">
        <v>1776</v>
      </c>
      <c r="M86" s="6" t="s">
        <v>1966</v>
      </c>
      <c r="N86" s="6" t="s">
        <v>74</v>
      </c>
      <c r="O86" s="42" t="str">
        <f t="shared" si="1"/>
        <v>10261</v>
      </c>
    </row>
    <row r="87" spans="1:15" hidden="1">
      <c r="A87" s="6" t="s">
        <v>1905</v>
      </c>
      <c r="B87" s="6" t="s">
        <v>1906</v>
      </c>
      <c r="C87" s="6" t="s">
        <v>435</v>
      </c>
      <c r="D87" s="6" t="s">
        <v>1775</v>
      </c>
      <c r="E87" s="6" t="s">
        <v>39</v>
      </c>
      <c r="F87" s="6" t="s">
        <v>40</v>
      </c>
      <c r="G87" s="6" t="s">
        <v>233</v>
      </c>
      <c r="H87" s="6" t="s">
        <v>57</v>
      </c>
      <c r="I87" s="6" t="s">
        <v>436</v>
      </c>
      <c r="J87" s="6" t="s">
        <v>38</v>
      </c>
      <c r="K87" s="6" t="s">
        <v>1776</v>
      </c>
      <c r="L87" s="6" t="s">
        <v>1776</v>
      </c>
      <c r="M87" s="6" t="s">
        <v>1780</v>
      </c>
      <c r="N87" s="6" t="s">
        <v>59</v>
      </c>
      <c r="O87" s="42" t="str">
        <f t="shared" si="1"/>
        <v>10263</v>
      </c>
    </row>
    <row r="88" spans="1:15" hidden="1">
      <c r="A88" s="6" t="s">
        <v>1787</v>
      </c>
      <c r="B88" s="6" t="s">
        <v>1788</v>
      </c>
      <c r="C88" s="6" t="s">
        <v>46</v>
      </c>
      <c r="D88" s="6" t="s">
        <v>1775</v>
      </c>
      <c r="E88" s="6" t="s">
        <v>39</v>
      </c>
      <c r="F88" s="6" t="s">
        <v>40</v>
      </c>
      <c r="G88" s="6" t="s">
        <v>41</v>
      </c>
      <c r="H88" s="6" t="s">
        <v>47</v>
      </c>
      <c r="I88" s="6" t="s">
        <v>48</v>
      </c>
      <c r="J88" s="6" t="s">
        <v>38</v>
      </c>
      <c r="K88" s="6" t="s">
        <v>1776</v>
      </c>
      <c r="L88" s="6" t="s">
        <v>1776</v>
      </c>
      <c r="M88" s="6" t="s">
        <v>1780</v>
      </c>
      <c r="N88" s="6" t="s">
        <v>49</v>
      </c>
      <c r="O88" s="42" t="str">
        <f t="shared" si="1"/>
        <v>10268</v>
      </c>
    </row>
    <row r="89" spans="1:15" hidden="1">
      <c r="A89" s="6" t="s">
        <v>2035</v>
      </c>
      <c r="B89" s="6" t="s">
        <v>2036</v>
      </c>
      <c r="C89" s="6" t="s">
        <v>611</v>
      </c>
      <c r="D89" s="6" t="s">
        <v>1775</v>
      </c>
      <c r="E89" s="6" t="s">
        <v>39</v>
      </c>
      <c r="F89" s="6" t="s">
        <v>814</v>
      </c>
      <c r="G89" s="6" t="s">
        <v>612</v>
      </c>
      <c r="H89" s="6" t="s">
        <v>613</v>
      </c>
      <c r="I89" s="6" t="s">
        <v>369</v>
      </c>
      <c r="J89" s="6" t="s">
        <v>133</v>
      </c>
      <c r="K89" s="6" t="s">
        <v>1776</v>
      </c>
      <c r="L89" s="6" t="s">
        <v>1776</v>
      </c>
      <c r="M89" s="6" t="s">
        <v>1784</v>
      </c>
      <c r="N89" s="6" t="s">
        <v>59</v>
      </c>
      <c r="O89" s="42" t="str">
        <f t="shared" si="1"/>
        <v>10271</v>
      </c>
    </row>
    <row r="90" spans="1:15" hidden="1">
      <c r="A90" s="6" t="s">
        <v>2911</v>
      </c>
      <c r="B90" s="6" t="s">
        <v>2912</v>
      </c>
      <c r="C90" s="6" t="s">
        <v>1055</v>
      </c>
      <c r="D90" s="6" t="s">
        <v>1775</v>
      </c>
      <c r="E90" s="6" t="s">
        <v>39</v>
      </c>
      <c r="F90" s="6" t="s">
        <v>40</v>
      </c>
      <c r="G90" s="6" t="s">
        <v>489</v>
      </c>
      <c r="H90" s="6" t="s">
        <v>288</v>
      </c>
      <c r="I90" s="6" t="s">
        <v>1056</v>
      </c>
      <c r="J90" s="6" t="s">
        <v>38</v>
      </c>
      <c r="K90" s="6" t="s">
        <v>1776</v>
      </c>
      <c r="L90" s="6" t="s">
        <v>1776</v>
      </c>
      <c r="M90" s="6" t="s">
        <v>1780</v>
      </c>
      <c r="N90" s="6" t="s">
        <v>74</v>
      </c>
      <c r="O90" s="42" t="str">
        <f t="shared" si="1"/>
        <v>10275</v>
      </c>
    </row>
    <row r="91" spans="1:15" hidden="1">
      <c r="A91" s="6" t="s">
        <v>1999</v>
      </c>
      <c r="B91" s="6" t="s">
        <v>2000</v>
      </c>
      <c r="C91" s="6" t="s">
        <v>113</v>
      </c>
      <c r="D91" s="6" t="s">
        <v>1775</v>
      </c>
      <c r="E91" s="6" t="s">
        <v>39</v>
      </c>
      <c r="F91" s="6" t="s">
        <v>40</v>
      </c>
      <c r="G91" s="6" t="s">
        <v>109</v>
      </c>
      <c r="H91" s="6" t="s">
        <v>114</v>
      </c>
      <c r="I91" s="6" t="s">
        <v>115</v>
      </c>
      <c r="J91" s="6" t="s">
        <v>38</v>
      </c>
      <c r="K91" s="6" t="s">
        <v>1776</v>
      </c>
      <c r="L91" s="6" t="s">
        <v>1776</v>
      </c>
      <c r="M91" s="6" t="s">
        <v>1780</v>
      </c>
      <c r="N91" s="6" t="s">
        <v>116</v>
      </c>
      <c r="O91" s="42" t="str">
        <f t="shared" si="1"/>
        <v>10276</v>
      </c>
    </row>
    <row r="92" spans="1:15" hidden="1">
      <c r="A92" s="6" t="s">
        <v>2175</v>
      </c>
      <c r="B92" s="6" t="s">
        <v>2176</v>
      </c>
      <c r="C92" s="6" t="s">
        <v>478</v>
      </c>
      <c r="D92" s="6" t="s">
        <v>1775</v>
      </c>
      <c r="E92" s="6" t="s">
        <v>39</v>
      </c>
      <c r="F92" s="6" t="s">
        <v>40</v>
      </c>
      <c r="G92" s="6" t="s">
        <v>207</v>
      </c>
      <c r="H92" s="6" t="s">
        <v>208</v>
      </c>
      <c r="I92" s="6" t="s">
        <v>115</v>
      </c>
      <c r="J92" s="6" t="s">
        <v>133</v>
      </c>
      <c r="K92" s="6" t="s">
        <v>1776</v>
      </c>
      <c r="L92" s="6" t="s">
        <v>1776</v>
      </c>
      <c r="M92" s="6" t="s">
        <v>1784</v>
      </c>
      <c r="N92" s="6" t="s">
        <v>64</v>
      </c>
      <c r="O92" s="42" t="str">
        <f t="shared" si="1"/>
        <v>10281</v>
      </c>
    </row>
    <row r="93" spans="1:15" hidden="1">
      <c r="A93" s="6" t="s">
        <v>1893</v>
      </c>
      <c r="B93" s="6" t="s">
        <v>1894</v>
      </c>
      <c r="C93" s="6" t="s">
        <v>90</v>
      </c>
      <c r="D93" s="6" t="s">
        <v>1775</v>
      </c>
      <c r="E93" s="6" t="s">
        <v>39</v>
      </c>
      <c r="F93" s="6" t="s">
        <v>40</v>
      </c>
      <c r="G93" s="6" t="s">
        <v>87</v>
      </c>
      <c r="H93" s="6" t="s">
        <v>91</v>
      </c>
      <c r="I93" s="6" t="s">
        <v>92</v>
      </c>
      <c r="J93" s="6" t="s">
        <v>38</v>
      </c>
      <c r="K93" s="6" t="s">
        <v>1776</v>
      </c>
      <c r="L93" s="6" t="s">
        <v>1776</v>
      </c>
      <c r="M93" s="6" t="s">
        <v>1780</v>
      </c>
      <c r="N93" s="6" t="s">
        <v>70</v>
      </c>
      <c r="O93" s="42" t="str">
        <f t="shared" si="1"/>
        <v>10285</v>
      </c>
    </row>
    <row r="94" spans="1:15" hidden="1">
      <c r="A94" s="6" t="s">
        <v>1929</v>
      </c>
      <c r="B94" s="6" t="s">
        <v>1930</v>
      </c>
      <c r="C94" s="6" t="s">
        <v>340</v>
      </c>
      <c r="D94" s="6" t="s">
        <v>1775</v>
      </c>
      <c r="E94" s="6" t="s">
        <v>39</v>
      </c>
      <c r="F94" s="6" t="s">
        <v>40</v>
      </c>
      <c r="G94" s="6" t="s">
        <v>83</v>
      </c>
      <c r="H94" s="6" t="s">
        <v>291</v>
      </c>
      <c r="I94" s="6" t="s">
        <v>94</v>
      </c>
      <c r="J94" s="6" t="s">
        <v>38</v>
      </c>
      <c r="K94" s="6" t="s">
        <v>1776</v>
      </c>
      <c r="L94" s="6" t="s">
        <v>1776</v>
      </c>
      <c r="M94" s="6" t="s">
        <v>1780</v>
      </c>
      <c r="N94" s="6" t="s">
        <v>64</v>
      </c>
      <c r="O94" s="42" t="str">
        <f t="shared" si="1"/>
        <v>10290</v>
      </c>
    </row>
    <row r="95" spans="1:15" hidden="1">
      <c r="A95" s="6" t="s">
        <v>2004</v>
      </c>
      <c r="B95" s="6" t="s">
        <v>2005</v>
      </c>
      <c r="C95" s="6" t="s">
        <v>93</v>
      </c>
      <c r="D95" s="6" t="s">
        <v>1775</v>
      </c>
      <c r="E95" s="6" t="s">
        <v>39</v>
      </c>
      <c r="F95" s="6" t="s">
        <v>40</v>
      </c>
      <c r="G95" s="6" t="s">
        <v>83</v>
      </c>
      <c r="H95" s="6" t="s">
        <v>62</v>
      </c>
      <c r="I95" s="6" t="s">
        <v>94</v>
      </c>
      <c r="J95" s="6" t="s">
        <v>38</v>
      </c>
      <c r="K95" s="6" t="s">
        <v>1776</v>
      </c>
      <c r="L95" s="6" t="s">
        <v>1776</v>
      </c>
      <c r="M95" s="6" t="s">
        <v>1780</v>
      </c>
      <c r="N95" s="6" t="s">
        <v>64</v>
      </c>
      <c r="O95" s="42" t="str">
        <f t="shared" si="1"/>
        <v>10291</v>
      </c>
    </row>
    <row r="96" spans="1:15" hidden="1">
      <c r="A96" s="6" t="s">
        <v>1979</v>
      </c>
      <c r="B96" s="6" t="s">
        <v>1980</v>
      </c>
      <c r="C96" s="6" t="s">
        <v>752</v>
      </c>
      <c r="D96" s="6" t="s">
        <v>1775</v>
      </c>
      <c r="E96" s="6" t="s">
        <v>39</v>
      </c>
      <c r="F96" s="6" t="s">
        <v>40</v>
      </c>
      <c r="G96" s="6" t="s">
        <v>253</v>
      </c>
      <c r="H96" s="6" t="s">
        <v>254</v>
      </c>
      <c r="I96" s="6" t="s">
        <v>94</v>
      </c>
      <c r="J96" s="6" t="s">
        <v>38</v>
      </c>
      <c r="K96" s="6" t="s">
        <v>1776</v>
      </c>
      <c r="L96" s="6" t="s">
        <v>1776</v>
      </c>
      <c r="M96" s="6" t="s">
        <v>1966</v>
      </c>
      <c r="N96" s="6" t="s">
        <v>74</v>
      </c>
      <c r="O96" s="42" t="str">
        <f t="shared" si="1"/>
        <v>10294</v>
      </c>
    </row>
    <row r="97" spans="1:15" hidden="1">
      <c r="A97" s="8" t="s">
        <v>3636</v>
      </c>
      <c r="B97" s="8" t="s">
        <v>1776</v>
      </c>
      <c r="C97" s="8" t="s">
        <v>86</v>
      </c>
      <c r="D97" s="8" t="s">
        <v>85</v>
      </c>
      <c r="E97" s="8" t="s">
        <v>39</v>
      </c>
      <c r="F97" s="8" t="s">
        <v>40</v>
      </c>
      <c r="G97" s="8" t="s">
        <v>87</v>
      </c>
      <c r="H97" s="8" t="s">
        <v>80</v>
      </c>
      <c r="I97" s="8" t="s">
        <v>88</v>
      </c>
      <c r="J97" s="8" t="s">
        <v>38</v>
      </c>
      <c r="K97" s="6" t="s">
        <v>1776</v>
      </c>
      <c r="L97" s="8" t="s">
        <v>89</v>
      </c>
      <c r="M97" s="8" t="s">
        <v>1780</v>
      </c>
      <c r="N97" s="8" t="s">
        <v>64</v>
      </c>
      <c r="O97" s="42" t="str">
        <f t="shared" si="1"/>
        <v>10295</v>
      </c>
    </row>
    <row r="98" spans="1:15" hidden="1">
      <c r="A98" s="6" t="s">
        <v>1911</v>
      </c>
      <c r="B98" s="6" t="s">
        <v>1912</v>
      </c>
      <c r="C98" s="6" t="s">
        <v>743</v>
      </c>
      <c r="D98" s="6" t="s">
        <v>1775</v>
      </c>
      <c r="E98" s="6" t="s">
        <v>39</v>
      </c>
      <c r="F98" s="6" t="s">
        <v>40</v>
      </c>
      <c r="G98" s="6" t="s">
        <v>233</v>
      </c>
      <c r="H98" s="6" t="s">
        <v>411</v>
      </c>
      <c r="I98" s="6" t="s">
        <v>744</v>
      </c>
      <c r="J98" s="6" t="s">
        <v>38</v>
      </c>
      <c r="K98" s="6" t="s">
        <v>1776</v>
      </c>
      <c r="L98" s="6" t="s">
        <v>1776</v>
      </c>
      <c r="M98" s="6" t="s">
        <v>1780</v>
      </c>
      <c r="N98" s="6" t="s">
        <v>70</v>
      </c>
      <c r="O98" s="42" t="str">
        <f t="shared" si="1"/>
        <v>10297</v>
      </c>
    </row>
    <row r="99" spans="1:15" hidden="1">
      <c r="A99" s="6" t="s">
        <v>1862</v>
      </c>
      <c r="B99" s="6" t="s">
        <v>1863</v>
      </c>
      <c r="C99" s="6" t="s">
        <v>574</v>
      </c>
      <c r="D99" s="6" t="s">
        <v>1775</v>
      </c>
      <c r="E99" s="6" t="s">
        <v>39</v>
      </c>
      <c r="F99" s="6" t="s">
        <v>40</v>
      </c>
      <c r="G99" s="6" t="s">
        <v>67</v>
      </c>
      <c r="H99" s="6" t="s">
        <v>62</v>
      </c>
      <c r="I99" s="6" t="s">
        <v>575</v>
      </c>
      <c r="J99" s="6" t="s">
        <v>38</v>
      </c>
      <c r="K99" s="6" t="s">
        <v>1776</v>
      </c>
      <c r="L99" s="6" t="s">
        <v>1776</v>
      </c>
      <c r="M99" s="6" t="s">
        <v>1780</v>
      </c>
      <c r="N99" s="6" t="s">
        <v>64</v>
      </c>
      <c r="O99" s="42" t="str">
        <f t="shared" si="1"/>
        <v>10300</v>
      </c>
    </row>
    <row r="100" spans="1:15" hidden="1">
      <c r="A100" s="6" t="s">
        <v>3704</v>
      </c>
      <c r="B100" s="6" t="s">
        <v>3705</v>
      </c>
      <c r="C100" s="9" t="s">
        <v>571</v>
      </c>
      <c r="D100" s="8" t="s">
        <v>85</v>
      </c>
      <c r="E100" s="6" t="s">
        <v>39</v>
      </c>
      <c r="F100" s="6" t="s">
        <v>40</v>
      </c>
      <c r="G100" s="6" t="s">
        <v>67</v>
      </c>
      <c r="H100" s="6" t="s">
        <v>62</v>
      </c>
      <c r="I100" s="6" t="s">
        <v>572</v>
      </c>
      <c r="J100" s="6" t="s">
        <v>38</v>
      </c>
      <c r="K100" s="6" t="s">
        <v>1776</v>
      </c>
      <c r="L100" s="8" t="s">
        <v>263</v>
      </c>
      <c r="M100" s="6" t="s">
        <v>1780</v>
      </c>
      <c r="N100" s="6" t="s">
        <v>64</v>
      </c>
      <c r="O100" s="42" t="str">
        <f t="shared" si="1"/>
        <v>10306</v>
      </c>
    </row>
    <row r="101" spans="1:15" hidden="1">
      <c r="A101" s="6" t="s">
        <v>1981</v>
      </c>
      <c r="B101" s="6" t="s">
        <v>1982</v>
      </c>
      <c r="C101" s="6" t="s">
        <v>349</v>
      </c>
      <c r="D101" s="6" t="s">
        <v>1775</v>
      </c>
      <c r="E101" s="6" t="s">
        <v>39</v>
      </c>
      <c r="F101" s="6" t="s">
        <v>40</v>
      </c>
      <c r="G101" s="6" t="s">
        <v>253</v>
      </c>
      <c r="H101" s="6" t="s">
        <v>254</v>
      </c>
      <c r="I101" s="6" t="s">
        <v>350</v>
      </c>
      <c r="J101" s="6" t="s">
        <v>38</v>
      </c>
      <c r="K101" s="6" t="s">
        <v>1776</v>
      </c>
      <c r="L101" s="6" t="s">
        <v>1776</v>
      </c>
      <c r="M101" s="6" t="s">
        <v>1966</v>
      </c>
      <c r="N101" s="6" t="s">
        <v>74</v>
      </c>
      <c r="O101" s="42" t="str">
        <f t="shared" si="1"/>
        <v>10309</v>
      </c>
    </row>
    <row r="102" spans="1:15" hidden="1">
      <c r="A102" s="6" t="s">
        <v>1909</v>
      </c>
      <c r="B102" s="6" t="s">
        <v>1910</v>
      </c>
      <c r="C102" s="6" t="s">
        <v>583</v>
      </c>
      <c r="D102" s="6" t="s">
        <v>1775</v>
      </c>
      <c r="E102" s="6" t="s">
        <v>39</v>
      </c>
      <c r="F102" s="6" t="s">
        <v>40</v>
      </c>
      <c r="G102" s="6" t="s">
        <v>106</v>
      </c>
      <c r="H102" s="6" t="s">
        <v>77</v>
      </c>
      <c r="I102" s="6" t="s">
        <v>584</v>
      </c>
      <c r="J102" s="6" t="s">
        <v>38</v>
      </c>
      <c r="K102" s="6" t="s">
        <v>1776</v>
      </c>
      <c r="L102" s="6" t="s">
        <v>1776</v>
      </c>
      <c r="M102" s="6" t="s">
        <v>1780</v>
      </c>
      <c r="N102" s="6" t="s">
        <v>74</v>
      </c>
      <c r="O102" s="42" t="str">
        <f t="shared" si="1"/>
        <v>10314</v>
      </c>
    </row>
    <row r="103" spans="1:15" hidden="1">
      <c r="A103" s="6" t="s">
        <v>2023</v>
      </c>
      <c r="B103" s="6" t="s">
        <v>2024</v>
      </c>
      <c r="C103" s="6" t="s">
        <v>453</v>
      </c>
      <c r="D103" s="6" t="s">
        <v>1775</v>
      </c>
      <c r="E103" s="6" t="s">
        <v>39</v>
      </c>
      <c r="F103" s="6" t="s">
        <v>40</v>
      </c>
      <c r="G103" s="6" t="s">
        <v>134</v>
      </c>
      <c r="H103" s="6" t="s">
        <v>454</v>
      </c>
      <c r="I103" s="6" t="s">
        <v>97</v>
      </c>
      <c r="J103" s="6" t="s">
        <v>133</v>
      </c>
      <c r="K103" s="6" t="s">
        <v>1776</v>
      </c>
      <c r="L103" s="6" t="s">
        <v>1776</v>
      </c>
      <c r="M103" s="6" t="s">
        <v>1966</v>
      </c>
      <c r="N103" s="6" t="s">
        <v>74</v>
      </c>
      <c r="O103" s="42" t="str">
        <f t="shared" si="1"/>
        <v>10319</v>
      </c>
    </row>
    <row r="104" spans="1:15" hidden="1">
      <c r="A104" s="6" t="s">
        <v>2151</v>
      </c>
      <c r="B104" s="6" t="s">
        <v>2152</v>
      </c>
      <c r="C104" s="6" t="s">
        <v>471</v>
      </c>
      <c r="D104" s="6" t="s">
        <v>1775</v>
      </c>
      <c r="E104" s="6" t="s">
        <v>39</v>
      </c>
      <c r="F104" s="6" t="s">
        <v>197</v>
      </c>
      <c r="G104" s="6" t="s">
        <v>197</v>
      </c>
      <c r="H104" s="6" t="s">
        <v>472</v>
      </c>
      <c r="I104" s="6" t="s">
        <v>97</v>
      </c>
      <c r="J104" s="6" t="s">
        <v>38</v>
      </c>
      <c r="K104" s="6" t="s">
        <v>1776</v>
      </c>
      <c r="L104" s="6" t="s">
        <v>1776</v>
      </c>
      <c r="M104" s="6" t="s">
        <v>1780</v>
      </c>
      <c r="N104" s="6" t="s">
        <v>49</v>
      </c>
      <c r="O104" s="42" t="str">
        <f t="shared" si="1"/>
        <v>10320</v>
      </c>
    </row>
    <row r="105" spans="1:15" hidden="1">
      <c r="A105" s="6" t="s">
        <v>2195</v>
      </c>
      <c r="B105" s="6" t="s">
        <v>2196</v>
      </c>
      <c r="C105" s="6" t="s">
        <v>644</v>
      </c>
      <c r="D105" s="6" t="s">
        <v>1775</v>
      </c>
      <c r="E105" s="6" t="s">
        <v>39</v>
      </c>
      <c r="F105" s="6" t="s">
        <v>40</v>
      </c>
      <c r="G105" s="6" t="s">
        <v>645</v>
      </c>
      <c r="H105" s="6" t="s">
        <v>646</v>
      </c>
      <c r="I105" s="6" t="s">
        <v>97</v>
      </c>
      <c r="J105" s="6" t="s">
        <v>38</v>
      </c>
      <c r="K105" s="6" t="s">
        <v>1776</v>
      </c>
      <c r="L105" s="6" t="s">
        <v>1776</v>
      </c>
      <c r="M105" s="6" t="s">
        <v>1780</v>
      </c>
      <c r="N105" s="6" t="s">
        <v>59</v>
      </c>
      <c r="O105" s="42" t="str">
        <f t="shared" si="1"/>
        <v>10321</v>
      </c>
    </row>
    <row r="106" spans="1:15" hidden="1">
      <c r="A106" s="6" t="s">
        <v>2606</v>
      </c>
      <c r="B106" s="6" t="s">
        <v>2607</v>
      </c>
      <c r="C106" s="6" t="s">
        <v>734</v>
      </c>
      <c r="D106" s="6" t="s">
        <v>1775</v>
      </c>
      <c r="E106" s="6" t="s">
        <v>39</v>
      </c>
      <c r="F106" s="6" t="s">
        <v>40</v>
      </c>
      <c r="G106" s="6" t="s">
        <v>106</v>
      </c>
      <c r="H106" s="6" t="s">
        <v>91</v>
      </c>
      <c r="I106" s="6" t="s">
        <v>735</v>
      </c>
      <c r="J106" s="6" t="s">
        <v>38</v>
      </c>
      <c r="K106" s="6" t="s">
        <v>1776</v>
      </c>
      <c r="L106" s="6" t="s">
        <v>1776</v>
      </c>
      <c r="M106" s="6" t="s">
        <v>1780</v>
      </c>
      <c r="N106" s="6" t="s">
        <v>70</v>
      </c>
      <c r="O106" s="42" t="str">
        <f t="shared" si="1"/>
        <v>10322</v>
      </c>
    </row>
    <row r="107" spans="1:15" hidden="1">
      <c r="A107" s="6" t="s">
        <v>1937</v>
      </c>
      <c r="B107" s="6" t="s">
        <v>1938</v>
      </c>
      <c r="C107" s="6" t="s">
        <v>95</v>
      </c>
      <c r="D107" s="6" t="s">
        <v>1775</v>
      </c>
      <c r="E107" s="6" t="s">
        <v>39</v>
      </c>
      <c r="F107" s="6" t="s">
        <v>40</v>
      </c>
      <c r="G107" s="6" t="s">
        <v>83</v>
      </c>
      <c r="H107" s="6" t="s">
        <v>96</v>
      </c>
      <c r="I107" s="6" t="s">
        <v>97</v>
      </c>
      <c r="J107" s="6" t="s">
        <v>38</v>
      </c>
      <c r="K107" s="6" t="s">
        <v>1776</v>
      </c>
      <c r="L107" s="6" t="s">
        <v>1776</v>
      </c>
      <c r="M107" s="6" t="s">
        <v>1780</v>
      </c>
      <c r="N107" s="6" t="s">
        <v>74</v>
      </c>
      <c r="O107" s="42" t="str">
        <f t="shared" si="1"/>
        <v>10323</v>
      </c>
    </row>
    <row r="108" spans="1:15" hidden="1">
      <c r="A108" s="6" t="s">
        <v>1923</v>
      </c>
      <c r="B108" s="6" t="s">
        <v>1924</v>
      </c>
      <c r="C108" s="6" t="s">
        <v>747</v>
      </c>
      <c r="D108" s="6" t="s">
        <v>1775</v>
      </c>
      <c r="E108" s="6" t="s">
        <v>39</v>
      </c>
      <c r="F108" s="6" t="s">
        <v>40</v>
      </c>
      <c r="G108" s="6" t="s">
        <v>233</v>
      </c>
      <c r="H108" s="6" t="s">
        <v>77</v>
      </c>
      <c r="I108" s="6" t="s">
        <v>97</v>
      </c>
      <c r="J108" s="6" t="s">
        <v>38</v>
      </c>
      <c r="K108" s="6" t="s">
        <v>1776</v>
      </c>
      <c r="L108" s="6" t="s">
        <v>1776</v>
      </c>
      <c r="M108" s="6" t="s">
        <v>1780</v>
      </c>
      <c r="N108" s="6" t="s">
        <v>74</v>
      </c>
      <c r="O108" s="42" t="str">
        <f t="shared" si="1"/>
        <v>10324</v>
      </c>
    </row>
    <row r="109" spans="1:15" hidden="1">
      <c r="A109" s="6" t="s">
        <v>1842</v>
      </c>
      <c r="B109" s="6" t="s">
        <v>1843</v>
      </c>
      <c r="C109" s="6" t="s">
        <v>427</v>
      </c>
      <c r="D109" s="6" t="s">
        <v>1775</v>
      </c>
      <c r="E109" s="6" t="s">
        <v>39</v>
      </c>
      <c r="F109" s="6" t="s">
        <v>40</v>
      </c>
      <c r="G109" s="6" t="s">
        <v>67</v>
      </c>
      <c r="H109" s="6" t="s">
        <v>214</v>
      </c>
      <c r="I109" s="6" t="s">
        <v>97</v>
      </c>
      <c r="J109" s="6" t="s">
        <v>38</v>
      </c>
      <c r="K109" s="6" t="s">
        <v>1776</v>
      </c>
      <c r="L109" s="6" t="s">
        <v>1776</v>
      </c>
      <c r="M109" s="6" t="s">
        <v>1780</v>
      </c>
      <c r="N109" s="6" t="s">
        <v>49</v>
      </c>
      <c r="O109" s="42" t="str">
        <f t="shared" si="1"/>
        <v>10326</v>
      </c>
    </row>
    <row r="110" spans="1:15" hidden="1">
      <c r="A110" s="6" t="s">
        <v>1915</v>
      </c>
      <c r="B110" s="6" t="s">
        <v>1916</v>
      </c>
      <c r="C110" s="6" t="s">
        <v>585</v>
      </c>
      <c r="D110" s="6" t="s">
        <v>1775</v>
      </c>
      <c r="E110" s="6" t="s">
        <v>39</v>
      </c>
      <c r="F110" s="6" t="s">
        <v>40</v>
      </c>
      <c r="G110" s="6" t="s">
        <v>233</v>
      </c>
      <c r="H110" s="6" t="s">
        <v>80</v>
      </c>
      <c r="I110" s="6" t="s">
        <v>586</v>
      </c>
      <c r="J110" s="6" t="s">
        <v>38</v>
      </c>
      <c r="K110" s="6" t="s">
        <v>1776</v>
      </c>
      <c r="L110" s="6" t="s">
        <v>1776</v>
      </c>
      <c r="M110" s="6" t="s">
        <v>1780</v>
      </c>
      <c r="N110" s="6" t="s">
        <v>70</v>
      </c>
      <c r="O110" s="42" t="str">
        <f t="shared" si="1"/>
        <v>10327</v>
      </c>
    </row>
    <row r="111" spans="1:15" hidden="1">
      <c r="A111" s="6" t="s">
        <v>1885</v>
      </c>
      <c r="B111" s="6" t="s">
        <v>1886</v>
      </c>
      <c r="C111" s="6" t="s">
        <v>576</v>
      </c>
      <c r="D111" s="6" t="s">
        <v>1775</v>
      </c>
      <c r="E111" s="6" t="s">
        <v>39</v>
      </c>
      <c r="F111" s="6" t="s">
        <v>814</v>
      </c>
      <c r="G111" s="6" t="s">
        <v>106</v>
      </c>
      <c r="H111" s="6" t="s">
        <v>68</v>
      </c>
      <c r="I111" s="6" t="s">
        <v>577</v>
      </c>
      <c r="J111" s="6" t="s">
        <v>38</v>
      </c>
      <c r="K111" s="6" t="s">
        <v>1776</v>
      </c>
      <c r="L111" s="6" t="s">
        <v>1776</v>
      </c>
      <c r="M111" s="6" t="s">
        <v>1780</v>
      </c>
      <c r="N111" s="6" t="s">
        <v>64</v>
      </c>
      <c r="O111" s="42" t="str">
        <f t="shared" si="1"/>
        <v>10328</v>
      </c>
    </row>
    <row r="112" spans="1:15" hidden="1">
      <c r="A112" s="6" t="s">
        <v>1925</v>
      </c>
      <c r="B112" s="6" t="s">
        <v>1926</v>
      </c>
      <c r="C112" s="6" t="s">
        <v>335</v>
      </c>
      <c r="D112" s="6" t="s">
        <v>1775</v>
      </c>
      <c r="E112" s="6" t="s">
        <v>39</v>
      </c>
      <c r="F112" s="6" t="s">
        <v>40</v>
      </c>
      <c r="G112" s="6" t="s">
        <v>233</v>
      </c>
      <c r="H112" s="6" t="s">
        <v>80</v>
      </c>
      <c r="I112" s="6" t="s">
        <v>104</v>
      </c>
      <c r="J112" s="6" t="s">
        <v>38</v>
      </c>
      <c r="K112" s="6" t="s">
        <v>1776</v>
      </c>
      <c r="L112" s="6" t="s">
        <v>1776</v>
      </c>
      <c r="M112" s="6" t="s">
        <v>1780</v>
      </c>
      <c r="N112" s="6" t="s">
        <v>70</v>
      </c>
      <c r="O112" s="42" t="str">
        <f t="shared" si="1"/>
        <v>10329</v>
      </c>
    </row>
    <row r="113" spans="1:15" hidden="1">
      <c r="A113" s="6" t="s">
        <v>1822</v>
      </c>
      <c r="B113" s="6" t="s">
        <v>1823</v>
      </c>
      <c r="C113" s="6" t="s">
        <v>221</v>
      </c>
      <c r="D113" s="6" t="s">
        <v>1775</v>
      </c>
      <c r="E113" s="6" t="s">
        <v>39</v>
      </c>
      <c r="F113" s="6" t="s">
        <v>40</v>
      </c>
      <c r="G113" s="6" t="s">
        <v>102</v>
      </c>
      <c r="H113" s="6" t="s">
        <v>62</v>
      </c>
      <c r="I113" s="6" t="s">
        <v>104</v>
      </c>
      <c r="J113" s="6" t="s">
        <v>38</v>
      </c>
      <c r="K113" s="6" t="s">
        <v>1776</v>
      </c>
      <c r="L113" s="6" t="s">
        <v>1776</v>
      </c>
      <c r="M113" s="6" t="s">
        <v>1780</v>
      </c>
      <c r="N113" s="6" t="s">
        <v>64</v>
      </c>
      <c r="O113" s="42" t="str">
        <f t="shared" si="1"/>
        <v>10330</v>
      </c>
    </row>
    <row r="114" spans="1:15" hidden="1">
      <c r="A114" s="6" t="s">
        <v>1983</v>
      </c>
      <c r="B114" s="6" t="s">
        <v>1984</v>
      </c>
      <c r="C114" s="6" t="s">
        <v>101</v>
      </c>
      <c r="D114" s="6" t="s">
        <v>1775</v>
      </c>
      <c r="E114" s="6" t="s">
        <v>39</v>
      </c>
      <c r="F114" s="6" t="s">
        <v>40</v>
      </c>
      <c r="G114" s="6" t="s">
        <v>102</v>
      </c>
      <c r="H114" s="6" t="s">
        <v>103</v>
      </c>
      <c r="I114" s="6" t="s">
        <v>104</v>
      </c>
      <c r="J114" s="6" t="s">
        <v>38</v>
      </c>
      <c r="K114" s="6" t="s">
        <v>1776</v>
      </c>
      <c r="L114" s="6" t="s">
        <v>1776</v>
      </c>
      <c r="M114" s="6" t="s">
        <v>1966</v>
      </c>
      <c r="N114" s="6" t="s">
        <v>70</v>
      </c>
      <c r="O114" s="42" t="str">
        <f t="shared" si="1"/>
        <v>10331</v>
      </c>
    </row>
    <row r="115" spans="1:15" hidden="1">
      <c r="A115" s="6" t="s">
        <v>2177</v>
      </c>
      <c r="B115" s="6" t="s">
        <v>2178</v>
      </c>
      <c r="C115" s="6" t="s">
        <v>387</v>
      </c>
      <c r="D115" s="6" t="s">
        <v>1775</v>
      </c>
      <c r="E115" s="6" t="s">
        <v>39</v>
      </c>
      <c r="F115" s="6" t="s">
        <v>40</v>
      </c>
      <c r="G115" s="6" t="s">
        <v>207</v>
      </c>
      <c r="H115" s="6" t="s">
        <v>208</v>
      </c>
      <c r="I115" s="6" t="s">
        <v>388</v>
      </c>
      <c r="J115" s="6" t="s">
        <v>133</v>
      </c>
      <c r="K115" s="6" t="s">
        <v>1776</v>
      </c>
      <c r="L115" s="6" t="s">
        <v>1776</v>
      </c>
      <c r="M115" s="6" t="s">
        <v>1784</v>
      </c>
      <c r="N115" s="6" t="s">
        <v>64</v>
      </c>
      <c r="O115" s="42" t="str">
        <f t="shared" si="1"/>
        <v>10332</v>
      </c>
    </row>
    <row r="116" spans="1:15" hidden="1">
      <c r="A116" s="6" t="s">
        <v>2167</v>
      </c>
      <c r="B116" s="6" t="s">
        <v>2168</v>
      </c>
      <c r="C116" s="6" t="s">
        <v>381</v>
      </c>
      <c r="D116" s="6" t="s">
        <v>1775</v>
      </c>
      <c r="E116" s="6" t="s">
        <v>39</v>
      </c>
      <c r="F116" s="6" t="s">
        <v>40</v>
      </c>
      <c r="G116" s="6" t="s">
        <v>382</v>
      </c>
      <c r="H116" s="6" t="s">
        <v>383</v>
      </c>
      <c r="I116" s="6" t="s">
        <v>384</v>
      </c>
      <c r="J116" s="6" t="s">
        <v>133</v>
      </c>
      <c r="K116" s="6" t="s">
        <v>1776</v>
      </c>
      <c r="L116" s="6" t="s">
        <v>1776</v>
      </c>
      <c r="M116" s="6" t="s">
        <v>1784</v>
      </c>
      <c r="N116" s="6" t="s">
        <v>121</v>
      </c>
      <c r="O116" s="42" t="str">
        <f t="shared" si="1"/>
        <v>10338</v>
      </c>
    </row>
    <row r="117" spans="1:15" hidden="1">
      <c r="A117" s="6" t="s">
        <v>2179</v>
      </c>
      <c r="B117" s="6" t="s">
        <v>2180</v>
      </c>
      <c r="C117" s="6" t="s">
        <v>784</v>
      </c>
      <c r="D117" s="6" t="s">
        <v>1775</v>
      </c>
      <c r="E117" s="6" t="s">
        <v>39</v>
      </c>
      <c r="F117" s="6" t="s">
        <v>40</v>
      </c>
      <c r="G117" s="6" t="s">
        <v>207</v>
      </c>
      <c r="H117" s="6" t="s">
        <v>785</v>
      </c>
      <c r="I117" s="6" t="s">
        <v>384</v>
      </c>
      <c r="J117" s="6" t="s">
        <v>133</v>
      </c>
      <c r="K117" s="6" t="s">
        <v>1776</v>
      </c>
      <c r="L117" s="6" t="s">
        <v>1776</v>
      </c>
      <c r="M117" s="6" t="s">
        <v>1966</v>
      </c>
      <c r="N117" s="6" t="s">
        <v>70</v>
      </c>
      <c r="O117" s="42" t="str">
        <f t="shared" si="1"/>
        <v>10339</v>
      </c>
    </row>
    <row r="118" spans="1:15" hidden="1">
      <c r="A118" s="6" t="s">
        <v>2149</v>
      </c>
      <c r="B118" s="6" t="s">
        <v>2150</v>
      </c>
      <c r="C118" s="6" t="s">
        <v>469</v>
      </c>
      <c r="D118" s="6" t="s">
        <v>1775</v>
      </c>
      <c r="E118" s="6" t="s">
        <v>39</v>
      </c>
      <c r="F118" s="6" t="s">
        <v>40</v>
      </c>
      <c r="G118" s="6" t="s">
        <v>311</v>
      </c>
      <c r="H118" s="6" t="s">
        <v>80</v>
      </c>
      <c r="I118" s="6" t="s">
        <v>470</v>
      </c>
      <c r="J118" s="6" t="s">
        <v>38</v>
      </c>
      <c r="K118" s="6" t="s">
        <v>1776</v>
      </c>
      <c r="L118" s="6" t="s">
        <v>1776</v>
      </c>
      <c r="M118" s="6" t="s">
        <v>1780</v>
      </c>
      <c r="N118" s="6" t="s">
        <v>70</v>
      </c>
      <c r="O118" s="42" t="str">
        <f t="shared" si="1"/>
        <v>10342</v>
      </c>
    </row>
    <row r="119" spans="1:15" hidden="1">
      <c r="A119" s="6" t="s">
        <v>1846</v>
      </c>
      <c r="B119" s="6" t="s">
        <v>1847</v>
      </c>
      <c r="C119" s="6" t="s">
        <v>570</v>
      </c>
      <c r="D119" s="6" t="s">
        <v>1775</v>
      </c>
      <c r="E119" s="6" t="s">
        <v>39</v>
      </c>
      <c r="F119" s="6" t="s">
        <v>40</v>
      </c>
      <c r="G119" s="6" t="s">
        <v>67</v>
      </c>
      <c r="H119" s="6" t="s">
        <v>91</v>
      </c>
      <c r="I119" s="6" t="s">
        <v>470</v>
      </c>
      <c r="J119" s="6" t="s">
        <v>38</v>
      </c>
      <c r="K119" s="6" t="s">
        <v>1776</v>
      </c>
      <c r="L119" s="6" t="s">
        <v>1776</v>
      </c>
      <c r="M119" s="6" t="s">
        <v>1780</v>
      </c>
      <c r="N119" s="6" t="s">
        <v>70</v>
      </c>
      <c r="O119" s="42" t="str">
        <f t="shared" si="1"/>
        <v>10344</v>
      </c>
    </row>
    <row r="120" spans="1:15" hidden="1">
      <c r="A120" s="6" t="s">
        <v>1985</v>
      </c>
      <c r="B120" s="6" t="s">
        <v>1986</v>
      </c>
      <c r="C120" s="6" t="s">
        <v>252</v>
      </c>
      <c r="D120" s="6" t="s">
        <v>1775</v>
      </c>
      <c r="E120" s="6" t="s">
        <v>39</v>
      </c>
      <c r="F120" s="6" t="s">
        <v>40</v>
      </c>
      <c r="G120" s="6" t="s">
        <v>253</v>
      </c>
      <c r="H120" s="6" t="s">
        <v>254</v>
      </c>
      <c r="I120" s="6" t="s">
        <v>255</v>
      </c>
      <c r="J120" s="6" t="s">
        <v>38</v>
      </c>
      <c r="K120" s="6" t="s">
        <v>1776</v>
      </c>
      <c r="L120" s="6" t="s">
        <v>1776</v>
      </c>
      <c r="M120" s="6" t="s">
        <v>1966</v>
      </c>
      <c r="N120" s="6" t="s">
        <v>74</v>
      </c>
      <c r="O120" s="42" t="str">
        <f t="shared" si="1"/>
        <v>10345</v>
      </c>
    </row>
    <row r="121" spans="1:15" hidden="1">
      <c r="A121" s="6" t="s">
        <v>1860</v>
      </c>
      <c r="B121" s="6" t="s">
        <v>1861</v>
      </c>
      <c r="C121" s="6" t="s">
        <v>226</v>
      </c>
      <c r="D121" s="6" t="s">
        <v>1775</v>
      </c>
      <c r="E121" s="6" t="s">
        <v>39</v>
      </c>
      <c r="F121" s="6" t="s">
        <v>40</v>
      </c>
      <c r="G121" s="6" t="s">
        <v>67</v>
      </c>
      <c r="H121" s="6" t="s">
        <v>91</v>
      </c>
      <c r="I121" s="6" t="s">
        <v>175</v>
      </c>
      <c r="J121" s="6" t="s">
        <v>38</v>
      </c>
      <c r="K121" s="6" t="s">
        <v>1776</v>
      </c>
      <c r="L121" s="6" t="s">
        <v>1776</v>
      </c>
      <c r="M121" s="6" t="s">
        <v>1780</v>
      </c>
      <c r="N121" s="6" t="s">
        <v>70</v>
      </c>
      <c r="O121" s="42" t="str">
        <f t="shared" si="1"/>
        <v>10346</v>
      </c>
    </row>
    <row r="122" spans="1:15" hidden="1">
      <c r="A122" s="6" t="s">
        <v>2131</v>
      </c>
      <c r="B122" s="6" t="s">
        <v>2132</v>
      </c>
      <c r="C122" s="6" t="s">
        <v>372</v>
      </c>
      <c r="D122" s="6" t="s">
        <v>1775</v>
      </c>
      <c r="E122" s="6" t="s">
        <v>39</v>
      </c>
      <c r="F122" s="6" t="s">
        <v>40</v>
      </c>
      <c r="G122" s="6" t="s">
        <v>106</v>
      </c>
      <c r="H122" s="6" t="s">
        <v>80</v>
      </c>
      <c r="I122" s="6" t="s">
        <v>289</v>
      </c>
      <c r="J122" s="6" t="s">
        <v>38</v>
      </c>
      <c r="K122" s="6" t="s">
        <v>1776</v>
      </c>
      <c r="L122" s="6" t="s">
        <v>1776</v>
      </c>
      <c r="M122" s="6" t="s">
        <v>1780</v>
      </c>
      <c r="N122" s="6" t="s">
        <v>70</v>
      </c>
      <c r="O122" s="42" t="str">
        <f t="shared" si="1"/>
        <v>10347</v>
      </c>
    </row>
    <row r="123" spans="1:15" hidden="1">
      <c r="A123" s="6" t="s">
        <v>1913</v>
      </c>
      <c r="B123" s="6" t="s">
        <v>1914</v>
      </c>
      <c r="C123" s="6" t="s">
        <v>334</v>
      </c>
      <c r="D123" s="6" t="s">
        <v>1775</v>
      </c>
      <c r="E123" s="6" t="s">
        <v>39</v>
      </c>
      <c r="F123" s="6" t="s">
        <v>40</v>
      </c>
      <c r="G123" s="6" t="s">
        <v>233</v>
      </c>
      <c r="H123" s="6" t="s">
        <v>72</v>
      </c>
      <c r="I123" s="6" t="s">
        <v>289</v>
      </c>
      <c r="J123" s="6" t="s">
        <v>38</v>
      </c>
      <c r="K123" s="6" t="s">
        <v>1776</v>
      </c>
      <c r="L123" s="6" t="s">
        <v>1776</v>
      </c>
      <c r="M123" s="6" t="s">
        <v>1780</v>
      </c>
      <c r="N123" s="6" t="s">
        <v>74</v>
      </c>
      <c r="O123" s="42" t="str">
        <f t="shared" si="1"/>
        <v>10348</v>
      </c>
    </row>
    <row r="124" spans="1:15" hidden="1">
      <c r="A124" s="6" t="s">
        <v>1879</v>
      </c>
      <c r="B124" s="6" t="s">
        <v>1880</v>
      </c>
      <c r="C124" s="6" t="s">
        <v>731</v>
      </c>
      <c r="D124" s="6" t="s">
        <v>1775</v>
      </c>
      <c r="E124" s="6" t="s">
        <v>39</v>
      </c>
      <c r="F124" s="6" t="s">
        <v>40</v>
      </c>
      <c r="G124" s="6" t="s">
        <v>106</v>
      </c>
      <c r="H124" s="6" t="s">
        <v>732</v>
      </c>
      <c r="I124" s="6" t="s">
        <v>733</v>
      </c>
      <c r="J124" s="6" t="s">
        <v>38</v>
      </c>
      <c r="K124" s="6" t="s">
        <v>1776</v>
      </c>
      <c r="L124" s="6" t="s">
        <v>1776</v>
      </c>
      <c r="M124" s="6" t="s">
        <v>1780</v>
      </c>
      <c r="N124" s="6" t="s">
        <v>163</v>
      </c>
      <c r="O124" s="42" t="str">
        <f t="shared" si="1"/>
        <v>10355</v>
      </c>
    </row>
    <row r="125" spans="1:15" hidden="1">
      <c r="A125" s="6" t="s">
        <v>1877</v>
      </c>
      <c r="B125" s="6" t="s">
        <v>1878</v>
      </c>
      <c r="C125" s="6" t="s">
        <v>432</v>
      </c>
      <c r="D125" s="6" t="s">
        <v>1775</v>
      </c>
      <c r="E125" s="6" t="s">
        <v>39</v>
      </c>
      <c r="F125" s="6" t="s">
        <v>40</v>
      </c>
      <c r="G125" s="6" t="s">
        <v>106</v>
      </c>
      <c r="H125" s="6" t="s">
        <v>57</v>
      </c>
      <c r="I125" s="6" t="s">
        <v>433</v>
      </c>
      <c r="J125" s="6" t="s">
        <v>38</v>
      </c>
      <c r="K125" s="6" t="s">
        <v>1776</v>
      </c>
      <c r="L125" s="6" t="s">
        <v>1776</v>
      </c>
      <c r="M125" s="6" t="s">
        <v>1780</v>
      </c>
      <c r="N125" s="6" t="s">
        <v>59</v>
      </c>
      <c r="O125" s="42" t="str">
        <f t="shared" si="1"/>
        <v>10356</v>
      </c>
    </row>
    <row r="126" spans="1:15" hidden="1">
      <c r="A126" s="6" t="s">
        <v>2157</v>
      </c>
      <c r="B126" s="6" t="s">
        <v>2158</v>
      </c>
      <c r="C126" s="6" t="s">
        <v>642</v>
      </c>
      <c r="D126" s="6" t="s">
        <v>1775</v>
      </c>
      <c r="E126" s="6" t="s">
        <v>39</v>
      </c>
      <c r="F126" s="6" t="s">
        <v>197</v>
      </c>
      <c r="G126" s="6" t="s">
        <v>134</v>
      </c>
      <c r="H126" s="6" t="s">
        <v>265</v>
      </c>
      <c r="I126" s="6" t="s">
        <v>643</v>
      </c>
      <c r="J126" s="6" t="s">
        <v>133</v>
      </c>
      <c r="K126" s="6" t="s">
        <v>1776</v>
      </c>
      <c r="L126" s="6" t="s">
        <v>1776</v>
      </c>
      <c r="M126" s="6" t="s">
        <v>1966</v>
      </c>
      <c r="N126" s="6" t="s">
        <v>64</v>
      </c>
      <c r="O126" s="42" t="str">
        <f t="shared" si="1"/>
        <v>10357</v>
      </c>
    </row>
    <row r="127" spans="1:15" hidden="1">
      <c r="A127" s="6" t="s">
        <v>1812</v>
      </c>
      <c r="B127" s="6" t="s">
        <v>1813</v>
      </c>
      <c r="C127" s="6" t="s">
        <v>324</v>
      </c>
      <c r="D127" s="6" t="s">
        <v>1775</v>
      </c>
      <c r="E127" s="6" t="s">
        <v>39</v>
      </c>
      <c r="F127" s="6" t="s">
        <v>40</v>
      </c>
      <c r="G127" s="6" t="s">
        <v>56</v>
      </c>
      <c r="H127" s="6" t="s">
        <v>72</v>
      </c>
      <c r="I127" s="6" t="s">
        <v>218</v>
      </c>
      <c r="J127" s="6" t="s">
        <v>38</v>
      </c>
      <c r="K127" s="6" t="s">
        <v>1776</v>
      </c>
      <c r="L127" s="6" t="s">
        <v>1776</v>
      </c>
      <c r="M127" s="6" t="s">
        <v>1780</v>
      </c>
      <c r="N127" s="6" t="s">
        <v>74</v>
      </c>
      <c r="O127" s="42" t="str">
        <f t="shared" si="1"/>
        <v>10358</v>
      </c>
    </row>
    <row r="128" spans="1:15" hidden="1">
      <c r="A128" s="6" t="s">
        <v>1949</v>
      </c>
      <c r="B128" s="6" t="s">
        <v>1950</v>
      </c>
      <c r="C128" s="6" t="s">
        <v>751</v>
      </c>
      <c r="D128" s="6" t="s">
        <v>1775</v>
      </c>
      <c r="E128" s="6" t="s">
        <v>39</v>
      </c>
      <c r="F128" s="6" t="s">
        <v>40</v>
      </c>
      <c r="G128" s="6" t="s">
        <v>127</v>
      </c>
      <c r="H128" s="6" t="s">
        <v>91</v>
      </c>
      <c r="I128" s="6" t="s">
        <v>218</v>
      </c>
      <c r="J128" s="6" t="s">
        <v>38</v>
      </c>
      <c r="K128" s="6" t="s">
        <v>1776</v>
      </c>
      <c r="L128" s="6" t="s">
        <v>1776</v>
      </c>
      <c r="M128" s="6" t="s">
        <v>1780</v>
      </c>
      <c r="N128" s="6" t="s">
        <v>121</v>
      </c>
      <c r="O128" s="42" t="str">
        <f t="shared" si="1"/>
        <v>10359</v>
      </c>
    </row>
    <row r="129" spans="1:15" hidden="1">
      <c r="A129" s="6" t="s">
        <v>2137</v>
      </c>
      <c r="B129" s="6" t="s">
        <v>2138</v>
      </c>
      <c r="C129" s="6" t="s">
        <v>196</v>
      </c>
      <c r="D129" s="6" t="s">
        <v>1775</v>
      </c>
      <c r="E129" s="6" t="s">
        <v>39</v>
      </c>
      <c r="F129" s="6" t="s">
        <v>197</v>
      </c>
      <c r="G129" s="6" t="s">
        <v>198</v>
      </c>
      <c r="H129" s="6" t="s">
        <v>199</v>
      </c>
      <c r="I129" s="6" t="s">
        <v>200</v>
      </c>
      <c r="J129" s="6" t="s">
        <v>38</v>
      </c>
      <c r="K129" s="6" t="s">
        <v>1776</v>
      </c>
      <c r="L129" s="6" t="s">
        <v>1776</v>
      </c>
      <c r="M129" s="6" t="s">
        <v>1780</v>
      </c>
      <c r="N129" s="6" t="s">
        <v>64</v>
      </c>
      <c r="O129" s="42" t="str">
        <f t="shared" si="1"/>
        <v>10360</v>
      </c>
    </row>
    <row r="130" spans="1:15" hidden="1">
      <c r="A130" s="6" t="s">
        <v>3548</v>
      </c>
      <c r="B130" s="6" t="s">
        <v>3549</v>
      </c>
      <c r="C130" s="6" t="s">
        <v>217</v>
      </c>
      <c r="D130" s="6" t="s">
        <v>1775</v>
      </c>
      <c r="E130" s="6" t="s">
        <v>39</v>
      </c>
      <c r="F130" s="6" t="s">
        <v>40</v>
      </c>
      <c r="G130" s="6" t="s">
        <v>56</v>
      </c>
      <c r="H130" s="6" t="s">
        <v>80</v>
      </c>
      <c r="I130" s="6" t="s">
        <v>218</v>
      </c>
      <c r="J130" s="6" t="s">
        <v>38</v>
      </c>
      <c r="K130" s="6" t="s">
        <v>1776</v>
      </c>
      <c r="L130" s="6" t="s">
        <v>1776</v>
      </c>
      <c r="M130" s="6" t="s">
        <v>1780</v>
      </c>
      <c r="N130" s="6" t="s">
        <v>70</v>
      </c>
      <c r="O130" s="42" t="str">
        <f t="shared" si="1"/>
        <v>10362</v>
      </c>
    </row>
    <row r="131" spans="1:15" hidden="1">
      <c r="A131" s="6" t="s">
        <v>1939</v>
      </c>
      <c r="B131" s="6" t="s">
        <v>1940</v>
      </c>
      <c r="C131" s="6" t="s">
        <v>99</v>
      </c>
      <c r="D131" s="6" t="s">
        <v>1775</v>
      </c>
      <c r="E131" s="6" t="s">
        <v>39</v>
      </c>
      <c r="F131" s="6" t="s">
        <v>40</v>
      </c>
      <c r="G131" s="6" t="s">
        <v>83</v>
      </c>
      <c r="H131" s="6" t="s">
        <v>91</v>
      </c>
      <c r="I131" s="6" t="s">
        <v>100</v>
      </c>
      <c r="J131" s="6" t="s">
        <v>38</v>
      </c>
      <c r="K131" s="6" t="s">
        <v>1776</v>
      </c>
      <c r="L131" s="6" t="s">
        <v>1776</v>
      </c>
      <c r="M131" s="6" t="s">
        <v>1780</v>
      </c>
      <c r="N131" s="6" t="s">
        <v>64</v>
      </c>
      <c r="O131" s="42" t="str">
        <f t="shared" si="1"/>
        <v>10367</v>
      </c>
    </row>
    <row r="132" spans="1:15" hidden="1">
      <c r="A132" s="6" t="s">
        <v>2159</v>
      </c>
      <c r="B132" s="6" t="s">
        <v>2160</v>
      </c>
      <c r="C132" s="6" t="s">
        <v>201</v>
      </c>
      <c r="D132" s="6" t="s">
        <v>1775</v>
      </c>
      <c r="E132" s="6" t="s">
        <v>39</v>
      </c>
      <c r="F132" s="6" t="s">
        <v>197</v>
      </c>
      <c r="G132" s="6" t="s">
        <v>202</v>
      </c>
      <c r="H132" s="6" t="s">
        <v>203</v>
      </c>
      <c r="I132" s="6" t="s">
        <v>204</v>
      </c>
      <c r="J132" s="6" t="s">
        <v>133</v>
      </c>
      <c r="K132" s="6" t="s">
        <v>1776</v>
      </c>
      <c r="L132" s="6" t="s">
        <v>1776</v>
      </c>
      <c r="M132" s="6" t="s">
        <v>1966</v>
      </c>
      <c r="N132" s="6" t="s">
        <v>64</v>
      </c>
      <c r="O132" s="42" t="str">
        <f t="shared" si="1"/>
        <v>10368</v>
      </c>
    </row>
    <row r="133" spans="1:15" hidden="1">
      <c r="A133" s="6" t="s">
        <v>2117</v>
      </c>
      <c r="B133" s="6" t="s">
        <v>2118</v>
      </c>
      <c r="C133" s="6" t="s">
        <v>219</v>
      </c>
      <c r="D133" s="6" t="s">
        <v>1775</v>
      </c>
      <c r="E133" s="6" t="s">
        <v>39</v>
      </c>
      <c r="F133" s="6" t="s">
        <v>40</v>
      </c>
      <c r="G133" s="6" t="s">
        <v>56</v>
      </c>
      <c r="H133" s="6" t="s">
        <v>62</v>
      </c>
      <c r="I133" s="6" t="s">
        <v>220</v>
      </c>
      <c r="J133" s="6" t="s">
        <v>38</v>
      </c>
      <c r="K133" s="6" t="s">
        <v>1776</v>
      </c>
      <c r="L133" s="6" t="s">
        <v>1776</v>
      </c>
      <c r="M133" s="6" t="s">
        <v>1780</v>
      </c>
      <c r="N133" s="6" t="s">
        <v>64</v>
      </c>
      <c r="O133" s="42" t="str">
        <f t="shared" si="1"/>
        <v>10369</v>
      </c>
    </row>
    <row r="134" spans="1:15" hidden="1">
      <c r="A134" s="8" t="s">
        <v>3650</v>
      </c>
      <c r="B134" s="8" t="s">
        <v>1776</v>
      </c>
      <c r="C134" s="8" t="s">
        <v>373</v>
      </c>
      <c r="D134" s="8" t="s">
        <v>85</v>
      </c>
      <c r="E134" s="8" t="s">
        <v>39</v>
      </c>
      <c r="F134" s="8" t="s">
        <v>197</v>
      </c>
      <c r="G134" s="8" t="s">
        <v>282</v>
      </c>
      <c r="H134" s="8" t="s">
        <v>199</v>
      </c>
      <c r="I134" s="8" t="s">
        <v>374</v>
      </c>
      <c r="J134" s="8" t="s">
        <v>38</v>
      </c>
      <c r="K134" s="6" t="s">
        <v>1776</v>
      </c>
      <c r="L134" s="8" t="s">
        <v>375</v>
      </c>
      <c r="M134" s="8" t="s">
        <v>1780</v>
      </c>
      <c r="N134" s="8" t="s">
        <v>64</v>
      </c>
      <c r="O134" s="42" t="str">
        <f t="shared" ref="O134:O197" si="2">A134</f>
        <v>10370</v>
      </c>
    </row>
    <row r="135" spans="1:15" hidden="1">
      <c r="A135" s="6" t="s">
        <v>1931</v>
      </c>
      <c r="B135" s="6" t="s">
        <v>1932</v>
      </c>
      <c r="C135" s="6" t="s">
        <v>241</v>
      </c>
      <c r="D135" s="6" t="s">
        <v>1775</v>
      </c>
      <c r="E135" s="6" t="s">
        <v>39</v>
      </c>
      <c r="F135" s="6" t="s">
        <v>40</v>
      </c>
      <c r="G135" s="6" t="s">
        <v>83</v>
      </c>
      <c r="H135" s="6" t="s">
        <v>62</v>
      </c>
      <c r="I135" s="6" t="s">
        <v>242</v>
      </c>
      <c r="J135" s="6" t="s">
        <v>38</v>
      </c>
      <c r="K135" s="6" t="s">
        <v>1776</v>
      </c>
      <c r="L135" s="6" t="s">
        <v>1776</v>
      </c>
      <c r="M135" s="6" t="s">
        <v>1780</v>
      </c>
      <c r="N135" s="6" t="s">
        <v>64</v>
      </c>
      <c r="O135" s="42" t="str">
        <f t="shared" si="2"/>
        <v>10371</v>
      </c>
    </row>
    <row r="136" spans="1:15" hidden="1">
      <c r="A136" s="6" t="s">
        <v>2049</v>
      </c>
      <c r="B136" s="6" t="s">
        <v>2050</v>
      </c>
      <c r="C136" s="6" t="s">
        <v>624</v>
      </c>
      <c r="D136" s="6" t="s">
        <v>1775</v>
      </c>
      <c r="E136" s="6" t="s">
        <v>39</v>
      </c>
      <c r="F136" s="6" t="s">
        <v>40</v>
      </c>
      <c r="G136" s="6" t="s">
        <v>148</v>
      </c>
      <c r="H136" s="6" t="s">
        <v>625</v>
      </c>
      <c r="I136" s="6" t="s">
        <v>623</v>
      </c>
      <c r="J136" s="6" t="s">
        <v>133</v>
      </c>
      <c r="K136" s="6" t="s">
        <v>1776</v>
      </c>
      <c r="L136" s="6" t="s">
        <v>1776</v>
      </c>
      <c r="M136" s="6" t="s">
        <v>1784</v>
      </c>
      <c r="N136" s="6" t="s">
        <v>70</v>
      </c>
      <c r="O136" s="42" t="str">
        <f t="shared" si="2"/>
        <v>10375</v>
      </c>
    </row>
    <row r="137" spans="1:15" hidden="1">
      <c r="A137" s="6" t="s">
        <v>2045</v>
      </c>
      <c r="B137" s="6" t="s">
        <v>2046</v>
      </c>
      <c r="C137" s="6" t="s">
        <v>621</v>
      </c>
      <c r="D137" s="6" t="s">
        <v>1775</v>
      </c>
      <c r="E137" s="6" t="s">
        <v>39</v>
      </c>
      <c r="F137" s="6" t="s">
        <v>40</v>
      </c>
      <c r="G137" s="6" t="s">
        <v>148</v>
      </c>
      <c r="H137" s="6" t="s">
        <v>622</v>
      </c>
      <c r="I137" s="6" t="s">
        <v>623</v>
      </c>
      <c r="J137" s="6" t="s">
        <v>133</v>
      </c>
      <c r="K137" s="6" t="s">
        <v>1776</v>
      </c>
      <c r="L137" s="6" t="s">
        <v>1776</v>
      </c>
      <c r="M137" s="6" t="s">
        <v>1784</v>
      </c>
      <c r="N137" s="6" t="s">
        <v>70</v>
      </c>
      <c r="O137" s="42" t="str">
        <f t="shared" si="2"/>
        <v>10376</v>
      </c>
    </row>
    <row r="138" spans="1:15" hidden="1">
      <c r="A138" s="6" t="s">
        <v>1887</v>
      </c>
      <c r="B138" s="6" t="s">
        <v>1888</v>
      </c>
      <c r="C138" s="6" t="s">
        <v>736</v>
      </c>
      <c r="D138" s="6" t="s">
        <v>1775</v>
      </c>
      <c r="E138" s="6" t="s">
        <v>39</v>
      </c>
      <c r="F138" s="6" t="s">
        <v>40</v>
      </c>
      <c r="G138" s="6" t="s">
        <v>106</v>
      </c>
      <c r="H138" s="6" t="s">
        <v>72</v>
      </c>
      <c r="I138" s="6" t="s">
        <v>737</v>
      </c>
      <c r="J138" s="6" t="s">
        <v>38</v>
      </c>
      <c r="K138" s="6" t="s">
        <v>1776</v>
      </c>
      <c r="L138" s="6" t="s">
        <v>1776</v>
      </c>
      <c r="M138" s="6" t="s">
        <v>1780</v>
      </c>
      <c r="N138" s="6" t="s">
        <v>74</v>
      </c>
      <c r="O138" s="42" t="str">
        <f t="shared" si="2"/>
        <v>10377</v>
      </c>
    </row>
    <row r="139" spans="1:15" hidden="1">
      <c r="A139" s="8" t="s">
        <v>3666</v>
      </c>
      <c r="B139" s="8" t="s">
        <v>1776</v>
      </c>
      <c r="C139" s="8" t="s">
        <v>332</v>
      </c>
      <c r="D139" s="8" t="s">
        <v>85</v>
      </c>
      <c r="E139" s="8" t="s">
        <v>39</v>
      </c>
      <c r="F139" s="8" t="s">
        <v>40</v>
      </c>
      <c r="G139" s="8" t="s">
        <v>87</v>
      </c>
      <c r="H139" s="8" t="s">
        <v>62</v>
      </c>
      <c r="I139" s="8" t="s">
        <v>181</v>
      </c>
      <c r="J139" s="8" t="s">
        <v>38</v>
      </c>
      <c r="K139" s="6" t="s">
        <v>1776</v>
      </c>
      <c r="L139" s="8" t="s">
        <v>333</v>
      </c>
      <c r="M139" s="8" t="s">
        <v>1780</v>
      </c>
      <c r="N139" s="8" t="s">
        <v>64</v>
      </c>
      <c r="O139" s="42" t="str">
        <f t="shared" si="2"/>
        <v>10383</v>
      </c>
    </row>
    <row r="140" spans="1:15" hidden="1">
      <c r="A140" s="6" t="s">
        <v>1866</v>
      </c>
      <c r="B140" s="6" t="s">
        <v>1867</v>
      </c>
      <c r="C140" s="6" t="s">
        <v>329</v>
      </c>
      <c r="D140" s="6" t="s">
        <v>1775</v>
      </c>
      <c r="E140" s="6" t="s">
        <v>39</v>
      </c>
      <c r="F140" s="6" t="s">
        <v>40</v>
      </c>
      <c r="G140" s="6" t="s">
        <v>67</v>
      </c>
      <c r="H140" s="6" t="s">
        <v>291</v>
      </c>
      <c r="I140" s="6" t="s">
        <v>181</v>
      </c>
      <c r="J140" s="6" t="s">
        <v>38</v>
      </c>
      <c r="K140" s="6" t="s">
        <v>1776</v>
      </c>
      <c r="L140" s="6" t="s">
        <v>1776</v>
      </c>
      <c r="M140" s="6" t="s">
        <v>1780</v>
      </c>
      <c r="N140" s="6" t="s">
        <v>64</v>
      </c>
      <c r="O140" s="42" t="str">
        <f t="shared" si="2"/>
        <v>10386</v>
      </c>
    </row>
    <row r="141" spans="1:15" hidden="1">
      <c r="A141" s="6" t="s">
        <v>1933</v>
      </c>
      <c r="B141" s="6" t="s">
        <v>1934</v>
      </c>
      <c r="C141" s="6" t="s">
        <v>748</v>
      </c>
      <c r="D141" s="6" t="s">
        <v>1775</v>
      </c>
      <c r="E141" s="6" t="s">
        <v>39</v>
      </c>
      <c r="F141" s="6" t="s">
        <v>40</v>
      </c>
      <c r="G141" s="6" t="s">
        <v>83</v>
      </c>
      <c r="H141" s="6" t="s">
        <v>72</v>
      </c>
      <c r="I141" s="6" t="s">
        <v>181</v>
      </c>
      <c r="J141" s="6" t="s">
        <v>38</v>
      </c>
      <c r="K141" s="6" t="s">
        <v>1776</v>
      </c>
      <c r="L141" s="6" t="s">
        <v>1776</v>
      </c>
      <c r="M141" s="6" t="s">
        <v>1780</v>
      </c>
      <c r="N141" s="6" t="s">
        <v>74</v>
      </c>
      <c r="O141" s="42" t="str">
        <f t="shared" si="2"/>
        <v>10389</v>
      </c>
    </row>
    <row r="142" spans="1:15" hidden="1">
      <c r="A142" s="6" t="s">
        <v>2191</v>
      </c>
      <c r="B142" s="6" t="s">
        <v>2192</v>
      </c>
      <c r="C142" s="6" t="s">
        <v>479</v>
      </c>
      <c r="D142" s="6" t="s">
        <v>1775</v>
      </c>
      <c r="E142" s="6" t="s">
        <v>39</v>
      </c>
      <c r="F142" s="6" t="s">
        <v>40</v>
      </c>
      <c r="G142" s="6" t="s">
        <v>155</v>
      </c>
      <c r="H142" s="6" t="s">
        <v>480</v>
      </c>
      <c r="I142" s="6" t="s">
        <v>231</v>
      </c>
      <c r="J142" s="6" t="s">
        <v>133</v>
      </c>
      <c r="K142" s="6" t="s">
        <v>1776</v>
      </c>
      <c r="L142" s="6" t="s">
        <v>1776</v>
      </c>
      <c r="M142" s="6" t="s">
        <v>1784</v>
      </c>
      <c r="N142" s="6" t="s">
        <v>481</v>
      </c>
      <c r="O142" s="42" t="str">
        <f t="shared" si="2"/>
        <v>10391</v>
      </c>
    </row>
    <row r="143" spans="1:15" hidden="1">
      <c r="A143" s="6" t="s">
        <v>2135</v>
      </c>
      <c r="B143" s="6" t="s">
        <v>2136</v>
      </c>
      <c r="C143" s="6" t="s">
        <v>279</v>
      </c>
      <c r="D143" s="6" t="s">
        <v>1775</v>
      </c>
      <c r="E143" s="6" t="s">
        <v>39</v>
      </c>
      <c r="F143" s="6" t="s">
        <v>197</v>
      </c>
      <c r="G143" s="6" t="s">
        <v>198</v>
      </c>
      <c r="H143" s="6" t="s">
        <v>280</v>
      </c>
      <c r="I143" s="6" t="s">
        <v>212</v>
      </c>
      <c r="J143" s="6" t="s">
        <v>38</v>
      </c>
      <c r="K143" s="6" t="s">
        <v>1776</v>
      </c>
      <c r="L143" s="6" t="s">
        <v>1776</v>
      </c>
      <c r="M143" s="6" t="s">
        <v>1780</v>
      </c>
      <c r="N143" s="6" t="s">
        <v>70</v>
      </c>
      <c r="O143" s="42" t="str">
        <f t="shared" si="2"/>
        <v>10393</v>
      </c>
    </row>
    <row r="144" spans="1:15" hidden="1">
      <c r="A144" s="6" t="s">
        <v>1897</v>
      </c>
      <c r="B144" s="6" t="s">
        <v>1898</v>
      </c>
      <c r="C144" s="6" t="s">
        <v>230</v>
      </c>
      <c r="D144" s="6" t="s">
        <v>1775</v>
      </c>
      <c r="E144" s="6" t="s">
        <v>39</v>
      </c>
      <c r="F144" s="6" t="s">
        <v>40</v>
      </c>
      <c r="G144" s="6" t="s">
        <v>87</v>
      </c>
      <c r="H144" s="6" t="s">
        <v>91</v>
      </c>
      <c r="I144" s="6" t="s">
        <v>231</v>
      </c>
      <c r="J144" s="6" t="s">
        <v>38</v>
      </c>
      <c r="K144" s="6" t="s">
        <v>1776</v>
      </c>
      <c r="L144" s="6" t="s">
        <v>1776</v>
      </c>
      <c r="M144" s="6" t="s">
        <v>1780</v>
      </c>
      <c r="N144" s="6" t="s">
        <v>70</v>
      </c>
      <c r="O144" s="42" t="str">
        <f t="shared" si="2"/>
        <v>10396</v>
      </c>
    </row>
    <row r="145" spans="1:15" hidden="1">
      <c r="A145" s="6" t="s">
        <v>2738</v>
      </c>
      <c r="B145" s="6" t="s">
        <v>2739</v>
      </c>
      <c r="C145" s="6" t="s">
        <v>245</v>
      </c>
      <c r="D145" s="6" t="s">
        <v>1775</v>
      </c>
      <c r="E145" s="6" t="s">
        <v>39</v>
      </c>
      <c r="F145" s="6" t="s">
        <v>40</v>
      </c>
      <c r="G145" s="6" t="s">
        <v>127</v>
      </c>
      <c r="H145" s="6" t="s">
        <v>91</v>
      </c>
      <c r="I145" s="6" t="s">
        <v>212</v>
      </c>
      <c r="J145" s="6" t="s">
        <v>38</v>
      </c>
      <c r="K145" s="6" t="s">
        <v>1776</v>
      </c>
      <c r="L145" s="6" t="s">
        <v>1776</v>
      </c>
      <c r="M145" s="6" t="s">
        <v>1780</v>
      </c>
      <c r="N145" s="6" t="s">
        <v>70</v>
      </c>
      <c r="O145" s="42" t="str">
        <f t="shared" si="2"/>
        <v>10398</v>
      </c>
    </row>
    <row r="146" spans="1:15" hidden="1">
      <c r="A146" s="6" t="s">
        <v>1960</v>
      </c>
      <c r="B146" s="6" t="s">
        <v>1961</v>
      </c>
      <c r="C146" s="6" t="s">
        <v>443</v>
      </c>
      <c r="D146" s="6" t="s">
        <v>1775</v>
      </c>
      <c r="E146" s="6" t="s">
        <v>39</v>
      </c>
      <c r="F146" s="6" t="s">
        <v>40</v>
      </c>
      <c r="G146" s="6" t="s">
        <v>127</v>
      </c>
      <c r="H146" s="6" t="s">
        <v>80</v>
      </c>
      <c r="I146" s="6" t="s">
        <v>212</v>
      </c>
      <c r="J146" s="6" t="s">
        <v>38</v>
      </c>
      <c r="K146" s="6" t="s">
        <v>1776</v>
      </c>
      <c r="L146" s="6" t="s">
        <v>1776</v>
      </c>
      <c r="M146" s="6" t="s">
        <v>1780</v>
      </c>
      <c r="N146" s="6" t="s">
        <v>70</v>
      </c>
      <c r="O146" s="42" t="str">
        <f t="shared" si="2"/>
        <v>10399</v>
      </c>
    </row>
    <row r="147" spans="1:15" hidden="1">
      <c r="A147" s="6" t="s">
        <v>1955</v>
      </c>
      <c r="B147" s="6" t="s">
        <v>1956</v>
      </c>
      <c r="C147" s="6" t="s">
        <v>441</v>
      </c>
      <c r="D147" s="6" t="s">
        <v>1775</v>
      </c>
      <c r="E147" s="6" t="s">
        <v>39</v>
      </c>
      <c r="F147" s="6" t="s">
        <v>40</v>
      </c>
      <c r="G147" s="6" t="s">
        <v>127</v>
      </c>
      <c r="H147" s="6" t="s">
        <v>442</v>
      </c>
      <c r="I147" s="6" t="s">
        <v>212</v>
      </c>
      <c r="J147" s="6" t="s">
        <v>38</v>
      </c>
      <c r="K147" s="6" t="s">
        <v>1776</v>
      </c>
      <c r="L147" s="6" t="s">
        <v>1776</v>
      </c>
      <c r="M147" s="6" t="s">
        <v>1780</v>
      </c>
      <c r="N147" s="6" t="s">
        <v>49</v>
      </c>
      <c r="O147" s="42" t="str">
        <f t="shared" si="2"/>
        <v>10400</v>
      </c>
    </row>
    <row r="148" spans="1:15" hidden="1">
      <c r="A148" s="6" t="s">
        <v>2187</v>
      </c>
      <c r="B148" s="6" t="s">
        <v>2188</v>
      </c>
      <c r="C148" s="6" t="s">
        <v>210</v>
      </c>
      <c r="D148" s="6" t="s">
        <v>1775</v>
      </c>
      <c r="E148" s="6" t="s">
        <v>39</v>
      </c>
      <c r="F148" s="6" t="s">
        <v>197</v>
      </c>
      <c r="G148" s="6" t="s">
        <v>202</v>
      </c>
      <c r="H148" s="6" t="s">
        <v>211</v>
      </c>
      <c r="I148" s="6" t="s">
        <v>212</v>
      </c>
      <c r="J148" s="6" t="s">
        <v>133</v>
      </c>
      <c r="K148" s="6" t="s">
        <v>1776</v>
      </c>
      <c r="L148" s="6" t="s">
        <v>1776</v>
      </c>
      <c r="M148" s="6" t="s">
        <v>1784</v>
      </c>
      <c r="N148" s="6" t="s">
        <v>64</v>
      </c>
      <c r="O148" s="42" t="str">
        <f t="shared" si="2"/>
        <v>10401</v>
      </c>
    </row>
    <row r="149" spans="1:15" hidden="1">
      <c r="A149" s="6" t="s">
        <v>2006</v>
      </c>
      <c r="B149" s="6" t="s">
        <v>2007</v>
      </c>
      <c r="C149" s="6" t="s">
        <v>759</v>
      </c>
      <c r="D149" s="6" t="s">
        <v>1775</v>
      </c>
      <c r="E149" s="6" t="s">
        <v>39</v>
      </c>
      <c r="F149" s="6" t="s">
        <v>40</v>
      </c>
      <c r="G149" s="6" t="s">
        <v>760</v>
      </c>
      <c r="H149" s="6" t="s">
        <v>761</v>
      </c>
      <c r="I149" s="6" t="s">
        <v>212</v>
      </c>
      <c r="J149" s="6" t="s">
        <v>38</v>
      </c>
      <c r="K149" s="6" t="s">
        <v>1776</v>
      </c>
      <c r="L149" s="6" t="s">
        <v>1776</v>
      </c>
      <c r="M149" s="6" t="s">
        <v>1780</v>
      </c>
      <c r="N149" s="6" t="s">
        <v>163</v>
      </c>
      <c r="O149" s="42" t="str">
        <f t="shared" si="2"/>
        <v>10402</v>
      </c>
    </row>
    <row r="150" spans="1:15" hidden="1">
      <c r="A150" s="6" t="s">
        <v>2193</v>
      </c>
      <c r="B150" s="6" t="s">
        <v>2194</v>
      </c>
      <c r="C150" s="6" t="s">
        <v>482</v>
      </c>
      <c r="D150" s="6" t="s">
        <v>1775</v>
      </c>
      <c r="E150" s="6" t="s">
        <v>39</v>
      </c>
      <c r="F150" s="6" t="s">
        <v>197</v>
      </c>
      <c r="G150" s="6" t="s">
        <v>483</v>
      </c>
      <c r="H150" s="6" t="s">
        <v>199</v>
      </c>
      <c r="I150" s="6" t="s">
        <v>484</v>
      </c>
      <c r="J150" s="6" t="s">
        <v>38</v>
      </c>
      <c r="K150" s="6" t="s">
        <v>1776</v>
      </c>
      <c r="L150" s="6" t="s">
        <v>1776</v>
      </c>
      <c r="M150" s="6" t="s">
        <v>1780</v>
      </c>
      <c r="N150" s="6" t="s">
        <v>64</v>
      </c>
      <c r="O150" s="42" t="str">
        <f t="shared" si="2"/>
        <v>10406</v>
      </c>
    </row>
    <row r="151" spans="1:15" hidden="1">
      <c r="A151" s="6" t="s">
        <v>2550</v>
      </c>
      <c r="B151" s="6" t="s">
        <v>2551</v>
      </c>
      <c r="C151" s="6" t="s">
        <v>456</v>
      </c>
      <c r="D151" s="6" t="s">
        <v>1775</v>
      </c>
      <c r="E151" s="6" t="s">
        <v>39</v>
      </c>
      <c r="F151" s="6" t="s">
        <v>40</v>
      </c>
      <c r="G151" s="6" t="s">
        <v>457</v>
      </c>
      <c r="H151" s="6" t="s">
        <v>458</v>
      </c>
      <c r="I151" s="6" t="s">
        <v>459</v>
      </c>
      <c r="J151" s="6" t="s">
        <v>133</v>
      </c>
      <c r="K151" s="6" t="s">
        <v>1776</v>
      </c>
      <c r="L151" s="6" t="s">
        <v>1776</v>
      </c>
      <c r="M151" s="6" t="s">
        <v>1784</v>
      </c>
      <c r="N151" s="6" t="s">
        <v>116</v>
      </c>
      <c r="O151" s="42" t="str">
        <f t="shared" si="2"/>
        <v>10412</v>
      </c>
    </row>
    <row r="152" spans="1:15" hidden="1">
      <c r="A152" s="6" t="s">
        <v>2147</v>
      </c>
      <c r="B152" s="6" t="s">
        <v>2148</v>
      </c>
      <c r="C152" s="6" t="s">
        <v>780</v>
      </c>
      <c r="D152" s="6" t="s">
        <v>1775</v>
      </c>
      <c r="E152" s="6" t="s">
        <v>39</v>
      </c>
      <c r="F152" s="6" t="s">
        <v>40</v>
      </c>
      <c r="G152" s="6" t="s">
        <v>311</v>
      </c>
      <c r="H152" s="6" t="s">
        <v>62</v>
      </c>
      <c r="I152" s="6" t="s">
        <v>266</v>
      </c>
      <c r="J152" s="6" t="s">
        <v>38</v>
      </c>
      <c r="K152" s="6" t="s">
        <v>1776</v>
      </c>
      <c r="L152" s="6" t="s">
        <v>1776</v>
      </c>
      <c r="M152" s="6" t="s">
        <v>1780</v>
      </c>
      <c r="N152" s="6" t="s">
        <v>64</v>
      </c>
      <c r="O152" s="42" t="str">
        <f t="shared" si="2"/>
        <v>10418</v>
      </c>
    </row>
    <row r="153" spans="1:15" hidden="1">
      <c r="A153" s="6" t="s">
        <v>2025</v>
      </c>
      <c r="B153" s="6" t="s">
        <v>2026</v>
      </c>
      <c r="C153" s="6" t="s">
        <v>264</v>
      </c>
      <c r="D153" s="6" t="s">
        <v>1775</v>
      </c>
      <c r="E153" s="6" t="s">
        <v>39</v>
      </c>
      <c r="F153" s="6" t="s">
        <v>40</v>
      </c>
      <c r="G153" s="6" t="s">
        <v>134</v>
      </c>
      <c r="H153" s="6" t="s">
        <v>265</v>
      </c>
      <c r="I153" s="6" t="s">
        <v>266</v>
      </c>
      <c r="J153" s="6" t="s">
        <v>133</v>
      </c>
      <c r="K153" s="6" t="s">
        <v>1776</v>
      </c>
      <c r="L153" s="6" t="s">
        <v>1776</v>
      </c>
      <c r="M153" s="6" t="s">
        <v>1966</v>
      </c>
      <c r="N153" s="6" t="s">
        <v>64</v>
      </c>
      <c r="O153" s="42" t="str">
        <f t="shared" si="2"/>
        <v>10419</v>
      </c>
    </row>
    <row r="154" spans="1:15" hidden="1">
      <c r="A154" s="6" t="s">
        <v>1836</v>
      </c>
      <c r="B154" s="6" t="s">
        <v>1837</v>
      </c>
      <c r="C154" s="6" t="s">
        <v>722</v>
      </c>
      <c r="D154" s="6" t="s">
        <v>1775</v>
      </c>
      <c r="E154" s="6" t="s">
        <v>39</v>
      </c>
      <c r="F154" s="6" t="s">
        <v>40</v>
      </c>
      <c r="G154" s="6" t="s">
        <v>67</v>
      </c>
      <c r="H154" s="6" t="s">
        <v>91</v>
      </c>
      <c r="I154" s="6" t="s">
        <v>266</v>
      </c>
      <c r="J154" s="6" t="s">
        <v>38</v>
      </c>
      <c r="K154" s="6" t="s">
        <v>1776</v>
      </c>
      <c r="L154" s="6" t="s">
        <v>1776</v>
      </c>
      <c r="M154" s="6" t="s">
        <v>1780</v>
      </c>
      <c r="N154" s="6" t="s">
        <v>70</v>
      </c>
      <c r="O154" s="42" t="str">
        <f t="shared" si="2"/>
        <v>10420</v>
      </c>
    </row>
    <row r="155" spans="1:15" hidden="1">
      <c r="A155" s="6" t="s">
        <v>2027</v>
      </c>
      <c r="B155" s="6" t="s">
        <v>2028</v>
      </c>
      <c r="C155" s="6" t="s">
        <v>609</v>
      </c>
      <c r="D155" s="6" t="s">
        <v>1775</v>
      </c>
      <c r="E155" s="6" t="s">
        <v>39</v>
      </c>
      <c r="F155" s="6" t="s">
        <v>40</v>
      </c>
      <c r="G155" s="6" t="s">
        <v>492</v>
      </c>
      <c r="H155" s="6" t="s">
        <v>140</v>
      </c>
      <c r="I155" s="6" t="s">
        <v>610</v>
      </c>
      <c r="J155" s="6" t="s">
        <v>133</v>
      </c>
      <c r="K155" s="6" t="s">
        <v>1776</v>
      </c>
      <c r="L155" s="6" t="s">
        <v>1776</v>
      </c>
      <c r="M155" s="6" t="s">
        <v>1966</v>
      </c>
      <c r="N155" s="6" t="s">
        <v>130</v>
      </c>
      <c r="O155" s="42" t="str">
        <f t="shared" si="2"/>
        <v>10421</v>
      </c>
    </row>
    <row r="156" spans="1:15" hidden="1">
      <c r="A156" s="6" t="s">
        <v>2060</v>
      </c>
      <c r="B156" s="6" t="s">
        <v>2061</v>
      </c>
      <c r="C156" s="6" t="s">
        <v>626</v>
      </c>
      <c r="D156" s="6" t="s">
        <v>1775</v>
      </c>
      <c r="E156" s="6" t="s">
        <v>39</v>
      </c>
      <c r="F156" s="6" t="s">
        <v>40</v>
      </c>
      <c r="G156" s="6" t="s">
        <v>160</v>
      </c>
      <c r="H156" s="6" t="s">
        <v>627</v>
      </c>
      <c r="I156" s="6" t="s">
        <v>628</v>
      </c>
      <c r="J156" s="6" t="s">
        <v>133</v>
      </c>
      <c r="K156" s="6" t="s">
        <v>1776</v>
      </c>
      <c r="L156" s="6" t="s">
        <v>1776</v>
      </c>
      <c r="M156" s="6" t="s">
        <v>1784</v>
      </c>
      <c r="N156" s="6" t="s">
        <v>130</v>
      </c>
      <c r="O156" s="42" t="str">
        <f t="shared" si="2"/>
        <v>10431</v>
      </c>
    </row>
    <row r="157" spans="1:15" hidden="1">
      <c r="A157" s="6" t="s">
        <v>2189</v>
      </c>
      <c r="B157" s="6" t="s">
        <v>2190</v>
      </c>
      <c r="C157" s="6" t="s">
        <v>501</v>
      </c>
      <c r="D157" s="6" t="s">
        <v>1775</v>
      </c>
      <c r="E157" s="6" t="s">
        <v>39</v>
      </c>
      <c r="F157" s="6" t="s">
        <v>40</v>
      </c>
      <c r="G157" s="6" t="s">
        <v>207</v>
      </c>
      <c r="H157" s="6" t="s">
        <v>211</v>
      </c>
      <c r="I157" s="6" t="s">
        <v>502</v>
      </c>
      <c r="J157" s="6" t="s">
        <v>133</v>
      </c>
      <c r="K157" s="6" t="s">
        <v>1776</v>
      </c>
      <c r="L157" s="6" t="s">
        <v>1776</v>
      </c>
      <c r="M157" s="6" t="s">
        <v>1784</v>
      </c>
      <c r="N157" s="6" t="s">
        <v>64</v>
      </c>
      <c r="O157" s="42" t="str">
        <f t="shared" si="2"/>
        <v>10435</v>
      </c>
    </row>
    <row r="158" spans="1:15" hidden="1">
      <c r="A158" s="6" t="s">
        <v>2143</v>
      </c>
      <c r="B158" s="6" t="s">
        <v>2144</v>
      </c>
      <c r="C158" s="6" t="s">
        <v>376</v>
      </c>
      <c r="D158" s="6" t="s">
        <v>1775</v>
      </c>
      <c r="E158" s="6" t="s">
        <v>39</v>
      </c>
      <c r="F158" s="6" t="s">
        <v>40</v>
      </c>
      <c r="G158" s="6" t="s">
        <v>311</v>
      </c>
      <c r="H158" s="6" t="s">
        <v>77</v>
      </c>
      <c r="I158" s="6" t="s">
        <v>377</v>
      </c>
      <c r="J158" s="6" t="s">
        <v>38</v>
      </c>
      <c r="K158" s="6" t="s">
        <v>1776</v>
      </c>
      <c r="L158" s="6" t="s">
        <v>1776</v>
      </c>
      <c r="M158" s="6" t="s">
        <v>1780</v>
      </c>
      <c r="N158" s="6" t="s">
        <v>74</v>
      </c>
      <c r="O158" s="42" t="str">
        <f t="shared" si="2"/>
        <v>10439</v>
      </c>
    </row>
    <row r="159" spans="1:15" hidden="1">
      <c r="A159" s="6" t="s">
        <v>2054</v>
      </c>
      <c r="B159" s="6" t="s">
        <v>2055</v>
      </c>
      <c r="C159" s="6" t="s">
        <v>151</v>
      </c>
      <c r="D159" s="6" t="s">
        <v>1775</v>
      </c>
      <c r="E159" s="6" t="s">
        <v>39</v>
      </c>
      <c r="F159" s="6" t="s">
        <v>40</v>
      </c>
      <c r="G159" s="6" t="s">
        <v>148</v>
      </c>
      <c r="H159" s="6" t="s">
        <v>152</v>
      </c>
      <c r="I159" s="6" t="s">
        <v>153</v>
      </c>
      <c r="J159" s="6" t="s">
        <v>133</v>
      </c>
      <c r="K159" s="6" t="s">
        <v>1776</v>
      </c>
      <c r="L159" s="6" t="s">
        <v>1776</v>
      </c>
      <c r="M159" s="6" t="s">
        <v>1784</v>
      </c>
      <c r="N159" s="6" t="s">
        <v>70</v>
      </c>
      <c r="O159" s="42" t="str">
        <f t="shared" si="2"/>
        <v>10444</v>
      </c>
    </row>
    <row r="160" spans="1:15" hidden="1">
      <c r="A160" s="6" t="s">
        <v>1901</v>
      </c>
      <c r="B160" s="6" t="s">
        <v>1902</v>
      </c>
      <c r="C160" s="6" t="s">
        <v>581</v>
      </c>
      <c r="D160" s="6" t="s">
        <v>1775</v>
      </c>
      <c r="E160" s="6" t="s">
        <v>39</v>
      </c>
      <c r="F160" s="6" t="s">
        <v>40</v>
      </c>
      <c r="G160" s="6" t="s">
        <v>87</v>
      </c>
      <c r="H160" s="6" t="s">
        <v>91</v>
      </c>
      <c r="I160" s="6" t="s">
        <v>582</v>
      </c>
      <c r="J160" s="6" t="s">
        <v>38</v>
      </c>
      <c r="K160" s="6" t="s">
        <v>1776</v>
      </c>
      <c r="L160" s="6" t="s">
        <v>1776</v>
      </c>
      <c r="M160" s="6" t="s">
        <v>1780</v>
      </c>
      <c r="N160" s="6" t="s">
        <v>70</v>
      </c>
      <c r="O160" s="42" t="str">
        <f t="shared" si="2"/>
        <v>10447</v>
      </c>
    </row>
    <row r="161" spans="1:15" hidden="1">
      <c r="A161" s="6" t="s">
        <v>3700</v>
      </c>
      <c r="B161" s="6" t="s">
        <v>3701</v>
      </c>
      <c r="C161" s="9" t="s">
        <v>260</v>
      </c>
      <c r="D161" s="8" t="s">
        <v>85</v>
      </c>
      <c r="E161" s="6" t="s">
        <v>39</v>
      </c>
      <c r="F161" s="6" t="s">
        <v>40</v>
      </c>
      <c r="G161" s="6" t="s">
        <v>109</v>
      </c>
      <c r="H161" s="6" t="s">
        <v>261</v>
      </c>
      <c r="I161" s="6" t="s">
        <v>262</v>
      </c>
      <c r="J161" s="6" t="s">
        <v>38</v>
      </c>
      <c r="K161" s="6" t="s">
        <v>1776</v>
      </c>
      <c r="L161" s="8" t="s">
        <v>263</v>
      </c>
      <c r="M161" s="6" t="s">
        <v>1780</v>
      </c>
      <c r="N161" s="6" t="s">
        <v>64</v>
      </c>
      <c r="O161" s="42" t="str">
        <f t="shared" si="2"/>
        <v>10453</v>
      </c>
    </row>
    <row r="162" spans="1:15" hidden="1">
      <c r="A162" s="6" t="s">
        <v>1899</v>
      </c>
      <c r="B162" s="6" t="s">
        <v>1900</v>
      </c>
      <c r="C162" s="6" t="s">
        <v>580</v>
      </c>
      <c r="D162" s="6" t="s">
        <v>1775</v>
      </c>
      <c r="E162" s="6" t="s">
        <v>39</v>
      </c>
      <c r="F162" s="6" t="s">
        <v>40</v>
      </c>
      <c r="G162" s="6" t="s">
        <v>87</v>
      </c>
      <c r="H162" s="6" t="s">
        <v>237</v>
      </c>
      <c r="I162" s="6" t="s">
        <v>262</v>
      </c>
      <c r="J162" s="6" t="s">
        <v>38</v>
      </c>
      <c r="K162" s="6" t="s">
        <v>1776</v>
      </c>
      <c r="L162" s="6" t="s">
        <v>1776</v>
      </c>
      <c r="M162" s="6" t="s">
        <v>1780</v>
      </c>
      <c r="N162" s="6" t="s">
        <v>116</v>
      </c>
      <c r="O162" s="42" t="str">
        <f t="shared" si="2"/>
        <v>10454</v>
      </c>
    </row>
    <row r="163" spans="1:15" hidden="1">
      <c r="A163" s="6" t="s">
        <v>1987</v>
      </c>
      <c r="B163" s="6" t="s">
        <v>1988</v>
      </c>
      <c r="C163" s="6" t="s">
        <v>753</v>
      </c>
      <c r="D163" s="6" t="s">
        <v>1775</v>
      </c>
      <c r="E163" s="6" t="s">
        <v>39</v>
      </c>
      <c r="F163" s="6" t="s">
        <v>40</v>
      </c>
      <c r="G163" s="6" t="s">
        <v>67</v>
      </c>
      <c r="H163" s="6" t="s">
        <v>103</v>
      </c>
      <c r="I163" s="6" t="s">
        <v>742</v>
      </c>
      <c r="J163" s="6" t="s">
        <v>38</v>
      </c>
      <c r="K163" s="6" t="s">
        <v>1776</v>
      </c>
      <c r="L163" s="6" t="s">
        <v>1776</v>
      </c>
      <c r="M163" s="6" t="s">
        <v>1966</v>
      </c>
      <c r="N163" s="6" t="s">
        <v>70</v>
      </c>
      <c r="O163" s="42" t="str">
        <f t="shared" si="2"/>
        <v>10455</v>
      </c>
    </row>
    <row r="164" spans="1:15" hidden="1">
      <c r="A164" s="6" t="s">
        <v>1903</v>
      </c>
      <c r="B164" s="6" t="s">
        <v>1904</v>
      </c>
      <c r="C164" s="6" t="s">
        <v>741</v>
      </c>
      <c r="D164" s="6" t="s">
        <v>1775</v>
      </c>
      <c r="E164" s="6" t="s">
        <v>39</v>
      </c>
      <c r="F164" s="6" t="s">
        <v>40</v>
      </c>
      <c r="G164" s="6" t="s">
        <v>233</v>
      </c>
      <c r="H164" s="6" t="s">
        <v>68</v>
      </c>
      <c r="I164" s="6" t="s">
        <v>742</v>
      </c>
      <c r="J164" s="6" t="s">
        <v>38</v>
      </c>
      <c r="K164" s="6" t="s">
        <v>1776</v>
      </c>
      <c r="L164" s="6" t="s">
        <v>1776</v>
      </c>
      <c r="M164" s="6" t="s">
        <v>1780</v>
      </c>
      <c r="N164" s="6" t="s">
        <v>70</v>
      </c>
      <c r="O164" s="42" t="str">
        <f t="shared" si="2"/>
        <v>10456</v>
      </c>
    </row>
    <row r="165" spans="1:15" hidden="1">
      <c r="A165" s="6" t="s">
        <v>2041</v>
      </c>
      <c r="B165" s="6" t="s">
        <v>2042</v>
      </c>
      <c r="C165" s="6" t="s">
        <v>618</v>
      </c>
      <c r="D165" s="6" t="s">
        <v>1775</v>
      </c>
      <c r="E165" s="6" t="s">
        <v>39</v>
      </c>
      <c r="F165" s="6" t="s">
        <v>40</v>
      </c>
      <c r="G165" s="6" t="s">
        <v>457</v>
      </c>
      <c r="H165" s="6" t="s">
        <v>619</v>
      </c>
      <c r="I165" s="6" t="s">
        <v>620</v>
      </c>
      <c r="J165" s="6" t="s">
        <v>133</v>
      </c>
      <c r="K165" s="6" t="s">
        <v>1776</v>
      </c>
      <c r="L165" s="6" t="s">
        <v>1776</v>
      </c>
      <c r="M165" s="6" t="s">
        <v>1784</v>
      </c>
      <c r="N165" s="6" t="s">
        <v>121</v>
      </c>
      <c r="O165" s="42" t="str">
        <f t="shared" si="2"/>
        <v>10457</v>
      </c>
    </row>
    <row r="166" spans="1:15" hidden="1">
      <c r="A166" s="6" t="s">
        <v>1856</v>
      </c>
      <c r="B166" s="6" t="s">
        <v>1857</v>
      </c>
      <c r="C166" s="6" t="s">
        <v>724</v>
      </c>
      <c r="D166" s="6" t="s">
        <v>1775</v>
      </c>
      <c r="E166" s="6" t="s">
        <v>39</v>
      </c>
      <c r="F166" s="6" t="s">
        <v>40</v>
      </c>
      <c r="G166" s="6" t="s">
        <v>67</v>
      </c>
      <c r="H166" s="6" t="s">
        <v>291</v>
      </c>
      <c r="I166" s="6" t="s">
        <v>725</v>
      </c>
      <c r="J166" s="6" t="s">
        <v>38</v>
      </c>
      <c r="K166" s="6" t="s">
        <v>1776</v>
      </c>
      <c r="L166" s="6" t="s">
        <v>1776</v>
      </c>
      <c r="M166" s="6" t="s">
        <v>1780</v>
      </c>
      <c r="N166" s="6" t="s">
        <v>64</v>
      </c>
      <c r="O166" s="42" t="str">
        <f t="shared" si="2"/>
        <v>10458</v>
      </c>
    </row>
    <row r="167" spans="1:15" hidden="1">
      <c r="A167" s="6" t="s">
        <v>2161</v>
      </c>
      <c r="B167" s="6" t="s">
        <v>2162</v>
      </c>
      <c r="C167" s="6" t="s">
        <v>781</v>
      </c>
      <c r="D167" s="6" t="s">
        <v>1775</v>
      </c>
      <c r="E167" s="6" t="s">
        <v>39</v>
      </c>
      <c r="F167" s="6" t="s">
        <v>40</v>
      </c>
      <c r="G167" s="6" t="s">
        <v>56</v>
      </c>
      <c r="H167" s="6" t="s">
        <v>72</v>
      </c>
      <c r="I167" s="6" t="s">
        <v>379</v>
      </c>
      <c r="J167" s="6" t="s">
        <v>38</v>
      </c>
      <c r="K167" s="6" t="s">
        <v>1776</v>
      </c>
      <c r="L167" s="6" t="s">
        <v>1776</v>
      </c>
      <c r="M167" s="6" t="s">
        <v>1780</v>
      </c>
      <c r="N167" s="6" t="s">
        <v>74</v>
      </c>
      <c r="O167" s="42" t="str">
        <f t="shared" si="2"/>
        <v>10460</v>
      </c>
    </row>
    <row r="168" spans="1:15" hidden="1">
      <c r="A168" s="8" t="s">
        <v>3645</v>
      </c>
      <c r="B168" s="8" t="s">
        <v>1776</v>
      </c>
      <c r="C168" s="8" t="s">
        <v>378</v>
      </c>
      <c r="D168" s="8" t="s">
        <v>85</v>
      </c>
      <c r="E168" s="8" t="s">
        <v>39</v>
      </c>
      <c r="F168" s="8" t="s">
        <v>40</v>
      </c>
      <c r="G168" s="8" t="s">
        <v>67</v>
      </c>
      <c r="H168" s="8" t="s">
        <v>62</v>
      </c>
      <c r="I168" s="8" t="s">
        <v>379</v>
      </c>
      <c r="J168" s="8" t="s">
        <v>38</v>
      </c>
      <c r="K168" s="6" t="s">
        <v>1776</v>
      </c>
      <c r="L168" s="8" t="s">
        <v>380</v>
      </c>
      <c r="M168" s="8" t="s">
        <v>1780</v>
      </c>
      <c r="N168" s="8" t="s">
        <v>195</v>
      </c>
      <c r="O168" s="42" t="str">
        <f t="shared" si="2"/>
        <v>10461</v>
      </c>
    </row>
    <row r="169" spans="1:15" hidden="1">
      <c r="A169" s="6" t="s">
        <v>1989</v>
      </c>
      <c r="B169" s="6" t="s">
        <v>1990</v>
      </c>
      <c r="C169" s="6" t="s">
        <v>351</v>
      </c>
      <c r="D169" s="6" t="s">
        <v>1775</v>
      </c>
      <c r="E169" s="6" t="s">
        <v>39</v>
      </c>
      <c r="F169" s="6" t="s">
        <v>40</v>
      </c>
      <c r="G169" s="6" t="s">
        <v>253</v>
      </c>
      <c r="H169" s="6" t="s">
        <v>254</v>
      </c>
      <c r="I169" s="6" t="s">
        <v>352</v>
      </c>
      <c r="J169" s="6" t="s">
        <v>38</v>
      </c>
      <c r="K169" s="6" t="s">
        <v>1776</v>
      </c>
      <c r="L169" s="6" t="s">
        <v>1776</v>
      </c>
      <c r="M169" s="6" t="s">
        <v>1966</v>
      </c>
      <c r="N169" s="6" t="s">
        <v>74</v>
      </c>
      <c r="O169" s="42" t="str">
        <f t="shared" si="2"/>
        <v>10464</v>
      </c>
    </row>
    <row r="170" spans="1:15" hidden="1">
      <c r="A170" s="6" t="s">
        <v>2047</v>
      </c>
      <c r="B170" s="6" t="s">
        <v>2048</v>
      </c>
      <c r="C170" s="6" t="s">
        <v>764</v>
      </c>
      <c r="D170" s="6" t="s">
        <v>1775</v>
      </c>
      <c r="E170" s="6" t="s">
        <v>39</v>
      </c>
      <c r="F170" s="6" t="s">
        <v>814</v>
      </c>
      <c r="G170" s="6" t="s">
        <v>148</v>
      </c>
      <c r="H170" s="6" t="s">
        <v>682</v>
      </c>
      <c r="I170" s="6" t="s">
        <v>765</v>
      </c>
      <c r="J170" s="6" t="s">
        <v>133</v>
      </c>
      <c r="K170" s="6" t="s">
        <v>1776</v>
      </c>
      <c r="L170" s="6" t="s">
        <v>1776</v>
      </c>
      <c r="M170" s="6" t="s">
        <v>1784</v>
      </c>
      <c r="N170" s="6" t="s">
        <v>64</v>
      </c>
      <c r="O170" s="42" t="str">
        <f t="shared" si="2"/>
        <v>10467</v>
      </c>
    </row>
    <row r="171" spans="1:15" hidden="1">
      <c r="A171" s="6" t="s">
        <v>2317</v>
      </c>
      <c r="B171" s="6" t="s">
        <v>2318</v>
      </c>
      <c r="C171" s="6" t="s">
        <v>499</v>
      </c>
      <c r="D171" s="6" t="s">
        <v>1775</v>
      </c>
      <c r="E171" s="6" t="s">
        <v>39</v>
      </c>
      <c r="F171" s="6" t="s">
        <v>40</v>
      </c>
      <c r="G171" s="6" t="s">
        <v>41</v>
      </c>
      <c r="H171" s="6" t="s">
        <v>47</v>
      </c>
      <c r="I171" s="6" t="s">
        <v>500</v>
      </c>
      <c r="J171" s="6" t="s">
        <v>133</v>
      </c>
      <c r="K171" s="6" t="s">
        <v>1776</v>
      </c>
      <c r="L171" s="6" t="s">
        <v>1776</v>
      </c>
      <c r="M171" s="6" t="s">
        <v>1784</v>
      </c>
      <c r="N171" s="6" t="s">
        <v>74</v>
      </c>
      <c r="O171" s="42" t="str">
        <f t="shared" si="2"/>
        <v>10469</v>
      </c>
    </row>
    <row r="172" spans="1:15" hidden="1">
      <c r="A172" s="6" t="s">
        <v>2127</v>
      </c>
      <c r="B172" s="6" t="s">
        <v>2128</v>
      </c>
      <c r="C172" s="6" t="s">
        <v>370</v>
      </c>
      <c r="D172" s="6" t="s">
        <v>1775</v>
      </c>
      <c r="E172" s="6" t="s">
        <v>39</v>
      </c>
      <c r="F172" s="6" t="s">
        <v>197</v>
      </c>
      <c r="G172" s="6" t="s">
        <v>282</v>
      </c>
      <c r="H172" s="6" t="s">
        <v>199</v>
      </c>
      <c r="I172" s="6" t="s">
        <v>371</v>
      </c>
      <c r="J172" s="6" t="s">
        <v>38</v>
      </c>
      <c r="K172" s="6" t="s">
        <v>1776</v>
      </c>
      <c r="L172" s="6" t="s">
        <v>1776</v>
      </c>
      <c r="M172" s="6" t="s">
        <v>1780</v>
      </c>
      <c r="N172" s="6" t="s">
        <v>64</v>
      </c>
      <c r="O172" s="42" t="str">
        <f t="shared" si="2"/>
        <v>10472</v>
      </c>
    </row>
    <row r="173" spans="1:15" hidden="1">
      <c r="A173" s="6" t="s">
        <v>2215</v>
      </c>
      <c r="B173" s="6" t="s">
        <v>2216</v>
      </c>
      <c r="C173" s="6" t="s">
        <v>1057</v>
      </c>
      <c r="D173" s="6" t="s">
        <v>1775</v>
      </c>
      <c r="E173" s="6" t="s">
        <v>39</v>
      </c>
      <c r="F173" s="6" t="s">
        <v>40</v>
      </c>
      <c r="G173" s="6" t="s">
        <v>67</v>
      </c>
      <c r="H173" s="6" t="s">
        <v>62</v>
      </c>
      <c r="I173" s="6" t="s">
        <v>413</v>
      </c>
      <c r="J173" s="6" t="s">
        <v>38</v>
      </c>
      <c r="K173" s="6" t="s">
        <v>1776</v>
      </c>
      <c r="L173" s="6" t="s">
        <v>1776</v>
      </c>
      <c r="M173" s="6" t="s">
        <v>1780</v>
      </c>
      <c r="N173" s="6" t="s">
        <v>64</v>
      </c>
      <c r="O173" s="42" t="str">
        <f t="shared" si="2"/>
        <v>10474</v>
      </c>
    </row>
    <row r="174" spans="1:15" hidden="1">
      <c r="A174" s="6" t="s">
        <v>2891</v>
      </c>
      <c r="B174" s="6" t="s">
        <v>2892</v>
      </c>
      <c r="C174" s="6" t="s">
        <v>343</v>
      </c>
      <c r="D174" s="6" t="s">
        <v>1775</v>
      </c>
      <c r="E174" s="6" t="s">
        <v>39</v>
      </c>
      <c r="F174" s="6" t="s">
        <v>40</v>
      </c>
      <c r="G174" s="6" t="s">
        <v>318</v>
      </c>
      <c r="H174" s="6" t="s">
        <v>250</v>
      </c>
      <c r="I174" s="6" t="s">
        <v>344</v>
      </c>
      <c r="J174" s="6" t="s">
        <v>38</v>
      </c>
      <c r="K174" s="6" t="s">
        <v>1776</v>
      </c>
      <c r="L174" s="6" t="s">
        <v>1776</v>
      </c>
      <c r="M174" s="6" t="s">
        <v>1780</v>
      </c>
      <c r="N174" s="6" t="s">
        <v>116</v>
      </c>
      <c r="O174" s="42" t="str">
        <f t="shared" si="2"/>
        <v>10479</v>
      </c>
    </row>
    <row r="175" spans="1:15" hidden="1">
      <c r="A175" s="6" t="s">
        <v>2129</v>
      </c>
      <c r="B175" s="6" t="s">
        <v>2130</v>
      </c>
      <c r="C175" s="6" t="s">
        <v>467</v>
      </c>
      <c r="D175" s="6" t="s">
        <v>1775</v>
      </c>
      <c r="E175" s="6" t="s">
        <v>39</v>
      </c>
      <c r="F175" s="6" t="s">
        <v>40</v>
      </c>
      <c r="G175" s="6" t="s">
        <v>311</v>
      </c>
      <c r="H175" s="6" t="s">
        <v>62</v>
      </c>
      <c r="I175" s="6" t="s">
        <v>468</v>
      </c>
      <c r="J175" s="6" t="s">
        <v>38</v>
      </c>
      <c r="K175" s="6" t="s">
        <v>1776</v>
      </c>
      <c r="L175" s="6" t="s">
        <v>1776</v>
      </c>
      <c r="M175" s="6" t="s">
        <v>1780</v>
      </c>
      <c r="N175" s="6" t="s">
        <v>64</v>
      </c>
      <c r="O175" s="42" t="str">
        <f t="shared" si="2"/>
        <v>10482</v>
      </c>
    </row>
    <row r="176" spans="1:15" hidden="1">
      <c r="A176" s="6" t="s">
        <v>2331</v>
      </c>
      <c r="B176" s="6" t="s">
        <v>2332</v>
      </c>
      <c r="C176" s="6" t="s">
        <v>518</v>
      </c>
      <c r="D176" s="6" t="s">
        <v>1775</v>
      </c>
      <c r="E176" s="6" t="s">
        <v>39</v>
      </c>
      <c r="F176" s="6" t="s">
        <v>40</v>
      </c>
      <c r="G176" s="6" t="s">
        <v>67</v>
      </c>
      <c r="H176" s="6" t="s">
        <v>68</v>
      </c>
      <c r="I176" s="6" t="s">
        <v>312</v>
      </c>
      <c r="J176" s="6" t="s">
        <v>38</v>
      </c>
      <c r="K176" s="6" t="s">
        <v>1776</v>
      </c>
      <c r="L176" s="6" t="s">
        <v>1776</v>
      </c>
      <c r="M176" s="6" t="s">
        <v>1780</v>
      </c>
      <c r="N176" s="6" t="s">
        <v>70</v>
      </c>
      <c r="O176" s="42" t="str">
        <f t="shared" si="2"/>
        <v>10483</v>
      </c>
    </row>
    <row r="177" spans="1:15" hidden="1">
      <c r="A177" s="6" t="s">
        <v>2029</v>
      </c>
      <c r="B177" s="6" t="s">
        <v>2030</v>
      </c>
      <c r="C177" s="6" t="s">
        <v>138</v>
      </c>
      <c r="D177" s="6" t="s">
        <v>1775</v>
      </c>
      <c r="E177" s="6" t="s">
        <v>39</v>
      </c>
      <c r="F177" s="6" t="s">
        <v>40</v>
      </c>
      <c r="G177" s="6" t="s">
        <v>139</v>
      </c>
      <c r="H177" s="6" t="s">
        <v>140</v>
      </c>
      <c r="I177" s="6" t="s">
        <v>141</v>
      </c>
      <c r="J177" s="6" t="s">
        <v>133</v>
      </c>
      <c r="K177" s="6" t="s">
        <v>1776</v>
      </c>
      <c r="L177" s="6" t="s">
        <v>1776</v>
      </c>
      <c r="M177" s="6" t="s">
        <v>1966</v>
      </c>
      <c r="N177" s="6" t="s">
        <v>130</v>
      </c>
      <c r="O177" s="42" t="str">
        <f t="shared" si="2"/>
        <v>10484</v>
      </c>
    </row>
    <row r="178" spans="1:15" hidden="1">
      <c r="A178" s="6" t="s">
        <v>3612</v>
      </c>
      <c r="B178" s="6" t="s">
        <v>3613</v>
      </c>
      <c r="C178" s="6" t="s">
        <v>444</v>
      </c>
      <c r="D178" s="6" t="s">
        <v>1775</v>
      </c>
      <c r="E178" s="6" t="s">
        <v>39</v>
      </c>
      <c r="F178" s="6" t="s">
        <v>40</v>
      </c>
      <c r="G178" s="6" t="s">
        <v>445</v>
      </c>
      <c r="H178" s="6" t="s">
        <v>250</v>
      </c>
      <c r="I178" s="6" t="s">
        <v>141</v>
      </c>
      <c r="J178" s="6" t="s">
        <v>38</v>
      </c>
      <c r="K178" s="6" t="s">
        <v>1776</v>
      </c>
      <c r="L178" s="6" t="s">
        <v>1776</v>
      </c>
      <c r="M178" s="6" t="s">
        <v>1780</v>
      </c>
      <c r="N178" s="6" t="s">
        <v>116</v>
      </c>
      <c r="O178" s="42" t="str">
        <f t="shared" si="2"/>
        <v>10485</v>
      </c>
    </row>
    <row r="179" spans="1:15" hidden="1">
      <c r="A179" s="6" t="s">
        <v>2163</v>
      </c>
      <c r="B179" s="6" t="s">
        <v>2164</v>
      </c>
      <c r="C179" s="6" t="s">
        <v>782</v>
      </c>
      <c r="D179" s="6" t="s">
        <v>1775</v>
      </c>
      <c r="E179" s="6" t="s">
        <v>39</v>
      </c>
      <c r="F179" s="6" t="s">
        <v>40</v>
      </c>
      <c r="G179" s="6" t="s">
        <v>207</v>
      </c>
      <c r="H179" s="6" t="s">
        <v>140</v>
      </c>
      <c r="I179" s="6" t="s">
        <v>783</v>
      </c>
      <c r="J179" s="6" t="s">
        <v>133</v>
      </c>
      <c r="K179" s="6" t="s">
        <v>1776</v>
      </c>
      <c r="L179" s="6" t="s">
        <v>1776</v>
      </c>
      <c r="M179" s="6" t="s">
        <v>1966</v>
      </c>
      <c r="N179" s="6" t="s">
        <v>116</v>
      </c>
      <c r="O179" s="42" t="str">
        <f t="shared" si="2"/>
        <v>10486</v>
      </c>
    </row>
    <row r="180" spans="1:15" hidden="1">
      <c r="A180" s="6" t="s">
        <v>2221</v>
      </c>
      <c r="B180" s="6" t="s">
        <v>2222</v>
      </c>
      <c r="C180" s="6" t="s">
        <v>508</v>
      </c>
      <c r="D180" s="6" t="s">
        <v>1775</v>
      </c>
      <c r="E180" s="6" t="s">
        <v>39</v>
      </c>
      <c r="F180" s="6" t="s">
        <v>40</v>
      </c>
      <c r="G180" s="6" t="s">
        <v>233</v>
      </c>
      <c r="H180" s="6" t="s">
        <v>509</v>
      </c>
      <c r="I180" s="6" t="s">
        <v>304</v>
      </c>
      <c r="J180" s="6" t="s">
        <v>38</v>
      </c>
      <c r="K180" s="6" t="s">
        <v>1776</v>
      </c>
      <c r="L180" s="6" t="s">
        <v>1776</v>
      </c>
      <c r="M180" s="6" t="s">
        <v>1780</v>
      </c>
      <c r="N180" s="6" t="s">
        <v>195</v>
      </c>
      <c r="O180" s="42" t="str">
        <f t="shared" si="2"/>
        <v>10487</v>
      </c>
    </row>
    <row r="181" spans="1:15" ht="15.6" hidden="1">
      <c r="A181" s="10" t="s">
        <v>3738</v>
      </c>
      <c r="C181" s="10" t="s">
        <v>192</v>
      </c>
      <c r="D181" s="8" t="s">
        <v>3733</v>
      </c>
      <c r="E181" s="6" t="s">
        <v>39</v>
      </c>
      <c r="F181" s="6" t="s">
        <v>3736</v>
      </c>
      <c r="G181" s="10" t="s">
        <v>187</v>
      </c>
      <c r="H181" s="41" t="s">
        <v>193</v>
      </c>
      <c r="I181" s="10" t="s">
        <v>194</v>
      </c>
      <c r="J181" s="10" t="s">
        <v>38</v>
      </c>
      <c r="K181" s="6" t="s">
        <v>1776</v>
      </c>
      <c r="L181" s="6" t="s">
        <v>1776</v>
      </c>
      <c r="M181" s="6" t="s">
        <v>1780</v>
      </c>
      <c r="N181" s="39" t="s">
        <v>195</v>
      </c>
      <c r="O181" s="42" t="str">
        <f t="shared" si="2"/>
        <v>10489</v>
      </c>
    </row>
    <row r="182" spans="1:15" hidden="1">
      <c r="A182" s="6" t="s">
        <v>1790</v>
      </c>
      <c r="B182" s="6" t="s">
        <v>1791</v>
      </c>
      <c r="C182" s="6" t="s">
        <v>51</v>
      </c>
      <c r="D182" s="6" t="s">
        <v>1775</v>
      </c>
      <c r="E182" s="6" t="s">
        <v>39</v>
      </c>
      <c r="F182" s="6" t="s">
        <v>52</v>
      </c>
      <c r="G182" s="6" t="s">
        <v>52</v>
      </c>
      <c r="H182" s="6" t="s">
        <v>47</v>
      </c>
      <c r="I182" s="6" t="s">
        <v>53</v>
      </c>
      <c r="J182" s="6" t="s">
        <v>38</v>
      </c>
      <c r="K182" s="6" t="s">
        <v>1776</v>
      </c>
      <c r="L182" s="6" t="s">
        <v>1776</v>
      </c>
      <c r="M182" s="6" t="s">
        <v>1780</v>
      </c>
      <c r="N182" s="6" t="s">
        <v>49</v>
      </c>
      <c r="O182" s="42" t="str">
        <f t="shared" si="2"/>
        <v>10490</v>
      </c>
    </row>
    <row r="183" spans="1:15" hidden="1">
      <c r="A183" s="6" t="s">
        <v>2329</v>
      </c>
      <c r="B183" s="6" t="s">
        <v>2330</v>
      </c>
      <c r="C183" s="6" t="s">
        <v>1023</v>
      </c>
      <c r="D183" s="6" t="s">
        <v>1775</v>
      </c>
      <c r="E183" s="6" t="s">
        <v>39</v>
      </c>
      <c r="F183" s="6" t="s">
        <v>40</v>
      </c>
      <c r="G183" s="6" t="s">
        <v>102</v>
      </c>
      <c r="H183" s="6" t="s">
        <v>509</v>
      </c>
      <c r="I183" s="6" t="s">
        <v>301</v>
      </c>
      <c r="J183" s="6" t="s">
        <v>38</v>
      </c>
      <c r="K183" s="6" t="s">
        <v>1776</v>
      </c>
      <c r="L183" s="6" t="s">
        <v>1776</v>
      </c>
      <c r="M183" s="6" t="s">
        <v>1780</v>
      </c>
      <c r="N183" s="6" t="s">
        <v>195</v>
      </c>
      <c r="O183" s="42" t="str">
        <f t="shared" si="2"/>
        <v>10491</v>
      </c>
    </row>
    <row r="184" spans="1:15" hidden="1">
      <c r="A184" s="6" t="s">
        <v>3684</v>
      </c>
      <c r="B184" s="6" t="s">
        <v>3685</v>
      </c>
      <c r="C184" s="9" t="s">
        <v>587</v>
      </c>
      <c r="D184" s="8" t="s">
        <v>85</v>
      </c>
      <c r="E184" s="6" t="s">
        <v>39</v>
      </c>
      <c r="F184" s="6" t="s">
        <v>40</v>
      </c>
      <c r="G184" s="6" t="s">
        <v>127</v>
      </c>
      <c r="H184" s="6" t="s">
        <v>91</v>
      </c>
      <c r="I184" s="6" t="s">
        <v>588</v>
      </c>
      <c r="J184" s="6" t="s">
        <v>38</v>
      </c>
      <c r="K184" s="6" t="s">
        <v>1776</v>
      </c>
      <c r="L184" s="8" t="s">
        <v>263</v>
      </c>
      <c r="M184" s="6" t="s">
        <v>1780</v>
      </c>
      <c r="N184" s="6" t="s">
        <v>121</v>
      </c>
      <c r="O184" s="42" t="str">
        <f t="shared" si="2"/>
        <v>10498</v>
      </c>
    </row>
    <row r="185" spans="1:15" hidden="1">
      <c r="A185" s="6" t="s">
        <v>3688</v>
      </c>
      <c r="B185" s="6" t="s">
        <v>3689</v>
      </c>
      <c r="C185" s="9" t="s">
        <v>336</v>
      </c>
      <c r="D185" s="8" t="s">
        <v>85</v>
      </c>
      <c r="E185" s="6" t="s">
        <v>39</v>
      </c>
      <c r="F185" s="6" t="s">
        <v>40</v>
      </c>
      <c r="G185" s="6" t="s">
        <v>337</v>
      </c>
      <c r="H185" s="6" t="s">
        <v>338</v>
      </c>
      <c r="I185" s="6" t="s">
        <v>339</v>
      </c>
      <c r="J185" s="6" t="s">
        <v>133</v>
      </c>
      <c r="K185" s="6" t="s">
        <v>1776</v>
      </c>
      <c r="L185" s="8" t="s">
        <v>263</v>
      </c>
      <c r="M185" s="6" t="s">
        <v>1784</v>
      </c>
      <c r="N185" s="6" t="s">
        <v>59</v>
      </c>
      <c r="O185" s="42" t="str">
        <f t="shared" si="2"/>
        <v>10500</v>
      </c>
    </row>
    <row r="186" spans="1:15" hidden="1">
      <c r="A186" s="6" t="s">
        <v>1991</v>
      </c>
      <c r="B186" s="6" t="s">
        <v>1992</v>
      </c>
      <c r="C186" s="6" t="s">
        <v>256</v>
      </c>
      <c r="D186" s="6" t="s">
        <v>1775</v>
      </c>
      <c r="E186" s="6" t="s">
        <v>39</v>
      </c>
      <c r="F186" s="6" t="s">
        <v>40</v>
      </c>
      <c r="G186" s="6" t="s">
        <v>257</v>
      </c>
      <c r="H186" s="6" t="s">
        <v>258</v>
      </c>
      <c r="I186" s="6" t="s">
        <v>259</v>
      </c>
      <c r="J186" s="6" t="s">
        <v>38</v>
      </c>
      <c r="K186" s="6" t="s">
        <v>1776</v>
      </c>
      <c r="L186" s="6" t="s">
        <v>1776</v>
      </c>
      <c r="M186" s="6" t="s">
        <v>1966</v>
      </c>
      <c r="N186" s="6" t="s">
        <v>64</v>
      </c>
      <c r="O186" s="42" t="str">
        <f t="shared" si="2"/>
        <v>10501</v>
      </c>
    </row>
    <row r="187" spans="1:15" hidden="1">
      <c r="A187" s="6" t="s">
        <v>3614</v>
      </c>
      <c r="B187" s="6" t="s">
        <v>3615</v>
      </c>
      <c r="C187" s="6" t="s">
        <v>105</v>
      </c>
      <c r="D187" s="6" t="s">
        <v>1775</v>
      </c>
      <c r="E187" s="6" t="s">
        <v>39</v>
      </c>
      <c r="F187" s="6" t="s">
        <v>40</v>
      </c>
      <c r="G187" s="6" t="s">
        <v>106</v>
      </c>
      <c r="H187" s="6" t="s">
        <v>68</v>
      </c>
      <c r="I187" s="6" t="s">
        <v>107</v>
      </c>
      <c r="J187" s="6" t="s">
        <v>38</v>
      </c>
      <c r="K187" s="6" t="s">
        <v>1776</v>
      </c>
      <c r="L187" s="6" t="s">
        <v>1776</v>
      </c>
      <c r="M187" s="6" t="s">
        <v>1780</v>
      </c>
      <c r="N187" s="6" t="s">
        <v>70</v>
      </c>
      <c r="O187" s="42" t="str">
        <f t="shared" si="2"/>
        <v>10505</v>
      </c>
    </row>
    <row r="188" spans="1:15" hidden="1">
      <c r="A188" s="6" t="s">
        <v>2197</v>
      </c>
      <c r="B188" s="6" t="s">
        <v>2198</v>
      </c>
      <c r="C188" s="6" t="s">
        <v>395</v>
      </c>
      <c r="D188" s="6" t="s">
        <v>1775</v>
      </c>
      <c r="E188" s="6" t="s">
        <v>39</v>
      </c>
      <c r="F188" s="6" t="s">
        <v>40</v>
      </c>
      <c r="G188" s="6" t="s">
        <v>287</v>
      </c>
      <c r="H188" s="6" t="s">
        <v>396</v>
      </c>
      <c r="I188" s="6" t="s">
        <v>244</v>
      </c>
      <c r="J188" s="6" t="s">
        <v>38</v>
      </c>
      <c r="K188" s="6" t="s">
        <v>1776</v>
      </c>
      <c r="L188" s="6" t="s">
        <v>1776</v>
      </c>
      <c r="M188" s="6" t="s">
        <v>1780</v>
      </c>
      <c r="N188" s="6" t="s">
        <v>49</v>
      </c>
      <c r="O188" s="42" t="str">
        <f t="shared" si="2"/>
        <v>10507</v>
      </c>
    </row>
    <row r="189" spans="1:15" hidden="1">
      <c r="A189" s="6" t="s">
        <v>1945</v>
      </c>
      <c r="B189" s="6" t="s">
        <v>1946</v>
      </c>
      <c r="C189" s="6" t="s">
        <v>589</v>
      </c>
      <c r="D189" s="6" t="s">
        <v>1775</v>
      </c>
      <c r="E189" s="6" t="s">
        <v>39</v>
      </c>
      <c r="F189" s="6" t="s">
        <v>40</v>
      </c>
      <c r="G189" s="6" t="s">
        <v>127</v>
      </c>
      <c r="H189" s="6" t="s">
        <v>62</v>
      </c>
      <c r="I189" s="6" t="s">
        <v>590</v>
      </c>
      <c r="J189" s="6" t="s">
        <v>38</v>
      </c>
      <c r="K189" s="6" t="s">
        <v>1776</v>
      </c>
      <c r="L189" s="6" t="s">
        <v>1776</v>
      </c>
      <c r="M189" s="6" t="s">
        <v>1780</v>
      </c>
      <c r="N189" s="6" t="s">
        <v>64</v>
      </c>
      <c r="O189" s="42" t="str">
        <f t="shared" si="2"/>
        <v>10511</v>
      </c>
    </row>
    <row r="190" spans="1:15" hidden="1">
      <c r="A190" s="6" t="s">
        <v>1941</v>
      </c>
      <c r="B190" s="6" t="s">
        <v>1942</v>
      </c>
      <c r="C190" s="6" t="s">
        <v>243</v>
      </c>
      <c r="D190" s="6" t="s">
        <v>1775</v>
      </c>
      <c r="E190" s="6" t="s">
        <v>39</v>
      </c>
      <c r="F190" s="6" t="s">
        <v>40</v>
      </c>
      <c r="G190" s="6" t="s">
        <v>83</v>
      </c>
      <c r="H190" s="6" t="s">
        <v>91</v>
      </c>
      <c r="I190" s="6" t="s">
        <v>244</v>
      </c>
      <c r="J190" s="6" t="s">
        <v>38</v>
      </c>
      <c r="K190" s="6" t="s">
        <v>1776</v>
      </c>
      <c r="L190" s="6" t="s">
        <v>1776</v>
      </c>
      <c r="M190" s="6" t="s">
        <v>1780</v>
      </c>
      <c r="N190" s="6" t="s">
        <v>64</v>
      </c>
      <c r="O190" s="42" t="str">
        <f t="shared" si="2"/>
        <v>10512</v>
      </c>
    </row>
    <row r="191" spans="1:15" hidden="1">
      <c r="A191" s="6" t="s">
        <v>2169</v>
      </c>
      <c r="B191" s="6" t="s">
        <v>2170</v>
      </c>
      <c r="C191" s="6" t="s">
        <v>476</v>
      </c>
      <c r="D191" s="6" t="s">
        <v>1775</v>
      </c>
      <c r="E191" s="6" t="s">
        <v>39</v>
      </c>
      <c r="F191" s="6" t="s">
        <v>40</v>
      </c>
      <c r="G191" s="6" t="s">
        <v>382</v>
      </c>
      <c r="H191" s="6" t="s">
        <v>383</v>
      </c>
      <c r="I191" s="6" t="s">
        <v>477</v>
      </c>
      <c r="J191" s="6" t="s">
        <v>133</v>
      </c>
      <c r="K191" s="6" t="s">
        <v>1776</v>
      </c>
      <c r="L191" s="6" t="s">
        <v>1776</v>
      </c>
      <c r="M191" s="6" t="s">
        <v>1784</v>
      </c>
      <c r="N191" s="6" t="s">
        <v>70</v>
      </c>
      <c r="O191" s="42" t="str">
        <f t="shared" si="2"/>
        <v>10518</v>
      </c>
    </row>
    <row r="192" spans="1:15" hidden="1">
      <c r="A192" s="6" t="s">
        <v>2213</v>
      </c>
      <c r="B192" s="6" t="s">
        <v>2214</v>
      </c>
      <c r="C192" s="6" t="s">
        <v>488</v>
      </c>
      <c r="D192" s="6" t="s">
        <v>1775</v>
      </c>
      <c r="E192" s="6" t="s">
        <v>39</v>
      </c>
      <c r="F192" s="6" t="s">
        <v>40</v>
      </c>
      <c r="G192" s="6" t="s">
        <v>489</v>
      </c>
      <c r="H192" s="6" t="s">
        <v>319</v>
      </c>
      <c r="I192" s="6" t="s">
        <v>477</v>
      </c>
      <c r="J192" s="6" t="s">
        <v>38</v>
      </c>
      <c r="K192" s="6" t="s">
        <v>1776</v>
      </c>
      <c r="L192" s="6" t="s">
        <v>1776</v>
      </c>
      <c r="M192" s="6" t="s">
        <v>1780</v>
      </c>
      <c r="N192" s="6" t="s">
        <v>64</v>
      </c>
      <c r="O192" s="42" t="str">
        <f t="shared" si="2"/>
        <v>10519</v>
      </c>
    </row>
    <row r="193" spans="1:15" hidden="1">
      <c r="A193" s="6" t="s">
        <v>2139</v>
      </c>
      <c r="B193" s="6" t="s">
        <v>2140</v>
      </c>
      <c r="C193" s="6" t="s">
        <v>777</v>
      </c>
      <c r="D193" s="6" t="s">
        <v>1775</v>
      </c>
      <c r="E193" s="6" t="s">
        <v>39</v>
      </c>
      <c r="F193" s="6" t="s">
        <v>197</v>
      </c>
      <c r="G193" s="6" t="s">
        <v>198</v>
      </c>
      <c r="H193" s="6" t="s">
        <v>778</v>
      </c>
      <c r="I193" s="6" t="s">
        <v>477</v>
      </c>
      <c r="J193" s="6" t="s">
        <v>38</v>
      </c>
      <c r="K193" s="6" t="s">
        <v>1776</v>
      </c>
      <c r="L193" s="6" t="s">
        <v>1776</v>
      </c>
      <c r="M193" s="6" t="s">
        <v>1780</v>
      </c>
      <c r="N193" s="6" t="s">
        <v>64</v>
      </c>
      <c r="O193" s="42" t="str">
        <f t="shared" si="2"/>
        <v>10520</v>
      </c>
    </row>
    <row r="194" spans="1:15" hidden="1">
      <c r="A194" s="6" t="s">
        <v>2039</v>
      </c>
      <c r="B194" s="6" t="s">
        <v>2040</v>
      </c>
      <c r="C194" s="6" t="s">
        <v>353</v>
      </c>
      <c r="D194" s="6" t="s">
        <v>1775</v>
      </c>
      <c r="E194" s="6" t="s">
        <v>39</v>
      </c>
      <c r="F194" s="6" t="s">
        <v>40</v>
      </c>
      <c r="G194" s="6" t="s">
        <v>354</v>
      </c>
      <c r="H194" s="6" t="s">
        <v>355</v>
      </c>
      <c r="I194" s="6" t="s">
        <v>356</v>
      </c>
      <c r="J194" s="6" t="s">
        <v>133</v>
      </c>
      <c r="K194" s="6" t="s">
        <v>1776</v>
      </c>
      <c r="L194" s="6" t="s">
        <v>1776</v>
      </c>
      <c r="M194" s="6" t="s">
        <v>1784</v>
      </c>
      <c r="N194" s="6" t="s">
        <v>116</v>
      </c>
      <c r="O194" s="42" t="str">
        <f t="shared" si="2"/>
        <v>10521</v>
      </c>
    </row>
    <row r="195" spans="1:15" hidden="1">
      <c r="A195" s="6" t="s">
        <v>1947</v>
      </c>
      <c r="B195" s="6" t="s">
        <v>1948</v>
      </c>
      <c r="C195" s="6" t="s">
        <v>439</v>
      </c>
      <c r="D195" s="6" t="s">
        <v>1775</v>
      </c>
      <c r="E195" s="6" t="s">
        <v>39</v>
      </c>
      <c r="F195" s="6" t="s">
        <v>40</v>
      </c>
      <c r="G195" s="6" t="s">
        <v>127</v>
      </c>
      <c r="H195" s="6" t="s">
        <v>62</v>
      </c>
      <c r="I195" s="6" t="s">
        <v>440</v>
      </c>
      <c r="J195" s="6" t="s">
        <v>38</v>
      </c>
      <c r="K195" s="6" t="s">
        <v>1776</v>
      </c>
      <c r="L195" s="6" t="s">
        <v>1776</v>
      </c>
      <c r="M195" s="6" t="s">
        <v>1780</v>
      </c>
      <c r="N195" s="6" t="s">
        <v>64</v>
      </c>
      <c r="O195" s="42" t="str">
        <f t="shared" si="2"/>
        <v>10523</v>
      </c>
    </row>
    <row r="196" spans="1:15" hidden="1">
      <c r="A196" s="6" t="s">
        <v>2227</v>
      </c>
      <c r="B196" s="6" t="s">
        <v>2228</v>
      </c>
      <c r="C196" s="6" t="s">
        <v>399</v>
      </c>
      <c r="D196" s="6" t="s">
        <v>1775</v>
      </c>
      <c r="E196" s="6" t="s">
        <v>39</v>
      </c>
      <c r="F196" s="6" t="s">
        <v>40</v>
      </c>
      <c r="G196" s="6" t="s">
        <v>257</v>
      </c>
      <c r="H196" s="6" t="s">
        <v>258</v>
      </c>
      <c r="I196" s="6" t="s">
        <v>400</v>
      </c>
      <c r="J196" s="6" t="s">
        <v>38</v>
      </c>
      <c r="K196" s="6" t="s">
        <v>1776</v>
      </c>
      <c r="L196" s="6" t="s">
        <v>1776</v>
      </c>
      <c r="M196" s="6" t="s">
        <v>1966</v>
      </c>
      <c r="N196" s="6" t="s">
        <v>64</v>
      </c>
      <c r="O196" s="42" t="str">
        <f t="shared" si="2"/>
        <v>10527</v>
      </c>
    </row>
    <row r="197" spans="1:15" hidden="1">
      <c r="A197" s="6" t="s">
        <v>2231</v>
      </c>
      <c r="B197" s="6" t="s">
        <v>2232</v>
      </c>
      <c r="C197" s="6" t="s">
        <v>490</v>
      </c>
      <c r="D197" s="6" t="s">
        <v>1775</v>
      </c>
      <c r="E197" s="6" t="s">
        <v>39</v>
      </c>
      <c r="F197" s="6" t="s">
        <v>40</v>
      </c>
      <c r="G197" s="6" t="s">
        <v>83</v>
      </c>
      <c r="H197" s="6" t="s">
        <v>68</v>
      </c>
      <c r="I197" s="6" t="s">
        <v>406</v>
      </c>
      <c r="J197" s="6" t="s">
        <v>38</v>
      </c>
      <c r="K197" s="6" t="s">
        <v>1776</v>
      </c>
      <c r="L197" s="6" t="s">
        <v>1776</v>
      </c>
      <c r="M197" s="6" t="s">
        <v>1780</v>
      </c>
      <c r="N197" s="6" t="s">
        <v>481</v>
      </c>
      <c r="O197" s="42" t="str">
        <f t="shared" si="2"/>
        <v>10530</v>
      </c>
    </row>
    <row r="198" spans="1:15" hidden="1">
      <c r="A198" s="6" t="s">
        <v>2235</v>
      </c>
      <c r="B198" s="6" t="s">
        <v>2236</v>
      </c>
      <c r="C198" s="6" t="s">
        <v>401</v>
      </c>
      <c r="D198" s="6" t="s">
        <v>1775</v>
      </c>
      <c r="E198" s="6" t="s">
        <v>39</v>
      </c>
      <c r="F198" s="6" t="s">
        <v>40</v>
      </c>
      <c r="G198" s="6" t="s">
        <v>109</v>
      </c>
      <c r="H198" s="6" t="s">
        <v>261</v>
      </c>
      <c r="I198" s="6" t="s">
        <v>402</v>
      </c>
      <c r="J198" s="6" t="s">
        <v>38</v>
      </c>
      <c r="K198" s="6" t="s">
        <v>1776</v>
      </c>
      <c r="L198" s="6" t="s">
        <v>1776</v>
      </c>
      <c r="M198" s="6" t="s">
        <v>1780</v>
      </c>
      <c r="N198" s="6" t="s">
        <v>70</v>
      </c>
      <c r="O198" s="42" t="str">
        <f t="shared" ref="O198:O261" si="3">A198</f>
        <v>10532</v>
      </c>
    </row>
    <row r="199" spans="1:15" hidden="1">
      <c r="A199" s="6" t="s">
        <v>2239</v>
      </c>
      <c r="B199" s="6" t="s">
        <v>2240</v>
      </c>
      <c r="C199" s="6" t="s">
        <v>403</v>
      </c>
      <c r="D199" s="6" t="s">
        <v>1775</v>
      </c>
      <c r="E199" s="6" t="s">
        <v>39</v>
      </c>
      <c r="F199" s="6" t="s">
        <v>40</v>
      </c>
      <c r="G199" s="6" t="s">
        <v>404</v>
      </c>
      <c r="H199" s="6" t="s">
        <v>405</v>
      </c>
      <c r="I199" s="6" t="s">
        <v>406</v>
      </c>
      <c r="J199" s="6" t="s">
        <v>133</v>
      </c>
      <c r="K199" s="6" t="s">
        <v>1776</v>
      </c>
      <c r="L199" s="6" t="s">
        <v>1776</v>
      </c>
      <c r="M199" s="6" t="s">
        <v>1784</v>
      </c>
      <c r="N199" s="6" t="s">
        <v>74</v>
      </c>
      <c r="O199" s="42" t="str">
        <f t="shared" si="3"/>
        <v>10535</v>
      </c>
    </row>
    <row r="200" spans="1:15" hidden="1">
      <c r="A200" s="6" t="s">
        <v>2233</v>
      </c>
      <c r="B200" s="6" t="s">
        <v>2234</v>
      </c>
      <c r="C200" s="6" t="s">
        <v>510</v>
      </c>
      <c r="D200" s="6" t="s">
        <v>1775</v>
      </c>
      <c r="E200" s="6" t="s">
        <v>39</v>
      </c>
      <c r="F200" s="6" t="s">
        <v>40</v>
      </c>
      <c r="G200" s="6" t="s">
        <v>106</v>
      </c>
      <c r="H200" s="6" t="s">
        <v>62</v>
      </c>
      <c r="I200" s="6" t="s">
        <v>406</v>
      </c>
      <c r="J200" s="6" t="s">
        <v>38</v>
      </c>
      <c r="K200" s="6" t="s">
        <v>1776</v>
      </c>
      <c r="L200" s="6" t="s">
        <v>1776</v>
      </c>
      <c r="M200" s="6" t="s">
        <v>1780</v>
      </c>
      <c r="N200" s="6" t="s">
        <v>64</v>
      </c>
      <c r="O200" s="42" t="str">
        <f t="shared" si="3"/>
        <v>10537</v>
      </c>
    </row>
    <row r="201" spans="1:15" hidden="1">
      <c r="A201" s="6" t="s">
        <v>2241</v>
      </c>
      <c r="B201" s="6" t="s">
        <v>2242</v>
      </c>
      <c r="C201" s="6" t="s">
        <v>1059</v>
      </c>
      <c r="D201" s="6" t="s">
        <v>1775</v>
      </c>
      <c r="E201" s="6" t="s">
        <v>39</v>
      </c>
      <c r="F201" s="6" t="s">
        <v>40</v>
      </c>
      <c r="G201" s="6" t="s">
        <v>404</v>
      </c>
      <c r="H201" s="6" t="s">
        <v>1060</v>
      </c>
      <c r="I201" s="6" t="s">
        <v>292</v>
      </c>
      <c r="J201" s="6" t="s">
        <v>133</v>
      </c>
      <c r="K201" s="6" t="s">
        <v>1776</v>
      </c>
      <c r="L201" s="6" t="s">
        <v>1776</v>
      </c>
      <c r="M201" s="6" t="s">
        <v>1784</v>
      </c>
      <c r="N201" s="6" t="s">
        <v>121</v>
      </c>
      <c r="O201" s="42" t="str">
        <f t="shared" si="3"/>
        <v>10540</v>
      </c>
    </row>
    <row r="202" spans="1:15" hidden="1">
      <c r="A202" s="6" t="s">
        <v>2223</v>
      </c>
      <c r="B202" s="6" t="s">
        <v>2224</v>
      </c>
      <c r="C202" s="6" t="s">
        <v>294</v>
      </c>
      <c r="D202" s="6" t="s">
        <v>1775</v>
      </c>
      <c r="E202" s="6" t="s">
        <v>39</v>
      </c>
      <c r="F202" s="6" t="s">
        <v>40</v>
      </c>
      <c r="G202" s="6" t="s">
        <v>127</v>
      </c>
      <c r="H202" s="6" t="s">
        <v>80</v>
      </c>
      <c r="I202" s="6" t="s">
        <v>295</v>
      </c>
      <c r="J202" s="6" t="s">
        <v>38</v>
      </c>
      <c r="K202" s="6" t="s">
        <v>1776</v>
      </c>
      <c r="L202" s="6" t="s">
        <v>1776</v>
      </c>
      <c r="M202" s="6" t="s">
        <v>1780</v>
      </c>
      <c r="N202" s="6" t="s">
        <v>70</v>
      </c>
      <c r="O202" s="42" t="str">
        <f t="shared" si="3"/>
        <v>10542</v>
      </c>
    </row>
    <row r="203" spans="1:15" hidden="1">
      <c r="A203" s="6" t="s">
        <v>2225</v>
      </c>
      <c r="B203" s="6" t="s">
        <v>2226</v>
      </c>
      <c r="C203" s="6" t="s">
        <v>1058</v>
      </c>
      <c r="D203" s="6" t="s">
        <v>1775</v>
      </c>
      <c r="E203" s="6" t="s">
        <v>39</v>
      </c>
      <c r="F203" s="6" t="s">
        <v>40</v>
      </c>
      <c r="G203" s="6" t="s">
        <v>602</v>
      </c>
      <c r="H203" s="6" t="s">
        <v>250</v>
      </c>
      <c r="I203" s="6" t="s">
        <v>653</v>
      </c>
      <c r="J203" s="6" t="s">
        <v>38</v>
      </c>
      <c r="K203" s="6" t="s">
        <v>1776</v>
      </c>
      <c r="L203" s="6" t="s">
        <v>1776</v>
      </c>
      <c r="M203" s="6" t="s">
        <v>1780</v>
      </c>
      <c r="N203" s="6" t="s">
        <v>116</v>
      </c>
      <c r="O203" s="42" t="str">
        <f t="shared" si="3"/>
        <v>10549</v>
      </c>
    </row>
    <row r="204" spans="1:15" hidden="1">
      <c r="A204" s="8" t="s">
        <v>3630</v>
      </c>
      <c r="B204" s="8" t="s">
        <v>1776</v>
      </c>
      <c r="C204" s="8" t="s">
        <v>290</v>
      </c>
      <c r="D204" s="8" t="s">
        <v>85</v>
      </c>
      <c r="E204" s="8" t="s">
        <v>39</v>
      </c>
      <c r="F204" s="8" t="s">
        <v>40</v>
      </c>
      <c r="G204" s="8" t="s">
        <v>67</v>
      </c>
      <c r="H204" s="8" t="s">
        <v>291</v>
      </c>
      <c r="I204" s="8" t="s">
        <v>292</v>
      </c>
      <c r="J204" s="8" t="s">
        <v>38</v>
      </c>
      <c r="K204" s="6" t="s">
        <v>1776</v>
      </c>
      <c r="L204" s="8" t="s">
        <v>293</v>
      </c>
      <c r="M204" s="8" t="s">
        <v>1780</v>
      </c>
      <c r="N204" s="8" t="s">
        <v>64</v>
      </c>
      <c r="O204" s="42" t="str">
        <f t="shared" si="3"/>
        <v>10550</v>
      </c>
    </row>
    <row r="205" spans="1:15" hidden="1">
      <c r="A205" s="6" t="s">
        <v>2237</v>
      </c>
      <c r="B205" s="6" t="s">
        <v>2238</v>
      </c>
      <c r="C205" s="6" t="s">
        <v>652</v>
      </c>
      <c r="D205" s="6" t="s">
        <v>1775</v>
      </c>
      <c r="E205" s="6" t="s">
        <v>39</v>
      </c>
      <c r="F205" s="6" t="s">
        <v>40</v>
      </c>
      <c r="G205" s="6" t="s">
        <v>382</v>
      </c>
      <c r="H205" s="6" t="s">
        <v>383</v>
      </c>
      <c r="I205" s="6" t="s">
        <v>653</v>
      </c>
      <c r="J205" s="6" t="s">
        <v>133</v>
      </c>
      <c r="K205" s="6" t="s">
        <v>1776</v>
      </c>
      <c r="L205" s="6" t="s">
        <v>1776</v>
      </c>
      <c r="M205" s="6" t="s">
        <v>1784</v>
      </c>
      <c r="N205" s="6" t="s">
        <v>481</v>
      </c>
      <c r="O205" s="42" t="str">
        <f t="shared" si="3"/>
        <v>10553</v>
      </c>
    </row>
    <row r="206" spans="1:15" hidden="1">
      <c r="A206" s="6" t="s">
        <v>2249</v>
      </c>
      <c r="B206" s="6" t="s">
        <v>2250</v>
      </c>
      <c r="C206" s="6" t="s">
        <v>296</v>
      </c>
      <c r="D206" s="6" t="s">
        <v>1775</v>
      </c>
      <c r="E206" s="6" t="s">
        <v>39</v>
      </c>
      <c r="F206" s="6" t="s">
        <v>197</v>
      </c>
      <c r="G206" s="6" t="s">
        <v>202</v>
      </c>
      <c r="H206" s="6" t="s">
        <v>297</v>
      </c>
      <c r="I206" s="6" t="s">
        <v>298</v>
      </c>
      <c r="J206" s="6" t="s">
        <v>133</v>
      </c>
      <c r="K206" s="6" t="s">
        <v>1776</v>
      </c>
      <c r="L206" s="6" t="s">
        <v>1776</v>
      </c>
      <c r="M206" s="6" t="s">
        <v>1966</v>
      </c>
      <c r="N206" s="6" t="s">
        <v>64</v>
      </c>
      <c r="O206" s="42" t="str">
        <f t="shared" si="3"/>
        <v>10555</v>
      </c>
    </row>
    <row r="207" spans="1:15" hidden="1">
      <c r="A207" s="6" t="s">
        <v>2229</v>
      </c>
      <c r="B207" s="6" t="s">
        <v>2230</v>
      </c>
      <c r="C207" s="6" t="s">
        <v>650</v>
      </c>
      <c r="D207" s="6" t="s">
        <v>1775</v>
      </c>
      <c r="E207" s="6" t="s">
        <v>39</v>
      </c>
      <c r="F207" s="6" t="s">
        <v>40</v>
      </c>
      <c r="G207" s="6" t="s">
        <v>253</v>
      </c>
      <c r="H207" s="6" t="s">
        <v>103</v>
      </c>
      <c r="I207" s="6" t="s">
        <v>651</v>
      </c>
      <c r="J207" s="6" t="s">
        <v>38</v>
      </c>
      <c r="K207" s="6" t="s">
        <v>1776</v>
      </c>
      <c r="L207" s="6" t="s">
        <v>1776</v>
      </c>
      <c r="M207" s="6" t="s">
        <v>1966</v>
      </c>
      <c r="N207" s="6" t="s">
        <v>70</v>
      </c>
      <c r="O207" s="42" t="str">
        <f t="shared" si="3"/>
        <v>10556</v>
      </c>
    </row>
    <row r="208" spans="1:15" hidden="1">
      <c r="A208" s="6" t="s">
        <v>2219</v>
      </c>
      <c r="B208" s="6" t="s">
        <v>2220</v>
      </c>
      <c r="C208" s="6" t="s">
        <v>507</v>
      </c>
      <c r="D208" s="7" t="s">
        <v>85</v>
      </c>
      <c r="E208" s="6" t="s">
        <v>39</v>
      </c>
      <c r="F208" s="6" t="s">
        <v>40</v>
      </c>
      <c r="G208" s="6" t="s">
        <v>233</v>
      </c>
      <c r="H208" s="6" t="s">
        <v>62</v>
      </c>
      <c r="I208" s="6" t="s">
        <v>398</v>
      </c>
      <c r="J208" s="6" t="s">
        <v>38</v>
      </c>
      <c r="K208" s="6" t="s">
        <v>1776</v>
      </c>
      <c r="L208" s="7" t="s">
        <v>263</v>
      </c>
      <c r="M208" s="6" t="s">
        <v>1780</v>
      </c>
      <c r="N208" s="6" t="s">
        <v>64</v>
      </c>
      <c r="O208" s="42" t="str">
        <f t="shared" si="3"/>
        <v>10559</v>
      </c>
    </row>
    <row r="209" spans="1:15" hidden="1">
      <c r="A209" s="6" t="s">
        <v>2245</v>
      </c>
      <c r="B209" s="6" t="s">
        <v>2246</v>
      </c>
      <c r="C209" s="6" t="s">
        <v>514</v>
      </c>
      <c r="D209" s="6" t="s">
        <v>1775</v>
      </c>
      <c r="E209" s="6" t="s">
        <v>39</v>
      </c>
      <c r="F209" s="6" t="s">
        <v>197</v>
      </c>
      <c r="G209" s="6" t="s">
        <v>198</v>
      </c>
      <c r="H209" s="6" t="s">
        <v>199</v>
      </c>
      <c r="I209" s="6" t="s">
        <v>398</v>
      </c>
      <c r="J209" s="6" t="s">
        <v>38</v>
      </c>
      <c r="K209" s="6" t="s">
        <v>1776</v>
      </c>
      <c r="L209" s="6" t="s">
        <v>1776</v>
      </c>
      <c r="M209" s="6" t="s">
        <v>1780</v>
      </c>
      <c r="N209" s="6" t="s">
        <v>64</v>
      </c>
      <c r="O209" s="42" t="str">
        <f t="shared" si="3"/>
        <v>10602</v>
      </c>
    </row>
    <row r="210" spans="1:15" hidden="1">
      <c r="A210" s="6" t="s">
        <v>2247</v>
      </c>
      <c r="B210" s="6" t="s">
        <v>2248</v>
      </c>
      <c r="C210" s="6" t="s">
        <v>1061</v>
      </c>
      <c r="D210" s="6" t="s">
        <v>1775</v>
      </c>
      <c r="E210" s="6" t="s">
        <v>39</v>
      </c>
      <c r="F210" s="6" t="s">
        <v>40</v>
      </c>
      <c r="G210" s="6" t="s">
        <v>127</v>
      </c>
      <c r="H210" s="6" t="s">
        <v>62</v>
      </c>
      <c r="I210" s="6" t="s">
        <v>398</v>
      </c>
      <c r="J210" s="6" t="s">
        <v>38</v>
      </c>
      <c r="K210" s="6" t="s">
        <v>1776</v>
      </c>
      <c r="L210" s="6" t="s">
        <v>1776</v>
      </c>
      <c r="M210" s="6" t="s">
        <v>1780</v>
      </c>
      <c r="N210" s="6" t="s">
        <v>195</v>
      </c>
      <c r="O210" s="42" t="str">
        <f t="shared" si="3"/>
        <v>10604</v>
      </c>
    </row>
    <row r="211" spans="1:15" hidden="1">
      <c r="A211" s="6" t="s">
        <v>2408</v>
      </c>
      <c r="B211" s="6" t="s">
        <v>2409</v>
      </c>
      <c r="C211" s="6" t="s">
        <v>397</v>
      </c>
      <c r="D211" s="6" t="s">
        <v>1775</v>
      </c>
      <c r="E211" s="6" t="s">
        <v>39</v>
      </c>
      <c r="F211" s="6" t="s">
        <v>814</v>
      </c>
      <c r="G211" s="6" t="s">
        <v>106</v>
      </c>
      <c r="H211" s="6" t="s">
        <v>62</v>
      </c>
      <c r="I211" s="6" t="s">
        <v>398</v>
      </c>
      <c r="J211" s="6" t="s">
        <v>38</v>
      </c>
      <c r="K211" s="6" t="s">
        <v>1776</v>
      </c>
      <c r="L211" s="6" t="s">
        <v>1776</v>
      </c>
      <c r="M211" s="6" t="s">
        <v>1780</v>
      </c>
      <c r="N211" s="6" t="s">
        <v>64</v>
      </c>
      <c r="O211" s="42" t="str">
        <f t="shared" si="3"/>
        <v>10605</v>
      </c>
    </row>
    <row r="212" spans="1:15" hidden="1">
      <c r="A212" s="6" t="s">
        <v>2261</v>
      </c>
      <c r="B212" s="6" t="s">
        <v>2262</v>
      </c>
      <c r="C212" s="6" t="s">
        <v>408</v>
      </c>
      <c r="D212" s="6" t="s">
        <v>1775</v>
      </c>
      <c r="E212" s="6" t="s">
        <v>39</v>
      </c>
      <c r="F212" s="6" t="s">
        <v>197</v>
      </c>
      <c r="G212" s="6" t="s">
        <v>282</v>
      </c>
      <c r="H212" s="6" t="s">
        <v>199</v>
      </c>
      <c r="I212" s="6" t="s">
        <v>409</v>
      </c>
      <c r="J212" s="6" t="s">
        <v>38</v>
      </c>
      <c r="K212" s="6" t="s">
        <v>1776</v>
      </c>
      <c r="L212" s="6" t="s">
        <v>1776</v>
      </c>
      <c r="M212" s="6" t="s">
        <v>1780</v>
      </c>
      <c r="N212" s="6" t="s">
        <v>64</v>
      </c>
      <c r="O212" s="42" t="str">
        <f t="shared" si="3"/>
        <v>10615</v>
      </c>
    </row>
    <row r="213" spans="1:15" hidden="1">
      <c r="A213" s="6" t="s">
        <v>2265</v>
      </c>
      <c r="B213" s="6" t="s">
        <v>2266</v>
      </c>
      <c r="C213" s="6" t="s">
        <v>302</v>
      </c>
      <c r="D213" s="6" t="s">
        <v>1775</v>
      </c>
      <c r="E213" s="6" t="s">
        <v>39</v>
      </c>
      <c r="F213" s="6" t="s">
        <v>40</v>
      </c>
      <c r="G213" s="6" t="s">
        <v>148</v>
      </c>
      <c r="H213" s="6" t="s">
        <v>303</v>
      </c>
      <c r="I213" s="6" t="s">
        <v>304</v>
      </c>
      <c r="J213" s="6" t="s">
        <v>133</v>
      </c>
      <c r="K213" s="6" t="s">
        <v>1776</v>
      </c>
      <c r="L213" s="6" t="s">
        <v>1776</v>
      </c>
      <c r="M213" s="6" t="s">
        <v>1784</v>
      </c>
      <c r="N213" s="6" t="s">
        <v>64</v>
      </c>
      <c r="O213" s="42" t="str">
        <f t="shared" si="3"/>
        <v>10616</v>
      </c>
    </row>
    <row r="214" spans="1:15" hidden="1">
      <c r="A214" s="6" t="s">
        <v>2263</v>
      </c>
      <c r="B214" s="6" t="s">
        <v>2264</v>
      </c>
      <c r="C214" s="6" t="s">
        <v>515</v>
      </c>
      <c r="D214" s="6" t="s">
        <v>1775</v>
      </c>
      <c r="E214" s="6" t="s">
        <v>39</v>
      </c>
      <c r="F214" s="6" t="s">
        <v>40</v>
      </c>
      <c r="G214" s="6" t="s">
        <v>160</v>
      </c>
      <c r="H214" s="6" t="s">
        <v>461</v>
      </c>
      <c r="I214" s="6" t="s">
        <v>409</v>
      </c>
      <c r="J214" s="6" t="s">
        <v>133</v>
      </c>
      <c r="K214" s="6" t="s">
        <v>1776</v>
      </c>
      <c r="L214" s="6" t="s">
        <v>1776</v>
      </c>
      <c r="M214" s="6" t="s">
        <v>1784</v>
      </c>
      <c r="N214" s="6" t="s">
        <v>70</v>
      </c>
      <c r="O214" s="42" t="str">
        <f t="shared" si="3"/>
        <v>10618</v>
      </c>
    </row>
    <row r="215" spans="1:15" hidden="1">
      <c r="A215" s="6" t="s">
        <v>2273</v>
      </c>
      <c r="B215" s="6" t="s">
        <v>2274</v>
      </c>
      <c r="C215" s="6" t="s">
        <v>412</v>
      </c>
      <c r="D215" s="6" t="s">
        <v>1775</v>
      </c>
      <c r="E215" s="6" t="s">
        <v>39</v>
      </c>
      <c r="F215" s="6" t="s">
        <v>40</v>
      </c>
      <c r="G215" s="6" t="s">
        <v>233</v>
      </c>
      <c r="H215" s="6" t="s">
        <v>62</v>
      </c>
      <c r="I215" s="6" t="s">
        <v>413</v>
      </c>
      <c r="J215" s="6" t="s">
        <v>38</v>
      </c>
      <c r="K215" s="6" t="s">
        <v>1776</v>
      </c>
      <c r="L215" s="6" t="s">
        <v>1776</v>
      </c>
      <c r="M215" s="6" t="s">
        <v>1780</v>
      </c>
      <c r="N215" s="6" t="s">
        <v>64</v>
      </c>
      <c r="O215" s="42" t="str">
        <f t="shared" si="3"/>
        <v>10622</v>
      </c>
    </row>
    <row r="216" spans="1:15" hidden="1">
      <c r="A216" s="6" t="s">
        <v>2275</v>
      </c>
      <c r="B216" s="6" t="s">
        <v>2276</v>
      </c>
      <c r="C216" s="6" t="s">
        <v>414</v>
      </c>
      <c r="D216" s="6" t="s">
        <v>1775</v>
      </c>
      <c r="E216" s="6" t="s">
        <v>39</v>
      </c>
      <c r="F216" s="6" t="s">
        <v>40</v>
      </c>
      <c r="G216" s="6" t="s">
        <v>56</v>
      </c>
      <c r="H216" s="6" t="s">
        <v>80</v>
      </c>
      <c r="I216" s="6" t="s">
        <v>415</v>
      </c>
      <c r="J216" s="6" t="s">
        <v>38</v>
      </c>
      <c r="K216" s="6" t="s">
        <v>1776</v>
      </c>
      <c r="L216" s="6" t="s">
        <v>1776</v>
      </c>
      <c r="M216" s="6" t="s">
        <v>1780</v>
      </c>
      <c r="N216" s="6" t="s">
        <v>70</v>
      </c>
      <c r="O216" s="42" t="str">
        <f t="shared" si="3"/>
        <v>10624</v>
      </c>
    </row>
    <row r="217" spans="1:15" hidden="1">
      <c r="A217" s="6" t="s">
        <v>2277</v>
      </c>
      <c r="B217" s="6" t="s">
        <v>2278</v>
      </c>
      <c r="C217" s="6" t="s">
        <v>491</v>
      </c>
      <c r="D217" s="6" t="s">
        <v>1775</v>
      </c>
      <c r="E217" s="6" t="s">
        <v>39</v>
      </c>
      <c r="F217" s="6" t="s">
        <v>40</v>
      </c>
      <c r="G217" s="6" t="s">
        <v>492</v>
      </c>
      <c r="H217" s="6" t="s">
        <v>493</v>
      </c>
      <c r="I217" s="6" t="s">
        <v>415</v>
      </c>
      <c r="J217" s="6" t="s">
        <v>133</v>
      </c>
      <c r="K217" s="6" t="s">
        <v>1776</v>
      </c>
      <c r="L217" s="6" t="s">
        <v>1776</v>
      </c>
      <c r="M217" s="6" t="s">
        <v>1966</v>
      </c>
      <c r="N217" s="6" t="s">
        <v>70</v>
      </c>
      <c r="O217" s="42" t="str">
        <f t="shared" si="3"/>
        <v>10625</v>
      </c>
    </row>
    <row r="218" spans="1:15" hidden="1">
      <c r="A218" s="6" t="s">
        <v>2279</v>
      </c>
      <c r="B218" s="6" t="s">
        <v>2280</v>
      </c>
      <c r="C218" s="6" t="s">
        <v>978</v>
      </c>
      <c r="D218" s="6" t="s">
        <v>1775</v>
      </c>
      <c r="E218" s="6" t="s">
        <v>39</v>
      </c>
      <c r="F218" s="6" t="s">
        <v>40</v>
      </c>
      <c r="G218" s="6" t="s">
        <v>106</v>
      </c>
      <c r="H218" s="6" t="s">
        <v>62</v>
      </c>
      <c r="I218" s="6" t="s">
        <v>500</v>
      </c>
      <c r="J218" s="6" t="s">
        <v>38</v>
      </c>
      <c r="K218" s="6" t="s">
        <v>1776</v>
      </c>
      <c r="L218" s="6" t="s">
        <v>1776</v>
      </c>
      <c r="M218" s="6" t="s">
        <v>1780</v>
      </c>
      <c r="N218" s="6" t="s">
        <v>64</v>
      </c>
      <c r="O218" s="42" t="str">
        <f t="shared" si="3"/>
        <v>10626</v>
      </c>
    </row>
    <row r="219" spans="1:15" hidden="1">
      <c r="A219" s="6" t="s">
        <v>2281</v>
      </c>
      <c r="B219" s="6" t="s">
        <v>2282</v>
      </c>
      <c r="C219" s="6" t="s">
        <v>494</v>
      </c>
      <c r="D219" s="6" t="s">
        <v>1775</v>
      </c>
      <c r="E219" s="6" t="s">
        <v>39</v>
      </c>
      <c r="F219" s="6" t="s">
        <v>40</v>
      </c>
      <c r="G219" s="6" t="s">
        <v>495</v>
      </c>
      <c r="H219" s="6" t="s">
        <v>80</v>
      </c>
      <c r="I219" s="6" t="s">
        <v>415</v>
      </c>
      <c r="J219" s="6" t="s">
        <v>38</v>
      </c>
      <c r="K219" s="6" t="s">
        <v>1776</v>
      </c>
      <c r="L219" s="6" t="s">
        <v>1776</v>
      </c>
      <c r="M219" s="6" t="s">
        <v>1780</v>
      </c>
      <c r="N219" s="6" t="s">
        <v>64</v>
      </c>
      <c r="O219" s="42" t="str">
        <f t="shared" si="3"/>
        <v>10627</v>
      </c>
    </row>
    <row r="220" spans="1:15" hidden="1">
      <c r="A220" s="6" t="s">
        <v>2283</v>
      </c>
      <c r="B220" s="6" t="s">
        <v>2284</v>
      </c>
      <c r="C220" s="6" t="s">
        <v>791</v>
      </c>
      <c r="D220" s="6" t="s">
        <v>1775</v>
      </c>
      <c r="E220" s="6" t="s">
        <v>39</v>
      </c>
      <c r="F220" s="6" t="s">
        <v>40</v>
      </c>
      <c r="G220" s="6" t="s">
        <v>287</v>
      </c>
      <c r="H220" s="6" t="s">
        <v>603</v>
      </c>
      <c r="I220" s="6" t="s">
        <v>415</v>
      </c>
      <c r="J220" s="6" t="s">
        <v>38</v>
      </c>
      <c r="K220" s="6" t="s">
        <v>1776</v>
      </c>
      <c r="L220" s="6" t="s">
        <v>1776</v>
      </c>
      <c r="M220" s="6" t="s">
        <v>1780</v>
      </c>
      <c r="N220" s="6" t="s">
        <v>64</v>
      </c>
      <c r="O220" s="42" t="str">
        <f t="shared" si="3"/>
        <v>10628</v>
      </c>
    </row>
    <row r="221" spans="1:15" hidden="1">
      <c r="A221" s="6" t="s">
        <v>2251</v>
      </c>
      <c r="B221" s="6" t="s">
        <v>2252</v>
      </c>
      <c r="C221" s="6" t="s">
        <v>654</v>
      </c>
      <c r="D221" s="6" t="s">
        <v>1775</v>
      </c>
      <c r="E221" s="6" t="s">
        <v>39</v>
      </c>
      <c r="F221" s="6" t="s">
        <v>40</v>
      </c>
      <c r="G221" s="6" t="s">
        <v>83</v>
      </c>
      <c r="H221" s="6" t="s">
        <v>411</v>
      </c>
      <c r="I221" s="6" t="s">
        <v>301</v>
      </c>
      <c r="J221" s="6" t="s">
        <v>38</v>
      </c>
      <c r="K221" s="6" t="s">
        <v>1776</v>
      </c>
      <c r="L221" s="6" t="s">
        <v>1776</v>
      </c>
      <c r="M221" s="6" t="s">
        <v>1780</v>
      </c>
      <c r="N221" s="6" t="s">
        <v>70</v>
      </c>
      <c r="O221" s="42" t="str">
        <f t="shared" si="3"/>
        <v>10629</v>
      </c>
    </row>
    <row r="222" spans="1:15" hidden="1">
      <c r="A222" s="6" t="s">
        <v>2253</v>
      </c>
      <c r="B222" s="6" t="s">
        <v>2254</v>
      </c>
      <c r="C222" s="6" t="s">
        <v>299</v>
      </c>
      <c r="D222" s="6" t="s">
        <v>1775</v>
      </c>
      <c r="E222" s="6" t="s">
        <v>39</v>
      </c>
      <c r="F222" s="6" t="s">
        <v>187</v>
      </c>
      <c r="G222" s="6" t="s">
        <v>187</v>
      </c>
      <c r="H222" s="6" t="s">
        <v>300</v>
      </c>
      <c r="I222" s="6" t="s">
        <v>301</v>
      </c>
      <c r="J222" s="6" t="s">
        <v>38</v>
      </c>
      <c r="K222" s="6" t="s">
        <v>1776</v>
      </c>
      <c r="L222" s="6" t="s">
        <v>1776</v>
      </c>
      <c r="M222" s="6" t="s">
        <v>1780</v>
      </c>
      <c r="N222" s="6" t="s">
        <v>64</v>
      </c>
      <c r="O222" s="42" t="str">
        <f t="shared" si="3"/>
        <v>10630</v>
      </c>
    </row>
    <row r="223" spans="1:15" hidden="1">
      <c r="A223" s="6" t="s">
        <v>2291</v>
      </c>
      <c r="B223" s="6" t="s">
        <v>2292</v>
      </c>
      <c r="C223" s="6" t="s">
        <v>307</v>
      </c>
      <c r="D223" s="6" t="s">
        <v>1775</v>
      </c>
      <c r="E223" s="6" t="s">
        <v>39</v>
      </c>
      <c r="F223" s="6" t="s">
        <v>40</v>
      </c>
      <c r="G223" s="6" t="s">
        <v>177</v>
      </c>
      <c r="H223" s="6" t="s">
        <v>308</v>
      </c>
      <c r="I223" s="6" t="s">
        <v>309</v>
      </c>
      <c r="J223" s="6" t="s">
        <v>38</v>
      </c>
      <c r="K223" s="6" t="s">
        <v>1776</v>
      </c>
      <c r="L223" s="6" t="s">
        <v>1776</v>
      </c>
      <c r="M223" s="6" t="s">
        <v>1780</v>
      </c>
      <c r="N223" s="6" t="s">
        <v>121</v>
      </c>
      <c r="O223" s="42" t="str">
        <f t="shared" si="3"/>
        <v>10634</v>
      </c>
    </row>
    <row r="224" spans="1:15" hidden="1">
      <c r="A224" s="6" t="s">
        <v>2289</v>
      </c>
      <c r="B224" s="6" t="s">
        <v>2290</v>
      </c>
      <c r="C224" s="6" t="s">
        <v>981</v>
      </c>
      <c r="D224" s="6" t="s">
        <v>1775</v>
      </c>
      <c r="E224" s="6" t="s">
        <v>39</v>
      </c>
      <c r="F224" s="6" t="s">
        <v>197</v>
      </c>
      <c r="G224" s="6" t="s">
        <v>202</v>
      </c>
      <c r="H224" s="6" t="s">
        <v>383</v>
      </c>
      <c r="I224" s="6" t="s">
        <v>982</v>
      </c>
      <c r="J224" s="6" t="s">
        <v>133</v>
      </c>
      <c r="K224" s="6" t="s">
        <v>1776</v>
      </c>
      <c r="L224" s="6" t="s">
        <v>1776</v>
      </c>
      <c r="M224" s="6" t="s">
        <v>1784</v>
      </c>
      <c r="N224" s="6" t="s">
        <v>64</v>
      </c>
      <c r="O224" s="42" t="str">
        <f t="shared" si="3"/>
        <v>10635</v>
      </c>
    </row>
    <row r="225" spans="1:15" hidden="1">
      <c r="A225" s="6" t="s">
        <v>2293</v>
      </c>
      <c r="B225" s="6" t="s">
        <v>2294</v>
      </c>
      <c r="C225" s="6" t="s">
        <v>983</v>
      </c>
      <c r="D225" s="6" t="s">
        <v>1775</v>
      </c>
      <c r="E225" s="6" t="s">
        <v>39</v>
      </c>
      <c r="F225" s="6" t="s">
        <v>40</v>
      </c>
      <c r="G225" s="6" t="s">
        <v>67</v>
      </c>
      <c r="H225" s="6" t="s">
        <v>68</v>
      </c>
      <c r="I225" s="6" t="s">
        <v>984</v>
      </c>
      <c r="J225" s="6" t="s">
        <v>38</v>
      </c>
      <c r="K225" s="6" t="s">
        <v>1776</v>
      </c>
      <c r="L225" s="6" t="s">
        <v>1776</v>
      </c>
      <c r="M225" s="6" t="s">
        <v>1780</v>
      </c>
      <c r="N225" s="6" t="s">
        <v>70</v>
      </c>
      <c r="O225" s="42" t="str">
        <f t="shared" si="3"/>
        <v>10636</v>
      </c>
    </row>
    <row r="226" spans="1:15" hidden="1">
      <c r="A226" s="6" t="s">
        <v>2255</v>
      </c>
      <c r="B226" s="6" t="s">
        <v>2256</v>
      </c>
      <c r="C226" s="6" t="s">
        <v>1062</v>
      </c>
      <c r="D226" s="6" t="s">
        <v>1775</v>
      </c>
      <c r="E226" s="6" t="s">
        <v>39</v>
      </c>
      <c r="F226" s="6" t="s">
        <v>40</v>
      </c>
      <c r="G226" s="6" t="s">
        <v>382</v>
      </c>
      <c r="H226" s="6" t="s">
        <v>383</v>
      </c>
      <c r="I226" s="6" t="s">
        <v>984</v>
      </c>
      <c r="J226" s="6" t="s">
        <v>133</v>
      </c>
      <c r="K226" s="6" t="s">
        <v>1776</v>
      </c>
      <c r="L226" s="6" t="s">
        <v>1776</v>
      </c>
      <c r="M226" s="6" t="s">
        <v>1784</v>
      </c>
      <c r="N226" s="6" t="s">
        <v>481</v>
      </c>
      <c r="O226" s="42" t="str">
        <f t="shared" si="3"/>
        <v>10637</v>
      </c>
    </row>
    <row r="227" spans="1:15" hidden="1">
      <c r="A227" s="6" t="s">
        <v>2295</v>
      </c>
      <c r="B227" s="6" t="s">
        <v>2296</v>
      </c>
      <c r="C227" s="6" t="s">
        <v>985</v>
      </c>
      <c r="D227" s="6" t="s">
        <v>1775</v>
      </c>
      <c r="E227" s="6" t="s">
        <v>39</v>
      </c>
      <c r="F227" s="6" t="s">
        <v>40</v>
      </c>
      <c r="G227" s="6" t="s">
        <v>127</v>
      </c>
      <c r="H227" s="6" t="s">
        <v>80</v>
      </c>
      <c r="I227" s="6" t="s">
        <v>986</v>
      </c>
      <c r="J227" s="6" t="s">
        <v>38</v>
      </c>
      <c r="K227" s="6" t="s">
        <v>1776</v>
      </c>
      <c r="L227" s="6" t="s">
        <v>1776</v>
      </c>
      <c r="M227" s="6" t="s">
        <v>1780</v>
      </c>
      <c r="N227" s="6" t="s">
        <v>70</v>
      </c>
      <c r="O227" s="42" t="str">
        <f t="shared" si="3"/>
        <v>10639</v>
      </c>
    </row>
    <row r="228" spans="1:15" hidden="1">
      <c r="A228" s="6" t="s">
        <v>2297</v>
      </c>
      <c r="B228" s="6" t="s">
        <v>2298</v>
      </c>
      <c r="C228" s="6" t="s">
        <v>792</v>
      </c>
      <c r="D228" s="6" t="s">
        <v>1775</v>
      </c>
      <c r="E228" s="6" t="s">
        <v>39</v>
      </c>
      <c r="F228" s="6" t="s">
        <v>40</v>
      </c>
      <c r="G228" s="6" t="s">
        <v>287</v>
      </c>
      <c r="H228" s="6" t="s">
        <v>603</v>
      </c>
      <c r="I228" s="6" t="s">
        <v>497</v>
      </c>
      <c r="J228" s="6" t="s">
        <v>38</v>
      </c>
      <c r="K228" s="6" t="s">
        <v>1776</v>
      </c>
      <c r="L228" s="6" t="s">
        <v>1776</v>
      </c>
      <c r="M228" s="6" t="s">
        <v>1780</v>
      </c>
      <c r="N228" s="6" t="s">
        <v>64</v>
      </c>
      <c r="O228" s="42" t="str">
        <f t="shared" si="3"/>
        <v>10644</v>
      </c>
    </row>
    <row r="229" spans="1:15" hidden="1">
      <c r="A229" s="6" t="s">
        <v>2299</v>
      </c>
      <c r="B229" s="6" t="s">
        <v>2300</v>
      </c>
      <c r="C229" s="6" t="s">
        <v>496</v>
      </c>
      <c r="D229" s="6" t="s">
        <v>1775</v>
      </c>
      <c r="E229" s="6" t="s">
        <v>39</v>
      </c>
      <c r="F229" s="6" t="s">
        <v>197</v>
      </c>
      <c r="G229" s="6" t="s">
        <v>198</v>
      </c>
      <c r="H229" s="6" t="s">
        <v>199</v>
      </c>
      <c r="I229" s="6" t="s">
        <v>497</v>
      </c>
      <c r="J229" s="6" t="s">
        <v>38</v>
      </c>
      <c r="K229" s="6" t="s">
        <v>1776</v>
      </c>
      <c r="L229" s="6" t="s">
        <v>1776</v>
      </c>
      <c r="M229" s="6" t="s">
        <v>1780</v>
      </c>
      <c r="N229" s="6" t="s">
        <v>64</v>
      </c>
      <c r="O229" s="42" t="str">
        <f t="shared" si="3"/>
        <v>10646</v>
      </c>
    </row>
    <row r="230" spans="1:15" hidden="1">
      <c r="A230" s="6" t="s">
        <v>2309</v>
      </c>
      <c r="B230" s="6" t="s">
        <v>2310</v>
      </c>
      <c r="C230" s="6" t="s">
        <v>498</v>
      </c>
      <c r="D230" s="6" t="s">
        <v>1775</v>
      </c>
      <c r="E230" s="6" t="s">
        <v>39</v>
      </c>
      <c r="F230" s="6" t="s">
        <v>40</v>
      </c>
      <c r="G230" s="6" t="s">
        <v>106</v>
      </c>
      <c r="H230" s="6" t="s">
        <v>258</v>
      </c>
      <c r="I230" s="6" t="s">
        <v>497</v>
      </c>
      <c r="J230" s="6" t="s">
        <v>38</v>
      </c>
      <c r="K230" s="6" t="s">
        <v>1776</v>
      </c>
      <c r="L230" s="6" t="s">
        <v>1776</v>
      </c>
      <c r="M230" s="6" t="s">
        <v>1966</v>
      </c>
      <c r="N230" s="6" t="s">
        <v>64</v>
      </c>
      <c r="O230" s="42" t="str">
        <f t="shared" si="3"/>
        <v>10649</v>
      </c>
    </row>
    <row r="231" spans="1:15" hidden="1">
      <c r="A231" s="6" t="s">
        <v>2311</v>
      </c>
      <c r="B231" s="6" t="s">
        <v>2312</v>
      </c>
      <c r="C231" s="6" t="s">
        <v>310</v>
      </c>
      <c r="D231" s="6" t="s">
        <v>1775</v>
      </c>
      <c r="E231" s="6" t="s">
        <v>39</v>
      </c>
      <c r="F231" s="6" t="s">
        <v>40</v>
      </c>
      <c r="G231" s="6" t="s">
        <v>311</v>
      </c>
      <c r="H231" s="6" t="s">
        <v>62</v>
      </c>
      <c r="I231" s="6" t="s">
        <v>312</v>
      </c>
      <c r="J231" s="6" t="s">
        <v>38</v>
      </c>
      <c r="K231" s="6" t="s">
        <v>1776</v>
      </c>
      <c r="L231" s="6" t="s">
        <v>1776</v>
      </c>
      <c r="M231" s="6" t="s">
        <v>1780</v>
      </c>
      <c r="N231" s="6" t="s">
        <v>64</v>
      </c>
      <c r="O231" s="42" t="str">
        <f t="shared" si="3"/>
        <v>10650</v>
      </c>
    </row>
    <row r="232" spans="1:15" hidden="1">
      <c r="A232" s="6" t="s">
        <v>3698</v>
      </c>
      <c r="B232" s="6" t="s">
        <v>3699</v>
      </c>
      <c r="C232" s="9" t="s">
        <v>1066</v>
      </c>
      <c r="D232" s="8" t="s">
        <v>85</v>
      </c>
      <c r="E232" s="6" t="s">
        <v>39</v>
      </c>
      <c r="F232" s="6" t="s">
        <v>40</v>
      </c>
      <c r="G232" s="6" t="s">
        <v>67</v>
      </c>
      <c r="H232" s="6" t="s">
        <v>62</v>
      </c>
      <c r="I232" s="6" t="s">
        <v>1067</v>
      </c>
      <c r="J232" s="6" t="s">
        <v>38</v>
      </c>
      <c r="K232" s="6" t="s">
        <v>1776</v>
      </c>
      <c r="L232" s="8" t="s">
        <v>263</v>
      </c>
      <c r="M232" s="6" t="s">
        <v>1780</v>
      </c>
      <c r="N232" s="6" t="s">
        <v>64</v>
      </c>
      <c r="O232" s="42" t="str">
        <f t="shared" si="3"/>
        <v>10651</v>
      </c>
    </row>
    <row r="233" spans="1:15" hidden="1">
      <c r="A233" s="6" t="s">
        <v>2313</v>
      </c>
      <c r="B233" s="6" t="s">
        <v>2314</v>
      </c>
      <c r="C233" s="6" t="s">
        <v>793</v>
      </c>
      <c r="D233" s="6" t="s">
        <v>1775</v>
      </c>
      <c r="E233" s="6" t="s">
        <v>39</v>
      </c>
      <c r="F233" s="6" t="s">
        <v>40</v>
      </c>
      <c r="G233" s="6" t="s">
        <v>102</v>
      </c>
      <c r="H233" s="6" t="s">
        <v>80</v>
      </c>
      <c r="I233" s="6" t="s">
        <v>497</v>
      </c>
      <c r="J233" s="6" t="s">
        <v>38</v>
      </c>
      <c r="K233" s="6" t="s">
        <v>1776</v>
      </c>
      <c r="L233" s="6" t="s">
        <v>1776</v>
      </c>
      <c r="M233" s="6" t="s">
        <v>1780</v>
      </c>
      <c r="N233" s="6" t="s">
        <v>70</v>
      </c>
      <c r="O233" s="42" t="str">
        <f t="shared" si="3"/>
        <v>10653</v>
      </c>
    </row>
    <row r="234" spans="1:15" hidden="1">
      <c r="A234" s="6" t="s">
        <v>2307</v>
      </c>
      <c r="B234" s="6" t="s">
        <v>2308</v>
      </c>
      <c r="C234" s="6" t="s">
        <v>517</v>
      </c>
      <c r="D234" s="6" t="s">
        <v>1775</v>
      </c>
      <c r="E234" s="6" t="s">
        <v>39</v>
      </c>
      <c r="F234" s="6" t="s">
        <v>40</v>
      </c>
      <c r="G234" s="6" t="s">
        <v>87</v>
      </c>
      <c r="H234" s="6" t="s">
        <v>411</v>
      </c>
      <c r="I234" s="6" t="s">
        <v>497</v>
      </c>
      <c r="J234" s="6" t="s">
        <v>38</v>
      </c>
      <c r="K234" s="6" t="s">
        <v>1776</v>
      </c>
      <c r="L234" s="6" t="s">
        <v>1776</v>
      </c>
      <c r="M234" s="6" t="s">
        <v>1780</v>
      </c>
      <c r="N234" s="6" t="s">
        <v>70</v>
      </c>
      <c r="O234" s="42" t="str">
        <f t="shared" si="3"/>
        <v>10657</v>
      </c>
    </row>
    <row r="235" spans="1:15" hidden="1">
      <c r="A235" s="8" t="s">
        <v>3651</v>
      </c>
      <c r="B235" s="8" t="s">
        <v>1776</v>
      </c>
      <c r="C235" s="8" t="s">
        <v>516</v>
      </c>
      <c r="D235" s="8" t="s">
        <v>85</v>
      </c>
      <c r="E235" s="8" t="s">
        <v>39</v>
      </c>
      <c r="F235" s="8" t="s">
        <v>40</v>
      </c>
      <c r="G235" s="8" t="s">
        <v>106</v>
      </c>
      <c r="H235" s="8" t="s">
        <v>258</v>
      </c>
      <c r="I235" s="8" t="s">
        <v>312</v>
      </c>
      <c r="J235" s="8" t="s">
        <v>38</v>
      </c>
      <c r="K235" s="6" t="s">
        <v>1776</v>
      </c>
      <c r="L235" s="8" t="s">
        <v>375</v>
      </c>
      <c r="M235" s="8" t="s">
        <v>1966</v>
      </c>
      <c r="N235" s="8" t="s">
        <v>64</v>
      </c>
      <c r="O235" s="42" t="str">
        <f t="shared" si="3"/>
        <v>10661</v>
      </c>
    </row>
    <row r="236" spans="1:15" hidden="1">
      <c r="A236" s="6" t="s">
        <v>2305</v>
      </c>
      <c r="B236" s="6" t="s">
        <v>2306</v>
      </c>
      <c r="C236" s="6" t="s">
        <v>991</v>
      </c>
      <c r="D236" s="6" t="s">
        <v>1775</v>
      </c>
      <c r="E236" s="6" t="s">
        <v>39</v>
      </c>
      <c r="F236" s="6" t="s">
        <v>40</v>
      </c>
      <c r="G236" s="6" t="s">
        <v>207</v>
      </c>
      <c r="H236" s="6" t="s">
        <v>797</v>
      </c>
      <c r="I236" s="6" t="s">
        <v>992</v>
      </c>
      <c r="J236" s="6" t="s">
        <v>133</v>
      </c>
      <c r="K236" s="6" t="s">
        <v>1776</v>
      </c>
      <c r="L236" s="6" t="s">
        <v>1776</v>
      </c>
      <c r="M236" s="6" t="s">
        <v>1966</v>
      </c>
      <c r="N236" s="6" t="s">
        <v>64</v>
      </c>
      <c r="O236" s="42" t="str">
        <f t="shared" si="3"/>
        <v>10666</v>
      </c>
    </row>
    <row r="237" spans="1:15" hidden="1">
      <c r="A237" s="6" t="s">
        <v>2303</v>
      </c>
      <c r="B237" s="6" t="s">
        <v>2304</v>
      </c>
      <c r="C237" s="6" t="s">
        <v>989</v>
      </c>
      <c r="D237" s="6" t="s">
        <v>1775</v>
      </c>
      <c r="E237" s="6" t="s">
        <v>39</v>
      </c>
      <c r="F237" s="6" t="s">
        <v>40</v>
      </c>
      <c r="G237" s="6" t="s">
        <v>56</v>
      </c>
      <c r="H237" s="6" t="s">
        <v>80</v>
      </c>
      <c r="I237" s="6" t="s">
        <v>990</v>
      </c>
      <c r="J237" s="6" t="s">
        <v>38</v>
      </c>
      <c r="K237" s="6" t="s">
        <v>1776</v>
      </c>
      <c r="L237" s="6" t="s">
        <v>1776</v>
      </c>
      <c r="M237" s="6" t="s">
        <v>1780</v>
      </c>
      <c r="N237" s="6" t="s">
        <v>70</v>
      </c>
      <c r="O237" s="42" t="str">
        <f t="shared" si="3"/>
        <v>10667</v>
      </c>
    </row>
    <row r="238" spans="1:15" hidden="1">
      <c r="A238" s="6" t="s">
        <v>2301</v>
      </c>
      <c r="B238" s="6" t="s">
        <v>2302</v>
      </c>
      <c r="C238" s="6" t="s">
        <v>987</v>
      </c>
      <c r="D238" s="6" t="s">
        <v>1775</v>
      </c>
      <c r="E238" s="6" t="s">
        <v>39</v>
      </c>
      <c r="F238" s="6" t="s">
        <v>197</v>
      </c>
      <c r="G238" s="6" t="s">
        <v>197</v>
      </c>
      <c r="H238" s="6" t="s">
        <v>338</v>
      </c>
      <c r="I238" s="6" t="s">
        <v>988</v>
      </c>
      <c r="J238" s="6" t="s">
        <v>38</v>
      </c>
      <c r="K238" s="6" t="s">
        <v>1776</v>
      </c>
      <c r="L238" s="6" t="s">
        <v>1776</v>
      </c>
      <c r="M238" s="6" t="s">
        <v>1780</v>
      </c>
      <c r="N238" s="6" t="s">
        <v>130</v>
      </c>
      <c r="O238" s="42" t="str">
        <f t="shared" si="3"/>
        <v>10668</v>
      </c>
    </row>
    <row r="239" spans="1:15" hidden="1">
      <c r="A239" s="6" t="s">
        <v>2287</v>
      </c>
      <c r="B239" s="6" t="s">
        <v>2288</v>
      </c>
      <c r="C239" s="6" t="s">
        <v>1065</v>
      </c>
      <c r="D239" s="6" t="s">
        <v>1775</v>
      </c>
      <c r="E239" s="6" t="s">
        <v>39</v>
      </c>
      <c r="F239" s="6" t="s">
        <v>40</v>
      </c>
      <c r="G239" s="6" t="s">
        <v>160</v>
      </c>
      <c r="H239" s="6" t="s">
        <v>667</v>
      </c>
      <c r="I239" s="6" t="s">
        <v>312</v>
      </c>
      <c r="J239" s="6" t="s">
        <v>133</v>
      </c>
      <c r="K239" s="6" t="s">
        <v>1776</v>
      </c>
      <c r="L239" s="6" t="s">
        <v>1776</v>
      </c>
      <c r="M239" s="6" t="s">
        <v>1784</v>
      </c>
      <c r="N239" s="6" t="s">
        <v>64</v>
      </c>
      <c r="O239" s="42" t="str">
        <f t="shared" si="3"/>
        <v>10669</v>
      </c>
    </row>
    <row r="240" spans="1:15" hidden="1">
      <c r="A240" s="6" t="s">
        <v>2285</v>
      </c>
      <c r="B240" s="6" t="s">
        <v>2286</v>
      </c>
      <c r="C240" s="6" t="s">
        <v>979</v>
      </c>
      <c r="D240" s="6" t="s">
        <v>1775</v>
      </c>
      <c r="E240" s="6" t="s">
        <v>39</v>
      </c>
      <c r="F240" s="6" t="s">
        <v>40</v>
      </c>
      <c r="G240" s="6" t="s">
        <v>143</v>
      </c>
      <c r="H240" s="6" t="s">
        <v>763</v>
      </c>
      <c r="I240" s="6" t="s">
        <v>980</v>
      </c>
      <c r="J240" s="6" t="s">
        <v>133</v>
      </c>
      <c r="K240" s="6" t="s">
        <v>1776</v>
      </c>
      <c r="L240" s="6" t="s">
        <v>1776</v>
      </c>
      <c r="M240" s="6" t="s">
        <v>1784</v>
      </c>
      <c r="N240" s="6" t="s">
        <v>70</v>
      </c>
      <c r="O240" s="42" t="str">
        <f t="shared" si="3"/>
        <v>10670</v>
      </c>
    </row>
    <row r="241" spans="1:15" hidden="1">
      <c r="A241" s="6" t="s">
        <v>3080</v>
      </c>
      <c r="B241" s="6" t="s">
        <v>3081</v>
      </c>
      <c r="C241" s="6" t="s">
        <v>1022</v>
      </c>
      <c r="D241" s="6" t="s">
        <v>1775</v>
      </c>
      <c r="E241" s="6" t="s">
        <v>39</v>
      </c>
      <c r="F241" s="6" t="s">
        <v>40</v>
      </c>
      <c r="G241" s="6" t="s">
        <v>311</v>
      </c>
      <c r="H241" s="6" t="s">
        <v>80</v>
      </c>
      <c r="I241" s="6" t="s">
        <v>315</v>
      </c>
      <c r="J241" s="6" t="s">
        <v>38</v>
      </c>
      <c r="K241" s="6" t="s">
        <v>1776</v>
      </c>
      <c r="L241" s="6" t="s">
        <v>1776</v>
      </c>
      <c r="M241" s="6" t="s">
        <v>1780</v>
      </c>
      <c r="N241" s="6" t="s">
        <v>70</v>
      </c>
      <c r="O241" s="42" t="str">
        <f t="shared" si="3"/>
        <v>10676</v>
      </c>
    </row>
    <row r="242" spans="1:15" hidden="1">
      <c r="A242" s="6" t="s">
        <v>2327</v>
      </c>
      <c r="B242" s="6" t="s">
        <v>2328</v>
      </c>
      <c r="C242" s="6" t="s">
        <v>1072</v>
      </c>
      <c r="D242" s="6" t="s">
        <v>1775</v>
      </c>
      <c r="E242" s="6" t="s">
        <v>39</v>
      </c>
      <c r="F242" s="6" t="s">
        <v>40</v>
      </c>
      <c r="G242" s="6" t="s">
        <v>602</v>
      </c>
      <c r="H242" s="6" t="s">
        <v>288</v>
      </c>
      <c r="I242" s="6" t="s">
        <v>315</v>
      </c>
      <c r="J242" s="6" t="s">
        <v>38</v>
      </c>
      <c r="K242" s="6" t="s">
        <v>1776</v>
      </c>
      <c r="L242" s="6" t="s">
        <v>1776</v>
      </c>
      <c r="M242" s="6" t="s">
        <v>1780</v>
      </c>
      <c r="N242" s="6" t="s">
        <v>74</v>
      </c>
      <c r="O242" s="42" t="str">
        <f t="shared" si="3"/>
        <v>10677</v>
      </c>
    </row>
    <row r="243" spans="1:15" hidden="1">
      <c r="A243" s="6" t="s">
        <v>2271</v>
      </c>
      <c r="B243" s="6" t="s">
        <v>2272</v>
      </c>
      <c r="C243" s="6" t="s">
        <v>655</v>
      </c>
      <c r="D243" s="6" t="s">
        <v>1775</v>
      </c>
      <c r="E243" s="6" t="s">
        <v>39</v>
      </c>
      <c r="F243" s="6" t="s">
        <v>40</v>
      </c>
      <c r="G243" s="6" t="s">
        <v>67</v>
      </c>
      <c r="H243" s="6" t="s">
        <v>68</v>
      </c>
      <c r="I243" s="6" t="s">
        <v>306</v>
      </c>
      <c r="J243" s="6" t="s">
        <v>38</v>
      </c>
      <c r="K243" s="6" t="s">
        <v>1776</v>
      </c>
      <c r="L243" s="6" t="s">
        <v>1776</v>
      </c>
      <c r="M243" s="6" t="s">
        <v>1780</v>
      </c>
      <c r="N243" s="6" t="s">
        <v>70</v>
      </c>
      <c r="O243" s="42" t="str">
        <f t="shared" si="3"/>
        <v>10678</v>
      </c>
    </row>
    <row r="244" spans="1:15" hidden="1">
      <c r="A244" s="6" t="s">
        <v>2315</v>
      </c>
      <c r="B244" s="6" t="s">
        <v>2316</v>
      </c>
      <c r="C244" s="6" t="s">
        <v>313</v>
      </c>
      <c r="D244" s="6" t="s">
        <v>1775</v>
      </c>
      <c r="E244" s="6" t="s">
        <v>39</v>
      </c>
      <c r="F244" s="6" t="s">
        <v>40</v>
      </c>
      <c r="G244" s="6" t="s">
        <v>207</v>
      </c>
      <c r="H244" s="6" t="s">
        <v>314</v>
      </c>
      <c r="I244" s="6" t="s">
        <v>315</v>
      </c>
      <c r="J244" s="6" t="s">
        <v>133</v>
      </c>
      <c r="K244" s="6" t="s">
        <v>1776</v>
      </c>
      <c r="L244" s="6" t="s">
        <v>1776</v>
      </c>
      <c r="M244" s="6" t="s">
        <v>1966</v>
      </c>
      <c r="N244" s="6" t="s">
        <v>70</v>
      </c>
      <c r="O244" s="42" t="str">
        <f t="shared" si="3"/>
        <v>10679</v>
      </c>
    </row>
    <row r="245" spans="1:15" hidden="1">
      <c r="A245" s="6" t="s">
        <v>2269</v>
      </c>
      <c r="B245" s="6" t="s">
        <v>2270</v>
      </c>
      <c r="C245" s="6" t="s">
        <v>305</v>
      </c>
      <c r="D245" s="6" t="s">
        <v>1775</v>
      </c>
      <c r="E245" s="6" t="s">
        <v>39</v>
      </c>
      <c r="F245" s="6" t="s">
        <v>40</v>
      </c>
      <c r="G245" s="6" t="s">
        <v>56</v>
      </c>
      <c r="H245" s="6" t="s">
        <v>62</v>
      </c>
      <c r="I245" s="6" t="s">
        <v>306</v>
      </c>
      <c r="J245" s="6" t="s">
        <v>38</v>
      </c>
      <c r="K245" s="6" t="s">
        <v>1776</v>
      </c>
      <c r="L245" s="6" t="s">
        <v>1776</v>
      </c>
      <c r="M245" s="6" t="s">
        <v>1780</v>
      </c>
      <c r="N245" s="6" t="s">
        <v>64</v>
      </c>
      <c r="O245" s="42" t="str">
        <f t="shared" si="3"/>
        <v>10680</v>
      </c>
    </row>
    <row r="246" spans="1:15" hidden="1">
      <c r="A246" s="6" t="s">
        <v>2267</v>
      </c>
      <c r="B246" s="6" t="s">
        <v>2268</v>
      </c>
      <c r="C246" s="6" t="s">
        <v>410</v>
      </c>
      <c r="D246" s="6" t="s">
        <v>1775</v>
      </c>
      <c r="E246" s="6" t="s">
        <v>39</v>
      </c>
      <c r="F246" s="6" t="s">
        <v>40</v>
      </c>
      <c r="G246" s="6" t="s">
        <v>83</v>
      </c>
      <c r="H246" s="6" t="s">
        <v>411</v>
      </c>
      <c r="I246" s="6" t="s">
        <v>306</v>
      </c>
      <c r="J246" s="6" t="s">
        <v>38</v>
      </c>
      <c r="K246" s="6" t="s">
        <v>1776</v>
      </c>
      <c r="L246" s="6" t="s">
        <v>1776</v>
      </c>
      <c r="M246" s="6" t="s">
        <v>1780</v>
      </c>
      <c r="N246" s="6" t="s">
        <v>70</v>
      </c>
      <c r="O246" s="42" t="str">
        <f t="shared" si="3"/>
        <v>10681</v>
      </c>
    </row>
    <row r="247" spans="1:15" hidden="1">
      <c r="A247" s="6" t="s">
        <v>2319</v>
      </c>
      <c r="B247" s="6" t="s">
        <v>2320</v>
      </c>
      <c r="C247" s="6" t="s">
        <v>316</v>
      </c>
      <c r="D247" s="6" t="s">
        <v>1775</v>
      </c>
      <c r="E247" s="6" t="s">
        <v>39</v>
      </c>
      <c r="F247" s="6" t="s">
        <v>40</v>
      </c>
      <c r="G247" s="6" t="s">
        <v>41</v>
      </c>
      <c r="H247" s="6" t="s">
        <v>47</v>
      </c>
      <c r="I247" s="6" t="s">
        <v>315</v>
      </c>
      <c r="J247" s="6" t="s">
        <v>133</v>
      </c>
      <c r="K247" s="6" t="s">
        <v>1776</v>
      </c>
      <c r="L247" s="6" t="s">
        <v>1776</v>
      </c>
      <c r="M247" s="6" t="s">
        <v>1784</v>
      </c>
      <c r="N247" s="6" t="s">
        <v>116</v>
      </c>
      <c r="O247" s="42" t="str">
        <f t="shared" si="3"/>
        <v>10685</v>
      </c>
    </row>
    <row r="248" spans="1:15" hidden="1">
      <c r="A248" s="6" t="s">
        <v>3427</v>
      </c>
      <c r="B248" s="6" t="s">
        <v>3428</v>
      </c>
      <c r="C248" s="6" t="s">
        <v>1064</v>
      </c>
      <c r="D248" s="6" t="s">
        <v>1775</v>
      </c>
      <c r="E248" s="6" t="s">
        <v>39</v>
      </c>
      <c r="F248" s="6" t="s">
        <v>40</v>
      </c>
      <c r="G248" s="6" t="s">
        <v>311</v>
      </c>
      <c r="H248" s="6" t="s">
        <v>62</v>
      </c>
      <c r="I248" s="6" t="s">
        <v>306</v>
      </c>
      <c r="J248" s="6" t="s">
        <v>38</v>
      </c>
      <c r="K248" s="6" t="s">
        <v>1776</v>
      </c>
      <c r="L248" s="6" t="s">
        <v>1776</v>
      </c>
      <c r="M248" s="6" t="s">
        <v>1780</v>
      </c>
      <c r="N248" s="6" t="s">
        <v>64</v>
      </c>
      <c r="O248" s="42" t="str">
        <f t="shared" si="3"/>
        <v>10689</v>
      </c>
    </row>
    <row r="249" spans="1:15" hidden="1">
      <c r="A249" s="6" t="s">
        <v>2257</v>
      </c>
      <c r="B249" s="6" t="s">
        <v>2258</v>
      </c>
      <c r="C249" s="6" t="s">
        <v>1063</v>
      </c>
      <c r="D249" s="6" t="s">
        <v>1775</v>
      </c>
      <c r="E249" s="6" t="s">
        <v>39</v>
      </c>
      <c r="F249" s="6" t="s">
        <v>40</v>
      </c>
      <c r="G249" s="6" t="s">
        <v>233</v>
      </c>
      <c r="H249" s="6" t="s">
        <v>291</v>
      </c>
      <c r="I249" s="6" t="s">
        <v>306</v>
      </c>
      <c r="J249" s="6" t="s">
        <v>38</v>
      </c>
      <c r="K249" s="6" t="s">
        <v>1776</v>
      </c>
      <c r="L249" s="6" t="s">
        <v>1776</v>
      </c>
      <c r="M249" s="6" t="s">
        <v>1780</v>
      </c>
      <c r="N249" s="6" t="s">
        <v>64</v>
      </c>
      <c r="O249" s="42" t="str">
        <f t="shared" si="3"/>
        <v>10693</v>
      </c>
    </row>
    <row r="250" spans="1:15" hidden="1">
      <c r="A250" s="6" t="s">
        <v>2325</v>
      </c>
      <c r="B250" s="6" t="s">
        <v>2326</v>
      </c>
      <c r="C250" s="6" t="s">
        <v>1068</v>
      </c>
      <c r="D250" s="6" t="s">
        <v>1775</v>
      </c>
      <c r="E250" s="6" t="s">
        <v>39</v>
      </c>
      <c r="F250" s="6" t="s">
        <v>814</v>
      </c>
      <c r="G250" s="6" t="s">
        <v>1069</v>
      </c>
      <c r="H250" s="6" t="s">
        <v>1070</v>
      </c>
      <c r="I250" s="6" t="s">
        <v>1071</v>
      </c>
      <c r="J250" s="6" t="s">
        <v>133</v>
      </c>
      <c r="K250" s="6" t="s">
        <v>1776</v>
      </c>
      <c r="L250" s="6" t="s">
        <v>1776</v>
      </c>
      <c r="M250" s="6" t="s">
        <v>1966</v>
      </c>
      <c r="N250" s="6" t="s">
        <v>64</v>
      </c>
      <c r="O250" s="42" t="str">
        <f t="shared" si="3"/>
        <v>10696</v>
      </c>
    </row>
    <row r="251" spans="1:15" hidden="1">
      <c r="A251" s="6" t="s">
        <v>2323</v>
      </c>
      <c r="B251" s="6" t="s">
        <v>2324</v>
      </c>
      <c r="C251" s="6" t="s">
        <v>317</v>
      </c>
      <c r="D251" s="6" t="s">
        <v>1775</v>
      </c>
      <c r="E251" s="6" t="s">
        <v>39</v>
      </c>
      <c r="F251" s="6" t="s">
        <v>40</v>
      </c>
      <c r="G251" s="6" t="s">
        <v>318</v>
      </c>
      <c r="H251" s="6" t="s">
        <v>319</v>
      </c>
      <c r="I251" s="6" t="s">
        <v>320</v>
      </c>
      <c r="J251" s="6" t="s">
        <v>38</v>
      </c>
      <c r="K251" s="6" t="s">
        <v>1776</v>
      </c>
      <c r="L251" s="6" t="s">
        <v>1776</v>
      </c>
      <c r="M251" s="6" t="s">
        <v>1780</v>
      </c>
      <c r="N251" s="6" t="s">
        <v>64</v>
      </c>
      <c r="O251" s="42" t="str">
        <f t="shared" si="3"/>
        <v>10699</v>
      </c>
    </row>
    <row r="252" spans="1:15" hidden="1">
      <c r="A252" s="8" t="s">
        <v>3646</v>
      </c>
      <c r="B252" s="8" t="s">
        <v>1776</v>
      </c>
      <c r="C252" s="8" t="s">
        <v>1024</v>
      </c>
      <c r="D252" s="8" t="s">
        <v>85</v>
      </c>
      <c r="E252" s="8" t="s">
        <v>39</v>
      </c>
      <c r="F252" s="8" t="s">
        <v>40</v>
      </c>
      <c r="G252" s="8" t="s">
        <v>67</v>
      </c>
      <c r="H252" s="8" t="s">
        <v>62</v>
      </c>
      <c r="I252" s="8" t="s">
        <v>795</v>
      </c>
      <c r="J252" s="8" t="s">
        <v>38</v>
      </c>
      <c r="K252" s="6" t="s">
        <v>1776</v>
      </c>
      <c r="L252" s="8" t="s">
        <v>380</v>
      </c>
      <c r="M252" s="8" t="s">
        <v>1780</v>
      </c>
      <c r="N252" s="8" t="s">
        <v>64</v>
      </c>
      <c r="O252" s="42" t="str">
        <f t="shared" si="3"/>
        <v>10703</v>
      </c>
    </row>
    <row r="253" spans="1:15" hidden="1">
      <c r="A253" s="6" t="s">
        <v>2333</v>
      </c>
      <c r="B253" s="6" t="s">
        <v>2334</v>
      </c>
      <c r="C253" s="6" t="s">
        <v>794</v>
      </c>
      <c r="D253" s="6" t="s">
        <v>1775</v>
      </c>
      <c r="E253" s="6" t="s">
        <v>39</v>
      </c>
      <c r="F253" s="6" t="s">
        <v>40</v>
      </c>
      <c r="G253" s="6" t="s">
        <v>127</v>
      </c>
      <c r="H253" s="6" t="s">
        <v>91</v>
      </c>
      <c r="I253" s="6" t="s">
        <v>795</v>
      </c>
      <c r="J253" s="6" t="s">
        <v>38</v>
      </c>
      <c r="K253" s="6" t="s">
        <v>1776</v>
      </c>
      <c r="L253" s="6" t="s">
        <v>1776</v>
      </c>
      <c r="M253" s="6" t="s">
        <v>1780</v>
      </c>
      <c r="N253" s="6" t="s">
        <v>70</v>
      </c>
      <c r="O253" s="42" t="str">
        <f t="shared" si="3"/>
        <v>10704</v>
      </c>
    </row>
    <row r="254" spans="1:15" hidden="1">
      <c r="A254" s="6" t="s">
        <v>2335</v>
      </c>
      <c r="B254" s="6" t="s">
        <v>2336</v>
      </c>
      <c r="C254" s="6" t="s">
        <v>1073</v>
      </c>
      <c r="D254" s="6" t="s">
        <v>1775</v>
      </c>
      <c r="E254" s="6" t="s">
        <v>39</v>
      </c>
      <c r="F254" s="6" t="s">
        <v>40</v>
      </c>
      <c r="G254" s="6" t="s">
        <v>287</v>
      </c>
      <c r="H254" s="6" t="s">
        <v>1074</v>
      </c>
      <c r="I254" s="6" t="s">
        <v>993</v>
      </c>
      <c r="J254" s="6" t="s">
        <v>38</v>
      </c>
      <c r="K254" s="6" t="s">
        <v>1776</v>
      </c>
      <c r="L254" s="6" t="s">
        <v>1776</v>
      </c>
      <c r="M254" s="6" t="s">
        <v>1780</v>
      </c>
      <c r="N254" s="6" t="s">
        <v>49</v>
      </c>
      <c r="O254" s="42" t="str">
        <f t="shared" si="3"/>
        <v>10705</v>
      </c>
    </row>
    <row r="255" spans="1:15" hidden="1">
      <c r="A255" s="8" t="s">
        <v>3664</v>
      </c>
      <c r="B255" s="8" t="s">
        <v>1776</v>
      </c>
      <c r="C255" s="8" t="s">
        <v>321</v>
      </c>
      <c r="D255" s="8" t="s">
        <v>85</v>
      </c>
      <c r="E255" s="8" t="s">
        <v>39</v>
      </c>
      <c r="F255" s="8" t="s">
        <v>40</v>
      </c>
      <c r="G255" s="8" t="s">
        <v>311</v>
      </c>
      <c r="H255" s="8" t="s">
        <v>319</v>
      </c>
      <c r="I255" s="8" t="s">
        <v>322</v>
      </c>
      <c r="J255" s="8" t="s">
        <v>38</v>
      </c>
      <c r="K255" s="6" t="s">
        <v>1776</v>
      </c>
      <c r="L255" s="8" t="s">
        <v>323</v>
      </c>
      <c r="M255" s="8" t="s">
        <v>1780</v>
      </c>
      <c r="N255" s="8" t="s">
        <v>64</v>
      </c>
      <c r="O255" s="42" t="str">
        <f t="shared" si="3"/>
        <v>10713</v>
      </c>
    </row>
    <row r="256" spans="1:15" hidden="1">
      <c r="A256" s="6" t="s">
        <v>2337</v>
      </c>
      <c r="B256" s="6" t="s">
        <v>2338</v>
      </c>
      <c r="C256" s="6" t="s">
        <v>1025</v>
      </c>
      <c r="D256" s="6" t="s">
        <v>1775</v>
      </c>
      <c r="E256" s="6" t="s">
        <v>39</v>
      </c>
      <c r="F256" s="6" t="s">
        <v>40</v>
      </c>
      <c r="G256" s="6" t="s">
        <v>311</v>
      </c>
      <c r="H256" s="6" t="s">
        <v>62</v>
      </c>
      <c r="I256" s="6" t="s">
        <v>657</v>
      </c>
      <c r="J256" s="6" t="s">
        <v>38</v>
      </c>
      <c r="K256" s="6" t="s">
        <v>1776</v>
      </c>
      <c r="L256" s="6" t="s">
        <v>1776</v>
      </c>
      <c r="M256" s="6" t="s">
        <v>1780</v>
      </c>
      <c r="N256" s="6" t="s">
        <v>64</v>
      </c>
      <c r="O256" s="42" t="str">
        <f t="shared" si="3"/>
        <v>10716</v>
      </c>
    </row>
    <row r="257" spans="1:15" hidden="1">
      <c r="A257" s="6" t="s">
        <v>2339</v>
      </c>
      <c r="B257" s="6" t="s">
        <v>2340</v>
      </c>
      <c r="C257" s="6" t="s">
        <v>656</v>
      </c>
      <c r="D257" s="6" t="s">
        <v>1775</v>
      </c>
      <c r="E257" s="6" t="s">
        <v>39</v>
      </c>
      <c r="F257" s="6" t="s">
        <v>40</v>
      </c>
      <c r="G257" s="6" t="s">
        <v>148</v>
      </c>
      <c r="H257" s="6" t="s">
        <v>149</v>
      </c>
      <c r="I257" s="6" t="s">
        <v>657</v>
      </c>
      <c r="J257" s="6" t="s">
        <v>147</v>
      </c>
      <c r="K257" s="6" t="s">
        <v>1776</v>
      </c>
      <c r="L257" s="6" t="s">
        <v>1776</v>
      </c>
      <c r="M257" s="6" t="s">
        <v>1784</v>
      </c>
      <c r="N257" s="6" t="s">
        <v>195</v>
      </c>
      <c r="O257" s="42" t="str">
        <f t="shared" si="3"/>
        <v>10717</v>
      </c>
    </row>
    <row r="258" spans="1:15" hidden="1">
      <c r="A258" s="6" t="s">
        <v>2341</v>
      </c>
      <c r="B258" s="6" t="s">
        <v>2342</v>
      </c>
      <c r="C258" s="6" t="s">
        <v>658</v>
      </c>
      <c r="D258" s="6" t="s">
        <v>1775</v>
      </c>
      <c r="E258" s="6" t="s">
        <v>39</v>
      </c>
      <c r="F258" s="6" t="s">
        <v>40</v>
      </c>
      <c r="G258" s="6" t="s">
        <v>56</v>
      </c>
      <c r="H258" s="6" t="s">
        <v>68</v>
      </c>
      <c r="I258" s="6" t="s">
        <v>659</v>
      </c>
      <c r="J258" s="6" t="s">
        <v>38</v>
      </c>
      <c r="K258" s="6" t="s">
        <v>1776</v>
      </c>
      <c r="L258" s="6" t="s">
        <v>1776</v>
      </c>
      <c r="M258" s="6" t="s">
        <v>1780</v>
      </c>
      <c r="N258" s="6" t="s">
        <v>70</v>
      </c>
      <c r="O258" s="42" t="str">
        <f t="shared" si="3"/>
        <v>10722</v>
      </c>
    </row>
    <row r="259" spans="1:15" hidden="1">
      <c r="A259" s="6" t="s">
        <v>2343</v>
      </c>
      <c r="B259" s="6" t="s">
        <v>2344</v>
      </c>
      <c r="C259" s="6" t="s">
        <v>796</v>
      </c>
      <c r="D259" s="6" t="s">
        <v>1775</v>
      </c>
      <c r="E259" s="6" t="s">
        <v>39</v>
      </c>
      <c r="F259" s="6" t="s">
        <v>40</v>
      </c>
      <c r="G259" s="6" t="s">
        <v>207</v>
      </c>
      <c r="H259" s="6" t="s">
        <v>797</v>
      </c>
      <c r="I259" s="6" t="s">
        <v>659</v>
      </c>
      <c r="J259" s="6" t="s">
        <v>133</v>
      </c>
      <c r="K259" s="6" t="s">
        <v>1776</v>
      </c>
      <c r="L259" s="6" t="s">
        <v>1776</v>
      </c>
      <c r="M259" s="6" t="s">
        <v>1966</v>
      </c>
      <c r="N259" s="6" t="s">
        <v>64</v>
      </c>
      <c r="O259" s="42" t="str">
        <f t="shared" si="3"/>
        <v>10724</v>
      </c>
    </row>
    <row r="260" spans="1:15" hidden="1">
      <c r="A260" s="8" t="s">
        <v>3649</v>
      </c>
      <c r="B260" s="8" t="s">
        <v>1776</v>
      </c>
      <c r="C260" s="8" t="s">
        <v>519</v>
      </c>
      <c r="D260" s="8" t="s">
        <v>85</v>
      </c>
      <c r="E260" s="8" t="s">
        <v>39</v>
      </c>
      <c r="F260" s="8" t="s">
        <v>40</v>
      </c>
      <c r="G260" s="8" t="s">
        <v>160</v>
      </c>
      <c r="H260" s="8" t="s">
        <v>461</v>
      </c>
      <c r="I260" s="8" t="s">
        <v>520</v>
      </c>
      <c r="J260" s="8" t="s">
        <v>133</v>
      </c>
      <c r="K260" s="6" t="s">
        <v>1776</v>
      </c>
      <c r="L260" s="8" t="s">
        <v>521</v>
      </c>
      <c r="M260" s="8" t="s">
        <v>1784</v>
      </c>
      <c r="N260" s="8" t="s">
        <v>70</v>
      </c>
      <c r="O260" s="42" t="str">
        <f t="shared" si="3"/>
        <v>10726</v>
      </c>
    </row>
    <row r="261" spans="1:15" hidden="1">
      <c r="A261" s="6" t="s">
        <v>2347</v>
      </c>
      <c r="B261" s="6" t="s">
        <v>2348</v>
      </c>
      <c r="C261" s="6" t="s">
        <v>1026</v>
      </c>
      <c r="D261" s="6" t="s">
        <v>1775</v>
      </c>
      <c r="E261" s="6" t="s">
        <v>39</v>
      </c>
      <c r="F261" s="6" t="s">
        <v>40</v>
      </c>
      <c r="G261" s="6" t="s">
        <v>148</v>
      </c>
      <c r="H261" s="6" t="s">
        <v>149</v>
      </c>
      <c r="I261" s="6" t="s">
        <v>1027</v>
      </c>
      <c r="J261" s="6" t="s">
        <v>147</v>
      </c>
      <c r="K261" s="6" t="s">
        <v>1776</v>
      </c>
      <c r="L261" s="6" t="s">
        <v>1776</v>
      </c>
      <c r="M261" s="6" t="s">
        <v>1784</v>
      </c>
      <c r="N261" s="6" t="s">
        <v>195</v>
      </c>
      <c r="O261" s="42" t="str">
        <f t="shared" si="3"/>
        <v>10729</v>
      </c>
    </row>
    <row r="262" spans="1:15" hidden="1">
      <c r="A262" s="6" t="s">
        <v>1870</v>
      </c>
      <c r="B262" s="6" t="s">
        <v>1871</v>
      </c>
      <c r="C262" s="6" t="s">
        <v>1872</v>
      </c>
      <c r="D262" s="6" t="s">
        <v>1775</v>
      </c>
      <c r="E262" s="6" t="s">
        <v>39</v>
      </c>
      <c r="F262" s="6" t="s">
        <v>40</v>
      </c>
      <c r="G262" s="6" t="s">
        <v>1873</v>
      </c>
      <c r="H262" s="6" t="s">
        <v>338</v>
      </c>
      <c r="I262" s="6" t="s">
        <v>1110</v>
      </c>
      <c r="J262" s="6" t="s">
        <v>38</v>
      </c>
      <c r="K262" s="6" t="s">
        <v>1776</v>
      </c>
      <c r="L262" s="6" t="s">
        <v>1776</v>
      </c>
      <c r="M262" s="6" t="s">
        <v>1776</v>
      </c>
      <c r="N262" s="6" t="s">
        <v>130</v>
      </c>
      <c r="O262" s="42" t="str">
        <f t="shared" ref="O262:O325" si="4">A262</f>
        <v>10731</v>
      </c>
    </row>
    <row r="263" spans="1:15" hidden="1">
      <c r="A263" s="6" t="s">
        <v>2642</v>
      </c>
      <c r="B263" s="6" t="s">
        <v>2643</v>
      </c>
      <c r="C263" s="6" t="s">
        <v>1075</v>
      </c>
      <c r="D263" s="6" t="s">
        <v>1775</v>
      </c>
      <c r="E263" s="6" t="s">
        <v>39</v>
      </c>
      <c r="F263" s="6" t="s">
        <v>40</v>
      </c>
      <c r="G263" s="6" t="s">
        <v>318</v>
      </c>
      <c r="H263" s="6" t="s">
        <v>1076</v>
      </c>
      <c r="I263" s="6" t="s">
        <v>1077</v>
      </c>
      <c r="J263" s="6" t="s">
        <v>38</v>
      </c>
      <c r="K263" s="6" t="s">
        <v>1776</v>
      </c>
      <c r="L263" s="6" t="s">
        <v>1776</v>
      </c>
      <c r="M263" s="6" t="s">
        <v>1780</v>
      </c>
      <c r="N263" s="6" t="s">
        <v>70</v>
      </c>
      <c r="O263" s="42" t="str">
        <f t="shared" si="4"/>
        <v>10752</v>
      </c>
    </row>
    <row r="264" spans="1:15" hidden="1">
      <c r="A264" s="6" t="s">
        <v>2349</v>
      </c>
      <c r="B264" s="6" t="s">
        <v>2350</v>
      </c>
      <c r="C264" s="6" t="s">
        <v>660</v>
      </c>
      <c r="D264" s="6" t="s">
        <v>1775</v>
      </c>
      <c r="E264" s="6" t="s">
        <v>39</v>
      </c>
      <c r="F264" s="6" t="s">
        <v>40</v>
      </c>
      <c r="G264" s="6" t="s">
        <v>83</v>
      </c>
      <c r="H264" s="6" t="s">
        <v>72</v>
      </c>
      <c r="I264" s="6" t="s">
        <v>661</v>
      </c>
      <c r="J264" s="6" t="s">
        <v>38</v>
      </c>
      <c r="K264" s="6" t="s">
        <v>1776</v>
      </c>
      <c r="L264" s="6" t="s">
        <v>1776</v>
      </c>
      <c r="M264" s="6" t="s">
        <v>1780</v>
      </c>
      <c r="N264" s="6" t="s">
        <v>74</v>
      </c>
      <c r="O264" s="42" t="str">
        <f t="shared" si="4"/>
        <v>10760</v>
      </c>
    </row>
    <row r="265" spans="1:15" hidden="1">
      <c r="A265" s="6" t="s">
        <v>2351</v>
      </c>
      <c r="B265" s="6" t="s">
        <v>2352</v>
      </c>
      <c r="C265" s="6" t="s">
        <v>1078</v>
      </c>
      <c r="D265" s="6" t="s">
        <v>1775</v>
      </c>
      <c r="E265" s="6" t="s">
        <v>39</v>
      </c>
      <c r="F265" s="6" t="s">
        <v>40</v>
      </c>
      <c r="G265" s="6" t="s">
        <v>102</v>
      </c>
      <c r="H265" s="6" t="s">
        <v>291</v>
      </c>
      <c r="I265" s="6" t="s">
        <v>661</v>
      </c>
      <c r="J265" s="6" t="s">
        <v>38</v>
      </c>
      <c r="K265" s="6" t="s">
        <v>1776</v>
      </c>
      <c r="L265" s="6" t="s">
        <v>1776</v>
      </c>
      <c r="M265" s="6" t="s">
        <v>1780</v>
      </c>
      <c r="N265" s="6" t="s">
        <v>64</v>
      </c>
      <c r="O265" s="42" t="str">
        <f t="shared" si="4"/>
        <v>10761</v>
      </c>
    </row>
    <row r="266" spans="1:15" hidden="1">
      <c r="A266" s="6" t="s">
        <v>2353</v>
      </c>
      <c r="B266" s="6" t="s">
        <v>2354</v>
      </c>
      <c r="C266" s="6" t="s">
        <v>798</v>
      </c>
      <c r="D266" s="6" t="s">
        <v>1775</v>
      </c>
      <c r="E266" s="6" t="s">
        <v>39</v>
      </c>
      <c r="F266" s="6" t="s">
        <v>40</v>
      </c>
      <c r="G266" s="6" t="s">
        <v>148</v>
      </c>
      <c r="H266" s="6" t="s">
        <v>360</v>
      </c>
      <c r="I266" s="6" t="s">
        <v>523</v>
      </c>
      <c r="J266" s="6" t="s">
        <v>133</v>
      </c>
      <c r="K266" s="6" t="s">
        <v>1776</v>
      </c>
      <c r="L266" s="6" t="s">
        <v>1776</v>
      </c>
      <c r="M266" s="6" t="s">
        <v>1784</v>
      </c>
      <c r="N266" s="6" t="s">
        <v>64</v>
      </c>
      <c r="O266" s="42" t="str">
        <f t="shared" si="4"/>
        <v>10763</v>
      </c>
    </row>
    <row r="267" spans="1:15" hidden="1">
      <c r="A267" s="6" t="s">
        <v>3675</v>
      </c>
      <c r="B267" s="6" t="s">
        <v>3676</v>
      </c>
      <c r="C267" s="6" t="s">
        <v>522</v>
      </c>
      <c r="D267" s="6" t="s">
        <v>85</v>
      </c>
      <c r="E267" s="6" t="s">
        <v>39</v>
      </c>
      <c r="F267" s="6" t="s">
        <v>40</v>
      </c>
      <c r="G267" s="6" t="s">
        <v>233</v>
      </c>
      <c r="H267" s="6" t="s">
        <v>258</v>
      </c>
      <c r="I267" s="6" t="s">
        <v>523</v>
      </c>
      <c r="J267" s="6" t="s">
        <v>38</v>
      </c>
      <c r="K267" s="6" t="s">
        <v>1776</v>
      </c>
      <c r="L267" s="6" t="s">
        <v>524</v>
      </c>
      <c r="M267" s="6" t="s">
        <v>1966</v>
      </c>
      <c r="N267" s="6" t="s">
        <v>64</v>
      </c>
      <c r="O267" s="42" t="str">
        <f t="shared" si="4"/>
        <v>10764</v>
      </c>
    </row>
    <row r="268" spans="1:15" hidden="1">
      <c r="A268" s="6" t="s">
        <v>2356</v>
      </c>
      <c r="B268" s="6" t="s">
        <v>2357</v>
      </c>
      <c r="C268" s="6" t="s">
        <v>1028</v>
      </c>
      <c r="D268" s="6" t="s">
        <v>1775</v>
      </c>
      <c r="E268" s="6" t="s">
        <v>39</v>
      </c>
      <c r="F268" s="6" t="s">
        <v>40</v>
      </c>
      <c r="G268" s="6" t="s">
        <v>1029</v>
      </c>
      <c r="H268" s="6" t="s">
        <v>1030</v>
      </c>
      <c r="I268" s="6" t="s">
        <v>523</v>
      </c>
      <c r="J268" s="6" t="s">
        <v>133</v>
      </c>
      <c r="K268" s="6" t="s">
        <v>1776</v>
      </c>
      <c r="L268" s="6" t="s">
        <v>1776</v>
      </c>
      <c r="M268" s="6" t="s">
        <v>1784</v>
      </c>
      <c r="N268" s="6" t="s">
        <v>49</v>
      </c>
      <c r="O268" s="42" t="str">
        <f t="shared" si="4"/>
        <v>10767</v>
      </c>
    </row>
    <row r="269" spans="1:15" hidden="1">
      <c r="A269" s="6" t="s">
        <v>2358</v>
      </c>
      <c r="B269" s="6" t="s">
        <v>2359</v>
      </c>
      <c r="C269" s="6" t="s">
        <v>526</v>
      </c>
      <c r="D269" s="6" t="s">
        <v>1775</v>
      </c>
      <c r="E269" s="6" t="s">
        <v>39</v>
      </c>
      <c r="F269" s="6" t="s">
        <v>40</v>
      </c>
      <c r="G269" s="6" t="s">
        <v>56</v>
      </c>
      <c r="H269" s="6" t="s">
        <v>103</v>
      </c>
      <c r="I269" s="6" t="s">
        <v>527</v>
      </c>
      <c r="J269" s="6" t="s">
        <v>38</v>
      </c>
      <c r="K269" s="6" t="s">
        <v>1776</v>
      </c>
      <c r="L269" s="6" t="s">
        <v>1776</v>
      </c>
      <c r="M269" s="6" t="s">
        <v>1966</v>
      </c>
      <c r="N269" s="6" t="s">
        <v>70</v>
      </c>
      <c r="O269" s="42" t="str">
        <f t="shared" si="4"/>
        <v>10775</v>
      </c>
    </row>
    <row r="270" spans="1:15" hidden="1">
      <c r="A270" s="6" t="s">
        <v>2360</v>
      </c>
      <c r="B270" s="6" t="s">
        <v>2361</v>
      </c>
      <c r="C270" s="6" t="s">
        <v>799</v>
      </c>
      <c r="D270" s="6" t="s">
        <v>1775</v>
      </c>
      <c r="E270" s="6" t="s">
        <v>39</v>
      </c>
      <c r="F270" s="6" t="s">
        <v>40</v>
      </c>
      <c r="G270" s="6" t="s">
        <v>207</v>
      </c>
      <c r="H270" s="6" t="s">
        <v>679</v>
      </c>
      <c r="I270" s="6" t="s">
        <v>800</v>
      </c>
      <c r="J270" s="6" t="s">
        <v>133</v>
      </c>
      <c r="K270" s="6" t="s">
        <v>1776</v>
      </c>
      <c r="L270" s="6" t="s">
        <v>1776</v>
      </c>
      <c r="M270" s="6" t="s">
        <v>1966</v>
      </c>
      <c r="N270" s="6" t="s">
        <v>64</v>
      </c>
      <c r="O270" s="42" t="str">
        <f t="shared" si="4"/>
        <v>10782</v>
      </c>
    </row>
    <row r="271" spans="1:15" hidden="1">
      <c r="A271" s="6" t="s">
        <v>3228</v>
      </c>
      <c r="B271" s="6" t="s">
        <v>3229</v>
      </c>
      <c r="C271" s="6" t="s">
        <v>994</v>
      </c>
      <c r="D271" s="6" t="s">
        <v>1775</v>
      </c>
      <c r="E271" s="6" t="s">
        <v>39</v>
      </c>
      <c r="F271" s="6" t="s">
        <v>40</v>
      </c>
      <c r="G271" s="6" t="s">
        <v>311</v>
      </c>
      <c r="H271" s="6" t="s">
        <v>80</v>
      </c>
      <c r="I271" s="6" t="s">
        <v>803</v>
      </c>
      <c r="J271" s="6" t="s">
        <v>38</v>
      </c>
      <c r="K271" s="6" t="s">
        <v>1776</v>
      </c>
      <c r="L271" s="6" t="s">
        <v>1776</v>
      </c>
      <c r="M271" s="6" t="s">
        <v>1780</v>
      </c>
      <c r="N271" s="6" t="s">
        <v>70</v>
      </c>
      <c r="O271" s="42" t="str">
        <f t="shared" si="4"/>
        <v>10786</v>
      </c>
    </row>
    <row r="272" spans="1:15" hidden="1">
      <c r="A272" s="6" t="s">
        <v>2364</v>
      </c>
      <c r="B272" s="6" t="s">
        <v>2365</v>
      </c>
      <c r="C272" s="6" t="s">
        <v>801</v>
      </c>
      <c r="D272" s="6" t="s">
        <v>1775</v>
      </c>
      <c r="E272" s="6" t="s">
        <v>39</v>
      </c>
      <c r="F272" s="6" t="s">
        <v>40</v>
      </c>
      <c r="G272" s="6" t="s">
        <v>311</v>
      </c>
      <c r="H272" s="6" t="s">
        <v>802</v>
      </c>
      <c r="I272" s="6" t="s">
        <v>803</v>
      </c>
      <c r="J272" s="6" t="s">
        <v>38</v>
      </c>
      <c r="K272" s="6" t="s">
        <v>1776</v>
      </c>
      <c r="L272" s="6" t="s">
        <v>1776</v>
      </c>
      <c r="M272" s="6" t="s">
        <v>1780</v>
      </c>
      <c r="N272" s="6" t="s">
        <v>49</v>
      </c>
      <c r="O272" s="42" t="str">
        <f t="shared" si="4"/>
        <v>10788</v>
      </c>
    </row>
    <row r="273" spans="1:15" hidden="1">
      <c r="A273" s="6" t="s">
        <v>2366</v>
      </c>
      <c r="B273" s="6" t="s">
        <v>2367</v>
      </c>
      <c r="C273" s="6" t="s">
        <v>662</v>
      </c>
      <c r="D273" s="6" t="s">
        <v>1775</v>
      </c>
      <c r="E273" s="6" t="s">
        <v>39</v>
      </c>
      <c r="F273" s="6" t="s">
        <v>40</v>
      </c>
      <c r="G273" s="6" t="s">
        <v>83</v>
      </c>
      <c r="H273" s="6" t="s">
        <v>62</v>
      </c>
      <c r="I273" s="6" t="s">
        <v>529</v>
      </c>
      <c r="J273" s="6" t="s">
        <v>38</v>
      </c>
      <c r="K273" s="6" t="s">
        <v>1776</v>
      </c>
      <c r="L273" s="6" t="s">
        <v>1776</v>
      </c>
      <c r="M273" s="6" t="s">
        <v>1780</v>
      </c>
      <c r="N273" s="6" t="s">
        <v>64</v>
      </c>
      <c r="O273" s="42" t="str">
        <f t="shared" si="4"/>
        <v>10813</v>
      </c>
    </row>
    <row r="274" spans="1:15" hidden="1">
      <c r="A274" s="6" t="s">
        <v>2368</v>
      </c>
      <c r="B274" s="6" t="s">
        <v>2369</v>
      </c>
      <c r="C274" s="6" t="s">
        <v>805</v>
      </c>
      <c r="D274" s="6" t="s">
        <v>1775</v>
      </c>
      <c r="E274" s="6" t="s">
        <v>39</v>
      </c>
      <c r="F274" s="6" t="s">
        <v>40</v>
      </c>
      <c r="G274" s="6" t="s">
        <v>41</v>
      </c>
      <c r="H274" s="6" t="s">
        <v>62</v>
      </c>
      <c r="I274" s="6" t="s">
        <v>804</v>
      </c>
      <c r="J274" s="6" t="s">
        <v>38</v>
      </c>
      <c r="K274" s="6" t="s">
        <v>1776</v>
      </c>
      <c r="L274" s="6" t="s">
        <v>1776</v>
      </c>
      <c r="M274" s="6" t="s">
        <v>1780</v>
      </c>
      <c r="N274" s="6" t="s">
        <v>64</v>
      </c>
      <c r="O274" s="42" t="str">
        <f t="shared" si="4"/>
        <v>10820</v>
      </c>
    </row>
    <row r="275" spans="1:15" hidden="1">
      <c r="A275" s="6" t="s">
        <v>2370</v>
      </c>
      <c r="B275" s="6" t="s">
        <v>2371</v>
      </c>
      <c r="C275" s="6" t="s">
        <v>528</v>
      </c>
      <c r="D275" s="6" t="s">
        <v>1775</v>
      </c>
      <c r="E275" s="6" t="s">
        <v>39</v>
      </c>
      <c r="F275" s="6" t="s">
        <v>40</v>
      </c>
      <c r="G275" s="6" t="s">
        <v>67</v>
      </c>
      <c r="H275" s="6" t="s">
        <v>509</v>
      </c>
      <c r="I275" s="6" t="s">
        <v>529</v>
      </c>
      <c r="J275" s="6" t="s">
        <v>38</v>
      </c>
      <c r="K275" s="6" t="s">
        <v>1776</v>
      </c>
      <c r="L275" s="6" t="s">
        <v>1776</v>
      </c>
      <c r="M275" s="6" t="s">
        <v>1780</v>
      </c>
      <c r="N275" s="6" t="s">
        <v>195</v>
      </c>
      <c r="O275" s="42" t="str">
        <f t="shared" si="4"/>
        <v>10823</v>
      </c>
    </row>
    <row r="276" spans="1:15" hidden="1">
      <c r="A276" s="6" t="s">
        <v>2372</v>
      </c>
      <c r="B276" s="6" t="s">
        <v>2373</v>
      </c>
      <c r="C276" s="6" t="s">
        <v>530</v>
      </c>
      <c r="D276" s="6" t="s">
        <v>1775</v>
      </c>
      <c r="E276" s="6" t="s">
        <v>39</v>
      </c>
      <c r="F276" s="6" t="s">
        <v>40</v>
      </c>
      <c r="G276" s="6" t="s">
        <v>102</v>
      </c>
      <c r="H276" s="6" t="s">
        <v>72</v>
      </c>
      <c r="I276" s="6" t="s">
        <v>531</v>
      </c>
      <c r="J276" s="6" t="s">
        <v>38</v>
      </c>
      <c r="K276" s="6" t="s">
        <v>1776</v>
      </c>
      <c r="L276" s="6" t="s">
        <v>1776</v>
      </c>
      <c r="M276" s="6" t="s">
        <v>1780</v>
      </c>
      <c r="N276" s="6" t="s">
        <v>74</v>
      </c>
      <c r="O276" s="42" t="str">
        <f t="shared" si="4"/>
        <v>10830</v>
      </c>
    </row>
    <row r="277" spans="1:15" hidden="1">
      <c r="A277" s="6" t="s">
        <v>2374</v>
      </c>
      <c r="B277" s="6" t="s">
        <v>2375</v>
      </c>
      <c r="C277" s="6" t="s">
        <v>1079</v>
      </c>
      <c r="D277" s="6" t="s">
        <v>1775</v>
      </c>
      <c r="E277" s="6" t="s">
        <v>39</v>
      </c>
      <c r="F277" s="6" t="s">
        <v>40</v>
      </c>
      <c r="G277" s="6" t="s">
        <v>207</v>
      </c>
      <c r="H277" s="6" t="s">
        <v>147</v>
      </c>
      <c r="I277" s="6" t="s">
        <v>531</v>
      </c>
      <c r="J277" s="6" t="s">
        <v>147</v>
      </c>
      <c r="K277" s="6" t="s">
        <v>1776</v>
      </c>
      <c r="L277" s="6" t="s">
        <v>1776</v>
      </c>
      <c r="M277" s="6" t="s">
        <v>1784</v>
      </c>
      <c r="N277" s="6" t="s">
        <v>195</v>
      </c>
      <c r="O277" s="42" t="str">
        <f t="shared" si="4"/>
        <v>10836</v>
      </c>
    </row>
    <row r="278" spans="1:15" hidden="1">
      <c r="A278" s="6" t="s">
        <v>2376</v>
      </c>
      <c r="B278" s="6" t="s">
        <v>2377</v>
      </c>
      <c r="C278" s="6" t="s">
        <v>806</v>
      </c>
      <c r="D278" s="6" t="s">
        <v>1775</v>
      </c>
      <c r="E278" s="6" t="s">
        <v>39</v>
      </c>
      <c r="F278" s="6" t="s">
        <v>40</v>
      </c>
      <c r="G278" s="6" t="s">
        <v>807</v>
      </c>
      <c r="H278" s="6" t="s">
        <v>808</v>
      </c>
      <c r="I278" s="6" t="s">
        <v>809</v>
      </c>
      <c r="J278" s="6" t="s">
        <v>133</v>
      </c>
      <c r="K278" s="6" t="s">
        <v>1776</v>
      </c>
      <c r="L278" s="6" t="s">
        <v>1776</v>
      </c>
      <c r="M278" s="6" t="s">
        <v>1784</v>
      </c>
      <c r="N278" s="6" t="s">
        <v>116</v>
      </c>
      <c r="O278" s="42" t="str">
        <f t="shared" si="4"/>
        <v>10847</v>
      </c>
    </row>
    <row r="279" spans="1:15" hidden="1">
      <c r="A279" s="6" t="s">
        <v>2378</v>
      </c>
      <c r="B279" s="6" t="s">
        <v>2379</v>
      </c>
      <c r="C279" s="6" t="s">
        <v>532</v>
      </c>
      <c r="D279" s="6" t="s">
        <v>1775</v>
      </c>
      <c r="E279" s="6" t="s">
        <v>39</v>
      </c>
      <c r="F279" s="6" t="s">
        <v>40</v>
      </c>
      <c r="G279" s="6" t="s">
        <v>207</v>
      </c>
      <c r="H279" s="6" t="s">
        <v>211</v>
      </c>
      <c r="I279" s="6" t="s">
        <v>533</v>
      </c>
      <c r="J279" s="6" t="s">
        <v>133</v>
      </c>
      <c r="K279" s="6" t="s">
        <v>1776</v>
      </c>
      <c r="L279" s="6" t="s">
        <v>1776</v>
      </c>
      <c r="M279" s="6" t="s">
        <v>1784</v>
      </c>
      <c r="N279" s="6" t="s">
        <v>70</v>
      </c>
      <c r="O279" s="42" t="str">
        <f t="shared" si="4"/>
        <v>10853</v>
      </c>
    </row>
    <row r="280" spans="1:15" hidden="1">
      <c r="A280" s="6" t="s">
        <v>2382</v>
      </c>
      <c r="B280" s="6" t="s">
        <v>2383</v>
      </c>
      <c r="C280" s="6" t="s">
        <v>1031</v>
      </c>
      <c r="D280" s="6" t="s">
        <v>1775</v>
      </c>
      <c r="E280" s="6" t="s">
        <v>39</v>
      </c>
      <c r="F280" s="6" t="s">
        <v>40</v>
      </c>
      <c r="G280" s="6" t="s">
        <v>596</v>
      </c>
      <c r="H280" s="6" t="s">
        <v>140</v>
      </c>
      <c r="I280" s="6" t="s">
        <v>1032</v>
      </c>
      <c r="J280" s="6" t="s">
        <v>133</v>
      </c>
      <c r="K280" s="6" t="s">
        <v>1776</v>
      </c>
      <c r="L280" s="6" t="s">
        <v>1776</v>
      </c>
      <c r="M280" s="6" t="s">
        <v>1966</v>
      </c>
      <c r="N280" s="6" t="s">
        <v>116</v>
      </c>
      <c r="O280" s="42" t="str">
        <f t="shared" si="4"/>
        <v>10858</v>
      </c>
    </row>
    <row r="281" spans="1:15" hidden="1">
      <c r="A281" s="6" t="s">
        <v>2380</v>
      </c>
      <c r="B281" s="6" t="s">
        <v>2381</v>
      </c>
      <c r="C281" s="6" t="s">
        <v>1080</v>
      </c>
      <c r="D281" s="6" t="s">
        <v>1775</v>
      </c>
      <c r="E281" s="6" t="s">
        <v>39</v>
      </c>
      <c r="F281" s="6" t="s">
        <v>165</v>
      </c>
      <c r="G281" s="6" t="s">
        <v>166</v>
      </c>
      <c r="H281" s="6" t="s">
        <v>167</v>
      </c>
      <c r="I281" s="6" t="s">
        <v>1081</v>
      </c>
      <c r="J281" s="6" t="s">
        <v>38</v>
      </c>
      <c r="K281" s="6" t="s">
        <v>1776</v>
      </c>
      <c r="L281" s="6" t="s">
        <v>1776</v>
      </c>
      <c r="M281" s="6" t="s">
        <v>1780</v>
      </c>
      <c r="N281" s="6" t="s">
        <v>70</v>
      </c>
      <c r="O281" s="42" t="str">
        <f t="shared" si="4"/>
        <v>10859</v>
      </c>
    </row>
    <row r="282" spans="1:15" hidden="1">
      <c r="A282" s="6" t="s">
        <v>2384</v>
      </c>
      <c r="B282" s="6" t="s">
        <v>2385</v>
      </c>
      <c r="C282" s="6" t="s">
        <v>810</v>
      </c>
      <c r="D282" s="6" t="s">
        <v>1775</v>
      </c>
      <c r="E282" s="6" t="s">
        <v>39</v>
      </c>
      <c r="F282" s="6" t="s">
        <v>40</v>
      </c>
      <c r="G282" s="6" t="s">
        <v>127</v>
      </c>
      <c r="H282" s="6" t="s">
        <v>509</v>
      </c>
      <c r="I282" s="6" t="s">
        <v>535</v>
      </c>
      <c r="J282" s="6" t="s">
        <v>38</v>
      </c>
      <c r="K282" s="6" t="s">
        <v>1776</v>
      </c>
      <c r="L282" s="6" t="s">
        <v>1776</v>
      </c>
      <c r="M282" s="6" t="s">
        <v>1780</v>
      </c>
      <c r="N282" s="6" t="s">
        <v>195</v>
      </c>
      <c r="O282" s="42" t="str">
        <f t="shared" si="4"/>
        <v>10860</v>
      </c>
    </row>
    <row r="283" spans="1:15" hidden="1">
      <c r="A283" s="8" t="s">
        <v>3658</v>
      </c>
      <c r="B283" s="8" t="s">
        <v>1776</v>
      </c>
      <c r="C283" s="8" t="s">
        <v>1082</v>
      </c>
      <c r="D283" s="8" t="s">
        <v>85</v>
      </c>
      <c r="E283" s="8" t="s">
        <v>39</v>
      </c>
      <c r="F283" s="8" t="s">
        <v>40</v>
      </c>
      <c r="G283" s="8" t="s">
        <v>67</v>
      </c>
      <c r="H283" s="8" t="s">
        <v>509</v>
      </c>
      <c r="I283" s="8" t="s">
        <v>535</v>
      </c>
      <c r="J283" s="8" t="s">
        <v>38</v>
      </c>
      <c r="K283" s="6" t="s">
        <v>1776</v>
      </c>
      <c r="L283" s="8" t="s">
        <v>375</v>
      </c>
      <c r="M283" s="8" t="s">
        <v>1780</v>
      </c>
      <c r="N283" s="8" t="s">
        <v>195</v>
      </c>
      <c r="O283" s="42" t="str">
        <f t="shared" si="4"/>
        <v>10866</v>
      </c>
    </row>
    <row r="284" spans="1:15" hidden="1">
      <c r="A284" s="6" t="s">
        <v>2386</v>
      </c>
      <c r="B284" s="6" t="s">
        <v>2387</v>
      </c>
      <c r="C284" s="6" t="s">
        <v>534</v>
      </c>
      <c r="D284" s="6" t="s">
        <v>1775</v>
      </c>
      <c r="E284" s="6" t="s">
        <v>39</v>
      </c>
      <c r="F284" s="6" t="s">
        <v>40</v>
      </c>
      <c r="G284" s="6" t="s">
        <v>109</v>
      </c>
      <c r="H284" s="6" t="s">
        <v>110</v>
      </c>
      <c r="I284" s="6" t="s">
        <v>535</v>
      </c>
      <c r="J284" s="6" t="s">
        <v>38</v>
      </c>
      <c r="K284" s="6" t="s">
        <v>1776</v>
      </c>
      <c r="L284" s="6" t="s">
        <v>1776</v>
      </c>
      <c r="M284" s="6" t="s">
        <v>1780</v>
      </c>
      <c r="N284" s="6" t="s">
        <v>481</v>
      </c>
      <c r="O284" s="42" t="str">
        <f t="shared" si="4"/>
        <v>10867</v>
      </c>
    </row>
    <row r="285" spans="1:15" hidden="1">
      <c r="A285" s="8" t="s">
        <v>3665</v>
      </c>
      <c r="B285" s="8" t="s">
        <v>1776</v>
      </c>
      <c r="C285" s="8" t="s">
        <v>663</v>
      </c>
      <c r="D285" s="8" t="s">
        <v>85</v>
      </c>
      <c r="E285" s="8" t="s">
        <v>39</v>
      </c>
      <c r="F285" s="8" t="s">
        <v>40</v>
      </c>
      <c r="G285" s="8" t="s">
        <v>311</v>
      </c>
      <c r="H285" s="8" t="s">
        <v>603</v>
      </c>
      <c r="I285" s="8" t="s">
        <v>664</v>
      </c>
      <c r="J285" s="8" t="s">
        <v>38</v>
      </c>
      <c r="K285" s="6" t="s">
        <v>1776</v>
      </c>
      <c r="L285" s="8" t="s">
        <v>323</v>
      </c>
      <c r="M285" s="8" t="s">
        <v>1780</v>
      </c>
      <c r="N285" s="8" t="s">
        <v>70</v>
      </c>
      <c r="O285" s="42" t="str">
        <f t="shared" si="4"/>
        <v>10868</v>
      </c>
    </row>
    <row r="286" spans="1:15" hidden="1">
      <c r="A286" s="6" t="s">
        <v>2388</v>
      </c>
      <c r="B286" s="6" t="s">
        <v>2389</v>
      </c>
      <c r="C286" s="6" t="s">
        <v>811</v>
      </c>
      <c r="D286" s="6" t="s">
        <v>1775</v>
      </c>
      <c r="E286" s="6" t="s">
        <v>39</v>
      </c>
      <c r="F286" s="6" t="s">
        <v>40</v>
      </c>
      <c r="G286" s="6" t="s">
        <v>87</v>
      </c>
      <c r="H286" s="6" t="s">
        <v>62</v>
      </c>
      <c r="I286" s="6" t="s">
        <v>812</v>
      </c>
      <c r="J286" s="6" t="s">
        <v>38</v>
      </c>
      <c r="K286" s="6" t="s">
        <v>1776</v>
      </c>
      <c r="L286" s="6" t="s">
        <v>1776</v>
      </c>
      <c r="M286" s="6" t="s">
        <v>1780</v>
      </c>
      <c r="N286" s="6" t="s">
        <v>64</v>
      </c>
      <c r="O286" s="42" t="str">
        <f t="shared" si="4"/>
        <v>10880</v>
      </c>
    </row>
    <row r="287" spans="1:15" hidden="1">
      <c r="A287" s="6" t="s">
        <v>2390</v>
      </c>
      <c r="B287" s="6" t="s">
        <v>2391</v>
      </c>
      <c r="C287" s="6" t="s">
        <v>813</v>
      </c>
      <c r="D287" s="6" t="s">
        <v>1775</v>
      </c>
      <c r="E287" s="6" t="s">
        <v>39</v>
      </c>
      <c r="F287" s="6" t="s">
        <v>814</v>
      </c>
      <c r="G287" s="6" t="s">
        <v>815</v>
      </c>
      <c r="H287" s="6" t="s">
        <v>816</v>
      </c>
      <c r="I287" s="6" t="s">
        <v>812</v>
      </c>
      <c r="J287" s="6" t="s">
        <v>133</v>
      </c>
      <c r="K287" s="6" t="s">
        <v>1776</v>
      </c>
      <c r="L287" s="6" t="s">
        <v>1776</v>
      </c>
      <c r="M287" s="6" t="s">
        <v>1966</v>
      </c>
      <c r="N287" s="6" t="s">
        <v>70</v>
      </c>
      <c r="O287" s="42" t="str">
        <f t="shared" si="4"/>
        <v>10886</v>
      </c>
    </row>
    <row r="288" spans="1:15" hidden="1">
      <c r="A288" s="6" t="s">
        <v>2392</v>
      </c>
      <c r="B288" s="6" t="s">
        <v>2393</v>
      </c>
      <c r="C288" s="6" t="s">
        <v>817</v>
      </c>
      <c r="D288" s="6" t="s">
        <v>1775</v>
      </c>
      <c r="E288" s="6" t="s">
        <v>39</v>
      </c>
      <c r="F288" s="6" t="s">
        <v>40</v>
      </c>
      <c r="G288" s="6" t="s">
        <v>807</v>
      </c>
      <c r="H288" s="6" t="s">
        <v>818</v>
      </c>
      <c r="I288" s="6" t="s">
        <v>819</v>
      </c>
      <c r="J288" s="6" t="s">
        <v>133</v>
      </c>
      <c r="K288" s="6" t="s">
        <v>1776</v>
      </c>
      <c r="L288" s="6" t="s">
        <v>1776</v>
      </c>
      <c r="M288" s="6" t="s">
        <v>1784</v>
      </c>
      <c r="N288" s="6" t="s">
        <v>70</v>
      </c>
      <c r="O288" s="42" t="str">
        <f t="shared" si="4"/>
        <v>10893</v>
      </c>
    </row>
    <row r="289" spans="1:15" hidden="1">
      <c r="A289" s="6" t="s">
        <v>2394</v>
      </c>
      <c r="B289" s="6" t="s">
        <v>2395</v>
      </c>
      <c r="C289" s="6" t="s">
        <v>665</v>
      </c>
      <c r="D289" s="6" t="s">
        <v>1775</v>
      </c>
      <c r="E289" s="6" t="s">
        <v>39</v>
      </c>
      <c r="F289" s="6" t="s">
        <v>40</v>
      </c>
      <c r="G289" s="6" t="s">
        <v>106</v>
      </c>
      <c r="H289" s="6" t="s">
        <v>509</v>
      </c>
      <c r="I289" s="6" t="s">
        <v>664</v>
      </c>
      <c r="J289" s="6" t="s">
        <v>38</v>
      </c>
      <c r="K289" s="6" t="s">
        <v>1776</v>
      </c>
      <c r="L289" s="6" t="s">
        <v>1776</v>
      </c>
      <c r="M289" s="6" t="s">
        <v>1780</v>
      </c>
      <c r="N289" s="6" t="s">
        <v>195</v>
      </c>
      <c r="O289" s="42" t="str">
        <f t="shared" si="4"/>
        <v>10908</v>
      </c>
    </row>
    <row r="290" spans="1:15" hidden="1">
      <c r="A290" s="6" t="s">
        <v>2396</v>
      </c>
      <c r="B290" s="6" t="s">
        <v>2397</v>
      </c>
      <c r="C290" s="6" t="s">
        <v>537</v>
      </c>
      <c r="D290" s="6" t="s">
        <v>1775</v>
      </c>
      <c r="E290" s="6" t="s">
        <v>39</v>
      </c>
      <c r="F290" s="6" t="s">
        <v>40</v>
      </c>
      <c r="G290" s="6" t="s">
        <v>457</v>
      </c>
      <c r="H290" s="6" t="s">
        <v>538</v>
      </c>
      <c r="I290" s="6" t="s">
        <v>539</v>
      </c>
      <c r="J290" s="6" t="s">
        <v>133</v>
      </c>
      <c r="K290" s="6" t="s">
        <v>1776</v>
      </c>
      <c r="L290" s="6" t="s">
        <v>1776</v>
      </c>
      <c r="M290" s="6" t="s">
        <v>1784</v>
      </c>
      <c r="N290" s="6" t="s">
        <v>74</v>
      </c>
      <c r="O290" s="42" t="str">
        <f t="shared" si="4"/>
        <v>10918</v>
      </c>
    </row>
    <row r="291" spans="1:15" hidden="1">
      <c r="A291" s="6" t="s">
        <v>2398</v>
      </c>
      <c r="B291" s="6" t="s">
        <v>2399</v>
      </c>
      <c r="C291" s="6" t="s">
        <v>995</v>
      </c>
      <c r="D291" s="6" t="s">
        <v>1775</v>
      </c>
      <c r="E291" s="6" t="s">
        <v>39</v>
      </c>
      <c r="F291" s="6" t="s">
        <v>40</v>
      </c>
      <c r="G291" s="6" t="s">
        <v>311</v>
      </c>
      <c r="H291" s="6" t="s">
        <v>62</v>
      </c>
      <c r="I291" s="6" t="s">
        <v>996</v>
      </c>
      <c r="J291" s="6" t="s">
        <v>38</v>
      </c>
      <c r="K291" s="6" t="s">
        <v>1776</v>
      </c>
      <c r="L291" s="6" t="s">
        <v>1776</v>
      </c>
      <c r="M291" s="6" t="s">
        <v>1780</v>
      </c>
      <c r="N291" s="6" t="s">
        <v>64</v>
      </c>
      <c r="O291" s="42" t="str">
        <f t="shared" si="4"/>
        <v>10921</v>
      </c>
    </row>
    <row r="292" spans="1:15" hidden="1">
      <c r="A292" s="6" t="s">
        <v>2400</v>
      </c>
      <c r="B292" s="6" t="s">
        <v>2401</v>
      </c>
      <c r="C292" s="6" t="s">
        <v>540</v>
      </c>
      <c r="D292" s="6" t="s">
        <v>1775</v>
      </c>
      <c r="E292" s="6" t="s">
        <v>39</v>
      </c>
      <c r="F292" s="6" t="s">
        <v>40</v>
      </c>
      <c r="G292" s="6" t="s">
        <v>233</v>
      </c>
      <c r="H292" s="6" t="s">
        <v>509</v>
      </c>
      <c r="I292" s="6" t="s">
        <v>541</v>
      </c>
      <c r="J292" s="6" t="s">
        <v>38</v>
      </c>
      <c r="K292" s="6" t="s">
        <v>1776</v>
      </c>
      <c r="L292" s="6" t="s">
        <v>1776</v>
      </c>
      <c r="M292" s="6" t="s">
        <v>1780</v>
      </c>
      <c r="N292" s="6" t="s">
        <v>195</v>
      </c>
      <c r="O292" s="42" t="str">
        <f t="shared" si="4"/>
        <v>10927</v>
      </c>
    </row>
    <row r="293" spans="1:15" hidden="1">
      <c r="A293" s="8" t="s">
        <v>3647</v>
      </c>
      <c r="B293" s="8" t="s">
        <v>1776</v>
      </c>
      <c r="C293" s="8" t="s">
        <v>1033</v>
      </c>
      <c r="D293" s="8" t="s">
        <v>85</v>
      </c>
      <c r="E293" s="8" t="s">
        <v>39</v>
      </c>
      <c r="F293" s="8" t="s">
        <v>40</v>
      </c>
      <c r="G293" s="8" t="s">
        <v>67</v>
      </c>
      <c r="H293" s="8" t="s">
        <v>509</v>
      </c>
      <c r="I293" s="8" t="s">
        <v>820</v>
      </c>
      <c r="J293" s="8" t="s">
        <v>38</v>
      </c>
      <c r="K293" s="6" t="s">
        <v>1776</v>
      </c>
      <c r="L293" s="8" t="s">
        <v>380</v>
      </c>
      <c r="M293" s="8" t="s">
        <v>1780</v>
      </c>
      <c r="N293" s="8" t="s">
        <v>195</v>
      </c>
      <c r="O293" s="42" t="str">
        <f t="shared" si="4"/>
        <v>10929</v>
      </c>
    </row>
    <row r="294" spans="1:15" hidden="1">
      <c r="A294" s="6" t="s">
        <v>2402</v>
      </c>
      <c r="B294" s="6" t="s">
        <v>2403</v>
      </c>
      <c r="C294" s="6" t="s">
        <v>542</v>
      </c>
      <c r="D294" s="6" t="s">
        <v>1775</v>
      </c>
      <c r="E294" s="6" t="s">
        <v>39</v>
      </c>
      <c r="F294" s="6" t="s">
        <v>40</v>
      </c>
      <c r="G294" s="6" t="s">
        <v>457</v>
      </c>
      <c r="H294" s="6" t="s">
        <v>543</v>
      </c>
      <c r="I294" s="6" t="s">
        <v>544</v>
      </c>
      <c r="J294" s="6" t="s">
        <v>133</v>
      </c>
      <c r="K294" s="6" t="s">
        <v>1776</v>
      </c>
      <c r="L294" s="6" t="s">
        <v>1776</v>
      </c>
      <c r="M294" s="6" t="s">
        <v>1966</v>
      </c>
      <c r="N294" s="6" t="s">
        <v>70</v>
      </c>
      <c r="O294" s="42" t="str">
        <f t="shared" si="4"/>
        <v>10932</v>
      </c>
    </row>
    <row r="295" spans="1:15" hidden="1">
      <c r="A295" s="6" t="s">
        <v>2404</v>
      </c>
      <c r="B295" s="6" t="s">
        <v>2405</v>
      </c>
      <c r="C295" s="6" t="s">
        <v>1083</v>
      </c>
      <c r="D295" s="6" t="s">
        <v>1775</v>
      </c>
      <c r="E295" s="6" t="s">
        <v>39</v>
      </c>
      <c r="F295" s="6" t="s">
        <v>40</v>
      </c>
      <c r="G295" s="6" t="s">
        <v>83</v>
      </c>
      <c r="H295" s="6" t="s">
        <v>91</v>
      </c>
      <c r="I295" s="6" t="s">
        <v>668</v>
      </c>
      <c r="J295" s="6" t="s">
        <v>38</v>
      </c>
      <c r="K295" s="6" t="s">
        <v>1776</v>
      </c>
      <c r="L295" s="6" t="s">
        <v>1776</v>
      </c>
      <c r="M295" s="6" t="s">
        <v>1780</v>
      </c>
      <c r="N295" s="6" t="s">
        <v>64</v>
      </c>
      <c r="O295" s="42" t="str">
        <f t="shared" si="4"/>
        <v>10945</v>
      </c>
    </row>
    <row r="296" spans="1:15" hidden="1">
      <c r="A296" s="6" t="s">
        <v>2406</v>
      </c>
      <c r="B296" s="6" t="s">
        <v>2407</v>
      </c>
      <c r="C296" s="6" t="s">
        <v>997</v>
      </c>
      <c r="D296" s="6" t="s">
        <v>1775</v>
      </c>
      <c r="E296" s="6" t="s">
        <v>39</v>
      </c>
      <c r="F296" s="6" t="s">
        <v>187</v>
      </c>
      <c r="G296" s="6" t="s">
        <v>187</v>
      </c>
      <c r="H296" s="6" t="s">
        <v>188</v>
      </c>
      <c r="I296" s="6" t="s">
        <v>820</v>
      </c>
      <c r="J296" s="6" t="s">
        <v>38</v>
      </c>
      <c r="K296" s="6" t="s">
        <v>1776</v>
      </c>
      <c r="L296" s="6" t="s">
        <v>1776</v>
      </c>
      <c r="M296" s="6" t="s">
        <v>1780</v>
      </c>
      <c r="N296" s="6" t="s">
        <v>64</v>
      </c>
      <c r="O296" s="42" t="str">
        <f t="shared" si="4"/>
        <v>10947</v>
      </c>
    </row>
    <row r="297" spans="1:15" hidden="1">
      <c r="A297" s="6" t="s">
        <v>3686</v>
      </c>
      <c r="B297" s="6" t="s">
        <v>3687</v>
      </c>
      <c r="C297" s="9" t="s">
        <v>998</v>
      </c>
      <c r="D297" s="8" t="s">
        <v>85</v>
      </c>
      <c r="E297" s="6" t="s">
        <v>206</v>
      </c>
      <c r="F297" s="6" t="s">
        <v>40</v>
      </c>
      <c r="G297" s="6" t="s">
        <v>148</v>
      </c>
      <c r="H297" s="6" t="s">
        <v>149</v>
      </c>
      <c r="I297" s="6" t="s">
        <v>546</v>
      </c>
      <c r="J297" s="6" t="s">
        <v>147</v>
      </c>
      <c r="K297" s="6" t="s">
        <v>1776</v>
      </c>
      <c r="L297" s="8" t="s">
        <v>263</v>
      </c>
      <c r="M297" s="6" t="s">
        <v>1784</v>
      </c>
      <c r="N297" s="6" t="s">
        <v>195</v>
      </c>
      <c r="O297" s="42" t="str">
        <f t="shared" si="4"/>
        <v>10949</v>
      </c>
    </row>
    <row r="298" spans="1:15" hidden="1">
      <c r="A298" s="6" t="s">
        <v>2410</v>
      </c>
      <c r="B298" s="6" t="s">
        <v>2411</v>
      </c>
      <c r="C298" s="6" t="s">
        <v>1085</v>
      </c>
      <c r="D298" s="6" t="s">
        <v>1775</v>
      </c>
      <c r="E298" s="6" t="s">
        <v>39</v>
      </c>
      <c r="F298" s="6" t="s">
        <v>40</v>
      </c>
      <c r="G298" s="6" t="s">
        <v>404</v>
      </c>
      <c r="H298" s="6" t="s">
        <v>1086</v>
      </c>
      <c r="I298" s="6" t="s">
        <v>820</v>
      </c>
      <c r="J298" s="6" t="s">
        <v>133</v>
      </c>
      <c r="K298" s="6" t="s">
        <v>1776</v>
      </c>
      <c r="L298" s="6" t="s">
        <v>1776</v>
      </c>
      <c r="M298" s="6" t="s">
        <v>1784</v>
      </c>
      <c r="N298" s="6" t="s">
        <v>195</v>
      </c>
      <c r="O298" s="42" t="str">
        <f t="shared" si="4"/>
        <v>10959</v>
      </c>
    </row>
    <row r="299" spans="1:15" hidden="1">
      <c r="A299" s="6" t="s">
        <v>1799</v>
      </c>
      <c r="B299" s="6" t="s">
        <v>1800</v>
      </c>
      <c r="C299" s="6" t="s">
        <v>547</v>
      </c>
      <c r="D299" s="6" t="s">
        <v>1775</v>
      </c>
      <c r="E299" s="6" t="s">
        <v>39</v>
      </c>
      <c r="F299" s="6" t="s">
        <v>40</v>
      </c>
      <c r="G299" s="6" t="s">
        <v>87</v>
      </c>
      <c r="H299" s="6" t="s">
        <v>509</v>
      </c>
      <c r="I299" s="6" t="s">
        <v>548</v>
      </c>
      <c r="J299" s="6" t="s">
        <v>38</v>
      </c>
      <c r="K299" s="6" t="s">
        <v>1776</v>
      </c>
      <c r="L299" s="6" t="s">
        <v>1776</v>
      </c>
      <c r="M299" s="6" t="s">
        <v>1780</v>
      </c>
      <c r="N299" s="6" t="s">
        <v>195</v>
      </c>
      <c r="O299" s="42" t="str">
        <f t="shared" si="4"/>
        <v>10960</v>
      </c>
    </row>
    <row r="300" spans="1:15" hidden="1">
      <c r="A300" s="6" t="s">
        <v>2412</v>
      </c>
      <c r="B300" s="6" t="s">
        <v>2413</v>
      </c>
      <c r="C300" s="6" t="s">
        <v>1087</v>
      </c>
      <c r="D300" s="6" t="s">
        <v>1775</v>
      </c>
      <c r="E300" s="6" t="s">
        <v>39</v>
      </c>
      <c r="F300" s="6" t="s">
        <v>40</v>
      </c>
      <c r="G300" s="6" t="s">
        <v>382</v>
      </c>
      <c r="H300" s="6" t="s">
        <v>1088</v>
      </c>
      <c r="I300" s="6" t="s">
        <v>1000</v>
      </c>
      <c r="J300" s="6" t="s">
        <v>133</v>
      </c>
      <c r="K300" s="6" t="s">
        <v>1776</v>
      </c>
      <c r="L300" s="6" t="s">
        <v>1776</v>
      </c>
      <c r="M300" s="6" t="s">
        <v>1784</v>
      </c>
      <c r="N300" s="6" t="s">
        <v>1089</v>
      </c>
      <c r="O300" s="42" t="str">
        <f t="shared" si="4"/>
        <v>10966</v>
      </c>
    </row>
    <row r="301" spans="1:15" hidden="1">
      <c r="A301" s="6" t="s">
        <v>2414</v>
      </c>
      <c r="B301" s="6" t="s">
        <v>2415</v>
      </c>
      <c r="C301" s="6" t="s">
        <v>1090</v>
      </c>
      <c r="D301" s="6" t="s">
        <v>1775</v>
      </c>
      <c r="E301" s="6" t="s">
        <v>39</v>
      </c>
      <c r="F301" s="6" t="s">
        <v>40</v>
      </c>
      <c r="G301" s="6" t="s">
        <v>127</v>
      </c>
      <c r="H301" s="6" t="s">
        <v>62</v>
      </c>
      <c r="I301" s="6" t="s">
        <v>550</v>
      </c>
      <c r="J301" s="6" t="s">
        <v>38</v>
      </c>
      <c r="K301" s="6" t="s">
        <v>1776</v>
      </c>
      <c r="L301" s="6" t="s">
        <v>1776</v>
      </c>
      <c r="M301" s="6" t="s">
        <v>1780</v>
      </c>
      <c r="N301" s="6" t="s">
        <v>64</v>
      </c>
      <c r="O301" s="42" t="str">
        <f t="shared" si="4"/>
        <v>10968</v>
      </c>
    </row>
    <row r="302" spans="1:15" hidden="1">
      <c r="A302" s="6" t="s">
        <v>2416</v>
      </c>
      <c r="B302" s="6" t="s">
        <v>2417</v>
      </c>
      <c r="C302" s="6" t="s">
        <v>549</v>
      </c>
      <c r="D302" s="6" t="s">
        <v>1775</v>
      </c>
      <c r="E302" s="6" t="s">
        <v>39</v>
      </c>
      <c r="F302" s="6" t="s">
        <v>40</v>
      </c>
      <c r="G302" s="6" t="s">
        <v>102</v>
      </c>
      <c r="H302" s="6" t="s">
        <v>258</v>
      </c>
      <c r="I302" s="6" t="s">
        <v>550</v>
      </c>
      <c r="J302" s="6" t="s">
        <v>38</v>
      </c>
      <c r="K302" s="6" t="s">
        <v>1776</v>
      </c>
      <c r="L302" s="6" t="s">
        <v>1776</v>
      </c>
      <c r="M302" s="6" t="s">
        <v>1966</v>
      </c>
      <c r="N302" s="6" t="s">
        <v>64</v>
      </c>
      <c r="O302" s="42" t="str">
        <f t="shared" si="4"/>
        <v>10972</v>
      </c>
    </row>
    <row r="303" spans="1:15" hidden="1">
      <c r="A303" s="6" t="s">
        <v>2418</v>
      </c>
      <c r="B303" s="6" t="s">
        <v>2419</v>
      </c>
      <c r="C303" s="6" t="s">
        <v>999</v>
      </c>
      <c r="D303" s="6" t="s">
        <v>1775</v>
      </c>
      <c r="E303" s="6" t="s">
        <v>39</v>
      </c>
      <c r="F303" s="6" t="s">
        <v>40</v>
      </c>
      <c r="G303" s="6" t="s">
        <v>87</v>
      </c>
      <c r="H303" s="6" t="s">
        <v>258</v>
      </c>
      <c r="I303" s="6" t="s">
        <v>1000</v>
      </c>
      <c r="J303" s="6" t="s">
        <v>38</v>
      </c>
      <c r="K303" s="6" t="s">
        <v>1776</v>
      </c>
      <c r="L303" s="6" t="s">
        <v>1776</v>
      </c>
      <c r="M303" s="6" t="s">
        <v>1966</v>
      </c>
      <c r="N303" s="6" t="s">
        <v>64</v>
      </c>
      <c r="O303" s="42" t="str">
        <f t="shared" si="4"/>
        <v>10974</v>
      </c>
    </row>
    <row r="304" spans="1:15" hidden="1">
      <c r="A304" s="6" t="s">
        <v>2420</v>
      </c>
      <c r="B304" s="6" t="s">
        <v>2421</v>
      </c>
      <c r="C304" s="6" t="s">
        <v>669</v>
      </c>
      <c r="D304" s="6" t="s">
        <v>1775</v>
      </c>
      <c r="E304" s="6" t="s">
        <v>39</v>
      </c>
      <c r="F304" s="6" t="s">
        <v>40</v>
      </c>
      <c r="G304" s="6" t="s">
        <v>127</v>
      </c>
      <c r="H304" s="6" t="s">
        <v>62</v>
      </c>
      <c r="I304" s="6" t="s">
        <v>670</v>
      </c>
      <c r="J304" s="6" t="s">
        <v>38</v>
      </c>
      <c r="K304" s="6" t="s">
        <v>1776</v>
      </c>
      <c r="L304" s="6" t="s">
        <v>1776</v>
      </c>
      <c r="M304" s="6" t="s">
        <v>1780</v>
      </c>
      <c r="N304" s="6" t="s">
        <v>64</v>
      </c>
      <c r="O304" s="42" t="str">
        <f t="shared" si="4"/>
        <v>10985</v>
      </c>
    </row>
    <row r="305" spans="1:15" hidden="1">
      <c r="A305" s="6" t="s">
        <v>2424</v>
      </c>
      <c r="B305" s="6" t="s">
        <v>2425</v>
      </c>
      <c r="C305" s="6" t="s">
        <v>551</v>
      </c>
      <c r="D305" s="6" t="s">
        <v>1775</v>
      </c>
      <c r="E305" s="6" t="s">
        <v>39</v>
      </c>
      <c r="F305" s="6" t="s">
        <v>40</v>
      </c>
      <c r="G305" s="6" t="s">
        <v>127</v>
      </c>
      <c r="H305" s="6" t="s">
        <v>80</v>
      </c>
      <c r="I305" s="6" t="s">
        <v>552</v>
      </c>
      <c r="J305" s="6" t="s">
        <v>38</v>
      </c>
      <c r="K305" s="6" t="s">
        <v>1776</v>
      </c>
      <c r="L305" s="6" t="s">
        <v>1776</v>
      </c>
      <c r="M305" s="6" t="s">
        <v>1780</v>
      </c>
      <c r="N305" s="6" t="s">
        <v>70</v>
      </c>
      <c r="O305" s="42" t="str">
        <f t="shared" si="4"/>
        <v>10989</v>
      </c>
    </row>
    <row r="306" spans="1:15" hidden="1">
      <c r="A306" s="6" t="s">
        <v>2422</v>
      </c>
      <c r="B306" s="6" t="s">
        <v>2423</v>
      </c>
      <c r="C306" s="6" t="s">
        <v>671</v>
      </c>
      <c r="D306" s="6" t="s">
        <v>1775</v>
      </c>
      <c r="E306" s="6" t="s">
        <v>39</v>
      </c>
      <c r="F306" s="6" t="s">
        <v>2003</v>
      </c>
      <c r="G306" s="6" t="s">
        <v>109</v>
      </c>
      <c r="H306" s="6" t="s">
        <v>672</v>
      </c>
      <c r="I306" s="6" t="s">
        <v>552</v>
      </c>
      <c r="J306" s="6" t="s">
        <v>38</v>
      </c>
      <c r="K306" s="6" t="s">
        <v>1776</v>
      </c>
      <c r="L306" s="6" t="s">
        <v>1776</v>
      </c>
      <c r="M306" s="6" t="s">
        <v>1780</v>
      </c>
      <c r="N306" s="6" t="s">
        <v>64</v>
      </c>
      <c r="O306" s="42" t="str">
        <f t="shared" si="4"/>
        <v>10994</v>
      </c>
    </row>
    <row r="307" spans="1:15" hidden="1">
      <c r="A307" s="6" t="s">
        <v>2426</v>
      </c>
      <c r="B307" s="6" t="s">
        <v>2427</v>
      </c>
      <c r="C307" s="6" t="s">
        <v>673</v>
      </c>
      <c r="D307" s="6" t="s">
        <v>1775</v>
      </c>
      <c r="E307" s="6" t="s">
        <v>39</v>
      </c>
      <c r="F307" s="6" t="s">
        <v>40</v>
      </c>
      <c r="G307" s="6" t="s">
        <v>127</v>
      </c>
      <c r="H307" s="6" t="s">
        <v>442</v>
      </c>
      <c r="I307" s="6" t="s">
        <v>674</v>
      </c>
      <c r="J307" s="6" t="s">
        <v>38</v>
      </c>
      <c r="K307" s="6" t="s">
        <v>1776</v>
      </c>
      <c r="L307" s="6" t="s">
        <v>1776</v>
      </c>
      <c r="M307" s="6" t="s">
        <v>1780</v>
      </c>
      <c r="N307" s="6" t="s">
        <v>49</v>
      </c>
      <c r="O307" s="42" t="str">
        <f t="shared" si="4"/>
        <v>10997</v>
      </c>
    </row>
    <row r="308" spans="1:15" hidden="1">
      <c r="A308" s="6" t="s">
        <v>2428</v>
      </c>
      <c r="B308" s="6" t="s">
        <v>2429</v>
      </c>
      <c r="C308" s="6" t="s">
        <v>553</v>
      </c>
      <c r="D308" s="6" t="s">
        <v>1775</v>
      </c>
      <c r="E308" s="6" t="s">
        <v>39</v>
      </c>
      <c r="F308" s="6" t="s">
        <v>40</v>
      </c>
      <c r="G308" s="6" t="s">
        <v>83</v>
      </c>
      <c r="H308" s="6" t="s">
        <v>214</v>
      </c>
      <c r="I308" s="6" t="s">
        <v>554</v>
      </c>
      <c r="J308" s="6" t="s">
        <v>38</v>
      </c>
      <c r="K308" s="6" t="s">
        <v>1776</v>
      </c>
      <c r="L308" s="6" t="s">
        <v>1776</v>
      </c>
      <c r="M308" s="6" t="s">
        <v>1780</v>
      </c>
      <c r="N308" s="6" t="s">
        <v>49</v>
      </c>
      <c r="O308" s="42" t="str">
        <f t="shared" si="4"/>
        <v>11000</v>
      </c>
    </row>
    <row r="309" spans="1:15" hidden="1">
      <c r="A309" s="6" t="s">
        <v>2432</v>
      </c>
      <c r="B309" s="6" t="s">
        <v>2433</v>
      </c>
      <c r="C309" s="6" t="s">
        <v>1034</v>
      </c>
      <c r="D309" s="6" t="s">
        <v>1775</v>
      </c>
      <c r="E309" s="6" t="s">
        <v>39</v>
      </c>
      <c r="F309" s="6" t="s">
        <v>40</v>
      </c>
      <c r="G309" s="6" t="s">
        <v>233</v>
      </c>
      <c r="H309" s="6" t="s">
        <v>62</v>
      </c>
      <c r="I309" s="6" t="s">
        <v>1002</v>
      </c>
      <c r="J309" s="6" t="s">
        <v>38</v>
      </c>
      <c r="K309" s="6" t="s">
        <v>1776</v>
      </c>
      <c r="L309" s="6" t="s">
        <v>1776</v>
      </c>
      <c r="M309" s="6" t="s">
        <v>1780</v>
      </c>
      <c r="N309" s="6" t="s">
        <v>64</v>
      </c>
      <c r="O309" s="42" t="str">
        <f t="shared" si="4"/>
        <v>11008</v>
      </c>
    </row>
    <row r="310" spans="1:15" hidden="1">
      <c r="A310" s="6" t="s">
        <v>2434</v>
      </c>
      <c r="B310" s="6" t="s">
        <v>2435</v>
      </c>
      <c r="C310" s="6" t="s">
        <v>1001</v>
      </c>
      <c r="D310" s="6" t="s">
        <v>1775</v>
      </c>
      <c r="E310" s="6" t="s">
        <v>39</v>
      </c>
      <c r="F310" s="6" t="s">
        <v>40</v>
      </c>
      <c r="G310" s="6" t="s">
        <v>127</v>
      </c>
      <c r="H310" s="6" t="s">
        <v>62</v>
      </c>
      <c r="I310" s="6" t="s">
        <v>1002</v>
      </c>
      <c r="J310" s="6" t="s">
        <v>38</v>
      </c>
      <c r="K310" s="6" t="s">
        <v>1776</v>
      </c>
      <c r="L310" s="6" t="s">
        <v>1776</v>
      </c>
      <c r="M310" s="6" t="s">
        <v>1780</v>
      </c>
      <c r="N310" s="6" t="s">
        <v>64</v>
      </c>
      <c r="O310" s="42" t="str">
        <f t="shared" si="4"/>
        <v>11009</v>
      </c>
    </row>
    <row r="311" spans="1:15" hidden="1">
      <c r="A311" s="6" t="s">
        <v>2259</v>
      </c>
      <c r="B311" s="6" t="s">
        <v>2260</v>
      </c>
      <c r="C311" s="6" t="s">
        <v>1091</v>
      </c>
      <c r="D311" s="6" t="s">
        <v>1775</v>
      </c>
      <c r="E311" s="6" t="s">
        <v>39</v>
      </c>
      <c r="F311" s="6" t="s">
        <v>40</v>
      </c>
      <c r="G311" s="6" t="s">
        <v>139</v>
      </c>
      <c r="H311" s="6" t="s">
        <v>1092</v>
      </c>
      <c r="I311" s="6" t="s">
        <v>555</v>
      </c>
      <c r="J311" s="6" t="s">
        <v>133</v>
      </c>
      <c r="K311" s="6" t="s">
        <v>1776</v>
      </c>
      <c r="L311" s="6" t="s">
        <v>1776</v>
      </c>
      <c r="M311" s="6" t="s">
        <v>1966</v>
      </c>
      <c r="N311" s="6" t="s">
        <v>74</v>
      </c>
      <c r="O311" s="42" t="str">
        <f t="shared" si="4"/>
        <v>11010</v>
      </c>
    </row>
    <row r="312" spans="1:15" hidden="1">
      <c r="A312" s="6" t="s">
        <v>2430</v>
      </c>
      <c r="B312" s="6" t="s">
        <v>2431</v>
      </c>
      <c r="C312" s="6" t="s">
        <v>821</v>
      </c>
      <c r="D312" s="6" t="s">
        <v>1775</v>
      </c>
      <c r="E312" s="6" t="s">
        <v>39</v>
      </c>
      <c r="F312" s="6" t="s">
        <v>187</v>
      </c>
      <c r="G312" s="6" t="s">
        <v>187</v>
      </c>
      <c r="H312" s="6" t="s">
        <v>188</v>
      </c>
      <c r="I312" s="6" t="s">
        <v>554</v>
      </c>
      <c r="J312" s="6" t="s">
        <v>38</v>
      </c>
      <c r="K312" s="6" t="s">
        <v>1776</v>
      </c>
      <c r="L312" s="6" t="s">
        <v>1776</v>
      </c>
      <c r="M312" s="6" t="s">
        <v>1780</v>
      </c>
      <c r="N312" s="6" t="s">
        <v>64</v>
      </c>
      <c r="O312" s="42" t="str">
        <f t="shared" si="4"/>
        <v>11011</v>
      </c>
    </row>
    <row r="313" spans="1:15" hidden="1">
      <c r="A313" s="6" t="s">
        <v>2438</v>
      </c>
      <c r="B313" s="6" t="s">
        <v>2439</v>
      </c>
      <c r="C313" s="6" t="s">
        <v>822</v>
      </c>
      <c r="D313" s="6" t="s">
        <v>1775</v>
      </c>
      <c r="E313" s="6" t="s">
        <v>39</v>
      </c>
      <c r="F313" s="6" t="s">
        <v>40</v>
      </c>
      <c r="G313" s="6" t="s">
        <v>207</v>
      </c>
      <c r="H313" s="6" t="s">
        <v>823</v>
      </c>
      <c r="I313" s="6" t="s">
        <v>555</v>
      </c>
      <c r="J313" s="6" t="s">
        <v>133</v>
      </c>
      <c r="K313" s="6" t="s">
        <v>1776</v>
      </c>
      <c r="L313" s="6" t="s">
        <v>1776</v>
      </c>
      <c r="M313" s="6" t="s">
        <v>1966</v>
      </c>
      <c r="N313" s="6" t="s">
        <v>195</v>
      </c>
      <c r="O313" s="42" t="str">
        <f t="shared" si="4"/>
        <v>11040</v>
      </c>
    </row>
    <row r="314" spans="1:15" hidden="1">
      <c r="A314" s="6" t="s">
        <v>2448</v>
      </c>
      <c r="B314" s="6" t="s">
        <v>2449</v>
      </c>
      <c r="C314" s="6" t="s">
        <v>677</v>
      </c>
      <c r="D314" s="6" t="s">
        <v>1775</v>
      </c>
      <c r="E314" s="6" t="s">
        <v>39</v>
      </c>
      <c r="F314" s="6" t="s">
        <v>40</v>
      </c>
      <c r="G314" s="6" t="s">
        <v>127</v>
      </c>
      <c r="H314" s="6" t="s">
        <v>62</v>
      </c>
      <c r="I314" s="6" t="s">
        <v>676</v>
      </c>
      <c r="J314" s="6" t="s">
        <v>38</v>
      </c>
      <c r="K314" s="6" t="s">
        <v>1776</v>
      </c>
      <c r="L314" s="6" t="s">
        <v>1776</v>
      </c>
      <c r="M314" s="6" t="s">
        <v>1780</v>
      </c>
      <c r="N314" s="6" t="s">
        <v>64</v>
      </c>
      <c r="O314" s="42" t="str">
        <f t="shared" si="4"/>
        <v>11043</v>
      </c>
    </row>
    <row r="315" spans="1:15" hidden="1">
      <c r="A315" s="6" t="s">
        <v>2440</v>
      </c>
      <c r="B315" s="6" t="s">
        <v>2441</v>
      </c>
      <c r="C315" s="6" t="s">
        <v>1035</v>
      </c>
      <c r="D315" s="6" t="s">
        <v>1775</v>
      </c>
      <c r="E315" s="6" t="s">
        <v>39</v>
      </c>
      <c r="F315" s="6" t="s">
        <v>40</v>
      </c>
      <c r="G315" s="6" t="s">
        <v>67</v>
      </c>
      <c r="H315" s="6" t="s">
        <v>68</v>
      </c>
      <c r="I315" s="6" t="s">
        <v>555</v>
      </c>
      <c r="J315" s="6" t="s">
        <v>38</v>
      </c>
      <c r="K315" s="6" t="s">
        <v>1776</v>
      </c>
      <c r="L315" s="6" t="s">
        <v>1776</v>
      </c>
      <c r="M315" s="6" t="s">
        <v>1780</v>
      </c>
      <c r="N315" s="6" t="s">
        <v>70</v>
      </c>
      <c r="O315" s="42" t="str">
        <f t="shared" si="4"/>
        <v>11045</v>
      </c>
    </row>
    <row r="316" spans="1:15" hidden="1">
      <c r="A316" s="6" t="s">
        <v>2442</v>
      </c>
      <c r="B316" s="6" t="s">
        <v>2443</v>
      </c>
      <c r="C316" s="6" t="s">
        <v>1003</v>
      </c>
      <c r="D316" s="6" t="s">
        <v>1775</v>
      </c>
      <c r="E316" s="6" t="s">
        <v>39</v>
      </c>
      <c r="F316" s="6" t="s">
        <v>40</v>
      </c>
      <c r="G316" s="6" t="s">
        <v>207</v>
      </c>
      <c r="H316" s="6" t="s">
        <v>208</v>
      </c>
      <c r="I316" s="6" t="s">
        <v>1004</v>
      </c>
      <c r="J316" s="6" t="s">
        <v>133</v>
      </c>
      <c r="K316" s="6" t="s">
        <v>1776</v>
      </c>
      <c r="L316" s="6" t="s">
        <v>1776</v>
      </c>
      <c r="M316" s="6" t="s">
        <v>1784</v>
      </c>
      <c r="N316" s="6" t="s">
        <v>64</v>
      </c>
      <c r="O316" s="42" t="str">
        <f t="shared" si="4"/>
        <v>11047</v>
      </c>
    </row>
    <row r="317" spans="1:15" hidden="1">
      <c r="A317" s="6" t="s">
        <v>2450</v>
      </c>
      <c r="B317" s="6" t="s">
        <v>2451</v>
      </c>
      <c r="C317" s="6" t="s">
        <v>556</v>
      </c>
      <c r="D317" s="6" t="s">
        <v>1775</v>
      </c>
      <c r="E317" s="6" t="s">
        <v>39</v>
      </c>
      <c r="F317" s="6" t="s">
        <v>187</v>
      </c>
      <c r="G317" s="6" t="s">
        <v>187</v>
      </c>
      <c r="H317" s="6" t="s">
        <v>188</v>
      </c>
      <c r="I317" s="6" t="s">
        <v>557</v>
      </c>
      <c r="J317" s="6" t="s">
        <v>38</v>
      </c>
      <c r="K317" s="6" t="s">
        <v>1776</v>
      </c>
      <c r="L317" s="6" t="s">
        <v>1776</v>
      </c>
      <c r="M317" s="6" t="s">
        <v>1780</v>
      </c>
      <c r="N317" s="6" t="s">
        <v>64</v>
      </c>
      <c r="O317" s="42" t="str">
        <f t="shared" si="4"/>
        <v>11048</v>
      </c>
    </row>
    <row r="318" spans="1:15" hidden="1">
      <c r="A318" s="6" t="s">
        <v>2444</v>
      </c>
      <c r="B318" s="6" t="s">
        <v>2445</v>
      </c>
      <c r="C318" s="6" t="s">
        <v>675</v>
      </c>
      <c r="D318" s="6" t="s">
        <v>1775</v>
      </c>
      <c r="E318" s="6" t="s">
        <v>39</v>
      </c>
      <c r="F318" s="6" t="s">
        <v>40</v>
      </c>
      <c r="G318" s="6" t="s">
        <v>602</v>
      </c>
      <c r="H318" s="6" t="s">
        <v>603</v>
      </c>
      <c r="I318" s="6" t="s">
        <v>676</v>
      </c>
      <c r="J318" s="6" t="s">
        <v>38</v>
      </c>
      <c r="K318" s="6" t="s">
        <v>1776</v>
      </c>
      <c r="L318" s="6" t="s">
        <v>1776</v>
      </c>
      <c r="M318" s="6" t="s">
        <v>1780</v>
      </c>
      <c r="N318" s="6" t="s">
        <v>70</v>
      </c>
      <c r="O318" s="42" t="str">
        <f t="shared" si="4"/>
        <v>11052</v>
      </c>
    </row>
    <row r="319" spans="1:15" hidden="1">
      <c r="A319" s="6" t="s">
        <v>2446</v>
      </c>
      <c r="B319" s="6" t="s">
        <v>2447</v>
      </c>
      <c r="C319" s="6" t="s">
        <v>1093</v>
      </c>
      <c r="D319" s="6" t="s">
        <v>1775</v>
      </c>
      <c r="E319" s="6" t="s">
        <v>39</v>
      </c>
      <c r="F319" s="6" t="s">
        <v>40</v>
      </c>
      <c r="G319" s="6" t="s">
        <v>134</v>
      </c>
      <c r="H319" s="6" t="s">
        <v>265</v>
      </c>
      <c r="I319" s="6" t="s">
        <v>676</v>
      </c>
      <c r="J319" s="6" t="s">
        <v>133</v>
      </c>
      <c r="K319" s="6" t="s">
        <v>1776</v>
      </c>
      <c r="L319" s="6" t="s">
        <v>1776</v>
      </c>
      <c r="M319" s="6" t="s">
        <v>1966</v>
      </c>
      <c r="N319" s="6" t="s">
        <v>195</v>
      </c>
      <c r="O319" s="42" t="str">
        <f t="shared" si="4"/>
        <v>11053</v>
      </c>
    </row>
    <row r="320" spans="1:15" hidden="1">
      <c r="A320" s="6" t="s">
        <v>2452</v>
      </c>
      <c r="B320" s="6" t="s">
        <v>2453</v>
      </c>
      <c r="C320" s="6" t="s">
        <v>558</v>
      </c>
      <c r="D320" s="6" t="s">
        <v>1775</v>
      </c>
      <c r="E320" s="6" t="s">
        <v>39</v>
      </c>
      <c r="F320" s="6" t="s">
        <v>40</v>
      </c>
      <c r="G320" s="6" t="s">
        <v>106</v>
      </c>
      <c r="H320" s="6" t="s">
        <v>291</v>
      </c>
      <c r="I320" s="6" t="s">
        <v>559</v>
      </c>
      <c r="J320" s="6" t="s">
        <v>38</v>
      </c>
      <c r="K320" s="6" t="s">
        <v>1776</v>
      </c>
      <c r="L320" s="6" t="s">
        <v>1776</v>
      </c>
      <c r="M320" s="6" t="s">
        <v>1780</v>
      </c>
      <c r="N320" s="6" t="s">
        <v>64</v>
      </c>
      <c r="O320" s="42" t="str">
        <f t="shared" si="4"/>
        <v>11060</v>
      </c>
    </row>
    <row r="321" spans="1:15" hidden="1">
      <c r="A321" s="6" t="s">
        <v>2454</v>
      </c>
      <c r="B321" s="6" t="s">
        <v>2455</v>
      </c>
      <c r="C321" s="6" t="s">
        <v>824</v>
      </c>
      <c r="D321" s="6" t="s">
        <v>1775</v>
      </c>
      <c r="E321" s="6" t="s">
        <v>39</v>
      </c>
      <c r="F321" s="6" t="s">
        <v>40</v>
      </c>
      <c r="G321" s="6" t="s">
        <v>56</v>
      </c>
      <c r="H321" s="6" t="s">
        <v>68</v>
      </c>
      <c r="I321" s="6" t="s">
        <v>825</v>
      </c>
      <c r="J321" s="6" t="s">
        <v>38</v>
      </c>
      <c r="K321" s="6" t="s">
        <v>1776</v>
      </c>
      <c r="L321" s="6" t="s">
        <v>1776</v>
      </c>
      <c r="M321" s="6" t="s">
        <v>1780</v>
      </c>
      <c r="N321" s="6" t="s">
        <v>70</v>
      </c>
      <c r="O321" s="42" t="str">
        <f t="shared" si="4"/>
        <v>11061</v>
      </c>
    </row>
    <row r="322" spans="1:15" hidden="1">
      <c r="A322" s="6" t="s">
        <v>2456</v>
      </c>
      <c r="B322" s="6" t="s">
        <v>2457</v>
      </c>
      <c r="C322" s="6" t="s">
        <v>678</v>
      </c>
      <c r="D322" s="6" t="s">
        <v>1775</v>
      </c>
      <c r="E322" s="6" t="s">
        <v>39</v>
      </c>
      <c r="F322" s="6" t="s">
        <v>40</v>
      </c>
      <c r="G322" s="6" t="s">
        <v>207</v>
      </c>
      <c r="H322" s="6" t="s">
        <v>679</v>
      </c>
      <c r="I322" s="6" t="s">
        <v>680</v>
      </c>
      <c r="J322" s="6" t="s">
        <v>133</v>
      </c>
      <c r="K322" s="6" t="s">
        <v>1776</v>
      </c>
      <c r="L322" s="6" t="s">
        <v>1776</v>
      </c>
      <c r="M322" s="6" t="s">
        <v>1966</v>
      </c>
      <c r="N322" s="6" t="s">
        <v>64</v>
      </c>
      <c r="O322" s="42" t="str">
        <f t="shared" si="4"/>
        <v>11064</v>
      </c>
    </row>
    <row r="323" spans="1:15" hidden="1">
      <c r="A323" s="6" t="s">
        <v>2460</v>
      </c>
      <c r="B323" s="6" t="s">
        <v>2461</v>
      </c>
      <c r="C323" s="6" t="s">
        <v>1005</v>
      </c>
      <c r="D323" s="6" t="s">
        <v>1775</v>
      </c>
      <c r="E323" s="6" t="s">
        <v>39</v>
      </c>
      <c r="F323" s="6" t="s">
        <v>40</v>
      </c>
      <c r="G323" s="6" t="s">
        <v>311</v>
      </c>
      <c r="H323" s="6" t="s">
        <v>319</v>
      </c>
      <c r="I323" s="6" t="s">
        <v>1006</v>
      </c>
      <c r="J323" s="6" t="s">
        <v>38</v>
      </c>
      <c r="K323" s="6" t="s">
        <v>1776</v>
      </c>
      <c r="L323" s="6" t="s">
        <v>1776</v>
      </c>
      <c r="M323" s="6" t="s">
        <v>1780</v>
      </c>
      <c r="N323" s="6" t="s">
        <v>64</v>
      </c>
      <c r="O323" s="42" t="str">
        <f t="shared" si="4"/>
        <v>11071</v>
      </c>
    </row>
    <row r="324" spans="1:15" hidden="1">
      <c r="A324" s="6" t="s">
        <v>2458</v>
      </c>
      <c r="B324" s="6" t="s">
        <v>2459</v>
      </c>
      <c r="C324" s="6" t="s">
        <v>1036</v>
      </c>
      <c r="D324" s="6" t="s">
        <v>1775</v>
      </c>
      <c r="E324" s="6" t="s">
        <v>39</v>
      </c>
      <c r="F324" s="6" t="s">
        <v>40</v>
      </c>
      <c r="G324" s="6" t="s">
        <v>87</v>
      </c>
      <c r="H324" s="6" t="s">
        <v>62</v>
      </c>
      <c r="I324" s="6" t="s">
        <v>1006</v>
      </c>
      <c r="J324" s="6" t="s">
        <v>38</v>
      </c>
      <c r="K324" s="6" t="s">
        <v>1776</v>
      </c>
      <c r="L324" s="6" t="s">
        <v>1776</v>
      </c>
      <c r="M324" s="6" t="s">
        <v>1780</v>
      </c>
      <c r="N324" s="6" t="s">
        <v>64</v>
      </c>
      <c r="O324" s="42" t="str">
        <f t="shared" si="4"/>
        <v>11075</v>
      </c>
    </row>
    <row r="325" spans="1:15" hidden="1">
      <c r="A325" s="6" t="s">
        <v>2462</v>
      </c>
      <c r="B325" s="6" t="s">
        <v>2463</v>
      </c>
      <c r="C325" s="6" t="s">
        <v>1037</v>
      </c>
      <c r="D325" s="6" t="s">
        <v>1775</v>
      </c>
      <c r="E325" s="6" t="s">
        <v>39</v>
      </c>
      <c r="F325" s="6" t="s">
        <v>40</v>
      </c>
      <c r="G325" s="6" t="s">
        <v>106</v>
      </c>
      <c r="H325" s="6" t="s">
        <v>62</v>
      </c>
      <c r="I325" s="6" t="s">
        <v>560</v>
      </c>
      <c r="J325" s="6" t="s">
        <v>38</v>
      </c>
      <c r="K325" s="6" t="s">
        <v>1776</v>
      </c>
      <c r="L325" s="6" t="s">
        <v>1776</v>
      </c>
      <c r="M325" s="6" t="s">
        <v>1780</v>
      </c>
      <c r="N325" s="6" t="s">
        <v>64</v>
      </c>
      <c r="O325" s="42" t="str">
        <f t="shared" si="4"/>
        <v>11078</v>
      </c>
    </row>
    <row r="326" spans="1:15" hidden="1">
      <c r="A326" s="6" t="s">
        <v>2464</v>
      </c>
      <c r="B326" s="6" t="s">
        <v>2465</v>
      </c>
      <c r="C326" s="6" t="s">
        <v>561</v>
      </c>
      <c r="D326" s="6" t="s">
        <v>1775</v>
      </c>
      <c r="E326" s="6" t="s">
        <v>39</v>
      </c>
      <c r="F326" s="6" t="s">
        <v>187</v>
      </c>
      <c r="G326" s="6" t="s">
        <v>187</v>
      </c>
      <c r="H326" s="6" t="s">
        <v>188</v>
      </c>
      <c r="I326" s="6" t="s">
        <v>562</v>
      </c>
      <c r="J326" s="6" t="s">
        <v>38</v>
      </c>
      <c r="K326" s="6" t="s">
        <v>1776</v>
      </c>
      <c r="L326" s="6" t="s">
        <v>1776</v>
      </c>
      <c r="M326" s="6" t="s">
        <v>1780</v>
      </c>
      <c r="N326" s="6" t="s">
        <v>195</v>
      </c>
      <c r="O326" s="42" t="str">
        <f t="shared" ref="O326:O389" si="5">A326</f>
        <v>11089</v>
      </c>
    </row>
    <row r="327" spans="1:15" hidden="1">
      <c r="A327" s="6" t="s">
        <v>2468</v>
      </c>
      <c r="B327" s="6" t="s">
        <v>2469</v>
      </c>
      <c r="C327" s="6" t="s">
        <v>826</v>
      </c>
      <c r="D327" s="6" t="s">
        <v>1775</v>
      </c>
      <c r="E327" s="6" t="s">
        <v>39</v>
      </c>
      <c r="F327" s="6" t="s">
        <v>165</v>
      </c>
      <c r="G327" s="6" t="s">
        <v>183</v>
      </c>
      <c r="H327" s="6" t="s">
        <v>297</v>
      </c>
      <c r="I327" s="6" t="s">
        <v>563</v>
      </c>
      <c r="J327" s="6" t="s">
        <v>38</v>
      </c>
      <c r="K327" s="6" t="s">
        <v>1776</v>
      </c>
      <c r="L327" s="6" t="s">
        <v>1776</v>
      </c>
      <c r="M327" s="6" t="s">
        <v>1780</v>
      </c>
      <c r="N327" s="6" t="s">
        <v>195</v>
      </c>
      <c r="O327" s="42" t="str">
        <f t="shared" si="5"/>
        <v>11091</v>
      </c>
    </row>
    <row r="328" spans="1:15" hidden="1">
      <c r="A328" s="6" t="s">
        <v>2466</v>
      </c>
      <c r="B328" s="6" t="s">
        <v>2467</v>
      </c>
      <c r="C328" s="6" t="s">
        <v>1007</v>
      </c>
      <c r="D328" s="6" t="s">
        <v>1775</v>
      </c>
      <c r="E328" s="6" t="s">
        <v>39</v>
      </c>
      <c r="F328" s="6" t="s">
        <v>40</v>
      </c>
      <c r="G328" s="6" t="s">
        <v>83</v>
      </c>
      <c r="H328" s="6" t="s">
        <v>103</v>
      </c>
      <c r="I328" s="6" t="s">
        <v>1008</v>
      </c>
      <c r="J328" s="6" t="s">
        <v>38</v>
      </c>
      <c r="K328" s="6" t="s">
        <v>1776</v>
      </c>
      <c r="L328" s="6" t="s">
        <v>1776</v>
      </c>
      <c r="M328" s="6" t="s">
        <v>1966</v>
      </c>
      <c r="N328" s="6" t="s">
        <v>70</v>
      </c>
      <c r="O328" s="42" t="str">
        <f t="shared" si="5"/>
        <v>11093</v>
      </c>
    </row>
    <row r="329" spans="1:15" hidden="1">
      <c r="A329" s="6" t="s">
        <v>2470</v>
      </c>
      <c r="B329" s="6" t="s">
        <v>2471</v>
      </c>
      <c r="C329" s="6" t="s">
        <v>827</v>
      </c>
      <c r="D329" s="6" t="s">
        <v>1775</v>
      </c>
      <c r="E329" s="6" t="s">
        <v>39</v>
      </c>
      <c r="F329" s="6" t="s">
        <v>197</v>
      </c>
      <c r="G329" s="6" t="s">
        <v>483</v>
      </c>
      <c r="H329" s="6" t="s">
        <v>199</v>
      </c>
      <c r="I329" s="6" t="s">
        <v>828</v>
      </c>
      <c r="J329" s="6" t="s">
        <v>38</v>
      </c>
      <c r="K329" s="6" t="s">
        <v>1776</v>
      </c>
      <c r="L329" s="6" t="s">
        <v>1776</v>
      </c>
      <c r="M329" s="6" t="s">
        <v>1780</v>
      </c>
      <c r="N329" s="6" t="s">
        <v>195</v>
      </c>
      <c r="O329" s="42" t="str">
        <f t="shared" si="5"/>
        <v>11094</v>
      </c>
    </row>
    <row r="330" spans="1:15" hidden="1">
      <c r="A330" s="6" t="s">
        <v>2494</v>
      </c>
      <c r="B330" s="6" t="s">
        <v>2495</v>
      </c>
      <c r="C330" s="6" t="s">
        <v>564</v>
      </c>
      <c r="D330" s="6" t="s">
        <v>1775</v>
      </c>
      <c r="E330" s="6" t="s">
        <v>39</v>
      </c>
      <c r="F330" s="6" t="s">
        <v>40</v>
      </c>
      <c r="G330" s="6" t="s">
        <v>67</v>
      </c>
      <c r="H330" s="6" t="s">
        <v>291</v>
      </c>
      <c r="I330" s="6" t="s">
        <v>565</v>
      </c>
      <c r="J330" s="6" t="s">
        <v>38</v>
      </c>
      <c r="K330" s="6" t="s">
        <v>1776</v>
      </c>
      <c r="L330" s="6" t="s">
        <v>1776</v>
      </c>
      <c r="M330" s="6" t="s">
        <v>1780</v>
      </c>
      <c r="N330" s="6" t="s">
        <v>64</v>
      </c>
      <c r="O330" s="42" t="str">
        <f t="shared" si="5"/>
        <v>11100</v>
      </c>
    </row>
    <row r="331" spans="1:15" hidden="1">
      <c r="A331" s="6" t="s">
        <v>2506</v>
      </c>
      <c r="B331" s="6" t="s">
        <v>2507</v>
      </c>
      <c r="C331" s="6" t="s">
        <v>845</v>
      </c>
      <c r="D331" s="6" t="s">
        <v>1775</v>
      </c>
      <c r="E331" s="6" t="s">
        <v>39</v>
      </c>
      <c r="F331" s="6" t="s">
        <v>40</v>
      </c>
      <c r="G331" s="6" t="s">
        <v>102</v>
      </c>
      <c r="H331" s="6" t="s">
        <v>62</v>
      </c>
      <c r="I331" s="6" t="s">
        <v>565</v>
      </c>
      <c r="J331" s="6" t="s">
        <v>38</v>
      </c>
      <c r="K331" s="6" t="s">
        <v>1776</v>
      </c>
      <c r="L331" s="6" t="s">
        <v>1776</v>
      </c>
      <c r="M331" s="6" t="s">
        <v>1780</v>
      </c>
      <c r="N331" s="6" t="s">
        <v>64</v>
      </c>
      <c r="O331" s="42" t="str">
        <f t="shared" si="5"/>
        <v>11102</v>
      </c>
    </row>
    <row r="332" spans="1:15" hidden="1">
      <c r="A332" s="6" t="s">
        <v>2486</v>
      </c>
      <c r="B332" s="6" t="s">
        <v>2487</v>
      </c>
      <c r="C332" s="6" t="s">
        <v>834</v>
      </c>
      <c r="D332" s="6" t="s">
        <v>1775</v>
      </c>
      <c r="E332" s="6" t="s">
        <v>39</v>
      </c>
      <c r="F332" s="6" t="s">
        <v>40</v>
      </c>
      <c r="G332" s="6" t="s">
        <v>233</v>
      </c>
      <c r="H332" s="6" t="s">
        <v>509</v>
      </c>
      <c r="I332" s="6" t="s">
        <v>565</v>
      </c>
      <c r="J332" s="6" t="s">
        <v>38</v>
      </c>
      <c r="K332" s="6" t="s">
        <v>1776</v>
      </c>
      <c r="L332" s="6" t="s">
        <v>1776</v>
      </c>
      <c r="M332" s="6" t="s">
        <v>1780</v>
      </c>
      <c r="N332" s="6" t="s">
        <v>195</v>
      </c>
      <c r="O332" s="42" t="str">
        <f t="shared" si="5"/>
        <v>11104</v>
      </c>
    </row>
    <row r="333" spans="1:15" hidden="1">
      <c r="A333" s="6" t="s">
        <v>2941</v>
      </c>
      <c r="B333" s="6" t="s">
        <v>2942</v>
      </c>
      <c r="C333" s="6" t="s">
        <v>836</v>
      </c>
      <c r="D333" s="6" t="s">
        <v>1775</v>
      </c>
      <c r="E333" s="6" t="s">
        <v>39</v>
      </c>
      <c r="F333" s="6" t="s">
        <v>40</v>
      </c>
      <c r="G333" s="6" t="s">
        <v>83</v>
      </c>
      <c r="H333" s="6" t="s">
        <v>291</v>
      </c>
      <c r="I333" s="6" t="s">
        <v>565</v>
      </c>
      <c r="J333" s="6" t="s">
        <v>38</v>
      </c>
      <c r="K333" s="6" t="s">
        <v>1776</v>
      </c>
      <c r="L333" s="6" t="s">
        <v>1776</v>
      </c>
      <c r="M333" s="6" t="s">
        <v>1780</v>
      </c>
      <c r="N333" s="6" t="s">
        <v>64</v>
      </c>
      <c r="O333" s="42" t="str">
        <f t="shared" si="5"/>
        <v>11106</v>
      </c>
    </row>
    <row r="334" spans="1:15" hidden="1">
      <c r="A334" s="6" t="s">
        <v>2492</v>
      </c>
      <c r="B334" s="6" t="s">
        <v>2493</v>
      </c>
      <c r="C334" s="6" t="s">
        <v>1043</v>
      </c>
      <c r="D334" s="6" t="s">
        <v>1775</v>
      </c>
      <c r="E334" s="6" t="s">
        <v>39</v>
      </c>
      <c r="F334" s="6" t="s">
        <v>40</v>
      </c>
      <c r="G334" s="6" t="s">
        <v>287</v>
      </c>
      <c r="H334" s="6" t="s">
        <v>319</v>
      </c>
      <c r="I334" s="6" t="s">
        <v>565</v>
      </c>
      <c r="J334" s="6" t="s">
        <v>38</v>
      </c>
      <c r="K334" s="6" t="s">
        <v>1776</v>
      </c>
      <c r="L334" s="6" t="s">
        <v>1776</v>
      </c>
      <c r="M334" s="6" t="s">
        <v>1780</v>
      </c>
      <c r="N334" s="6" t="s">
        <v>64</v>
      </c>
      <c r="O334" s="42" t="str">
        <f t="shared" si="5"/>
        <v>11107</v>
      </c>
    </row>
    <row r="335" spans="1:15" hidden="1">
      <c r="A335" s="8" t="s">
        <v>3635</v>
      </c>
      <c r="B335" s="8" t="s">
        <v>1776</v>
      </c>
      <c r="C335" s="8" t="s">
        <v>1041</v>
      </c>
      <c r="D335" s="8" t="s">
        <v>85</v>
      </c>
      <c r="E335" s="8" t="s">
        <v>39</v>
      </c>
      <c r="F335" s="8" t="s">
        <v>40</v>
      </c>
      <c r="G335" s="8" t="s">
        <v>83</v>
      </c>
      <c r="H335" s="8" t="s">
        <v>291</v>
      </c>
      <c r="I335" s="8" t="s">
        <v>565</v>
      </c>
      <c r="J335" s="8" t="s">
        <v>38</v>
      </c>
      <c r="K335" s="6" t="s">
        <v>1776</v>
      </c>
      <c r="L335" s="8" t="s">
        <v>1042</v>
      </c>
      <c r="M335" s="8" t="s">
        <v>1780</v>
      </c>
      <c r="N335" s="8" t="s">
        <v>64</v>
      </c>
      <c r="O335" s="42" t="str">
        <f t="shared" si="5"/>
        <v>11108</v>
      </c>
    </row>
    <row r="336" spans="1:15" hidden="1">
      <c r="A336" s="6" t="s">
        <v>2510</v>
      </c>
      <c r="B336" s="6" t="s">
        <v>2511</v>
      </c>
      <c r="C336" s="6" t="s">
        <v>1047</v>
      </c>
      <c r="D336" s="6" t="s">
        <v>1775</v>
      </c>
      <c r="E336" s="6" t="s">
        <v>39</v>
      </c>
      <c r="F336" s="6" t="s">
        <v>40</v>
      </c>
      <c r="G336" s="6" t="s">
        <v>127</v>
      </c>
      <c r="H336" s="6" t="s">
        <v>62</v>
      </c>
      <c r="I336" s="6" t="s">
        <v>565</v>
      </c>
      <c r="J336" s="6" t="s">
        <v>38</v>
      </c>
      <c r="K336" s="6" t="s">
        <v>1776</v>
      </c>
      <c r="L336" s="6" t="s">
        <v>1776</v>
      </c>
      <c r="M336" s="6" t="s">
        <v>1780</v>
      </c>
      <c r="N336" s="6" t="s">
        <v>64</v>
      </c>
      <c r="O336" s="42" t="str">
        <f t="shared" si="5"/>
        <v>11111</v>
      </c>
    </row>
    <row r="337" spans="1:15" hidden="1">
      <c r="A337" s="6" t="s">
        <v>2508</v>
      </c>
      <c r="B337" s="6" t="s">
        <v>2509</v>
      </c>
      <c r="C337" s="6" t="s">
        <v>688</v>
      </c>
      <c r="D337" s="6" t="s">
        <v>1775</v>
      </c>
      <c r="E337" s="6" t="s">
        <v>39</v>
      </c>
      <c r="F337" s="6" t="s">
        <v>40</v>
      </c>
      <c r="G337" s="6" t="s">
        <v>127</v>
      </c>
      <c r="H337" s="6" t="s">
        <v>62</v>
      </c>
      <c r="I337" s="6" t="s">
        <v>565</v>
      </c>
      <c r="J337" s="6" t="s">
        <v>38</v>
      </c>
      <c r="K337" s="6" t="s">
        <v>1776</v>
      </c>
      <c r="L337" s="6" t="s">
        <v>1776</v>
      </c>
      <c r="M337" s="6" t="s">
        <v>1780</v>
      </c>
      <c r="N337" s="6" t="s">
        <v>64</v>
      </c>
      <c r="O337" s="42" t="str">
        <f t="shared" si="5"/>
        <v>11113</v>
      </c>
    </row>
    <row r="338" spans="1:15" hidden="1">
      <c r="A338" s="8" t="s">
        <v>3652</v>
      </c>
      <c r="B338" s="8" t="s">
        <v>1776</v>
      </c>
      <c r="C338" s="8" t="s">
        <v>1010</v>
      </c>
      <c r="D338" s="8" t="s">
        <v>85</v>
      </c>
      <c r="E338" s="8" t="s">
        <v>39</v>
      </c>
      <c r="F338" s="8" t="s">
        <v>40</v>
      </c>
      <c r="G338" s="8" t="s">
        <v>311</v>
      </c>
      <c r="H338" s="8" t="s">
        <v>62</v>
      </c>
      <c r="I338" s="8" t="s">
        <v>565</v>
      </c>
      <c r="J338" s="8" t="s">
        <v>38</v>
      </c>
      <c r="K338" s="6" t="s">
        <v>1776</v>
      </c>
      <c r="L338" s="8" t="s">
        <v>375</v>
      </c>
      <c r="M338" s="8" t="s">
        <v>1780</v>
      </c>
      <c r="N338" s="8" t="s">
        <v>64</v>
      </c>
      <c r="O338" s="42" t="str">
        <f t="shared" si="5"/>
        <v>11114</v>
      </c>
    </row>
    <row r="339" spans="1:15" hidden="1">
      <c r="A339" s="6" t="s">
        <v>2502</v>
      </c>
      <c r="B339" s="6" t="s">
        <v>2503</v>
      </c>
      <c r="C339" s="6" t="s">
        <v>1046</v>
      </c>
      <c r="D339" s="6" t="s">
        <v>1775</v>
      </c>
      <c r="E339" s="6" t="s">
        <v>39</v>
      </c>
      <c r="F339" s="6" t="s">
        <v>40</v>
      </c>
      <c r="G339" s="6" t="s">
        <v>311</v>
      </c>
      <c r="H339" s="6" t="s">
        <v>62</v>
      </c>
      <c r="I339" s="6" t="s">
        <v>565</v>
      </c>
      <c r="J339" s="6" t="s">
        <v>38</v>
      </c>
      <c r="K339" s="6" t="s">
        <v>1776</v>
      </c>
      <c r="L339" s="6" t="s">
        <v>1776</v>
      </c>
      <c r="M339" s="6" t="s">
        <v>1780</v>
      </c>
      <c r="N339" s="6" t="s">
        <v>64</v>
      </c>
      <c r="O339" s="42" t="str">
        <f t="shared" si="5"/>
        <v>11115</v>
      </c>
    </row>
    <row r="340" spans="1:15" hidden="1">
      <c r="A340" s="6" t="s">
        <v>2496</v>
      </c>
      <c r="B340" s="6" t="s">
        <v>2497</v>
      </c>
      <c r="C340" s="6" t="s">
        <v>686</v>
      </c>
      <c r="D340" s="6" t="s">
        <v>1775</v>
      </c>
      <c r="E340" s="6" t="s">
        <v>39</v>
      </c>
      <c r="F340" s="6" t="s">
        <v>40</v>
      </c>
      <c r="G340" s="6" t="s">
        <v>311</v>
      </c>
      <c r="H340" s="6" t="s">
        <v>62</v>
      </c>
      <c r="I340" s="6" t="s">
        <v>565</v>
      </c>
      <c r="J340" s="6" t="s">
        <v>38</v>
      </c>
      <c r="K340" s="6" t="s">
        <v>1776</v>
      </c>
      <c r="L340" s="6" t="s">
        <v>1776</v>
      </c>
      <c r="M340" s="6" t="s">
        <v>1780</v>
      </c>
      <c r="N340" s="6" t="s">
        <v>64</v>
      </c>
      <c r="O340" s="42" t="str">
        <f t="shared" si="5"/>
        <v>11116</v>
      </c>
    </row>
    <row r="341" spans="1:15" hidden="1">
      <c r="A341" s="6" t="s">
        <v>2504</v>
      </c>
      <c r="B341" s="6" t="s">
        <v>2505</v>
      </c>
      <c r="C341" s="6" t="s">
        <v>1094</v>
      </c>
      <c r="D341" s="6" t="s">
        <v>1775</v>
      </c>
      <c r="E341" s="6" t="s">
        <v>39</v>
      </c>
      <c r="F341" s="6" t="s">
        <v>40</v>
      </c>
      <c r="G341" s="6" t="s">
        <v>311</v>
      </c>
      <c r="H341" s="6" t="s">
        <v>319</v>
      </c>
      <c r="I341" s="6" t="s">
        <v>565</v>
      </c>
      <c r="J341" s="6" t="s">
        <v>38</v>
      </c>
      <c r="K341" s="6" t="s">
        <v>1776</v>
      </c>
      <c r="L341" s="6" t="s">
        <v>1776</v>
      </c>
      <c r="M341" s="6" t="s">
        <v>1780</v>
      </c>
      <c r="N341" s="6" t="s">
        <v>64</v>
      </c>
      <c r="O341" s="42" t="str">
        <f t="shared" si="5"/>
        <v>11117</v>
      </c>
    </row>
    <row r="342" spans="1:15" hidden="1">
      <c r="A342" s="6" t="s">
        <v>2480</v>
      </c>
      <c r="B342" s="6" t="s">
        <v>2481</v>
      </c>
      <c r="C342" s="6" t="s">
        <v>832</v>
      </c>
      <c r="D342" s="6" t="s">
        <v>1775</v>
      </c>
      <c r="E342" s="6" t="s">
        <v>39</v>
      </c>
      <c r="F342" s="6" t="s">
        <v>40</v>
      </c>
      <c r="G342" s="6" t="s">
        <v>311</v>
      </c>
      <c r="H342" s="6" t="s">
        <v>319</v>
      </c>
      <c r="I342" s="6" t="s">
        <v>833</v>
      </c>
      <c r="J342" s="6" t="s">
        <v>38</v>
      </c>
      <c r="K342" s="6" t="s">
        <v>1776</v>
      </c>
      <c r="L342" s="6" t="s">
        <v>1776</v>
      </c>
      <c r="M342" s="6" t="s">
        <v>1780</v>
      </c>
      <c r="N342" s="6" t="s">
        <v>64</v>
      </c>
      <c r="O342" s="42" t="str">
        <f t="shared" si="5"/>
        <v>11119</v>
      </c>
    </row>
    <row r="343" spans="1:15" hidden="1">
      <c r="A343" s="6" t="s">
        <v>2500</v>
      </c>
      <c r="B343" s="6" t="s">
        <v>2501</v>
      </c>
      <c r="C343" s="6" t="s">
        <v>687</v>
      </c>
      <c r="D343" s="6" t="s">
        <v>1775</v>
      </c>
      <c r="E343" s="6" t="s">
        <v>39</v>
      </c>
      <c r="F343" s="6" t="s">
        <v>40</v>
      </c>
      <c r="G343" s="6" t="s">
        <v>253</v>
      </c>
      <c r="H343" s="6" t="s">
        <v>103</v>
      </c>
      <c r="I343" s="6" t="s">
        <v>565</v>
      </c>
      <c r="J343" s="6" t="s">
        <v>38</v>
      </c>
      <c r="K343" s="6" t="s">
        <v>1776</v>
      </c>
      <c r="L343" s="6" t="s">
        <v>1776</v>
      </c>
      <c r="M343" s="6" t="s">
        <v>1966</v>
      </c>
      <c r="N343" s="6" t="s">
        <v>70</v>
      </c>
      <c r="O343" s="42" t="str">
        <f t="shared" si="5"/>
        <v>11121</v>
      </c>
    </row>
    <row r="344" spans="1:15" hidden="1">
      <c r="A344" s="6" t="s">
        <v>2516</v>
      </c>
      <c r="B344" s="6" t="s">
        <v>2517</v>
      </c>
      <c r="C344" s="6" t="s">
        <v>1256</v>
      </c>
      <c r="D344" s="6" t="s">
        <v>1775</v>
      </c>
      <c r="E344" s="6" t="s">
        <v>39</v>
      </c>
      <c r="F344" s="6" t="s">
        <v>40</v>
      </c>
      <c r="G344" s="6" t="s">
        <v>56</v>
      </c>
      <c r="H344" s="6" t="s">
        <v>258</v>
      </c>
      <c r="I344" s="6" t="s">
        <v>565</v>
      </c>
      <c r="J344" s="6" t="s">
        <v>38</v>
      </c>
      <c r="K344" s="6" t="s">
        <v>1776</v>
      </c>
      <c r="L344" s="6" t="s">
        <v>1776</v>
      </c>
      <c r="M344" s="6" t="s">
        <v>1966</v>
      </c>
      <c r="N344" s="6" t="s">
        <v>64</v>
      </c>
      <c r="O344" s="42" t="str">
        <f t="shared" si="5"/>
        <v>11122</v>
      </c>
    </row>
    <row r="345" spans="1:15" hidden="1">
      <c r="A345" s="8" t="s">
        <v>3638</v>
      </c>
      <c r="B345" s="8" t="s">
        <v>1776</v>
      </c>
      <c r="C345" s="8" t="s">
        <v>1096</v>
      </c>
      <c r="D345" s="8" t="s">
        <v>85</v>
      </c>
      <c r="E345" s="8" t="s">
        <v>39</v>
      </c>
      <c r="F345" s="8" t="s">
        <v>40</v>
      </c>
      <c r="G345" s="8" t="s">
        <v>87</v>
      </c>
      <c r="H345" s="8" t="s">
        <v>258</v>
      </c>
      <c r="I345" s="8" t="s">
        <v>565</v>
      </c>
      <c r="J345" s="8" t="s">
        <v>38</v>
      </c>
      <c r="K345" s="6" t="s">
        <v>1776</v>
      </c>
      <c r="L345" s="8" t="s">
        <v>89</v>
      </c>
      <c r="M345" s="8" t="s">
        <v>1966</v>
      </c>
      <c r="N345" s="8" t="s">
        <v>64</v>
      </c>
      <c r="O345" s="42" t="str">
        <f t="shared" si="5"/>
        <v>11123</v>
      </c>
    </row>
    <row r="346" spans="1:15" hidden="1">
      <c r="A346" s="6" t="s">
        <v>2498</v>
      </c>
      <c r="B346" s="6" t="s">
        <v>2499</v>
      </c>
      <c r="C346" s="6" t="s">
        <v>1044</v>
      </c>
      <c r="D346" s="6" t="s">
        <v>1775</v>
      </c>
      <c r="E346" s="6" t="s">
        <v>39</v>
      </c>
      <c r="F346" s="6" t="s">
        <v>40</v>
      </c>
      <c r="G346" s="6" t="s">
        <v>139</v>
      </c>
      <c r="H346" s="6" t="s">
        <v>1045</v>
      </c>
      <c r="I346" s="6" t="s">
        <v>565</v>
      </c>
      <c r="J346" s="6" t="s">
        <v>133</v>
      </c>
      <c r="K346" s="6" t="s">
        <v>1776</v>
      </c>
      <c r="L346" s="6" t="s">
        <v>1776</v>
      </c>
      <c r="M346" s="6" t="s">
        <v>1966</v>
      </c>
      <c r="N346" s="6" t="s">
        <v>64</v>
      </c>
      <c r="O346" s="42" t="str">
        <f t="shared" si="5"/>
        <v>11125</v>
      </c>
    </row>
    <row r="347" spans="1:15" hidden="1">
      <c r="A347" s="6" t="s">
        <v>2476</v>
      </c>
      <c r="B347" s="6" t="s">
        <v>2477</v>
      </c>
      <c r="C347" s="6" t="s">
        <v>829</v>
      </c>
      <c r="D347" s="6" t="s">
        <v>1775</v>
      </c>
      <c r="E347" s="6" t="s">
        <v>39</v>
      </c>
      <c r="F347" s="6" t="s">
        <v>40</v>
      </c>
      <c r="G347" s="6" t="s">
        <v>177</v>
      </c>
      <c r="H347" s="6" t="s">
        <v>830</v>
      </c>
      <c r="I347" s="6" t="s">
        <v>831</v>
      </c>
      <c r="J347" s="6" t="s">
        <v>38</v>
      </c>
      <c r="K347" s="6" t="s">
        <v>1776</v>
      </c>
      <c r="L347" s="6" t="s">
        <v>1776</v>
      </c>
      <c r="M347" s="6" t="s">
        <v>1780</v>
      </c>
      <c r="N347" s="6" t="s">
        <v>64</v>
      </c>
      <c r="O347" s="42" t="str">
        <f t="shared" si="5"/>
        <v>11126</v>
      </c>
    </row>
    <row r="348" spans="1:15" hidden="1">
      <c r="A348" s="6" t="s">
        <v>2472</v>
      </c>
      <c r="B348" s="6" t="s">
        <v>2473</v>
      </c>
      <c r="C348" s="6" t="s">
        <v>681</v>
      </c>
      <c r="D348" s="6" t="s">
        <v>1775</v>
      </c>
      <c r="E348" s="6" t="s">
        <v>39</v>
      </c>
      <c r="F348" s="6" t="s">
        <v>40</v>
      </c>
      <c r="G348" s="6" t="s">
        <v>148</v>
      </c>
      <c r="H348" s="6" t="s">
        <v>682</v>
      </c>
      <c r="I348" s="6" t="s">
        <v>683</v>
      </c>
      <c r="J348" s="6" t="s">
        <v>133</v>
      </c>
      <c r="K348" s="6" t="s">
        <v>1776</v>
      </c>
      <c r="L348" s="6" t="s">
        <v>1776</v>
      </c>
      <c r="M348" s="6" t="s">
        <v>1784</v>
      </c>
      <c r="N348" s="6" t="s">
        <v>64</v>
      </c>
      <c r="O348" s="42" t="str">
        <f t="shared" si="5"/>
        <v>11127</v>
      </c>
    </row>
    <row r="349" spans="1:15" hidden="1">
      <c r="A349" s="6" t="s">
        <v>2512</v>
      </c>
      <c r="B349" s="6" t="s">
        <v>2513</v>
      </c>
      <c r="C349" s="6" t="s">
        <v>1095</v>
      </c>
      <c r="D349" s="6" t="s">
        <v>1775</v>
      </c>
      <c r="E349" s="6" t="s">
        <v>39</v>
      </c>
      <c r="F349" s="6" t="s">
        <v>40</v>
      </c>
      <c r="G349" s="6" t="s">
        <v>177</v>
      </c>
      <c r="H349" s="6" t="s">
        <v>685</v>
      </c>
      <c r="I349" s="6" t="s">
        <v>565</v>
      </c>
      <c r="J349" s="6" t="s">
        <v>38</v>
      </c>
      <c r="K349" s="6" t="s">
        <v>1776</v>
      </c>
      <c r="L349" s="6" t="s">
        <v>1776</v>
      </c>
      <c r="M349" s="6" t="s">
        <v>1780</v>
      </c>
      <c r="N349" s="6" t="s">
        <v>64</v>
      </c>
      <c r="O349" s="42" t="str">
        <f t="shared" si="5"/>
        <v>11129</v>
      </c>
    </row>
    <row r="350" spans="1:15" hidden="1">
      <c r="A350" s="8" t="s">
        <v>3637</v>
      </c>
      <c r="B350" s="8" t="s">
        <v>1776</v>
      </c>
      <c r="C350" s="8" t="s">
        <v>846</v>
      </c>
      <c r="D350" s="8" t="s">
        <v>85</v>
      </c>
      <c r="E350" s="8" t="s">
        <v>39</v>
      </c>
      <c r="F350" s="8" t="s">
        <v>40</v>
      </c>
      <c r="G350" s="8" t="s">
        <v>177</v>
      </c>
      <c r="H350" s="8" t="s">
        <v>685</v>
      </c>
      <c r="I350" s="8" t="s">
        <v>565</v>
      </c>
      <c r="J350" s="8" t="s">
        <v>38</v>
      </c>
      <c r="K350" s="6" t="s">
        <v>1776</v>
      </c>
      <c r="L350" s="8" t="s">
        <v>89</v>
      </c>
      <c r="M350" s="8" t="s">
        <v>1780</v>
      </c>
      <c r="N350" s="8" t="s">
        <v>64</v>
      </c>
      <c r="O350" s="42" t="str">
        <f t="shared" si="5"/>
        <v>11130</v>
      </c>
    </row>
    <row r="351" spans="1:15" hidden="1">
      <c r="A351" s="6" t="s">
        <v>2520</v>
      </c>
      <c r="B351" s="6" t="s">
        <v>2521</v>
      </c>
      <c r="C351" s="6" t="s">
        <v>847</v>
      </c>
      <c r="D351" s="6" t="s">
        <v>1775</v>
      </c>
      <c r="E351" s="6" t="s">
        <v>39</v>
      </c>
      <c r="F351" s="6" t="s">
        <v>197</v>
      </c>
      <c r="G351" s="6" t="s">
        <v>483</v>
      </c>
      <c r="H351" s="6" t="s">
        <v>199</v>
      </c>
      <c r="I351" s="6" t="s">
        <v>565</v>
      </c>
      <c r="J351" s="6" t="s">
        <v>38</v>
      </c>
      <c r="K351" s="6" t="s">
        <v>1776</v>
      </c>
      <c r="L351" s="6" t="s">
        <v>1776</v>
      </c>
      <c r="M351" s="6" t="s">
        <v>1780</v>
      </c>
      <c r="N351" s="6" t="s">
        <v>195</v>
      </c>
      <c r="O351" s="42" t="str">
        <f t="shared" si="5"/>
        <v>11131</v>
      </c>
    </row>
    <row r="352" spans="1:15" hidden="1">
      <c r="A352" s="6" t="s">
        <v>2518</v>
      </c>
      <c r="B352" s="6" t="s">
        <v>2519</v>
      </c>
      <c r="C352" s="6" t="s">
        <v>689</v>
      </c>
      <c r="D352" s="6" t="s">
        <v>1775</v>
      </c>
      <c r="E352" s="6" t="s">
        <v>39</v>
      </c>
      <c r="F352" s="6" t="s">
        <v>197</v>
      </c>
      <c r="G352" s="6" t="s">
        <v>198</v>
      </c>
      <c r="H352" s="6" t="s">
        <v>199</v>
      </c>
      <c r="I352" s="6" t="s">
        <v>565</v>
      </c>
      <c r="J352" s="6" t="s">
        <v>38</v>
      </c>
      <c r="K352" s="6" t="s">
        <v>1776</v>
      </c>
      <c r="L352" s="6" t="s">
        <v>1776</v>
      </c>
      <c r="M352" s="6" t="s">
        <v>1780</v>
      </c>
      <c r="N352" s="6" t="s">
        <v>195</v>
      </c>
      <c r="O352" s="42" t="str">
        <f t="shared" si="5"/>
        <v>11132</v>
      </c>
    </row>
    <row r="353" spans="1:15" hidden="1">
      <c r="A353" s="6" t="s">
        <v>2514</v>
      </c>
      <c r="B353" s="6" t="s">
        <v>2515</v>
      </c>
      <c r="C353" s="6" t="s">
        <v>1011</v>
      </c>
      <c r="D353" s="6" t="s">
        <v>1775</v>
      </c>
      <c r="E353" s="6" t="s">
        <v>39</v>
      </c>
      <c r="F353" s="6" t="s">
        <v>165</v>
      </c>
      <c r="G353" s="6" t="s">
        <v>166</v>
      </c>
      <c r="H353" s="6" t="s">
        <v>170</v>
      </c>
      <c r="I353" s="6" t="s">
        <v>565</v>
      </c>
      <c r="J353" s="6" t="s">
        <v>38</v>
      </c>
      <c r="K353" s="6" t="s">
        <v>1776</v>
      </c>
      <c r="L353" s="6" t="s">
        <v>1776</v>
      </c>
      <c r="M353" s="6" t="s">
        <v>1780</v>
      </c>
      <c r="N353" s="6" t="s">
        <v>64</v>
      </c>
      <c r="O353" s="42" t="str">
        <f t="shared" si="5"/>
        <v>11133</v>
      </c>
    </row>
    <row r="354" spans="1:15" hidden="1">
      <c r="A354" s="6" t="s">
        <v>2524</v>
      </c>
      <c r="B354" s="6" t="s">
        <v>2525</v>
      </c>
      <c r="C354" s="6" t="s">
        <v>1012</v>
      </c>
      <c r="D354" s="6" t="s">
        <v>1775</v>
      </c>
      <c r="E354" s="6" t="s">
        <v>39</v>
      </c>
      <c r="F354" s="6" t="s">
        <v>40</v>
      </c>
      <c r="G354" s="6" t="s">
        <v>318</v>
      </c>
      <c r="H354" s="6" t="s">
        <v>319</v>
      </c>
      <c r="I354" s="6" t="s">
        <v>565</v>
      </c>
      <c r="J354" s="6" t="s">
        <v>38</v>
      </c>
      <c r="K354" s="6" t="s">
        <v>1776</v>
      </c>
      <c r="L354" s="6" t="s">
        <v>1776</v>
      </c>
      <c r="M354" s="6" t="s">
        <v>1780</v>
      </c>
      <c r="N354" s="6" t="s">
        <v>64</v>
      </c>
      <c r="O354" s="42" t="str">
        <f t="shared" si="5"/>
        <v>11138</v>
      </c>
    </row>
    <row r="355" spans="1:15" hidden="1">
      <c r="A355" s="6" t="s">
        <v>3696</v>
      </c>
      <c r="B355" s="6" t="s">
        <v>3697</v>
      </c>
      <c r="C355" s="9" t="s">
        <v>837</v>
      </c>
      <c r="D355" s="8" t="s">
        <v>85</v>
      </c>
      <c r="E355" s="6" t="s">
        <v>39</v>
      </c>
      <c r="F355" s="6" t="s">
        <v>40</v>
      </c>
      <c r="G355" s="6" t="s">
        <v>602</v>
      </c>
      <c r="H355" s="6" t="s">
        <v>319</v>
      </c>
      <c r="I355" s="6" t="s">
        <v>565</v>
      </c>
      <c r="J355" s="6" t="s">
        <v>38</v>
      </c>
      <c r="K355" s="6" t="s">
        <v>1776</v>
      </c>
      <c r="L355" s="8" t="s">
        <v>263</v>
      </c>
      <c r="M355" s="6" t="s">
        <v>1780</v>
      </c>
      <c r="N355" s="6" t="s">
        <v>64</v>
      </c>
      <c r="O355" s="42" t="str">
        <f t="shared" si="5"/>
        <v>11139</v>
      </c>
    </row>
    <row r="356" spans="1:15" hidden="1">
      <c r="A356" s="6" t="s">
        <v>2522</v>
      </c>
      <c r="B356" s="6" t="s">
        <v>2523</v>
      </c>
      <c r="C356" s="6" t="s">
        <v>1048</v>
      </c>
      <c r="D356" s="6" t="s">
        <v>1775</v>
      </c>
      <c r="E356" s="6" t="s">
        <v>39</v>
      </c>
      <c r="F356" s="6" t="s">
        <v>40</v>
      </c>
      <c r="G356" s="6" t="s">
        <v>87</v>
      </c>
      <c r="H356" s="6" t="s">
        <v>411</v>
      </c>
      <c r="I356" s="6" t="s">
        <v>565</v>
      </c>
      <c r="J356" s="6" t="s">
        <v>38</v>
      </c>
      <c r="K356" s="6" t="s">
        <v>1776</v>
      </c>
      <c r="L356" s="6" t="s">
        <v>1776</v>
      </c>
      <c r="M356" s="6" t="s">
        <v>1780</v>
      </c>
      <c r="N356" s="6" t="s">
        <v>70</v>
      </c>
      <c r="O356" s="42" t="str">
        <f t="shared" si="5"/>
        <v>11141</v>
      </c>
    </row>
    <row r="357" spans="1:15" hidden="1">
      <c r="A357" s="6" t="s">
        <v>2530</v>
      </c>
      <c r="B357" s="6" t="s">
        <v>2531</v>
      </c>
      <c r="C357" s="6" t="s">
        <v>690</v>
      </c>
      <c r="D357" s="6" t="s">
        <v>1775</v>
      </c>
      <c r="E357" s="6" t="s">
        <v>39</v>
      </c>
      <c r="F357" s="6" t="s">
        <v>40</v>
      </c>
      <c r="G357" s="6" t="s">
        <v>83</v>
      </c>
      <c r="H357" s="6" t="s">
        <v>91</v>
      </c>
      <c r="I357" s="6" t="s">
        <v>565</v>
      </c>
      <c r="J357" s="6" t="s">
        <v>38</v>
      </c>
      <c r="K357" s="6" t="s">
        <v>1776</v>
      </c>
      <c r="L357" s="6" t="s">
        <v>1776</v>
      </c>
      <c r="M357" s="6" t="s">
        <v>1780</v>
      </c>
      <c r="N357" s="6" t="s">
        <v>64</v>
      </c>
      <c r="O357" s="42" t="str">
        <f t="shared" si="5"/>
        <v>11143</v>
      </c>
    </row>
    <row r="358" spans="1:15" hidden="1">
      <c r="A358" s="6" t="s">
        <v>2526</v>
      </c>
      <c r="B358" s="6" t="s">
        <v>2527</v>
      </c>
      <c r="C358" s="6" t="s">
        <v>1049</v>
      </c>
      <c r="D358" s="6" t="s">
        <v>1775</v>
      </c>
      <c r="E358" s="6" t="s">
        <v>39</v>
      </c>
      <c r="F358" s="6" t="s">
        <v>40</v>
      </c>
      <c r="G358" s="6" t="s">
        <v>311</v>
      </c>
      <c r="H358" s="6" t="s">
        <v>62</v>
      </c>
      <c r="I358" s="6" t="s">
        <v>565</v>
      </c>
      <c r="J358" s="6" t="s">
        <v>38</v>
      </c>
      <c r="K358" s="6" t="s">
        <v>1776</v>
      </c>
      <c r="L358" s="6" t="s">
        <v>1776</v>
      </c>
      <c r="M358" s="6" t="s">
        <v>1780</v>
      </c>
      <c r="N358" s="6" t="s">
        <v>64</v>
      </c>
      <c r="O358" s="42" t="str">
        <f t="shared" si="5"/>
        <v>11145</v>
      </c>
    </row>
    <row r="359" spans="1:15" hidden="1">
      <c r="A359" s="6" t="s">
        <v>2528</v>
      </c>
      <c r="B359" s="6" t="s">
        <v>2529</v>
      </c>
      <c r="C359" s="6" t="s">
        <v>1050</v>
      </c>
      <c r="D359" s="6" t="s">
        <v>1775</v>
      </c>
      <c r="E359" s="6" t="s">
        <v>39</v>
      </c>
      <c r="F359" s="6" t="s">
        <v>40</v>
      </c>
      <c r="G359" s="6" t="s">
        <v>318</v>
      </c>
      <c r="H359" s="6" t="s">
        <v>319</v>
      </c>
      <c r="I359" s="6" t="s">
        <v>565</v>
      </c>
      <c r="J359" s="6" t="s">
        <v>38</v>
      </c>
      <c r="K359" s="6" t="s">
        <v>1776</v>
      </c>
      <c r="L359" s="6" t="s">
        <v>1776</v>
      </c>
      <c r="M359" s="6" t="s">
        <v>1780</v>
      </c>
      <c r="N359" s="6" t="s">
        <v>64</v>
      </c>
      <c r="O359" s="42" t="str">
        <f t="shared" si="5"/>
        <v>11149</v>
      </c>
    </row>
    <row r="360" spans="1:15" hidden="1">
      <c r="A360" s="8" t="s">
        <v>3653</v>
      </c>
      <c r="B360" s="8" t="s">
        <v>1776</v>
      </c>
      <c r="C360" s="8" t="s">
        <v>851</v>
      </c>
      <c r="D360" s="8" t="s">
        <v>85</v>
      </c>
      <c r="E360" s="8" t="s">
        <v>39</v>
      </c>
      <c r="F360" s="8" t="s">
        <v>40</v>
      </c>
      <c r="G360" s="8" t="s">
        <v>311</v>
      </c>
      <c r="H360" s="8" t="s">
        <v>319</v>
      </c>
      <c r="I360" s="8" t="s">
        <v>852</v>
      </c>
      <c r="J360" s="8" t="s">
        <v>38</v>
      </c>
      <c r="K360" s="6" t="s">
        <v>1776</v>
      </c>
      <c r="L360" s="8" t="s">
        <v>375</v>
      </c>
      <c r="M360" s="8" t="s">
        <v>1780</v>
      </c>
      <c r="N360" s="8" t="s">
        <v>64</v>
      </c>
      <c r="O360" s="42" t="str">
        <f t="shared" si="5"/>
        <v>11150</v>
      </c>
    </row>
    <row r="361" spans="1:15" hidden="1">
      <c r="A361" s="6" t="s">
        <v>2532</v>
      </c>
      <c r="B361" s="6" t="s">
        <v>2533</v>
      </c>
      <c r="C361" s="6" t="s">
        <v>1257</v>
      </c>
      <c r="D361" s="6" t="s">
        <v>1775</v>
      </c>
      <c r="E361" s="6" t="s">
        <v>39</v>
      </c>
      <c r="F361" s="6" t="s">
        <v>40</v>
      </c>
      <c r="G361" s="6" t="s">
        <v>311</v>
      </c>
      <c r="H361" s="6" t="s">
        <v>319</v>
      </c>
      <c r="I361" s="6" t="s">
        <v>565</v>
      </c>
      <c r="J361" s="6" t="s">
        <v>38</v>
      </c>
      <c r="K361" s="6" t="s">
        <v>1776</v>
      </c>
      <c r="L361" s="6" t="s">
        <v>1776</v>
      </c>
      <c r="M361" s="6" t="s">
        <v>1780</v>
      </c>
      <c r="N361" s="6" t="s">
        <v>64</v>
      </c>
      <c r="O361" s="42" t="str">
        <f t="shared" si="5"/>
        <v>11151</v>
      </c>
    </row>
    <row r="362" spans="1:15" hidden="1">
      <c r="A362" s="6" t="s">
        <v>2748</v>
      </c>
      <c r="B362" s="6" t="s">
        <v>2749</v>
      </c>
      <c r="C362" s="6" t="s">
        <v>835</v>
      </c>
      <c r="D362" s="6" t="s">
        <v>1775</v>
      </c>
      <c r="E362" s="6" t="s">
        <v>39</v>
      </c>
      <c r="F362" s="6" t="s">
        <v>40</v>
      </c>
      <c r="G362" s="6" t="s">
        <v>311</v>
      </c>
      <c r="H362" s="6" t="s">
        <v>62</v>
      </c>
      <c r="I362" s="6" t="s">
        <v>565</v>
      </c>
      <c r="J362" s="6" t="s">
        <v>38</v>
      </c>
      <c r="K362" s="6" t="s">
        <v>1776</v>
      </c>
      <c r="L362" s="6" t="s">
        <v>1776</v>
      </c>
      <c r="M362" s="6" t="s">
        <v>1780</v>
      </c>
      <c r="N362" s="6" t="s">
        <v>64</v>
      </c>
      <c r="O362" s="42" t="str">
        <f t="shared" si="5"/>
        <v>11156</v>
      </c>
    </row>
    <row r="363" spans="1:15" hidden="1">
      <c r="A363" s="6" t="s">
        <v>2474</v>
      </c>
      <c r="B363" s="6" t="s">
        <v>2475</v>
      </c>
      <c r="C363" s="6" t="s">
        <v>1038</v>
      </c>
      <c r="D363" s="6" t="s">
        <v>1775</v>
      </c>
      <c r="E363" s="6" t="s">
        <v>39</v>
      </c>
      <c r="F363" s="6" t="s">
        <v>40</v>
      </c>
      <c r="G363" s="6" t="s">
        <v>233</v>
      </c>
      <c r="H363" s="6" t="s">
        <v>91</v>
      </c>
      <c r="I363" s="6" t="s">
        <v>1039</v>
      </c>
      <c r="J363" s="6" t="s">
        <v>38</v>
      </c>
      <c r="K363" s="6" t="s">
        <v>1776</v>
      </c>
      <c r="L363" s="6" t="s">
        <v>1776</v>
      </c>
      <c r="M363" s="6" t="s">
        <v>1780</v>
      </c>
      <c r="N363" s="6" t="s">
        <v>70</v>
      </c>
      <c r="O363" s="42" t="str">
        <f t="shared" si="5"/>
        <v>11158</v>
      </c>
    </row>
    <row r="364" spans="1:15" hidden="1">
      <c r="A364" s="6" t="s">
        <v>2478</v>
      </c>
      <c r="B364" s="6" t="s">
        <v>2479</v>
      </c>
      <c r="C364" s="6" t="s">
        <v>1009</v>
      </c>
      <c r="D364" s="6" t="s">
        <v>1775</v>
      </c>
      <c r="E364" s="6" t="s">
        <v>39</v>
      </c>
      <c r="F364" s="6" t="s">
        <v>40</v>
      </c>
      <c r="G364" s="6" t="s">
        <v>127</v>
      </c>
      <c r="H364" s="6" t="s">
        <v>234</v>
      </c>
      <c r="I364" s="6" t="s">
        <v>833</v>
      </c>
      <c r="J364" s="6" t="s">
        <v>38</v>
      </c>
      <c r="K364" s="6" t="s">
        <v>1776</v>
      </c>
      <c r="L364" s="6" t="s">
        <v>1776</v>
      </c>
      <c r="M364" s="6" t="s">
        <v>1780</v>
      </c>
      <c r="N364" s="6" t="s">
        <v>163</v>
      </c>
      <c r="O364" s="42" t="str">
        <f t="shared" si="5"/>
        <v>11160</v>
      </c>
    </row>
    <row r="365" spans="1:15" hidden="1">
      <c r="A365" s="6" t="s">
        <v>2534</v>
      </c>
      <c r="B365" s="6" t="s">
        <v>2535</v>
      </c>
      <c r="C365" s="6" t="s">
        <v>1051</v>
      </c>
      <c r="D365" s="6" t="s">
        <v>1775</v>
      </c>
      <c r="E365" s="6" t="s">
        <v>39</v>
      </c>
      <c r="F365" s="6" t="s">
        <v>40</v>
      </c>
      <c r="G365" s="6" t="s">
        <v>602</v>
      </c>
      <c r="H365" s="6" t="s">
        <v>603</v>
      </c>
      <c r="I365" s="6" t="s">
        <v>839</v>
      </c>
      <c r="J365" s="6" t="s">
        <v>38</v>
      </c>
      <c r="K365" s="6" t="s">
        <v>1776</v>
      </c>
      <c r="L365" s="6" t="s">
        <v>1776</v>
      </c>
      <c r="M365" s="6" t="s">
        <v>1780</v>
      </c>
      <c r="N365" s="6" t="s">
        <v>70</v>
      </c>
      <c r="O365" s="42" t="str">
        <f t="shared" si="5"/>
        <v>11164</v>
      </c>
    </row>
    <row r="366" spans="1:15" hidden="1">
      <c r="A366" s="6" t="s">
        <v>2482</v>
      </c>
      <c r="B366" s="6" t="s">
        <v>2483</v>
      </c>
      <c r="C366" s="6" t="s">
        <v>684</v>
      </c>
      <c r="D366" s="6" t="s">
        <v>1775</v>
      </c>
      <c r="E366" s="6" t="s">
        <v>39</v>
      </c>
      <c r="F366" s="6" t="s">
        <v>40</v>
      </c>
      <c r="G366" s="6" t="s">
        <v>177</v>
      </c>
      <c r="H366" s="6" t="s">
        <v>685</v>
      </c>
      <c r="I366" s="6" t="s">
        <v>565</v>
      </c>
      <c r="J366" s="6" t="s">
        <v>38</v>
      </c>
      <c r="K366" s="6" t="s">
        <v>1776</v>
      </c>
      <c r="L366" s="6" t="s">
        <v>1776</v>
      </c>
      <c r="M366" s="6" t="s">
        <v>1780</v>
      </c>
      <c r="N366" s="6" t="s">
        <v>64</v>
      </c>
      <c r="O366" s="42" t="str">
        <f t="shared" si="5"/>
        <v>11168</v>
      </c>
    </row>
    <row r="367" spans="1:15" hidden="1">
      <c r="A367" s="6" t="s">
        <v>2436</v>
      </c>
      <c r="B367" s="6" t="s">
        <v>2437</v>
      </c>
      <c r="C367" s="6" t="s">
        <v>1258</v>
      </c>
      <c r="D367" s="6" t="s">
        <v>1775</v>
      </c>
      <c r="E367" s="6" t="s">
        <v>39</v>
      </c>
      <c r="F367" s="6" t="s">
        <v>40</v>
      </c>
      <c r="G367" s="6" t="s">
        <v>249</v>
      </c>
      <c r="H367" s="6" t="s">
        <v>603</v>
      </c>
      <c r="I367" s="6" t="s">
        <v>565</v>
      </c>
      <c r="J367" s="6" t="s">
        <v>38</v>
      </c>
      <c r="K367" s="6" t="s">
        <v>1776</v>
      </c>
      <c r="L367" s="6" t="s">
        <v>1776</v>
      </c>
      <c r="M367" s="6" t="s">
        <v>1780</v>
      </c>
      <c r="N367" s="6" t="s">
        <v>70</v>
      </c>
      <c r="O367" s="42" t="str">
        <f t="shared" si="5"/>
        <v>11169</v>
      </c>
    </row>
    <row r="368" spans="1:15" hidden="1">
      <c r="A368" s="6" t="s">
        <v>2484</v>
      </c>
      <c r="B368" s="6" t="s">
        <v>2485</v>
      </c>
      <c r="C368" s="6" t="s">
        <v>1040</v>
      </c>
      <c r="D368" s="6" t="s">
        <v>1775</v>
      </c>
      <c r="E368" s="6" t="s">
        <v>39</v>
      </c>
      <c r="F368" s="6" t="s">
        <v>40</v>
      </c>
      <c r="G368" s="6" t="s">
        <v>67</v>
      </c>
      <c r="H368" s="6" t="s">
        <v>509</v>
      </c>
      <c r="I368" s="6" t="s">
        <v>565</v>
      </c>
      <c r="J368" s="6" t="s">
        <v>38</v>
      </c>
      <c r="K368" s="6" t="s">
        <v>1776</v>
      </c>
      <c r="L368" s="6" t="s">
        <v>1776</v>
      </c>
      <c r="M368" s="6" t="s">
        <v>1780</v>
      </c>
      <c r="N368" s="6" t="s">
        <v>195</v>
      </c>
      <c r="O368" s="42" t="str">
        <f t="shared" si="5"/>
        <v>11171</v>
      </c>
    </row>
    <row r="369" spans="1:15" hidden="1">
      <c r="A369" s="6" t="s">
        <v>2538</v>
      </c>
      <c r="B369" s="6" t="s">
        <v>2539</v>
      </c>
      <c r="C369" s="6" t="s">
        <v>1259</v>
      </c>
      <c r="D369" s="6" t="s">
        <v>1775</v>
      </c>
      <c r="E369" s="6" t="s">
        <v>39</v>
      </c>
      <c r="F369" s="6" t="s">
        <v>40</v>
      </c>
      <c r="G369" s="6" t="s">
        <v>87</v>
      </c>
      <c r="H369" s="6" t="s">
        <v>62</v>
      </c>
      <c r="I369" s="6" t="s">
        <v>1260</v>
      </c>
      <c r="J369" s="6" t="s">
        <v>38</v>
      </c>
      <c r="K369" s="6" t="s">
        <v>1776</v>
      </c>
      <c r="L369" s="6" t="s">
        <v>1776</v>
      </c>
      <c r="M369" s="6" t="s">
        <v>1780</v>
      </c>
      <c r="N369" s="6" t="s">
        <v>64</v>
      </c>
      <c r="O369" s="42" t="str">
        <f t="shared" si="5"/>
        <v>11179</v>
      </c>
    </row>
    <row r="370" spans="1:15" hidden="1">
      <c r="A370" s="8" t="s">
        <v>3667</v>
      </c>
      <c r="B370" s="8" t="s">
        <v>1776</v>
      </c>
      <c r="C370" s="8" t="s">
        <v>1261</v>
      </c>
      <c r="D370" s="8" t="s">
        <v>85</v>
      </c>
      <c r="E370" s="8" t="s">
        <v>39</v>
      </c>
      <c r="F370" s="8" t="s">
        <v>40</v>
      </c>
      <c r="G370" s="8" t="s">
        <v>207</v>
      </c>
      <c r="H370" s="8" t="s">
        <v>797</v>
      </c>
      <c r="I370" s="8" t="s">
        <v>839</v>
      </c>
      <c r="J370" s="8" t="s">
        <v>133</v>
      </c>
      <c r="K370" s="6" t="s">
        <v>1776</v>
      </c>
      <c r="L370" s="8" t="s">
        <v>333</v>
      </c>
      <c r="M370" s="8" t="s">
        <v>1966</v>
      </c>
      <c r="N370" s="8" t="s">
        <v>195</v>
      </c>
      <c r="O370" s="42" t="str">
        <f t="shared" si="5"/>
        <v>11196</v>
      </c>
    </row>
    <row r="371" spans="1:15" hidden="1">
      <c r="A371" s="8" t="s">
        <v>3633</v>
      </c>
      <c r="B371" s="8" t="s">
        <v>1776</v>
      </c>
      <c r="C371" s="8" t="s">
        <v>838</v>
      </c>
      <c r="D371" s="8" t="s">
        <v>85</v>
      </c>
      <c r="E371" s="8" t="s">
        <v>39</v>
      </c>
      <c r="F371" s="8" t="s">
        <v>40</v>
      </c>
      <c r="G371" s="8" t="s">
        <v>160</v>
      </c>
      <c r="H371" s="8" t="s">
        <v>667</v>
      </c>
      <c r="I371" s="8" t="s">
        <v>839</v>
      </c>
      <c r="J371" s="8" t="s">
        <v>133</v>
      </c>
      <c r="K371" s="6" t="s">
        <v>1776</v>
      </c>
      <c r="L371" s="8" t="s">
        <v>463</v>
      </c>
      <c r="M371" s="8" t="s">
        <v>1784</v>
      </c>
      <c r="N371" s="8" t="s">
        <v>64</v>
      </c>
      <c r="O371" s="42" t="str">
        <f t="shared" si="5"/>
        <v>11197</v>
      </c>
    </row>
    <row r="372" spans="1:15" hidden="1">
      <c r="A372" s="6" t="s">
        <v>2544</v>
      </c>
      <c r="B372" s="6" t="s">
        <v>2545</v>
      </c>
      <c r="C372" s="6" t="s">
        <v>1262</v>
      </c>
      <c r="D372" s="6" t="s">
        <v>1775</v>
      </c>
      <c r="E372" s="6" t="s">
        <v>39</v>
      </c>
      <c r="F372" s="6" t="s">
        <v>40</v>
      </c>
      <c r="G372" s="6" t="s">
        <v>318</v>
      </c>
      <c r="H372" s="6" t="s">
        <v>506</v>
      </c>
      <c r="I372" s="6" t="s">
        <v>693</v>
      </c>
      <c r="J372" s="6" t="s">
        <v>38</v>
      </c>
      <c r="K372" s="6" t="s">
        <v>1776</v>
      </c>
      <c r="L372" s="6" t="s">
        <v>1776</v>
      </c>
      <c r="M372" s="6" t="s">
        <v>1780</v>
      </c>
      <c r="N372" s="6" t="s">
        <v>74</v>
      </c>
      <c r="O372" s="42" t="str">
        <f t="shared" si="5"/>
        <v>11199</v>
      </c>
    </row>
    <row r="373" spans="1:15" hidden="1">
      <c r="A373" s="6" t="s">
        <v>1881</v>
      </c>
      <c r="B373" s="6" t="s">
        <v>1882</v>
      </c>
      <c r="C373" s="6" t="s">
        <v>692</v>
      </c>
      <c r="D373" s="6" t="s">
        <v>1775</v>
      </c>
      <c r="E373" s="6" t="s">
        <v>39</v>
      </c>
      <c r="F373" s="6" t="s">
        <v>40</v>
      </c>
      <c r="G373" s="6" t="s">
        <v>83</v>
      </c>
      <c r="H373" s="6" t="s">
        <v>68</v>
      </c>
      <c r="I373" s="6" t="s">
        <v>693</v>
      </c>
      <c r="J373" s="6" t="s">
        <v>38</v>
      </c>
      <c r="K373" s="6" t="s">
        <v>1776</v>
      </c>
      <c r="L373" s="6" t="s">
        <v>1776</v>
      </c>
      <c r="M373" s="6" t="s">
        <v>1780</v>
      </c>
      <c r="N373" s="6" t="s">
        <v>70</v>
      </c>
      <c r="O373" s="42" t="str">
        <f t="shared" si="5"/>
        <v>11200</v>
      </c>
    </row>
    <row r="374" spans="1:15" hidden="1">
      <c r="A374" s="6" t="s">
        <v>2540</v>
      </c>
      <c r="B374" s="6" t="s">
        <v>2541</v>
      </c>
      <c r="C374" s="6" t="s">
        <v>1052</v>
      </c>
      <c r="D374" s="6" t="s">
        <v>1775</v>
      </c>
      <c r="E374" s="6" t="s">
        <v>39</v>
      </c>
      <c r="F374" s="6" t="s">
        <v>40</v>
      </c>
      <c r="G374" s="6" t="s">
        <v>134</v>
      </c>
      <c r="H374" s="6" t="s">
        <v>265</v>
      </c>
      <c r="I374" s="6" t="s">
        <v>1053</v>
      </c>
      <c r="J374" s="6" t="s">
        <v>133</v>
      </c>
      <c r="K374" s="6" t="s">
        <v>1776</v>
      </c>
      <c r="L374" s="6" t="s">
        <v>1776</v>
      </c>
      <c r="M374" s="6" t="s">
        <v>1966</v>
      </c>
      <c r="N374" s="6" t="s">
        <v>195</v>
      </c>
      <c r="O374" s="42" t="str">
        <f t="shared" si="5"/>
        <v>11203</v>
      </c>
    </row>
    <row r="375" spans="1:15" hidden="1">
      <c r="A375" s="6" t="s">
        <v>2548</v>
      </c>
      <c r="B375" s="6" t="s">
        <v>2549</v>
      </c>
      <c r="C375" s="6" t="s">
        <v>1263</v>
      </c>
      <c r="D375" s="6" t="s">
        <v>1775</v>
      </c>
      <c r="E375" s="6" t="s">
        <v>39</v>
      </c>
      <c r="F375" s="6" t="s">
        <v>40</v>
      </c>
      <c r="G375" s="6" t="s">
        <v>102</v>
      </c>
      <c r="H375" s="6" t="s">
        <v>62</v>
      </c>
      <c r="I375" s="6" t="s">
        <v>841</v>
      </c>
      <c r="J375" s="6" t="s">
        <v>38</v>
      </c>
      <c r="K375" s="6" t="s">
        <v>1776</v>
      </c>
      <c r="L375" s="6" t="s">
        <v>1776</v>
      </c>
      <c r="M375" s="6" t="s">
        <v>1780</v>
      </c>
      <c r="N375" s="6" t="s">
        <v>64</v>
      </c>
      <c r="O375" s="42" t="str">
        <f t="shared" si="5"/>
        <v>11214</v>
      </c>
    </row>
    <row r="376" spans="1:15" hidden="1">
      <c r="A376" s="6" t="s">
        <v>2546</v>
      </c>
      <c r="B376" s="6" t="s">
        <v>2547</v>
      </c>
      <c r="C376" s="6" t="s">
        <v>840</v>
      </c>
      <c r="D376" s="6" t="s">
        <v>1775</v>
      </c>
      <c r="E376" s="6" t="s">
        <v>39</v>
      </c>
      <c r="F376" s="6" t="s">
        <v>187</v>
      </c>
      <c r="G376" s="6" t="s">
        <v>187</v>
      </c>
      <c r="H376" s="6" t="s">
        <v>188</v>
      </c>
      <c r="I376" s="6" t="s">
        <v>841</v>
      </c>
      <c r="J376" s="6" t="s">
        <v>38</v>
      </c>
      <c r="K376" s="6" t="s">
        <v>1776</v>
      </c>
      <c r="L376" s="6" t="s">
        <v>1776</v>
      </c>
      <c r="M376" s="6" t="s">
        <v>1780</v>
      </c>
      <c r="N376" s="6" t="s">
        <v>64</v>
      </c>
      <c r="O376" s="42" t="str">
        <f t="shared" si="5"/>
        <v>11215</v>
      </c>
    </row>
    <row r="377" spans="1:15" hidden="1">
      <c r="A377" s="8" t="s">
        <v>3639</v>
      </c>
      <c r="B377" s="8" t="s">
        <v>1776</v>
      </c>
      <c r="C377" s="8" t="s">
        <v>848</v>
      </c>
      <c r="D377" s="8" t="s">
        <v>85</v>
      </c>
      <c r="E377" s="8" t="s">
        <v>39</v>
      </c>
      <c r="F377" s="8" t="s">
        <v>197</v>
      </c>
      <c r="G377" s="8" t="s">
        <v>198</v>
      </c>
      <c r="H377" s="8" t="s">
        <v>199</v>
      </c>
      <c r="I377" s="8" t="s">
        <v>844</v>
      </c>
      <c r="J377" s="8" t="s">
        <v>38</v>
      </c>
      <c r="K377" s="6" t="s">
        <v>1776</v>
      </c>
      <c r="L377" s="8" t="s">
        <v>89</v>
      </c>
      <c r="M377" s="8" t="s">
        <v>1780</v>
      </c>
      <c r="N377" s="8" t="s">
        <v>64</v>
      </c>
      <c r="O377" s="42" t="str">
        <f t="shared" si="5"/>
        <v>11218</v>
      </c>
    </row>
    <row r="378" spans="1:15" hidden="1">
      <c r="A378" s="6" t="s">
        <v>2552</v>
      </c>
      <c r="B378" s="6" t="s">
        <v>2553</v>
      </c>
      <c r="C378" s="6" t="s">
        <v>842</v>
      </c>
      <c r="D378" s="6" t="s">
        <v>1775</v>
      </c>
      <c r="E378" s="6" t="s">
        <v>39</v>
      </c>
      <c r="F378" s="6" t="s">
        <v>40</v>
      </c>
      <c r="G378" s="6" t="s">
        <v>404</v>
      </c>
      <c r="H378" s="6" t="s">
        <v>843</v>
      </c>
      <c r="I378" s="6" t="s">
        <v>844</v>
      </c>
      <c r="J378" s="6" t="s">
        <v>133</v>
      </c>
      <c r="K378" s="6" t="s">
        <v>1776</v>
      </c>
      <c r="L378" s="6" t="s">
        <v>1776</v>
      </c>
      <c r="M378" s="6" t="s">
        <v>1784</v>
      </c>
      <c r="N378" s="6" t="s">
        <v>64</v>
      </c>
      <c r="O378" s="42" t="str">
        <f t="shared" si="5"/>
        <v>11220</v>
      </c>
    </row>
    <row r="379" spans="1:15" hidden="1">
      <c r="A379" s="6" t="s">
        <v>3270</v>
      </c>
      <c r="B379" s="6" t="s">
        <v>3271</v>
      </c>
      <c r="C379" s="6" t="s">
        <v>1264</v>
      </c>
      <c r="D379" s="6" t="s">
        <v>1775</v>
      </c>
      <c r="E379" s="6" t="s">
        <v>39</v>
      </c>
      <c r="F379" s="6" t="s">
        <v>40</v>
      </c>
      <c r="G379" s="6" t="s">
        <v>404</v>
      </c>
      <c r="H379" s="6" t="s">
        <v>1086</v>
      </c>
      <c r="I379" s="6" t="s">
        <v>844</v>
      </c>
      <c r="J379" s="6" t="s">
        <v>133</v>
      </c>
      <c r="K379" s="6" t="s">
        <v>1776</v>
      </c>
      <c r="L379" s="6" t="s">
        <v>1776</v>
      </c>
      <c r="M379" s="6" t="s">
        <v>1784</v>
      </c>
      <c r="N379" s="6" t="s">
        <v>64</v>
      </c>
      <c r="O379" s="42" t="str">
        <f t="shared" si="5"/>
        <v>11221</v>
      </c>
    </row>
    <row r="380" spans="1:15" hidden="1">
      <c r="A380" s="6" t="s">
        <v>2554</v>
      </c>
      <c r="B380" s="6" t="s">
        <v>2555</v>
      </c>
      <c r="C380" s="6" t="s">
        <v>849</v>
      </c>
      <c r="D380" s="6" t="s">
        <v>1775</v>
      </c>
      <c r="E380" s="6" t="s">
        <v>39</v>
      </c>
      <c r="F380" s="6" t="s">
        <v>40</v>
      </c>
      <c r="G380" s="6" t="s">
        <v>83</v>
      </c>
      <c r="H380" s="6" t="s">
        <v>62</v>
      </c>
      <c r="I380" s="6" t="s">
        <v>850</v>
      </c>
      <c r="J380" s="6" t="s">
        <v>38</v>
      </c>
      <c r="K380" s="6" t="s">
        <v>1776</v>
      </c>
      <c r="L380" s="6" t="s">
        <v>1776</v>
      </c>
      <c r="M380" s="6" t="s">
        <v>1780</v>
      </c>
      <c r="N380" s="6" t="s">
        <v>64</v>
      </c>
      <c r="O380" s="42" t="str">
        <f t="shared" si="5"/>
        <v>11227</v>
      </c>
    </row>
    <row r="381" spans="1:15" hidden="1">
      <c r="A381" s="6" t="s">
        <v>2558</v>
      </c>
      <c r="B381" s="6" t="s">
        <v>2559</v>
      </c>
      <c r="C381" s="6" t="s">
        <v>1054</v>
      </c>
      <c r="D381" s="6" t="s">
        <v>1775</v>
      </c>
      <c r="E381" s="6" t="s">
        <v>39</v>
      </c>
      <c r="F381" s="6" t="s">
        <v>40</v>
      </c>
      <c r="G381" s="6" t="s">
        <v>318</v>
      </c>
      <c r="H381" s="6" t="s">
        <v>319</v>
      </c>
      <c r="I381" s="6" t="s">
        <v>852</v>
      </c>
      <c r="J381" s="6" t="s">
        <v>38</v>
      </c>
      <c r="K381" s="6" t="s">
        <v>1776</v>
      </c>
      <c r="L381" s="6" t="s">
        <v>1776</v>
      </c>
      <c r="M381" s="6" t="s">
        <v>1780</v>
      </c>
      <c r="N381" s="6" t="s">
        <v>64</v>
      </c>
      <c r="O381" s="42" t="str">
        <f t="shared" si="5"/>
        <v>11233</v>
      </c>
    </row>
    <row r="382" spans="1:15" hidden="1">
      <c r="A382" s="6" t="s">
        <v>2556</v>
      </c>
      <c r="B382" s="6" t="s">
        <v>2557</v>
      </c>
      <c r="C382" s="6" t="s">
        <v>1013</v>
      </c>
      <c r="D382" s="6" t="s">
        <v>1775</v>
      </c>
      <c r="E382" s="6" t="s">
        <v>39</v>
      </c>
      <c r="F382" s="6" t="s">
        <v>187</v>
      </c>
      <c r="G382" s="6" t="s">
        <v>187</v>
      </c>
      <c r="H382" s="6" t="s">
        <v>188</v>
      </c>
      <c r="I382" s="6" t="s">
        <v>1014</v>
      </c>
      <c r="J382" s="6" t="s">
        <v>38</v>
      </c>
      <c r="K382" s="6" t="s">
        <v>1776</v>
      </c>
      <c r="L382" s="6" t="s">
        <v>1776</v>
      </c>
      <c r="M382" s="6" t="s">
        <v>1780</v>
      </c>
      <c r="N382" s="6" t="s">
        <v>64</v>
      </c>
      <c r="O382" s="42" t="str">
        <f t="shared" si="5"/>
        <v>11236</v>
      </c>
    </row>
    <row r="383" spans="1:15" hidden="1">
      <c r="A383" s="6" t="s">
        <v>2560</v>
      </c>
      <c r="B383" s="6" t="s">
        <v>2561</v>
      </c>
      <c r="C383" s="6" t="s">
        <v>1479</v>
      </c>
      <c r="D383" s="6" t="s">
        <v>1775</v>
      </c>
      <c r="E383" s="6" t="s">
        <v>39</v>
      </c>
      <c r="F383" s="6" t="s">
        <v>40</v>
      </c>
      <c r="G383" s="6" t="s">
        <v>287</v>
      </c>
      <c r="H383" s="6" t="s">
        <v>319</v>
      </c>
      <c r="I383" s="6" t="s">
        <v>1480</v>
      </c>
      <c r="J383" s="6" t="s">
        <v>38</v>
      </c>
      <c r="K383" s="6" t="s">
        <v>1776</v>
      </c>
      <c r="L383" s="6" t="s">
        <v>1776</v>
      </c>
      <c r="M383" s="6" t="s">
        <v>1780</v>
      </c>
      <c r="N383" s="6" t="s">
        <v>64</v>
      </c>
      <c r="O383" s="42" t="str">
        <f t="shared" si="5"/>
        <v>11239</v>
      </c>
    </row>
    <row r="384" spans="1:15" hidden="1">
      <c r="A384" s="6" t="s">
        <v>2564</v>
      </c>
      <c r="B384" s="6" t="s">
        <v>2565</v>
      </c>
      <c r="C384" s="6" t="s">
        <v>1481</v>
      </c>
      <c r="D384" s="6" t="s">
        <v>1775</v>
      </c>
      <c r="E384" s="6" t="s">
        <v>39</v>
      </c>
      <c r="F384" s="6" t="s">
        <v>187</v>
      </c>
      <c r="G384" s="6" t="s">
        <v>187</v>
      </c>
      <c r="H384" s="6" t="s">
        <v>666</v>
      </c>
      <c r="I384" s="6" t="s">
        <v>853</v>
      </c>
      <c r="J384" s="6" t="s">
        <v>38</v>
      </c>
      <c r="K384" s="6" t="s">
        <v>1776</v>
      </c>
      <c r="L384" s="6" t="s">
        <v>1776</v>
      </c>
      <c r="M384" s="6" t="s">
        <v>1780</v>
      </c>
      <c r="N384" s="6" t="s">
        <v>195</v>
      </c>
      <c r="O384" s="42" t="str">
        <f t="shared" si="5"/>
        <v>11243</v>
      </c>
    </row>
    <row r="385" spans="1:15" hidden="1">
      <c r="A385" s="6" t="s">
        <v>2570</v>
      </c>
      <c r="B385" s="6" t="s">
        <v>2571</v>
      </c>
      <c r="C385" s="6" t="s">
        <v>1482</v>
      </c>
      <c r="D385" s="6" t="s">
        <v>1775</v>
      </c>
      <c r="E385" s="6" t="s">
        <v>39</v>
      </c>
      <c r="F385" s="6" t="s">
        <v>40</v>
      </c>
      <c r="G385" s="6" t="s">
        <v>233</v>
      </c>
      <c r="H385" s="6" t="s">
        <v>258</v>
      </c>
      <c r="I385" s="6" t="s">
        <v>695</v>
      </c>
      <c r="J385" s="6" t="s">
        <v>38</v>
      </c>
      <c r="K385" s="6" t="s">
        <v>1776</v>
      </c>
      <c r="L385" s="6" t="s">
        <v>1776</v>
      </c>
      <c r="M385" s="6" t="s">
        <v>1966</v>
      </c>
      <c r="N385" s="6" t="s">
        <v>64</v>
      </c>
      <c r="O385" s="42" t="str">
        <f t="shared" si="5"/>
        <v>11246</v>
      </c>
    </row>
    <row r="386" spans="1:15" hidden="1">
      <c r="A386" s="6" t="s">
        <v>2562</v>
      </c>
      <c r="B386" s="6" t="s">
        <v>2563</v>
      </c>
      <c r="C386" s="6" t="s">
        <v>1265</v>
      </c>
      <c r="D386" s="6" t="s">
        <v>1775</v>
      </c>
      <c r="E386" s="6" t="s">
        <v>39</v>
      </c>
      <c r="F386" s="6" t="s">
        <v>40</v>
      </c>
      <c r="G386" s="6" t="s">
        <v>287</v>
      </c>
      <c r="H386" s="6" t="s">
        <v>347</v>
      </c>
      <c r="I386" s="6" t="s">
        <v>853</v>
      </c>
      <c r="J386" s="6" t="s">
        <v>38</v>
      </c>
      <c r="K386" s="6" t="s">
        <v>1776</v>
      </c>
      <c r="L386" s="6" t="s">
        <v>1776</v>
      </c>
      <c r="M386" s="6" t="s">
        <v>1780</v>
      </c>
      <c r="N386" s="6" t="s">
        <v>74</v>
      </c>
      <c r="O386" s="42" t="str">
        <f t="shared" si="5"/>
        <v>11247</v>
      </c>
    </row>
    <row r="387" spans="1:15" hidden="1">
      <c r="A387" s="6" t="s">
        <v>2568</v>
      </c>
      <c r="B387" s="6" t="s">
        <v>2569</v>
      </c>
      <c r="C387" s="6" t="s">
        <v>694</v>
      </c>
      <c r="D387" s="6" t="s">
        <v>1775</v>
      </c>
      <c r="E387" s="6" t="s">
        <v>39</v>
      </c>
      <c r="F387" s="6" t="s">
        <v>40</v>
      </c>
      <c r="G387" s="6" t="s">
        <v>148</v>
      </c>
      <c r="H387" s="6" t="s">
        <v>512</v>
      </c>
      <c r="I387" s="6" t="s">
        <v>695</v>
      </c>
      <c r="J387" s="6" t="s">
        <v>133</v>
      </c>
      <c r="K387" s="6" t="s">
        <v>1776</v>
      </c>
      <c r="L387" s="6" t="s">
        <v>1776</v>
      </c>
      <c r="M387" s="6" t="s">
        <v>1784</v>
      </c>
      <c r="N387" s="6" t="s">
        <v>64</v>
      </c>
      <c r="O387" s="42" t="str">
        <f t="shared" si="5"/>
        <v>11251</v>
      </c>
    </row>
    <row r="388" spans="1:15" hidden="1">
      <c r="A388" s="6" t="s">
        <v>2566</v>
      </c>
      <c r="B388" s="6" t="s">
        <v>2567</v>
      </c>
      <c r="C388" s="6" t="s">
        <v>854</v>
      </c>
      <c r="D388" s="6" t="s">
        <v>1775</v>
      </c>
      <c r="E388" s="6" t="s">
        <v>39</v>
      </c>
      <c r="F388" s="6" t="s">
        <v>40</v>
      </c>
      <c r="G388" s="6" t="s">
        <v>311</v>
      </c>
      <c r="H388" s="6" t="s">
        <v>288</v>
      </c>
      <c r="I388" s="6" t="s">
        <v>855</v>
      </c>
      <c r="J388" s="6" t="s">
        <v>38</v>
      </c>
      <c r="K388" s="6" t="s">
        <v>1776</v>
      </c>
      <c r="L388" s="6" t="s">
        <v>1776</v>
      </c>
      <c r="M388" s="6" t="s">
        <v>1780</v>
      </c>
      <c r="N388" s="6" t="s">
        <v>74</v>
      </c>
      <c r="O388" s="42" t="str">
        <f t="shared" si="5"/>
        <v>11254</v>
      </c>
    </row>
    <row r="389" spans="1:15" hidden="1">
      <c r="A389" s="6" t="s">
        <v>2582</v>
      </c>
      <c r="B389" s="6" t="s">
        <v>2583</v>
      </c>
      <c r="C389" s="6" t="s">
        <v>856</v>
      </c>
      <c r="D389" s="6" t="s">
        <v>1775</v>
      </c>
      <c r="E389" s="6" t="s">
        <v>39</v>
      </c>
      <c r="F389" s="6" t="s">
        <v>40</v>
      </c>
      <c r="G389" s="6" t="s">
        <v>127</v>
      </c>
      <c r="H389" s="6" t="s">
        <v>62</v>
      </c>
      <c r="I389" s="6" t="s">
        <v>697</v>
      </c>
      <c r="J389" s="6" t="s">
        <v>38</v>
      </c>
      <c r="K389" s="6" t="s">
        <v>1776</v>
      </c>
      <c r="L389" s="6" t="s">
        <v>1776</v>
      </c>
      <c r="M389" s="6" t="s">
        <v>1780</v>
      </c>
      <c r="N389" s="6" t="s">
        <v>64</v>
      </c>
      <c r="O389" s="42" t="str">
        <f t="shared" si="5"/>
        <v>11255</v>
      </c>
    </row>
    <row r="390" spans="1:15" hidden="1">
      <c r="A390" s="6" t="s">
        <v>2578</v>
      </c>
      <c r="B390" s="6" t="s">
        <v>2579</v>
      </c>
      <c r="C390" s="6" t="s">
        <v>1484</v>
      </c>
      <c r="D390" s="6" t="s">
        <v>1775</v>
      </c>
      <c r="E390" s="6" t="s">
        <v>39</v>
      </c>
      <c r="F390" s="6" t="s">
        <v>187</v>
      </c>
      <c r="G390" s="6" t="s">
        <v>187</v>
      </c>
      <c r="H390" s="6" t="s">
        <v>666</v>
      </c>
      <c r="I390" s="6" t="s">
        <v>697</v>
      </c>
      <c r="J390" s="6" t="s">
        <v>38</v>
      </c>
      <c r="K390" s="6" t="s">
        <v>1776</v>
      </c>
      <c r="L390" s="6" t="s">
        <v>1776</v>
      </c>
      <c r="M390" s="6" t="s">
        <v>1780</v>
      </c>
      <c r="N390" s="6" t="s">
        <v>195</v>
      </c>
      <c r="O390" s="42" t="str">
        <f t="shared" ref="O390:O453" si="6">A390</f>
        <v>11257</v>
      </c>
    </row>
    <row r="391" spans="1:15" hidden="1">
      <c r="A391" s="6" t="s">
        <v>2580</v>
      </c>
      <c r="B391" s="6" t="s">
        <v>2581</v>
      </c>
      <c r="C391" s="6" t="s">
        <v>1099</v>
      </c>
      <c r="D391" s="6" t="s">
        <v>1775</v>
      </c>
      <c r="E391" s="6" t="s">
        <v>39</v>
      </c>
      <c r="F391" s="6" t="s">
        <v>40</v>
      </c>
      <c r="G391" s="6" t="s">
        <v>354</v>
      </c>
      <c r="H391" s="6" t="s">
        <v>1100</v>
      </c>
      <c r="I391" s="6" t="s">
        <v>697</v>
      </c>
      <c r="J391" s="6" t="s">
        <v>133</v>
      </c>
      <c r="K391" s="6" t="s">
        <v>1776</v>
      </c>
      <c r="L391" s="6" t="s">
        <v>1776</v>
      </c>
      <c r="M391" s="6" t="s">
        <v>1784</v>
      </c>
      <c r="N391" s="6" t="s">
        <v>64</v>
      </c>
      <c r="O391" s="42" t="str">
        <f t="shared" si="6"/>
        <v>11262</v>
      </c>
    </row>
    <row r="392" spans="1:15" hidden="1">
      <c r="A392" s="6" t="s">
        <v>2576</v>
      </c>
      <c r="B392" s="6" t="s">
        <v>2577</v>
      </c>
      <c r="C392" s="6" t="s">
        <v>1483</v>
      </c>
      <c r="D392" s="6" t="s">
        <v>1775</v>
      </c>
      <c r="E392" s="6" t="s">
        <v>39</v>
      </c>
      <c r="F392" s="6" t="s">
        <v>187</v>
      </c>
      <c r="G392" s="6" t="s">
        <v>187</v>
      </c>
      <c r="H392" s="6" t="s">
        <v>666</v>
      </c>
      <c r="I392" s="6" t="s">
        <v>697</v>
      </c>
      <c r="J392" s="6" t="s">
        <v>38</v>
      </c>
      <c r="K392" s="6" t="s">
        <v>1776</v>
      </c>
      <c r="L392" s="6" t="s">
        <v>1776</v>
      </c>
      <c r="M392" s="6" t="s">
        <v>1780</v>
      </c>
      <c r="N392" s="6" t="s">
        <v>195</v>
      </c>
      <c r="O392" s="42" t="str">
        <f t="shared" si="6"/>
        <v>11264</v>
      </c>
    </row>
    <row r="393" spans="1:15" hidden="1">
      <c r="A393" s="6" t="s">
        <v>2572</v>
      </c>
      <c r="B393" s="6" t="s">
        <v>2573</v>
      </c>
      <c r="C393" s="6" t="s">
        <v>1097</v>
      </c>
      <c r="D393" s="6" t="s">
        <v>1775</v>
      </c>
      <c r="E393" s="6" t="s">
        <v>39</v>
      </c>
      <c r="F393" s="6" t="s">
        <v>40</v>
      </c>
      <c r="G393" s="6" t="s">
        <v>249</v>
      </c>
      <c r="H393" s="6" t="s">
        <v>319</v>
      </c>
      <c r="I393" s="6" t="s">
        <v>1098</v>
      </c>
      <c r="J393" s="6" t="s">
        <v>38</v>
      </c>
      <c r="K393" s="6" t="s">
        <v>1776</v>
      </c>
      <c r="L393" s="6" t="s">
        <v>1776</v>
      </c>
      <c r="M393" s="6" t="s">
        <v>1780</v>
      </c>
      <c r="N393" s="6" t="s">
        <v>64</v>
      </c>
      <c r="O393" s="42" t="str">
        <f t="shared" si="6"/>
        <v>11265</v>
      </c>
    </row>
    <row r="394" spans="1:15" hidden="1">
      <c r="A394" s="6" t="s">
        <v>2574</v>
      </c>
      <c r="B394" s="6" t="s">
        <v>2575</v>
      </c>
      <c r="C394" s="6" t="s">
        <v>696</v>
      </c>
      <c r="D394" s="6" t="s">
        <v>1775</v>
      </c>
      <c r="E394" s="6" t="s">
        <v>39</v>
      </c>
      <c r="F394" s="6" t="s">
        <v>40</v>
      </c>
      <c r="G394" s="6" t="s">
        <v>318</v>
      </c>
      <c r="H394" s="6" t="s">
        <v>603</v>
      </c>
      <c r="I394" s="6" t="s">
        <v>697</v>
      </c>
      <c r="J394" s="6" t="s">
        <v>38</v>
      </c>
      <c r="K394" s="6" t="s">
        <v>1776</v>
      </c>
      <c r="L394" s="6" t="s">
        <v>1776</v>
      </c>
      <c r="M394" s="6" t="s">
        <v>1780</v>
      </c>
      <c r="N394" s="6" t="s">
        <v>64</v>
      </c>
      <c r="O394" s="42" t="str">
        <f t="shared" si="6"/>
        <v>11266</v>
      </c>
    </row>
    <row r="395" spans="1:15" hidden="1">
      <c r="A395" s="6" t="s">
        <v>2586</v>
      </c>
      <c r="B395" s="6" t="s">
        <v>2587</v>
      </c>
      <c r="C395" s="6" t="s">
        <v>1101</v>
      </c>
      <c r="D395" s="6" t="s">
        <v>1775</v>
      </c>
      <c r="E395" s="6" t="s">
        <v>39</v>
      </c>
      <c r="F395" s="6" t="s">
        <v>40</v>
      </c>
      <c r="G395" s="6" t="s">
        <v>83</v>
      </c>
      <c r="H395" s="6" t="s">
        <v>68</v>
      </c>
      <c r="I395" s="6" t="s">
        <v>1102</v>
      </c>
      <c r="J395" s="6" t="s">
        <v>38</v>
      </c>
      <c r="K395" s="6" t="s">
        <v>1776</v>
      </c>
      <c r="L395" s="6" t="s">
        <v>1776</v>
      </c>
      <c r="M395" s="6" t="s">
        <v>1780</v>
      </c>
      <c r="N395" s="6" t="s">
        <v>70</v>
      </c>
      <c r="O395" s="42" t="str">
        <f t="shared" si="6"/>
        <v>11269</v>
      </c>
    </row>
    <row r="396" spans="1:15" hidden="1">
      <c r="A396" s="6" t="s">
        <v>2590</v>
      </c>
      <c r="B396" s="6" t="s">
        <v>2591</v>
      </c>
      <c r="C396" s="6" t="s">
        <v>1486</v>
      </c>
      <c r="D396" s="6" t="s">
        <v>1775</v>
      </c>
      <c r="E396" s="6" t="s">
        <v>39</v>
      </c>
      <c r="F396" s="6" t="s">
        <v>40</v>
      </c>
      <c r="G396" s="6" t="s">
        <v>87</v>
      </c>
      <c r="H396" s="6" t="s">
        <v>291</v>
      </c>
      <c r="I396" s="6" t="s">
        <v>861</v>
      </c>
      <c r="J396" s="6" t="s">
        <v>38</v>
      </c>
      <c r="K396" s="6" t="s">
        <v>1776</v>
      </c>
      <c r="L396" s="6" t="s">
        <v>1776</v>
      </c>
      <c r="M396" s="6" t="s">
        <v>1780</v>
      </c>
      <c r="N396" s="6" t="s">
        <v>64</v>
      </c>
      <c r="O396" s="42" t="str">
        <f t="shared" si="6"/>
        <v>11273</v>
      </c>
    </row>
    <row r="397" spans="1:15" hidden="1">
      <c r="A397" s="6" t="s">
        <v>2594</v>
      </c>
      <c r="B397" s="6" t="s">
        <v>2595</v>
      </c>
      <c r="C397" s="6" t="s">
        <v>1266</v>
      </c>
      <c r="D397" s="6" t="s">
        <v>1775</v>
      </c>
      <c r="E397" s="6" t="s">
        <v>39</v>
      </c>
      <c r="F397" s="6" t="s">
        <v>40</v>
      </c>
      <c r="G397" s="6" t="s">
        <v>127</v>
      </c>
      <c r="H397" s="6" t="s">
        <v>234</v>
      </c>
      <c r="I397" s="6" t="s">
        <v>1104</v>
      </c>
      <c r="J397" s="6" t="s">
        <v>38</v>
      </c>
      <c r="K397" s="6" t="s">
        <v>1776</v>
      </c>
      <c r="L397" s="6" t="s">
        <v>1776</v>
      </c>
      <c r="M397" s="6" t="s">
        <v>1780</v>
      </c>
      <c r="N397" s="6" t="s">
        <v>163</v>
      </c>
      <c r="O397" s="42" t="str">
        <f t="shared" si="6"/>
        <v>11274</v>
      </c>
    </row>
    <row r="398" spans="1:15" hidden="1">
      <c r="A398" s="6" t="s">
        <v>2592</v>
      </c>
      <c r="B398" s="6" t="s">
        <v>2593</v>
      </c>
      <c r="C398" s="6" t="s">
        <v>860</v>
      </c>
      <c r="D398" s="6" t="s">
        <v>1775</v>
      </c>
      <c r="E398" s="6" t="s">
        <v>39</v>
      </c>
      <c r="F398" s="6" t="s">
        <v>40</v>
      </c>
      <c r="G398" s="6" t="s">
        <v>489</v>
      </c>
      <c r="H398" s="6" t="s">
        <v>319</v>
      </c>
      <c r="I398" s="6" t="s">
        <v>861</v>
      </c>
      <c r="J398" s="6" t="s">
        <v>38</v>
      </c>
      <c r="K398" s="6" t="s">
        <v>1776</v>
      </c>
      <c r="L398" s="6" t="s">
        <v>1776</v>
      </c>
      <c r="M398" s="6" t="s">
        <v>1780</v>
      </c>
      <c r="N398" s="6" t="s">
        <v>64</v>
      </c>
      <c r="O398" s="42" t="str">
        <f t="shared" si="6"/>
        <v>11275</v>
      </c>
    </row>
    <row r="399" spans="1:15" hidden="1">
      <c r="A399" s="6" t="s">
        <v>2588</v>
      </c>
      <c r="B399" s="6" t="s">
        <v>2589</v>
      </c>
      <c r="C399" s="6" t="s">
        <v>1485</v>
      </c>
      <c r="D399" s="6" t="s">
        <v>1775</v>
      </c>
      <c r="E399" s="6" t="s">
        <v>39</v>
      </c>
      <c r="F399" s="6" t="s">
        <v>40</v>
      </c>
      <c r="G399" s="6" t="s">
        <v>102</v>
      </c>
      <c r="H399" s="6" t="s">
        <v>291</v>
      </c>
      <c r="I399" s="6" t="s">
        <v>1102</v>
      </c>
      <c r="J399" s="6" t="s">
        <v>38</v>
      </c>
      <c r="K399" s="6" t="s">
        <v>1776</v>
      </c>
      <c r="L399" s="6" t="s">
        <v>1776</v>
      </c>
      <c r="M399" s="6" t="s">
        <v>1780</v>
      </c>
      <c r="N399" s="6" t="s">
        <v>64</v>
      </c>
      <c r="O399" s="42" t="str">
        <f t="shared" si="6"/>
        <v>11276</v>
      </c>
    </row>
    <row r="400" spans="1:15" hidden="1">
      <c r="A400" s="6" t="s">
        <v>2598</v>
      </c>
      <c r="B400" s="6" t="s">
        <v>2599</v>
      </c>
      <c r="C400" s="6" t="s">
        <v>1015</v>
      </c>
      <c r="D400" s="6" t="s">
        <v>1775</v>
      </c>
      <c r="E400" s="6" t="s">
        <v>39</v>
      </c>
      <c r="F400" s="6" t="s">
        <v>40</v>
      </c>
      <c r="G400" s="6" t="s">
        <v>127</v>
      </c>
      <c r="H400" s="6" t="s">
        <v>62</v>
      </c>
      <c r="I400" s="6" t="s">
        <v>1016</v>
      </c>
      <c r="J400" s="6" t="s">
        <v>38</v>
      </c>
      <c r="K400" s="6" t="s">
        <v>1776</v>
      </c>
      <c r="L400" s="6" t="s">
        <v>1776</v>
      </c>
      <c r="M400" s="6" t="s">
        <v>1780</v>
      </c>
      <c r="N400" s="6" t="s">
        <v>64</v>
      </c>
      <c r="O400" s="42" t="str">
        <f t="shared" si="6"/>
        <v>11277</v>
      </c>
    </row>
    <row r="401" spans="1:15" hidden="1">
      <c r="A401" s="6" t="s">
        <v>2596</v>
      </c>
      <c r="B401" s="6" t="s">
        <v>2597</v>
      </c>
      <c r="C401" s="6" t="s">
        <v>1103</v>
      </c>
      <c r="D401" s="6" t="s">
        <v>1775</v>
      </c>
      <c r="E401" s="6" t="s">
        <v>39</v>
      </c>
      <c r="F401" s="6" t="s">
        <v>40</v>
      </c>
      <c r="G401" s="6" t="s">
        <v>134</v>
      </c>
      <c r="H401" s="6" t="s">
        <v>265</v>
      </c>
      <c r="I401" s="6" t="s">
        <v>1104</v>
      </c>
      <c r="J401" s="6" t="s">
        <v>133</v>
      </c>
      <c r="K401" s="6" t="s">
        <v>1776</v>
      </c>
      <c r="L401" s="6" t="s">
        <v>1776</v>
      </c>
      <c r="M401" s="6" t="s">
        <v>1966</v>
      </c>
      <c r="N401" s="6" t="s">
        <v>64</v>
      </c>
      <c r="O401" s="42" t="str">
        <f t="shared" si="6"/>
        <v>11278</v>
      </c>
    </row>
    <row r="402" spans="1:15" hidden="1">
      <c r="A402" s="6" t="s">
        <v>2584</v>
      </c>
      <c r="B402" s="6" t="s">
        <v>2585</v>
      </c>
      <c r="C402" s="6" t="s">
        <v>857</v>
      </c>
      <c r="D402" s="6" t="s">
        <v>1775</v>
      </c>
      <c r="E402" s="6" t="s">
        <v>858</v>
      </c>
      <c r="F402" s="6" t="s">
        <v>40</v>
      </c>
      <c r="G402" s="6" t="s">
        <v>859</v>
      </c>
      <c r="H402" s="6" t="s">
        <v>407</v>
      </c>
      <c r="I402" s="6" t="s">
        <v>697</v>
      </c>
      <c r="J402" s="6" t="s">
        <v>133</v>
      </c>
      <c r="K402" s="6" t="s">
        <v>1776</v>
      </c>
      <c r="L402" s="6" t="s">
        <v>1776</v>
      </c>
      <c r="M402" s="6" t="s">
        <v>1784</v>
      </c>
      <c r="N402" s="6" t="s">
        <v>130</v>
      </c>
      <c r="O402" s="42" t="str">
        <f t="shared" si="6"/>
        <v>11280</v>
      </c>
    </row>
    <row r="403" spans="1:15" hidden="1">
      <c r="A403" s="6" t="s">
        <v>2602</v>
      </c>
      <c r="B403" s="6" t="s">
        <v>2603</v>
      </c>
      <c r="C403" s="6" t="s">
        <v>1017</v>
      </c>
      <c r="D403" s="6" t="s">
        <v>1775</v>
      </c>
      <c r="E403" s="6" t="s">
        <v>39</v>
      </c>
      <c r="F403" s="6" t="s">
        <v>40</v>
      </c>
      <c r="G403" s="6" t="s">
        <v>102</v>
      </c>
      <c r="H403" s="6" t="s">
        <v>62</v>
      </c>
      <c r="I403" s="6" t="s">
        <v>1018</v>
      </c>
      <c r="J403" s="6" t="s">
        <v>38</v>
      </c>
      <c r="K403" s="6" t="s">
        <v>1776</v>
      </c>
      <c r="L403" s="6" t="s">
        <v>1776</v>
      </c>
      <c r="M403" s="6" t="s">
        <v>1780</v>
      </c>
      <c r="N403" s="6" t="s">
        <v>64</v>
      </c>
      <c r="O403" s="42" t="str">
        <f t="shared" si="6"/>
        <v>11289</v>
      </c>
    </row>
    <row r="404" spans="1:15" hidden="1">
      <c r="A404" s="6" t="s">
        <v>2600</v>
      </c>
      <c r="B404" s="6" t="s">
        <v>2601</v>
      </c>
      <c r="C404" s="6" t="s">
        <v>1267</v>
      </c>
      <c r="D404" s="6" t="s">
        <v>1775</v>
      </c>
      <c r="E404" s="6" t="s">
        <v>39</v>
      </c>
      <c r="F404" s="6" t="s">
        <v>40</v>
      </c>
      <c r="G404" s="6" t="s">
        <v>127</v>
      </c>
      <c r="H404" s="6" t="s">
        <v>62</v>
      </c>
      <c r="I404" s="6" t="s">
        <v>1018</v>
      </c>
      <c r="J404" s="6" t="s">
        <v>38</v>
      </c>
      <c r="K404" s="6" t="s">
        <v>1776</v>
      </c>
      <c r="L404" s="6" t="s">
        <v>1776</v>
      </c>
      <c r="M404" s="6" t="s">
        <v>1780</v>
      </c>
      <c r="N404" s="6" t="s">
        <v>195</v>
      </c>
      <c r="O404" s="42" t="str">
        <f t="shared" si="6"/>
        <v>11291</v>
      </c>
    </row>
    <row r="405" spans="1:15" hidden="1">
      <c r="A405" s="8" t="s">
        <v>3680</v>
      </c>
      <c r="B405" s="8" t="s">
        <v>1776</v>
      </c>
      <c r="C405" s="8" t="s">
        <v>1019</v>
      </c>
      <c r="D405" s="8" t="s">
        <v>85</v>
      </c>
      <c r="E405" s="8" t="s">
        <v>39</v>
      </c>
      <c r="F405" s="8" t="s">
        <v>40</v>
      </c>
      <c r="G405" s="8" t="s">
        <v>127</v>
      </c>
      <c r="H405" s="8" t="s">
        <v>509</v>
      </c>
      <c r="I405" s="8" t="s">
        <v>1020</v>
      </c>
      <c r="J405" s="8" t="s">
        <v>38</v>
      </c>
      <c r="K405" s="6" t="s">
        <v>1776</v>
      </c>
      <c r="L405" s="8" t="s">
        <v>1021</v>
      </c>
      <c r="M405" s="8" t="s">
        <v>1780</v>
      </c>
      <c r="N405" s="8" t="s">
        <v>195</v>
      </c>
      <c r="O405" s="42" t="str">
        <f t="shared" si="6"/>
        <v>11293</v>
      </c>
    </row>
    <row r="406" spans="1:15" hidden="1">
      <c r="A406" s="8" t="s">
        <v>3654</v>
      </c>
      <c r="B406" s="8" t="s">
        <v>1776</v>
      </c>
      <c r="C406" s="8" t="s">
        <v>862</v>
      </c>
      <c r="D406" s="8" t="s">
        <v>85</v>
      </c>
      <c r="E406" s="8" t="s">
        <v>39</v>
      </c>
      <c r="F406" s="8" t="s">
        <v>40</v>
      </c>
      <c r="G406" s="8" t="s">
        <v>127</v>
      </c>
      <c r="H406" s="8" t="s">
        <v>509</v>
      </c>
      <c r="I406" s="8" t="s">
        <v>863</v>
      </c>
      <c r="J406" s="8" t="s">
        <v>38</v>
      </c>
      <c r="K406" s="6" t="s">
        <v>1776</v>
      </c>
      <c r="L406" s="8" t="s">
        <v>375</v>
      </c>
      <c r="M406" s="8" t="s">
        <v>1780</v>
      </c>
      <c r="N406" s="8" t="s">
        <v>195</v>
      </c>
      <c r="O406" s="42" t="str">
        <f t="shared" si="6"/>
        <v>11297</v>
      </c>
    </row>
    <row r="407" spans="1:15" hidden="1">
      <c r="A407" s="6" t="s">
        <v>2604</v>
      </c>
      <c r="B407" s="6" t="s">
        <v>2605</v>
      </c>
      <c r="C407" s="6" t="s">
        <v>1398</v>
      </c>
      <c r="D407" s="6" t="s">
        <v>1775</v>
      </c>
      <c r="E407" s="6" t="s">
        <v>39</v>
      </c>
      <c r="F407" s="6" t="s">
        <v>165</v>
      </c>
      <c r="G407" s="6" t="s">
        <v>166</v>
      </c>
      <c r="H407" s="6" t="s">
        <v>170</v>
      </c>
      <c r="I407" s="6" t="s">
        <v>863</v>
      </c>
      <c r="J407" s="6" t="s">
        <v>38</v>
      </c>
      <c r="K407" s="6" t="s">
        <v>1776</v>
      </c>
      <c r="L407" s="6" t="s">
        <v>1776</v>
      </c>
      <c r="M407" s="6" t="s">
        <v>1780</v>
      </c>
      <c r="N407" s="6" t="s">
        <v>64</v>
      </c>
      <c r="O407" s="42" t="str">
        <f t="shared" si="6"/>
        <v>11298</v>
      </c>
    </row>
    <row r="408" spans="1:15" hidden="1">
      <c r="A408" s="6" t="s">
        <v>2662</v>
      </c>
      <c r="B408" s="6" t="s">
        <v>2663</v>
      </c>
      <c r="C408" s="6" t="s">
        <v>1399</v>
      </c>
      <c r="D408" s="6" t="s">
        <v>1775</v>
      </c>
      <c r="E408" s="6" t="s">
        <v>39</v>
      </c>
      <c r="F408" s="6" t="s">
        <v>814</v>
      </c>
      <c r="G408" s="6" t="s">
        <v>1400</v>
      </c>
      <c r="H408" s="6" t="s">
        <v>1401</v>
      </c>
      <c r="I408" s="6" t="s">
        <v>863</v>
      </c>
      <c r="J408" s="6" t="s">
        <v>133</v>
      </c>
      <c r="K408" s="6" t="s">
        <v>1776</v>
      </c>
      <c r="L408" s="6" t="s">
        <v>1776</v>
      </c>
      <c r="M408" s="6" t="s">
        <v>1966</v>
      </c>
      <c r="N408" s="6" t="s">
        <v>74</v>
      </c>
      <c r="O408" s="42" t="str">
        <f t="shared" si="6"/>
        <v>11299</v>
      </c>
    </row>
    <row r="409" spans="1:15" hidden="1">
      <c r="A409" s="6" t="s">
        <v>2608</v>
      </c>
      <c r="B409" s="6" t="s">
        <v>2609</v>
      </c>
      <c r="C409" s="6" t="s">
        <v>698</v>
      </c>
      <c r="D409" s="6" t="s">
        <v>1775</v>
      </c>
      <c r="E409" s="6" t="s">
        <v>39</v>
      </c>
      <c r="F409" s="6" t="s">
        <v>40</v>
      </c>
      <c r="G409" s="6" t="s">
        <v>127</v>
      </c>
      <c r="H409" s="6" t="s">
        <v>80</v>
      </c>
      <c r="I409" s="6" t="s">
        <v>699</v>
      </c>
      <c r="J409" s="6" t="s">
        <v>38</v>
      </c>
      <c r="K409" s="6" t="s">
        <v>1776</v>
      </c>
      <c r="L409" s="6" t="s">
        <v>1776</v>
      </c>
      <c r="M409" s="6" t="s">
        <v>1780</v>
      </c>
      <c r="N409" s="6" t="s">
        <v>70</v>
      </c>
      <c r="O409" s="42" t="str">
        <f t="shared" si="6"/>
        <v>11300</v>
      </c>
    </row>
    <row r="410" spans="1:15" hidden="1">
      <c r="A410" s="6" t="s">
        <v>2610</v>
      </c>
      <c r="B410" s="6" t="s">
        <v>2611</v>
      </c>
      <c r="C410" s="6" t="s">
        <v>1402</v>
      </c>
      <c r="D410" s="6" t="s">
        <v>1775</v>
      </c>
      <c r="E410" s="6" t="s">
        <v>39</v>
      </c>
      <c r="F410" s="6" t="s">
        <v>40</v>
      </c>
      <c r="G410" s="6" t="s">
        <v>102</v>
      </c>
      <c r="H410" s="6" t="s">
        <v>62</v>
      </c>
      <c r="I410" s="6" t="s">
        <v>1107</v>
      </c>
      <c r="J410" s="6" t="s">
        <v>38</v>
      </c>
      <c r="K410" s="6" t="s">
        <v>1776</v>
      </c>
      <c r="L410" s="6" t="s">
        <v>1776</v>
      </c>
      <c r="M410" s="6" t="s">
        <v>1780</v>
      </c>
      <c r="N410" s="6" t="s">
        <v>195</v>
      </c>
      <c r="O410" s="42" t="str">
        <f t="shared" si="6"/>
        <v>11301</v>
      </c>
    </row>
    <row r="411" spans="1:15" hidden="1">
      <c r="A411" s="8" t="s">
        <v>3655</v>
      </c>
      <c r="B411" s="8" t="s">
        <v>1776</v>
      </c>
      <c r="C411" s="8" t="s">
        <v>1105</v>
      </c>
      <c r="D411" s="8" t="s">
        <v>85</v>
      </c>
      <c r="E411" s="8" t="s">
        <v>39</v>
      </c>
      <c r="F411" s="8" t="s">
        <v>40</v>
      </c>
      <c r="G411" s="8" t="s">
        <v>207</v>
      </c>
      <c r="H411" s="8" t="s">
        <v>887</v>
      </c>
      <c r="I411" s="8" t="s">
        <v>1106</v>
      </c>
      <c r="J411" s="8" t="s">
        <v>133</v>
      </c>
      <c r="K411" s="6" t="s">
        <v>1776</v>
      </c>
      <c r="L411" s="8" t="s">
        <v>375</v>
      </c>
      <c r="M411" s="8" t="s">
        <v>1966</v>
      </c>
      <c r="N411" s="8" t="s">
        <v>64</v>
      </c>
      <c r="O411" s="42" t="str">
        <f t="shared" si="6"/>
        <v>11305</v>
      </c>
    </row>
    <row r="412" spans="1:15" hidden="1">
      <c r="A412" s="6" t="s">
        <v>2612</v>
      </c>
      <c r="B412" s="6" t="s">
        <v>2613</v>
      </c>
      <c r="C412" s="6" t="s">
        <v>700</v>
      </c>
      <c r="D412" s="6" t="s">
        <v>1775</v>
      </c>
      <c r="E412" s="6" t="s">
        <v>39</v>
      </c>
      <c r="F412" s="6" t="s">
        <v>40</v>
      </c>
      <c r="G412" s="6" t="s">
        <v>701</v>
      </c>
      <c r="H412" s="6" t="s">
        <v>702</v>
      </c>
      <c r="I412" s="6" t="s">
        <v>703</v>
      </c>
      <c r="J412" s="6" t="s">
        <v>133</v>
      </c>
      <c r="K412" s="6" t="s">
        <v>1776</v>
      </c>
      <c r="L412" s="6" t="s">
        <v>1776</v>
      </c>
      <c r="M412" s="6" t="s">
        <v>1784</v>
      </c>
      <c r="N412" s="6" t="s">
        <v>59</v>
      </c>
      <c r="O412" s="42" t="str">
        <f t="shared" si="6"/>
        <v>11318</v>
      </c>
    </row>
    <row r="413" spans="1:15" hidden="1">
      <c r="A413" s="6" t="s">
        <v>2614</v>
      </c>
      <c r="B413" s="6" t="s">
        <v>2615</v>
      </c>
      <c r="C413" s="6" t="s">
        <v>1487</v>
      </c>
      <c r="D413" s="6" t="s">
        <v>1775</v>
      </c>
      <c r="E413" s="6" t="s">
        <v>39</v>
      </c>
      <c r="F413" s="6" t="s">
        <v>40</v>
      </c>
      <c r="G413" s="6" t="s">
        <v>106</v>
      </c>
      <c r="H413" s="6" t="s">
        <v>80</v>
      </c>
      <c r="I413" s="6" t="s">
        <v>703</v>
      </c>
      <c r="J413" s="6" t="s">
        <v>38</v>
      </c>
      <c r="K413" s="6" t="s">
        <v>1776</v>
      </c>
      <c r="L413" s="6" t="s">
        <v>1776</v>
      </c>
      <c r="M413" s="6" t="s">
        <v>1780</v>
      </c>
      <c r="N413" s="6" t="s">
        <v>64</v>
      </c>
      <c r="O413" s="42" t="str">
        <f t="shared" si="6"/>
        <v>11320</v>
      </c>
    </row>
    <row r="414" spans="1:15" hidden="1">
      <c r="A414" s="6" t="s">
        <v>2616</v>
      </c>
      <c r="B414" s="6" t="s">
        <v>2617</v>
      </c>
      <c r="C414" s="6" t="s">
        <v>1488</v>
      </c>
      <c r="D414" s="6" t="s">
        <v>1775</v>
      </c>
      <c r="E414" s="6" t="s">
        <v>39</v>
      </c>
      <c r="F414" s="6" t="s">
        <v>40</v>
      </c>
      <c r="G414" s="6" t="s">
        <v>106</v>
      </c>
      <c r="H414" s="6" t="s">
        <v>80</v>
      </c>
      <c r="I414" s="6" t="s">
        <v>703</v>
      </c>
      <c r="J414" s="6" t="s">
        <v>38</v>
      </c>
      <c r="K414" s="6" t="s">
        <v>1776</v>
      </c>
      <c r="L414" s="6" t="s">
        <v>1776</v>
      </c>
      <c r="M414" s="6" t="s">
        <v>1780</v>
      </c>
      <c r="N414" s="6" t="s">
        <v>70</v>
      </c>
      <c r="O414" s="42" t="str">
        <f t="shared" si="6"/>
        <v>11321</v>
      </c>
    </row>
    <row r="415" spans="1:15" hidden="1">
      <c r="A415" s="6" t="s">
        <v>2618</v>
      </c>
      <c r="B415" s="6" t="s">
        <v>2619</v>
      </c>
      <c r="C415" s="6" t="s">
        <v>1403</v>
      </c>
      <c r="D415" s="6" t="s">
        <v>1775</v>
      </c>
      <c r="E415" s="6" t="s">
        <v>39</v>
      </c>
      <c r="F415" s="6" t="s">
        <v>40</v>
      </c>
      <c r="G415" s="6" t="s">
        <v>202</v>
      </c>
      <c r="H415" s="6" t="s">
        <v>57</v>
      </c>
      <c r="I415" s="6" t="s">
        <v>875</v>
      </c>
      <c r="J415" s="6" t="s">
        <v>133</v>
      </c>
      <c r="K415" s="6" t="s">
        <v>1776</v>
      </c>
      <c r="L415" s="6" t="s">
        <v>1776</v>
      </c>
      <c r="M415" s="6" t="s">
        <v>1784</v>
      </c>
      <c r="N415" s="6" t="s">
        <v>158</v>
      </c>
      <c r="O415" s="42" t="str">
        <f t="shared" si="6"/>
        <v>11328</v>
      </c>
    </row>
    <row r="416" spans="1:15" hidden="1">
      <c r="A416" s="6" t="s">
        <v>2620</v>
      </c>
      <c r="B416" s="6" t="s">
        <v>2621</v>
      </c>
      <c r="C416" s="6" t="s">
        <v>1108</v>
      </c>
      <c r="D416" s="6" t="s">
        <v>1775</v>
      </c>
      <c r="E416" s="6" t="s">
        <v>39</v>
      </c>
      <c r="F416" s="6" t="s">
        <v>40</v>
      </c>
      <c r="G416" s="6" t="s">
        <v>160</v>
      </c>
      <c r="H416" s="6" t="s">
        <v>461</v>
      </c>
      <c r="I416" s="6" t="s">
        <v>1109</v>
      </c>
      <c r="J416" s="6" t="s">
        <v>133</v>
      </c>
      <c r="K416" s="6" t="s">
        <v>1776</v>
      </c>
      <c r="L416" s="6" t="s">
        <v>1776</v>
      </c>
      <c r="M416" s="6" t="s">
        <v>1784</v>
      </c>
      <c r="N416" s="6" t="s">
        <v>70</v>
      </c>
      <c r="O416" s="42" t="str">
        <f t="shared" si="6"/>
        <v>11333</v>
      </c>
    </row>
    <row r="417" spans="1:15" hidden="1">
      <c r="A417" s="6" t="s">
        <v>3437</v>
      </c>
      <c r="B417" s="6" t="s">
        <v>3438</v>
      </c>
      <c r="C417" s="6" t="s">
        <v>864</v>
      </c>
      <c r="D417" s="6" t="s">
        <v>1775</v>
      </c>
      <c r="E417" s="6" t="s">
        <v>39</v>
      </c>
      <c r="F417" s="6" t="s">
        <v>40</v>
      </c>
      <c r="G417" s="6" t="s">
        <v>457</v>
      </c>
      <c r="H417" s="6" t="s">
        <v>865</v>
      </c>
      <c r="I417" s="6" t="s">
        <v>866</v>
      </c>
      <c r="J417" s="6" t="s">
        <v>133</v>
      </c>
      <c r="K417" s="6" t="s">
        <v>1776</v>
      </c>
      <c r="L417" s="6" t="s">
        <v>1776</v>
      </c>
      <c r="M417" s="6" t="s">
        <v>1784</v>
      </c>
      <c r="N417" s="6" t="s">
        <v>70</v>
      </c>
      <c r="O417" s="42" t="str">
        <f t="shared" si="6"/>
        <v>11340</v>
      </c>
    </row>
    <row r="418" spans="1:15" hidden="1">
      <c r="A418" s="6" t="s">
        <v>2632</v>
      </c>
      <c r="B418" s="6" t="s">
        <v>2633</v>
      </c>
      <c r="C418" s="6" t="s">
        <v>869</v>
      </c>
      <c r="D418" s="6" t="s">
        <v>1775</v>
      </c>
      <c r="E418" s="6" t="s">
        <v>39</v>
      </c>
      <c r="F418" s="6" t="s">
        <v>165</v>
      </c>
      <c r="G418" s="6" t="s">
        <v>166</v>
      </c>
      <c r="H418" s="6" t="s">
        <v>170</v>
      </c>
      <c r="I418" s="6" t="s">
        <v>870</v>
      </c>
      <c r="J418" s="6" t="s">
        <v>38</v>
      </c>
      <c r="K418" s="6" t="s">
        <v>1776</v>
      </c>
      <c r="L418" s="6" t="s">
        <v>1776</v>
      </c>
      <c r="M418" s="6" t="s">
        <v>1780</v>
      </c>
      <c r="N418" s="6" t="s">
        <v>64</v>
      </c>
      <c r="O418" s="42" t="str">
        <f t="shared" si="6"/>
        <v>11342</v>
      </c>
    </row>
    <row r="419" spans="1:15" hidden="1">
      <c r="A419" s="6" t="s">
        <v>2634</v>
      </c>
      <c r="B419" s="6" t="s">
        <v>2635</v>
      </c>
      <c r="C419" s="6" t="s">
        <v>1405</v>
      </c>
      <c r="D419" s="6" t="s">
        <v>1775</v>
      </c>
      <c r="E419" s="6" t="s">
        <v>39</v>
      </c>
      <c r="F419" s="6" t="s">
        <v>40</v>
      </c>
      <c r="G419" s="6" t="s">
        <v>87</v>
      </c>
      <c r="H419" s="6" t="s">
        <v>62</v>
      </c>
      <c r="I419" s="6" t="s">
        <v>1406</v>
      </c>
      <c r="J419" s="6" t="s">
        <v>38</v>
      </c>
      <c r="K419" s="6" t="s">
        <v>1776</v>
      </c>
      <c r="L419" s="6" t="s">
        <v>1776</v>
      </c>
      <c r="M419" s="6" t="s">
        <v>1780</v>
      </c>
      <c r="N419" s="6" t="s">
        <v>64</v>
      </c>
      <c r="O419" s="42" t="str">
        <f t="shared" si="6"/>
        <v>11343</v>
      </c>
    </row>
    <row r="420" spans="1:15" hidden="1">
      <c r="A420" s="6" t="s">
        <v>2626</v>
      </c>
      <c r="B420" s="6" t="s">
        <v>2627</v>
      </c>
      <c r="C420" s="6" t="s">
        <v>1489</v>
      </c>
      <c r="D420" s="6" t="s">
        <v>1775</v>
      </c>
      <c r="E420" s="6" t="s">
        <v>39</v>
      </c>
      <c r="F420" s="6" t="s">
        <v>187</v>
      </c>
      <c r="G420" s="6" t="s">
        <v>187</v>
      </c>
      <c r="H420" s="6" t="s">
        <v>666</v>
      </c>
      <c r="I420" s="6" t="s">
        <v>1110</v>
      </c>
      <c r="J420" s="6" t="s">
        <v>38</v>
      </c>
      <c r="K420" s="6" t="s">
        <v>1776</v>
      </c>
      <c r="L420" s="6" t="s">
        <v>1776</v>
      </c>
      <c r="M420" s="6" t="s">
        <v>1780</v>
      </c>
      <c r="N420" s="6" t="s">
        <v>195</v>
      </c>
      <c r="O420" s="42" t="str">
        <f t="shared" si="6"/>
        <v>11345</v>
      </c>
    </row>
    <row r="421" spans="1:15" hidden="1">
      <c r="A421" s="6" t="s">
        <v>2624</v>
      </c>
      <c r="B421" s="6" t="s">
        <v>2625</v>
      </c>
      <c r="C421" s="6" t="s">
        <v>1268</v>
      </c>
      <c r="D421" s="6" t="s">
        <v>1775</v>
      </c>
      <c r="E421" s="6" t="s">
        <v>39</v>
      </c>
      <c r="F421" s="6" t="s">
        <v>187</v>
      </c>
      <c r="G421" s="6" t="s">
        <v>187</v>
      </c>
      <c r="H421" s="6" t="s">
        <v>666</v>
      </c>
      <c r="I421" s="6" t="s">
        <v>1110</v>
      </c>
      <c r="J421" s="6" t="s">
        <v>38</v>
      </c>
      <c r="K421" s="6" t="s">
        <v>1776</v>
      </c>
      <c r="L421" s="6" t="s">
        <v>1776</v>
      </c>
      <c r="M421" s="6" t="s">
        <v>1780</v>
      </c>
      <c r="N421" s="6" t="s">
        <v>195</v>
      </c>
      <c r="O421" s="42" t="str">
        <f t="shared" si="6"/>
        <v>11346</v>
      </c>
    </row>
    <row r="422" spans="1:15" hidden="1">
      <c r="A422" s="6" t="s">
        <v>2628</v>
      </c>
      <c r="B422" s="6" t="s">
        <v>2629</v>
      </c>
      <c r="C422" s="6" t="s">
        <v>1404</v>
      </c>
      <c r="D422" s="6" t="s">
        <v>1775</v>
      </c>
      <c r="E422" s="6" t="s">
        <v>39</v>
      </c>
      <c r="F422" s="6" t="s">
        <v>40</v>
      </c>
      <c r="G422" s="6" t="s">
        <v>134</v>
      </c>
      <c r="H422" s="6" t="s">
        <v>265</v>
      </c>
      <c r="I422" s="6" t="s">
        <v>1110</v>
      </c>
      <c r="J422" s="6" t="s">
        <v>133</v>
      </c>
      <c r="K422" s="6" t="s">
        <v>1776</v>
      </c>
      <c r="L422" s="6" t="s">
        <v>1776</v>
      </c>
      <c r="M422" s="6" t="s">
        <v>1966</v>
      </c>
      <c r="N422" s="6" t="s">
        <v>195</v>
      </c>
      <c r="O422" s="42" t="str">
        <f t="shared" si="6"/>
        <v>11348</v>
      </c>
    </row>
    <row r="423" spans="1:15" hidden="1">
      <c r="A423" s="6" t="s">
        <v>2630</v>
      </c>
      <c r="B423" s="6" t="s">
        <v>2631</v>
      </c>
      <c r="C423" s="6" t="s">
        <v>867</v>
      </c>
      <c r="D423" s="6" t="s">
        <v>1775</v>
      </c>
      <c r="E423" s="6" t="s">
        <v>39</v>
      </c>
      <c r="F423" s="6" t="s">
        <v>40</v>
      </c>
      <c r="G423" s="6" t="s">
        <v>457</v>
      </c>
      <c r="H423" s="6" t="s">
        <v>865</v>
      </c>
      <c r="I423" s="6" t="s">
        <v>868</v>
      </c>
      <c r="J423" s="6" t="s">
        <v>133</v>
      </c>
      <c r="K423" s="6" t="s">
        <v>1776</v>
      </c>
      <c r="L423" s="6" t="s">
        <v>1776</v>
      </c>
      <c r="M423" s="6" t="s">
        <v>1784</v>
      </c>
      <c r="N423" s="6" t="s">
        <v>70</v>
      </c>
      <c r="O423" s="42" t="str">
        <f t="shared" si="6"/>
        <v>11349</v>
      </c>
    </row>
    <row r="424" spans="1:15" hidden="1">
      <c r="A424" s="6" t="s">
        <v>2636</v>
      </c>
      <c r="B424" s="6" t="s">
        <v>2637</v>
      </c>
      <c r="C424" s="6" t="s">
        <v>1111</v>
      </c>
      <c r="D424" s="6" t="s">
        <v>1775</v>
      </c>
      <c r="E424" s="6" t="s">
        <v>39</v>
      </c>
      <c r="F424" s="6" t="s">
        <v>197</v>
      </c>
      <c r="G424" s="6" t="s">
        <v>198</v>
      </c>
      <c r="H424" s="6" t="s">
        <v>199</v>
      </c>
      <c r="I424" s="6" t="s">
        <v>705</v>
      </c>
      <c r="J424" s="6" t="s">
        <v>38</v>
      </c>
      <c r="K424" s="6" t="s">
        <v>1776</v>
      </c>
      <c r="L424" s="6" t="s">
        <v>1776</v>
      </c>
      <c r="M424" s="6" t="s">
        <v>1780</v>
      </c>
      <c r="N424" s="6" t="s">
        <v>195</v>
      </c>
      <c r="O424" s="42" t="str">
        <f t="shared" si="6"/>
        <v>11355</v>
      </c>
    </row>
    <row r="425" spans="1:15" hidden="1">
      <c r="A425" s="6" t="s">
        <v>2640</v>
      </c>
      <c r="B425" s="6" t="s">
        <v>2641</v>
      </c>
      <c r="C425" s="6" t="s">
        <v>1490</v>
      </c>
      <c r="D425" s="6" t="s">
        <v>1775</v>
      </c>
      <c r="E425" s="6" t="s">
        <v>39</v>
      </c>
      <c r="F425" s="6" t="s">
        <v>40</v>
      </c>
      <c r="G425" s="6" t="s">
        <v>859</v>
      </c>
      <c r="H425" s="6" t="s">
        <v>1491</v>
      </c>
      <c r="I425" s="6" t="s">
        <v>1113</v>
      </c>
      <c r="J425" s="6" t="s">
        <v>133</v>
      </c>
      <c r="K425" s="6" t="s">
        <v>1776</v>
      </c>
      <c r="L425" s="6" t="s">
        <v>1776</v>
      </c>
      <c r="M425" s="6" t="s">
        <v>1784</v>
      </c>
      <c r="N425" s="6" t="s">
        <v>49</v>
      </c>
      <c r="O425" s="42" t="str">
        <f t="shared" si="6"/>
        <v>11356</v>
      </c>
    </row>
    <row r="426" spans="1:15" hidden="1">
      <c r="A426" s="6" t="s">
        <v>2644</v>
      </c>
      <c r="B426" s="6" t="s">
        <v>2645</v>
      </c>
      <c r="C426" s="6" t="s">
        <v>1492</v>
      </c>
      <c r="D426" s="6" t="s">
        <v>1775</v>
      </c>
      <c r="E426" s="6" t="s">
        <v>39</v>
      </c>
      <c r="F426" s="6" t="s">
        <v>40</v>
      </c>
      <c r="G426" s="6" t="s">
        <v>134</v>
      </c>
      <c r="H426" s="6" t="s">
        <v>265</v>
      </c>
      <c r="I426" s="6" t="s">
        <v>705</v>
      </c>
      <c r="J426" s="6" t="s">
        <v>133</v>
      </c>
      <c r="K426" s="6" t="s">
        <v>1776</v>
      </c>
      <c r="L426" s="6" t="s">
        <v>1776</v>
      </c>
      <c r="M426" s="6" t="s">
        <v>1966</v>
      </c>
      <c r="N426" s="6" t="s">
        <v>195</v>
      </c>
      <c r="O426" s="42" t="str">
        <f t="shared" si="6"/>
        <v>11357</v>
      </c>
    </row>
    <row r="427" spans="1:15" hidden="1">
      <c r="A427" s="6" t="s">
        <v>3344</v>
      </c>
      <c r="B427" s="6" t="s">
        <v>3345</v>
      </c>
      <c r="C427" s="6" t="s">
        <v>704</v>
      </c>
      <c r="D427" s="6" t="s">
        <v>1775</v>
      </c>
      <c r="E427" s="6" t="s">
        <v>39</v>
      </c>
      <c r="F427" s="6" t="s">
        <v>197</v>
      </c>
      <c r="G427" s="6" t="s">
        <v>483</v>
      </c>
      <c r="H427" s="6" t="s">
        <v>199</v>
      </c>
      <c r="I427" s="6" t="s">
        <v>705</v>
      </c>
      <c r="J427" s="6" t="s">
        <v>38</v>
      </c>
      <c r="K427" s="6" t="s">
        <v>1776</v>
      </c>
      <c r="L427" s="6" t="s">
        <v>1776</v>
      </c>
      <c r="M427" s="6" t="s">
        <v>1780</v>
      </c>
      <c r="N427" s="6" t="s">
        <v>195</v>
      </c>
      <c r="O427" s="42" t="str">
        <f t="shared" si="6"/>
        <v>11360</v>
      </c>
    </row>
    <row r="428" spans="1:15" hidden="1">
      <c r="A428" s="6" t="s">
        <v>2638</v>
      </c>
      <c r="B428" s="6" t="s">
        <v>2639</v>
      </c>
      <c r="C428" s="6" t="s">
        <v>1112</v>
      </c>
      <c r="D428" s="6" t="s">
        <v>1775</v>
      </c>
      <c r="E428" s="6" t="s">
        <v>39</v>
      </c>
      <c r="F428" s="6" t="s">
        <v>40</v>
      </c>
      <c r="G428" s="6" t="s">
        <v>134</v>
      </c>
      <c r="H428" s="6" t="s">
        <v>265</v>
      </c>
      <c r="I428" s="6" t="s">
        <v>1113</v>
      </c>
      <c r="J428" s="6" t="s">
        <v>133</v>
      </c>
      <c r="K428" s="6" t="s">
        <v>1776</v>
      </c>
      <c r="L428" s="6" t="s">
        <v>1776</v>
      </c>
      <c r="M428" s="6" t="s">
        <v>1966</v>
      </c>
      <c r="N428" s="6" t="s">
        <v>64</v>
      </c>
      <c r="O428" s="42" t="str">
        <f t="shared" si="6"/>
        <v>11361</v>
      </c>
    </row>
    <row r="429" spans="1:15" hidden="1">
      <c r="A429" s="6" t="s">
        <v>2648</v>
      </c>
      <c r="B429" s="6" t="s">
        <v>2649</v>
      </c>
      <c r="C429" s="6" t="s">
        <v>873</v>
      </c>
      <c r="D429" s="6" t="s">
        <v>1775</v>
      </c>
      <c r="E429" s="6" t="s">
        <v>39</v>
      </c>
      <c r="F429" s="6" t="s">
        <v>40</v>
      </c>
      <c r="G429" s="6" t="s">
        <v>127</v>
      </c>
      <c r="H429" s="6" t="s">
        <v>62</v>
      </c>
      <c r="I429" s="6" t="s">
        <v>872</v>
      </c>
      <c r="J429" s="6" t="s">
        <v>38</v>
      </c>
      <c r="K429" s="6" t="s">
        <v>1776</v>
      </c>
      <c r="L429" s="6" t="s">
        <v>1776</v>
      </c>
      <c r="M429" s="6" t="s">
        <v>1780</v>
      </c>
      <c r="N429" s="6" t="s">
        <v>64</v>
      </c>
      <c r="O429" s="42" t="str">
        <f t="shared" si="6"/>
        <v>11367</v>
      </c>
    </row>
    <row r="430" spans="1:15" hidden="1">
      <c r="A430" s="6" t="s">
        <v>2650</v>
      </c>
      <c r="B430" s="6" t="s">
        <v>2651</v>
      </c>
      <c r="C430" s="6" t="s">
        <v>707</v>
      </c>
      <c r="D430" s="6" t="s">
        <v>1775</v>
      </c>
      <c r="E430" s="6" t="s">
        <v>39</v>
      </c>
      <c r="F430" s="6" t="s">
        <v>40</v>
      </c>
      <c r="G430" s="6" t="s">
        <v>457</v>
      </c>
      <c r="H430" s="6" t="s">
        <v>708</v>
      </c>
      <c r="I430" s="6" t="s">
        <v>709</v>
      </c>
      <c r="J430" s="6" t="s">
        <v>133</v>
      </c>
      <c r="K430" s="6" t="s">
        <v>1776</v>
      </c>
      <c r="L430" s="6" t="s">
        <v>1776</v>
      </c>
      <c r="M430" s="6" t="s">
        <v>1784</v>
      </c>
      <c r="N430" s="6" t="s">
        <v>195</v>
      </c>
      <c r="O430" s="42" t="str">
        <f t="shared" si="6"/>
        <v>11368</v>
      </c>
    </row>
    <row r="431" spans="1:15" hidden="1">
      <c r="A431" s="6" t="s">
        <v>2646</v>
      </c>
      <c r="B431" s="6" t="s">
        <v>2647</v>
      </c>
      <c r="C431" s="6" t="s">
        <v>871</v>
      </c>
      <c r="D431" s="6" t="s">
        <v>1775</v>
      </c>
      <c r="E431" s="6" t="s">
        <v>39</v>
      </c>
      <c r="F431" s="6" t="s">
        <v>40</v>
      </c>
      <c r="G431" s="6" t="s">
        <v>127</v>
      </c>
      <c r="H431" s="6" t="s">
        <v>80</v>
      </c>
      <c r="I431" s="6" t="s">
        <v>872</v>
      </c>
      <c r="J431" s="6" t="s">
        <v>38</v>
      </c>
      <c r="K431" s="6" t="s">
        <v>1776</v>
      </c>
      <c r="L431" s="6" t="s">
        <v>1776</v>
      </c>
      <c r="M431" s="6" t="s">
        <v>1780</v>
      </c>
      <c r="N431" s="6" t="s">
        <v>64</v>
      </c>
      <c r="O431" s="42" t="str">
        <f t="shared" si="6"/>
        <v>11370</v>
      </c>
    </row>
    <row r="432" spans="1:15" hidden="1">
      <c r="A432" s="6" t="s">
        <v>2652</v>
      </c>
      <c r="B432" s="6" t="s">
        <v>2653</v>
      </c>
      <c r="C432" s="6" t="s">
        <v>1114</v>
      </c>
      <c r="D432" s="6" t="s">
        <v>1775</v>
      </c>
      <c r="E432" s="6" t="s">
        <v>39</v>
      </c>
      <c r="F432" s="6" t="s">
        <v>40</v>
      </c>
      <c r="G432" s="6" t="s">
        <v>354</v>
      </c>
      <c r="H432" s="6" t="s">
        <v>1115</v>
      </c>
      <c r="I432" s="6" t="s">
        <v>711</v>
      </c>
      <c r="J432" s="6" t="s">
        <v>133</v>
      </c>
      <c r="K432" s="6" t="s">
        <v>1776</v>
      </c>
      <c r="L432" s="6" t="s">
        <v>1776</v>
      </c>
      <c r="M432" s="6" t="s">
        <v>1784</v>
      </c>
      <c r="N432" s="6" t="s">
        <v>49</v>
      </c>
      <c r="O432" s="42" t="str">
        <f t="shared" si="6"/>
        <v>11371</v>
      </c>
    </row>
    <row r="433" spans="1:15" hidden="1">
      <c r="A433" s="6" t="s">
        <v>2654</v>
      </c>
      <c r="B433" s="6" t="s">
        <v>2655</v>
      </c>
      <c r="C433" s="6" t="s">
        <v>710</v>
      </c>
      <c r="D433" s="6" t="s">
        <v>1775</v>
      </c>
      <c r="E433" s="6" t="s">
        <v>39</v>
      </c>
      <c r="F433" s="6" t="s">
        <v>40</v>
      </c>
      <c r="G433" s="6" t="s">
        <v>127</v>
      </c>
      <c r="H433" s="6" t="s">
        <v>62</v>
      </c>
      <c r="I433" s="6" t="s">
        <v>711</v>
      </c>
      <c r="J433" s="6" t="s">
        <v>38</v>
      </c>
      <c r="K433" s="6" t="s">
        <v>1776</v>
      </c>
      <c r="L433" s="6" t="s">
        <v>1776</v>
      </c>
      <c r="M433" s="6" t="s">
        <v>1780</v>
      </c>
      <c r="N433" s="6" t="s">
        <v>195</v>
      </c>
      <c r="O433" s="42" t="str">
        <f t="shared" si="6"/>
        <v>11372</v>
      </c>
    </row>
    <row r="434" spans="1:15" hidden="1">
      <c r="A434" s="6" t="s">
        <v>3694</v>
      </c>
      <c r="B434" s="6" t="s">
        <v>3695</v>
      </c>
      <c r="C434" s="9" t="s">
        <v>1493</v>
      </c>
      <c r="D434" s="8" t="s">
        <v>85</v>
      </c>
      <c r="E434" s="6" t="s">
        <v>39</v>
      </c>
      <c r="F434" s="6" t="s">
        <v>40</v>
      </c>
      <c r="G434" s="6" t="s">
        <v>83</v>
      </c>
      <c r="H434" s="6" t="s">
        <v>62</v>
      </c>
      <c r="I434" s="6" t="s">
        <v>709</v>
      </c>
      <c r="J434" s="6" t="s">
        <v>38</v>
      </c>
      <c r="K434" s="6" t="s">
        <v>1776</v>
      </c>
      <c r="L434" s="8" t="s">
        <v>263</v>
      </c>
      <c r="M434" s="6" t="s">
        <v>1780</v>
      </c>
      <c r="N434" s="6" t="s">
        <v>64</v>
      </c>
      <c r="O434" s="42" t="str">
        <f t="shared" si="6"/>
        <v>11373</v>
      </c>
    </row>
    <row r="435" spans="1:15" hidden="1">
      <c r="A435" s="6" t="s">
        <v>2656</v>
      </c>
      <c r="B435" s="6" t="s">
        <v>2657</v>
      </c>
      <c r="C435" s="6" t="s">
        <v>874</v>
      </c>
      <c r="D435" s="6" t="s">
        <v>1775</v>
      </c>
      <c r="E435" s="6" t="s">
        <v>39</v>
      </c>
      <c r="F435" s="6" t="s">
        <v>40</v>
      </c>
      <c r="G435" s="6" t="s">
        <v>457</v>
      </c>
      <c r="H435" s="6" t="s">
        <v>865</v>
      </c>
      <c r="I435" s="6" t="s">
        <v>875</v>
      </c>
      <c r="J435" s="6" t="s">
        <v>133</v>
      </c>
      <c r="K435" s="6" t="s">
        <v>1776</v>
      </c>
      <c r="L435" s="6" t="s">
        <v>1776</v>
      </c>
      <c r="M435" s="6" t="s">
        <v>1784</v>
      </c>
      <c r="N435" s="6" t="s">
        <v>70</v>
      </c>
      <c r="O435" s="42" t="str">
        <f t="shared" si="6"/>
        <v>11374</v>
      </c>
    </row>
    <row r="436" spans="1:15" hidden="1">
      <c r="A436" s="8" t="s">
        <v>3669</v>
      </c>
      <c r="B436" s="8" t="s">
        <v>1776</v>
      </c>
      <c r="C436" s="8" t="s">
        <v>1407</v>
      </c>
      <c r="D436" s="8" t="s">
        <v>85</v>
      </c>
      <c r="E436" s="8" t="s">
        <v>39</v>
      </c>
      <c r="F436" s="8" t="s">
        <v>40</v>
      </c>
      <c r="G436" s="8" t="s">
        <v>83</v>
      </c>
      <c r="H436" s="8" t="s">
        <v>509</v>
      </c>
      <c r="I436" s="8" t="s">
        <v>875</v>
      </c>
      <c r="J436" s="8" t="s">
        <v>38</v>
      </c>
      <c r="K436" s="6" t="s">
        <v>1776</v>
      </c>
      <c r="L436" s="8" t="s">
        <v>524</v>
      </c>
      <c r="M436" s="8" t="s">
        <v>1780</v>
      </c>
      <c r="N436" s="8" t="s">
        <v>195</v>
      </c>
      <c r="O436" s="42" t="str">
        <f t="shared" si="6"/>
        <v>11375</v>
      </c>
    </row>
    <row r="437" spans="1:15" hidden="1">
      <c r="A437" s="6" t="s">
        <v>2658</v>
      </c>
      <c r="B437" s="6" t="s">
        <v>2659</v>
      </c>
      <c r="C437" s="6" t="s">
        <v>1116</v>
      </c>
      <c r="D437" s="6" t="s">
        <v>1775</v>
      </c>
      <c r="E437" s="6" t="s">
        <v>39</v>
      </c>
      <c r="F437" s="6" t="s">
        <v>197</v>
      </c>
      <c r="G437" s="6" t="s">
        <v>198</v>
      </c>
      <c r="H437" s="6" t="s">
        <v>199</v>
      </c>
      <c r="I437" s="6" t="s">
        <v>1117</v>
      </c>
      <c r="J437" s="6" t="s">
        <v>38</v>
      </c>
      <c r="K437" s="6" t="s">
        <v>1776</v>
      </c>
      <c r="L437" s="6" t="s">
        <v>1776</v>
      </c>
      <c r="M437" s="6" t="s">
        <v>1780</v>
      </c>
      <c r="N437" s="6" t="s">
        <v>195</v>
      </c>
      <c r="O437" s="42" t="str">
        <f t="shared" si="6"/>
        <v>11381</v>
      </c>
    </row>
    <row r="438" spans="1:15" hidden="1">
      <c r="A438" s="6" t="s">
        <v>2660</v>
      </c>
      <c r="B438" s="6" t="s">
        <v>2661</v>
      </c>
      <c r="C438" s="6" t="s">
        <v>1408</v>
      </c>
      <c r="D438" s="6" t="s">
        <v>1775</v>
      </c>
      <c r="E438" s="6" t="s">
        <v>39</v>
      </c>
      <c r="F438" s="6" t="s">
        <v>40</v>
      </c>
      <c r="G438" s="6" t="s">
        <v>457</v>
      </c>
      <c r="H438" s="6" t="s">
        <v>1148</v>
      </c>
      <c r="I438" s="6" t="s">
        <v>1117</v>
      </c>
      <c r="J438" s="6" t="s">
        <v>133</v>
      </c>
      <c r="K438" s="6" t="s">
        <v>1776</v>
      </c>
      <c r="L438" s="6" t="s">
        <v>1776</v>
      </c>
      <c r="M438" s="6" t="s">
        <v>1784</v>
      </c>
      <c r="N438" s="6" t="s">
        <v>64</v>
      </c>
      <c r="O438" s="42" t="str">
        <f t="shared" si="6"/>
        <v>11382</v>
      </c>
    </row>
    <row r="439" spans="1:15" hidden="1">
      <c r="A439" s="6" t="s">
        <v>2664</v>
      </c>
      <c r="B439" s="6" t="s">
        <v>2665</v>
      </c>
      <c r="C439" s="6" t="s">
        <v>878</v>
      </c>
      <c r="D439" s="6" t="s">
        <v>1775</v>
      </c>
      <c r="E439" s="6" t="s">
        <v>39</v>
      </c>
      <c r="F439" s="6" t="s">
        <v>40</v>
      </c>
      <c r="G439" s="6" t="s">
        <v>457</v>
      </c>
      <c r="H439" s="6" t="s">
        <v>879</v>
      </c>
      <c r="I439" s="6" t="s">
        <v>877</v>
      </c>
      <c r="J439" s="6" t="s">
        <v>133</v>
      </c>
      <c r="K439" s="6" t="s">
        <v>1776</v>
      </c>
      <c r="L439" s="6" t="s">
        <v>1776</v>
      </c>
      <c r="M439" s="6" t="s">
        <v>1784</v>
      </c>
      <c r="N439" s="6" t="s">
        <v>74</v>
      </c>
      <c r="O439" s="42" t="str">
        <f t="shared" si="6"/>
        <v>11385</v>
      </c>
    </row>
    <row r="440" spans="1:15" hidden="1">
      <c r="A440" s="8" t="s">
        <v>3640</v>
      </c>
      <c r="B440" s="8" t="s">
        <v>1776</v>
      </c>
      <c r="C440" s="8" t="s">
        <v>880</v>
      </c>
      <c r="D440" s="8" t="s">
        <v>85</v>
      </c>
      <c r="E440" s="8" t="s">
        <v>39</v>
      </c>
      <c r="F440" s="8" t="s">
        <v>40</v>
      </c>
      <c r="G440" s="8" t="s">
        <v>56</v>
      </c>
      <c r="H440" s="8" t="s">
        <v>291</v>
      </c>
      <c r="I440" s="8" t="s">
        <v>877</v>
      </c>
      <c r="J440" s="8" t="s">
        <v>38</v>
      </c>
      <c r="K440" s="6" t="s">
        <v>1776</v>
      </c>
      <c r="L440" s="8" t="s">
        <v>89</v>
      </c>
      <c r="M440" s="8" t="s">
        <v>1780</v>
      </c>
      <c r="N440" s="8" t="s">
        <v>64</v>
      </c>
      <c r="O440" s="42" t="str">
        <f t="shared" si="6"/>
        <v>11386</v>
      </c>
    </row>
    <row r="441" spans="1:15" hidden="1">
      <c r="A441" s="6" t="s">
        <v>2666</v>
      </c>
      <c r="B441" s="6" t="s">
        <v>2667</v>
      </c>
      <c r="C441" s="6" t="s">
        <v>881</v>
      </c>
      <c r="D441" s="6" t="s">
        <v>1775</v>
      </c>
      <c r="E441" s="6" t="s">
        <v>39</v>
      </c>
      <c r="F441" s="6" t="s">
        <v>40</v>
      </c>
      <c r="G441" s="6" t="s">
        <v>127</v>
      </c>
      <c r="H441" s="6" t="s">
        <v>509</v>
      </c>
      <c r="I441" s="6" t="s">
        <v>882</v>
      </c>
      <c r="J441" s="6" t="s">
        <v>38</v>
      </c>
      <c r="K441" s="6" t="s">
        <v>1776</v>
      </c>
      <c r="L441" s="6" t="s">
        <v>1776</v>
      </c>
      <c r="M441" s="6" t="s">
        <v>1780</v>
      </c>
      <c r="N441" s="6" t="s">
        <v>195</v>
      </c>
      <c r="O441" s="42" t="str">
        <f t="shared" si="6"/>
        <v>11387</v>
      </c>
    </row>
    <row r="442" spans="1:15" hidden="1">
      <c r="A442" s="6" t="s">
        <v>2700</v>
      </c>
      <c r="B442" s="6" t="s">
        <v>2701</v>
      </c>
      <c r="C442" s="6" t="s">
        <v>876</v>
      </c>
      <c r="D442" s="6" t="s">
        <v>1775</v>
      </c>
      <c r="E442" s="6" t="s">
        <v>39</v>
      </c>
      <c r="F442" s="6" t="s">
        <v>197</v>
      </c>
      <c r="G442" s="6" t="s">
        <v>198</v>
      </c>
      <c r="H442" s="6" t="s">
        <v>199</v>
      </c>
      <c r="I442" s="6" t="s">
        <v>877</v>
      </c>
      <c r="J442" s="6" t="s">
        <v>38</v>
      </c>
      <c r="K442" s="6" t="s">
        <v>1776</v>
      </c>
      <c r="L442" s="6" t="s">
        <v>1776</v>
      </c>
      <c r="M442" s="6" t="s">
        <v>1780</v>
      </c>
      <c r="N442" s="6" t="s">
        <v>195</v>
      </c>
      <c r="O442" s="42" t="str">
        <f t="shared" si="6"/>
        <v>11388</v>
      </c>
    </row>
    <row r="443" spans="1:15" hidden="1">
      <c r="A443" s="6" t="s">
        <v>2674</v>
      </c>
      <c r="B443" s="6" t="s">
        <v>2675</v>
      </c>
      <c r="C443" s="6" t="s">
        <v>1494</v>
      </c>
      <c r="D443" s="6" t="s">
        <v>1775</v>
      </c>
      <c r="E443" s="6" t="s">
        <v>39</v>
      </c>
      <c r="F443" s="6" t="s">
        <v>40</v>
      </c>
      <c r="G443" s="6" t="s">
        <v>106</v>
      </c>
      <c r="H443" s="6" t="s">
        <v>509</v>
      </c>
      <c r="I443" s="6" t="s">
        <v>919</v>
      </c>
      <c r="J443" s="6" t="s">
        <v>38</v>
      </c>
      <c r="K443" s="6" t="s">
        <v>1776</v>
      </c>
      <c r="L443" s="6" t="s">
        <v>1776</v>
      </c>
      <c r="M443" s="6" t="s">
        <v>1780</v>
      </c>
      <c r="N443" s="6" t="s">
        <v>195</v>
      </c>
      <c r="O443" s="42" t="str">
        <f t="shared" si="6"/>
        <v>11393</v>
      </c>
    </row>
    <row r="444" spans="1:15" hidden="1">
      <c r="A444" s="6" t="s">
        <v>2670</v>
      </c>
      <c r="B444" s="6" t="s">
        <v>2671</v>
      </c>
      <c r="C444" s="6" t="s">
        <v>920</v>
      </c>
      <c r="D444" s="6" t="s">
        <v>1775</v>
      </c>
      <c r="E444" s="6" t="s">
        <v>39</v>
      </c>
      <c r="F444" s="6" t="s">
        <v>40</v>
      </c>
      <c r="G444" s="6" t="s">
        <v>134</v>
      </c>
      <c r="H444" s="6" t="s">
        <v>265</v>
      </c>
      <c r="I444" s="6" t="s">
        <v>919</v>
      </c>
      <c r="J444" s="6" t="s">
        <v>133</v>
      </c>
      <c r="K444" s="6" t="s">
        <v>1776</v>
      </c>
      <c r="L444" s="6" t="s">
        <v>1776</v>
      </c>
      <c r="M444" s="6" t="s">
        <v>1966</v>
      </c>
      <c r="N444" s="6" t="s">
        <v>195</v>
      </c>
      <c r="O444" s="42" t="str">
        <f t="shared" si="6"/>
        <v>11412</v>
      </c>
    </row>
    <row r="445" spans="1:15" hidden="1">
      <c r="A445" s="6" t="s">
        <v>2676</v>
      </c>
      <c r="B445" s="6" t="s">
        <v>2677</v>
      </c>
      <c r="C445" s="6" t="s">
        <v>1410</v>
      </c>
      <c r="D445" s="6" t="s">
        <v>1775</v>
      </c>
      <c r="E445" s="6" t="s">
        <v>39</v>
      </c>
      <c r="F445" s="6" t="s">
        <v>40</v>
      </c>
      <c r="G445" s="6" t="s">
        <v>106</v>
      </c>
      <c r="H445" s="6" t="s">
        <v>509</v>
      </c>
      <c r="I445" s="6" t="s">
        <v>1185</v>
      </c>
      <c r="J445" s="6" t="s">
        <v>38</v>
      </c>
      <c r="K445" s="6" t="s">
        <v>1776</v>
      </c>
      <c r="L445" s="6" t="s">
        <v>1776</v>
      </c>
      <c r="M445" s="6" t="s">
        <v>1780</v>
      </c>
      <c r="N445" s="6" t="s">
        <v>195</v>
      </c>
      <c r="O445" s="42" t="str">
        <f t="shared" si="6"/>
        <v>11420</v>
      </c>
    </row>
    <row r="446" spans="1:15" hidden="1">
      <c r="A446" s="6" t="s">
        <v>2680</v>
      </c>
      <c r="B446" s="6" t="s">
        <v>2681</v>
      </c>
      <c r="C446" s="6" t="s">
        <v>883</v>
      </c>
      <c r="D446" s="6" t="s">
        <v>1775</v>
      </c>
      <c r="E446" s="6" t="s">
        <v>39</v>
      </c>
      <c r="F446" s="6" t="s">
        <v>40</v>
      </c>
      <c r="G446" s="6" t="s">
        <v>233</v>
      </c>
      <c r="H446" s="6" t="s">
        <v>509</v>
      </c>
      <c r="I446" s="6" t="s">
        <v>705</v>
      </c>
      <c r="J446" s="6" t="s">
        <v>38</v>
      </c>
      <c r="K446" s="6" t="s">
        <v>1776</v>
      </c>
      <c r="L446" s="6" t="s">
        <v>1776</v>
      </c>
      <c r="M446" s="6" t="s">
        <v>1780</v>
      </c>
      <c r="N446" s="6" t="s">
        <v>195</v>
      </c>
      <c r="O446" s="42" t="str">
        <f t="shared" si="6"/>
        <v>11421</v>
      </c>
    </row>
    <row r="447" spans="1:15" hidden="1">
      <c r="A447" s="6" t="s">
        <v>2678</v>
      </c>
      <c r="B447" s="6" t="s">
        <v>2679</v>
      </c>
      <c r="C447" s="6" t="s">
        <v>1411</v>
      </c>
      <c r="D447" s="6" t="s">
        <v>1775</v>
      </c>
      <c r="E447" s="6" t="s">
        <v>39</v>
      </c>
      <c r="F447" s="6" t="s">
        <v>40</v>
      </c>
      <c r="G447" s="6" t="s">
        <v>127</v>
      </c>
      <c r="H447" s="6" t="s">
        <v>509</v>
      </c>
      <c r="I447" s="6" t="s">
        <v>705</v>
      </c>
      <c r="J447" s="6" t="s">
        <v>38</v>
      </c>
      <c r="K447" s="6" t="s">
        <v>1776</v>
      </c>
      <c r="L447" s="6" t="s">
        <v>1776</v>
      </c>
      <c r="M447" s="6" t="s">
        <v>1780</v>
      </c>
      <c r="N447" s="6" t="s">
        <v>195</v>
      </c>
      <c r="O447" s="42" t="str">
        <f t="shared" si="6"/>
        <v>11422</v>
      </c>
    </row>
    <row r="448" spans="1:15" hidden="1">
      <c r="A448" s="6" t="s">
        <v>2668</v>
      </c>
      <c r="B448" s="6" t="s">
        <v>2669</v>
      </c>
      <c r="C448" s="6" t="s">
        <v>918</v>
      </c>
      <c r="D448" s="6" t="s">
        <v>1775</v>
      </c>
      <c r="E448" s="6" t="s">
        <v>39</v>
      </c>
      <c r="F448" s="6" t="s">
        <v>40</v>
      </c>
      <c r="G448" s="6" t="s">
        <v>109</v>
      </c>
      <c r="H448" s="6" t="s">
        <v>261</v>
      </c>
      <c r="I448" s="6" t="s">
        <v>919</v>
      </c>
      <c r="J448" s="6" t="s">
        <v>38</v>
      </c>
      <c r="K448" s="6" t="s">
        <v>1776</v>
      </c>
      <c r="L448" s="6" t="s">
        <v>1776</v>
      </c>
      <c r="M448" s="6" t="s">
        <v>1780</v>
      </c>
      <c r="N448" s="6" t="s">
        <v>64</v>
      </c>
      <c r="O448" s="42" t="str">
        <f t="shared" si="6"/>
        <v>11424</v>
      </c>
    </row>
    <row r="449" spans="1:15" hidden="1">
      <c r="A449" s="6" t="s">
        <v>2672</v>
      </c>
      <c r="B449" s="6" t="s">
        <v>2673</v>
      </c>
      <c r="C449" s="6" t="s">
        <v>1409</v>
      </c>
      <c r="D449" s="6" t="s">
        <v>1775</v>
      </c>
      <c r="E449" s="6" t="s">
        <v>39</v>
      </c>
      <c r="F449" s="6" t="s">
        <v>197</v>
      </c>
      <c r="G449" s="6" t="s">
        <v>483</v>
      </c>
      <c r="H449" s="6" t="s">
        <v>199</v>
      </c>
      <c r="I449" s="6" t="s">
        <v>919</v>
      </c>
      <c r="J449" s="6" t="s">
        <v>38</v>
      </c>
      <c r="K449" s="6" t="s">
        <v>1776</v>
      </c>
      <c r="L449" s="6" t="s">
        <v>1776</v>
      </c>
      <c r="M449" s="6" t="s">
        <v>1780</v>
      </c>
      <c r="N449" s="6" t="s">
        <v>195</v>
      </c>
      <c r="O449" s="42" t="str">
        <f t="shared" si="6"/>
        <v>11427</v>
      </c>
    </row>
    <row r="450" spans="1:15" hidden="1">
      <c r="A450" s="6" t="s">
        <v>2694</v>
      </c>
      <c r="B450" s="6" t="s">
        <v>2695</v>
      </c>
      <c r="C450" s="6" t="s">
        <v>888</v>
      </c>
      <c r="D450" s="6" t="s">
        <v>1775</v>
      </c>
      <c r="E450" s="6" t="s">
        <v>39</v>
      </c>
      <c r="F450" s="6" t="s">
        <v>40</v>
      </c>
      <c r="G450" s="6" t="s">
        <v>134</v>
      </c>
      <c r="H450" s="6" t="s">
        <v>265</v>
      </c>
      <c r="I450" s="6" t="s">
        <v>705</v>
      </c>
      <c r="J450" s="6" t="s">
        <v>133</v>
      </c>
      <c r="K450" s="6" t="s">
        <v>1776</v>
      </c>
      <c r="L450" s="6" t="s">
        <v>1776</v>
      </c>
      <c r="M450" s="6" t="s">
        <v>1966</v>
      </c>
      <c r="N450" s="6" t="s">
        <v>64</v>
      </c>
      <c r="O450" s="42" t="str">
        <f t="shared" si="6"/>
        <v>11429</v>
      </c>
    </row>
    <row r="451" spans="1:15" hidden="1">
      <c r="A451" s="6" t="s">
        <v>2698</v>
      </c>
      <c r="B451" s="6" t="s">
        <v>2699</v>
      </c>
      <c r="C451" s="6" t="s">
        <v>925</v>
      </c>
      <c r="D451" s="6" t="s">
        <v>1775</v>
      </c>
      <c r="E451" s="6" t="s">
        <v>39</v>
      </c>
      <c r="F451" s="6" t="s">
        <v>165</v>
      </c>
      <c r="G451" s="6" t="s">
        <v>166</v>
      </c>
      <c r="H451" s="6" t="s">
        <v>170</v>
      </c>
      <c r="I451" s="6" t="s">
        <v>923</v>
      </c>
      <c r="J451" s="6" t="s">
        <v>38</v>
      </c>
      <c r="K451" s="6" t="s">
        <v>1776</v>
      </c>
      <c r="L451" s="6" t="s">
        <v>1776</v>
      </c>
      <c r="M451" s="6" t="s">
        <v>1780</v>
      </c>
      <c r="N451" s="6" t="s">
        <v>195</v>
      </c>
      <c r="O451" s="42" t="str">
        <f t="shared" si="6"/>
        <v>11430</v>
      </c>
    </row>
    <row r="452" spans="1:15" hidden="1">
      <c r="A452" s="6" t="s">
        <v>2682</v>
      </c>
      <c r="B452" s="6" t="s">
        <v>2683</v>
      </c>
      <c r="C452" s="6" t="s">
        <v>1270</v>
      </c>
      <c r="D452" s="6" t="s">
        <v>1775</v>
      </c>
      <c r="E452" s="6" t="s">
        <v>39</v>
      </c>
      <c r="F452" s="6" t="s">
        <v>40</v>
      </c>
      <c r="G452" s="6" t="s">
        <v>127</v>
      </c>
      <c r="H452" s="6" t="s">
        <v>77</v>
      </c>
      <c r="I452" s="6" t="s">
        <v>1271</v>
      </c>
      <c r="J452" s="6" t="s">
        <v>38</v>
      </c>
      <c r="K452" s="6" t="s">
        <v>1776</v>
      </c>
      <c r="L452" s="6" t="s">
        <v>1776</v>
      </c>
      <c r="M452" s="6" t="s">
        <v>1780</v>
      </c>
      <c r="N452" s="6" t="s">
        <v>74</v>
      </c>
      <c r="O452" s="42" t="str">
        <f t="shared" si="6"/>
        <v>11431</v>
      </c>
    </row>
    <row r="453" spans="1:15" hidden="1">
      <c r="A453" s="6" t="s">
        <v>2686</v>
      </c>
      <c r="B453" s="6" t="s">
        <v>2687</v>
      </c>
      <c r="C453" s="6" t="s">
        <v>921</v>
      </c>
      <c r="D453" s="6" t="s">
        <v>1775</v>
      </c>
      <c r="E453" s="6" t="s">
        <v>39</v>
      </c>
      <c r="F453" s="6" t="s">
        <v>40</v>
      </c>
      <c r="G453" s="6" t="s">
        <v>177</v>
      </c>
      <c r="H453" s="6" t="s">
        <v>486</v>
      </c>
      <c r="I453" s="6" t="s">
        <v>617</v>
      </c>
      <c r="J453" s="6" t="s">
        <v>38</v>
      </c>
      <c r="K453" s="6" t="s">
        <v>1776</v>
      </c>
      <c r="L453" s="6" t="s">
        <v>1776</v>
      </c>
      <c r="M453" s="6" t="s">
        <v>1780</v>
      </c>
      <c r="N453" s="6" t="s">
        <v>74</v>
      </c>
      <c r="O453" s="42" t="str">
        <f t="shared" si="6"/>
        <v>11432</v>
      </c>
    </row>
    <row r="454" spans="1:15" hidden="1">
      <c r="A454" s="6" t="s">
        <v>2692</v>
      </c>
      <c r="B454" s="6" t="s">
        <v>2693</v>
      </c>
      <c r="C454" s="6" t="s">
        <v>886</v>
      </c>
      <c r="D454" s="6" t="s">
        <v>1775</v>
      </c>
      <c r="E454" s="6" t="s">
        <v>39</v>
      </c>
      <c r="F454" s="6" t="s">
        <v>40</v>
      </c>
      <c r="G454" s="6" t="s">
        <v>207</v>
      </c>
      <c r="H454" s="6" t="s">
        <v>887</v>
      </c>
      <c r="I454" s="6" t="s">
        <v>885</v>
      </c>
      <c r="J454" s="6" t="s">
        <v>133</v>
      </c>
      <c r="K454" s="6" t="s">
        <v>1776</v>
      </c>
      <c r="L454" s="6" t="s">
        <v>1776</v>
      </c>
      <c r="M454" s="6" t="s">
        <v>1966</v>
      </c>
      <c r="N454" s="6" t="s">
        <v>64</v>
      </c>
      <c r="O454" s="42" t="str">
        <f t="shared" ref="O454:O517" si="7">A454</f>
        <v>11433</v>
      </c>
    </row>
    <row r="455" spans="1:15" hidden="1">
      <c r="A455" s="6" t="s">
        <v>2690</v>
      </c>
      <c r="B455" s="6" t="s">
        <v>2691</v>
      </c>
      <c r="C455" s="6" t="s">
        <v>884</v>
      </c>
      <c r="D455" s="6" t="s">
        <v>1775</v>
      </c>
      <c r="E455" s="6" t="s">
        <v>39</v>
      </c>
      <c r="F455" s="6" t="s">
        <v>40</v>
      </c>
      <c r="G455" s="6" t="s">
        <v>87</v>
      </c>
      <c r="H455" s="6" t="s">
        <v>62</v>
      </c>
      <c r="I455" s="6" t="s">
        <v>885</v>
      </c>
      <c r="J455" s="6" t="s">
        <v>38</v>
      </c>
      <c r="K455" s="6" t="s">
        <v>1776</v>
      </c>
      <c r="L455" s="6" t="s">
        <v>1776</v>
      </c>
      <c r="M455" s="6" t="s">
        <v>1780</v>
      </c>
      <c r="N455" s="6" t="s">
        <v>195</v>
      </c>
      <c r="O455" s="42" t="str">
        <f t="shared" si="7"/>
        <v>11434</v>
      </c>
    </row>
    <row r="456" spans="1:15" hidden="1">
      <c r="A456" s="6" t="s">
        <v>2688</v>
      </c>
      <c r="B456" s="6" t="s">
        <v>2689</v>
      </c>
      <c r="C456" s="6" t="s">
        <v>1272</v>
      </c>
      <c r="D456" s="6" t="s">
        <v>1775</v>
      </c>
      <c r="E456" s="6" t="s">
        <v>39</v>
      </c>
      <c r="F456" s="6" t="s">
        <v>40</v>
      </c>
      <c r="G456" s="6" t="s">
        <v>102</v>
      </c>
      <c r="H456" s="6" t="s">
        <v>509</v>
      </c>
      <c r="I456" s="6" t="s">
        <v>705</v>
      </c>
      <c r="J456" s="6" t="s">
        <v>38</v>
      </c>
      <c r="K456" s="6" t="s">
        <v>1776</v>
      </c>
      <c r="L456" s="6" t="s">
        <v>1776</v>
      </c>
      <c r="M456" s="6" t="s">
        <v>1780</v>
      </c>
      <c r="N456" s="6" t="s">
        <v>195</v>
      </c>
      <c r="O456" s="42" t="str">
        <f t="shared" si="7"/>
        <v>11437</v>
      </c>
    </row>
    <row r="457" spans="1:15" hidden="1">
      <c r="A457" s="6" t="s">
        <v>2684</v>
      </c>
      <c r="B457" s="6" t="s">
        <v>2685</v>
      </c>
      <c r="C457" s="6" t="s">
        <v>1118</v>
      </c>
      <c r="D457" s="6" t="s">
        <v>1775</v>
      </c>
      <c r="E457" s="6" t="s">
        <v>39</v>
      </c>
      <c r="F457" s="6" t="s">
        <v>2003</v>
      </c>
      <c r="G457" s="6" t="s">
        <v>109</v>
      </c>
      <c r="H457" s="6" t="s">
        <v>1119</v>
      </c>
      <c r="I457" s="6" t="s">
        <v>617</v>
      </c>
      <c r="J457" s="6" t="s">
        <v>38</v>
      </c>
      <c r="K457" s="6" t="s">
        <v>1776</v>
      </c>
      <c r="L457" s="6" t="s">
        <v>1776</v>
      </c>
      <c r="M457" s="6" t="s">
        <v>1780</v>
      </c>
      <c r="N457" s="6" t="s">
        <v>64</v>
      </c>
      <c r="O457" s="42" t="str">
        <f t="shared" si="7"/>
        <v>11441</v>
      </c>
    </row>
    <row r="458" spans="1:15" hidden="1">
      <c r="A458" s="6" t="s">
        <v>2716</v>
      </c>
      <c r="B458" s="6" t="s">
        <v>2717</v>
      </c>
      <c r="C458" s="6" t="s">
        <v>929</v>
      </c>
      <c r="D458" s="6" t="s">
        <v>1775</v>
      </c>
      <c r="E458" s="6" t="s">
        <v>39</v>
      </c>
      <c r="F458" s="6" t="s">
        <v>2003</v>
      </c>
      <c r="G458" s="6" t="s">
        <v>109</v>
      </c>
      <c r="H458" s="6" t="s">
        <v>672</v>
      </c>
      <c r="I458" s="6" t="s">
        <v>930</v>
      </c>
      <c r="J458" s="6" t="s">
        <v>38</v>
      </c>
      <c r="K458" s="6" t="s">
        <v>1776</v>
      </c>
      <c r="L458" s="6" t="s">
        <v>1776</v>
      </c>
      <c r="M458" s="6" t="s">
        <v>1780</v>
      </c>
      <c r="N458" s="6" t="s">
        <v>64</v>
      </c>
      <c r="O458" s="42" t="str">
        <f t="shared" si="7"/>
        <v>11442</v>
      </c>
    </row>
    <row r="459" spans="1:15" hidden="1">
      <c r="A459" s="8" t="s">
        <v>3662</v>
      </c>
      <c r="B459" s="8" t="s">
        <v>1776</v>
      </c>
      <c r="C459" s="8" t="s">
        <v>922</v>
      </c>
      <c r="D459" s="8" t="s">
        <v>85</v>
      </c>
      <c r="E459" s="8" t="s">
        <v>39</v>
      </c>
      <c r="F459" s="8" t="s">
        <v>40</v>
      </c>
      <c r="G459" s="8" t="s">
        <v>253</v>
      </c>
      <c r="H459" s="8" t="s">
        <v>258</v>
      </c>
      <c r="I459" s="8" t="s">
        <v>923</v>
      </c>
      <c r="J459" s="8" t="s">
        <v>38</v>
      </c>
      <c r="K459" s="6" t="s">
        <v>1776</v>
      </c>
      <c r="L459" s="8" t="s">
        <v>924</v>
      </c>
      <c r="M459" s="8" t="s">
        <v>1966</v>
      </c>
      <c r="N459" s="8" t="s">
        <v>70</v>
      </c>
      <c r="O459" s="42" t="str">
        <f t="shared" si="7"/>
        <v>11443</v>
      </c>
    </row>
    <row r="460" spans="1:15" hidden="1">
      <c r="A460" s="6" t="s">
        <v>2088</v>
      </c>
      <c r="B460" s="6" t="s">
        <v>2089</v>
      </c>
      <c r="C460" s="6" t="s">
        <v>1273</v>
      </c>
      <c r="D460" s="6" t="s">
        <v>1775</v>
      </c>
      <c r="E460" s="6" t="s">
        <v>39</v>
      </c>
      <c r="F460" s="6" t="s">
        <v>187</v>
      </c>
      <c r="G460" s="6" t="s">
        <v>187</v>
      </c>
      <c r="H460" s="6" t="s">
        <v>666</v>
      </c>
      <c r="I460" s="6" t="s">
        <v>923</v>
      </c>
      <c r="J460" s="6" t="s">
        <v>38</v>
      </c>
      <c r="K460" s="6" t="s">
        <v>1776</v>
      </c>
      <c r="L460" s="6" t="s">
        <v>1776</v>
      </c>
      <c r="M460" s="6" t="s">
        <v>1780</v>
      </c>
      <c r="N460" s="6" t="s">
        <v>64</v>
      </c>
      <c r="O460" s="42" t="str">
        <f t="shared" si="7"/>
        <v>11446</v>
      </c>
    </row>
    <row r="461" spans="1:15" hidden="1">
      <c r="A461" s="6" t="s">
        <v>2696</v>
      </c>
      <c r="B461" s="6" t="s">
        <v>2697</v>
      </c>
      <c r="C461" s="6" t="s">
        <v>1412</v>
      </c>
      <c r="D461" s="6" t="s">
        <v>1775</v>
      </c>
      <c r="E461" s="6" t="s">
        <v>39</v>
      </c>
      <c r="F461" s="6" t="s">
        <v>40</v>
      </c>
      <c r="G461" s="6" t="s">
        <v>207</v>
      </c>
      <c r="H461" s="6" t="s">
        <v>679</v>
      </c>
      <c r="I461" s="6" t="s">
        <v>923</v>
      </c>
      <c r="J461" s="6" t="s">
        <v>133</v>
      </c>
      <c r="K461" s="6" t="s">
        <v>1776</v>
      </c>
      <c r="L461" s="6" t="s">
        <v>1776</v>
      </c>
      <c r="M461" s="6" t="s">
        <v>1966</v>
      </c>
      <c r="N461" s="6" t="s">
        <v>70</v>
      </c>
      <c r="O461" s="42" t="str">
        <f t="shared" si="7"/>
        <v>11448</v>
      </c>
    </row>
    <row r="462" spans="1:15" hidden="1">
      <c r="A462" s="8" t="s">
        <v>3659</v>
      </c>
      <c r="B462" s="8" t="s">
        <v>1776</v>
      </c>
      <c r="C462" s="8" t="s">
        <v>1120</v>
      </c>
      <c r="D462" s="8" t="s">
        <v>85</v>
      </c>
      <c r="E462" s="8" t="s">
        <v>39</v>
      </c>
      <c r="F462" s="8" t="s">
        <v>40</v>
      </c>
      <c r="G462" s="8" t="s">
        <v>56</v>
      </c>
      <c r="H462" s="8" t="s">
        <v>509</v>
      </c>
      <c r="I462" s="8" t="s">
        <v>1121</v>
      </c>
      <c r="J462" s="8" t="s">
        <v>38</v>
      </c>
      <c r="K462" s="6" t="s">
        <v>1776</v>
      </c>
      <c r="L462" s="8" t="s">
        <v>1122</v>
      </c>
      <c r="M462" s="8" t="s">
        <v>1780</v>
      </c>
      <c r="N462" s="8" t="s">
        <v>195</v>
      </c>
      <c r="O462" s="42" t="str">
        <f t="shared" si="7"/>
        <v>11449</v>
      </c>
    </row>
    <row r="463" spans="1:15" hidden="1">
      <c r="A463" s="6" t="s">
        <v>2704</v>
      </c>
      <c r="B463" s="6" t="s">
        <v>2705</v>
      </c>
      <c r="C463" s="6" t="s">
        <v>1413</v>
      </c>
      <c r="D463" s="6" t="s">
        <v>1775</v>
      </c>
      <c r="E463" s="6" t="s">
        <v>39</v>
      </c>
      <c r="F463" s="6" t="s">
        <v>197</v>
      </c>
      <c r="G463" s="6" t="s">
        <v>198</v>
      </c>
      <c r="H463" s="6" t="s">
        <v>62</v>
      </c>
      <c r="I463" s="6" t="s">
        <v>923</v>
      </c>
      <c r="J463" s="6" t="s">
        <v>38</v>
      </c>
      <c r="K463" s="6" t="s">
        <v>1776</v>
      </c>
      <c r="L463" s="6" t="s">
        <v>1776</v>
      </c>
      <c r="M463" s="6" t="s">
        <v>1780</v>
      </c>
      <c r="N463" s="6" t="s">
        <v>64</v>
      </c>
      <c r="O463" s="42" t="str">
        <f t="shared" si="7"/>
        <v>11451</v>
      </c>
    </row>
    <row r="464" spans="1:15" hidden="1">
      <c r="A464" s="6" t="s">
        <v>2702</v>
      </c>
      <c r="B464" s="6" t="s">
        <v>2703</v>
      </c>
      <c r="C464" s="6" t="s">
        <v>1495</v>
      </c>
      <c r="D464" s="6" t="s">
        <v>1775</v>
      </c>
      <c r="E464" s="6" t="s">
        <v>39</v>
      </c>
      <c r="F464" s="6" t="s">
        <v>40</v>
      </c>
      <c r="G464" s="6" t="s">
        <v>596</v>
      </c>
      <c r="H464" s="6" t="s">
        <v>536</v>
      </c>
      <c r="I464" s="6" t="s">
        <v>923</v>
      </c>
      <c r="J464" s="6" t="s">
        <v>133</v>
      </c>
      <c r="K464" s="6" t="s">
        <v>1776</v>
      </c>
      <c r="L464" s="6" t="s">
        <v>1776</v>
      </c>
      <c r="M464" s="6" t="s">
        <v>1966</v>
      </c>
      <c r="N464" s="6" t="s">
        <v>64</v>
      </c>
      <c r="O464" s="42" t="str">
        <f t="shared" si="7"/>
        <v>11456</v>
      </c>
    </row>
    <row r="465" spans="1:15" hidden="1">
      <c r="A465" s="6" t="s">
        <v>2708</v>
      </c>
      <c r="B465" s="6" t="s">
        <v>2709</v>
      </c>
      <c r="C465" s="6" t="s">
        <v>928</v>
      </c>
      <c r="D465" s="6" t="s">
        <v>1775</v>
      </c>
      <c r="E465" s="6" t="s">
        <v>39</v>
      </c>
      <c r="F465" s="6" t="s">
        <v>187</v>
      </c>
      <c r="G465" s="6" t="s">
        <v>187</v>
      </c>
      <c r="H465" s="6" t="s">
        <v>666</v>
      </c>
      <c r="I465" s="6" t="s">
        <v>927</v>
      </c>
      <c r="J465" s="6" t="s">
        <v>38</v>
      </c>
      <c r="K465" s="6" t="s">
        <v>1776</v>
      </c>
      <c r="L465" s="6" t="s">
        <v>1776</v>
      </c>
      <c r="M465" s="6" t="s">
        <v>1780</v>
      </c>
      <c r="N465" s="6" t="s">
        <v>195</v>
      </c>
      <c r="O465" s="42" t="str">
        <f t="shared" si="7"/>
        <v>11458</v>
      </c>
    </row>
    <row r="466" spans="1:15" hidden="1">
      <c r="A466" s="6" t="s">
        <v>2710</v>
      </c>
      <c r="B466" s="6" t="s">
        <v>2711</v>
      </c>
      <c r="C466" s="6" t="s">
        <v>889</v>
      </c>
      <c r="D466" s="6" t="s">
        <v>1775</v>
      </c>
      <c r="E466" s="6" t="s">
        <v>39</v>
      </c>
      <c r="F466" s="6" t="s">
        <v>40</v>
      </c>
      <c r="G466" s="6" t="s">
        <v>67</v>
      </c>
      <c r="H466" s="6" t="s">
        <v>509</v>
      </c>
      <c r="I466" s="6" t="s">
        <v>890</v>
      </c>
      <c r="J466" s="6" t="s">
        <v>38</v>
      </c>
      <c r="K466" s="6" t="s">
        <v>1776</v>
      </c>
      <c r="L466" s="6" t="s">
        <v>1776</v>
      </c>
      <c r="M466" s="6" t="s">
        <v>1780</v>
      </c>
      <c r="N466" s="6" t="s">
        <v>195</v>
      </c>
      <c r="O466" s="42" t="str">
        <f t="shared" si="7"/>
        <v>11459</v>
      </c>
    </row>
    <row r="467" spans="1:15" hidden="1">
      <c r="A467" s="6" t="s">
        <v>2712</v>
      </c>
      <c r="B467" s="6" t="s">
        <v>2713</v>
      </c>
      <c r="C467" s="6" t="s">
        <v>1414</v>
      </c>
      <c r="D467" s="6" t="s">
        <v>1775</v>
      </c>
      <c r="E467" s="6" t="s">
        <v>39</v>
      </c>
      <c r="F467" s="6" t="s">
        <v>2003</v>
      </c>
      <c r="G467" s="6" t="s">
        <v>109</v>
      </c>
      <c r="H467" s="6" t="s">
        <v>1119</v>
      </c>
      <c r="I467" s="6" t="s">
        <v>1415</v>
      </c>
      <c r="J467" s="6" t="s">
        <v>38</v>
      </c>
      <c r="K467" s="6" t="s">
        <v>1776</v>
      </c>
      <c r="L467" s="6" t="s">
        <v>1776</v>
      </c>
      <c r="M467" s="6" t="s">
        <v>1780</v>
      </c>
      <c r="N467" s="6" t="s">
        <v>70</v>
      </c>
      <c r="O467" s="42" t="str">
        <f t="shared" si="7"/>
        <v>11460</v>
      </c>
    </row>
    <row r="468" spans="1:15" hidden="1">
      <c r="A468" s="6" t="s">
        <v>2706</v>
      </c>
      <c r="B468" s="6" t="s">
        <v>2707</v>
      </c>
      <c r="C468" s="6" t="s">
        <v>926</v>
      </c>
      <c r="D468" s="6" t="s">
        <v>1775</v>
      </c>
      <c r="E468" s="6" t="s">
        <v>39</v>
      </c>
      <c r="F468" s="6" t="s">
        <v>40</v>
      </c>
      <c r="G468" s="6" t="s">
        <v>457</v>
      </c>
      <c r="H468" s="6" t="s">
        <v>691</v>
      </c>
      <c r="I468" s="6" t="s">
        <v>927</v>
      </c>
      <c r="J468" s="6" t="s">
        <v>133</v>
      </c>
      <c r="K468" s="6" t="s">
        <v>1776</v>
      </c>
      <c r="L468" s="6" t="s">
        <v>1776</v>
      </c>
      <c r="M468" s="6" t="s">
        <v>1784</v>
      </c>
      <c r="N468" s="6" t="s">
        <v>70</v>
      </c>
      <c r="O468" s="42" t="str">
        <f t="shared" si="7"/>
        <v>11461</v>
      </c>
    </row>
    <row r="469" spans="1:15" hidden="1">
      <c r="A469" s="6" t="s">
        <v>2714</v>
      </c>
      <c r="B469" s="6" t="s">
        <v>2715</v>
      </c>
      <c r="C469" s="6" t="s">
        <v>1123</v>
      </c>
      <c r="D469" s="6" t="s">
        <v>1775</v>
      </c>
      <c r="E469" s="6" t="s">
        <v>39</v>
      </c>
      <c r="F469" s="6" t="s">
        <v>40</v>
      </c>
      <c r="G469" s="6" t="s">
        <v>207</v>
      </c>
      <c r="H469" s="6" t="s">
        <v>797</v>
      </c>
      <c r="I469" s="6" t="s">
        <v>930</v>
      </c>
      <c r="J469" s="6" t="s">
        <v>133</v>
      </c>
      <c r="K469" s="6" t="s">
        <v>1776</v>
      </c>
      <c r="L469" s="6" t="s">
        <v>1776</v>
      </c>
      <c r="M469" s="6" t="s">
        <v>1966</v>
      </c>
      <c r="N469" s="6" t="s">
        <v>195</v>
      </c>
      <c r="O469" s="42" t="str">
        <f t="shared" si="7"/>
        <v>11464</v>
      </c>
    </row>
    <row r="470" spans="1:15" hidden="1">
      <c r="A470" s="6" t="s">
        <v>2718</v>
      </c>
      <c r="B470" s="6" t="s">
        <v>2719</v>
      </c>
      <c r="C470" s="6" t="s">
        <v>1124</v>
      </c>
      <c r="D470" s="6" t="s">
        <v>1775</v>
      </c>
      <c r="E470" s="6" t="s">
        <v>39</v>
      </c>
      <c r="F470" s="6" t="s">
        <v>40</v>
      </c>
      <c r="G470" s="6" t="s">
        <v>127</v>
      </c>
      <c r="H470" s="6" t="s">
        <v>62</v>
      </c>
      <c r="I470" s="6" t="s">
        <v>892</v>
      </c>
      <c r="J470" s="6" t="s">
        <v>38</v>
      </c>
      <c r="K470" s="6" t="s">
        <v>1776</v>
      </c>
      <c r="L470" s="6" t="s">
        <v>1776</v>
      </c>
      <c r="M470" s="6" t="s">
        <v>1780</v>
      </c>
      <c r="N470" s="6" t="s">
        <v>64</v>
      </c>
      <c r="O470" s="42" t="str">
        <f t="shared" si="7"/>
        <v>11466</v>
      </c>
    </row>
    <row r="471" spans="1:15" hidden="1">
      <c r="A471" s="6" t="s">
        <v>2734</v>
      </c>
      <c r="B471" s="6" t="s">
        <v>2735</v>
      </c>
      <c r="C471" s="6" t="s">
        <v>893</v>
      </c>
      <c r="D471" s="6" t="s">
        <v>1775</v>
      </c>
      <c r="E471" s="6" t="s">
        <v>39</v>
      </c>
      <c r="F471" s="6" t="s">
        <v>40</v>
      </c>
      <c r="G471" s="6" t="s">
        <v>127</v>
      </c>
      <c r="H471" s="6" t="s">
        <v>62</v>
      </c>
      <c r="I471" s="6" t="s">
        <v>892</v>
      </c>
      <c r="J471" s="6" t="s">
        <v>38</v>
      </c>
      <c r="K471" s="6" t="s">
        <v>1776</v>
      </c>
      <c r="L471" s="6" t="s">
        <v>1776</v>
      </c>
      <c r="M471" s="6" t="s">
        <v>1780</v>
      </c>
      <c r="N471" s="6" t="s">
        <v>64</v>
      </c>
      <c r="O471" s="42" t="str">
        <f t="shared" si="7"/>
        <v>11467</v>
      </c>
    </row>
    <row r="472" spans="1:15" hidden="1">
      <c r="A472" s="6" t="s">
        <v>2746</v>
      </c>
      <c r="B472" s="6" t="s">
        <v>2747</v>
      </c>
      <c r="C472" s="6" t="s">
        <v>894</v>
      </c>
      <c r="D472" s="6" t="s">
        <v>1775</v>
      </c>
      <c r="E472" s="6" t="s">
        <v>39</v>
      </c>
      <c r="F472" s="6" t="s">
        <v>40</v>
      </c>
      <c r="G472" s="6" t="s">
        <v>127</v>
      </c>
      <c r="H472" s="6" t="s">
        <v>509</v>
      </c>
      <c r="I472" s="6" t="s">
        <v>705</v>
      </c>
      <c r="J472" s="6" t="s">
        <v>38</v>
      </c>
      <c r="K472" s="6" t="s">
        <v>1776</v>
      </c>
      <c r="L472" s="6" t="s">
        <v>1776</v>
      </c>
      <c r="M472" s="6" t="s">
        <v>1780</v>
      </c>
      <c r="N472" s="6" t="s">
        <v>195</v>
      </c>
      <c r="O472" s="42" t="str">
        <f t="shared" si="7"/>
        <v>11469</v>
      </c>
    </row>
    <row r="473" spans="1:15" hidden="1">
      <c r="A473" s="6" t="s">
        <v>2732</v>
      </c>
      <c r="B473" s="6" t="s">
        <v>2733</v>
      </c>
      <c r="C473" s="6" t="s">
        <v>1419</v>
      </c>
      <c r="D473" s="6" t="s">
        <v>1775</v>
      </c>
      <c r="E473" s="6" t="s">
        <v>39</v>
      </c>
      <c r="F473" s="6" t="s">
        <v>187</v>
      </c>
      <c r="G473" s="6" t="s">
        <v>187</v>
      </c>
      <c r="H473" s="6" t="s">
        <v>666</v>
      </c>
      <c r="I473" s="6" t="s">
        <v>892</v>
      </c>
      <c r="J473" s="6" t="s">
        <v>38</v>
      </c>
      <c r="K473" s="6" t="s">
        <v>1776</v>
      </c>
      <c r="L473" s="6" t="s">
        <v>1776</v>
      </c>
      <c r="M473" s="6" t="s">
        <v>1780</v>
      </c>
      <c r="N473" s="6" t="s">
        <v>195</v>
      </c>
      <c r="O473" s="42" t="str">
        <f t="shared" si="7"/>
        <v>11470</v>
      </c>
    </row>
    <row r="474" spans="1:15" hidden="1">
      <c r="A474" s="6" t="s">
        <v>2730</v>
      </c>
      <c r="B474" s="6" t="s">
        <v>2731</v>
      </c>
      <c r="C474" s="6" t="s">
        <v>1418</v>
      </c>
      <c r="D474" s="6" t="s">
        <v>1775</v>
      </c>
      <c r="E474" s="6" t="s">
        <v>39</v>
      </c>
      <c r="F474" s="6" t="s">
        <v>187</v>
      </c>
      <c r="G474" s="6" t="s">
        <v>187</v>
      </c>
      <c r="H474" s="6" t="s">
        <v>360</v>
      </c>
      <c r="I474" s="6" t="s">
        <v>892</v>
      </c>
      <c r="J474" s="6" t="s">
        <v>38</v>
      </c>
      <c r="K474" s="6" t="s">
        <v>1776</v>
      </c>
      <c r="L474" s="6" t="s">
        <v>1776</v>
      </c>
      <c r="M474" s="6" t="s">
        <v>1780</v>
      </c>
      <c r="N474" s="6" t="s">
        <v>195</v>
      </c>
      <c r="O474" s="42" t="str">
        <f t="shared" si="7"/>
        <v>11472</v>
      </c>
    </row>
    <row r="475" spans="1:15" hidden="1">
      <c r="A475" s="6" t="s">
        <v>2724</v>
      </c>
      <c r="B475" s="6" t="s">
        <v>2725</v>
      </c>
      <c r="C475" s="6" t="s">
        <v>1417</v>
      </c>
      <c r="D475" s="6" t="s">
        <v>1775</v>
      </c>
      <c r="E475" s="6" t="s">
        <v>39</v>
      </c>
      <c r="F475" s="6" t="s">
        <v>40</v>
      </c>
      <c r="G475" s="6" t="s">
        <v>207</v>
      </c>
      <c r="H475" s="6" t="s">
        <v>797</v>
      </c>
      <c r="I475" s="6" t="s">
        <v>892</v>
      </c>
      <c r="J475" s="6" t="s">
        <v>133</v>
      </c>
      <c r="K475" s="6" t="s">
        <v>1776</v>
      </c>
      <c r="L475" s="6" t="s">
        <v>1776</v>
      </c>
      <c r="M475" s="6" t="s">
        <v>1966</v>
      </c>
      <c r="N475" s="6" t="s">
        <v>195</v>
      </c>
      <c r="O475" s="42" t="str">
        <f t="shared" si="7"/>
        <v>11475</v>
      </c>
    </row>
    <row r="476" spans="1:15" hidden="1">
      <c r="A476" s="6" t="s">
        <v>2720</v>
      </c>
      <c r="B476" s="6" t="s">
        <v>2721</v>
      </c>
      <c r="C476" s="6" t="s">
        <v>891</v>
      </c>
      <c r="D476" s="6" t="s">
        <v>1775</v>
      </c>
      <c r="E476" s="6" t="s">
        <v>39</v>
      </c>
      <c r="F476" s="6" t="s">
        <v>40</v>
      </c>
      <c r="G476" s="6" t="s">
        <v>127</v>
      </c>
      <c r="H476" s="6" t="s">
        <v>62</v>
      </c>
      <c r="I476" s="6" t="s">
        <v>892</v>
      </c>
      <c r="J476" s="6" t="s">
        <v>38</v>
      </c>
      <c r="K476" s="6" t="s">
        <v>1776</v>
      </c>
      <c r="L476" s="6" t="s">
        <v>1776</v>
      </c>
      <c r="M476" s="6" t="s">
        <v>1780</v>
      </c>
      <c r="N476" s="6" t="s">
        <v>64</v>
      </c>
      <c r="O476" s="42" t="str">
        <f t="shared" si="7"/>
        <v>11477</v>
      </c>
    </row>
    <row r="477" spans="1:15" hidden="1">
      <c r="A477" s="6" t="s">
        <v>2760</v>
      </c>
      <c r="B477" s="6" t="s">
        <v>2761</v>
      </c>
      <c r="C477" s="6" t="s">
        <v>1420</v>
      </c>
      <c r="D477" s="6" t="s">
        <v>1775</v>
      </c>
      <c r="E477" s="6" t="s">
        <v>39</v>
      </c>
      <c r="F477" s="6" t="s">
        <v>197</v>
      </c>
      <c r="G477" s="6" t="s">
        <v>198</v>
      </c>
      <c r="H477" s="6" t="s">
        <v>199</v>
      </c>
      <c r="I477" s="6" t="s">
        <v>897</v>
      </c>
      <c r="J477" s="6" t="s">
        <v>38</v>
      </c>
      <c r="K477" s="6" t="s">
        <v>1776</v>
      </c>
      <c r="L477" s="6" t="s">
        <v>1776</v>
      </c>
      <c r="M477" s="6" t="s">
        <v>1780</v>
      </c>
      <c r="N477" s="6" t="s">
        <v>64</v>
      </c>
      <c r="O477" s="42" t="str">
        <f t="shared" si="7"/>
        <v>11478</v>
      </c>
    </row>
    <row r="478" spans="1:15" hidden="1">
      <c r="A478" s="6" t="s">
        <v>2740</v>
      </c>
      <c r="B478" s="6" t="s">
        <v>2741</v>
      </c>
      <c r="C478" s="6" t="s">
        <v>1276</v>
      </c>
      <c r="D478" s="6" t="s">
        <v>1775</v>
      </c>
      <c r="E478" s="6" t="s">
        <v>39</v>
      </c>
      <c r="F478" s="6" t="s">
        <v>40</v>
      </c>
      <c r="G478" s="6" t="s">
        <v>83</v>
      </c>
      <c r="H478" s="6" t="s">
        <v>62</v>
      </c>
      <c r="I478" s="6" t="s">
        <v>897</v>
      </c>
      <c r="J478" s="6" t="s">
        <v>38</v>
      </c>
      <c r="K478" s="6" t="s">
        <v>1776</v>
      </c>
      <c r="L478" s="6" t="s">
        <v>1776</v>
      </c>
      <c r="M478" s="6" t="s">
        <v>1780</v>
      </c>
      <c r="N478" s="6" t="s">
        <v>64</v>
      </c>
      <c r="O478" s="42" t="str">
        <f t="shared" si="7"/>
        <v>11479</v>
      </c>
    </row>
    <row r="479" spans="1:15" hidden="1">
      <c r="A479" s="6" t="s">
        <v>2784</v>
      </c>
      <c r="B479" s="6" t="s">
        <v>2785</v>
      </c>
      <c r="C479" s="6" t="s">
        <v>1131</v>
      </c>
      <c r="D479" s="6" t="s">
        <v>1775</v>
      </c>
      <c r="E479" s="6" t="s">
        <v>39</v>
      </c>
      <c r="F479" s="6" t="s">
        <v>40</v>
      </c>
      <c r="G479" s="6" t="s">
        <v>596</v>
      </c>
      <c r="H479" s="6" t="s">
        <v>536</v>
      </c>
      <c r="I479" s="6" t="s">
        <v>905</v>
      </c>
      <c r="J479" s="6" t="s">
        <v>133</v>
      </c>
      <c r="K479" s="6" t="s">
        <v>1776</v>
      </c>
      <c r="L479" s="6" t="s">
        <v>1776</v>
      </c>
      <c r="M479" s="6" t="s">
        <v>1966</v>
      </c>
      <c r="N479" s="6" t="s">
        <v>70</v>
      </c>
      <c r="O479" s="42" t="str">
        <f t="shared" si="7"/>
        <v>11482</v>
      </c>
    </row>
    <row r="480" spans="1:15" hidden="1">
      <c r="A480" s="6" t="s">
        <v>2744</v>
      </c>
      <c r="B480" s="6" t="s">
        <v>2745</v>
      </c>
      <c r="C480" s="6" t="s">
        <v>1126</v>
      </c>
      <c r="D480" s="6" t="s">
        <v>1775</v>
      </c>
      <c r="E480" s="6" t="s">
        <v>39</v>
      </c>
      <c r="F480" s="6" t="s">
        <v>40</v>
      </c>
      <c r="G480" s="6" t="s">
        <v>207</v>
      </c>
      <c r="H480" s="6" t="s">
        <v>797</v>
      </c>
      <c r="I480" s="6" t="s">
        <v>897</v>
      </c>
      <c r="J480" s="6" t="s">
        <v>133</v>
      </c>
      <c r="K480" s="6" t="s">
        <v>1776</v>
      </c>
      <c r="L480" s="6" t="s">
        <v>1776</v>
      </c>
      <c r="M480" s="6" t="s">
        <v>1966</v>
      </c>
      <c r="N480" s="6" t="s">
        <v>64</v>
      </c>
      <c r="O480" s="42" t="str">
        <f t="shared" si="7"/>
        <v>11483</v>
      </c>
    </row>
    <row r="481" spans="1:15" hidden="1">
      <c r="A481" s="6" t="s">
        <v>2726</v>
      </c>
      <c r="B481" s="6" t="s">
        <v>2727</v>
      </c>
      <c r="C481" s="6" t="s">
        <v>1275</v>
      </c>
      <c r="D481" s="6" t="s">
        <v>1775</v>
      </c>
      <c r="E481" s="6" t="s">
        <v>39</v>
      </c>
      <c r="F481" s="6" t="s">
        <v>40</v>
      </c>
      <c r="G481" s="6" t="s">
        <v>1162</v>
      </c>
      <c r="H481" s="6" t="s">
        <v>1163</v>
      </c>
      <c r="I481" s="6" t="s">
        <v>892</v>
      </c>
      <c r="J481" s="6" t="s">
        <v>38</v>
      </c>
      <c r="K481" s="6" t="s">
        <v>1776</v>
      </c>
      <c r="L481" s="6" t="s">
        <v>1776</v>
      </c>
      <c r="M481" s="6" t="s">
        <v>1780</v>
      </c>
      <c r="N481" s="6" t="s">
        <v>64</v>
      </c>
      <c r="O481" s="42" t="str">
        <f t="shared" si="7"/>
        <v>11484</v>
      </c>
    </row>
    <row r="482" spans="1:15" hidden="1">
      <c r="A482" s="6" t="s">
        <v>2742</v>
      </c>
      <c r="B482" s="6" t="s">
        <v>2743</v>
      </c>
      <c r="C482" s="6" t="s">
        <v>1125</v>
      </c>
      <c r="D482" s="6" t="s">
        <v>1775</v>
      </c>
      <c r="E482" s="6" t="s">
        <v>39</v>
      </c>
      <c r="F482" s="6" t="s">
        <v>40</v>
      </c>
      <c r="G482" s="6" t="s">
        <v>87</v>
      </c>
      <c r="H482" s="6" t="s">
        <v>509</v>
      </c>
      <c r="I482" s="6" t="s">
        <v>897</v>
      </c>
      <c r="J482" s="6" t="s">
        <v>38</v>
      </c>
      <c r="K482" s="6" t="s">
        <v>1776</v>
      </c>
      <c r="L482" s="6" t="s">
        <v>1776</v>
      </c>
      <c r="M482" s="6" t="s">
        <v>1780</v>
      </c>
      <c r="N482" s="6" t="s">
        <v>195</v>
      </c>
      <c r="O482" s="42" t="str">
        <f t="shared" si="7"/>
        <v>11486</v>
      </c>
    </row>
    <row r="483" spans="1:15" hidden="1">
      <c r="A483" s="6" t="s">
        <v>2722</v>
      </c>
      <c r="B483" s="6" t="s">
        <v>2723</v>
      </c>
      <c r="C483" s="6" t="s">
        <v>1274</v>
      </c>
      <c r="D483" s="6" t="s">
        <v>1775</v>
      </c>
      <c r="E483" s="6" t="s">
        <v>39</v>
      </c>
      <c r="F483" s="6" t="s">
        <v>40</v>
      </c>
      <c r="G483" s="6" t="s">
        <v>102</v>
      </c>
      <c r="H483" s="6" t="s">
        <v>80</v>
      </c>
      <c r="I483" s="6" t="s">
        <v>892</v>
      </c>
      <c r="J483" s="6" t="s">
        <v>38</v>
      </c>
      <c r="K483" s="6" t="s">
        <v>1776</v>
      </c>
      <c r="L483" s="6" t="s">
        <v>1776</v>
      </c>
      <c r="M483" s="6" t="s">
        <v>1780</v>
      </c>
      <c r="N483" s="6" t="s">
        <v>70</v>
      </c>
      <c r="O483" s="42" t="str">
        <f t="shared" si="7"/>
        <v>11487</v>
      </c>
    </row>
    <row r="484" spans="1:15" hidden="1">
      <c r="A484" s="6" t="s">
        <v>2790</v>
      </c>
      <c r="B484" s="6" t="s">
        <v>2791</v>
      </c>
      <c r="C484" s="6" t="s">
        <v>904</v>
      </c>
      <c r="D484" s="6" t="s">
        <v>1775</v>
      </c>
      <c r="E484" s="6" t="s">
        <v>39</v>
      </c>
      <c r="F484" s="6" t="s">
        <v>165</v>
      </c>
      <c r="G484" s="6" t="s">
        <v>207</v>
      </c>
      <c r="H484" s="6" t="s">
        <v>797</v>
      </c>
      <c r="I484" s="6" t="s">
        <v>905</v>
      </c>
      <c r="J484" s="6" t="s">
        <v>38</v>
      </c>
      <c r="K484" s="6" t="s">
        <v>1776</v>
      </c>
      <c r="L484" s="6" t="s">
        <v>1776</v>
      </c>
      <c r="M484" s="6" t="s">
        <v>1780</v>
      </c>
      <c r="N484" s="6" t="s">
        <v>195</v>
      </c>
      <c r="O484" s="42" t="str">
        <f t="shared" si="7"/>
        <v>11489</v>
      </c>
    </row>
    <row r="485" spans="1:15" hidden="1">
      <c r="A485" s="6" t="s">
        <v>2786</v>
      </c>
      <c r="B485" s="6" t="s">
        <v>2787</v>
      </c>
      <c r="C485" s="6" t="s">
        <v>941</v>
      </c>
      <c r="D485" s="6" t="s">
        <v>1775</v>
      </c>
      <c r="E485" s="6" t="s">
        <v>39</v>
      </c>
      <c r="F485" s="6" t="s">
        <v>40</v>
      </c>
      <c r="G485" s="6" t="s">
        <v>56</v>
      </c>
      <c r="H485" s="6" t="s">
        <v>234</v>
      </c>
      <c r="I485" s="6" t="s">
        <v>905</v>
      </c>
      <c r="J485" s="6" t="s">
        <v>38</v>
      </c>
      <c r="K485" s="6" t="s">
        <v>1776</v>
      </c>
      <c r="L485" s="6" t="s">
        <v>1776</v>
      </c>
      <c r="M485" s="6" t="s">
        <v>1780</v>
      </c>
      <c r="N485" s="6" t="s">
        <v>163</v>
      </c>
      <c r="O485" s="42" t="str">
        <f t="shared" si="7"/>
        <v>11495</v>
      </c>
    </row>
    <row r="486" spans="1:15" hidden="1">
      <c r="A486" s="6" t="s">
        <v>2736</v>
      </c>
      <c r="B486" s="6" t="s">
        <v>2737</v>
      </c>
      <c r="C486" s="6" t="s">
        <v>931</v>
      </c>
      <c r="D486" s="6" t="s">
        <v>1775</v>
      </c>
      <c r="E486" s="6" t="s">
        <v>39</v>
      </c>
      <c r="F486" s="6" t="s">
        <v>165</v>
      </c>
      <c r="G486" s="6" t="s">
        <v>134</v>
      </c>
      <c r="H486" s="6" t="s">
        <v>265</v>
      </c>
      <c r="I486" s="6" t="s">
        <v>932</v>
      </c>
      <c r="J486" s="6" t="s">
        <v>38</v>
      </c>
      <c r="K486" s="6" t="s">
        <v>1776</v>
      </c>
      <c r="L486" s="6" t="s">
        <v>1776</v>
      </c>
      <c r="M486" s="6" t="s">
        <v>1780</v>
      </c>
      <c r="N486" s="6" t="s">
        <v>195</v>
      </c>
      <c r="O486" s="42" t="str">
        <f t="shared" si="7"/>
        <v>11496</v>
      </c>
    </row>
    <row r="487" spans="1:15" hidden="1">
      <c r="A487" s="6" t="s">
        <v>2728</v>
      </c>
      <c r="B487" s="6" t="s">
        <v>2729</v>
      </c>
      <c r="C487" s="6" t="s">
        <v>1496</v>
      </c>
      <c r="D487" s="6" t="s">
        <v>1775</v>
      </c>
      <c r="E487" s="6" t="s">
        <v>39</v>
      </c>
      <c r="F487" s="6" t="s">
        <v>2003</v>
      </c>
      <c r="G487" s="6" t="s">
        <v>109</v>
      </c>
      <c r="H487" s="6" t="s">
        <v>672</v>
      </c>
      <c r="I487" s="6" t="s">
        <v>892</v>
      </c>
      <c r="J487" s="6" t="s">
        <v>38</v>
      </c>
      <c r="K487" s="6" t="s">
        <v>1776</v>
      </c>
      <c r="L487" s="6" t="s">
        <v>1776</v>
      </c>
      <c r="M487" s="6" t="s">
        <v>1780</v>
      </c>
      <c r="N487" s="6" t="s">
        <v>64</v>
      </c>
      <c r="O487" s="42" t="str">
        <f t="shared" si="7"/>
        <v>11497</v>
      </c>
    </row>
    <row r="488" spans="1:15" hidden="1">
      <c r="A488" s="6" t="s">
        <v>2788</v>
      </c>
      <c r="B488" s="6" t="s">
        <v>2789</v>
      </c>
      <c r="C488" s="6" t="s">
        <v>1132</v>
      </c>
      <c r="D488" s="6" t="s">
        <v>1775</v>
      </c>
      <c r="E488" s="6" t="s">
        <v>39</v>
      </c>
      <c r="F488" s="6" t="s">
        <v>40</v>
      </c>
      <c r="G488" s="6" t="s">
        <v>83</v>
      </c>
      <c r="H488" s="6" t="s">
        <v>291</v>
      </c>
      <c r="I488" s="6" t="s">
        <v>905</v>
      </c>
      <c r="J488" s="6" t="s">
        <v>38</v>
      </c>
      <c r="K488" s="6" t="s">
        <v>1776</v>
      </c>
      <c r="L488" s="6" t="s">
        <v>1776</v>
      </c>
      <c r="M488" s="6" t="s">
        <v>1780</v>
      </c>
      <c r="N488" s="6" t="s">
        <v>64</v>
      </c>
      <c r="O488" s="42" t="str">
        <f t="shared" si="7"/>
        <v>11499</v>
      </c>
    </row>
    <row r="489" spans="1:15" hidden="1">
      <c r="A489" s="6" t="s">
        <v>3692</v>
      </c>
      <c r="B489" s="6" t="s">
        <v>3693</v>
      </c>
      <c r="C489" s="9" t="s">
        <v>1416</v>
      </c>
      <c r="D489" s="8" t="s">
        <v>85</v>
      </c>
      <c r="E489" s="6" t="s">
        <v>39</v>
      </c>
      <c r="F489" s="6" t="s">
        <v>40</v>
      </c>
      <c r="G489" s="6" t="s">
        <v>83</v>
      </c>
      <c r="H489" s="6" t="s">
        <v>62</v>
      </c>
      <c r="I489" s="6" t="s">
        <v>892</v>
      </c>
      <c r="J489" s="6" t="s">
        <v>38</v>
      </c>
      <c r="K489" s="6" t="s">
        <v>1776</v>
      </c>
      <c r="L489" s="8" t="s">
        <v>263</v>
      </c>
      <c r="M489" s="6" t="s">
        <v>1780</v>
      </c>
      <c r="N489" s="6" t="s">
        <v>64</v>
      </c>
      <c r="O489" s="42" t="str">
        <f t="shared" si="7"/>
        <v>11500</v>
      </c>
    </row>
    <row r="490" spans="1:15" hidden="1">
      <c r="A490" s="6" t="s">
        <v>2362</v>
      </c>
      <c r="B490" s="6" t="s">
        <v>2363</v>
      </c>
      <c r="C490" s="6" t="s">
        <v>895</v>
      </c>
      <c r="D490" s="6" t="s">
        <v>1775</v>
      </c>
      <c r="E490" s="6" t="s">
        <v>39</v>
      </c>
      <c r="F490" s="6" t="s">
        <v>40</v>
      </c>
      <c r="G490" s="6" t="s">
        <v>896</v>
      </c>
      <c r="H490" s="6" t="s">
        <v>763</v>
      </c>
      <c r="I490" s="6" t="s">
        <v>897</v>
      </c>
      <c r="J490" s="6" t="s">
        <v>133</v>
      </c>
      <c r="K490" s="6" t="s">
        <v>1776</v>
      </c>
      <c r="L490" s="6" t="s">
        <v>1776</v>
      </c>
      <c r="M490" s="6" t="s">
        <v>1784</v>
      </c>
      <c r="N490" s="6" t="s">
        <v>163</v>
      </c>
      <c r="O490" s="42" t="str">
        <f t="shared" si="7"/>
        <v>11509</v>
      </c>
    </row>
    <row r="491" spans="1:15" hidden="1">
      <c r="A491" s="6" t="s">
        <v>2810</v>
      </c>
      <c r="B491" s="6" t="s">
        <v>2811</v>
      </c>
      <c r="C491" s="6" t="s">
        <v>1504</v>
      </c>
      <c r="D491" s="6" t="s">
        <v>1775</v>
      </c>
      <c r="E491" s="6" t="s">
        <v>39</v>
      </c>
      <c r="F491" s="6" t="s">
        <v>40</v>
      </c>
      <c r="G491" s="6" t="s">
        <v>109</v>
      </c>
      <c r="H491" s="6" t="s">
        <v>261</v>
      </c>
      <c r="I491" s="6" t="s">
        <v>908</v>
      </c>
      <c r="J491" s="6" t="s">
        <v>38</v>
      </c>
      <c r="K491" s="6" t="s">
        <v>1776</v>
      </c>
      <c r="L491" s="6" t="s">
        <v>1776</v>
      </c>
      <c r="M491" s="6" t="s">
        <v>1780</v>
      </c>
      <c r="N491" s="6" t="s">
        <v>64</v>
      </c>
      <c r="O491" s="42" t="str">
        <f t="shared" si="7"/>
        <v>11522</v>
      </c>
    </row>
    <row r="492" spans="1:15" hidden="1">
      <c r="A492" s="6" t="s">
        <v>2808</v>
      </c>
      <c r="B492" s="6" t="s">
        <v>2809</v>
      </c>
      <c r="C492" s="6" t="s">
        <v>1503</v>
      </c>
      <c r="D492" s="6" t="s">
        <v>1775</v>
      </c>
      <c r="E492" s="6" t="s">
        <v>39</v>
      </c>
      <c r="F492" s="6" t="s">
        <v>40</v>
      </c>
      <c r="G492" s="6" t="s">
        <v>106</v>
      </c>
      <c r="H492" s="6" t="s">
        <v>62</v>
      </c>
      <c r="I492" s="6" t="s">
        <v>908</v>
      </c>
      <c r="J492" s="6" t="s">
        <v>38</v>
      </c>
      <c r="K492" s="6" t="s">
        <v>1776</v>
      </c>
      <c r="L492" s="6" t="s">
        <v>1776</v>
      </c>
      <c r="M492" s="6" t="s">
        <v>1780</v>
      </c>
      <c r="N492" s="6" t="s">
        <v>64</v>
      </c>
      <c r="O492" s="42" t="str">
        <f t="shared" si="7"/>
        <v>11526</v>
      </c>
    </row>
    <row r="493" spans="1:15" hidden="1">
      <c r="A493" s="8" t="s">
        <v>3631</v>
      </c>
      <c r="B493" s="8" t="s">
        <v>1776</v>
      </c>
      <c r="C493" s="8" t="s">
        <v>1136</v>
      </c>
      <c r="D493" s="8" t="s">
        <v>85</v>
      </c>
      <c r="E493" s="8" t="s">
        <v>39</v>
      </c>
      <c r="F493" s="8" t="s">
        <v>40</v>
      </c>
      <c r="G493" s="8" t="s">
        <v>56</v>
      </c>
      <c r="H493" s="8" t="s">
        <v>62</v>
      </c>
      <c r="I493" s="8" t="s">
        <v>908</v>
      </c>
      <c r="J493" s="8" t="s">
        <v>38</v>
      </c>
      <c r="K493" s="6" t="s">
        <v>1776</v>
      </c>
      <c r="L493" s="8" t="s">
        <v>293</v>
      </c>
      <c r="M493" s="8" t="s">
        <v>1780</v>
      </c>
      <c r="N493" s="8" t="s">
        <v>64</v>
      </c>
      <c r="O493" s="42" t="str">
        <f t="shared" si="7"/>
        <v>11590</v>
      </c>
    </row>
    <row r="494" spans="1:15" hidden="1">
      <c r="A494" s="6" t="s">
        <v>2812</v>
      </c>
      <c r="B494" s="6" t="s">
        <v>2813</v>
      </c>
      <c r="C494" s="6" t="s">
        <v>1505</v>
      </c>
      <c r="D494" s="6" t="s">
        <v>1775</v>
      </c>
      <c r="E494" s="6" t="s">
        <v>39</v>
      </c>
      <c r="F494" s="6" t="s">
        <v>40</v>
      </c>
      <c r="G494" s="6" t="s">
        <v>87</v>
      </c>
      <c r="H494" s="6" t="s">
        <v>62</v>
      </c>
      <c r="I494" s="6" t="s">
        <v>908</v>
      </c>
      <c r="J494" s="6" t="s">
        <v>38</v>
      </c>
      <c r="K494" s="6" t="s">
        <v>1776</v>
      </c>
      <c r="L494" s="6" t="s">
        <v>1776</v>
      </c>
      <c r="M494" s="6" t="s">
        <v>1780</v>
      </c>
      <c r="N494" s="6" t="s">
        <v>64</v>
      </c>
      <c r="O494" s="42" t="str">
        <f t="shared" si="7"/>
        <v>11591</v>
      </c>
    </row>
    <row r="495" spans="1:15" hidden="1">
      <c r="A495" s="6" t="s">
        <v>2814</v>
      </c>
      <c r="B495" s="6" t="s">
        <v>2815</v>
      </c>
      <c r="C495" s="6" t="s">
        <v>1425</v>
      </c>
      <c r="D495" s="6" t="s">
        <v>1775</v>
      </c>
      <c r="E495" s="6" t="s">
        <v>39</v>
      </c>
      <c r="F495" s="6" t="s">
        <v>40</v>
      </c>
      <c r="G495" s="6" t="s">
        <v>83</v>
      </c>
      <c r="H495" s="6" t="s">
        <v>509</v>
      </c>
      <c r="I495" s="6" t="s">
        <v>705</v>
      </c>
      <c r="J495" s="6" t="s">
        <v>38</v>
      </c>
      <c r="K495" s="6" t="s">
        <v>1776</v>
      </c>
      <c r="L495" s="6" t="s">
        <v>1776</v>
      </c>
      <c r="M495" s="6" t="s">
        <v>1780</v>
      </c>
      <c r="N495" s="6" t="s">
        <v>195</v>
      </c>
      <c r="O495" s="42" t="str">
        <f t="shared" si="7"/>
        <v>11592</v>
      </c>
    </row>
    <row r="496" spans="1:15" hidden="1">
      <c r="A496" s="6" t="s">
        <v>2816</v>
      </c>
      <c r="B496" s="6" t="s">
        <v>2817</v>
      </c>
      <c r="C496" s="6" t="s">
        <v>1506</v>
      </c>
      <c r="D496" s="6" t="s">
        <v>1775</v>
      </c>
      <c r="E496" s="6" t="s">
        <v>39</v>
      </c>
      <c r="F496" s="6" t="s">
        <v>2003</v>
      </c>
      <c r="G496" s="6" t="s">
        <v>109</v>
      </c>
      <c r="H496" s="6" t="s">
        <v>1119</v>
      </c>
      <c r="I496" s="6" t="s">
        <v>908</v>
      </c>
      <c r="J496" s="6" t="s">
        <v>38</v>
      </c>
      <c r="K496" s="6" t="s">
        <v>1776</v>
      </c>
      <c r="L496" s="6" t="s">
        <v>1776</v>
      </c>
      <c r="M496" s="6" t="s">
        <v>1780</v>
      </c>
      <c r="N496" s="6" t="s">
        <v>64</v>
      </c>
      <c r="O496" s="42" t="str">
        <f t="shared" si="7"/>
        <v>11593</v>
      </c>
    </row>
    <row r="497" spans="1:15" hidden="1">
      <c r="A497" s="6" t="s">
        <v>2750</v>
      </c>
      <c r="B497" s="6" t="s">
        <v>2751</v>
      </c>
      <c r="C497" s="6" t="s">
        <v>1127</v>
      </c>
      <c r="D497" s="6" t="s">
        <v>1775</v>
      </c>
      <c r="E497" s="6" t="s">
        <v>39</v>
      </c>
      <c r="F497" s="6" t="s">
        <v>187</v>
      </c>
      <c r="G497" s="6" t="s">
        <v>187</v>
      </c>
      <c r="H497" s="6" t="s">
        <v>666</v>
      </c>
      <c r="I497" s="6" t="s">
        <v>901</v>
      </c>
      <c r="J497" s="6" t="s">
        <v>38</v>
      </c>
      <c r="K497" s="6" t="s">
        <v>1776</v>
      </c>
      <c r="L497" s="6" t="s">
        <v>1776</v>
      </c>
      <c r="M497" s="6" t="s">
        <v>1780</v>
      </c>
      <c r="N497" s="6" t="s">
        <v>195</v>
      </c>
      <c r="O497" s="42" t="str">
        <f t="shared" si="7"/>
        <v>11600</v>
      </c>
    </row>
    <row r="498" spans="1:15" hidden="1">
      <c r="A498" s="6" t="s">
        <v>2752</v>
      </c>
      <c r="B498" s="6" t="s">
        <v>2753</v>
      </c>
      <c r="C498" s="6" t="s">
        <v>933</v>
      </c>
      <c r="D498" s="6" t="s">
        <v>1775</v>
      </c>
      <c r="E498" s="6" t="s">
        <v>39</v>
      </c>
      <c r="F498" s="6" t="s">
        <v>40</v>
      </c>
      <c r="G498" s="6" t="s">
        <v>457</v>
      </c>
      <c r="H498" s="6" t="s">
        <v>691</v>
      </c>
      <c r="I498" s="6" t="s">
        <v>934</v>
      </c>
      <c r="J498" s="6" t="s">
        <v>133</v>
      </c>
      <c r="K498" s="6" t="s">
        <v>1776</v>
      </c>
      <c r="L498" s="6" t="s">
        <v>1776</v>
      </c>
      <c r="M498" s="6" t="s">
        <v>1784</v>
      </c>
      <c r="N498" s="6" t="s">
        <v>70</v>
      </c>
      <c r="O498" s="42" t="str">
        <f t="shared" si="7"/>
        <v>11601</v>
      </c>
    </row>
    <row r="499" spans="1:15" hidden="1">
      <c r="A499" s="6" t="s">
        <v>2792</v>
      </c>
      <c r="B499" s="6" t="s">
        <v>2793</v>
      </c>
      <c r="C499" s="6" t="s">
        <v>1500</v>
      </c>
      <c r="D499" s="6" t="s">
        <v>1775</v>
      </c>
      <c r="E499" s="6" t="s">
        <v>39</v>
      </c>
      <c r="F499" s="6" t="s">
        <v>40</v>
      </c>
      <c r="G499" s="6" t="s">
        <v>253</v>
      </c>
      <c r="H499" s="6" t="s">
        <v>258</v>
      </c>
      <c r="I499" s="6" t="s">
        <v>939</v>
      </c>
      <c r="J499" s="6" t="s">
        <v>38</v>
      </c>
      <c r="K499" s="6" t="s">
        <v>1776</v>
      </c>
      <c r="L499" s="6" t="s">
        <v>1776</v>
      </c>
      <c r="M499" s="6" t="s">
        <v>1966</v>
      </c>
      <c r="N499" s="6" t="s">
        <v>64</v>
      </c>
      <c r="O499" s="42" t="str">
        <f t="shared" si="7"/>
        <v>11602</v>
      </c>
    </row>
    <row r="500" spans="1:15" hidden="1">
      <c r="A500" s="6" t="s">
        <v>2754</v>
      </c>
      <c r="B500" s="6" t="s">
        <v>2755</v>
      </c>
      <c r="C500" s="6" t="s">
        <v>935</v>
      </c>
      <c r="D500" s="6" t="s">
        <v>1775</v>
      </c>
      <c r="E500" s="6" t="s">
        <v>39</v>
      </c>
      <c r="F500" s="6" t="s">
        <v>40</v>
      </c>
      <c r="G500" s="6" t="s">
        <v>489</v>
      </c>
      <c r="H500" s="6" t="s">
        <v>603</v>
      </c>
      <c r="I500" s="6" t="s">
        <v>906</v>
      </c>
      <c r="J500" s="6" t="s">
        <v>38</v>
      </c>
      <c r="K500" s="6" t="s">
        <v>1776</v>
      </c>
      <c r="L500" s="6" t="s">
        <v>1776</v>
      </c>
      <c r="M500" s="6" t="s">
        <v>1780</v>
      </c>
      <c r="N500" s="6" t="s">
        <v>70</v>
      </c>
      <c r="O500" s="42" t="str">
        <f t="shared" si="7"/>
        <v>11603</v>
      </c>
    </row>
    <row r="501" spans="1:15" hidden="1">
      <c r="A501" s="6" t="s">
        <v>2756</v>
      </c>
      <c r="B501" s="6" t="s">
        <v>2757</v>
      </c>
      <c r="C501" s="6" t="s">
        <v>898</v>
      </c>
      <c r="D501" s="6" t="s">
        <v>1775</v>
      </c>
      <c r="E501" s="6" t="s">
        <v>39</v>
      </c>
      <c r="F501" s="6" t="s">
        <v>40</v>
      </c>
      <c r="G501" s="6" t="s">
        <v>207</v>
      </c>
      <c r="H501" s="6" t="s">
        <v>679</v>
      </c>
      <c r="I501" s="6" t="s">
        <v>899</v>
      </c>
      <c r="J501" s="6" t="s">
        <v>133</v>
      </c>
      <c r="K501" s="6" t="s">
        <v>1776</v>
      </c>
      <c r="L501" s="6" t="s">
        <v>1776</v>
      </c>
      <c r="M501" s="6" t="s">
        <v>1966</v>
      </c>
      <c r="N501" s="6" t="s">
        <v>195</v>
      </c>
      <c r="O501" s="42" t="str">
        <f t="shared" si="7"/>
        <v>11605</v>
      </c>
    </row>
    <row r="502" spans="1:15" hidden="1">
      <c r="A502" s="6" t="s">
        <v>2758</v>
      </c>
      <c r="B502" s="6" t="s">
        <v>2759</v>
      </c>
      <c r="C502" s="6" t="s">
        <v>1128</v>
      </c>
      <c r="D502" s="6" t="s">
        <v>1775</v>
      </c>
      <c r="E502" s="6" t="s">
        <v>39</v>
      </c>
      <c r="F502" s="6" t="s">
        <v>187</v>
      </c>
      <c r="G502" s="6" t="s">
        <v>187</v>
      </c>
      <c r="H502" s="6" t="s">
        <v>666</v>
      </c>
      <c r="I502" s="6" t="s">
        <v>899</v>
      </c>
      <c r="J502" s="6" t="s">
        <v>38</v>
      </c>
      <c r="K502" s="6" t="s">
        <v>1776</v>
      </c>
      <c r="L502" s="6" t="s">
        <v>1776</v>
      </c>
      <c r="M502" s="6" t="s">
        <v>1780</v>
      </c>
      <c r="N502" s="6" t="s">
        <v>195</v>
      </c>
      <c r="O502" s="42" t="str">
        <f t="shared" si="7"/>
        <v>11607</v>
      </c>
    </row>
    <row r="503" spans="1:15" hidden="1">
      <c r="A503" s="6" t="s">
        <v>1802</v>
      </c>
      <c r="B503" s="6" t="s">
        <v>1803</v>
      </c>
      <c r="C503" s="6" t="s">
        <v>1497</v>
      </c>
      <c r="D503" s="6" t="s">
        <v>1775</v>
      </c>
      <c r="E503" s="6" t="s">
        <v>39</v>
      </c>
      <c r="F503" s="6" t="s">
        <v>40</v>
      </c>
      <c r="G503" s="6" t="s">
        <v>87</v>
      </c>
      <c r="H503" s="6" t="s">
        <v>509</v>
      </c>
      <c r="I503" s="6" t="s">
        <v>901</v>
      </c>
      <c r="J503" s="6" t="s">
        <v>38</v>
      </c>
      <c r="K503" s="6" t="s">
        <v>1776</v>
      </c>
      <c r="L503" s="6" t="s">
        <v>1776</v>
      </c>
      <c r="M503" s="6" t="s">
        <v>1780</v>
      </c>
      <c r="N503" s="6" t="s">
        <v>195</v>
      </c>
      <c r="O503" s="42" t="str">
        <f t="shared" si="7"/>
        <v>11608</v>
      </c>
    </row>
    <row r="504" spans="1:15" hidden="1">
      <c r="A504" s="6" t="s">
        <v>3182</v>
      </c>
      <c r="B504" s="6" t="s">
        <v>3183</v>
      </c>
      <c r="C504" s="6" t="s">
        <v>1498</v>
      </c>
      <c r="D504" s="6" t="s">
        <v>1775</v>
      </c>
      <c r="E504" s="6" t="s">
        <v>39</v>
      </c>
      <c r="F504" s="6" t="s">
        <v>40</v>
      </c>
      <c r="G504" s="6" t="s">
        <v>87</v>
      </c>
      <c r="H504" s="6" t="s">
        <v>509</v>
      </c>
      <c r="I504" s="6" t="s">
        <v>901</v>
      </c>
      <c r="J504" s="6" t="s">
        <v>38</v>
      </c>
      <c r="K504" s="6" t="s">
        <v>1776</v>
      </c>
      <c r="L504" s="6" t="s">
        <v>1776</v>
      </c>
      <c r="M504" s="6" t="s">
        <v>1780</v>
      </c>
      <c r="N504" s="6" t="s">
        <v>195</v>
      </c>
      <c r="O504" s="42" t="str">
        <f t="shared" si="7"/>
        <v>11609</v>
      </c>
    </row>
    <row r="505" spans="1:15" hidden="1">
      <c r="A505" s="6" t="s">
        <v>2764</v>
      </c>
      <c r="B505" s="6" t="s">
        <v>2765</v>
      </c>
      <c r="C505" s="6" t="s">
        <v>900</v>
      </c>
      <c r="D505" s="6" t="s">
        <v>1775</v>
      </c>
      <c r="E505" s="6" t="s">
        <v>39</v>
      </c>
      <c r="F505" s="6" t="s">
        <v>40</v>
      </c>
      <c r="G505" s="6" t="s">
        <v>207</v>
      </c>
      <c r="H505" s="6" t="s">
        <v>272</v>
      </c>
      <c r="I505" s="6" t="s">
        <v>901</v>
      </c>
      <c r="J505" s="6" t="s">
        <v>133</v>
      </c>
      <c r="K505" s="6" t="s">
        <v>1776</v>
      </c>
      <c r="L505" s="6" t="s">
        <v>1776</v>
      </c>
      <c r="M505" s="6" t="s">
        <v>1966</v>
      </c>
      <c r="N505" s="6" t="s">
        <v>70</v>
      </c>
      <c r="O505" s="42" t="str">
        <f t="shared" si="7"/>
        <v>11610</v>
      </c>
    </row>
    <row r="506" spans="1:15" hidden="1">
      <c r="A506" s="6" t="s">
        <v>2766</v>
      </c>
      <c r="B506" s="6" t="s">
        <v>2767</v>
      </c>
      <c r="C506" s="6" t="s">
        <v>1499</v>
      </c>
      <c r="D506" s="6" t="s">
        <v>1775</v>
      </c>
      <c r="E506" s="6" t="s">
        <v>39</v>
      </c>
      <c r="F506" s="6" t="s">
        <v>40</v>
      </c>
      <c r="G506" s="6" t="s">
        <v>896</v>
      </c>
      <c r="H506" s="6" t="s">
        <v>763</v>
      </c>
      <c r="I506" s="6" t="s">
        <v>901</v>
      </c>
      <c r="J506" s="6" t="s">
        <v>133</v>
      </c>
      <c r="K506" s="6" t="s">
        <v>1776</v>
      </c>
      <c r="L506" s="6" t="s">
        <v>1776</v>
      </c>
      <c r="M506" s="6" t="s">
        <v>1784</v>
      </c>
      <c r="N506" s="6" t="s">
        <v>121</v>
      </c>
      <c r="O506" s="42" t="str">
        <f t="shared" si="7"/>
        <v>11611</v>
      </c>
    </row>
    <row r="507" spans="1:15" hidden="1">
      <c r="A507" s="6" t="s">
        <v>2768</v>
      </c>
      <c r="B507" s="6" t="s">
        <v>2769</v>
      </c>
      <c r="C507" s="6" t="s">
        <v>902</v>
      </c>
      <c r="D507" s="6" t="s">
        <v>1775</v>
      </c>
      <c r="E507" s="6" t="s">
        <v>39</v>
      </c>
      <c r="F507" s="6" t="s">
        <v>40</v>
      </c>
      <c r="G507" s="6" t="s">
        <v>207</v>
      </c>
      <c r="H507" s="6" t="s">
        <v>679</v>
      </c>
      <c r="I507" s="6" t="s">
        <v>903</v>
      </c>
      <c r="J507" s="6" t="s">
        <v>133</v>
      </c>
      <c r="K507" s="6" t="s">
        <v>1776</v>
      </c>
      <c r="L507" s="6" t="s">
        <v>1776</v>
      </c>
      <c r="M507" s="6" t="s">
        <v>1966</v>
      </c>
      <c r="N507" s="6" t="s">
        <v>195</v>
      </c>
      <c r="O507" s="42" t="str">
        <f t="shared" si="7"/>
        <v>11613</v>
      </c>
    </row>
    <row r="508" spans="1:15" hidden="1">
      <c r="A508" s="6" t="s">
        <v>2770</v>
      </c>
      <c r="B508" s="6" t="s">
        <v>2771</v>
      </c>
      <c r="C508" s="6" t="s">
        <v>936</v>
      </c>
      <c r="D508" s="6" t="s">
        <v>1775</v>
      </c>
      <c r="E508" s="6" t="s">
        <v>39</v>
      </c>
      <c r="F508" s="6" t="s">
        <v>40</v>
      </c>
      <c r="G508" s="6" t="s">
        <v>83</v>
      </c>
      <c r="H508" s="6" t="s">
        <v>258</v>
      </c>
      <c r="I508" s="6" t="s">
        <v>903</v>
      </c>
      <c r="J508" s="6" t="s">
        <v>38</v>
      </c>
      <c r="K508" s="6" t="s">
        <v>1776</v>
      </c>
      <c r="L508" s="6" t="s">
        <v>1776</v>
      </c>
      <c r="M508" s="6" t="s">
        <v>1966</v>
      </c>
      <c r="N508" s="6" t="s">
        <v>64</v>
      </c>
      <c r="O508" s="42" t="str">
        <f t="shared" si="7"/>
        <v>11614</v>
      </c>
    </row>
    <row r="509" spans="1:15" hidden="1">
      <c r="A509" s="6" t="s">
        <v>2772</v>
      </c>
      <c r="B509" s="6" t="s">
        <v>2773</v>
      </c>
      <c r="C509" s="6" t="s">
        <v>937</v>
      </c>
      <c r="D509" s="6" t="s">
        <v>1775</v>
      </c>
      <c r="E509" s="6" t="s">
        <v>39</v>
      </c>
      <c r="F509" s="6" t="s">
        <v>40</v>
      </c>
      <c r="G509" s="6" t="s">
        <v>83</v>
      </c>
      <c r="H509" s="6" t="s">
        <v>91</v>
      </c>
      <c r="I509" s="6" t="s">
        <v>903</v>
      </c>
      <c r="J509" s="6" t="s">
        <v>38</v>
      </c>
      <c r="K509" s="6" t="s">
        <v>1776</v>
      </c>
      <c r="L509" s="6" t="s">
        <v>1776</v>
      </c>
      <c r="M509" s="6" t="s">
        <v>1780</v>
      </c>
      <c r="N509" s="6" t="s">
        <v>70</v>
      </c>
      <c r="O509" s="42" t="str">
        <f t="shared" si="7"/>
        <v>11615</v>
      </c>
    </row>
    <row r="510" spans="1:15" hidden="1">
      <c r="A510" s="6" t="s">
        <v>2774</v>
      </c>
      <c r="B510" s="6" t="s">
        <v>2775</v>
      </c>
      <c r="C510" s="6" t="s">
        <v>1421</v>
      </c>
      <c r="D510" s="6" t="s">
        <v>1775</v>
      </c>
      <c r="E510" s="6" t="s">
        <v>39</v>
      </c>
      <c r="F510" s="6" t="s">
        <v>40</v>
      </c>
      <c r="G510" s="6" t="s">
        <v>382</v>
      </c>
      <c r="H510" s="6" t="s">
        <v>1422</v>
      </c>
      <c r="I510" s="6" t="s">
        <v>903</v>
      </c>
      <c r="J510" s="6" t="s">
        <v>133</v>
      </c>
      <c r="K510" s="6" t="s">
        <v>1776</v>
      </c>
      <c r="L510" s="6" t="s">
        <v>1776</v>
      </c>
      <c r="M510" s="6" t="s">
        <v>1784</v>
      </c>
      <c r="N510" s="6" t="s">
        <v>121</v>
      </c>
      <c r="O510" s="42" t="str">
        <f t="shared" si="7"/>
        <v>11618</v>
      </c>
    </row>
    <row r="511" spans="1:15" hidden="1">
      <c r="A511" s="6" t="s">
        <v>2776</v>
      </c>
      <c r="B511" s="6" t="s">
        <v>2777</v>
      </c>
      <c r="C511" s="6" t="s">
        <v>1129</v>
      </c>
      <c r="D511" s="6" t="s">
        <v>1775</v>
      </c>
      <c r="E511" s="6" t="s">
        <v>39</v>
      </c>
      <c r="F511" s="6" t="s">
        <v>40</v>
      </c>
      <c r="G511" s="6" t="s">
        <v>127</v>
      </c>
      <c r="H511" s="6" t="s">
        <v>80</v>
      </c>
      <c r="I511" s="6" t="s">
        <v>903</v>
      </c>
      <c r="J511" s="6" t="s">
        <v>38</v>
      </c>
      <c r="K511" s="6" t="s">
        <v>1776</v>
      </c>
      <c r="L511" s="6" t="s">
        <v>1776</v>
      </c>
      <c r="M511" s="6" t="s">
        <v>1780</v>
      </c>
      <c r="N511" s="6" t="s">
        <v>70</v>
      </c>
      <c r="O511" s="42" t="str">
        <f t="shared" si="7"/>
        <v>11619</v>
      </c>
    </row>
    <row r="512" spans="1:15" hidden="1">
      <c r="A512" s="6" t="s">
        <v>2778</v>
      </c>
      <c r="B512" s="6" t="s">
        <v>2779</v>
      </c>
      <c r="C512" s="6" t="s">
        <v>938</v>
      </c>
      <c r="D512" s="6" t="s">
        <v>1775</v>
      </c>
      <c r="E512" s="6" t="s">
        <v>39</v>
      </c>
      <c r="F512" s="6" t="s">
        <v>40</v>
      </c>
      <c r="G512" s="6" t="s">
        <v>67</v>
      </c>
      <c r="H512" s="6" t="s">
        <v>258</v>
      </c>
      <c r="I512" s="6" t="s">
        <v>939</v>
      </c>
      <c r="J512" s="6" t="s">
        <v>38</v>
      </c>
      <c r="K512" s="6" t="s">
        <v>1776</v>
      </c>
      <c r="L512" s="6" t="s">
        <v>1776</v>
      </c>
      <c r="M512" s="6" t="s">
        <v>1966</v>
      </c>
      <c r="N512" s="6" t="s">
        <v>64</v>
      </c>
      <c r="O512" s="42" t="str">
        <f t="shared" si="7"/>
        <v>11622</v>
      </c>
    </row>
    <row r="513" spans="1:15" hidden="1">
      <c r="A513" s="6" t="s">
        <v>2780</v>
      </c>
      <c r="B513" s="6" t="s">
        <v>2781</v>
      </c>
      <c r="C513" s="6" t="s">
        <v>940</v>
      </c>
      <c r="D513" s="6" t="s">
        <v>1775</v>
      </c>
      <c r="E513" s="6" t="s">
        <v>39</v>
      </c>
      <c r="F513" s="6" t="s">
        <v>40</v>
      </c>
      <c r="G513" s="6" t="s">
        <v>134</v>
      </c>
      <c r="H513" s="6" t="s">
        <v>265</v>
      </c>
      <c r="I513" s="6" t="s">
        <v>939</v>
      </c>
      <c r="J513" s="6" t="s">
        <v>38</v>
      </c>
      <c r="K513" s="6" t="s">
        <v>1776</v>
      </c>
      <c r="L513" s="6" t="s">
        <v>1776</v>
      </c>
      <c r="M513" s="6" t="s">
        <v>1966</v>
      </c>
      <c r="N513" s="6" t="s">
        <v>64</v>
      </c>
      <c r="O513" s="42" t="str">
        <f t="shared" si="7"/>
        <v>11623</v>
      </c>
    </row>
    <row r="514" spans="1:15" hidden="1">
      <c r="A514" s="6" t="s">
        <v>2782</v>
      </c>
      <c r="B514" s="6" t="s">
        <v>2783</v>
      </c>
      <c r="C514" s="6" t="s">
        <v>1130</v>
      </c>
      <c r="D514" s="6" t="s">
        <v>1775</v>
      </c>
      <c r="E514" s="6" t="s">
        <v>39</v>
      </c>
      <c r="F514" s="6" t="s">
        <v>197</v>
      </c>
      <c r="G514" s="6" t="s">
        <v>134</v>
      </c>
      <c r="H514" s="6" t="s">
        <v>265</v>
      </c>
      <c r="I514" s="6" t="s">
        <v>939</v>
      </c>
      <c r="J514" s="6" t="s">
        <v>133</v>
      </c>
      <c r="K514" s="6" t="s">
        <v>1776</v>
      </c>
      <c r="L514" s="6" t="s">
        <v>1776</v>
      </c>
      <c r="M514" s="6" t="s">
        <v>1966</v>
      </c>
      <c r="N514" s="6" t="s">
        <v>195</v>
      </c>
      <c r="O514" s="42" t="str">
        <f t="shared" si="7"/>
        <v>11625</v>
      </c>
    </row>
    <row r="515" spans="1:15" hidden="1">
      <c r="A515" s="8" t="s">
        <v>3681</v>
      </c>
      <c r="B515" s="8" t="s">
        <v>1776</v>
      </c>
      <c r="C515" s="8" t="s">
        <v>1501</v>
      </c>
      <c r="D515" s="8" t="s">
        <v>85</v>
      </c>
      <c r="E515" s="8" t="s">
        <v>39</v>
      </c>
      <c r="F515" s="8" t="s">
        <v>40</v>
      </c>
      <c r="G515" s="8" t="s">
        <v>134</v>
      </c>
      <c r="H515" s="8" t="s">
        <v>265</v>
      </c>
      <c r="I515" s="8" t="s">
        <v>1135</v>
      </c>
      <c r="J515" s="8" t="s">
        <v>133</v>
      </c>
      <c r="K515" s="6" t="s">
        <v>1776</v>
      </c>
      <c r="L515" s="8" t="s">
        <v>1502</v>
      </c>
      <c r="M515" s="8" t="s">
        <v>1966</v>
      </c>
      <c r="N515" s="8" t="s">
        <v>64</v>
      </c>
      <c r="O515" s="42" t="str">
        <f t="shared" si="7"/>
        <v>11627</v>
      </c>
    </row>
    <row r="516" spans="1:15" hidden="1">
      <c r="A516" s="6" t="s">
        <v>2796</v>
      </c>
      <c r="B516" s="6" t="s">
        <v>2797</v>
      </c>
      <c r="C516" s="6" t="s">
        <v>1423</v>
      </c>
      <c r="D516" s="6" t="s">
        <v>1775</v>
      </c>
      <c r="E516" s="6" t="s">
        <v>39</v>
      </c>
      <c r="F516" s="6" t="s">
        <v>40</v>
      </c>
      <c r="G516" s="6" t="s">
        <v>318</v>
      </c>
      <c r="H516" s="6" t="s">
        <v>319</v>
      </c>
      <c r="I516" s="6" t="s">
        <v>1135</v>
      </c>
      <c r="J516" s="6" t="s">
        <v>38</v>
      </c>
      <c r="K516" s="6" t="s">
        <v>1776</v>
      </c>
      <c r="L516" s="6" t="s">
        <v>1776</v>
      </c>
      <c r="M516" s="6" t="s">
        <v>1780</v>
      </c>
      <c r="N516" s="6" t="s">
        <v>64</v>
      </c>
      <c r="O516" s="42" t="str">
        <f t="shared" si="7"/>
        <v>11629</v>
      </c>
    </row>
    <row r="517" spans="1:15" hidden="1">
      <c r="A517" s="6" t="s">
        <v>2798</v>
      </c>
      <c r="B517" s="6" t="s">
        <v>2799</v>
      </c>
      <c r="C517" s="6" t="s">
        <v>1133</v>
      </c>
      <c r="D517" s="6" t="s">
        <v>1775</v>
      </c>
      <c r="E517" s="6" t="s">
        <v>39</v>
      </c>
      <c r="F517" s="6" t="s">
        <v>165</v>
      </c>
      <c r="G517" s="6" t="s">
        <v>166</v>
      </c>
      <c r="H517" s="6" t="s">
        <v>1134</v>
      </c>
      <c r="I517" s="6" t="s">
        <v>1135</v>
      </c>
      <c r="J517" s="6" t="s">
        <v>38</v>
      </c>
      <c r="K517" s="6" t="s">
        <v>1776</v>
      </c>
      <c r="L517" s="6" t="s">
        <v>1776</v>
      </c>
      <c r="M517" s="6" t="s">
        <v>1780</v>
      </c>
      <c r="N517" s="6" t="s">
        <v>195</v>
      </c>
      <c r="O517" s="42" t="str">
        <f t="shared" si="7"/>
        <v>11630</v>
      </c>
    </row>
    <row r="518" spans="1:15" hidden="1">
      <c r="A518" s="6" t="s">
        <v>2800</v>
      </c>
      <c r="B518" s="6" t="s">
        <v>2801</v>
      </c>
      <c r="C518" s="6" t="s">
        <v>1424</v>
      </c>
      <c r="D518" s="6" t="s">
        <v>1775</v>
      </c>
      <c r="E518" s="6" t="s">
        <v>39</v>
      </c>
      <c r="F518" s="6" t="s">
        <v>40</v>
      </c>
      <c r="G518" s="6" t="s">
        <v>249</v>
      </c>
      <c r="H518" s="6" t="s">
        <v>603</v>
      </c>
      <c r="I518" s="6" t="s">
        <v>1135</v>
      </c>
      <c r="J518" s="6" t="s">
        <v>38</v>
      </c>
      <c r="K518" s="6" t="s">
        <v>1776</v>
      </c>
      <c r="L518" s="6" t="s">
        <v>1776</v>
      </c>
      <c r="M518" s="6" t="s">
        <v>1780</v>
      </c>
      <c r="N518" s="6" t="s">
        <v>70</v>
      </c>
      <c r="O518" s="42" t="str">
        <f t="shared" ref="O518:O581" si="8">A518</f>
        <v>11631</v>
      </c>
    </row>
    <row r="519" spans="1:15" hidden="1">
      <c r="A519" s="6" t="s">
        <v>2802</v>
      </c>
      <c r="B519" s="6" t="s">
        <v>2803</v>
      </c>
      <c r="C519" s="6" t="s">
        <v>1278</v>
      </c>
      <c r="D519" s="6" t="s">
        <v>1775</v>
      </c>
      <c r="E519" s="6" t="s">
        <v>39</v>
      </c>
      <c r="F519" s="6" t="s">
        <v>165</v>
      </c>
      <c r="G519" s="6" t="s">
        <v>134</v>
      </c>
      <c r="H519" s="6" t="s">
        <v>265</v>
      </c>
      <c r="I519" s="6" t="s">
        <v>1135</v>
      </c>
      <c r="J519" s="6" t="s">
        <v>38</v>
      </c>
      <c r="K519" s="6" t="s">
        <v>1776</v>
      </c>
      <c r="L519" s="6" t="s">
        <v>1776</v>
      </c>
      <c r="M519" s="6" t="s">
        <v>1780</v>
      </c>
      <c r="N519" s="6" t="s">
        <v>195</v>
      </c>
      <c r="O519" s="42" t="str">
        <f t="shared" si="8"/>
        <v>11632</v>
      </c>
    </row>
    <row r="520" spans="1:15" hidden="1">
      <c r="A520" s="6" t="s">
        <v>2794</v>
      </c>
      <c r="B520" s="6" t="s">
        <v>2795</v>
      </c>
      <c r="C520" s="6" t="s">
        <v>1277</v>
      </c>
      <c r="D520" s="6" t="s">
        <v>1775</v>
      </c>
      <c r="E520" s="6" t="s">
        <v>39</v>
      </c>
      <c r="F520" s="6" t="s">
        <v>40</v>
      </c>
      <c r="G520" s="6" t="s">
        <v>177</v>
      </c>
      <c r="H520" s="6" t="s">
        <v>685</v>
      </c>
      <c r="I520" s="6" t="s">
        <v>1135</v>
      </c>
      <c r="J520" s="6" t="s">
        <v>38</v>
      </c>
      <c r="K520" s="6" t="s">
        <v>1776</v>
      </c>
      <c r="L520" s="6" t="s">
        <v>1776</v>
      </c>
      <c r="M520" s="6" t="s">
        <v>1780</v>
      </c>
      <c r="N520" s="6" t="s">
        <v>64</v>
      </c>
      <c r="O520" s="42" t="str">
        <f t="shared" si="8"/>
        <v>11634</v>
      </c>
    </row>
    <row r="521" spans="1:15" hidden="1">
      <c r="A521" s="6" t="s">
        <v>2804</v>
      </c>
      <c r="B521" s="6" t="s">
        <v>2805</v>
      </c>
      <c r="C521" s="6" t="s">
        <v>1279</v>
      </c>
      <c r="D521" s="6" t="s">
        <v>1775</v>
      </c>
      <c r="E521" s="6" t="s">
        <v>39</v>
      </c>
      <c r="F521" s="6" t="s">
        <v>40</v>
      </c>
      <c r="G521" s="6" t="s">
        <v>489</v>
      </c>
      <c r="H521" s="6" t="s">
        <v>288</v>
      </c>
      <c r="I521" s="6" t="s">
        <v>1280</v>
      </c>
      <c r="J521" s="6" t="s">
        <v>38</v>
      </c>
      <c r="K521" s="6" t="s">
        <v>1776</v>
      </c>
      <c r="L521" s="6" t="s">
        <v>1776</v>
      </c>
      <c r="M521" s="6" t="s">
        <v>1780</v>
      </c>
      <c r="N521" s="6" t="s">
        <v>74</v>
      </c>
      <c r="O521" s="42" t="str">
        <f t="shared" si="8"/>
        <v>11636</v>
      </c>
    </row>
    <row r="522" spans="1:15" hidden="1">
      <c r="A522" s="6" t="s">
        <v>2806</v>
      </c>
      <c r="B522" s="6" t="s">
        <v>2807</v>
      </c>
      <c r="C522" s="6" t="s">
        <v>907</v>
      </c>
      <c r="D522" s="6" t="s">
        <v>1775</v>
      </c>
      <c r="E522" s="6" t="s">
        <v>39</v>
      </c>
      <c r="F522" s="6" t="s">
        <v>40</v>
      </c>
      <c r="G522" s="6" t="s">
        <v>318</v>
      </c>
      <c r="H522" s="6" t="s">
        <v>319</v>
      </c>
      <c r="I522" s="6" t="s">
        <v>908</v>
      </c>
      <c r="J522" s="6" t="s">
        <v>38</v>
      </c>
      <c r="K522" s="6" t="s">
        <v>1776</v>
      </c>
      <c r="L522" s="6" t="s">
        <v>1776</v>
      </c>
      <c r="M522" s="6" t="s">
        <v>1780</v>
      </c>
      <c r="N522" s="6" t="s">
        <v>64</v>
      </c>
      <c r="O522" s="42" t="str">
        <f t="shared" si="8"/>
        <v>11637</v>
      </c>
    </row>
    <row r="523" spans="1:15" hidden="1">
      <c r="A523" s="6" t="s">
        <v>2818</v>
      </c>
      <c r="B523" s="6" t="s">
        <v>2819</v>
      </c>
      <c r="C523" s="6" t="s">
        <v>1507</v>
      </c>
      <c r="D523" s="6" t="s">
        <v>1775</v>
      </c>
      <c r="E523" s="6" t="s">
        <v>39</v>
      </c>
      <c r="F523" s="6" t="s">
        <v>40</v>
      </c>
      <c r="G523" s="6" t="s">
        <v>134</v>
      </c>
      <c r="H523" s="6" t="s">
        <v>265</v>
      </c>
      <c r="I523" s="6" t="s">
        <v>1508</v>
      </c>
      <c r="J523" s="6" t="s">
        <v>133</v>
      </c>
      <c r="K523" s="6" t="s">
        <v>1776</v>
      </c>
      <c r="L523" s="6" t="s">
        <v>1776</v>
      </c>
      <c r="M523" s="6" t="s">
        <v>1966</v>
      </c>
      <c r="N523" s="6" t="s">
        <v>64</v>
      </c>
      <c r="O523" s="42" t="str">
        <f t="shared" si="8"/>
        <v>11642</v>
      </c>
    </row>
    <row r="524" spans="1:15" hidden="1">
      <c r="A524" s="6" t="s">
        <v>2824</v>
      </c>
      <c r="B524" s="6" t="s">
        <v>2825</v>
      </c>
      <c r="C524" s="6" t="s">
        <v>1427</v>
      </c>
      <c r="D524" s="6" t="s">
        <v>1775</v>
      </c>
      <c r="E524" s="6" t="s">
        <v>39</v>
      </c>
      <c r="F524" s="6" t="s">
        <v>197</v>
      </c>
      <c r="G524" s="6" t="s">
        <v>134</v>
      </c>
      <c r="H524" s="6" t="s">
        <v>265</v>
      </c>
      <c r="I524" s="6" t="s">
        <v>1428</v>
      </c>
      <c r="J524" s="6" t="s">
        <v>133</v>
      </c>
      <c r="K524" s="6" t="s">
        <v>1776</v>
      </c>
      <c r="L524" s="6" t="s">
        <v>1776</v>
      </c>
      <c r="M524" s="6" t="s">
        <v>1966</v>
      </c>
      <c r="N524" s="6" t="s">
        <v>64</v>
      </c>
      <c r="O524" s="42" t="str">
        <f t="shared" si="8"/>
        <v>11647</v>
      </c>
    </row>
    <row r="525" spans="1:15" hidden="1">
      <c r="A525" s="6" t="s">
        <v>2820</v>
      </c>
      <c r="B525" s="6" t="s">
        <v>2821</v>
      </c>
      <c r="C525" s="6" t="s">
        <v>909</v>
      </c>
      <c r="D525" s="6" t="s">
        <v>1775</v>
      </c>
      <c r="E525" s="6" t="s">
        <v>39</v>
      </c>
      <c r="F525" s="6" t="s">
        <v>40</v>
      </c>
      <c r="G525" s="6" t="s">
        <v>83</v>
      </c>
      <c r="H525" s="6" t="s">
        <v>62</v>
      </c>
      <c r="I525" s="6" t="s">
        <v>910</v>
      </c>
      <c r="J525" s="6" t="s">
        <v>38</v>
      </c>
      <c r="K525" s="6" t="s">
        <v>1776</v>
      </c>
      <c r="L525" s="6" t="s">
        <v>1776</v>
      </c>
      <c r="M525" s="6" t="s">
        <v>1780</v>
      </c>
      <c r="N525" s="6" t="s">
        <v>64</v>
      </c>
      <c r="O525" s="42" t="str">
        <f t="shared" si="8"/>
        <v>11648</v>
      </c>
    </row>
    <row r="526" spans="1:15" hidden="1">
      <c r="A526" s="6" t="s">
        <v>2822</v>
      </c>
      <c r="B526" s="6" t="s">
        <v>2823</v>
      </c>
      <c r="C526" s="6" t="s">
        <v>1426</v>
      </c>
      <c r="D526" s="6" t="s">
        <v>1775</v>
      </c>
      <c r="E526" s="6" t="s">
        <v>39</v>
      </c>
      <c r="F526" s="6" t="s">
        <v>40</v>
      </c>
      <c r="G526" s="6" t="s">
        <v>612</v>
      </c>
      <c r="H526" s="6" t="s">
        <v>763</v>
      </c>
      <c r="I526" s="6" t="s">
        <v>910</v>
      </c>
      <c r="J526" s="6" t="s">
        <v>133</v>
      </c>
      <c r="K526" s="6" t="s">
        <v>1776</v>
      </c>
      <c r="L526" s="6" t="s">
        <v>1776</v>
      </c>
      <c r="M526" s="6" t="s">
        <v>1784</v>
      </c>
      <c r="N526" s="6" t="s">
        <v>74</v>
      </c>
      <c r="O526" s="42" t="str">
        <f t="shared" si="8"/>
        <v>11652</v>
      </c>
    </row>
    <row r="527" spans="1:15" hidden="1">
      <c r="A527" s="8" t="s">
        <v>3668</v>
      </c>
      <c r="B527" s="8" t="s">
        <v>1776</v>
      </c>
      <c r="C527" s="8" t="s">
        <v>1509</v>
      </c>
      <c r="D527" s="8" t="s">
        <v>85</v>
      </c>
      <c r="E527" s="8" t="s">
        <v>39</v>
      </c>
      <c r="F527" s="8" t="s">
        <v>40</v>
      </c>
      <c r="G527" s="8" t="s">
        <v>160</v>
      </c>
      <c r="H527" s="8" t="s">
        <v>667</v>
      </c>
      <c r="I527" s="8" t="s">
        <v>910</v>
      </c>
      <c r="J527" s="8" t="s">
        <v>133</v>
      </c>
      <c r="K527" s="6" t="s">
        <v>1776</v>
      </c>
      <c r="L527" s="8" t="s">
        <v>524</v>
      </c>
      <c r="M527" s="8" t="s">
        <v>1784</v>
      </c>
      <c r="N527" s="8" t="s">
        <v>195</v>
      </c>
      <c r="O527" s="42" t="str">
        <f t="shared" si="8"/>
        <v>11654</v>
      </c>
    </row>
    <row r="528" spans="1:15" hidden="1">
      <c r="A528" s="6" t="s">
        <v>2828</v>
      </c>
      <c r="B528" s="6" t="s">
        <v>2829</v>
      </c>
      <c r="C528" s="6" t="s">
        <v>942</v>
      </c>
      <c r="D528" s="6" t="s">
        <v>1775</v>
      </c>
      <c r="E528" s="6" t="s">
        <v>39</v>
      </c>
      <c r="F528" s="6" t="s">
        <v>40</v>
      </c>
      <c r="G528" s="6" t="s">
        <v>127</v>
      </c>
      <c r="H528" s="6" t="s">
        <v>62</v>
      </c>
      <c r="I528" s="6" t="s">
        <v>943</v>
      </c>
      <c r="J528" s="6" t="s">
        <v>38</v>
      </c>
      <c r="K528" s="6" t="s">
        <v>1776</v>
      </c>
      <c r="L528" s="6" t="s">
        <v>1776</v>
      </c>
      <c r="M528" s="6" t="s">
        <v>1780</v>
      </c>
      <c r="N528" s="6" t="s">
        <v>64</v>
      </c>
      <c r="O528" s="42" t="str">
        <f t="shared" si="8"/>
        <v>11660</v>
      </c>
    </row>
    <row r="529" spans="1:15" hidden="1">
      <c r="A529" s="6" t="s">
        <v>2836</v>
      </c>
      <c r="B529" s="6" t="s">
        <v>2837</v>
      </c>
      <c r="C529" s="6" t="s">
        <v>1137</v>
      </c>
      <c r="D529" s="6" t="s">
        <v>1775</v>
      </c>
      <c r="E529" s="6" t="s">
        <v>39</v>
      </c>
      <c r="F529" s="6" t="s">
        <v>40</v>
      </c>
      <c r="G529" s="6" t="s">
        <v>127</v>
      </c>
      <c r="H529" s="6" t="s">
        <v>62</v>
      </c>
      <c r="I529" s="6" t="s">
        <v>914</v>
      </c>
      <c r="J529" s="6" t="s">
        <v>38</v>
      </c>
      <c r="K529" s="6" t="s">
        <v>1776</v>
      </c>
      <c r="L529" s="6" t="s">
        <v>1776</v>
      </c>
      <c r="M529" s="6" t="s">
        <v>1780</v>
      </c>
      <c r="N529" s="6" t="s">
        <v>64</v>
      </c>
      <c r="O529" s="42" t="str">
        <f t="shared" si="8"/>
        <v>11662</v>
      </c>
    </row>
    <row r="530" spans="1:15" hidden="1">
      <c r="A530" s="8" t="s">
        <v>3648</v>
      </c>
      <c r="B530" s="8" t="s">
        <v>1776</v>
      </c>
      <c r="C530" s="8" t="s">
        <v>1510</v>
      </c>
      <c r="D530" s="8" t="s">
        <v>85</v>
      </c>
      <c r="E530" s="8" t="s">
        <v>39</v>
      </c>
      <c r="F530" s="8" t="s">
        <v>40</v>
      </c>
      <c r="G530" s="8" t="s">
        <v>67</v>
      </c>
      <c r="H530" s="8" t="s">
        <v>509</v>
      </c>
      <c r="I530" s="8" t="s">
        <v>943</v>
      </c>
      <c r="J530" s="8" t="s">
        <v>38</v>
      </c>
      <c r="K530" s="6" t="s">
        <v>1776</v>
      </c>
      <c r="L530" s="8" t="s">
        <v>380</v>
      </c>
      <c r="M530" s="8" t="s">
        <v>1780</v>
      </c>
      <c r="N530" s="8" t="s">
        <v>195</v>
      </c>
      <c r="O530" s="42" t="str">
        <f t="shared" si="8"/>
        <v>11672</v>
      </c>
    </row>
    <row r="531" spans="1:15" hidden="1">
      <c r="A531" s="6" t="s">
        <v>2838</v>
      </c>
      <c r="B531" s="6" t="s">
        <v>2839</v>
      </c>
      <c r="C531" s="6" t="s">
        <v>944</v>
      </c>
      <c r="D531" s="6" t="s">
        <v>1775</v>
      </c>
      <c r="E531" s="6" t="s">
        <v>39</v>
      </c>
      <c r="F531" s="6" t="s">
        <v>40</v>
      </c>
      <c r="G531" s="6" t="s">
        <v>134</v>
      </c>
      <c r="H531" s="6" t="s">
        <v>265</v>
      </c>
      <c r="I531" s="6" t="s">
        <v>914</v>
      </c>
      <c r="J531" s="6" t="s">
        <v>133</v>
      </c>
      <c r="K531" s="6" t="s">
        <v>1776</v>
      </c>
      <c r="L531" s="6" t="s">
        <v>1776</v>
      </c>
      <c r="M531" s="6" t="s">
        <v>1966</v>
      </c>
      <c r="N531" s="6" t="s">
        <v>64</v>
      </c>
      <c r="O531" s="42" t="str">
        <f t="shared" si="8"/>
        <v>11673</v>
      </c>
    </row>
    <row r="532" spans="1:15" hidden="1">
      <c r="A532" s="6" t="s">
        <v>2321</v>
      </c>
      <c r="B532" s="6" t="s">
        <v>2322</v>
      </c>
      <c r="C532" s="6" t="s">
        <v>1141</v>
      </c>
      <c r="D532" s="6" t="s">
        <v>1775</v>
      </c>
      <c r="E532" s="6" t="s">
        <v>39</v>
      </c>
      <c r="F532" s="6" t="s">
        <v>40</v>
      </c>
      <c r="G532" s="6" t="s">
        <v>253</v>
      </c>
      <c r="H532" s="6" t="s">
        <v>103</v>
      </c>
      <c r="I532" s="6" t="s">
        <v>917</v>
      </c>
      <c r="J532" s="6" t="s">
        <v>38</v>
      </c>
      <c r="K532" s="6" t="s">
        <v>1776</v>
      </c>
      <c r="L532" s="6" t="s">
        <v>1776</v>
      </c>
      <c r="M532" s="6" t="s">
        <v>1966</v>
      </c>
      <c r="N532" s="6" t="s">
        <v>70</v>
      </c>
      <c r="O532" s="42" t="str">
        <f t="shared" si="8"/>
        <v>11674</v>
      </c>
    </row>
    <row r="533" spans="1:15" hidden="1">
      <c r="A533" s="6" t="s">
        <v>2830</v>
      </c>
      <c r="B533" s="6" t="s">
        <v>2831</v>
      </c>
      <c r="C533" s="6" t="s">
        <v>1511</v>
      </c>
      <c r="D533" s="6" t="s">
        <v>1775</v>
      </c>
      <c r="E533" s="6" t="s">
        <v>39</v>
      </c>
      <c r="F533" s="6" t="s">
        <v>40</v>
      </c>
      <c r="G533" s="6" t="s">
        <v>83</v>
      </c>
      <c r="H533" s="6" t="s">
        <v>62</v>
      </c>
      <c r="I533" s="6" t="s">
        <v>943</v>
      </c>
      <c r="J533" s="6" t="s">
        <v>38</v>
      </c>
      <c r="K533" s="6" t="s">
        <v>1776</v>
      </c>
      <c r="L533" s="6" t="s">
        <v>1776</v>
      </c>
      <c r="M533" s="6" t="s">
        <v>1780</v>
      </c>
      <c r="N533" s="6" t="s">
        <v>64</v>
      </c>
      <c r="O533" s="42" t="str">
        <f t="shared" si="8"/>
        <v>11676</v>
      </c>
    </row>
    <row r="534" spans="1:15" hidden="1">
      <c r="A534" s="8" t="s">
        <v>3670</v>
      </c>
      <c r="B534" s="8" t="s">
        <v>1776</v>
      </c>
      <c r="C534" s="8" t="s">
        <v>1430</v>
      </c>
      <c r="D534" s="8" t="s">
        <v>85</v>
      </c>
      <c r="E534" s="8" t="s">
        <v>39</v>
      </c>
      <c r="F534" s="8" t="s">
        <v>40</v>
      </c>
      <c r="G534" s="8" t="s">
        <v>139</v>
      </c>
      <c r="H534" s="8" t="s">
        <v>1045</v>
      </c>
      <c r="I534" s="8" t="s">
        <v>1431</v>
      </c>
      <c r="J534" s="8" t="s">
        <v>133</v>
      </c>
      <c r="K534" s="6" t="s">
        <v>1776</v>
      </c>
      <c r="L534" s="8" t="s">
        <v>524</v>
      </c>
      <c r="M534" s="8" t="s">
        <v>1966</v>
      </c>
      <c r="N534" s="8" t="s">
        <v>70</v>
      </c>
      <c r="O534" s="42" t="str">
        <f t="shared" si="8"/>
        <v>11677</v>
      </c>
    </row>
    <row r="535" spans="1:15" hidden="1">
      <c r="A535" s="6" t="s">
        <v>2826</v>
      </c>
      <c r="B535" s="6" t="s">
        <v>2827</v>
      </c>
      <c r="C535" s="6" t="s">
        <v>1429</v>
      </c>
      <c r="D535" s="6" t="s">
        <v>1775</v>
      </c>
      <c r="E535" s="6" t="s">
        <v>39</v>
      </c>
      <c r="F535" s="6" t="s">
        <v>40</v>
      </c>
      <c r="G535" s="6" t="s">
        <v>83</v>
      </c>
      <c r="H535" s="6" t="s">
        <v>291</v>
      </c>
      <c r="I535" s="6" t="s">
        <v>943</v>
      </c>
      <c r="J535" s="6" t="s">
        <v>38</v>
      </c>
      <c r="K535" s="6" t="s">
        <v>1776</v>
      </c>
      <c r="L535" s="6" t="s">
        <v>1776</v>
      </c>
      <c r="M535" s="6" t="s">
        <v>1780</v>
      </c>
      <c r="N535" s="6" t="s">
        <v>64</v>
      </c>
      <c r="O535" s="42" t="str">
        <f t="shared" si="8"/>
        <v>11683</v>
      </c>
    </row>
    <row r="536" spans="1:15" hidden="1">
      <c r="A536" s="6" t="s">
        <v>2848</v>
      </c>
      <c r="B536" s="6" t="s">
        <v>2849</v>
      </c>
      <c r="C536" s="6" t="s">
        <v>946</v>
      </c>
      <c r="D536" s="6" t="s">
        <v>1775</v>
      </c>
      <c r="E536" s="6" t="s">
        <v>39</v>
      </c>
      <c r="F536" s="6" t="s">
        <v>187</v>
      </c>
      <c r="G536" s="6" t="s">
        <v>187</v>
      </c>
      <c r="H536" s="6" t="s">
        <v>666</v>
      </c>
      <c r="I536" s="6" t="s">
        <v>916</v>
      </c>
      <c r="J536" s="6" t="s">
        <v>38</v>
      </c>
      <c r="K536" s="6" t="s">
        <v>1776</v>
      </c>
      <c r="L536" s="6" t="s">
        <v>1776</v>
      </c>
      <c r="M536" s="6" t="s">
        <v>1780</v>
      </c>
      <c r="N536" s="6" t="s">
        <v>195</v>
      </c>
      <c r="O536" s="42" t="str">
        <f t="shared" si="8"/>
        <v>11684</v>
      </c>
    </row>
    <row r="537" spans="1:15" hidden="1">
      <c r="A537" s="6" t="s">
        <v>2832</v>
      </c>
      <c r="B537" s="6" t="s">
        <v>2833</v>
      </c>
      <c r="C537" s="6" t="s">
        <v>912</v>
      </c>
      <c r="D537" s="6" t="s">
        <v>1775</v>
      </c>
      <c r="E537" s="6" t="s">
        <v>39</v>
      </c>
      <c r="F537" s="6" t="s">
        <v>40</v>
      </c>
      <c r="G537" s="6" t="s">
        <v>87</v>
      </c>
      <c r="H537" s="6" t="s">
        <v>913</v>
      </c>
      <c r="I537" s="6" t="s">
        <v>914</v>
      </c>
      <c r="J537" s="6" t="s">
        <v>38</v>
      </c>
      <c r="K537" s="6" t="s">
        <v>1776</v>
      </c>
      <c r="L537" s="6" t="s">
        <v>1776</v>
      </c>
      <c r="M537" s="6" t="s">
        <v>1780</v>
      </c>
      <c r="N537" s="6" t="s">
        <v>70</v>
      </c>
      <c r="O537" s="42" t="str">
        <f t="shared" si="8"/>
        <v>11685</v>
      </c>
    </row>
    <row r="538" spans="1:15" hidden="1">
      <c r="A538" s="6" t="s">
        <v>2834</v>
      </c>
      <c r="B538" s="6" t="s">
        <v>2835</v>
      </c>
      <c r="C538" s="6" t="s">
        <v>915</v>
      </c>
      <c r="D538" s="6" t="s">
        <v>1775</v>
      </c>
      <c r="E538" s="6" t="s">
        <v>39</v>
      </c>
      <c r="F538" s="6" t="s">
        <v>40</v>
      </c>
      <c r="G538" s="6" t="s">
        <v>602</v>
      </c>
      <c r="H538" s="6" t="s">
        <v>603</v>
      </c>
      <c r="I538" s="6" t="s">
        <v>914</v>
      </c>
      <c r="J538" s="6" t="s">
        <v>38</v>
      </c>
      <c r="K538" s="6" t="s">
        <v>1776</v>
      </c>
      <c r="L538" s="6" t="s">
        <v>1776</v>
      </c>
      <c r="M538" s="6" t="s">
        <v>1780</v>
      </c>
      <c r="N538" s="6" t="s">
        <v>70</v>
      </c>
      <c r="O538" s="42" t="str">
        <f t="shared" si="8"/>
        <v>11686</v>
      </c>
    </row>
    <row r="539" spans="1:15" hidden="1">
      <c r="A539" s="6" t="s">
        <v>2858</v>
      </c>
      <c r="B539" s="6" t="s">
        <v>2859</v>
      </c>
      <c r="C539" s="6" t="s">
        <v>1556</v>
      </c>
      <c r="D539" s="6" t="s">
        <v>1775</v>
      </c>
      <c r="E539" s="6" t="s">
        <v>39</v>
      </c>
      <c r="F539" s="6" t="s">
        <v>40</v>
      </c>
      <c r="G539" s="6" t="s">
        <v>233</v>
      </c>
      <c r="H539" s="6" t="s">
        <v>509</v>
      </c>
      <c r="I539" s="6" t="s">
        <v>1557</v>
      </c>
      <c r="J539" s="6" t="s">
        <v>38</v>
      </c>
      <c r="K539" s="6" t="s">
        <v>1776</v>
      </c>
      <c r="L539" s="6" t="s">
        <v>1776</v>
      </c>
      <c r="M539" s="6" t="s">
        <v>1780</v>
      </c>
      <c r="N539" s="6" t="s">
        <v>195</v>
      </c>
      <c r="O539" s="42" t="str">
        <f t="shared" si="8"/>
        <v>11687</v>
      </c>
    </row>
    <row r="540" spans="1:15" hidden="1">
      <c r="A540" s="8" t="s">
        <v>3677</v>
      </c>
      <c r="B540" s="8" t="s">
        <v>1776</v>
      </c>
      <c r="C540" s="8" t="s">
        <v>1281</v>
      </c>
      <c r="D540" s="8" t="s">
        <v>85</v>
      </c>
      <c r="E540" s="8" t="s">
        <v>39</v>
      </c>
      <c r="F540" s="8" t="s">
        <v>40</v>
      </c>
      <c r="G540" s="8" t="s">
        <v>87</v>
      </c>
      <c r="H540" s="8" t="s">
        <v>509</v>
      </c>
      <c r="I540" s="8" t="s">
        <v>916</v>
      </c>
      <c r="J540" s="8" t="s">
        <v>38</v>
      </c>
      <c r="K540" s="6" t="s">
        <v>1776</v>
      </c>
      <c r="L540" s="8" t="s">
        <v>1282</v>
      </c>
      <c r="M540" s="8" t="s">
        <v>1780</v>
      </c>
      <c r="N540" s="8" t="s">
        <v>195</v>
      </c>
      <c r="O540" s="42" t="str">
        <f t="shared" si="8"/>
        <v>11688</v>
      </c>
    </row>
    <row r="541" spans="1:15" hidden="1">
      <c r="A541" s="6" t="s">
        <v>2846</v>
      </c>
      <c r="B541" s="6" t="s">
        <v>2847</v>
      </c>
      <c r="C541" s="6" t="s">
        <v>1512</v>
      </c>
      <c r="D541" s="6" t="s">
        <v>1775</v>
      </c>
      <c r="E541" s="6" t="s">
        <v>39</v>
      </c>
      <c r="F541" s="6" t="s">
        <v>40</v>
      </c>
      <c r="G541" s="6" t="s">
        <v>253</v>
      </c>
      <c r="H541" s="6" t="s">
        <v>103</v>
      </c>
      <c r="I541" s="6" t="s">
        <v>916</v>
      </c>
      <c r="J541" s="6" t="s">
        <v>38</v>
      </c>
      <c r="K541" s="6" t="s">
        <v>1776</v>
      </c>
      <c r="L541" s="6" t="s">
        <v>1776</v>
      </c>
      <c r="M541" s="6" t="s">
        <v>1966</v>
      </c>
      <c r="N541" s="6" t="s">
        <v>70</v>
      </c>
      <c r="O541" s="42" t="str">
        <f t="shared" si="8"/>
        <v>11689</v>
      </c>
    </row>
    <row r="542" spans="1:15" hidden="1">
      <c r="A542" s="6" t="s">
        <v>2844</v>
      </c>
      <c r="B542" s="6" t="s">
        <v>2845</v>
      </c>
      <c r="C542" s="6" t="s">
        <v>1432</v>
      </c>
      <c r="D542" s="6" t="s">
        <v>1775</v>
      </c>
      <c r="E542" s="6" t="s">
        <v>39</v>
      </c>
      <c r="F542" s="6" t="s">
        <v>40</v>
      </c>
      <c r="G542" s="6" t="s">
        <v>596</v>
      </c>
      <c r="H542" s="6" t="s">
        <v>536</v>
      </c>
      <c r="I542" s="6" t="s">
        <v>916</v>
      </c>
      <c r="J542" s="6" t="s">
        <v>133</v>
      </c>
      <c r="K542" s="6" t="s">
        <v>1776</v>
      </c>
      <c r="L542" s="6" t="s">
        <v>1776</v>
      </c>
      <c r="M542" s="6" t="s">
        <v>1966</v>
      </c>
      <c r="N542" s="6" t="s">
        <v>70</v>
      </c>
      <c r="O542" s="42" t="str">
        <f t="shared" si="8"/>
        <v>11690</v>
      </c>
    </row>
    <row r="543" spans="1:15" hidden="1">
      <c r="A543" s="6" t="s">
        <v>2842</v>
      </c>
      <c r="B543" s="6" t="s">
        <v>2843</v>
      </c>
      <c r="C543" s="6" t="s">
        <v>1138</v>
      </c>
      <c r="D543" s="6" t="s">
        <v>1775</v>
      </c>
      <c r="E543" s="6" t="s">
        <v>39</v>
      </c>
      <c r="F543" s="6" t="s">
        <v>40</v>
      </c>
      <c r="G543" s="6" t="s">
        <v>404</v>
      </c>
      <c r="H543" s="6" t="s">
        <v>843</v>
      </c>
      <c r="I543" s="6" t="s">
        <v>916</v>
      </c>
      <c r="J543" s="6" t="s">
        <v>133</v>
      </c>
      <c r="K543" s="6" t="s">
        <v>1776</v>
      </c>
      <c r="L543" s="6" t="s">
        <v>1776</v>
      </c>
      <c r="M543" s="6" t="s">
        <v>1784</v>
      </c>
      <c r="N543" s="6" t="s">
        <v>70</v>
      </c>
      <c r="O543" s="42" t="str">
        <f t="shared" si="8"/>
        <v>11693</v>
      </c>
    </row>
    <row r="544" spans="1:15" hidden="1">
      <c r="A544" s="6" t="s">
        <v>2840</v>
      </c>
      <c r="B544" s="6" t="s">
        <v>2841</v>
      </c>
      <c r="C544" s="6" t="s">
        <v>945</v>
      </c>
      <c r="D544" s="6" t="s">
        <v>1775</v>
      </c>
      <c r="E544" s="6" t="s">
        <v>39</v>
      </c>
      <c r="F544" s="6" t="s">
        <v>40</v>
      </c>
      <c r="G544" s="6" t="s">
        <v>56</v>
      </c>
      <c r="H544" s="6" t="s">
        <v>62</v>
      </c>
      <c r="I544" s="6" t="s">
        <v>916</v>
      </c>
      <c r="J544" s="6" t="s">
        <v>38</v>
      </c>
      <c r="K544" s="6" t="s">
        <v>1776</v>
      </c>
      <c r="L544" s="6" t="s">
        <v>1776</v>
      </c>
      <c r="M544" s="6" t="s">
        <v>1780</v>
      </c>
      <c r="N544" s="6" t="s">
        <v>64</v>
      </c>
      <c r="O544" s="42" t="str">
        <f t="shared" si="8"/>
        <v>11694</v>
      </c>
    </row>
    <row r="545" spans="1:15" hidden="1">
      <c r="A545" s="6" t="s">
        <v>2852</v>
      </c>
      <c r="B545" s="6" t="s">
        <v>2853</v>
      </c>
      <c r="C545" s="6" t="s">
        <v>1555</v>
      </c>
      <c r="D545" s="6" t="s">
        <v>1775</v>
      </c>
      <c r="E545" s="6" t="s">
        <v>39</v>
      </c>
      <c r="F545" s="6" t="s">
        <v>40</v>
      </c>
      <c r="G545" s="6" t="s">
        <v>127</v>
      </c>
      <c r="H545" s="6" t="s">
        <v>80</v>
      </c>
      <c r="I545" s="6" t="s">
        <v>1140</v>
      </c>
      <c r="J545" s="6" t="s">
        <v>38</v>
      </c>
      <c r="K545" s="6" t="s">
        <v>1776</v>
      </c>
      <c r="L545" s="6" t="s">
        <v>1776</v>
      </c>
      <c r="M545" s="6" t="s">
        <v>1780</v>
      </c>
      <c r="N545" s="6" t="s">
        <v>70</v>
      </c>
      <c r="O545" s="42" t="str">
        <f t="shared" si="8"/>
        <v>11695</v>
      </c>
    </row>
    <row r="546" spans="1:15" hidden="1">
      <c r="A546" s="6" t="s">
        <v>2854</v>
      </c>
      <c r="B546" s="6" t="s">
        <v>2855</v>
      </c>
      <c r="C546" s="6" t="s">
        <v>1513</v>
      </c>
      <c r="D546" s="6" t="s">
        <v>1775</v>
      </c>
      <c r="E546" s="6" t="s">
        <v>39</v>
      </c>
      <c r="F546" s="6" t="s">
        <v>40</v>
      </c>
      <c r="G546" s="6" t="s">
        <v>127</v>
      </c>
      <c r="H546" s="6" t="s">
        <v>62</v>
      </c>
      <c r="I546" s="6" t="s">
        <v>917</v>
      </c>
      <c r="J546" s="6" t="s">
        <v>38</v>
      </c>
      <c r="K546" s="6" t="s">
        <v>1776</v>
      </c>
      <c r="L546" s="6" t="s">
        <v>1776</v>
      </c>
      <c r="M546" s="6" t="s">
        <v>1780</v>
      </c>
      <c r="N546" s="6" t="s">
        <v>64</v>
      </c>
      <c r="O546" s="42" t="str">
        <f t="shared" si="8"/>
        <v>11698</v>
      </c>
    </row>
    <row r="547" spans="1:15" hidden="1">
      <c r="A547" s="6" t="s">
        <v>2850</v>
      </c>
      <c r="B547" s="6" t="s">
        <v>2851</v>
      </c>
      <c r="C547" s="6" t="s">
        <v>1139</v>
      </c>
      <c r="D547" s="6" t="s">
        <v>1775</v>
      </c>
      <c r="E547" s="6" t="s">
        <v>39</v>
      </c>
      <c r="F547" s="6" t="s">
        <v>40</v>
      </c>
      <c r="G547" s="6" t="s">
        <v>134</v>
      </c>
      <c r="H547" s="6" t="s">
        <v>265</v>
      </c>
      <c r="I547" s="6" t="s">
        <v>1140</v>
      </c>
      <c r="J547" s="6" t="s">
        <v>133</v>
      </c>
      <c r="K547" s="6" t="s">
        <v>1776</v>
      </c>
      <c r="L547" s="6" t="s">
        <v>1776</v>
      </c>
      <c r="M547" s="6" t="s">
        <v>1966</v>
      </c>
      <c r="N547" s="6" t="s">
        <v>64</v>
      </c>
      <c r="O547" s="42" t="str">
        <f t="shared" si="8"/>
        <v>11707</v>
      </c>
    </row>
    <row r="548" spans="1:15" hidden="1">
      <c r="A548" s="6" t="s">
        <v>2145</v>
      </c>
      <c r="B548" s="6" t="s">
        <v>2146</v>
      </c>
      <c r="C548" s="6" t="s">
        <v>1514</v>
      </c>
      <c r="D548" s="6" t="s">
        <v>1775</v>
      </c>
      <c r="E548" s="6" t="s">
        <v>39</v>
      </c>
      <c r="F548" s="6" t="s">
        <v>40</v>
      </c>
      <c r="G548" s="6" t="s">
        <v>127</v>
      </c>
      <c r="H548" s="6" t="s">
        <v>80</v>
      </c>
      <c r="I548" s="6" t="s">
        <v>948</v>
      </c>
      <c r="J548" s="6" t="s">
        <v>38</v>
      </c>
      <c r="K548" s="6" t="s">
        <v>1776</v>
      </c>
      <c r="L548" s="6" t="s">
        <v>1776</v>
      </c>
      <c r="M548" s="6" t="s">
        <v>1780</v>
      </c>
      <c r="N548" s="6" t="s">
        <v>70</v>
      </c>
      <c r="O548" s="42" t="str">
        <f t="shared" si="8"/>
        <v>11716</v>
      </c>
    </row>
    <row r="549" spans="1:15" hidden="1">
      <c r="A549" s="6" t="s">
        <v>2860</v>
      </c>
      <c r="B549" s="6" t="s">
        <v>2861</v>
      </c>
      <c r="C549" s="6" t="s">
        <v>947</v>
      </c>
      <c r="D549" s="6" t="s">
        <v>1775</v>
      </c>
      <c r="E549" s="6" t="s">
        <v>39</v>
      </c>
      <c r="F549" s="6" t="s">
        <v>40</v>
      </c>
      <c r="G549" s="6" t="s">
        <v>134</v>
      </c>
      <c r="H549" s="6" t="s">
        <v>265</v>
      </c>
      <c r="I549" s="6" t="s">
        <v>948</v>
      </c>
      <c r="J549" s="6" t="s">
        <v>133</v>
      </c>
      <c r="K549" s="6" t="s">
        <v>1776</v>
      </c>
      <c r="L549" s="6" t="s">
        <v>1776</v>
      </c>
      <c r="M549" s="6" t="s">
        <v>1966</v>
      </c>
      <c r="N549" s="6" t="s">
        <v>64</v>
      </c>
      <c r="O549" s="42" t="str">
        <f t="shared" si="8"/>
        <v>11720</v>
      </c>
    </row>
    <row r="550" spans="1:15" hidden="1">
      <c r="A550" s="6" t="s">
        <v>2865</v>
      </c>
      <c r="B550" s="6" t="s">
        <v>2866</v>
      </c>
      <c r="C550" s="6" t="s">
        <v>1283</v>
      </c>
      <c r="D550" s="6" t="s">
        <v>1775</v>
      </c>
      <c r="E550" s="6" t="s">
        <v>39</v>
      </c>
      <c r="F550" s="6" t="s">
        <v>40</v>
      </c>
      <c r="G550" s="6" t="s">
        <v>155</v>
      </c>
      <c r="H550" s="6" t="s">
        <v>1284</v>
      </c>
      <c r="I550" s="6" t="s">
        <v>948</v>
      </c>
      <c r="J550" s="6" t="s">
        <v>133</v>
      </c>
      <c r="K550" s="6" t="s">
        <v>1776</v>
      </c>
      <c r="L550" s="6" t="s">
        <v>1776</v>
      </c>
      <c r="M550" s="6" t="s">
        <v>1784</v>
      </c>
      <c r="N550" s="6" t="s">
        <v>195</v>
      </c>
      <c r="O550" s="42" t="str">
        <f t="shared" si="8"/>
        <v>11721</v>
      </c>
    </row>
    <row r="551" spans="1:15" hidden="1">
      <c r="A551" s="6" t="s">
        <v>2869</v>
      </c>
      <c r="B551" s="6" t="s">
        <v>2870</v>
      </c>
      <c r="C551" s="6" t="s">
        <v>949</v>
      </c>
      <c r="D551" s="6" t="s">
        <v>1775</v>
      </c>
      <c r="E551" s="6" t="s">
        <v>39</v>
      </c>
      <c r="F551" s="6" t="s">
        <v>40</v>
      </c>
      <c r="G551" s="6" t="s">
        <v>67</v>
      </c>
      <c r="H551" s="6" t="s">
        <v>509</v>
      </c>
      <c r="I551" s="6" t="s">
        <v>705</v>
      </c>
      <c r="J551" s="6" t="s">
        <v>38</v>
      </c>
      <c r="K551" s="6" t="s">
        <v>1776</v>
      </c>
      <c r="L551" s="6" t="s">
        <v>1776</v>
      </c>
      <c r="M551" s="6" t="s">
        <v>1780</v>
      </c>
      <c r="N551" s="6" t="s">
        <v>195</v>
      </c>
      <c r="O551" s="42" t="str">
        <f t="shared" si="8"/>
        <v>11724</v>
      </c>
    </row>
    <row r="552" spans="1:15" hidden="1">
      <c r="A552" s="6" t="s">
        <v>2867</v>
      </c>
      <c r="B552" s="6" t="s">
        <v>2868</v>
      </c>
      <c r="C552" s="6" t="s">
        <v>1558</v>
      </c>
      <c r="D552" s="6" t="s">
        <v>1775</v>
      </c>
      <c r="E552" s="6" t="s">
        <v>39</v>
      </c>
      <c r="F552" s="6" t="s">
        <v>40</v>
      </c>
      <c r="G552" s="6" t="s">
        <v>207</v>
      </c>
      <c r="H552" s="6" t="s">
        <v>208</v>
      </c>
      <c r="I552" s="6" t="s">
        <v>1559</v>
      </c>
      <c r="J552" s="6" t="s">
        <v>133</v>
      </c>
      <c r="K552" s="6" t="s">
        <v>1776</v>
      </c>
      <c r="L552" s="6" t="s">
        <v>1776</v>
      </c>
      <c r="M552" s="6" t="s">
        <v>1784</v>
      </c>
      <c r="N552" s="6" t="s">
        <v>64</v>
      </c>
      <c r="O552" s="42" t="str">
        <f t="shared" si="8"/>
        <v>11729</v>
      </c>
    </row>
    <row r="553" spans="1:15" hidden="1">
      <c r="A553" s="8" t="s">
        <v>3660</v>
      </c>
      <c r="B553" s="8" t="s">
        <v>1776</v>
      </c>
      <c r="C553" s="8" t="s">
        <v>1285</v>
      </c>
      <c r="D553" s="8" t="s">
        <v>85</v>
      </c>
      <c r="E553" s="8" t="s">
        <v>39</v>
      </c>
      <c r="F553" s="8" t="s">
        <v>40</v>
      </c>
      <c r="G553" s="8" t="s">
        <v>87</v>
      </c>
      <c r="H553" s="8" t="s">
        <v>80</v>
      </c>
      <c r="I553" s="8" t="s">
        <v>951</v>
      </c>
      <c r="J553" s="8" t="s">
        <v>38</v>
      </c>
      <c r="K553" s="6" t="s">
        <v>1776</v>
      </c>
      <c r="L553" s="8" t="s">
        <v>1122</v>
      </c>
      <c r="M553" s="8" t="s">
        <v>1780</v>
      </c>
      <c r="N553" s="8" t="s">
        <v>70</v>
      </c>
      <c r="O553" s="42" t="str">
        <f t="shared" si="8"/>
        <v>11732</v>
      </c>
    </row>
    <row r="554" spans="1:15" hidden="1">
      <c r="A554" s="6" t="s">
        <v>2871</v>
      </c>
      <c r="B554" s="6" t="s">
        <v>2872</v>
      </c>
      <c r="C554" s="6" t="s">
        <v>950</v>
      </c>
      <c r="D554" s="6" t="s">
        <v>1775</v>
      </c>
      <c r="E554" s="6" t="s">
        <v>39</v>
      </c>
      <c r="F554" s="6" t="s">
        <v>40</v>
      </c>
      <c r="G554" s="6" t="s">
        <v>160</v>
      </c>
      <c r="H554" s="6" t="s">
        <v>461</v>
      </c>
      <c r="I554" s="6" t="s">
        <v>951</v>
      </c>
      <c r="J554" s="6" t="s">
        <v>133</v>
      </c>
      <c r="K554" s="6" t="s">
        <v>1776</v>
      </c>
      <c r="L554" s="6" t="s">
        <v>1776</v>
      </c>
      <c r="M554" s="6" t="s">
        <v>1784</v>
      </c>
      <c r="N554" s="6" t="s">
        <v>70</v>
      </c>
      <c r="O554" s="42" t="str">
        <f t="shared" si="8"/>
        <v>11733</v>
      </c>
    </row>
    <row r="555" spans="1:15" hidden="1">
      <c r="A555" s="6" t="s">
        <v>2873</v>
      </c>
      <c r="B555" s="6" t="s">
        <v>2874</v>
      </c>
      <c r="C555" s="6" t="s">
        <v>1142</v>
      </c>
      <c r="D555" s="6" t="s">
        <v>1775</v>
      </c>
      <c r="E555" s="6" t="s">
        <v>39</v>
      </c>
      <c r="F555" s="6" t="s">
        <v>165</v>
      </c>
      <c r="G555" s="6" t="s">
        <v>166</v>
      </c>
      <c r="H555" s="6" t="s">
        <v>170</v>
      </c>
      <c r="I555" s="6" t="s">
        <v>951</v>
      </c>
      <c r="J555" s="6" t="s">
        <v>38</v>
      </c>
      <c r="K555" s="6" t="s">
        <v>1776</v>
      </c>
      <c r="L555" s="6" t="s">
        <v>1776</v>
      </c>
      <c r="M555" s="6" t="s">
        <v>1780</v>
      </c>
      <c r="N555" s="6" t="s">
        <v>64</v>
      </c>
      <c r="O555" s="42" t="str">
        <f t="shared" si="8"/>
        <v>11734</v>
      </c>
    </row>
    <row r="556" spans="1:15" hidden="1">
      <c r="A556" s="6" t="s">
        <v>2881</v>
      </c>
      <c r="B556" s="6" t="s">
        <v>2882</v>
      </c>
      <c r="C556" s="6" t="s">
        <v>1560</v>
      </c>
      <c r="D556" s="6" t="s">
        <v>1775</v>
      </c>
      <c r="E556" s="6" t="s">
        <v>39</v>
      </c>
      <c r="F556" s="6" t="s">
        <v>40</v>
      </c>
      <c r="G556" s="6" t="s">
        <v>1162</v>
      </c>
      <c r="H556" s="6" t="s">
        <v>1561</v>
      </c>
      <c r="I556" s="6" t="s">
        <v>953</v>
      </c>
      <c r="J556" s="6" t="s">
        <v>38</v>
      </c>
      <c r="K556" s="6" t="s">
        <v>1776</v>
      </c>
      <c r="L556" s="6" t="s">
        <v>1776</v>
      </c>
      <c r="M556" s="6" t="s">
        <v>1780</v>
      </c>
      <c r="N556" s="6" t="s">
        <v>130</v>
      </c>
      <c r="O556" s="42" t="str">
        <f t="shared" si="8"/>
        <v>11735</v>
      </c>
    </row>
    <row r="557" spans="1:15" hidden="1">
      <c r="A557" s="6" t="s">
        <v>2875</v>
      </c>
      <c r="B557" s="6" t="s">
        <v>2876</v>
      </c>
      <c r="C557" s="6" t="s">
        <v>952</v>
      </c>
      <c r="D557" s="6" t="s">
        <v>1775</v>
      </c>
      <c r="E557" s="6" t="s">
        <v>39</v>
      </c>
      <c r="F557" s="6" t="s">
        <v>40</v>
      </c>
      <c r="G557" s="6" t="s">
        <v>602</v>
      </c>
      <c r="H557" s="6" t="s">
        <v>288</v>
      </c>
      <c r="I557" s="6" t="s">
        <v>951</v>
      </c>
      <c r="J557" s="6" t="s">
        <v>38</v>
      </c>
      <c r="K557" s="6" t="s">
        <v>1776</v>
      </c>
      <c r="L557" s="6" t="s">
        <v>1776</v>
      </c>
      <c r="M557" s="6" t="s">
        <v>1780</v>
      </c>
      <c r="N557" s="6" t="s">
        <v>74</v>
      </c>
      <c r="O557" s="42" t="str">
        <f t="shared" si="8"/>
        <v>11736</v>
      </c>
    </row>
    <row r="558" spans="1:15" hidden="1">
      <c r="A558" s="6" t="s">
        <v>2879</v>
      </c>
      <c r="B558" s="6" t="s">
        <v>2880</v>
      </c>
      <c r="C558" s="6" t="s">
        <v>1286</v>
      </c>
      <c r="D558" s="6" t="s">
        <v>1775</v>
      </c>
      <c r="E558" s="6" t="s">
        <v>39</v>
      </c>
      <c r="F558" s="6" t="s">
        <v>40</v>
      </c>
      <c r="G558" s="6" t="s">
        <v>109</v>
      </c>
      <c r="H558" s="6" t="s">
        <v>261</v>
      </c>
      <c r="I558" s="6" t="s">
        <v>1287</v>
      </c>
      <c r="J558" s="6" t="s">
        <v>38</v>
      </c>
      <c r="K558" s="6" t="s">
        <v>1776</v>
      </c>
      <c r="L558" s="6" t="s">
        <v>1776</v>
      </c>
      <c r="M558" s="6" t="s">
        <v>1780</v>
      </c>
      <c r="N558" s="6" t="s">
        <v>64</v>
      </c>
      <c r="O558" s="42" t="str">
        <f t="shared" si="8"/>
        <v>11737</v>
      </c>
    </row>
    <row r="559" spans="1:15" hidden="1">
      <c r="A559" s="6" t="s">
        <v>2877</v>
      </c>
      <c r="B559" s="6" t="s">
        <v>2878</v>
      </c>
      <c r="C559" s="6" t="s">
        <v>1515</v>
      </c>
      <c r="D559" s="6" t="s">
        <v>1775</v>
      </c>
      <c r="E559" s="6" t="s">
        <v>39</v>
      </c>
      <c r="F559" s="6" t="s">
        <v>165</v>
      </c>
      <c r="G559" s="6" t="s">
        <v>134</v>
      </c>
      <c r="H559" s="6" t="s">
        <v>265</v>
      </c>
      <c r="I559" s="6" t="s">
        <v>1287</v>
      </c>
      <c r="J559" s="6" t="s">
        <v>38</v>
      </c>
      <c r="K559" s="6" t="s">
        <v>1776</v>
      </c>
      <c r="L559" s="6" t="s">
        <v>1776</v>
      </c>
      <c r="M559" s="6" t="s">
        <v>1780</v>
      </c>
      <c r="N559" s="6" t="s">
        <v>195</v>
      </c>
      <c r="O559" s="42" t="str">
        <f t="shared" si="8"/>
        <v>11738</v>
      </c>
    </row>
    <row r="560" spans="1:15" hidden="1">
      <c r="A560" s="6" t="s">
        <v>3176</v>
      </c>
      <c r="B560" s="6" t="s">
        <v>3177</v>
      </c>
      <c r="C560" s="6" t="s">
        <v>1519</v>
      </c>
      <c r="D560" s="6" t="s">
        <v>1775</v>
      </c>
      <c r="E560" s="6" t="s">
        <v>39</v>
      </c>
      <c r="F560" s="6" t="s">
        <v>40</v>
      </c>
      <c r="G560" s="6" t="s">
        <v>177</v>
      </c>
      <c r="H560" s="6" t="s">
        <v>308</v>
      </c>
      <c r="I560" s="6" t="s">
        <v>1146</v>
      </c>
      <c r="J560" s="6" t="s">
        <v>38</v>
      </c>
      <c r="K560" s="6" t="s">
        <v>1776</v>
      </c>
      <c r="L560" s="6" t="s">
        <v>1776</v>
      </c>
      <c r="M560" s="6" t="s">
        <v>1780</v>
      </c>
      <c r="N560" s="6" t="s">
        <v>70</v>
      </c>
      <c r="O560" s="42" t="str">
        <f t="shared" si="8"/>
        <v>11739</v>
      </c>
    </row>
    <row r="561" spans="1:15" hidden="1">
      <c r="A561" s="6" t="s">
        <v>2895</v>
      </c>
      <c r="B561" s="6" t="s">
        <v>2896</v>
      </c>
      <c r="C561" s="6" t="s">
        <v>1520</v>
      </c>
      <c r="D561" s="6" t="s">
        <v>1775</v>
      </c>
      <c r="E561" s="6" t="s">
        <v>39</v>
      </c>
      <c r="F561" s="6" t="s">
        <v>40</v>
      </c>
      <c r="G561" s="6" t="s">
        <v>56</v>
      </c>
      <c r="H561" s="6" t="s">
        <v>291</v>
      </c>
      <c r="I561" s="6" t="s">
        <v>1289</v>
      </c>
      <c r="J561" s="6" t="s">
        <v>38</v>
      </c>
      <c r="K561" s="6" t="s">
        <v>1776</v>
      </c>
      <c r="L561" s="6" t="s">
        <v>1776</v>
      </c>
      <c r="M561" s="6" t="s">
        <v>1780</v>
      </c>
      <c r="N561" s="6" t="s">
        <v>64</v>
      </c>
      <c r="O561" s="42" t="str">
        <f t="shared" si="8"/>
        <v>11741</v>
      </c>
    </row>
    <row r="562" spans="1:15" hidden="1">
      <c r="A562" s="6" t="s">
        <v>2883</v>
      </c>
      <c r="B562" s="6" t="s">
        <v>2884</v>
      </c>
      <c r="C562" s="6" t="s">
        <v>1143</v>
      </c>
      <c r="D562" s="6" t="s">
        <v>1775</v>
      </c>
      <c r="E562" s="6" t="s">
        <v>39</v>
      </c>
      <c r="F562" s="6" t="s">
        <v>40</v>
      </c>
      <c r="G562" s="6" t="s">
        <v>207</v>
      </c>
      <c r="H562" s="6" t="s">
        <v>887</v>
      </c>
      <c r="I562" s="6" t="s">
        <v>1144</v>
      </c>
      <c r="J562" s="6" t="s">
        <v>133</v>
      </c>
      <c r="K562" s="6" t="s">
        <v>1776</v>
      </c>
      <c r="L562" s="6" t="s">
        <v>1776</v>
      </c>
      <c r="M562" s="6" t="s">
        <v>1966</v>
      </c>
      <c r="N562" s="6" t="s">
        <v>64</v>
      </c>
      <c r="O562" s="42" t="str">
        <f t="shared" si="8"/>
        <v>11743</v>
      </c>
    </row>
    <row r="563" spans="1:15" hidden="1">
      <c r="A563" s="6" t="s">
        <v>2885</v>
      </c>
      <c r="B563" s="6" t="s">
        <v>2886</v>
      </c>
      <c r="C563" s="6" t="s">
        <v>1516</v>
      </c>
      <c r="D563" s="6" t="s">
        <v>1775</v>
      </c>
      <c r="E563" s="6" t="s">
        <v>39</v>
      </c>
      <c r="F563" s="6" t="s">
        <v>40</v>
      </c>
      <c r="G563" s="6" t="s">
        <v>492</v>
      </c>
      <c r="H563" s="6" t="s">
        <v>1517</v>
      </c>
      <c r="I563" s="6" t="s">
        <v>1144</v>
      </c>
      <c r="J563" s="6" t="s">
        <v>133</v>
      </c>
      <c r="K563" s="6" t="s">
        <v>1776</v>
      </c>
      <c r="L563" s="6" t="s">
        <v>1776</v>
      </c>
      <c r="M563" s="6" t="s">
        <v>1966</v>
      </c>
      <c r="N563" s="6" t="s">
        <v>70</v>
      </c>
      <c r="O563" s="42" t="str">
        <f t="shared" si="8"/>
        <v>11744</v>
      </c>
    </row>
    <row r="564" spans="1:15" hidden="1">
      <c r="A564" s="6" t="s">
        <v>2887</v>
      </c>
      <c r="B564" s="6" t="s">
        <v>2888</v>
      </c>
      <c r="C564" s="6" t="s">
        <v>1145</v>
      </c>
      <c r="D564" s="6" t="s">
        <v>1775</v>
      </c>
      <c r="E564" s="6" t="s">
        <v>39</v>
      </c>
      <c r="F564" s="6" t="s">
        <v>40</v>
      </c>
      <c r="G564" s="6" t="s">
        <v>233</v>
      </c>
      <c r="H564" s="6" t="s">
        <v>509</v>
      </c>
      <c r="I564" s="6" t="s">
        <v>1144</v>
      </c>
      <c r="J564" s="6" t="s">
        <v>38</v>
      </c>
      <c r="K564" s="6" t="s">
        <v>1776</v>
      </c>
      <c r="L564" s="6" t="s">
        <v>1776</v>
      </c>
      <c r="M564" s="6" t="s">
        <v>1780</v>
      </c>
      <c r="N564" s="6" t="s">
        <v>195</v>
      </c>
      <c r="O564" s="42" t="str">
        <f t="shared" si="8"/>
        <v>11752</v>
      </c>
    </row>
    <row r="565" spans="1:15" hidden="1">
      <c r="A565" s="6" t="s">
        <v>2889</v>
      </c>
      <c r="B565" s="6" t="s">
        <v>2890</v>
      </c>
      <c r="C565" s="6" t="s">
        <v>1518</v>
      </c>
      <c r="D565" s="6" t="s">
        <v>1775</v>
      </c>
      <c r="E565" s="6" t="s">
        <v>39</v>
      </c>
      <c r="F565" s="6" t="s">
        <v>40</v>
      </c>
      <c r="G565" s="6" t="s">
        <v>602</v>
      </c>
      <c r="H565" s="6" t="s">
        <v>319</v>
      </c>
      <c r="I565" s="6" t="s">
        <v>1144</v>
      </c>
      <c r="J565" s="6" t="s">
        <v>38</v>
      </c>
      <c r="K565" s="6" t="s">
        <v>1776</v>
      </c>
      <c r="L565" s="6" t="s">
        <v>1776</v>
      </c>
      <c r="M565" s="6" t="s">
        <v>1780</v>
      </c>
      <c r="N565" s="6" t="s">
        <v>64</v>
      </c>
      <c r="O565" s="42" t="str">
        <f t="shared" si="8"/>
        <v>11753</v>
      </c>
    </row>
    <row r="566" spans="1:15" hidden="1">
      <c r="A566" s="6" t="s">
        <v>2893</v>
      </c>
      <c r="B566" s="6" t="s">
        <v>2894</v>
      </c>
      <c r="C566" s="6" t="s">
        <v>1288</v>
      </c>
      <c r="D566" s="6" t="s">
        <v>1775</v>
      </c>
      <c r="E566" s="6" t="s">
        <v>39</v>
      </c>
      <c r="F566" s="6" t="s">
        <v>40</v>
      </c>
      <c r="G566" s="6" t="s">
        <v>253</v>
      </c>
      <c r="H566" s="6" t="s">
        <v>103</v>
      </c>
      <c r="I566" s="6" t="s">
        <v>1289</v>
      </c>
      <c r="J566" s="6" t="s">
        <v>38</v>
      </c>
      <c r="K566" s="6" t="s">
        <v>1776</v>
      </c>
      <c r="L566" s="6" t="s">
        <v>1776</v>
      </c>
      <c r="M566" s="6" t="s">
        <v>1966</v>
      </c>
      <c r="N566" s="6" t="s">
        <v>70</v>
      </c>
      <c r="O566" s="42" t="str">
        <f t="shared" si="8"/>
        <v>11754</v>
      </c>
    </row>
    <row r="567" spans="1:15" hidden="1">
      <c r="A567" s="8" t="s">
        <v>3671</v>
      </c>
      <c r="B567" s="8" t="s">
        <v>1776</v>
      </c>
      <c r="C567" s="8" t="s">
        <v>1564</v>
      </c>
      <c r="D567" s="8" t="s">
        <v>85</v>
      </c>
      <c r="E567" s="8" t="s">
        <v>39</v>
      </c>
      <c r="F567" s="8" t="s">
        <v>40</v>
      </c>
      <c r="G567" s="8" t="s">
        <v>83</v>
      </c>
      <c r="H567" s="8" t="s">
        <v>1565</v>
      </c>
      <c r="I567" s="8" t="s">
        <v>1563</v>
      </c>
      <c r="J567" s="8" t="s">
        <v>38</v>
      </c>
      <c r="K567" s="6" t="s">
        <v>1776</v>
      </c>
      <c r="L567" s="8" t="s">
        <v>524</v>
      </c>
      <c r="M567" s="8" t="s">
        <v>1780</v>
      </c>
      <c r="N567" s="8" t="s">
        <v>121</v>
      </c>
      <c r="O567" s="42" t="str">
        <f t="shared" si="8"/>
        <v>11756</v>
      </c>
    </row>
    <row r="568" spans="1:15" hidden="1">
      <c r="A568" s="6" t="s">
        <v>2901</v>
      </c>
      <c r="B568" s="6" t="s">
        <v>2902</v>
      </c>
      <c r="C568" s="6" t="s">
        <v>1566</v>
      </c>
      <c r="D568" s="6" t="s">
        <v>1775</v>
      </c>
      <c r="E568" s="6" t="s">
        <v>39</v>
      </c>
      <c r="F568" s="6" t="s">
        <v>40</v>
      </c>
      <c r="G568" s="6" t="s">
        <v>83</v>
      </c>
      <c r="H568" s="6" t="s">
        <v>291</v>
      </c>
      <c r="I568" s="6" t="s">
        <v>1563</v>
      </c>
      <c r="J568" s="6" t="s">
        <v>38</v>
      </c>
      <c r="K568" s="6" t="s">
        <v>1776</v>
      </c>
      <c r="L568" s="6" t="s">
        <v>1776</v>
      </c>
      <c r="M568" s="6" t="s">
        <v>1780</v>
      </c>
      <c r="N568" s="6" t="s">
        <v>64</v>
      </c>
      <c r="O568" s="42" t="str">
        <f t="shared" si="8"/>
        <v>11763</v>
      </c>
    </row>
    <row r="569" spans="1:15" hidden="1">
      <c r="A569" s="6" t="s">
        <v>2899</v>
      </c>
      <c r="B569" s="6" t="s">
        <v>2900</v>
      </c>
      <c r="C569" s="6" t="s">
        <v>1562</v>
      </c>
      <c r="D569" s="6" t="s">
        <v>1775</v>
      </c>
      <c r="E569" s="6" t="s">
        <v>39</v>
      </c>
      <c r="F569" s="6" t="s">
        <v>40</v>
      </c>
      <c r="G569" s="6" t="s">
        <v>268</v>
      </c>
      <c r="H569" s="6" t="s">
        <v>1476</v>
      </c>
      <c r="I569" s="6" t="s">
        <v>1563</v>
      </c>
      <c r="J569" s="6" t="s">
        <v>133</v>
      </c>
      <c r="K569" s="6" t="s">
        <v>1776</v>
      </c>
      <c r="L569" s="6" t="s">
        <v>1776</v>
      </c>
      <c r="M569" s="6" t="s">
        <v>1784</v>
      </c>
      <c r="N569" s="6" t="s">
        <v>49</v>
      </c>
      <c r="O569" s="42" t="str">
        <f t="shared" si="8"/>
        <v>11765</v>
      </c>
    </row>
    <row r="570" spans="1:15" hidden="1">
      <c r="A570" s="6" t="s">
        <v>2897</v>
      </c>
      <c r="B570" s="6" t="s">
        <v>2898</v>
      </c>
      <c r="C570" s="6" t="s">
        <v>1150</v>
      </c>
      <c r="D570" s="6" t="s">
        <v>1775</v>
      </c>
      <c r="E570" s="6" t="s">
        <v>39</v>
      </c>
      <c r="F570" s="6" t="s">
        <v>814</v>
      </c>
      <c r="G570" s="6" t="s">
        <v>815</v>
      </c>
      <c r="H570" s="6" t="s">
        <v>1151</v>
      </c>
      <c r="I570" s="6" t="s">
        <v>1149</v>
      </c>
      <c r="J570" s="6" t="s">
        <v>133</v>
      </c>
      <c r="K570" s="6" t="s">
        <v>1776</v>
      </c>
      <c r="L570" s="6" t="s">
        <v>1776</v>
      </c>
      <c r="M570" s="6" t="s">
        <v>1966</v>
      </c>
      <c r="N570" s="6" t="s">
        <v>74</v>
      </c>
      <c r="O570" s="42" t="str">
        <f t="shared" si="8"/>
        <v>11767</v>
      </c>
    </row>
    <row r="571" spans="1:15" hidden="1">
      <c r="A571" s="6" t="s">
        <v>2927</v>
      </c>
      <c r="B571" s="6" t="s">
        <v>2928</v>
      </c>
      <c r="C571" s="6" t="s">
        <v>1622</v>
      </c>
      <c r="D571" s="6" t="s">
        <v>1775</v>
      </c>
      <c r="E571" s="6" t="s">
        <v>39</v>
      </c>
      <c r="F571" s="6" t="s">
        <v>40</v>
      </c>
      <c r="G571" s="6" t="s">
        <v>1154</v>
      </c>
      <c r="H571" s="6" t="s">
        <v>509</v>
      </c>
      <c r="I571" s="6" t="s">
        <v>962</v>
      </c>
      <c r="J571" s="6" t="s">
        <v>38</v>
      </c>
      <c r="K571" s="6" t="s">
        <v>1776</v>
      </c>
      <c r="L571" s="6" t="s">
        <v>1776</v>
      </c>
      <c r="M571" s="6" t="s">
        <v>1780</v>
      </c>
      <c r="N571" s="6" t="s">
        <v>195</v>
      </c>
      <c r="O571" s="42" t="str">
        <f t="shared" si="8"/>
        <v>11769</v>
      </c>
    </row>
    <row r="572" spans="1:15" hidden="1">
      <c r="A572" s="6" t="s">
        <v>2903</v>
      </c>
      <c r="B572" s="6" t="s">
        <v>2904</v>
      </c>
      <c r="C572" s="6" t="s">
        <v>1147</v>
      </c>
      <c r="D572" s="6" t="s">
        <v>1775</v>
      </c>
      <c r="E572" s="6" t="s">
        <v>39</v>
      </c>
      <c r="F572" s="6" t="s">
        <v>40</v>
      </c>
      <c r="G572" s="6" t="s">
        <v>207</v>
      </c>
      <c r="H572" s="6" t="s">
        <v>208</v>
      </c>
      <c r="I572" s="6" t="s">
        <v>955</v>
      </c>
      <c r="J572" s="6" t="s">
        <v>133</v>
      </c>
      <c r="K572" s="6" t="s">
        <v>1776</v>
      </c>
      <c r="L572" s="6" t="s">
        <v>1776</v>
      </c>
      <c r="M572" s="6" t="s">
        <v>1784</v>
      </c>
      <c r="N572" s="6" t="s">
        <v>195</v>
      </c>
      <c r="O572" s="42" t="str">
        <f t="shared" si="8"/>
        <v>11774</v>
      </c>
    </row>
    <row r="573" spans="1:15" hidden="1">
      <c r="A573" s="6" t="s">
        <v>2905</v>
      </c>
      <c r="B573" s="6" t="s">
        <v>2906</v>
      </c>
      <c r="C573" s="6" t="s">
        <v>1433</v>
      </c>
      <c r="D573" s="6" t="s">
        <v>1775</v>
      </c>
      <c r="E573" s="6" t="s">
        <v>39</v>
      </c>
      <c r="F573" s="6" t="s">
        <v>40</v>
      </c>
      <c r="G573" s="6" t="s">
        <v>287</v>
      </c>
      <c r="H573" s="6" t="s">
        <v>603</v>
      </c>
      <c r="I573" s="6" t="s">
        <v>957</v>
      </c>
      <c r="J573" s="6" t="s">
        <v>38</v>
      </c>
      <c r="K573" s="6" t="s">
        <v>1776</v>
      </c>
      <c r="L573" s="6" t="s">
        <v>1776</v>
      </c>
      <c r="M573" s="6" t="s">
        <v>1780</v>
      </c>
      <c r="N573" s="6" t="s">
        <v>70</v>
      </c>
      <c r="O573" s="42" t="str">
        <f t="shared" si="8"/>
        <v>11775</v>
      </c>
    </row>
    <row r="574" spans="1:15" hidden="1">
      <c r="A574" s="6" t="s">
        <v>2907</v>
      </c>
      <c r="B574" s="6" t="s">
        <v>2908</v>
      </c>
      <c r="C574" s="6" t="s">
        <v>956</v>
      </c>
      <c r="D574" s="6" t="s">
        <v>1775</v>
      </c>
      <c r="E574" s="6" t="s">
        <v>39</v>
      </c>
      <c r="F574" s="6" t="s">
        <v>40</v>
      </c>
      <c r="G574" s="6" t="s">
        <v>56</v>
      </c>
      <c r="H574" s="6" t="s">
        <v>62</v>
      </c>
      <c r="I574" s="6" t="s">
        <v>957</v>
      </c>
      <c r="J574" s="6" t="s">
        <v>38</v>
      </c>
      <c r="K574" s="6" t="s">
        <v>1776</v>
      </c>
      <c r="L574" s="6" t="s">
        <v>1776</v>
      </c>
      <c r="M574" s="6" t="s">
        <v>1780</v>
      </c>
      <c r="N574" s="6" t="s">
        <v>64</v>
      </c>
      <c r="O574" s="42" t="str">
        <f t="shared" si="8"/>
        <v>11778</v>
      </c>
    </row>
    <row r="575" spans="1:15" hidden="1">
      <c r="A575" s="6" t="s">
        <v>2909</v>
      </c>
      <c r="B575" s="6" t="s">
        <v>2910</v>
      </c>
      <c r="C575" s="6" t="s">
        <v>958</v>
      </c>
      <c r="D575" s="6" t="s">
        <v>1775</v>
      </c>
      <c r="E575" s="6" t="s">
        <v>39</v>
      </c>
      <c r="F575" s="6" t="s">
        <v>40</v>
      </c>
      <c r="G575" s="6" t="s">
        <v>127</v>
      </c>
      <c r="H575" s="6" t="s">
        <v>80</v>
      </c>
      <c r="I575" s="6" t="s">
        <v>959</v>
      </c>
      <c r="J575" s="6" t="s">
        <v>38</v>
      </c>
      <c r="K575" s="6" t="s">
        <v>1776</v>
      </c>
      <c r="L575" s="6" t="s">
        <v>1776</v>
      </c>
      <c r="M575" s="6" t="s">
        <v>1780</v>
      </c>
      <c r="N575" s="6" t="s">
        <v>70</v>
      </c>
      <c r="O575" s="42" t="str">
        <f t="shared" si="8"/>
        <v>11779</v>
      </c>
    </row>
    <row r="576" spans="1:15" hidden="1">
      <c r="A576" s="6" t="s">
        <v>2915</v>
      </c>
      <c r="B576" s="6" t="s">
        <v>2916</v>
      </c>
      <c r="C576" s="6" t="s">
        <v>1434</v>
      </c>
      <c r="D576" s="6" t="s">
        <v>1775</v>
      </c>
      <c r="E576" s="6" t="s">
        <v>39</v>
      </c>
      <c r="F576" s="6" t="s">
        <v>40</v>
      </c>
      <c r="G576" s="6" t="s">
        <v>106</v>
      </c>
      <c r="H576" s="6" t="s">
        <v>509</v>
      </c>
      <c r="I576" s="6" t="s">
        <v>962</v>
      </c>
      <c r="J576" s="6" t="s">
        <v>38</v>
      </c>
      <c r="K576" s="6" t="s">
        <v>1776</v>
      </c>
      <c r="L576" s="6" t="s">
        <v>1776</v>
      </c>
      <c r="M576" s="6" t="s">
        <v>1780</v>
      </c>
      <c r="N576" s="6" t="s">
        <v>195</v>
      </c>
      <c r="O576" s="42" t="str">
        <f t="shared" si="8"/>
        <v>11781</v>
      </c>
    </row>
    <row r="577" spans="1:15" hidden="1">
      <c r="A577" s="6" t="s">
        <v>2919</v>
      </c>
      <c r="B577" s="6" t="s">
        <v>2920</v>
      </c>
      <c r="C577" s="6" t="s">
        <v>963</v>
      </c>
      <c r="D577" s="6" t="s">
        <v>1775</v>
      </c>
      <c r="E577" s="6" t="s">
        <v>39</v>
      </c>
      <c r="F577" s="6" t="s">
        <v>40</v>
      </c>
      <c r="G577" s="6" t="s">
        <v>106</v>
      </c>
      <c r="H577" s="6" t="s">
        <v>509</v>
      </c>
      <c r="I577" s="6" t="s">
        <v>962</v>
      </c>
      <c r="J577" s="6" t="s">
        <v>38</v>
      </c>
      <c r="K577" s="6" t="s">
        <v>1776</v>
      </c>
      <c r="L577" s="6" t="s">
        <v>1776</v>
      </c>
      <c r="M577" s="6" t="s">
        <v>1780</v>
      </c>
      <c r="N577" s="6" t="s">
        <v>195</v>
      </c>
      <c r="O577" s="42" t="str">
        <f t="shared" si="8"/>
        <v>11782</v>
      </c>
    </row>
    <row r="578" spans="1:15" hidden="1">
      <c r="A578" s="6" t="s">
        <v>2913</v>
      </c>
      <c r="B578" s="6" t="s">
        <v>2914</v>
      </c>
      <c r="C578" s="6" t="s">
        <v>1152</v>
      </c>
      <c r="D578" s="6" t="s">
        <v>1775</v>
      </c>
      <c r="E578" s="6" t="s">
        <v>39</v>
      </c>
      <c r="F578" s="6" t="s">
        <v>165</v>
      </c>
      <c r="G578" s="6" t="s">
        <v>166</v>
      </c>
      <c r="H578" s="6" t="s">
        <v>170</v>
      </c>
      <c r="I578" s="6" t="s">
        <v>961</v>
      </c>
      <c r="J578" s="6" t="s">
        <v>38</v>
      </c>
      <c r="K578" s="6" t="s">
        <v>1776</v>
      </c>
      <c r="L578" s="6" t="s">
        <v>1776</v>
      </c>
      <c r="M578" s="6" t="s">
        <v>1780</v>
      </c>
      <c r="N578" s="6" t="s">
        <v>64</v>
      </c>
      <c r="O578" s="42" t="str">
        <f t="shared" si="8"/>
        <v>11784</v>
      </c>
    </row>
    <row r="579" spans="1:15" hidden="1">
      <c r="A579" s="6" t="s">
        <v>2488</v>
      </c>
      <c r="B579" s="6" t="s">
        <v>2489</v>
      </c>
      <c r="C579" s="6" t="s">
        <v>960</v>
      </c>
      <c r="D579" s="6" t="s">
        <v>1775</v>
      </c>
      <c r="E579" s="6" t="s">
        <v>39</v>
      </c>
      <c r="F579" s="6" t="s">
        <v>40</v>
      </c>
      <c r="G579" s="6" t="s">
        <v>134</v>
      </c>
      <c r="H579" s="6" t="s">
        <v>265</v>
      </c>
      <c r="I579" s="6" t="s">
        <v>961</v>
      </c>
      <c r="J579" s="6" t="s">
        <v>133</v>
      </c>
      <c r="K579" s="6" t="s">
        <v>1776</v>
      </c>
      <c r="L579" s="6" t="s">
        <v>1776</v>
      </c>
      <c r="M579" s="6" t="s">
        <v>1966</v>
      </c>
      <c r="N579" s="6" t="s">
        <v>64</v>
      </c>
      <c r="O579" s="42" t="str">
        <f t="shared" si="8"/>
        <v>11794</v>
      </c>
    </row>
    <row r="580" spans="1:15" hidden="1">
      <c r="A580" s="6" t="s">
        <v>2929</v>
      </c>
      <c r="B580" s="6" t="s">
        <v>2930</v>
      </c>
      <c r="C580" s="6" t="s">
        <v>1623</v>
      </c>
      <c r="D580" s="6" t="s">
        <v>1775</v>
      </c>
      <c r="E580" s="6" t="s">
        <v>39</v>
      </c>
      <c r="F580" s="6" t="s">
        <v>197</v>
      </c>
      <c r="G580" s="6" t="s">
        <v>202</v>
      </c>
      <c r="H580" s="6" t="s">
        <v>455</v>
      </c>
      <c r="I580" s="6" t="s">
        <v>962</v>
      </c>
      <c r="J580" s="6" t="s">
        <v>133</v>
      </c>
      <c r="K580" s="6" t="s">
        <v>1776</v>
      </c>
      <c r="L580" s="6" t="s">
        <v>1776</v>
      </c>
      <c r="M580" s="6" t="s">
        <v>1966</v>
      </c>
      <c r="N580" s="6" t="s">
        <v>195</v>
      </c>
      <c r="O580" s="42" t="str">
        <f t="shared" si="8"/>
        <v>11795</v>
      </c>
    </row>
    <row r="581" spans="1:15">
      <c r="A581" s="6" t="s">
        <v>2923</v>
      </c>
      <c r="B581" s="6" t="s">
        <v>2924</v>
      </c>
      <c r="C581" s="6" t="s">
        <v>1567</v>
      </c>
      <c r="D581" s="6" t="s">
        <v>1775</v>
      </c>
      <c r="E581" s="6" t="s">
        <v>1242</v>
      </c>
      <c r="F581" s="6" t="s">
        <v>40</v>
      </c>
      <c r="G581" s="6" t="s">
        <v>127</v>
      </c>
      <c r="H581" s="6" t="s">
        <v>1242</v>
      </c>
      <c r="I581" s="6" t="s">
        <v>962</v>
      </c>
      <c r="J581" s="6" t="s">
        <v>38</v>
      </c>
      <c r="K581" s="6" t="s">
        <v>1776</v>
      </c>
      <c r="L581" s="6" t="s">
        <v>1776</v>
      </c>
      <c r="M581" s="6" t="s">
        <v>1780</v>
      </c>
      <c r="N581" s="6" t="s">
        <v>706</v>
      </c>
      <c r="O581" s="42" t="str">
        <f t="shared" si="8"/>
        <v>11796</v>
      </c>
    </row>
    <row r="582" spans="1:15" hidden="1">
      <c r="A582" s="6" t="s">
        <v>2917</v>
      </c>
      <c r="B582" s="6" t="s">
        <v>2918</v>
      </c>
      <c r="C582" s="6" t="s">
        <v>1621</v>
      </c>
      <c r="D582" s="6" t="s">
        <v>1775</v>
      </c>
      <c r="E582" s="6" t="s">
        <v>39</v>
      </c>
      <c r="F582" s="6" t="s">
        <v>40</v>
      </c>
      <c r="G582" s="6" t="s">
        <v>1154</v>
      </c>
      <c r="H582" s="6" t="s">
        <v>291</v>
      </c>
      <c r="I582" s="6" t="s">
        <v>962</v>
      </c>
      <c r="J582" s="6" t="s">
        <v>38</v>
      </c>
      <c r="K582" s="6" t="s">
        <v>1776</v>
      </c>
      <c r="L582" s="6" t="s">
        <v>1776</v>
      </c>
      <c r="M582" s="6" t="s">
        <v>1780</v>
      </c>
      <c r="N582" s="6" t="s">
        <v>64</v>
      </c>
      <c r="O582" s="42" t="str">
        <f t="shared" ref="O582:O645" si="9">A582</f>
        <v>11797</v>
      </c>
    </row>
    <row r="583" spans="1:15" hidden="1">
      <c r="A583" s="6" t="s">
        <v>2921</v>
      </c>
      <c r="B583" s="6" t="s">
        <v>2922</v>
      </c>
      <c r="C583" s="6" t="s">
        <v>1153</v>
      </c>
      <c r="D583" s="6" t="s">
        <v>1775</v>
      </c>
      <c r="E583" s="6" t="s">
        <v>39</v>
      </c>
      <c r="F583" s="6" t="s">
        <v>40</v>
      </c>
      <c r="G583" s="6" t="s">
        <v>1154</v>
      </c>
      <c r="H583" s="6" t="s">
        <v>62</v>
      </c>
      <c r="I583" s="6" t="s">
        <v>962</v>
      </c>
      <c r="J583" s="6" t="s">
        <v>38</v>
      </c>
      <c r="K583" s="6" t="s">
        <v>1776</v>
      </c>
      <c r="L583" s="6" t="s">
        <v>1776</v>
      </c>
      <c r="M583" s="6" t="s">
        <v>1780</v>
      </c>
      <c r="N583" s="6" t="s">
        <v>64</v>
      </c>
      <c r="O583" s="42" t="str">
        <f t="shared" si="9"/>
        <v>11798</v>
      </c>
    </row>
    <row r="584" spans="1:15" hidden="1">
      <c r="A584" s="6" t="s">
        <v>2931</v>
      </c>
      <c r="B584" s="6" t="s">
        <v>2932</v>
      </c>
      <c r="C584" s="6" t="s">
        <v>1155</v>
      </c>
      <c r="D584" s="6" t="s">
        <v>1775</v>
      </c>
      <c r="E584" s="6" t="s">
        <v>39</v>
      </c>
      <c r="F584" s="6" t="s">
        <v>40</v>
      </c>
      <c r="G584" s="6" t="s">
        <v>233</v>
      </c>
      <c r="H584" s="6" t="s">
        <v>1156</v>
      </c>
      <c r="I584" s="6" t="s">
        <v>962</v>
      </c>
      <c r="J584" s="6" t="s">
        <v>38</v>
      </c>
      <c r="K584" s="6" t="s">
        <v>1776</v>
      </c>
      <c r="L584" s="6" t="s">
        <v>1776</v>
      </c>
      <c r="M584" s="6" t="s">
        <v>1780</v>
      </c>
      <c r="N584" s="6" t="s">
        <v>195</v>
      </c>
      <c r="O584" s="42" t="str">
        <f t="shared" si="9"/>
        <v>11800</v>
      </c>
    </row>
    <row r="585" spans="1:15" hidden="1">
      <c r="A585" s="6" t="s">
        <v>2925</v>
      </c>
      <c r="B585" s="6" t="s">
        <v>2926</v>
      </c>
      <c r="C585" s="6" t="s">
        <v>1568</v>
      </c>
      <c r="D585" s="6" t="s">
        <v>1775</v>
      </c>
      <c r="E585" s="6" t="s">
        <v>39</v>
      </c>
      <c r="F585" s="6" t="s">
        <v>40</v>
      </c>
      <c r="G585" s="6" t="s">
        <v>177</v>
      </c>
      <c r="H585" s="6" t="s">
        <v>685</v>
      </c>
      <c r="I585" s="6" t="s">
        <v>962</v>
      </c>
      <c r="J585" s="6" t="s">
        <v>38</v>
      </c>
      <c r="K585" s="6" t="s">
        <v>1776</v>
      </c>
      <c r="L585" s="6" t="s">
        <v>1776</v>
      </c>
      <c r="M585" s="6" t="s">
        <v>1780</v>
      </c>
      <c r="N585" s="6" t="s">
        <v>64</v>
      </c>
      <c r="O585" s="42" t="str">
        <f t="shared" si="9"/>
        <v>11801</v>
      </c>
    </row>
    <row r="586" spans="1:15" hidden="1">
      <c r="A586" s="6" t="s">
        <v>2935</v>
      </c>
      <c r="B586" s="6" t="s">
        <v>2936</v>
      </c>
      <c r="C586" s="6" t="s">
        <v>1290</v>
      </c>
      <c r="D586" s="6" t="s">
        <v>1775</v>
      </c>
      <c r="E586" s="6" t="s">
        <v>39</v>
      </c>
      <c r="F586" s="6" t="s">
        <v>40</v>
      </c>
      <c r="G586" s="6" t="s">
        <v>109</v>
      </c>
      <c r="H586" s="6" t="s">
        <v>123</v>
      </c>
      <c r="I586" s="6" t="s">
        <v>964</v>
      </c>
      <c r="J586" s="6" t="s">
        <v>38</v>
      </c>
      <c r="K586" s="6" t="s">
        <v>1776</v>
      </c>
      <c r="L586" s="6" t="s">
        <v>1776</v>
      </c>
      <c r="M586" s="6" t="s">
        <v>1780</v>
      </c>
      <c r="N586" s="6" t="s">
        <v>70</v>
      </c>
      <c r="O586" s="42" t="str">
        <f t="shared" si="9"/>
        <v>11813</v>
      </c>
    </row>
    <row r="587" spans="1:15" hidden="1">
      <c r="A587" s="6" t="s">
        <v>2937</v>
      </c>
      <c r="B587" s="6" t="s">
        <v>2938</v>
      </c>
      <c r="C587" s="6" t="s">
        <v>1624</v>
      </c>
      <c r="D587" s="6" t="s">
        <v>1775</v>
      </c>
      <c r="E587" s="6" t="s">
        <v>39</v>
      </c>
      <c r="F587" s="6" t="s">
        <v>40</v>
      </c>
      <c r="G587" s="6" t="s">
        <v>56</v>
      </c>
      <c r="H587" s="6" t="s">
        <v>68</v>
      </c>
      <c r="I587" s="6" t="s">
        <v>1157</v>
      </c>
      <c r="J587" s="6" t="s">
        <v>38</v>
      </c>
      <c r="K587" s="6" t="s">
        <v>1776</v>
      </c>
      <c r="L587" s="6" t="s">
        <v>1776</v>
      </c>
      <c r="M587" s="6" t="s">
        <v>1780</v>
      </c>
      <c r="N587" s="6" t="s">
        <v>70</v>
      </c>
      <c r="O587" s="42" t="str">
        <f t="shared" si="9"/>
        <v>11814</v>
      </c>
    </row>
    <row r="588" spans="1:15" hidden="1">
      <c r="A588" s="6" t="s">
        <v>2933</v>
      </c>
      <c r="B588" s="6" t="s">
        <v>2934</v>
      </c>
      <c r="C588" s="6" t="s">
        <v>965</v>
      </c>
      <c r="D588" s="6" t="s">
        <v>1775</v>
      </c>
      <c r="E588" s="6" t="s">
        <v>39</v>
      </c>
      <c r="F588" s="6" t="s">
        <v>40</v>
      </c>
      <c r="G588" s="6" t="s">
        <v>127</v>
      </c>
      <c r="H588" s="6" t="s">
        <v>91</v>
      </c>
      <c r="I588" s="6" t="s">
        <v>964</v>
      </c>
      <c r="J588" s="6" t="s">
        <v>38</v>
      </c>
      <c r="K588" s="6" t="s">
        <v>1776</v>
      </c>
      <c r="L588" s="6" t="s">
        <v>1776</v>
      </c>
      <c r="M588" s="6" t="s">
        <v>1780</v>
      </c>
      <c r="N588" s="6" t="s">
        <v>70</v>
      </c>
      <c r="O588" s="42" t="str">
        <f t="shared" si="9"/>
        <v>11818</v>
      </c>
    </row>
    <row r="589" spans="1:15" hidden="1">
      <c r="A589" s="6" t="s">
        <v>2939</v>
      </c>
      <c r="B589" s="6" t="s">
        <v>2940</v>
      </c>
      <c r="C589" s="6" t="s">
        <v>966</v>
      </c>
      <c r="D589" s="6" t="s">
        <v>1775</v>
      </c>
      <c r="E589" s="6" t="s">
        <v>39</v>
      </c>
      <c r="F589" s="6" t="s">
        <v>197</v>
      </c>
      <c r="G589" s="6" t="s">
        <v>483</v>
      </c>
      <c r="H589" s="6" t="s">
        <v>199</v>
      </c>
      <c r="I589" s="6" t="s">
        <v>967</v>
      </c>
      <c r="J589" s="6" t="s">
        <v>38</v>
      </c>
      <c r="K589" s="6" t="s">
        <v>1776</v>
      </c>
      <c r="L589" s="6" t="s">
        <v>1776</v>
      </c>
      <c r="M589" s="6" t="s">
        <v>1780</v>
      </c>
      <c r="N589" s="6" t="s">
        <v>195</v>
      </c>
      <c r="O589" s="42" t="str">
        <f t="shared" si="9"/>
        <v>11819</v>
      </c>
    </row>
    <row r="590" spans="1:15" hidden="1">
      <c r="A590" s="6" t="s">
        <v>2211</v>
      </c>
      <c r="B590" s="6" t="s">
        <v>2212</v>
      </c>
      <c r="C590" s="6" t="s">
        <v>968</v>
      </c>
      <c r="D590" s="6" t="s">
        <v>1775</v>
      </c>
      <c r="E590" s="6" t="s">
        <v>39</v>
      </c>
      <c r="F590" s="6" t="s">
        <v>40</v>
      </c>
      <c r="G590" s="6" t="s">
        <v>102</v>
      </c>
      <c r="H590" s="6" t="s">
        <v>291</v>
      </c>
      <c r="I590" s="6" t="s">
        <v>969</v>
      </c>
      <c r="J590" s="6" t="s">
        <v>38</v>
      </c>
      <c r="K590" s="6" t="s">
        <v>1776</v>
      </c>
      <c r="L590" s="6" t="s">
        <v>1776</v>
      </c>
      <c r="M590" s="6" t="s">
        <v>1780</v>
      </c>
      <c r="N590" s="6" t="s">
        <v>64</v>
      </c>
      <c r="O590" s="42" t="str">
        <f t="shared" si="9"/>
        <v>11837</v>
      </c>
    </row>
    <row r="591" spans="1:15" hidden="1">
      <c r="A591" s="6" t="s">
        <v>2945</v>
      </c>
      <c r="B591" s="6" t="s">
        <v>2946</v>
      </c>
      <c r="C591" s="6" t="s">
        <v>970</v>
      </c>
      <c r="D591" s="6" t="s">
        <v>1775</v>
      </c>
      <c r="E591" s="6" t="s">
        <v>39</v>
      </c>
      <c r="F591" s="6" t="s">
        <v>40</v>
      </c>
      <c r="G591" s="6" t="s">
        <v>109</v>
      </c>
      <c r="H591" s="6" t="s">
        <v>261</v>
      </c>
      <c r="I591" s="6" t="s">
        <v>971</v>
      </c>
      <c r="J591" s="6" t="s">
        <v>38</v>
      </c>
      <c r="K591" s="6" t="s">
        <v>1776</v>
      </c>
      <c r="L591" s="6" t="s">
        <v>1776</v>
      </c>
      <c r="M591" s="6" t="s">
        <v>1780</v>
      </c>
      <c r="N591" s="6" t="s">
        <v>64</v>
      </c>
      <c r="O591" s="42" t="str">
        <f t="shared" si="9"/>
        <v>11845</v>
      </c>
    </row>
    <row r="592" spans="1:15" hidden="1">
      <c r="A592" s="8" t="s">
        <v>3644</v>
      </c>
      <c r="B592" s="8" t="s">
        <v>1776</v>
      </c>
      <c r="C592" s="8" t="s">
        <v>1158</v>
      </c>
      <c r="D592" s="8" t="s">
        <v>85</v>
      </c>
      <c r="E592" s="8" t="s">
        <v>39</v>
      </c>
      <c r="F592" s="8" t="s">
        <v>40</v>
      </c>
      <c r="G592" s="8" t="s">
        <v>87</v>
      </c>
      <c r="H592" s="8" t="s">
        <v>509</v>
      </c>
      <c r="I592" s="8" t="s">
        <v>1159</v>
      </c>
      <c r="J592" s="8" t="s">
        <v>38</v>
      </c>
      <c r="K592" s="6" t="s">
        <v>1776</v>
      </c>
      <c r="L592" s="8" t="s">
        <v>1160</v>
      </c>
      <c r="M592" s="8" t="s">
        <v>1780</v>
      </c>
      <c r="N592" s="8" t="s">
        <v>195</v>
      </c>
      <c r="O592" s="42" t="str">
        <f t="shared" si="9"/>
        <v>11846</v>
      </c>
    </row>
    <row r="593" spans="1:15" hidden="1">
      <c r="A593" s="6" t="s">
        <v>2951</v>
      </c>
      <c r="B593" s="6" t="s">
        <v>2952</v>
      </c>
      <c r="C593" s="6" t="s">
        <v>972</v>
      </c>
      <c r="D593" s="6" t="s">
        <v>1775</v>
      </c>
      <c r="E593" s="6" t="s">
        <v>39</v>
      </c>
      <c r="F593" s="6" t="s">
        <v>40</v>
      </c>
      <c r="G593" s="6" t="s">
        <v>83</v>
      </c>
      <c r="H593" s="6" t="s">
        <v>68</v>
      </c>
      <c r="I593" s="6" t="s">
        <v>973</v>
      </c>
      <c r="J593" s="6" t="s">
        <v>38</v>
      </c>
      <c r="K593" s="6" t="s">
        <v>1776</v>
      </c>
      <c r="L593" s="6" t="s">
        <v>1776</v>
      </c>
      <c r="M593" s="6" t="s">
        <v>1780</v>
      </c>
      <c r="N593" s="6" t="s">
        <v>70</v>
      </c>
      <c r="O593" s="42" t="str">
        <f t="shared" si="9"/>
        <v>11849</v>
      </c>
    </row>
    <row r="594" spans="1:15" hidden="1">
      <c r="A594" s="6" t="s">
        <v>2943</v>
      </c>
      <c r="B594" s="6" t="s">
        <v>2944</v>
      </c>
      <c r="C594" s="6" t="s">
        <v>1291</v>
      </c>
      <c r="D594" s="6" t="s">
        <v>1775</v>
      </c>
      <c r="E594" s="6" t="s">
        <v>39</v>
      </c>
      <c r="F594" s="6" t="s">
        <v>40</v>
      </c>
      <c r="G594" s="6" t="s">
        <v>83</v>
      </c>
      <c r="H594" s="6" t="s">
        <v>62</v>
      </c>
      <c r="I594" s="6" t="s">
        <v>971</v>
      </c>
      <c r="J594" s="6" t="s">
        <v>38</v>
      </c>
      <c r="K594" s="6" t="s">
        <v>1776</v>
      </c>
      <c r="L594" s="6" t="s">
        <v>1776</v>
      </c>
      <c r="M594" s="6" t="s">
        <v>1780</v>
      </c>
      <c r="N594" s="6" t="s">
        <v>64</v>
      </c>
      <c r="O594" s="42" t="str">
        <f t="shared" si="9"/>
        <v>11850</v>
      </c>
    </row>
    <row r="595" spans="1:15" hidden="1">
      <c r="A595" s="6" t="s">
        <v>2957</v>
      </c>
      <c r="B595" s="6" t="s">
        <v>2958</v>
      </c>
      <c r="C595" s="6" t="s">
        <v>1626</v>
      </c>
      <c r="D595" s="6" t="s">
        <v>1775</v>
      </c>
      <c r="E595" s="6" t="s">
        <v>39</v>
      </c>
      <c r="F595" s="6" t="s">
        <v>40</v>
      </c>
      <c r="G595" s="6" t="s">
        <v>127</v>
      </c>
      <c r="H595" s="6" t="s">
        <v>509</v>
      </c>
      <c r="I595" s="6" t="s">
        <v>977</v>
      </c>
      <c r="J595" s="6" t="s">
        <v>38</v>
      </c>
      <c r="K595" s="6" t="s">
        <v>1776</v>
      </c>
      <c r="L595" s="6" t="s">
        <v>1776</v>
      </c>
      <c r="M595" s="6" t="s">
        <v>1780</v>
      </c>
      <c r="N595" s="6" t="s">
        <v>195</v>
      </c>
      <c r="O595" s="42" t="str">
        <f t="shared" si="9"/>
        <v>11852</v>
      </c>
    </row>
    <row r="596" spans="1:15" hidden="1">
      <c r="A596" s="6" t="s">
        <v>2959</v>
      </c>
      <c r="B596" s="6" t="s">
        <v>2960</v>
      </c>
      <c r="C596" s="6" t="s">
        <v>1435</v>
      </c>
      <c r="D596" s="6" t="s">
        <v>1775</v>
      </c>
      <c r="E596" s="6" t="s">
        <v>39</v>
      </c>
      <c r="F596" s="6" t="s">
        <v>40</v>
      </c>
      <c r="G596" s="6" t="s">
        <v>56</v>
      </c>
      <c r="H596" s="6" t="s">
        <v>509</v>
      </c>
      <c r="I596" s="6" t="s">
        <v>977</v>
      </c>
      <c r="J596" s="6" t="s">
        <v>38</v>
      </c>
      <c r="K596" s="6" t="s">
        <v>1776</v>
      </c>
      <c r="L596" s="6" t="s">
        <v>1776</v>
      </c>
      <c r="M596" s="6" t="s">
        <v>1780</v>
      </c>
      <c r="N596" s="6" t="s">
        <v>195</v>
      </c>
      <c r="O596" s="42" t="str">
        <f t="shared" si="9"/>
        <v>11853</v>
      </c>
    </row>
    <row r="597" spans="1:15" hidden="1">
      <c r="A597" s="6" t="s">
        <v>1935</v>
      </c>
      <c r="B597" s="6" t="s">
        <v>1936</v>
      </c>
      <c r="C597" s="6" t="s">
        <v>1436</v>
      </c>
      <c r="D597" s="6" t="s">
        <v>1775</v>
      </c>
      <c r="E597" s="6" t="s">
        <v>39</v>
      </c>
      <c r="F597" s="6" t="s">
        <v>40</v>
      </c>
      <c r="G597" s="6" t="s">
        <v>67</v>
      </c>
      <c r="H597" s="6" t="s">
        <v>509</v>
      </c>
      <c r="I597" s="6" t="s">
        <v>977</v>
      </c>
      <c r="J597" s="6" t="s">
        <v>38</v>
      </c>
      <c r="K597" s="6" t="s">
        <v>1776</v>
      </c>
      <c r="L597" s="6" t="s">
        <v>1776</v>
      </c>
      <c r="M597" s="6" t="s">
        <v>1780</v>
      </c>
      <c r="N597" s="6" t="s">
        <v>195</v>
      </c>
      <c r="O597" s="42" t="str">
        <f t="shared" si="9"/>
        <v>11854</v>
      </c>
    </row>
    <row r="598" spans="1:15" hidden="1">
      <c r="A598" s="6" t="s">
        <v>2953</v>
      </c>
      <c r="B598" s="6" t="s">
        <v>2954</v>
      </c>
      <c r="C598" s="6" t="s">
        <v>1625</v>
      </c>
      <c r="D598" s="6" t="s">
        <v>1775</v>
      </c>
      <c r="E598" s="6" t="s">
        <v>39</v>
      </c>
      <c r="F598" s="6" t="s">
        <v>40</v>
      </c>
      <c r="G598" s="6" t="s">
        <v>127</v>
      </c>
      <c r="H598" s="6" t="s">
        <v>80</v>
      </c>
      <c r="I598" s="6" t="s">
        <v>975</v>
      </c>
      <c r="J598" s="6" t="s">
        <v>38</v>
      </c>
      <c r="K598" s="6" t="s">
        <v>1776</v>
      </c>
      <c r="L598" s="6" t="s">
        <v>1776</v>
      </c>
      <c r="M598" s="6" t="s">
        <v>1780</v>
      </c>
      <c r="N598" s="6" t="s">
        <v>70</v>
      </c>
      <c r="O598" s="42" t="str">
        <f t="shared" si="9"/>
        <v>11856</v>
      </c>
    </row>
    <row r="599" spans="1:15" hidden="1">
      <c r="A599" s="6" t="s">
        <v>2949</v>
      </c>
      <c r="B599" s="6" t="s">
        <v>2950</v>
      </c>
      <c r="C599" s="6" t="s">
        <v>1161</v>
      </c>
      <c r="D599" s="6" t="s">
        <v>1775</v>
      </c>
      <c r="E599" s="6" t="s">
        <v>39</v>
      </c>
      <c r="F599" s="6" t="s">
        <v>40</v>
      </c>
      <c r="G599" s="6" t="s">
        <v>1162</v>
      </c>
      <c r="H599" s="6" t="s">
        <v>1163</v>
      </c>
      <c r="I599" s="6" t="s">
        <v>973</v>
      </c>
      <c r="J599" s="6" t="s">
        <v>38</v>
      </c>
      <c r="K599" s="6" t="s">
        <v>1776</v>
      </c>
      <c r="L599" s="6" t="s">
        <v>1776</v>
      </c>
      <c r="M599" s="6" t="s">
        <v>1780</v>
      </c>
      <c r="N599" s="6" t="s">
        <v>64</v>
      </c>
      <c r="O599" s="42" t="str">
        <f t="shared" si="9"/>
        <v>11857</v>
      </c>
    </row>
    <row r="600" spans="1:15" hidden="1">
      <c r="A600" s="6" t="s">
        <v>2947</v>
      </c>
      <c r="B600" s="6" t="s">
        <v>2948</v>
      </c>
      <c r="C600" s="6" t="s">
        <v>1569</v>
      </c>
      <c r="D600" s="6" t="s">
        <v>1775</v>
      </c>
      <c r="E600" s="6" t="s">
        <v>39</v>
      </c>
      <c r="F600" s="6" t="s">
        <v>40</v>
      </c>
      <c r="G600" s="6" t="s">
        <v>1162</v>
      </c>
      <c r="H600" s="6" t="s">
        <v>1570</v>
      </c>
      <c r="I600" s="6" t="s">
        <v>973</v>
      </c>
      <c r="J600" s="6" t="s">
        <v>38</v>
      </c>
      <c r="K600" s="6" t="s">
        <v>1776</v>
      </c>
      <c r="L600" s="6" t="s">
        <v>1776</v>
      </c>
      <c r="M600" s="6" t="s">
        <v>1780</v>
      </c>
      <c r="N600" s="6" t="s">
        <v>64</v>
      </c>
      <c r="O600" s="42" t="str">
        <f t="shared" si="9"/>
        <v>11858</v>
      </c>
    </row>
    <row r="601" spans="1:15" hidden="1">
      <c r="A601" s="6" t="s">
        <v>2969</v>
      </c>
      <c r="B601" s="6" t="s">
        <v>2970</v>
      </c>
      <c r="C601" s="6" t="s">
        <v>1292</v>
      </c>
      <c r="D601" s="6" t="s">
        <v>1775</v>
      </c>
      <c r="E601" s="6" t="s">
        <v>39</v>
      </c>
      <c r="F601" s="6" t="s">
        <v>40</v>
      </c>
      <c r="G601" s="6" t="s">
        <v>287</v>
      </c>
      <c r="H601" s="6" t="s">
        <v>319</v>
      </c>
      <c r="I601" s="6" t="s">
        <v>1293</v>
      </c>
      <c r="J601" s="6" t="s">
        <v>38</v>
      </c>
      <c r="K601" s="6" t="s">
        <v>1776</v>
      </c>
      <c r="L601" s="6" t="s">
        <v>1776</v>
      </c>
      <c r="M601" s="6" t="s">
        <v>1780</v>
      </c>
      <c r="N601" s="6" t="s">
        <v>64</v>
      </c>
      <c r="O601" s="42" t="str">
        <f t="shared" si="9"/>
        <v>11859</v>
      </c>
    </row>
    <row r="602" spans="1:15" hidden="1">
      <c r="A602" s="6" t="s">
        <v>2955</v>
      </c>
      <c r="B602" s="6" t="s">
        <v>2956</v>
      </c>
      <c r="C602" s="6" t="s">
        <v>974</v>
      </c>
      <c r="D602" s="6" t="s">
        <v>1775</v>
      </c>
      <c r="E602" s="6" t="s">
        <v>39</v>
      </c>
      <c r="F602" s="6" t="s">
        <v>40</v>
      </c>
      <c r="G602" s="6" t="s">
        <v>495</v>
      </c>
      <c r="H602" s="6" t="s">
        <v>319</v>
      </c>
      <c r="I602" s="6" t="s">
        <v>975</v>
      </c>
      <c r="J602" s="6" t="s">
        <v>38</v>
      </c>
      <c r="K602" s="6" t="s">
        <v>1776</v>
      </c>
      <c r="L602" s="6" t="s">
        <v>1776</v>
      </c>
      <c r="M602" s="6" t="s">
        <v>1780</v>
      </c>
      <c r="N602" s="6" t="s">
        <v>64</v>
      </c>
      <c r="O602" s="42" t="str">
        <f t="shared" si="9"/>
        <v>11868</v>
      </c>
    </row>
    <row r="603" spans="1:15" hidden="1">
      <c r="A603" s="6" t="s">
        <v>2965</v>
      </c>
      <c r="B603" s="6" t="s">
        <v>2966</v>
      </c>
      <c r="C603" s="6" t="s">
        <v>1164</v>
      </c>
      <c r="D603" s="6" t="s">
        <v>1775</v>
      </c>
      <c r="E603" s="6" t="s">
        <v>39</v>
      </c>
      <c r="F603" s="6" t="s">
        <v>187</v>
      </c>
      <c r="G603" s="6" t="s">
        <v>187</v>
      </c>
      <c r="H603" s="6" t="s">
        <v>666</v>
      </c>
      <c r="I603" s="6" t="s">
        <v>977</v>
      </c>
      <c r="J603" s="6" t="s">
        <v>38</v>
      </c>
      <c r="K603" s="6" t="s">
        <v>1776</v>
      </c>
      <c r="L603" s="6" t="s">
        <v>1776</v>
      </c>
      <c r="M603" s="6" t="s">
        <v>1780</v>
      </c>
      <c r="N603" s="6" t="s">
        <v>195</v>
      </c>
      <c r="O603" s="42" t="str">
        <f t="shared" si="9"/>
        <v>11869</v>
      </c>
    </row>
    <row r="604" spans="1:15" hidden="1">
      <c r="A604" s="6" t="s">
        <v>2963</v>
      </c>
      <c r="B604" s="6" t="s">
        <v>2964</v>
      </c>
      <c r="C604" s="6" t="s">
        <v>976</v>
      </c>
      <c r="D604" s="6" t="s">
        <v>1775</v>
      </c>
      <c r="E604" s="6" t="s">
        <v>39</v>
      </c>
      <c r="F604" s="6" t="s">
        <v>40</v>
      </c>
      <c r="G604" s="6" t="s">
        <v>177</v>
      </c>
      <c r="H604" s="6" t="s">
        <v>685</v>
      </c>
      <c r="I604" s="6" t="s">
        <v>977</v>
      </c>
      <c r="J604" s="6" t="s">
        <v>38</v>
      </c>
      <c r="K604" s="6" t="s">
        <v>1776</v>
      </c>
      <c r="L604" s="6" t="s">
        <v>1776</v>
      </c>
      <c r="M604" s="6" t="s">
        <v>1780</v>
      </c>
      <c r="N604" s="6" t="s">
        <v>64</v>
      </c>
      <c r="O604" s="42" t="str">
        <f t="shared" si="9"/>
        <v>11875</v>
      </c>
    </row>
    <row r="605" spans="1:15" hidden="1">
      <c r="A605" s="6" t="s">
        <v>3094</v>
      </c>
      <c r="B605" s="6" t="s">
        <v>3095</v>
      </c>
      <c r="C605" s="6" t="s">
        <v>1437</v>
      </c>
      <c r="D605" s="6" t="s">
        <v>1775</v>
      </c>
      <c r="E605" s="6" t="s">
        <v>39</v>
      </c>
      <c r="F605" s="6" t="s">
        <v>40</v>
      </c>
      <c r="G605" s="6" t="s">
        <v>1162</v>
      </c>
      <c r="H605" s="6" t="s">
        <v>1163</v>
      </c>
      <c r="I605" s="6" t="s">
        <v>1293</v>
      </c>
      <c r="J605" s="6" t="s">
        <v>38</v>
      </c>
      <c r="K605" s="6" t="s">
        <v>1776</v>
      </c>
      <c r="L605" s="6" t="s">
        <v>1776</v>
      </c>
      <c r="M605" s="6" t="s">
        <v>1780</v>
      </c>
      <c r="N605" s="6" t="s">
        <v>64</v>
      </c>
      <c r="O605" s="42" t="str">
        <f t="shared" si="9"/>
        <v>11877</v>
      </c>
    </row>
    <row r="606" spans="1:15" hidden="1">
      <c r="A606" s="8" t="s">
        <v>3663</v>
      </c>
      <c r="B606" s="8" t="s">
        <v>1776</v>
      </c>
      <c r="C606" s="8" t="s">
        <v>1571</v>
      </c>
      <c r="D606" s="8" t="s">
        <v>85</v>
      </c>
      <c r="E606" s="8" t="s">
        <v>39</v>
      </c>
      <c r="F606" s="8" t="s">
        <v>40</v>
      </c>
      <c r="G606" s="8" t="s">
        <v>311</v>
      </c>
      <c r="H606" s="8" t="s">
        <v>62</v>
      </c>
      <c r="I606" s="8" t="s">
        <v>1439</v>
      </c>
      <c r="J606" s="8" t="s">
        <v>38</v>
      </c>
      <c r="K606" s="6" t="s">
        <v>1776</v>
      </c>
      <c r="L606" s="8" t="s">
        <v>924</v>
      </c>
      <c r="M606" s="8" t="s">
        <v>1780</v>
      </c>
      <c r="N606" s="8" t="s">
        <v>64</v>
      </c>
      <c r="O606" s="42" t="str">
        <f t="shared" si="9"/>
        <v>11878</v>
      </c>
    </row>
    <row r="607" spans="1:15" hidden="1">
      <c r="A607" s="6" t="s">
        <v>2981</v>
      </c>
      <c r="B607" s="6" t="s">
        <v>2982</v>
      </c>
      <c r="C607" s="6" t="s">
        <v>1168</v>
      </c>
      <c r="D607" s="6" t="s">
        <v>1775</v>
      </c>
      <c r="E607" s="6" t="s">
        <v>39</v>
      </c>
      <c r="F607" s="6" t="s">
        <v>814</v>
      </c>
      <c r="G607" s="6" t="s">
        <v>815</v>
      </c>
      <c r="H607" s="6" t="s">
        <v>1169</v>
      </c>
      <c r="I607" s="6" t="s">
        <v>1170</v>
      </c>
      <c r="J607" s="6" t="s">
        <v>133</v>
      </c>
      <c r="K607" s="6" t="s">
        <v>1776</v>
      </c>
      <c r="L607" s="6" t="s">
        <v>1776</v>
      </c>
      <c r="M607" s="6" t="s">
        <v>1966</v>
      </c>
      <c r="N607" s="6" t="s">
        <v>74</v>
      </c>
      <c r="O607" s="42" t="str">
        <f t="shared" si="9"/>
        <v>11879</v>
      </c>
    </row>
    <row r="608" spans="1:15" hidden="1">
      <c r="A608" s="6" t="s">
        <v>2971</v>
      </c>
      <c r="B608" s="6" t="s">
        <v>2972</v>
      </c>
      <c r="C608" s="6" t="s">
        <v>1438</v>
      </c>
      <c r="D608" s="6" t="s">
        <v>1775</v>
      </c>
      <c r="E608" s="6" t="s">
        <v>39</v>
      </c>
      <c r="F608" s="6" t="s">
        <v>40</v>
      </c>
      <c r="G608" s="6" t="s">
        <v>760</v>
      </c>
      <c r="H608" s="6" t="s">
        <v>1070</v>
      </c>
      <c r="I608" s="6" t="s">
        <v>1439</v>
      </c>
      <c r="J608" s="6" t="s">
        <v>38</v>
      </c>
      <c r="K608" s="6" t="s">
        <v>1776</v>
      </c>
      <c r="L608" s="6" t="s">
        <v>1776</v>
      </c>
      <c r="M608" s="6" t="s">
        <v>1780</v>
      </c>
      <c r="N608" s="6" t="s">
        <v>64</v>
      </c>
      <c r="O608" s="42" t="str">
        <f t="shared" si="9"/>
        <v>11885</v>
      </c>
    </row>
    <row r="609" spans="1:15" hidden="1">
      <c r="A609" s="6" t="s">
        <v>2973</v>
      </c>
      <c r="B609" s="6" t="s">
        <v>2974</v>
      </c>
      <c r="C609" s="6" t="s">
        <v>1572</v>
      </c>
      <c r="D609" s="6" t="s">
        <v>1775</v>
      </c>
      <c r="E609" s="6" t="s">
        <v>39</v>
      </c>
      <c r="F609" s="6" t="s">
        <v>40</v>
      </c>
      <c r="G609" s="6" t="s">
        <v>207</v>
      </c>
      <c r="H609" s="6" t="s">
        <v>208</v>
      </c>
      <c r="I609" s="6" t="s">
        <v>1294</v>
      </c>
      <c r="J609" s="6" t="s">
        <v>133</v>
      </c>
      <c r="K609" s="6" t="s">
        <v>1776</v>
      </c>
      <c r="L609" s="6" t="s">
        <v>1776</v>
      </c>
      <c r="M609" s="6" t="s">
        <v>1784</v>
      </c>
      <c r="N609" s="6" t="s">
        <v>195</v>
      </c>
      <c r="O609" s="42" t="str">
        <f t="shared" si="9"/>
        <v>11886</v>
      </c>
    </row>
    <row r="610" spans="1:15" hidden="1">
      <c r="A610" s="6" t="s">
        <v>2977</v>
      </c>
      <c r="B610" s="6" t="s">
        <v>2978</v>
      </c>
      <c r="C610" s="6" t="s">
        <v>1627</v>
      </c>
      <c r="D610" s="6" t="s">
        <v>1775</v>
      </c>
      <c r="E610" s="6" t="s">
        <v>39</v>
      </c>
      <c r="F610" s="6" t="s">
        <v>40</v>
      </c>
      <c r="G610" s="6" t="s">
        <v>83</v>
      </c>
      <c r="H610" s="6" t="s">
        <v>68</v>
      </c>
      <c r="I610" s="6" t="s">
        <v>1167</v>
      </c>
      <c r="J610" s="6" t="s">
        <v>38</v>
      </c>
      <c r="K610" s="6" t="s">
        <v>1776</v>
      </c>
      <c r="L610" s="6" t="s">
        <v>1776</v>
      </c>
      <c r="M610" s="6" t="s">
        <v>1780</v>
      </c>
      <c r="N610" s="6" t="s">
        <v>70</v>
      </c>
      <c r="O610" s="42" t="str">
        <f t="shared" si="9"/>
        <v>11888</v>
      </c>
    </row>
    <row r="611" spans="1:15" hidden="1">
      <c r="A611" s="6" t="s">
        <v>2979</v>
      </c>
      <c r="B611" s="6" t="s">
        <v>2980</v>
      </c>
      <c r="C611" s="6" t="s">
        <v>1165</v>
      </c>
      <c r="D611" s="6" t="s">
        <v>1775</v>
      </c>
      <c r="E611" s="6" t="s">
        <v>39</v>
      </c>
      <c r="F611" s="6" t="s">
        <v>40</v>
      </c>
      <c r="G611" s="6" t="s">
        <v>445</v>
      </c>
      <c r="H611" s="6" t="s">
        <v>1166</v>
      </c>
      <c r="I611" s="6" t="s">
        <v>1167</v>
      </c>
      <c r="J611" s="6" t="s">
        <v>38</v>
      </c>
      <c r="K611" s="6" t="s">
        <v>1776</v>
      </c>
      <c r="L611" s="6" t="s">
        <v>1776</v>
      </c>
      <c r="M611" s="6" t="s">
        <v>1780</v>
      </c>
      <c r="N611" s="6" t="s">
        <v>121</v>
      </c>
      <c r="O611" s="42" t="str">
        <f t="shared" si="9"/>
        <v>11894</v>
      </c>
    </row>
    <row r="612" spans="1:15" hidden="1">
      <c r="A612" s="6" t="s">
        <v>2975</v>
      </c>
      <c r="B612" s="6" t="s">
        <v>2976</v>
      </c>
      <c r="C612" s="6" t="s">
        <v>1440</v>
      </c>
      <c r="D612" s="6" t="s">
        <v>1775</v>
      </c>
      <c r="E612" s="6" t="s">
        <v>39</v>
      </c>
      <c r="F612" s="6" t="s">
        <v>40</v>
      </c>
      <c r="G612" s="6" t="s">
        <v>127</v>
      </c>
      <c r="H612" s="6" t="s">
        <v>509</v>
      </c>
      <c r="I612" s="6" t="s">
        <v>1294</v>
      </c>
      <c r="J612" s="6" t="s">
        <v>38</v>
      </c>
      <c r="K612" s="6" t="s">
        <v>1776</v>
      </c>
      <c r="L612" s="6" t="s">
        <v>1776</v>
      </c>
      <c r="M612" s="6" t="s">
        <v>1780</v>
      </c>
      <c r="N612" s="6" t="s">
        <v>195</v>
      </c>
      <c r="O612" s="42" t="str">
        <f t="shared" si="9"/>
        <v>11895</v>
      </c>
    </row>
    <row r="613" spans="1:15" hidden="1">
      <c r="A613" s="6" t="s">
        <v>2983</v>
      </c>
      <c r="B613" s="6" t="s">
        <v>2984</v>
      </c>
      <c r="C613" s="6" t="s">
        <v>1295</v>
      </c>
      <c r="D613" s="6" t="s">
        <v>1775</v>
      </c>
      <c r="E613" s="6" t="s">
        <v>39</v>
      </c>
      <c r="F613" s="6" t="s">
        <v>40</v>
      </c>
      <c r="G613" s="6" t="s">
        <v>148</v>
      </c>
      <c r="H613" s="6" t="s">
        <v>954</v>
      </c>
      <c r="I613" s="6" t="s">
        <v>1296</v>
      </c>
      <c r="J613" s="6" t="s">
        <v>133</v>
      </c>
      <c r="K613" s="6" t="s">
        <v>1776</v>
      </c>
      <c r="L613" s="6" t="s">
        <v>1776</v>
      </c>
      <c r="M613" s="6" t="s">
        <v>1784</v>
      </c>
      <c r="N613" s="6" t="s">
        <v>64</v>
      </c>
      <c r="O613" s="42" t="str">
        <f t="shared" si="9"/>
        <v>11909</v>
      </c>
    </row>
    <row r="614" spans="1:15" hidden="1">
      <c r="A614" s="6" t="s">
        <v>2345</v>
      </c>
      <c r="B614" s="6" t="s">
        <v>2346</v>
      </c>
      <c r="C614" s="6" t="s">
        <v>1450</v>
      </c>
      <c r="D614" s="6" t="s">
        <v>1775</v>
      </c>
      <c r="E614" s="6" t="s">
        <v>39</v>
      </c>
      <c r="F614" s="6" t="s">
        <v>40</v>
      </c>
      <c r="G614" s="6" t="s">
        <v>249</v>
      </c>
      <c r="H614" s="6" t="s">
        <v>603</v>
      </c>
      <c r="I614" s="6" t="s">
        <v>1183</v>
      </c>
      <c r="J614" s="6" t="s">
        <v>38</v>
      </c>
      <c r="K614" s="6" t="s">
        <v>1776</v>
      </c>
      <c r="L614" s="6" t="s">
        <v>1776</v>
      </c>
      <c r="M614" s="6" t="s">
        <v>1780</v>
      </c>
      <c r="N614" s="6" t="s">
        <v>70</v>
      </c>
      <c r="O614" s="42" t="str">
        <f t="shared" si="9"/>
        <v>11910</v>
      </c>
    </row>
    <row r="615" spans="1:15" hidden="1">
      <c r="A615" s="6" t="s">
        <v>3078</v>
      </c>
      <c r="B615" s="6" t="s">
        <v>3079</v>
      </c>
      <c r="C615" s="6" t="s">
        <v>1182</v>
      </c>
      <c r="D615" s="6" t="s">
        <v>1775</v>
      </c>
      <c r="E615" s="6" t="s">
        <v>39</v>
      </c>
      <c r="F615" s="6" t="s">
        <v>40</v>
      </c>
      <c r="G615" s="6" t="s">
        <v>177</v>
      </c>
      <c r="H615" s="6" t="s">
        <v>308</v>
      </c>
      <c r="I615" s="6" t="s">
        <v>1183</v>
      </c>
      <c r="J615" s="6" t="s">
        <v>38</v>
      </c>
      <c r="K615" s="6" t="s">
        <v>1776</v>
      </c>
      <c r="L615" s="6" t="s">
        <v>1776</v>
      </c>
      <c r="M615" s="6" t="s">
        <v>1780</v>
      </c>
      <c r="N615" s="6" t="s">
        <v>70</v>
      </c>
      <c r="O615" s="42" t="str">
        <f t="shared" si="9"/>
        <v>11917</v>
      </c>
    </row>
    <row r="616" spans="1:15" hidden="1">
      <c r="A616" s="6" t="s">
        <v>3068</v>
      </c>
      <c r="B616" s="6" t="s">
        <v>3069</v>
      </c>
      <c r="C616" s="6" t="s">
        <v>1581</v>
      </c>
      <c r="D616" s="6" t="s">
        <v>1775</v>
      </c>
      <c r="E616" s="6" t="s">
        <v>39</v>
      </c>
      <c r="F616" s="6" t="s">
        <v>40</v>
      </c>
      <c r="G616" s="6" t="s">
        <v>127</v>
      </c>
      <c r="H616" s="6" t="s">
        <v>62</v>
      </c>
      <c r="I616" s="6" t="s">
        <v>1183</v>
      </c>
      <c r="J616" s="6" t="s">
        <v>38</v>
      </c>
      <c r="K616" s="6" t="s">
        <v>1776</v>
      </c>
      <c r="L616" s="6" t="s">
        <v>1776</v>
      </c>
      <c r="M616" s="6" t="s">
        <v>1780</v>
      </c>
      <c r="N616" s="6" t="s">
        <v>64</v>
      </c>
      <c r="O616" s="42" t="str">
        <f t="shared" si="9"/>
        <v>11918</v>
      </c>
    </row>
    <row r="617" spans="1:15" hidden="1">
      <c r="A617" s="6" t="s">
        <v>3076</v>
      </c>
      <c r="B617" s="6" t="s">
        <v>3077</v>
      </c>
      <c r="C617" s="6" t="s">
        <v>1299</v>
      </c>
      <c r="D617" s="6" t="s">
        <v>1775</v>
      </c>
      <c r="E617" s="6" t="s">
        <v>39</v>
      </c>
      <c r="F617" s="6" t="s">
        <v>40</v>
      </c>
      <c r="G617" s="6" t="s">
        <v>177</v>
      </c>
      <c r="H617" s="6" t="s">
        <v>685</v>
      </c>
      <c r="I617" s="6" t="s">
        <v>1183</v>
      </c>
      <c r="J617" s="6" t="s">
        <v>38</v>
      </c>
      <c r="K617" s="6" t="s">
        <v>1776</v>
      </c>
      <c r="L617" s="6" t="s">
        <v>1776</v>
      </c>
      <c r="M617" s="6" t="s">
        <v>1780</v>
      </c>
      <c r="N617" s="6" t="s">
        <v>64</v>
      </c>
      <c r="O617" s="42" t="str">
        <f t="shared" si="9"/>
        <v>11919</v>
      </c>
    </row>
    <row r="618" spans="1:15" hidden="1">
      <c r="A618" s="6" t="s">
        <v>3082</v>
      </c>
      <c r="B618" s="6" t="s">
        <v>3083</v>
      </c>
      <c r="C618" s="6" t="s">
        <v>1208</v>
      </c>
      <c r="D618" s="6" t="s">
        <v>1775</v>
      </c>
      <c r="E618" s="6" t="s">
        <v>39</v>
      </c>
      <c r="F618" s="6" t="s">
        <v>40</v>
      </c>
      <c r="G618" s="6" t="s">
        <v>83</v>
      </c>
      <c r="H618" s="6" t="s">
        <v>291</v>
      </c>
      <c r="I618" s="6" t="s">
        <v>1183</v>
      </c>
      <c r="J618" s="6" t="s">
        <v>38</v>
      </c>
      <c r="K618" s="6" t="s">
        <v>1776</v>
      </c>
      <c r="L618" s="6" t="s">
        <v>1776</v>
      </c>
      <c r="M618" s="6" t="s">
        <v>1780</v>
      </c>
      <c r="N618" s="6" t="s">
        <v>64</v>
      </c>
      <c r="O618" s="42" t="str">
        <f t="shared" si="9"/>
        <v>11921</v>
      </c>
    </row>
    <row r="619" spans="1:15" hidden="1">
      <c r="A619" s="6" t="s">
        <v>3070</v>
      </c>
      <c r="B619" s="6" t="s">
        <v>3071</v>
      </c>
      <c r="C619" s="6" t="s">
        <v>1582</v>
      </c>
      <c r="D619" s="6" t="s">
        <v>1775</v>
      </c>
      <c r="E619" s="6" t="s">
        <v>39</v>
      </c>
      <c r="F619" s="6" t="s">
        <v>40</v>
      </c>
      <c r="G619" s="6" t="s">
        <v>56</v>
      </c>
      <c r="H619" s="6" t="s">
        <v>62</v>
      </c>
      <c r="I619" s="6" t="s">
        <v>1183</v>
      </c>
      <c r="J619" s="6" t="s">
        <v>38</v>
      </c>
      <c r="K619" s="6" t="s">
        <v>1776</v>
      </c>
      <c r="L619" s="6" t="s">
        <v>1776</v>
      </c>
      <c r="M619" s="6" t="s">
        <v>1780</v>
      </c>
      <c r="N619" s="6" t="s">
        <v>64</v>
      </c>
      <c r="O619" s="42" t="str">
        <f t="shared" si="9"/>
        <v>11925</v>
      </c>
    </row>
    <row r="620" spans="1:15" hidden="1">
      <c r="A620" s="6" t="s">
        <v>3072</v>
      </c>
      <c r="B620" s="6" t="s">
        <v>3073</v>
      </c>
      <c r="C620" s="6" t="s">
        <v>1448</v>
      </c>
      <c r="D620" s="6" t="s">
        <v>1775</v>
      </c>
      <c r="E620" s="6" t="s">
        <v>39</v>
      </c>
      <c r="F620" s="6" t="s">
        <v>40</v>
      </c>
      <c r="G620" s="6" t="s">
        <v>1154</v>
      </c>
      <c r="H620" s="6" t="s">
        <v>291</v>
      </c>
      <c r="I620" s="6" t="s">
        <v>1183</v>
      </c>
      <c r="J620" s="6" t="s">
        <v>38</v>
      </c>
      <c r="K620" s="6" t="s">
        <v>1776</v>
      </c>
      <c r="L620" s="6" t="s">
        <v>1776</v>
      </c>
      <c r="M620" s="6" t="s">
        <v>1780</v>
      </c>
      <c r="N620" s="6" t="s">
        <v>64</v>
      </c>
      <c r="O620" s="42" t="str">
        <f t="shared" si="9"/>
        <v>11929</v>
      </c>
    </row>
    <row r="621" spans="1:15" hidden="1">
      <c r="A621" s="6" t="s">
        <v>3074</v>
      </c>
      <c r="B621" s="6" t="s">
        <v>3075</v>
      </c>
      <c r="C621" s="6" t="s">
        <v>1449</v>
      </c>
      <c r="D621" s="6" t="s">
        <v>1775</v>
      </c>
      <c r="E621" s="6" t="s">
        <v>39</v>
      </c>
      <c r="F621" s="6" t="s">
        <v>40</v>
      </c>
      <c r="G621" s="6" t="s">
        <v>207</v>
      </c>
      <c r="H621" s="6" t="s">
        <v>208</v>
      </c>
      <c r="I621" s="6" t="s">
        <v>1183</v>
      </c>
      <c r="J621" s="6" t="s">
        <v>133</v>
      </c>
      <c r="K621" s="6" t="s">
        <v>1776</v>
      </c>
      <c r="L621" s="6" t="s">
        <v>1776</v>
      </c>
      <c r="M621" s="6" t="s">
        <v>1784</v>
      </c>
      <c r="N621" s="6" t="s">
        <v>64</v>
      </c>
      <c r="O621" s="42" t="str">
        <f t="shared" si="9"/>
        <v>11933</v>
      </c>
    </row>
    <row r="622" spans="1:15" hidden="1">
      <c r="A622" s="6" t="s">
        <v>3160</v>
      </c>
      <c r="B622" s="6" t="s">
        <v>3161</v>
      </c>
      <c r="C622" s="6" t="s">
        <v>1190</v>
      </c>
      <c r="D622" s="6" t="s">
        <v>1775</v>
      </c>
      <c r="E622" s="6" t="s">
        <v>39</v>
      </c>
      <c r="F622" s="6" t="s">
        <v>40</v>
      </c>
      <c r="G622" s="6" t="s">
        <v>495</v>
      </c>
      <c r="H622" s="6" t="s">
        <v>802</v>
      </c>
      <c r="I622" s="6" t="s">
        <v>1191</v>
      </c>
      <c r="J622" s="6" t="s">
        <v>38</v>
      </c>
      <c r="K622" s="6" t="s">
        <v>1776</v>
      </c>
      <c r="L622" s="6" t="s">
        <v>1776</v>
      </c>
      <c r="M622" s="6" t="s">
        <v>1780</v>
      </c>
      <c r="N622" s="6" t="s">
        <v>49</v>
      </c>
      <c r="O622" s="42" t="str">
        <f t="shared" si="9"/>
        <v>11973</v>
      </c>
    </row>
    <row r="623" spans="1:15" hidden="1">
      <c r="A623" s="6" t="s">
        <v>3158</v>
      </c>
      <c r="B623" s="6" t="s">
        <v>3159</v>
      </c>
      <c r="C623" s="6" t="s">
        <v>1645</v>
      </c>
      <c r="D623" s="6" t="s">
        <v>1775</v>
      </c>
      <c r="E623" s="6" t="s">
        <v>39</v>
      </c>
      <c r="F623" s="6" t="s">
        <v>40</v>
      </c>
      <c r="G623" s="6" t="s">
        <v>127</v>
      </c>
      <c r="H623" s="6" t="s">
        <v>62</v>
      </c>
      <c r="I623" s="6" t="s">
        <v>1191</v>
      </c>
      <c r="J623" s="6" t="s">
        <v>38</v>
      </c>
      <c r="K623" s="6" t="s">
        <v>1776</v>
      </c>
      <c r="L623" s="6" t="s">
        <v>1776</v>
      </c>
      <c r="M623" s="6" t="s">
        <v>1780</v>
      </c>
      <c r="N623" s="6" t="s">
        <v>64</v>
      </c>
      <c r="O623" s="42" t="str">
        <f t="shared" si="9"/>
        <v>11974</v>
      </c>
    </row>
    <row r="624" spans="1:15" hidden="1">
      <c r="A624" s="6" t="s">
        <v>3162</v>
      </c>
      <c r="B624" s="6" t="s">
        <v>3163</v>
      </c>
      <c r="C624" s="6" t="s">
        <v>1192</v>
      </c>
      <c r="D624" s="6" t="s">
        <v>1775</v>
      </c>
      <c r="E624" s="6" t="s">
        <v>39</v>
      </c>
      <c r="F624" s="6" t="s">
        <v>40</v>
      </c>
      <c r="G624" s="6" t="s">
        <v>249</v>
      </c>
      <c r="H624" s="6" t="s">
        <v>319</v>
      </c>
      <c r="I624" s="6" t="s">
        <v>1191</v>
      </c>
      <c r="J624" s="6" t="s">
        <v>38</v>
      </c>
      <c r="K624" s="6" t="s">
        <v>1776</v>
      </c>
      <c r="L624" s="6" t="s">
        <v>1776</v>
      </c>
      <c r="M624" s="6" t="s">
        <v>1780</v>
      </c>
      <c r="N624" s="6" t="s">
        <v>64</v>
      </c>
      <c r="O624" s="42" t="str">
        <f t="shared" si="9"/>
        <v>11976</v>
      </c>
    </row>
    <row r="625" spans="1:15" hidden="1">
      <c r="A625" s="6" t="s">
        <v>3620</v>
      </c>
      <c r="B625" s="6" t="s">
        <v>3621</v>
      </c>
      <c r="C625" s="6" t="s">
        <v>1458</v>
      </c>
      <c r="D625" s="6" t="s">
        <v>1775</v>
      </c>
      <c r="E625" s="6" t="s">
        <v>39</v>
      </c>
      <c r="F625" s="6" t="s">
        <v>3734</v>
      </c>
      <c r="G625" s="6" t="s">
        <v>187</v>
      </c>
      <c r="H625" s="6" t="s">
        <v>666</v>
      </c>
      <c r="I625" s="6" t="s">
        <v>1191</v>
      </c>
      <c r="J625" s="6" t="s">
        <v>38</v>
      </c>
      <c r="K625" s="6" t="s">
        <v>1776</v>
      </c>
      <c r="L625" s="6" t="s">
        <v>1959</v>
      </c>
      <c r="M625" s="6" t="s">
        <v>1780</v>
      </c>
      <c r="N625" s="6" t="s">
        <v>195</v>
      </c>
      <c r="O625" s="42" t="str">
        <f t="shared" si="9"/>
        <v>11993</v>
      </c>
    </row>
    <row r="626" spans="1:15" hidden="1">
      <c r="A626" s="6" t="s">
        <v>3623</v>
      </c>
      <c r="B626" s="6" t="s">
        <v>3624</v>
      </c>
      <c r="C626" s="6" t="s">
        <v>1193</v>
      </c>
      <c r="D626" s="6" t="s">
        <v>1775</v>
      </c>
      <c r="E626" s="6" t="s">
        <v>39</v>
      </c>
      <c r="F626" s="6" t="s">
        <v>3734</v>
      </c>
      <c r="G626" s="6" t="s">
        <v>187</v>
      </c>
      <c r="H626" s="6" t="s">
        <v>666</v>
      </c>
      <c r="I626" s="6" t="s">
        <v>1191</v>
      </c>
      <c r="J626" s="6" t="s">
        <v>38</v>
      </c>
      <c r="K626" s="6" t="s">
        <v>1776</v>
      </c>
      <c r="L626" s="6" t="s">
        <v>1959</v>
      </c>
      <c r="M626" s="6" t="s">
        <v>1780</v>
      </c>
      <c r="N626" s="6" t="s">
        <v>195</v>
      </c>
      <c r="O626" s="42" t="str">
        <f t="shared" si="9"/>
        <v>11994</v>
      </c>
    </row>
    <row r="627" spans="1:15" hidden="1">
      <c r="A627" s="6" t="s">
        <v>3164</v>
      </c>
      <c r="B627" s="6" t="s">
        <v>3165</v>
      </c>
      <c r="C627" s="6" t="s">
        <v>1646</v>
      </c>
      <c r="D627" s="6" t="s">
        <v>1775</v>
      </c>
      <c r="E627" s="6" t="s">
        <v>39</v>
      </c>
      <c r="F627" s="6" t="s">
        <v>40</v>
      </c>
      <c r="G627" s="6" t="s">
        <v>127</v>
      </c>
      <c r="H627" s="6" t="s">
        <v>62</v>
      </c>
      <c r="I627" s="6" t="s">
        <v>1460</v>
      </c>
      <c r="J627" s="6" t="s">
        <v>38</v>
      </c>
      <c r="K627" s="6" t="s">
        <v>1776</v>
      </c>
      <c r="L627" s="6" t="s">
        <v>1776</v>
      </c>
      <c r="M627" s="6" t="s">
        <v>1780</v>
      </c>
      <c r="N627" s="6" t="s">
        <v>64</v>
      </c>
      <c r="O627" s="42" t="str">
        <f t="shared" si="9"/>
        <v>11997</v>
      </c>
    </row>
    <row r="628" spans="1:15" hidden="1">
      <c r="A628" s="6" t="s">
        <v>3168</v>
      </c>
      <c r="B628" s="6" t="s">
        <v>3169</v>
      </c>
      <c r="C628" s="6" t="s">
        <v>1217</v>
      </c>
      <c r="D628" s="6" t="s">
        <v>1775</v>
      </c>
      <c r="E628" s="6" t="s">
        <v>39</v>
      </c>
      <c r="F628" s="6" t="s">
        <v>40</v>
      </c>
      <c r="G628" s="6" t="s">
        <v>106</v>
      </c>
      <c r="H628" s="6" t="s">
        <v>509</v>
      </c>
      <c r="I628" s="6" t="s">
        <v>1218</v>
      </c>
      <c r="J628" s="6" t="s">
        <v>38</v>
      </c>
      <c r="K628" s="6" t="s">
        <v>1776</v>
      </c>
      <c r="L628" s="6" t="s">
        <v>1776</v>
      </c>
      <c r="M628" s="6" t="s">
        <v>1780</v>
      </c>
      <c r="N628" s="6" t="s">
        <v>195</v>
      </c>
      <c r="O628" s="42" t="str">
        <f t="shared" si="9"/>
        <v>11998</v>
      </c>
    </row>
    <row r="629" spans="1:15" hidden="1">
      <c r="A629" s="6" t="s">
        <v>3170</v>
      </c>
      <c r="B629" s="6" t="s">
        <v>3171</v>
      </c>
      <c r="C629" s="6" t="s">
        <v>1310</v>
      </c>
      <c r="D629" s="6" t="s">
        <v>1775</v>
      </c>
      <c r="E629" s="6" t="s">
        <v>39</v>
      </c>
      <c r="F629" s="6" t="s">
        <v>40</v>
      </c>
      <c r="G629" s="6" t="s">
        <v>445</v>
      </c>
      <c r="H629" s="6" t="s">
        <v>319</v>
      </c>
      <c r="I629" s="6" t="s">
        <v>1218</v>
      </c>
      <c r="J629" s="6" t="s">
        <v>38</v>
      </c>
      <c r="K629" s="6" t="s">
        <v>1776</v>
      </c>
      <c r="L629" s="6" t="s">
        <v>1776</v>
      </c>
      <c r="M629" s="6" t="s">
        <v>1780</v>
      </c>
      <c r="N629" s="6" t="s">
        <v>64</v>
      </c>
      <c r="O629" s="42" t="str">
        <f t="shared" si="9"/>
        <v>11999</v>
      </c>
    </row>
    <row r="630" spans="1:15" hidden="1">
      <c r="A630" s="8" t="s">
        <v>3679</v>
      </c>
      <c r="B630" s="8" t="s">
        <v>1776</v>
      </c>
      <c r="C630" s="8" t="s">
        <v>1309</v>
      </c>
      <c r="D630" s="8" t="s">
        <v>85</v>
      </c>
      <c r="E630" s="8" t="s">
        <v>39</v>
      </c>
      <c r="F630" s="8" t="s">
        <v>40</v>
      </c>
      <c r="G630" s="8" t="s">
        <v>67</v>
      </c>
      <c r="H630" s="8" t="s">
        <v>509</v>
      </c>
      <c r="I630" s="8" t="s">
        <v>1194</v>
      </c>
      <c r="J630" s="8" t="s">
        <v>38</v>
      </c>
      <c r="K630" s="6" t="s">
        <v>1776</v>
      </c>
      <c r="L630" s="8" t="s">
        <v>1021</v>
      </c>
      <c r="M630" s="8" t="s">
        <v>1780</v>
      </c>
      <c r="N630" s="8" t="s">
        <v>195</v>
      </c>
      <c r="O630" s="42" t="str">
        <f t="shared" si="9"/>
        <v>12000</v>
      </c>
    </row>
    <row r="631" spans="1:15" hidden="1">
      <c r="A631" s="6" t="s">
        <v>3166</v>
      </c>
      <c r="B631" s="6" t="s">
        <v>3167</v>
      </c>
      <c r="C631" s="6" t="s">
        <v>1459</v>
      </c>
      <c r="D631" s="6" t="s">
        <v>1775</v>
      </c>
      <c r="E631" s="6" t="s">
        <v>39</v>
      </c>
      <c r="F631" s="6" t="s">
        <v>40</v>
      </c>
      <c r="G631" s="6" t="s">
        <v>67</v>
      </c>
      <c r="H631" s="6" t="s">
        <v>62</v>
      </c>
      <c r="I631" s="6" t="s">
        <v>1194</v>
      </c>
      <c r="J631" s="6" t="s">
        <v>38</v>
      </c>
      <c r="K631" s="6" t="s">
        <v>1776</v>
      </c>
      <c r="L631" s="6" t="s">
        <v>1776</v>
      </c>
      <c r="M631" s="6" t="s">
        <v>1780</v>
      </c>
      <c r="N631" s="6" t="s">
        <v>64</v>
      </c>
      <c r="O631" s="42" t="str">
        <f t="shared" si="9"/>
        <v>12001</v>
      </c>
    </row>
    <row r="632" spans="1:15" hidden="1">
      <c r="A632" s="6" t="s">
        <v>3172</v>
      </c>
      <c r="B632" s="6" t="s">
        <v>3173</v>
      </c>
      <c r="C632" s="6" t="s">
        <v>1461</v>
      </c>
      <c r="D632" s="6" t="s">
        <v>1775</v>
      </c>
      <c r="E632" s="6" t="s">
        <v>39</v>
      </c>
      <c r="F632" s="6" t="s">
        <v>40</v>
      </c>
      <c r="G632" s="6" t="s">
        <v>207</v>
      </c>
      <c r="H632" s="6" t="s">
        <v>208</v>
      </c>
      <c r="I632" s="6" t="s">
        <v>1218</v>
      </c>
      <c r="J632" s="6" t="s">
        <v>133</v>
      </c>
      <c r="K632" s="6" t="s">
        <v>1776</v>
      </c>
      <c r="L632" s="6" t="s">
        <v>1776</v>
      </c>
      <c r="M632" s="6" t="s">
        <v>1784</v>
      </c>
      <c r="N632" s="6" t="s">
        <v>64</v>
      </c>
      <c r="O632" s="42" t="str">
        <f t="shared" si="9"/>
        <v>12012</v>
      </c>
    </row>
    <row r="633" spans="1:15" hidden="1">
      <c r="A633" s="6" t="s">
        <v>3174</v>
      </c>
      <c r="B633" s="6" t="s">
        <v>3175</v>
      </c>
      <c r="C633" s="6" t="s">
        <v>1219</v>
      </c>
      <c r="D633" s="6" t="s">
        <v>1775</v>
      </c>
      <c r="E633" s="6" t="s">
        <v>39</v>
      </c>
      <c r="F633" s="6" t="s">
        <v>40</v>
      </c>
      <c r="G633" s="6" t="s">
        <v>249</v>
      </c>
      <c r="H633" s="6" t="s">
        <v>347</v>
      </c>
      <c r="I633" s="6" t="s">
        <v>1220</v>
      </c>
      <c r="J633" s="6" t="s">
        <v>38</v>
      </c>
      <c r="K633" s="6" t="s">
        <v>1776</v>
      </c>
      <c r="L633" s="6" t="s">
        <v>1776</v>
      </c>
      <c r="M633" s="6" t="s">
        <v>1780</v>
      </c>
      <c r="N633" s="6" t="s">
        <v>163</v>
      </c>
      <c r="O633" s="42" t="str">
        <f t="shared" si="9"/>
        <v>12013</v>
      </c>
    </row>
    <row r="634" spans="1:15" hidden="1">
      <c r="A634" s="6" t="s">
        <v>3202</v>
      </c>
      <c r="B634" s="6" t="s">
        <v>3203</v>
      </c>
      <c r="C634" s="6" t="s">
        <v>1647</v>
      </c>
      <c r="D634" s="6" t="s">
        <v>1775</v>
      </c>
      <c r="E634" s="6" t="s">
        <v>39</v>
      </c>
      <c r="F634" s="6" t="s">
        <v>40</v>
      </c>
      <c r="G634" s="6" t="s">
        <v>1224</v>
      </c>
      <c r="H634" s="6" t="s">
        <v>319</v>
      </c>
      <c r="I634" s="6" t="s">
        <v>1220</v>
      </c>
      <c r="J634" s="6" t="s">
        <v>38</v>
      </c>
      <c r="K634" s="6" t="s">
        <v>1776</v>
      </c>
      <c r="L634" s="6" t="s">
        <v>1776</v>
      </c>
      <c r="M634" s="6" t="s">
        <v>1780</v>
      </c>
      <c r="N634" s="6" t="s">
        <v>64</v>
      </c>
      <c r="O634" s="42" t="str">
        <f t="shared" si="9"/>
        <v>12015</v>
      </c>
    </row>
    <row r="635" spans="1:15" hidden="1">
      <c r="A635" s="6" t="s">
        <v>3184</v>
      </c>
      <c r="B635" s="6" t="s">
        <v>3185</v>
      </c>
      <c r="C635" s="6" t="s">
        <v>1462</v>
      </c>
      <c r="D635" s="6" t="s">
        <v>1775</v>
      </c>
      <c r="E635" s="6" t="s">
        <v>39</v>
      </c>
      <c r="F635" s="6" t="s">
        <v>40</v>
      </c>
      <c r="G635" s="6" t="s">
        <v>67</v>
      </c>
      <c r="H635" s="6" t="s">
        <v>509</v>
      </c>
      <c r="I635" s="6" t="s">
        <v>1222</v>
      </c>
      <c r="J635" s="6" t="s">
        <v>38</v>
      </c>
      <c r="K635" s="6" t="s">
        <v>1776</v>
      </c>
      <c r="L635" s="6" t="s">
        <v>1776</v>
      </c>
      <c r="M635" s="6" t="s">
        <v>1780</v>
      </c>
      <c r="N635" s="6" t="s">
        <v>195</v>
      </c>
      <c r="O635" s="42" t="str">
        <f t="shared" si="9"/>
        <v>12016</v>
      </c>
    </row>
    <row r="636" spans="1:15" hidden="1">
      <c r="A636" s="6" t="s">
        <v>3178</v>
      </c>
      <c r="B636" s="6" t="s">
        <v>3179</v>
      </c>
      <c r="C636" s="6" t="s">
        <v>1648</v>
      </c>
      <c r="D636" s="6" t="s">
        <v>1775</v>
      </c>
      <c r="E636" s="6" t="s">
        <v>39</v>
      </c>
      <c r="F636" s="6" t="s">
        <v>40</v>
      </c>
      <c r="G636" s="6" t="s">
        <v>233</v>
      </c>
      <c r="H636" s="6" t="s">
        <v>291</v>
      </c>
      <c r="I636" s="6" t="s">
        <v>1220</v>
      </c>
      <c r="J636" s="6" t="s">
        <v>38</v>
      </c>
      <c r="K636" s="6" t="s">
        <v>1776</v>
      </c>
      <c r="L636" s="6" t="s">
        <v>1776</v>
      </c>
      <c r="M636" s="6" t="s">
        <v>1780</v>
      </c>
      <c r="N636" s="6" t="s">
        <v>64</v>
      </c>
      <c r="O636" s="42" t="str">
        <f t="shared" si="9"/>
        <v>12017</v>
      </c>
    </row>
    <row r="637" spans="1:15" hidden="1">
      <c r="A637" s="6" t="s">
        <v>3180</v>
      </c>
      <c r="B637" s="6" t="s">
        <v>3181</v>
      </c>
      <c r="C637" s="6" t="s">
        <v>1590</v>
      </c>
      <c r="D637" s="6" t="s">
        <v>1775</v>
      </c>
      <c r="E637" s="6" t="s">
        <v>39</v>
      </c>
      <c r="F637" s="6" t="s">
        <v>40</v>
      </c>
      <c r="G637" s="6" t="s">
        <v>83</v>
      </c>
      <c r="H637" s="6" t="s">
        <v>509</v>
      </c>
      <c r="I637" s="6" t="s">
        <v>1220</v>
      </c>
      <c r="J637" s="6" t="s">
        <v>38</v>
      </c>
      <c r="K637" s="6" t="s">
        <v>1776</v>
      </c>
      <c r="L637" s="6" t="s">
        <v>1776</v>
      </c>
      <c r="M637" s="6" t="s">
        <v>1780</v>
      </c>
      <c r="N637" s="6" t="s">
        <v>195</v>
      </c>
      <c r="O637" s="42" t="str">
        <f t="shared" si="9"/>
        <v>12019</v>
      </c>
    </row>
    <row r="638" spans="1:15" hidden="1">
      <c r="A638" s="6" t="s">
        <v>3188</v>
      </c>
      <c r="B638" s="6" t="s">
        <v>3189</v>
      </c>
      <c r="C638" s="6" t="s">
        <v>1195</v>
      </c>
      <c r="D638" s="6" t="s">
        <v>1775</v>
      </c>
      <c r="E638" s="6" t="s">
        <v>39</v>
      </c>
      <c r="F638" s="6" t="s">
        <v>40</v>
      </c>
      <c r="G638" s="6" t="s">
        <v>1154</v>
      </c>
      <c r="H638" s="6" t="s">
        <v>291</v>
      </c>
      <c r="I638" s="6" t="s">
        <v>1196</v>
      </c>
      <c r="J638" s="6" t="s">
        <v>38</v>
      </c>
      <c r="K638" s="6" t="s">
        <v>1776</v>
      </c>
      <c r="L638" s="6" t="s">
        <v>1776</v>
      </c>
      <c r="M638" s="6" t="s">
        <v>1780</v>
      </c>
      <c r="N638" s="6" t="s">
        <v>64</v>
      </c>
      <c r="O638" s="42" t="str">
        <f t="shared" si="9"/>
        <v>12024</v>
      </c>
    </row>
    <row r="639" spans="1:15" hidden="1">
      <c r="A639" s="6" t="s">
        <v>3186</v>
      </c>
      <c r="B639" s="6" t="s">
        <v>3187</v>
      </c>
      <c r="C639" s="6" t="s">
        <v>1463</v>
      </c>
      <c r="D639" s="6" t="s">
        <v>1775</v>
      </c>
      <c r="E639" s="6" t="s">
        <v>39</v>
      </c>
      <c r="F639" s="6" t="s">
        <v>40</v>
      </c>
      <c r="G639" s="6" t="s">
        <v>287</v>
      </c>
      <c r="H639" s="6" t="s">
        <v>603</v>
      </c>
      <c r="I639" s="6" t="s">
        <v>1196</v>
      </c>
      <c r="J639" s="6" t="s">
        <v>38</v>
      </c>
      <c r="K639" s="6" t="s">
        <v>1776</v>
      </c>
      <c r="L639" s="6" t="s">
        <v>1776</v>
      </c>
      <c r="M639" s="6" t="s">
        <v>1780</v>
      </c>
      <c r="N639" s="6" t="s">
        <v>70</v>
      </c>
      <c r="O639" s="42" t="str">
        <f t="shared" si="9"/>
        <v>12027</v>
      </c>
    </row>
    <row r="640" spans="1:15" hidden="1">
      <c r="A640" s="6" t="s">
        <v>3200</v>
      </c>
      <c r="B640" s="6" t="s">
        <v>3201</v>
      </c>
      <c r="C640" s="6" t="s">
        <v>1652</v>
      </c>
      <c r="D640" s="6" t="s">
        <v>1775</v>
      </c>
      <c r="E640" s="6" t="s">
        <v>39</v>
      </c>
      <c r="F640" s="6" t="s">
        <v>40</v>
      </c>
      <c r="G640" s="6" t="s">
        <v>127</v>
      </c>
      <c r="H640" s="6" t="s">
        <v>509</v>
      </c>
      <c r="I640" s="6" t="s">
        <v>1196</v>
      </c>
      <c r="J640" s="6" t="s">
        <v>38</v>
      </c>
      <c r="K640" s="6" t="s">
        <v>1776</v>
      </c>
      <c r="L640" s="6" t="s">
        <v>1776</v>
      </c>
      <c r="M640" s="6" t="s">
        <v>1780</v>
      </c>
      <c r="N640" s="6" t="s">
        <v>195</v>
      </c>
      <c r="O640" s="42" t="str">
        <f t="shared" si="9"/>
        <v>12028</v>
      </c>
    </row>
    <row r="641" spans="1:15" hidden="1">
      <c r="A641" s="6" t="s">
        <v>3198</v>
      </c>
      <c r="B641" s="6" t="s">
        <v>3199</v>
      </c>
      <c r="C641" s="6" t="s">
        <v>1197</v>
      </c>
      <c r="D641" s="6" t="s">
        <v>1775</v>
      </c>
      <c r="E641" s="6" t="s">
        <v>39</v>
      </c>
      <c r="F641" s="6" t="s">
        <v>40</v>
      </c>
      <c r="G641" s="6" t="s">
        <v>67</v>
      </c>
      <c r="H641" s="6" t="s">
        <v>509</v>
      </c>
      <c r="I641" s="6" t="s">
        <v>1196</v>
      </c>
      <c r="J641" s="6" t="s">
        <v>38</v>
      </c>
      <c r="K641" s="6" t="s">
        <v>1776</v>
      </c>
      <c r="L641" s="6" t="s">
        <v>1776</v>
      </c>
      <c r="M641" s="6" t="s">
        <v>1780</v>
      </c>
      <c r="N641" s="6" t="s">
        <v>195</v>
      </c>
      <c r="O641" s="42" t="str">
        <f t="shared" si="9"/>
        <v>12029</v>
      </c>
    </row>
    <row r="642" spans="1:15" hidden="1">
      <c r="A642" s="6" t="s">
        <v>3627</v>
      </c>
      <c r="B642" s="6" t="s">
        <v>3628</v>
      </c>
      <c r="C642" s="6" t="s">
        <v>1198</v>
      </c>
      <c r="D642" s="6" t="s">
        <v>1775</v>
      </c>
      <c r="E642" s="6" t="s">
        <v>39</v>
      </c>
      <c r="F642" s="6" t="s">
        <v>3734</v>
      </c>
      <c r="G642" s="6" t="s">
        <v>187</v>
      </c>
      <c r="H642" s="6" t="s">
        <v>666</v>
      </c>
      <c r="I642" s="6" t="s">
        <v>1196</v>
      </c>
      <c r="J642" s="6" t="s">
        <v>38</v>
      </c>
      <c r="K642" s="6" t="s">
        <v>1776</v>
      </c>
      <c r="L642" s="6" t="s">
        <v>3352</v>
      </c>
      <c r="M642" s="6" t="s">
        <v>1780</v>
      </c>
      <c r="N642" s="6" t="s">
        <v>195</v>
      </c>
      <c r="O642" s="42" t="str">
        <f t="shared" si="9"/>
        <v>12031</v>
      </c>
    </row>
    <row r="643" spans="1:15" hidden="1">
      <c r="A643" s="6" t="s">
        <v>1957</v>
      </c>
      <c r="B643" s="6" t="s">
        <v>1958</v>
      </c>
      <c r="C643" s="6" t="s">
        <v>1223</v>
      </c>
      <c r="D643" s="6" t="s">
        <v>1775</v>
      </c>
      <c r="E643" s="6" t="s">
        <v>39</v>
      </c>
      <c r="F643" s="6" t="s">
        <v>40</v>
      </c>
      <c r="G643" s="6" t="s">
        <v>1224</v>
      </c>
      <c r="H643" s="6" t="s">
        <v>128</v>
      </c>
      <c r="I643" s="6" t="s">
        <v>1196</v>
      </c>
      <c r="J643" s="6" t="s">
        <v>38</v>
      </c>
      <c r="K643" s="6" t="s">
        <v>1776</v>
      </c>
      <c r="L643" s="6" t="s">
        <v>1776</v>
      </c>
      <c r="M643" s="6" t="s">
        <v>1780</v>
      </c>
      <c r="N643" s="6" t="s">
        <v>130</v>
      </c>
      <c r="O643" s="42" t="str">
        <f t="shared" si="9"/>
        <v>12032</v>
      </c>
    </row>
    <row r="644" spans="1:15" hidden="1">
      <c r="A644" s="6" t="s">
        <v>3387</v>
      </c>
      <c r="B644" s="6" t="s">
        <v>3388</v>
      </c>
      <c r="C644" s="6" t="s">
        <v>1221</v>
      </c>
      <c r="D644" s="6" t="s">
        <v>1775</v>
      </c>
      <c r="E644" s="6" t="s">
        <v>39</v>
      </c>
      <c r="F644" s="6" t="s">
        <v>165</v>
      </c>
      <c r="G644" s="6" t="s">
        <v>166</v>
      </c>
      <c r="H644" s="6" t="s">
        <v>170</v>
      </c>
      <c r="I644" s="6" t="s">
        <v>1222</v>
      </c>
      <c r="J644" s="6" t="s">
        <v>38</v>
      </c>
      <c r="K644" s="6" t="s">
        <v>1776</v>
      </c>
      <c r="L644" s="6" t="s">
        <v>1776</v>
      </c>
      <c r="M644" s="6" t="s">
        <v>1780</v>
      </c>
      <c r="N644" s="6" t="s">
        <v>195</v>
      </c>
      <c r="O644" s="42" t="str">
        <f t="shared" si="9"/>
        <v>12034</v>
      </c>
    </row>
    <row r="645" spans="1:15" hidden="1">
      <c r="A645" s="6" t="s">
        <v>3196</v>
      </c>
      <c r="B645" s="6" t="s">
        <v>3197</v>
      </c>
      <c r="C645" s="6" t="s">
        <v>1651</v>
      </c>
      <c r="D645" s="6" t="s">
        <v>1775</v>
      </c>
      <c r="E645" s="6" t="s">
        <v>39</v>
      </c>
      <c r="F645" s="6" t="s">
        <v>40</v>
      </c>
      <c r="G645" s="6" t="s">
        <v>207</v>
      </c>
      <c r="H645" s="6" t="s">
        <v>208</v>
      </c>
      <c r="I645" s="6" t="s">
        <v>1196</v>
      </c>
      <c r="J645" s="6" t="s">
        <v>133</v>
      </c>
      <c r="K645" s="6" t="s">
        <v>1776</v>
      </c>
      <c r="L645" s="6" t="s">
        <v>1776</v>
      </c>
      <c r="M645" s="6" t="s">
        <v>1784</v>
      </c>
      <c r="N645" s="6" t="s">
        <v>64</v>
      </c>
      <c r="O645" s="42" t="str">
        <f t="shared" si="9"/>
        <v>12035</v>
      </c>
    </row>
    <row r="646" spans="1:15" hidden="1">
      <c r="A646" s="6" t="s">
        <v>3206</v>
      </c>
      <c r="B646" s="6" t="s">
        <v>3207</v>
      </c>
      <c r="C646" s="6" t="s">
        <v>1313</v>
      </c>
      <c r="D646" s="6" t="s">
        <v>1775</v>
      </c>
      <c r="E646" s="6" t="s">
        <v>39</v>
      </c>
      <c r="F646" s="6" t="s">
        <v>40</v>
      </c>
      <c r="G646" s="6" t="s">
        <v>177</v>
      </c>
      <c r="H646" s="6" t="s">
        <v>685</v>
      </c>
      <c r="I646" s="6" t="s">
        <v>1314</v>
      </c>
      <c r="J646" s="6" t="s">
        <v>38</v>
      </c>
      <c r="K646" s="6" t="s">
        <v>1776</v>
      </c>
      <c r="L646" s="6" t="s">
        <v>1776</v>
      </c>
      <c r="M646" s="6" t="s">
        <v>1780</v>
      </c>
      <c r="N646" s="6" t="s">
        <v>64</v>
      </c>
      <c r="O646" s="42" t="str">
        <f t="shared" ref="O646:O709" si="10">A646</f>
        <v>12038</v>
      </c>
    </row>
    <row r="647" spans="1:15" hidden="1">
      <c r="A647" s="6" t="s">
        <v>3194</v>
      </c>
      <c r="B647" s="6" t="s">
        <v>3195</v>
      </c>
      <c r="C647" s="6" t="s">
        <v>1650</v>
      </c>
      <c r="D647" s="6" t="s">
        <v>1775</v>
      </c>
      <c r="E647" s="6" t="s">
        <v>39</v>
      </c>
      <c r="F647" s="6" t="s">
        <v>40</v>
      </c>
      <c r="G647" s="6" t="s">
        <v>1162</v>
      </c>
      <c r="H647" s="6" t="s">
        <v>1592</v>
      </c>
      <c r="I647" s="6" t="s">
        <v>1196</v>
      </c>
      <c r="J647" s="6" t="s">
        <v>38</v>
      </c>
      <c r="K647" s="6" t="s">
        <v>1776</v>
      </c>
      <c r="L647" s="6" t="s">
        <v>1776</v>
      </c>
      <c r="M647" s="6" t="s">
        <v>1780</v>
      </c>
      <c r="N647" s="6" t="s">
        <v>64</v>
      </c>
      <c r="O647" s="42" t="str">
        <f t="shared" si="10"/>
        <v>12039</v>
      </c>
    </row>
    <row r="648" spans="1:15" hidden="1">
      <c r="A648" s="6" t="s">
        <v>3192</v>
      </c>
      <c r="B648" s="6" t="s">
        <v>3193</v>
      </c>
      <c r="C648" s="6" t="s">
        <v>1464</v>
      </c>
      <c r="D648" s="6" t="s">
        <v>1775</v>
      </c>
      <c r="E648" s="6" t="s">
        <v>39</v>
      </c>
      <c r="F648" s="6" t="s">
        <v>165</v>
      </c>
      <c r="G648" s="6" t="s">
        <v>166</v>
      </c>
      <c r="H648" s="6" t="s">
        <v>77</v>
      </c>
      <c r="I648" s="6" t="s">
        <v>1196</v>
      </c>
      <c r="J648" s="6" t="s">
        <v>38</v>
      </c>
      <c r="K648" s="6" t="s">
        <v>1776</v>
      </c>
      <c r="L648" s="6" t="s">
        <v>1776</v>
      </c>
      <c r="M648" s="6" t="s">
        <v>1780</v>
      </c>
      <c r="N648" s="6" t="s">
        <v>74</v>
      </c>
      <c r="O648" s="42" t="str">
        <f t="shared" si="10"/>
        <v>12040</v>
      </c>
    </row>
    <row r="649" spans="1:15" hidden="1">
      <c r="A649" s="6" t="s">
        <v>3190</v>
      </c>
      <c r="B649" s="6" t="s">
        <v>3191</v>
      </c>
      <c r="C649" s="6" t="s">
        <v>1649</v>
      </c>
      <c r="D649" s="6" t="s">
        <v>1775</v>
      </c>
      <c r="E649" s="6" t="s">
        <v>39</v>
      </c>
      <c r="F649" s="6" t="s">
        <v>165</v>
      </c>
      <c r="G649" s="6" t="s">
        <v>166</v>
      </c>
      <c r="H649" s="6" t="s">
        <v>170</v>
      </c>
      <c r="I649" s="6" t="s">
        <v>1196</v>
      </c>
      <c r="J649" s="6" t="s">
        <v>38</v>
      </c>
      <c r="K649" s="6" t="s">
        <v>1776</v>
      </c>
      <c r="L649" s="6" t="s">
        <v>1776</v>
      </c>
      <c r="M649" s="6" t="s">
        <v>1780</v>
      </c>
      <c r="N649" s="6" t="s">
        <v>195</v>
      </c>
      <c r="O649" s="42" t="str">
        <f t="shared" si="10"/>
        <v>12041</v>
      </c>
    </row>
    <row r="650" spans="1:15" hidden="1">
      <c r="A650" s="8" t="s">
        <v>3656</v>
      </c>
      <c r="B650" s="8" t="s">
        <v>1776</v>
      </c>
      <c r="C650" s="8" t="s">
        <v>1596</v>
      </c>
      <c r="D650" s="8" t="s">
        <v>85</v>
      </c>
      <c r="E650" s="8" t="s">
        <v>39</v>
      </c>
      <c r="F650" s="8" t="s">
        <v>40</v>
      </c>
      <c r="G650" s="8" t="s">
        <v>83</v>
      </c>
      <c r="H650" s="8" t="s">
        <v>62</v>
      </c>
      <c r="I650" s="8" t="s">
        <v>1315</v>
      </c>
      <c r="J650" s="8" t="s">
        <v>38</v>
      </c>
      <c r="K650" s="6" t="s">
        <v>1776</v>
      </c>
      <c r="L650" s="8" t="s">
        <v>375</v>
      </c>
      <c r="M650" s="8" t="s">
        <v>1780</v>
      </c>
      <c r="N650" s="8" t="s">
        <v>64</v>
      </c>
      <c r="O650" s="42" t="str">
        <f t="shared" si="10"/>
        <v>12050</v>
      </c>
    </row>
    <row r="651" spans="1:15" hidden="1">
      <c r="A651" s="8" t="s">
        <v>3674</v>
      </c>
      <c r="B651" s="8" t="s">
        <v>1776</v>
      </c>
      <c r="C651" s="8" t="s">
        <v>1697</v>
      </c>
      <c r="D651" s="8" t="s">
        <v>85</v>
      </c>
      <c r="E651" s="8" t="s">
        <v>39</v>
      </c>
      <c r="F651" s="8" t="s">
        <v>40</v>
      </c>
      <c r="G651" s="8" t="s">
        <v>83</v>
      </c>
      <c r="H651" s="8" t="s">
        <v>80</v>
      </c>
      <c r="I651" s="8" t="s">
        <v>1314</v>
      </c>
      <c r="J651" s="8" t="s">
        <v>38</v>
      </c>
      <c r="K651" s="6" t="s">
        <v>1776</v>
      </c>
      <c r="L651" s="8" t="s">
        <v>524</v>
      </c>
      <c r="M651" s="8" t="s">
        <v>1780</v>
      </c>
      <c r="N651" s="8" t="s">
        <v>70</v>
      </c>
      <c r="O651" s="42" t="str">
        <f t="shared" si="10"/>
        <v>12053</v>
      </c>
    </row>
    <row r="652" spans="1:15" hidden="1">
      <c r="A652" s="6" t="s">
        <v>3210</v>
      </c>
      <c r="B652" s="6" t="s">
        <v>3211</v>
      </c>
      <c r="C652" s="6" t="s">
        <v>1225</v>
      </c>
      <c r="D652" s="6" t="s">
        <v>1775</v>
      </c>
      <c r="E652" s="6" t="s">
        <v>39</v>
      </c>
      <c r="F652" s="6" t="s">
        <v>40</v>
      </c>
      <c r="G652" s="6" t="s">
        <v>207</v>
      </c>
      <c r="H652" s="6" t="s">
        <v>211</v>
      </c>
      <c r="I652" s="6" t="s">
        <v>1200</v>
      </c>
      <c r="J652" s="6" t="s">
        <v>133</v>
      </c>
      <c r="K652" s="6" t="s">
        <v>1776</v>
      </c>
      <c r="L652" s="6" t="s">
        <v>1776</v>
      </c>
      <c r="M652" s="6" t="s">
        <v>1784</v>
      </c>
      <c r="N652" s="6" t="s">
        <v>70</v>
      </c>
      <c r="O652" s="42" t="str">
        <f t="shared" si="10"/>
        <v>12054</v>
      </c>
    </row>
    <row r="653" spans="1:15" hidden="1">
      <c r="A653" s="6" t="s">
        <v>3208</v>
      </c>
      <c r="B653" s="6" t="s">
        <v>3209</v>
      </c>
      <c r="C653" s="6" t="s">
        <v>1594</v>
      </c>
      <c r="D653" s="6" t="s">
        <v>1775</v>
      </c>
      <c r="E653" s="6" t="s">
        <v>39</v>
      </c>
      <c r="F653" s="6" t="s">
        <v>40</v>
      </c>
      <c r="G653" s="6" t="s">
        <v>177</v>
      </c>
      <c r="H653" s="6" t="s">
        <v>1595</v>
      </c>
      <c r="I653" s="6" t="s">
        <v>1315</v>
      </c>
      <c r="J653" s="6" t="s">
        <v>38</v>
      </c>
      <c r="K653" s="6" t="s">
        <v>1776</v>
      </c>
      <c r="L653" s="6" t="s">
        <v>1776</v>
      </c>
      <c r="M653" s="6" t="s">
        <v>1780</v>
      </c>
      <c r="N653" s="6" t="s">
        <v>59</v>
      </c>
      <c r="O653" s="42" t="str">
        <f t="shared" si="10"/>
        <v>12063</v>
      </c>
    </row>
    <row r="654" spans="1:15" hidden="1">
      <c r="A654" s="6" t="s">
        <v>3212</v>
      </c>
      <c r="B654" s="6" t="s">
        <v>3213</v>
      </c>
      <c r="C654" s="6" t="s">
        <v>1591</v>
      </c>
      <c r="D654" s="6" t="s">
        <v>1775</v>
      </c>
      <c r="E654" s="6" t="s">
        <v>39</v>
      </c>
      <c r="F654" s="6" t="s">
        <v>40</v>
      </c>
      <c r="G654" s="6" t="s">
        <v>1162</v>
      </c>
      <c r="H654" s="6" t="s">
        <v>1592</v>
      </c>
      <c r="I654" s="6" t="s">
        <v>1593</v>
      </c>
      <c r="J654" s="6" t="s">
        <v>38</v>
      </c>
      <c r="K654" s="6" t="s">
        <v>1776</v>
      </c>
      <c r="L654" s="6" t="s">
        <v>1776</v>
      </c>
      <c r="M654" s="6" t="s">
        <v>1780</v>
      </c>
      <c r="N654" s="6" t="s">
        <v>64</v>
      </c>
      <c r="O654" s="42" t="str">
        <f t="shared" si="10"/>
        <v>12064</v>
      </c>
    </row>
    <row r="655" spans="1:15" hidden="1">
      <c r="A655" s="6" t="s">
        <v>2961</v>
      </c>
      <c r="B655" s="6" t="s">
        <v>2962</v>
      </c>
      <c r="C655" s="6" t="s">
        <v>1669</v>
      </c>
      <c r="D655" s="6" t="s">
        <v>1775</v>
      </c>
      <c r="E655" s="6" t="s">
        <v>39</v>
      </c>
      <c r="F655" s="6" t="s">
        <v>40</v>
      </c>
      <c r="G655" s="6" t="s">
        <v>83</v>
      </c>
      <c r="H655" s="6" t="s">
        <v>509</v>
      </c>
      <c r="I655" s="6" t="s">
        <v>1227</v>
      </c>
      <c r="J655" s="6" t="s">
        <v>38</v>
      </c>
      <c r="K655" s="6" t="s">
        <v>1776</v>
      </c>
      <c r="L655" s="6" t="s">
        <v>1776</v>
      </c>
      <c r="M655" s="6" t="s">
        <v>1780</v>
      </c>
      <c r="N655" s="6" t="s">
        <v>195</v>
      </c>
      <c r="O655" s="42" t="str">
        <f t="shared" si="10"/>
        <v>12066</v>
      </c>
    </row>
    <row r="656" spans="1:15">
      <c r="A656" s="6" t="s">
        <v>3222</v>
      </c>
      <c r="B656" s="6" t="s">
        <v>3223</v>
      </c>
      <c r="C656" s="6" t="s">
        <v>1700</v>
      </c>
      <c r="D656" s="6" t="s">
        <v>1775</v>
      </c>
      <c r="E656" s="6" t="s">
        <v>1242</v>
      </c>
      <c r="F656" s="6" t="s">
        <v>40</v>
      </c>
      <c r="G656" s="6" t="s">
        <v>612</v>
      </c>
      <c r="H656" s="6" t="s">
        <v>1242</v>
      </c>
      <c r="I656" s="6" t="s">
        <v>1227</v>
      </c>
      <c r="J656" s="6" t="s">
        <v>133</v>
      </c>
      <c r="K656" s="6" t="s">
        <v>1776</v>
      </c>
      <c r="L656" s="6" t="s">
        <v>1776</v>
      </c>
      <c r="M656" s="6" t="s">
        <v>1784</v>
      </c>
      <c r="N656" s="6" t="s">
        <v>706</v>
      </c>
      <c r="O656" s="42" t="str">
        <f t="shared" si="10"/>
        <v>12067</v>
      </c>
    </row>
    <row r="657" spans="1:15" hidden="1">
      <c r="A657" s="6" t="s">
        <v>3220</v>
      </c>
      <c r="B657" s="6" t="s">
        <v>3221</v>
      </c>
      <c r="C657" s="6" t="s">
        <v>1698</v>
      </c>
      <c r="D657" s="6" t="s">
        <v>1775</v>
      </c>
      <c r="E657" s="6" t="s">
        <v>39</v>
      </c>
      <c r="F657" s="6" t="s">
        <v>40</v>
      </c>
      <c r="G657" s="6" t="s">
        <v>596</v>
      </c>
      <c r="H657" s="6" t="s">
        <v>1699</v>
      </c>
      <c r="I657" s="6" t="s">
        <v>1227</v>
      </c>
      <c r="J657" s="6" t="s">
        <v>133</v>
      </c>
      <c r="K657" s="6" t="s">
        <v>1776</v>
      </c>
      <c r="L657" s="6" t="s">
        <v>1776</v>
      </c>
      <c r="M657" s="6" t="s">
        <v>1966</v>
      </c>
      <c r="N657" s="6" t="s">
        <v>74</v>
      </c>
      <c r="O657" s="42" t="str">
        <f t="shared" si="10"/>
        <v>12068</v>
      </c>
    </row>
    <row r="658" spans="1:15" hidden="1">
      <c r="A658" s="6" t="s">
        <v>3625</v>
      </c>
      <c r="B658" s="6" t="s">
        <v>3626</v>
      </c>
      <c r="C658" s="6" t="s">
        <v>1199</v>
      </c>
      <c r="D658" s="6" t="s">
        <v>1775</v>
      </c>
      <c r="E658" s="6" t="s">
        <v>39</v>
      </c>
      <c r="F658" s="6" t="s">
        <v>3735</v>
      </c>
      <c r="G658" s="6" t="s">
        <v>109</v>
      </c>
      <c r="H658" s="6" t="s">
        <v>123</v>
      </c>
      <c r="I658" s="6" t="s">
        <v>1200</v>
      </c>
      <c r="J658" s="6" t="s">
        <v>38</v>
      </c>
      <c r="K658" s="6" t="s">
        <v>1776</v>
      </c>
      <c r="L658" s="6" t="s">
        <v>1959</v>
      </c>
      <c r="M658" s="6" t="s">
        <v>1780</v>
      </c>
      <c r="N658" s="6" t="s">
        <v>64</v>
      </c>
      <c r="O658" s="42" t="str">
        <f t="shared" si="10"/>
        <v>12070</v>
      </c>
    </row>
    <row r="659" spans="1:15" hidden="1">
      <c r="A659" s="6" t="s">
        <v>3218</v>
      </c>
      <c r="B659" s="6" t="s">
        <v>3219</v>
      </c>
      <c r="C659" s="6" t="s">
        <v>1226</v>
      </c>
      <c r="D659" s="6" t="s">
        <v>1775</v>
      </c>
      <c r="E659" s="6" t="s">
        <v>39</v>
      </c>
      <c r="F659" s="6" t="s">
        <v>165</v>
      </c>
      <c r="G659" s="6" t="s">
        <v>166</v>
      </c>
      <c r="H659" s="6" t="s">
        <v>170</v>
      </c>
      <c r="I659" s="6" t="s">
        <v>1227</v>
      </c>
      <c r="J659" s="6" t="s">
        <v>38</v>
      </c>
      <c r="K659" s="6" t="s">
        <v>1776</v>
      </c>
      <c r="L659" s="6" t="s">
        <v>1776</v>
      </c>
      <c r="M659" s="6" t="s">
        <v>1780</v>
      </c>
      <c r="N659" s="6" t="s">
        <v>195</v>
      </c>
      <c r="O659" s="42" t="str">
        <f t="shared" si="10"/>
        <v>12076</v>
      </c>
    </row>
    <row r="660" spans="1:15" hidden="1">
      <c r="A660" s="6" t="s">
        <v>3214</v>
      </c>
      <c r="B660" s="6" t="s">
        <v>3215</v>
      </c>
      <c r="C660" s="6" t="s">
        <v>1316</v>
      </c>
      <c r="D660" s="6" t="s">
        <v>1775</v>
      </c>
      <c r="E660" s="6" t="s">
        <v>39</v>
      </c>
      <c r="F660" s="6" t="s">
        <v>40</v>
      </c>
      <c r="G660" s="6" t="s">
        <v>1317</v>
      </c>
      <c r="H660" s="6" t="s">
        <v>57</v>
      </c>
      <c r="I660" s="6" t="s">
        <v>1227</v>
      </c>
      <c r="J660" s="6" t="s">
        <v>133</v>
      </c>
      <c r="K660" s="6" t="s">
        <v>1776</v>
      </c>
      <c r="L660" s="6" t="s">
        <v>1776</v>
      </c>
      <c r="M660" s="6" t="s">
        <v>1784</v>
      </c>
      <c r="N660" s="6" t="s">
        <v>59</v>
      </c>
      <c r="O660" s="42" t="str">
        <f t="shared" si="10"/>
        <v>12079</v>
      </c>
    </row>
    <row r="661" spans="1:15" hidden="1">
      <c r="A661" s="6" t="s">
        <v>3230</v>
      </c>
      <c r="B661" s="6" t="s">
        <v>3231</v>
      </c>
      <c r="C661" s="6" t="s">
        <v>1319</v>
      </c>
      <c r="D661" s="6" t="s">
        <v>1775</v>
      </c>
      <c r="E661" s="6" t="s">
        <v>39</v>
      </c>
      <c r="F661" s="6" t="s">
        <v>40</v>
      </c>
      <c r="G661" s="6" t="s">
        <v>1154</v>
      </c>
      <c r="H661" s="6" t="s">
        <v>62</v>
      </c>
      <c r="I661" s="6" t="s">
        <v>1229</v>
      </c>
      <c r="J661" s="6" t="s">
        <v>38</v>
      </c>
      <c r="K661" s="6" t="s">
        <v>1776</v>
      </c>
      <c r="L661" s="6" t="s">
        <v>1776</v>
      </c>
      <c r="M661" s="6" t="s">
        <v>1780</v>
      </c>
      <c r="N661" s="6" t="s">
        <v>64</v>
      </c>
      <c r="O661" s="42" t="str">
        <f t="shared" si="10"/>
        <v>12085</v>
      </c>
    </row>
    <row r="662" spans="1:15" hidden="1">
      <c r="A662" s="6" t="s">
        <v>3224</v>
      </c>
      <c r="B662" s="6" t="s">
        <v>3225</v>
      </c>
      <c r="C662" s="6" t="s">
        <v>1201</v>
      </c>
      <c r="D662" s="6" t="s">
        <v>1775</v>
      </c>
      <c r="E662" s="6" t="s">
        <v>39</v>
      </c>
      <c r="F662" s="6" t="s">
        <v>40</v>
      </c>
      <c r="G662" s="6" t="s">
        <v>127</v>
      </c>
      <c r="H662" s="6" t="s">
        <v>62</v>
      </c>
      <c r="I662" s="6" t="s">
        <v>1202</v>
      </c>
      <c r="J662" s="6" t="s">
        <v>38</v>
      </c>
      <c r="K662" s="6" t="s">
        <v>1776</v>
      </c>
      <c r="L662" s="6" t="s">
        <v>1776</v>
      </c>
      <c r="M662" s="6" t="s">
        <v>1780</v>
      </c>
      <c r="N662" s="6" t="s">
        <v>64</v>
      </c>
      <c r="O662" s="42" t="str">
        <f t="shared" si="10"/>
        <v>12086</v>
      </c>
    </row>
    <row r="663" spans="1:15" hidden="1">
      <c r="A663" s="6" t="s">
        <v>2967</v>
      </c>
      <c r="B663" s="6" t="s">
        <v>2968</v>
      </c>
      <c r="C663" s="6" t="s">
        <v>1670</v>
      </c>
      <c r="D663" s="6" t="s">
        <v>1775</v>
      </c>
      <c r="E663" s="6" t="s">
        <v>39</v>
      </c>
      <c r="F663" s="6" t="s">
        <v>40</v>
      </c>
      <c r="G663" s="6" t="s">
        <v>1154</v>
      </c>
      <c r="H663" s="6" t="s">
        <v>509</v>
      </c>
      <c r="I663" s="6" t="s">
        <v>1229</v>
      </c>
      <c r="J663" s="6" t="s">
        <v>38</v>
      </c>
      <c r="K663" s="6" t="s">
        <v>1776</v>
      </c>
      <c r="L663" s="6" t="s">
        <v>1776</v>
      </c>
      <c r="M663" s="6" t="s">
        <v>1780</v>
      </c>
      <c r="N663" s="6" t="s">
        <v>195</v>
      </c>
      <c r="O663" s="42" t="str">
        <f t="shared" si="10"/>
        <v>12087</v>
      </c>
    </row>
    <row r="664" spans="1:15" hidden="1">
      <c r="A664" s="6" t="s">
        <v>3240</v>
      </c>
      <c r="B664" s="6" t="s">
        <v>3241</v>
      </c>
      <c r="C664" s="6" t="s">
        <v>1230</v>
      </c>
      <c r="D664" s="6" t="s">
        <v>1775</v>
      </c>
      <c r="E664" s="6" t="s">
        <v>39</v>
      </c>
      <c r="F664" s="6" t="s">
        <v>40</v>
      </c>
      <c r="G664" s="6" t="s">
        <v>257</v>
      </c>
      <c r="H664" s="6" t="s">
        <v>57</v>
      </c>
      <c r="I664" s="6" t="s">
        <v>1231</v>
      </c>
      <c r="J664" s="6" t="s">
        <v>38</v>
      </c>
      <c r="K664" s="6" t="s">
        <v>1776</v>
      </c>
      <c r="L664" s="6" t="s">
        <v>1776</v>
      </c>
      <c r="M664" s="6" t="s">
        <v>1780</v>
      </c>
      <c r="N664" s="6" t="s">
        <v>59</v>
      </c>
      <c r="O664" s="42" t="str">
        <f t="shared" si="10"/>
        <v>12088</v>
      </c>
    </row>
    <row r="665" spans="1:15" hidden="1">
      <c r="A665" s="6" t="s">
        <v>3234</v>
      </c>
      <c r="B665" s="6" t="s">
        <v>3235</v>
      </c>
      <c r="C665" s="6" t="s">
        <v>1671</v>
      </c>
      <c r="D665" s="6" t="s">
        <v>1775</v>
      </c>
      <c r="E665" s="6" t="s">
        <v>39</v>
      </c>
      <c r="F665" s="6" t="s">
        <v>165</v>
      </c>
      <c r="G665" s="6" t="s">
        <v>166</v>
      </c>
      <c r="H665" s="6" t="s">
        <v>170</v>
      </c>
      <c r="I665" s="6" t="s">
        <v>1229</v>
      </c>
      <c r="J665" s="6" t="s">
        <v>38</v>
      </c>
      <c r="K665" s="6" t="s">
        <v>1776</v>
      </c>
      <c r="L665" s="6" t="s">
        <v>1776</v>
      </c>
      <c r="M665" s="6" t="s">
        <v>1780</v>
      </c>
      <c r="N665" s="6" t="s">
        <v>64</v>
      </c>
      <c r="O665" s="42" t="str">
        <f t="shared" si="10"/>
        <v>12089</v>
      </c>
    </row>
    <row r="666" spans="1:15" hidden="1">
      <c r="A666" s="6" t="s">
        <v>3226</v>
      </c>
      <c r="B666" s="6" t="s">
        <v>3227</v>
      </c>
      <c r="C666" s="6" t="s">
        <v>1318</v>
      </c>
      <c r="D666" s="6" t="s">
        <v>1775</v>
      </c>
      <c r="E666" s="6" t="s">
        <v>39</v>
      </c>
      <c r="F666" s="6" t="s">
        <v>2003</v>
      </c>
      <c r="G666" s="6" t="s">
        <v>109</v>
      </c>
      <c r="H666" s="6" t="s">
        <v>672</v>
      </c>
      <c r="I666" s="6" t="s">
        <v>1229</v>
      </c>
      <c r="J666" s="6" t="s">
        <v>38</v>
      </c>
      <c r="K666" s="6" t="s">
        <v>1776</v>
      </c>
      <c r="L666" s="6" t="s">
        <v>1776</v>
      </c>
      <c r="M666" s="6" t="s">
        <v>1780</v>
      </c>
      <c r="N666" s="6" t="s">
        <v>64</v>
      </c>
      <c r="O666" s="42" t="str">
        <f t="shared" si="10"/>
        <v>12090</v>
      </c>
    </row>
    <row r="667" spans="1:15" hidden="1">
      <c r="A667" s="6" t="s">
        <v>3242</v>
      </c>
      <c r="B667" s="6" t="s">
        <v>3243</v>
      </c>
      <c r="C667" s="6" t="s">
        <v>1701</v>
      </c>
      <c r="D667" s="6" t="s">
        <v>1775</v>
      </c>
      <c r="E667" s="6" t="s">
        <v>39</v>
      </c>
      <c r="F667" s="6" t="s">
        <v>40</v>
      </c>
      <c r="G667" s="6" t="s">
        <v>311</v>
      </c>
      <c r="H667" s="6" t="s">
        <v>319</v>
      </c>
      <c r="I667" s="6" t="s">
        <v>1231</v>
      </c>
      <c r="J667" s="6" t="s">
        <v>38</v>
      </c>
      <c r="K667" s="6" t="s">
        <v>1776</v>
      </c>
      <c r="L667" s="6" t="s">
        <v>1776</v>
      </c>
      <c r="M667" s="6" t="s">
        <v>1780</v>
      </c>
      <c r="N667" s="6" t="s">
        <v>64</v>
      </c>
      <c r="O667" s="42" t="str">
        <f t="shared" si="10"/>
        <v>12093</v>
      </c>
    </row>
    <row r="668" spans="1:15" hidden="1">
      <c r="A668" s="6" t="s">
        <v>3236</v>
      </c>
      <c r="B668" s="6" t="s">
        <v>3237</v>
      </c>
      <c r="C668" s="6" t="s">
        <v>1320</v>
      </c>
      <c r="D668" s="6" t="s">
        <v>1775</v>
      </c>
      <c r="E668" s="6" t="s">
        <v>39</v>
      </c>
      <c r="F668" s="6" t="s">
        <v>187</v>
      </c>
      <c r="G668" s="6" t="s">
        <v>187</v>
      </c>
      <c r="H668" s="6" t="s">
        <v>666</v>
      </c>
      <c r="I668" s="6" t="s">
        <v>1229</v>
      </c>
      <c r="J668" s="6" t="s">
        <v>38</v>
      </c>
      <c r="K668" s="6" t="s">
        <v>1776</v>
      </c>
      <c r="L668" s="6" t="s">
        <v>1776</v>
      </c>
      <c r="M668" s="6" t="s">
        <v>1780</v>
      </c>
      <c r="N668" s="6" t="s">
        <v>195</v>
      </c>
      <c r="O668" s="42" t="str">
        <f t="shared" si="10"/>
        <v>12094</v>
      </c>
    </row>
    <row r="669" spans="1:15" hidden="1">
      <c r="A669" s="6" t="s">
        <v>3232</v>
      </c>
      <c r="B669" s="6" t="s">
        <v>3233</v>
      </c>
      <c r="C669" s="6" t="s">
        <v>1597</v>
      </c>
      <c r="D669" s="6" t="s">
        <v>1775</v>
      </c>
      <c r="E669" s="6" t="s">
        <v>39</v>
      </c>
      <c r="F669" s="6" t="s">
        <v>40</v>
      </c>
      <c r="G669" s="6" t="s">
        <v>109</v>
      </c>
      <c r="H669" s="6" t="s">
        <v>261</v>
      </c>
      <c r="I669" s="6" t="s">
        <v>1229</v>
      </c>
      <c r="J669" s="6" t="s">
        <v>38</v>
      </c>
      <c r="K669" s="6" t="s">
        <v>1776</v>
      </c>
      <c r="L669" s="6" t="s">
        <v>1776</v>
      </c>
      <c r="M669" s="6" t="s">
        <v>1780</v>
      </c>
      <c r="N669" s="6" t="s">
        <v>64</v>
      </c>
      <c r="O669" s="42" t="str">
        <f t="shared" si="10"/>
        <v>12098</v>
      </c>
    </row>
    <row r="670" spans="1:15" hidden="1">
      <c r="A670" s="6" t="s">
        <v>3238</v>
      </c>
      <c r="B670" s="6" t="s">
        <v>3239</v>
      </c>
      <c r="C670" s="6" t="s">
        <v>1228</v>
      </c>
      <c r="D670" s="6" t="s">
        <v>1775</v>
      </c>
      <c r="E670" s="6" t="s">
        <v>39</v>
      </c>
      <c r="F670" s="6" t="s">
        <v>197</v>
      </c>
      <c r="G670" s="6" t="s">
        <v>198</v>
      </c>
      <c r="H670" s="6" t="s">
        <v>199</v>
      </c>
      <c r="I670" s="6" t="s">
        <v>1229</v>
      </c>
      <c r="J670" s="6" t="s">
        <v>38</v>
      </c>
      <c r="K670" s="6" t="s">
        <v>1776</v>
      </c>
      <c r="L670" s="6" t="s">
        <v>1776</v>
      </c>
      <c r="M670" s="6" t="s">
        <v>1780</v>
      </c>
      <c r="N670" s="6" t="s">
        <v>64</v>
      </c>
      <c r="O670" s="42" t="str">
        <f t="shared" si="10"/>
        <v>12099</v>
      </c>
    </row>
    <row r="671" spans="1:15" hidden="1">
      <c r="A671" s="6" t="s">
        <v>3244</v>
      </c>
      <c r="B671" s="6" t="s">
        <v>3245</v>
      </c>
      <c r="C671" s="6" t="s">
        <v>1233</v>
      </c>
      <c r="D671" s="6" t="s">
        <v>1775</v>
      </c>
      <c r="E671" s="6" t="s">
        <v>39</v>
      </c>
      <c r="F671" s="6" t="s">
        <v>40</v>
      </c>
      <c r="G671" s="6" t="s">
        <v>139</v>
      </c>
      <c r="H671" s="6" t="s">
        <v>1092</v>
      </c>
      <c r="I671" s="6" t="s">
        <v>1232</v>
      </c>
      <c r="J671" s="6" t="s">
        <v>133</v>
      </c>
      <c r="K671" s="6" t="s">
        <v>1776</v>
      </c>
      <c r="L671" s="6" t="s">
        <v>1776</v>
      </c>
      <c r="M671" s="6" t="s">
        <v>1966</v>
      </c>
      <c r="N671" s="6" t="s">
        <v>70</v>
      </c>
      <c r="O671" s="42" t="str">
        <f t="shared" si="10"/>
        <v>12102</v>
      </c>
    </row>
    <row r="672" spans="1:15" hidden="1">
      <c r="A672" s="6" t="s">
        <v>3246</v>
      </c>
      <c r="B672" s="6" t="s">
        <v>3247</v>
      </c>
      <c r="C672" s="6" t="s">
        <v>1672</v>
      </c>
      <c r="D672" s="6" t="s">
        <v>1775</v>
      </c>
      <c r="E672" s="6" t="s">
        <v>39</v>
      </c>
      <c r="F672" s="6" t="s">
        <v>165</v>
      </c>
      <c r="G672" s="6" t="s">
        <v>166</v>
      </c>
      <c r="H672" s="6" t="s">
        <v>170</v>
      </c>
      <c r="I672" s="6" t="s">
        <v>1232</v>
      </c>
      <c r="J672" s="6" t="s">
        <v>38</v>
      </c>
      <c r="K672" s="6" t="s">
        <v>1776</v>
      </c>
      <c r="L672" s="6" t="s">
        <v>1776</v>
      </c>
      <c r="M672" s="6" t="s">
        <v>1780</v>
      </c>
      <c r="N672" s="6" t="s">
        <v>64</v>
      </c>
      <c r="O672" s="42" t="str">
        <f t="shared" si="10"/>
        <v>12104</v>
      </c>
    </row>
    <row r="673" spans="1:15" hidden="1">
      <c r="A673" s="6" t="s">
        <v>3276</v>
      </c>
      <c r="B673" s="6" t="s">
        <v>3277</v>
      </c>
      <c r="C673" s="6" t="s">
        <v>1371</v>
      </c>
      <c r="D673" s="6" t="s">
        <v>1775</v>
      </c>
      <c r="E673" s="6" t="s">
        <v>39</v>
      </c>
      <c r="F673" s="6" t="s">
        <v>40</v>
      </c>
      <c r="G673" s="6" t="s">
        <v>311</v>
      </c>
      <c r="H673" s="6" t="s">
        <v>1372</v>
      </c>
      <c r="I673" s="6" t="s">
        <v>1240</v>
      </c>
      <c r="J673" s="6" t="s">
        <v>38</v>
      </c>
      <c r="K673" s="6" t="s">
        <v>1776</v>
      </c>
      <c r="L673" s="6" t="s">
        <v>1776</v>
      </c>
      <c r="M673" s="6" t="s">
        <v>1780</v>
      </c>
      <c r="N673" s="6" t="s">
        <v>64</v>
      </c>
      <c r="O673" s="42" t="str">
        <f t="shared" si="10"/>
        <v>12105</v>
      </c>
    </row>
    <row r="674" spans="1:15" hidden="1">
      <c r="A674" s="6" t="s">
        <v>3248</v>
      </c>
      <c r="B674" s="6" t="s">
        <v>3249</v>
      </c>
      <c r="C674" s="6" t="s">
        <v>1673</v>
      </c>
      <c r="D674" s="6" t="s">
        <v>1775</v>
      </c>
      <c r="E674" s="6" t="s">
        <v>39</v>
      </c>
      <c r="F674" s="6" t="s">
        <v>40</v>
      </c>
      <c r="G674" s="6" t="s">
        <v>102</v>
      </c>
      <c r="H674" s="6" t="s">
        <v>72</v>
      </c>
      <c r="I674" s="6" t="s">
        <v>1232</v>
      </c>
      <c r="J674" s="6" t="s">
        <v>38</v>
      </c>
      <c r="K674" s="6" t="s">
        <v>1776</v>
      </c>
      <c r="L674" s="6" t="s">
        <v>1776</v>
      </c>
      <c r="M674" s="6" t="s">
        <v>1780</v>
      </c>
      <c r="N674" s="6" t="s">
        <v>74</v>
      </c>
      <c r="O674" s="42" t="str">
        <f t="shared" si="10"/>
        <v>12110</v>
      </c>
    </row>
    <row r="675" spans="1:15" hidden="1">
      <c r="A675" s="6" t="s">
        <v>3254</v>
      </c>
      <c r="B675" s="6" t="s">
        <v>3255</v>
      </c>
      <c r="C675" s="6" t="s">
        <v>1598</v>
      </c>
      <c r="D675" s="6" t="s">
        <v>1775</v>
      </c>
      <c r="E675" s="6" t="s">
        <v>39</v>
      </c>
      <c r="F675" s="6" t="s">
        <v>40</v>
      </c>
      <c r="G675" s="6" t="s">
        <v>1224</v>
      </c>
      <c r="H675" s="6" t="s">
        <v>319</v>
      </c>
      <c r="I675" s="6" t="s">
        <v>1236</v>
      </c>
      <c r="J675" s="6" t="s">
        <v>38</v>
      </c>
      <c r="K675" s="6" t="s">
        <v>1776</v>
      </c>
      <c r="L675" s="6" t="s">
        <v>1776</v>
      </c>
      <c r="M675" s="6" t="s">
        <v>1780</v>
      </c>
      <c r="N675" s="6" t="s">
        <v>64</v>
      </c>
      <c r="O675" s="42" t="str">
        <f t="shared" si="10"/>
        <v>12116</v>
      </c>
    </row>
    <row r="676" spans="1:15" hidden="1">
      <c r="A676" s="6" t="s">
        <v>3252</v>
      </c>
      <c r="B676" s="6" t="s">
        <v>3253</v>
      </c>
      <c r="C676" s="6" t="s">
        <v>1234</v>
      </c>
      <c r="D676" s="6" t="s">
        <v>1775</v>
      </c>
      <c r="E676" s="6" t="s">
        <v>39</v>
      </c>
      <c r="F676" s="6" t="s">
        <v>40</v>
      </c>
      <c r="G676" s="6" t="s">
        <v>102</v>
      </c>
      <c r="H676" s="6" t="s">
        <v>62</v>
      </c>
      <c r="I676" s="6" t="s">
        <v>1235</v>
      </c>
      <c r="J676" s="6" t="s">
        <v>38</v>
      </c>
      <c r="K676" s="6" t="s">
        <v>1776</v>
      </c>
      <c r="L676" s="6" t="s">
        <v>1776</v>
      </c>
      <c r="M676" s="6" t="s">
        <v>1780</v>
      </c>
      <c r="N676" s="6" t="s">
        <v>70</v>
      </c>
      <c r="O676" s="42" t="str">
        <f t="shared" si="10"/>
        <v>12117</v>
      </c>
    </row>
    <row r="677" spans="1:15" hidden="1">
      <c r="A677" s="6" t="s">
        <v>3256</v>
      </c>
      <c r="B677" s="6" t="s">
        <v>3257</v>
      </c>
      <c r="C677" s="6" t="s">
        <v>1321</v>
      </c>
      <c r="D677" s="6" t="s">
        <v>1775</v>
      </c>
      <c r="E677" s="6" t="s">
        <v>39</v>
      </c>
      <c r="F677" s="6" t="s">
        <v>40</v>
      </c>
      <c r="G677" s="6" t="s">
        <v>1322</v>
      </c>
      <c r="H677" s="6" t="s">
        <v>347</v>
      </c>
      <c r="I677" s="6" t="s">
        <v>1236</v>
      </c>
      <c r="J677" s="6" t="s">
        <v>38</v>
      </c>
      <c r="K677" s="6" t="s">
        <v>1776</v>
      </c>
      <c r="L677" s="6" t="s">
        <v>1776</v>
      </c>
      <c r="M677" s="6" t="s">
        <v>1780</v>
      </c>
      <c r="N677" s="6" t="s">
        <v>163</v>
      </c>
      <c r="O677" s="42" t="str">
        <f t="shared" si="10"/>
        <v>12118</v>
      </c>
    </row>
    <row r="678" spans="1:15" hidden="1">
      <c r="A678" s="6" t="s">
        <v>3040</v>
      </c>
      <c r="B678" s="6" t="s">
        <v>3041</v>
      </c>
      <c r="C678" s="6" t="s">
        <v>1366</v>
      </c>
      <c r="D678" s="6" t="s">
        <v>1775</v>
      </c>
      <c r="E678" s="6" t="s">
        <v>39</v>
      </c>
      <c r="F678" s="6" t="s">
        <v>40</v>
      </c>
      <c r="G678" s="6" t="s">
        <v>102</v>
      </c>
      <c r="H678" s="6" t="s">
        <v>80</v>
      </c>
      <c r="I678" s="6" t="s">
        <v>1235</v>
      </c>
      <c r="J678" s="6" t="s">
        <v>38</v>
      </c>
      <c r="K678" s="6" t="s">
        <v>1776</v>
      </c>
      <c r="L678" s="6" t="s">
        <v>1776</v>
      </c>
      <c r="M678" s="6" t="s">
        <v>1780</v>
      </c>
      <c r="N678" s="6" t="s">
        <v>70</v>
      </c>
      <c r="O678" s="42" t="str">
        <f t="shared" si="10"/>
        <v>12121</v>
      </c>
    </row>
    <row r="679" spans="1:15" hidden="1">
      <c r="A679" s="6" t="s">
        <v>2856</v>
      </c>
      <c r="B679" s="6" t="s">
        <v>2857</v>
      </c>
      <c r="C679" s="6" t="s">
        <v>1237</v>
      </c>
      <c r="D679" s="6" t="s">
        <v>1775</v>
      </c>
      <c r="E679" s="6" t="s">
        <v>39</v>
      </c>
      <c r="F679" s="6" t="s">
        <v>187</v>
      </c>
      <c r="G679" s="6" t="s">
        <v>187</v>
      </c>
      <c r="H679" s="6" t="s">
        <v>666</v>
      </c>
      <c r="I679" s="6" t="s">
        <v>1238</v>
      </c>
      <c r="J679" s="6" t="s">
        <v>38</v>
      </c>
      <c r="K679" s="6" t="s">
        <v>1776</v>
      </c>
      <c r="L679" s="6" t="s">
        <v>1776</v>
      </c>
      <c r="M679" s="6" t="s">
        <v>1780</v>
      </c>
      <c r="N679" s="6" t="s">
        <v>195</v>
      </c>
      <c r="O679" s="42" t="str">
        <f t="shared" si="10"/>
        <v>12130</v>
      </c>
    </row>
    <row r="680" spans="1:15" hidden="1">
      <c r="A680" s="6" t="s">
        <v>3262</v>
      </c>
      <c r="B680" s="6" t="s">
        <v>3263</v>
      </c>
      <c r="C680" s="6" t="s">
        <v>1323</v>
      </c>
      <c r="D680" s="6" t="s">
        <v>1775</v>
      </c>
      <c r="E680" s="6" t="s">
        <v>39</v>
      </c>
      <c r="F680" s="6" t="s">
        <v>40</v>
      </c>
      <c r="G680" s="6" t="s">
        <v>134</v>
      </c>
      <c r="H680" s="6" t="s">
        <v>265</v>
      </c>
      <c r="I680" s="6" t="s">
        <v>1324</v>
      </c>
      <c r="J680" s="6" t="s">
        <v>133</v>
      </c>
      <c r="K680" s="6" t="s">
        <v>1776</v>
      </c>
      <c r="L680" s="6" t="s">
        <v>1776</v>
      </c>
      <c r="M680" s="6" t="s">
        <v>1966</v>
      </c>
      <c r="N680" s="6" t="s">
        <v>64</v>
      </c>
      <c r="O680" s="42" t="str">
        <f t="shared" si="10"/>
        <v>12138</v>
      </c>
    </row>
    <row r="681" spans="1:15" hidden="1">
      <c r="A681" s="6" t="s">
        <v>3260</v>
      </c>
      <c r="B681" s="6" t="s">
        <v>3261</v>
      </c>
      <c r="C681" s="6" t="s">
        <v>1367</v>
      </c>
      <c r="D681" s="6" t="s">
        <v>1775</v>
      </c>
      <c r="E681" s="6" t="s">
        <v>39</v>
      </c>
      <c r="F681" s="6" t="s">
        <v>40</v>
      </c>
      <c r="G681" s="6" t="s">
        <v>1162</v>
      </c>
      <c r="H681" s="6" t="s">
        <v>1368</v>
      </c>
      <c r="I681" s="6" t="s">
        <v>1324</v>
      </c>
      <c r="J681" s="6" t="s">
        <v>38</v>
      </c>
      <c r="K681" s="6" t="s">
        <v>1776</v>
      </c>
      <c r="L681" s="6" t="s">
        <v>1776</v>
      </c>
      <c r="M681" s="6" t="s">
        <v>1780</v>
      </c>
      <c r="N681" s="6" t="s">
        <v>195</v>
      </c>
      <c r="O681" s="42" t="str">
        <f t="shared" si="10"/>
        <v>12139</v>
      </c>
    </row>
    <row r="682" spans="1:15" hidden="1">
      <c r="A682" s="6" t="s">
        <v>3610</v>
      </c>
      <c r="B682" s="6" t="s">
        <v>3611</v>
      </c>
      <c r="C682" s="6" t="s">
        <v>1239</v>
      </c>
      <c r="D682" s="6" t="s">
        <v>1775</v>
      </c>
      <c r="E682" s="6" t="s">
        <v>39</v>
      </c>
      <c r="F682" s="6" t="s">
        <v>40</v>
      </c>
      <c r="G682" s="6" t="s">
        <v>109</v>
      </c>
      <c r="H682" s="6" t="s">
        <v>261</v>
      </c>
      <c r="I682" s="6" t="s">
        <v>1240</v>
      </c>
      <c r="J682" s="6" t="s">
        <v>38</v>
      </c>
      <c r="K682" s="6" t="s">
        <v>1776</v>
      </c>
      <c r="L682" s="6" t="s">
        <v>1776</v>
      </c>
      <c r="M682" s="6" t="s">
        <v>1780</v>
      </c>
      <c r="N682" s="6" t="s">
        <v>64</v>
      </c>
      <c r="O682" s="42" t="str">
        <f t="shared" si="10"/>
        <v>12140</v>
      </c>
    </row>
    <row r="683" spans="1:15" hidden="1">
      <c r="A683" s="6" t="s">
        <v>3272</v>
      </c>
      <c r="B683" s="6" t="s">
        <v>3273</v>
      </c>
      <c r="C683" s="6" t="s">
        <v>1674</v>
      </c>
      <c r="D683" s="6" t="s">
        <v>1775</v>
      </c>
      <c r="E683" s="6" t="s">
        <v>39</v>
      </c>
      <c r="F683" s="6" t="s">
        <v>40</v>
      </c>
      <c r="G683" s="6" t="s">
        <v>87</v>
      </c>
      <c r="H683" s="6" t="s">
        <v>62</v>
      </c>
      <c r="I683" s="6" t="s">
        <v>1240</v>
      </c>
      <c r="J683" s="6" t="s">
        <v>38</v>
      </c>
      <c r="K683" s="6" t="s">
        <v>1776</v>
      </c>
      <c r="L683" s="6" t="s">
        <v>1776</v>
      </c>
      <c r="M683" s="6" t="s">
        <v>1780</v>
      </c>
      <c r="N683" s="6" t="s">
        <v>64</v>
      </c>
      <c r="O683" s="42" t="str">
        <f t="shared" si="10"/>
        <v>12141</v>
      </c>
    </row>
    <row r="684" spans="1:15" hidden="1">
      <c r="A684" s="6" t="s">
        <v>3268</v>
      </c>
      <c r="B684" s="6" t="s">
        <v>3269</v>
      </c>
      <c r="C684" s="6" t="s">
        <v>1370</v>
      </c>
      <c r="D684" s="6" t="s">
        <v>1775</v>
      </c>
      <c r="E684" s="6" t="s">
        <v>39</v>
      </c>
      <c r="F684" s="6" t="s">
        <v>40</v>
      </c>
      <c r="G684" s="6" t="s">
        <v>87</v>
      </c>
      <c r="H684" s="6" t="s">
        <v>62</v>
      </c>
      <c r="I684" s="6" t="s">
        <v>1240</v>
      </c>
      <c r="J684" s="6" t="s">
        <v>38</v>
      </c>
      <c r="K684" s="6" t="s">
        <v>1776</v>
      </c>
      <c r="L684" s="6" t="s">
        <v>1776</v>
      </c>
      <c r="M684" s="6" t="s">
        <v>1780</v>
      </c>
      <c r="N684" s="6" t="s">
        <v>195</v>
      </c>
      <c r="O684" s="42" t="str">
        <f t="shared" si="10"/>
        <v>12142</v>
      </c>
    </row>
    <row r="685" spans="1:15" hidden="1">
      <c r="A685" s="6" t="s">
        <v>3266</v>
      </c>
      <c r="B685" s="6" t="s">
        <v>3267</v>
      </c>
      <c r="C685" s="6" t="s">
        <v>1325</v>
      </c>
      <c r="D685" s="6" t="s">
        <v>1775</v>
      </c>
      <c r="E685" s="6" t="s">
        <v>39</v>
      </c>
      <c r="F685" s="6" t="s">
        <v>165</v>
      </c>
      <c r="G685" s="6" t="s">
        <v>166</v>
      </c>
      <c r="H685" s="6" t="s">
        <v>170</v>
      </c>
      <c r="I685" s="6" t="s">
        <v>1240</v>
      </c>
      <c r="J685" s="6" t="s">
        <v>38</v>
      </c>
      <c r="K685" s="6" t="s">
        <v>1776</v>
      </c>
      <c r="L685" s="6" t="s">
        <v>1776</v>
      </c>
      <c r="M685" s="6" t="s">
        <v>1780</v>
      </c>
      <c r="N685" s="6" t="s">
        <v>64</v>
      </c>
      <c r="O685" s="42" t="str">
        <f t="shared" si="10"/>
        <v>12143</v>
      </c>
    </row>
    <row r="686" spans="1:15" hidden="1">
      <c r="A686" s="6" t="s">
        <v>3288</v>
      </c>
      <c r="B686" s="6" t="s">
        <v>3289</v>
      </c>
      <c r="C686" s="6" t="s">
        <v>1703</v>
      </c>
      <c r="D686" s="6" t="s">
        <v>1775</v>
      </c>
      <c r="E686" s="6" t="s">
        <v>39</v>
      </c>
      <c r="F686" s="6" t="s">
        <v>40</v>
      </c>
      <c r="G686" s="6" t="s">
        <v>177</v>
      </c>
      <c r="H686" s="6" t="s">
        <v>685</v>
      </c>
      <c r="I686" s="6" t="s">
        <v>1373</v>
      </c>
      <c r="J686" s="6" t="s">
        <v>38</v>
      </c>
      <c r="K686" s="6" t="s">
        <v>1776</v>
      </c>
      <c r="L686" s="6" t="s">
        <v>1776</v>
      </c>
      <c r="M686" s="6" t="s">
        <v>1780</v>
      </c>
      <c r="N686" s="6" t="s">
        <v>195</v>
      </c>
      <c r="O686" s="42" t="str">
        <f t="shared" si="10"/>
        <v>12144</v>
      </c>
    </row>
    <row r="687" spans="1:15" hidden="1">
      <c r="A687" s="6" t="s">
        <v>3274</v>
      </c>
      <c r="B687" s="6" t="s">
        <v>3275</v>
      </c>
      <c r="C687" s="6" t="s">
        <v>1599</v>
      </c>
      <c r="D687" s="6" t="s">
        <v>1775</v>
      </c>
      <c r="E687" s="6" t="s">
        <v>39</v>
      </c>
      <c r="F687" s="6" t="s">
        <v>40</v>
      </c>
      <c r="G687" s="6" t="s">
        <v>1154</v>
      </c>
      <c r="H687" s="6" t="s">
        <v>509</v>
      </c>
      <c r="I687" s="6" t="s">
        <v>1240</v>
      </c>
      <c r="J687" s="6" t="s">
        <v>38</v>
      </c>
      <c r="K687" s="6" t="s">
        <v>1776</v>
      </c>
      <c r="L687" s="6" t="s">
        <v>1776</v>
      </c>
      <c r="M687" s="6" t="s">
        <v>1780</v>
      </c>
      <c r="N687" s="6" t="s">
        <v>195</v>
      </c>
      <c r="O687" s="42" t="str">
        <f t="shared" si="10"/>
        <v>12145</v>
      </c>
    </row>
    <row r="688" spans="1:15" hidden="1">
      <c r="A688" s="6" t="s">
        <v>3278</v>
      </c>
      <c r="B688" s="6" t="s">
        <v>3279</v>
      </c>
      <c r="C688" s="6" t="s">
        <v>1702</v>
      </c>
      <c r="D688" s="6" t="s">
        <v>1775</v>
      </c>
      <c r="E688" s="6" t="s">
        <v>39</v>
      </c>
      <c r="F688" s="6" t="s">
        <v>40</v>
      </c>
      <c r="G688" s="6" t="s">
        <v>109</v>
      </c>
      <c r="H688" s="6" t="s">
        <v>123</v>
      </c>
      <c r="I688" s="6" t="s">
        <v>1327</v>
      </c>
      <c r="J688" s="6" t="s">
        <v>38</v>
      </c>
      <c r="K688" s="6" t="s">
        <v>1776</v>
      </c>
      <c r="L688" s="6" t="s">
        <v>1776</v>
      </c>
      <c r="M688" s="6" t="s">
        <v>1780</v>
      </c>
      <c r="N688" s="6" t="s">
        <v>64</v>
      </c>
      <c r="O688" s="42" t="str">
        <f t="shared" si="10"/>
        <v>12146</v>
      </c>
    </row>
    <row r="689" spans="1:15">
      <c r="A689" s="6" t="s">
        <v>3264</v>
      </c>
      <c r="B689" s="6" t="s">
        <v>3265</v>
      </c>
      <c r="C689" s="6" t="s">
        <v>1369</v>
      </c>
      <c r="D689" s="6" t="s">
        <v>1775</v>
      </c>
      <c r="E689" s="6" t="s">
        <v>1242</v>
      </c>
      <c r="F689" s="6" t="s">
        <v>40</v>
      </c>
      <c r="G689" s="6" t="s">
        <v>457</v>
      </c>
      <c r="H689" s="6" t="s">
        <v>1242</v>
      </c>
      <c r="I689" s="6" t="s">
        <v>1240</v>
      </c>
      <c r="J689" s="6" t="s">
        <v>133</v>
      </c>
      <c r="K689" s="6" t="s">
        <v>1776</v>
      </c>
      <c r="L689" s="6" t="s">
        <v>1776</v>
      </c>
      <c r="M689" s="6" t="s">
        <v>1784</v>
      </c>
      <c r="N689" s="6" t="s">
        <v>706</v>
      </c>
      <c r="O689" s="42" t="str">
        <f t="shared" si="10"/>
        <v>12157</v>
      </c>
    </row>
    <row r="690" spans="1:15" hidden="1">
      <c r="A690" s="6" t="s">
        <v>3282</v>
      </c>
      <c r="B690" s="6" t="s">
        <v>3283</v>
      </c>
      <c r="C690" s="6" t="s">
        <v>1521</v>
      </c>
      <c r="D690" s="6" t="s">
        <v>1775</v>
      </c>
      <c r="E690" s="6" t="s">
        <v>39</v>
      </c>
      <c r="F690" s="6" t="s">
        <v>40</v>
      </c>
      <c r="G690" s="6" t="s">
        <v>1522</v>
      </c>
      <c r="H690" s="6" t="s">
        <v>1523</v>
      </c>
      <c r="I690" s="6" t="s">
        <v>1373</v>
      </c>
      <c r="J690" s="6" t="s">
        <v>38</v>
      </c>
      <c r="K690" s="6" t="s">
        <v>1776</v>
      </c>
      <c r="L690" s="6" t="s">
        <v>1776</v>
      </c>
      <c r="M690" s="6" t="s">
        <v>1780</v>
      </c>
      <c r="N690" s="6" t="s">
        <v>195</v>
      </c>
      <c r="O690" s="42" t="str">
        <f t="shared" si="10"/>
        <v>12158</v>
      </c>
    </row>
    <row r="691" spans="1:15" hidden="1">
      <c r="A691" s="6" t="s">
        <v>3290</v>
      </c>
      <c r="B691" s="6" t="s">
        <v>3291</v>
      </c>
      <c r="C691" s="6" t="s">
        <v>1676</v>
      </c>
      <c r="D691" s="6" t="s">
        <v>1775</v>
      </c>
      <c r="E691" s="6" t="s">
        <v>39</v>
      </c>
      <c r="F691" s="6" t="s">
        <v>40</v>
      </c>
      <c r="G691" s="6" t="s">
        <v>177</v>
      </c>
      <c r="H691" s="6" t="s">
        <v>685</v>
      </c>
      <c r="I691" s="6" t="s">
        <v>1373</v>
      </c>
      <c r="J691" s="6" t="s">
        <v>38</v>
      </c>
      <c r="K691" s="6" t="s">
        <v>1776</v>
      </c>
      <c r="L691" s="6" t="s">
        <v>1776</v>
      </c>
      <c r="M691" s="6" t="s">
        <v>1780</v>
      </c>
      <c r="N691" s="6" t="s">
        <v>195</v>
      </c>
      <c r="O691" s="42" t="str">
        <f t="shared" si="10"/>
        <v>12159</v>
      </c>
    </row>
    <row r="692" spans="1:15" hidden="1">
      <c r="A692" s="6" t="s">
        <v>3286</v>
      </c>
      <c r="B692" s="6" t="s">
        <v>3287</v>
      </c>
      <c r="C692" s="6" t="s">
        <v>1524</v>
      </c>
      <c r="D692" s="6" t="s">
        <v>1775</v>
      </c>
      <c r="E692" s="6" t="s">
        <v>39</v>
      </c>
      <c r="F692" s="6" t="s">
        <v>40</v>
      </c>
      <c r="G692" s="6" t="s">
        <v>56</v>
      </c>
      <c r="H692" s="6" t="s">
        <v>62</v>
      </c>
      <c r="I692" s="6" t="s">
        <v>1373</v>
      </c>
      <c r="J692" s="6" t="s">
        <v>38</v>
      </c>
      <c r="K692" s="6" t="s">
        <v>1776</v>
      </c>
      <c r="L692" s="6" t="s">
        <v>1776</v>
      </c>
      <c r="M692" s="6" t="s">
        <v>1780</v>
      </c>
      <c r="N692" s="6" t="s">
        <v>64</v>
      </c>
      <c r="O692" s="42" t="str">
        <f t="shared" si="10"/>
        <v>12160</v>
      </c>
    </row>
    <row r="693" spans="1:15" hidden="1">
      <c r="A693" s="6" t="s">
        <v>3280</v>
      </c>
      <c r="B693" s="6" t="s">
        <v>3281</v>
      </c>
      <c r="C693" s="6" t="s">
        <v>1326</v>
      </c>
      <c r="D693" s="6" t="s">
        <v>1775</v>
      </c>
      <c r="E693" s="6" t="s">
        <v>39</v>
      </c>
      <c r="F693" s="6" t="s">
        <v>814</v>
      </c>
      <c r="G693" s="6" t="s">
        <v>815</v>
      </c>
      <c r="H693" s="6" t="s">
        <v>545</v>
      </c>
      <c r="I693" s="6" t="s">
        <v>1327</v>
      </c>
      <c r="J693" s="6" t="s">
        <v>133</v>
      </c>
      <c r="K693" s="6" t="s">
        <v>1776</v>
      </c>
      <c r="L693" s="6" t="s">
        <v>1776</v>
      </c>
      <c r="M693" s="6" t="s">
        <v>1966</v>
      </c>
      <c r="N693" s="6" t="s">
        <v>195</v>
      </c>
      <c r="O693" s="42" t="str">
        <f t="shared" si="10"/>
        <v>12162</v>
      </c>
    </row>
    <row r="694" spans="1:15" hidden="1">
      <c r="A694" s="6" t="s">
        <v>3294</v>
      </c>
      <c r="B694" s="6" t="s">
        <v>3295</v>
      </c>
      <c r="C694" s="6" t="s">
        <v>1677</v>
      </c>
      <c r="D694" s="6" t="s">
        <v>1775</v>
      </c>
      <c r="E694" s="6" t="s">
        <v>39</v>
      </c>
      <c r="F694" s="6" t="s">
        <v>40</v>
      </c>
      <c r="G694" s="6" t="s">
        <v>382</v>
      </c>
      <c r="H694" s="6" t="s">
        <v>383</v>
      </c>
      <c r="I694" s="6" t="s">
        <v>1678</v>
      </c>
      <c r="J694" s="6" t="s">
        <v>133</v>
      </c>
      <c r="K694" s="6" t="s">
        <v>1776</v>
      </c>
      <c r="L694" s="6" t="s">
        <v>1776</v>
      </c>
      <c r="M694" s="6" t="s">
        <v>1784</v>
      </c>
      <c r="N694" s="6" t="s">
        <v>64</v>
      </c>
      <c r="O694" s="42" t="str">
        <f t="shared" si="10"/>
        <v>12163</v>
      </c>
    </row>
    <row r="695" spans="1:15" hidden="1">
      <c r="A695" s="6" t="s">
        <v>3316</v>
      </c>
      <c r="B695" s="6" t="s">
        <v>3317</v>
      </c>
      <c r="C695" s="6" t="s">
        <v>1528</v>
      </c>
      <c r="D695" s="6" t="s">
        <v>1775</v>
      </c>
      <c r="E695" s="6" t="s">
        <v>39</v>
      </c>
      <c r="F695" s="6" t="s">
        <v>40</v>
      </c>
      <c r="G695" s="6" t="s">
        <v>489</v>
      </c>
      <c r="H695" s="6" t="s">
        <v>319</v>
      </c>
      <c r="I695" s="6" t="s">
        <v>1247</v>
      </c>
      <c r="J695" s="6" t="s">
        <v>38</v>
      </c>
      <c r="K695" s="6" t="s">
        <v>1776</v>
      </c>
      <c r="L695" s="6" t="s">
        <v>1776</v>
      </c>
      <c r="M695" s="6" t="s">
        <v>1780</v>
      </c>
      <c r="N695" s="6" t="s">
        <v>64</v>
      </c>
      <c r="O695" s="42" t="str">
        <f t="shared" si="10"/>
        <v>12164</v>
      </c>
    </row>
    <row r="696" spans="1:15" hidden="1">
      <c r="A696" s="6" t="s">
        <v>3296</v>
      </c>
      <c r="B696" s="6" t="s">
        <v>3297</v>
      </c>
      <c r="C696" s="6" t="s">
        <v>1374</v>
      </c>
      <c r="D696" s="6" t="s">
        <v>1775</v>
      </c>
      <c r="E696" s="6" t="s">
        <v>39</v>
      </c>
      <c r="F696" s="6" t="s">
        <v>40</v>
      </c>
      <c r="G696" s="6" t="s">
        <v>311</v>
      </c>
      <c r="H696" s="6" t="s">
        <v>603</v>
      </c>
      <c r="I696" s="6" t="s">
        <v>1243</v>
      </c>
      <c r="J696" s="6" t="s">
        <v>38</v>
      </c>
      <c r="K696" s="6" t="s">
        <v>1776</v>
      </c>
      <c r="L696" s="6" t="s">
        <v>1776</v>
      </c>
      <c r="M696" s="6" t="s">
        <v>1780</v>
      </c>
      <c r="N696" s="6" t="s">
        <v>70</v>
      </c>
      <c r="O696" s="42" t="str">
        <f t="shared" si="10"/>
        <v>12165</v>
      </c>
    </row>
    <row r="697" spans="1:15" hidden="1">
      <c r="A697" s="6" t="s">
        <v>3292</v>
      </c>
      <c r="B697" s="6" t="s">
        <v>3293</v>
      </c>
      <c r="C697" s="6" t="s">
        <v>1600</v>
      </c>
      <c r="D697" s="6" t="s">
        <v>1775</v>
      </c>
      <c r="E697" s="6" t="s">
        <v>39</v>
      </c>
      <c r="F697" s="6" t="s">
        <v>2003</v>
      </c>
      <c r="G697" s="6" t="s">
        <v>109</v>
      </c>
      <c r="H697" s="6" t="s">
        <v>1119</v>
      </c>
      <c r="I697" s="6" t="s">
        <v>1373</v>
      </c>
      <c r="J697" s="6" t="s">
        <v>38</v>
      </c>
      <c r="K697" s="6" t="s">
        <v>1776</v>
      </c>
      <c r="L697" s="6" t="s">
        <v>1776</v>
      </c>
      <c r="M697" s="6" t="s">
        <v>1780</v>
      </c>
      <c r="N697" s="6" t="s">
        <v>64</v>
      </c>
      <c r="O697" s="42" t="str">
        <f t="shared" si="10"/>
        <v>12166</v>
      </c>
    </row>
    <row r="698" spans="1:15">
      <c r="A698" s="6" t="s">
        <v>3284</v>
      </c>
      <c r="B698" s="6" t="s">
        <v>3285</v>
      </c>
      <c r="C698" s="6" t="s">
        <v>1675</v>
      </c>
      <c r="D698" s="6" t="s">
        <v>1775</v>
      </c>
      <c r="E698" s="6" t="s">
        <v>1242</v>
      </c>
      <c r="F698" s="6" t="s">
        <v>40</v>
      </c>
      <c r="G698" s="6" t="s">
        <v>1154</v>
      </c>
      <c r="H698" s="6" t="s">
        <v>1242</v>
      </c>
      <c r="I698" s="6" t="s">
        <v>1373</v>
      </c>
      <c r="J698" s="6" t="s">
        <v>38</v>
      </c>
      <c r="K698" s="6" t="s">
        <v>1776</v>
      </c>
      <c r="L698" s="6" t="s">
        <v>1776</v>
      </c>
      <c r="M698" s="6" t="s">
        <v>1780</v>
      </c>
      <c r="N698" s="6" t="s">
        <v>706</v>
      </c>
      <c r="O698" s="42" t="str">
        <f t="shared" si="10"/>
        <v>12168</v>
      </c>
    </row>
    <row r="699" spans="1:15" hidden="1">
      <c r="A699" s="6" t="s">
        <v>3302</v>
      </c>
      <c r="B699" s="6" t="s">
        <v>3303</v>
      </c>
      <c r="C699" s="6" t="s">
        <v>1601</v>
      </c>
      <c r="D699" s="6" t="s">
        <v>1775</v>
      </c>
      <c r="E699" s="6" t="s">
        <v>39</v>
      </c>
      <c r="F699" s="6" t="s">
        <v>187</v>
      </c>
      <c r="G699" s="6" t="s">
        <v>187</v>
      </c>
      <c r="H699" s="6" t="s">
        <v>666</v>
      </c>
      <c r="I699" s="6" t="s">
        <v>1377</v>
      </c>
      <c r="J699" s="6" t="s">
        <v>38</v>
      </c>
      <c r="K699" s="6" t="s">
        <v>1776</v>
      </c>
      <c r="L699" s="6" t="s">
        <v>1776</v>
      </c>
      <c r="M699" s="6" t="s">
        <v>1780</v>
      </c>
      <c r="N699" s="6" t="s">
        <v>195</v>
      </c>
      <c r="O699" s="42" t="str">
        <f t="shared" si="10"/>
        <v>12170</v>
      </c>
    </row>
    <row r="700" spans="1:15">
      <c r="A700" s="6" t="s">
        <v>3298</v>
      </c>
      <c r="B700" s="6" t="s">
        <v>3299</v>
      </c>
      <c r="C700" s="6" t="s">
        <v>1241</v>
      </c>
      <c r="D700" s="6" t="s">
        <v>1775</v>
      </c>
      <c r="E700" s="6" t="s">
        <v>1242</v>
      </c>
      <c r="F700" s="6" t="s">
        <v>40</v>
      </c>
      <c r="G700" s="6" t="s">
        <v>1154</v>
      </c>
      <c r="H700" s="6" t="s">
        <v>1242</v>
      </c>
      <c r="I700" s="6" t="s">
        <v>1243</v>
      </c>
      <c r="J700" s="6" t="s">
        <v>38</v>
      </c>
      <c r="K700" s="6" t="s">
        <v>1776</v>
      </c>
      <c r="L700" s="6" t="s">
        <v>1776</v>
      </c>
      <c r="M700" s="6" t="s">
        <v>1780</v>
      </c>
      <c r="N700" s="6" t="s">
        <v>706</v>
      </c>
      <c r="O700" s="42" t="str">
        <f t="shared" si="10"/>
        <v>12171</v>
      </c>
    </row>
    <row r="701" spans="1:15" hidden="1">
      <c r="A701" s="6" t="s">
        <v>2862</v>
      </c>
      <c r="B701" s="6" t="s">
        <v>2863</v>
      </c>
      <c r="C701" s="6" t="s">
        <v>1375</v>
      </c>
      <c r="D701" s="6" t="s">
        <v>1775</v>
      </c>
      <c r="E701" s="6" t="s">
        <v>39</v>
      </c>
      <c r="F701" s="6" t="s">
        <v>40</v>
      </c>
      <c r="G701" s="6" t="s">
        <v>1376</v>
      </c>
      <c r="H701" s="6" t="s">
        <v>57</v>
      </c>
      <c r="I701" s="6" t="s">
        <v>1377</v>
      </c>
      <c r="J701" s="6" t="s">
        <v>133</v>
      </c>
      <c r="K701" s="6" t="s">
        <v>2864</v>
      </c>
      <c r="L701" s="6" t="s">
        <v>1776</v>
      </c>
      <c r="M701" s="6" t="s">
        <v>1784</v>
      </c>
      <c r="N701" s="6" t="s">
        <v>59</v>
      </c>
      <c r="O701" s="42" t="str">
        <f t="shared" si="10"/>
        <v>12172</v>
      </c>
    </row>
    <row r="702" spans="1:15" hidden="1">
      <c r="A702" s="6" t="s">
        <v>3312</v>
      </c>
      <c r="B702" s="6" t="s">
        <v>3313</v>
      </c>
      <c r="C702" s="6" t="s">
        <v>1680</v>
      </c>
      <c r="D702" s="6" t="s">
        <v>1775</v>
      </c>
      <c r="E702" s="6" t="s">
        <v>39</v>
      </c>
      <c r="F702" s="6" t="s">
        <v>40</v>
      </c>
      <c r="G702" s="6" t="s">
        <v>83</v>
      </c>
      <c r="H702" s="6" t="s">
        <v>91</v>
      </c>
      <c r="I702" s="6" t="s">
        <v>1247</v>
      </c>
      <c r="J702" s="6" t="s">
        <v>38</v>
      </c>
      <c r="K702" s="6" t="s">
        <v>1776</v>
      </c>
      <c r="L702" s="6" t="s">
        <v>1776</v>
      </c>
      <c r="M702" s="6" t="s">
        <v>1780</v>
      </c>
      <c r="N702" s="6" t="s">
        <v>70</v>
      </c>
      <c r="O702" s="42" t="str">
        <f t="shared" si="10"/>
        <v>12176</v>
      </c>
    </row>
    <row r="703" spans="1:15" hidden="1">
      <c r="A703" s="6" t="s">
        <v>3310</v>
      </c>
      <c r="B703" s="6" t="s">
        <v>3311</v>
      </c>
      <c r="C703" s="6" t="s">
        <v>1527</v>
      </c>
      <c r="D703" s="6" t="s">
        <v>1775</v>
      </c>
      <c r="E703" s="6" t="s">
        <v>39</v>
      </c>
      <c r="F703" s="6" t="s">
        <v>40</v>
      </c>
      <c r="G703" s="6" t="s">
        <v>102</v>
      </c>
      <c r="H703" s="6" t="s">
        <v>509</v>
      </c>
      <c r="I703" s="6" t="s">
        <v>1526</v>
      </c>
      <c r="J703" s="6" t="s">
        <v>38</v>
      </c>
      <c r="K703" s="6" t="s">
        <v>1776</v>
      </c>
      <c r="L703" s="6" t="s">
        <v>1776</v>
      </c>
      <c r="M703" s="6" t="s">
        <v>1780</v>
      </c>
      <c r="N703" s="6" t="s">
        <v>195</v>
      </c>
      <c r="O703" s="42" t="str">
        <f t="shared" si="10"/>
        <v>12177</v>
      </c>
    </row>
    <row r="704" spans="1:15" hidden="1">
      <c r="A704" s="8" t="s">
        <v>3657</v>
      </c>
      <c r="B704" s="8" t="s">
        <v>1776</v>
      </c>
      <c r="C704" s="8" t="s">
        <v>1525</v>
      </c>
      <c r="D704" s="8" t="s">
        <v>85</v>
      </c>
      <c r="E704" s="8" t="s">
        <v>39</v>
      </c>
      <c r="F704" s="8" t="s">
        <v>197</v>
      </c>
      <c r="G704" s="8" t="s">
        <v>134</v>
      </c>
      <c r="H704" s="8" t="s">
        <v>816</v>
      </c>
      <c r="I704" s="8" t="s">
        <v>1526</v>
      </c>
      <c r="J704" s="8" t="s">
        <v>133</v>
      </c>
      <c r="K704" s="6" t="s">
        <v>1776</v>
      </c>
      <c r="L704" s="8" t="s">
        <v>375</v>
      </c>
      <c r="M704" s="8" t="s">
        <v>1966</v>
      </c>
      <c r="N704" s="8" t="s">
        <v>70</v>
      </c>
      <c r="O704" s="42" t="str">
        <f t="shared" si="10"/>
        <v>12182</v>
      </c>
    </row>
    <row r="705" spans="1:15" hidden="1">
      <c r="A705" s="6" t="s">
        <v>3308</v>
      </c>
      <c r="B705" s="6" t="s">
        <v>3309</v>
      </c>
      <c r="C705" s="6" t="s">
        <v>1603</v>
      </c>
      <c r="D705" s="6" t="s">
        <v>1775</v>
      </c>
      <c r="E705" s="6" t="s">
        <v>39</v>
      </c>
      <c r="F705" s="6" t="s">
        <v>40</v>
      </c>
      <c r="G705" s="6" t="s">
        <v>233</v>
      </c>
      <c r="H705" s="6" t="s">
        <v>62</v>
      </c>
      <c r="I705" s="6" t="s">
        <v>1526</v>
      </c>
      <c r="J705" s="6" t="s">
        <v>38</v>
      </c>
      <c r="K705" s="6" t="s">
        <v>1776</v>
      </c>
      <c r="L705" s="6" t="s">
        <v>1776</v>
      </c>
      <c r="M705" s="6" t="s">
        <v>1780</v>
      </c>
      <c r="N705" s="6" t="s">
        <v>64</v>
      </c>
      <c r="O705" s="42" t="str">
        <f t="shared" si="10"/>
        <v>12184</v>
      </c>
    </row>
    <row r="706" spans="1:15" hidden="1">
      <c r="A706" s="6" t="s">
        <v>3306</v>
      </c>
      <c r="B706" s="6" t="s">
        <v>3307</v>
      </c>
      <c r="C706" s="6" t="s">
        <v>1602</v>
      </c>
      <c r="D706" s="6" t="s">
        <v>1775</v>
      </c>
      <c r="E706" s="6" t="s">
        <v>39</v>
      </c>
      <c r="F706" s="6" t="s">
        <v>40</v>
      </c>
      <c r="G706" s="6" t="s">
        <v>311</v>
      </c>
      <c r="H706" s="6" t="s">
        <v>234</v>
      </c>
      <c r="I706" s="6" t="s">
        <v>1526</v>
      </c>
      <c r="J706" s="6" t="s">
        <v>38</v>
      </c>
      <c r="K706" s="6" t="s">
        <v>1776</v>
      </c>
      <c r="L706" s="6" t="s">
        <v>1776</v>
      </c>
      <c r="M706" s="6" t="s">
        <v>1780</v>
      </c>
      <c r="N706" s="6" t="s">
        <v>163</v>
      </c>
      <c r="O706" s="42" t="str">
        <f t="shared" si="10"/>
        <v>12186</v>
      </c>
    </row>
    <row r="707" spans="1:15" hidden="1">
      <c r="A707" s="6" t="s">
        <v>3304</v>
      </c>
      <c r="B707" s="6" t="s">
        <v>3305</v>
      </c>
      <c r="C707" s="6" t="s">
        <v>1679</v>
      </c>
      <c r="D707" s="6" t="s">
        <v>1775</v>
      </c>
      <c r="E707" s="6" t="s">
        <v>39</v>
      </c>
      <c r="F707" s="6" t="s">
        <v>165</v>
      </c>
      <c r="G707" s="6" t="s">
        <v>166</v>
      </c>
      <c r="H707" s="6" t="s">
        <v>1134</v>
      </c>
      <c r="I707" s="6" t="s">
        <v>1526</v>
      </c>
      <c r="J707" s="6" t="s">
        <v>38</v>
      </c>
      <c r="K707" s="6" t="s">
        <v>1776</v>
      </c>
      <c r="L707" s="6" t="s">
        <v>1776</v>
      </c>
      <c r="M707" s="6" t="s">
        <v>1780</v>
      </c>
      <c r="N707" s="6" t="s">
        <v>195</v>
      </c>
      <c r="O707" s="42" t="str">
        <f t="shared" si="10"/>
        <v>12190</v>
      </c>
    </row>
    <row r="708" spans="1:15" hidden="1">
      <c r="A708" s="6" t="s">
        <v>3318</v>
      </c>
      <c r="B708" s="6" t="s">
        <v>3319</v>
      </c>
      <c r="C708" s="6" t="s">
        <v>1378</v>
      </c>
      <c r="D708" s="6" t="s">
        <v>1775</v>
      </c>
      <c r="E708" s="6" t="s">
        <v>39</v>
      </c>
      <c r="F708" s="6" t="s">
        <v>165</v>
      </c>
      <c r="G708" s="6" t="s">
        <v>166</v>
      </c>
      <c r="H708" s="6" t="s">
        <v>170</v>
      </c>
      <c r="I708" s="6" t="s">
        <v>1379</v>
      </c>
      <c r="J708" s="6" t="s">
        <v>38</v>
      </c>
      <c r="K708" s="6" t="s">
        <v>1776</v>
      </c>
      <c r="L708" s="6" t="s">
        <v>1776</v>
      </c>
      <c r="M708" s="6" t="s">
        <v>1780</v>
      </c>
      <c r="N708" s="6" t="s">
        <v>64</v>
      </c>
      <c r="O708" s="42" t="str">
        <f t="shared" si="10"/>
        <v>12200</v>
      </c>
    </row>
    <row r="709" spans="1:15" hidden="1">
      <c r="A709" s="6" t="s">
        <v>3314</v>
      </c>
      <c r="B709" s="6" t="s">
        <v>3315</v>
      </c>
      <c r="C709" s="6" t="s">
        <v>1245</v>
      </c>
      <c r="D709" s="6" t="s">
        <v>1775</v>
      </c>
      <c r="E709" s="6" t="s">
        <v>39</v>
      </c>
      <c r="F709" s="6" t="s">
        <v>40</v>
      </c>
      <c r="G709" s="6" t="s">
        <v>1154</v>
      </c>
      <c r="H709" s="6" t="s">
        <v>1246</v>
      </c>
      <c r="I709" s="6" t="s">
        <v>1247</v>
      </c>
      <c r="J709" s="6" t="s">
        <v>38</v>
      </c>
      <c r="K709" s="6" t="s">
        <v>1776</v>
      </c>
      <c r="L709" s="6" t="s">
        <v>1776</v>
      </c>
      <c r="M709" s="6" t="s">
        <v>1780</v>
      </c>
      <c r="N709" s="6" t="s">
        <v>70</v>
      </c>
      <c r="O709" s="42" t="str">
        <f t="shared" si="10"/>
        <v>12201</v>
      </c>
    </row>
    <row r="710" spans="1:15" hidden="1">
      <c r="A710" s="6" t="s">
        <v>3322</v>
      </c>
      <c r="B710" s="6" t="s">
        <v>3323</v>
      </c>
      <c r="C710" s="6" t="s">
        <v>1531</v>
      </c>
      <c r="D710" s="6" t="s">
        <v>1775</v>
      </c>
      <c r="E710" s="6" t="s">
        <v>39</v>
      </c>
      <c r="F710" s="6" t="s">
        <v>40</v>
      </c>
      <c r="G710" s="6" t="s">
        <v>83</v>
      </c>
      <c r="H710" s="6" t="s">
        <v>509</v>
      </c>
      <c r="I710" s="6" t="s">
        <v>1530</v>
      </c>
      <c r="J710" s="6" t="s">
        <v>38</v>
      </c>
      <c r="K710" s="6" t="s">
        <v>1776</v>
      </c>
      <c r="L710" s="6" t="s">
        <v>1776</v>
      </c>
      <c r="M710" s="6" t="s">
        <v>1780</v>
      </c>
      <c r="N710" s="6" t="s">
        <v>195</v>
      </c>
      <c r="O710" s="42" t="str">
        <f t="shared" ref="O710:O773" si="11">A710</f>
        <v>12202</v>
      </c>
    </row>
    <row r="711" spans="1:15" hidden="1">
      <c r="A711" s="6" t="s">
        <v>3326</v>
      </c>
      <c r="B711" s="6" t="s">
        <v>3327</v>
      </c>
      <c r="C711" s="6" t="s">
        <v>1381</v>
      </c>
      <c r="D711" s="6" t="s">
        <v>1775</v>
      </c>
      <c r="E711" s="6" t="s">
        <v>39</v>
      </c>
      <c r="F711" s="6" t="s">
        <v>40</v>
      </c>
      <c r="G711" s="6" t="s">
        <v>495</v>
      </c>
      <c r="H711" s="6" t="s">
        <v>319</v>
      </c>
      <c r="I711" s="6" t="s">
        <v>1248</v>
      </c>
      <c r="J711" s="6" t="s">
        <v>38</v>
      </c>
      <c r="K711" s="6" t="s">
        <v>1776</v>
      </c>
      <c r="L711" s="6" t="s">
        <v>1776</v>
      </c>
      <c r="M711" s="6" t="s">
        <v>1780</v>
      </c>
      <c r="N711" s="6" t="s">
        <v>64</v>
      </c>
      <c r="O711" s="42" t="str">
        <f t="shared" si="11"/>
        <v>12203</v>
      </c>
    </row>
    <row r="712" spans="1:15" hidden="1">
      <c r="A712" s="6" t="s">
        <v>3320</v>
      </c>
      <c r="B712" s="6" t="s">
        <v>3321</v>
      </c>
      <c r="C712" s="6" t="s">
        <v>1529</v>
      </c>
      <c r="D712" s="6" t="s">
        <v>1775</v>
      </c>
      <c r="E712" s="6" t="s">
        <v>39</v>
      </c>
      <c r="F712" s="6" t="s">
        <v>40</v>
      </c>
      <c r="G712" s="6" t="s">
        <v>83</v>
      </c>
      <c r="H712" s="6" t="s">
        <v>62</v>
      </c>
      <c r="I712" s="6" t="s">
        <v>1530</v>
      </c>
      <c r="J712" s="6" t="s">
        <v>38</v>
      </c>
      <c r="K712" s="6" t="s">
        <v>1776</v>
      </c>
      <c r="L712" s="6" t="s">
        <v>1776</v>
      </c>
      <c r="M712" s="6" t="s">
        <v>1780</v>
      </c>
      <c r="N712" s="6" t="s">
        <v>64</v>
      </c>
      <c r="O712" s="42" t="str">
        <f t="shared" si="11"/>
        <v>12204</v>
      </c>
    </row>
    <row r="713" spans="1:15" hidden="1">
      <c r="A713" s="6" t="s">
        <v>3324</v>
      </c>
      <c r="B713" s="6" t="s">
        <v>3325</v>
      </c>
      <c r="C713" s="6" t="s">
        <v>1380</v>
      </c>
      <c r="D713" s="6" t="s">
        <v>1775</v>
      </c>
      <c r="E713" s="6" t="s">
        <v>39</v>
      </c>
      <c r="F713" s="6" t="s">
        <v>40</v>
      </c>
      <c r="G713" s="6" t="s">
        <v>495</v>
      </c>
      <c r="H713" s="6" t="s">
        <v>319</v>
      </c>
      <c r="I713" s="6" t="s">
        <v>1248</v>
      </c>
      <c r="J713" s="6" t="s">
        <v>38</v>
      </c>
      <c r="K713" s="6" t="s">
        <v>1776</v>
      </c>
      <c r="L713" s="6" t="s">
        <v>1776</v>
      </c>
      <c r="M713" s="6" t="s">
        <v>1780</v>
      </c>
      <c r="N713" s="6" t="s">
        <v>64</v>
      </c>
      <c r="O713" s="42" t="str">
        <f t="shared" si="11"/>
        <v>12211</v>
      </c>
    </row>
    <row r="714" spans="1:15">
      <c r="A714" s="8" t="s">
        <v>3641</v>
      </c>
      <c r="B714" s="8" t="s">
        <v>1776</v>
      </c>
      <c r="C714" s="8" t="s">
        <v>1681</v>
      </c>
      <c r="D714" s="8" t="s">
        <v>85</v>
      </c>
      <c r="E714" s="8" t="s">
        <v>1242</v>
      </c>
      <c r="F714" s="8" t="s">
        <v>40</v>
      </c>
      <c r="G714" s="8" t="s">
        <v>457</v>
      </c>
      <c r="H714" s="8" t="s">
        <v>1242</v>
      </c>
      <c r="I714" s="8" t="s">
        <v>1248</v>
      </c>
      <c r="J714" s="8" t="s">
        <v>133</v>
      </c>
      <c r="K714" s="6" t="s">
        <v>1776</v>
      </c>
      <c r="L714" s="8" t="s">
        <v>89</v>
      </c>
      <c r="M714" s="8" t="s">
        <v>1784</v>
      </c>
      <c r="N714" s="8" t="s">
        <v>706</v>
      </c>
      <c r="O714" s="42" t="str">
        <f t="shared" si="11"/>
        <v>12214</v>
      </c>
    </row>
    <row r="715" spans="1:15" hidden="1">
      <c r="A715" s="6" t="s">
        <v>3332</v>
      </c>
      <c r="B715" s="6" t="s">
        <v>3333</v>
      </c>
      <c r="C715" s="6" t="s">
        <v>1682</v>
      </c>
      <c r="D715" s="6" t="s">
        <v>1775</v>
      </c>
      <c r="E715" s="6" t="s">
        <v>39</v>
      </c>
      <c r="F715" s="6" t="s">
        <v>165</v>
      </c>
      <c r="G715" s="6" t="s">
        <v>166</v>
      </c>
      <c r="H715" s="6" t="s">
        <v>170</v>
      </c>
      <c r="I715" s="6" t="s">
        <v>1251</v>
      </c>
      <c r="J715" s="6" t="s">
        <v>38</v>
      </c>
      <c r="K715" s="6" t="s">
        <v>1776</v>
      </c>
      <c r="L715" s="6" t="s">
        <v>1776</v>
      </c>
      <c r="M715" s="6" t="s">
        <v>1780</v>
      </c>
      <c r="N715" s="6" t="s">
        <v>64</v>
      </c>
      <c r="O715" s="42" t="str">
        <f t="shared" si="11"/>
        <v>12223</v>
      </c>
    </row>
    <row r="716" spans="1:15" hidden="1">
      <c r="A716" s="6" t="s">
        <v>3330</v>
      </c>
      <c r="B716" s="6" t="s">
        <v>3331</v>
      </c>
      <c r="C716" s="6" t="s">
        <v>1382</v>
      </c>
      <c r="D716" s="6" t="s">
        <v>1775</v>
      </c>
      <c r="E716" s="6" t="s">
        <v>39</v>
      </c>
      <c r="F716" s="6" t="s">
        <v>40</v>
      </c>
      <c r="G716" s="6" t="s">
        <v>445</v>
      </c>
      <c r="H716" s="6" t="s">
        <v>603</v>
      </c>
      <c r="I716" s="6" t="s">
        <v>1251</v>
      </c>
      <c r="J716" s="6" t="s">
        <v>38</v>
      </c>
      <c r="K716" s="6" t="s">
        <v>1776</v>
      </c>
      <c r="L716" s="6" t="s">
        <v>1776</v>
      </c>
      <c r="M716" s="6" t="s">
        <v>1780</v>
      </c>
      <c r="N716" s="6" t="s">
        <v>70</v>
      </c>
      <c r="O716" s="42" t="str">
        <f t="shared" si="11"/>
        <v>12224</v>
      </c>
    </row>
    <row r="717" spans="1:15" hidden="1">
      <c r="A717" s="6" t="s">
        <v>3328</v>
      </c>
      <c r="B717" s="6" t="s">
        <v>3329</v>
      </c>
      <c r="C717" s="6" t="s">
        <v>1249</v>
      </c>
      <c r="D717" s="6" t="s">
        <v>1775</v>
      </c>
      <c r="E717" s="6" t="s">
        <v>39</v>
      </c>
      <c r="F717" s="6" t="s">
        <v>40</v>
      </c>
      <c r="G717" s="6" t="s">
        <v>177</v>
      </c>
      <c r="H717" s="6" t="s">
        <v>1250</v>
      </c>
      <c r="I717" s="6" t="s">
        <v>1251</v>
      </c>
      <c r="J717" s="6" t="s">
        <v>38</v>
      </c>
      <c r="K717" s="6" t="s">
        <v>1776</v>
      </c>
      <c r="L717" s="6" t="s">
        <v>1776</v>
      </c>
      <c r="M717" s="6" t="s">
        <v>1780</v>
      </c>
      <c r="N717" s="6" t="s">
        <v>59</v>
      </c>
      <c r="O717" s="42" t="str">
        <f t="shared" si="11"/>
        <v>12229</v>
      </c>
    </row>
    <row r="718" spans="1:15" hidden="1">
      <c r="A718" s="6" t="s">
        <v>3334</v>
      </c>
      <c r="B718" s="6" t="s">
        <v>3335</v>
      </c>
      <c r="C718" s="6" t="s">
        <v>1704</v>
      </c>
      <c r="D718" s="6" t="s">
        <v>1775</v>
      </c>
      <c r="E718" s="6" t="s">
        <v>39</v>
      </c>
      <c r="F718" s="6" t="s">
        <v>40</v>
      </c>
      <c r="G718" s="6" t="s">
        <v>492</v>
      </c>
      <c r="H718" s="6" t="s">
        <v>493</v>
      </c>
      <c r="I718" s="6" t="s">
        <v>1252</v>
      </c>
      <c r="J718" s="6" t="s">
        <v>133</v>
      </c>
      <c r="K718" s="6" t="s">
        <v>1776</v>
      </c>
      <c r="L718" s="6" t="s">
        <v>1776</v>
      </c>
      <c r="M718" s="6" t="s">
        <v>1966</v>
      </c>
      <c r="N718" s="6" t="s">
        <v>70</v>
      </c>
      <c r="O718" s="42" t="str">
        <f t="shared" si="11"/>
        <v>12230</v>
      </c>
    </row>
    <row r="719" spans="1:15" hidden="1">
      <c r="A719" s="6" t="s">
        <v>3336</v>
      </c>
      <c r="B719" s="6" t="s">
        <v>3337</v>
      </c>
      <c r="C719" s="6" t="s">
        <v>1383</v>
      </c>
      <c r="D719" s="6" t="s">
        <v>1775</v>
      </c>
      <c r="E719" s="6" t="s">
        <v>39</v>
      </c>
      <c r="F719" s="6" t="s">
        <v>40</v>
      </c>
      <c r="G719" s="6" t="s">
        <v>160</v>
      </c>
      <c r="H719" s="6" t="s">
        <v>461</v>
      </c>
      <c r="I719" s="6" t="s">
        <v>1384</v>
      </c>
      <c r="J719" s="6" t="s">
        <v>133</v>
      </c>
      <c r="K719" s="6" t="s">
        <v>1776</v>
      </c>
      <c r="L719" s="6" t="s">
        <v>1776</v>
      </c>
      <c r="M719" s="6" t="s">
        <v>1784</v>
      </c>
      <c r="N719" s="6" t="s">
        <v>70</v>
      </c>
      <c r="O719" s="42" t="str">
        <f t="shared" si="11"/>
        <v>12239</v>
      </c>
    </row>
    <row r="720" spans="1:15">
      <c r="A720" s="8" t="s">
        <v>3642</v>
      </c>
      <c r="B720" s="8" t="s">
        <v>1776</v>
      </c>
      <c r="C720" s="8" t="s">
        <v>1253</v>
      </c>
      <c r="D720" s="8" t="s">
        <v>85</v>
      </c>
      <c r="E720" s="8" t="s">
        <v>1242</v>
      </c>
      <c r="F720" s="8" t="s">
        <v>40</v>
      </c>
      <c r="G720" s="8" t="s">
        <v>1162</v>
      </c>
      <c r="H720" s="8" t="s">
        <v>1242</v>
      </c>
      <c r="I720" s="8" t="s">
        <v>1254</v>
      </c>
      <c r="J720" s="8" t="s">
        <v>38</v>
      </c>
      <c r="K720" s="6" t="s">
        <v>1776</v>
      </c>
      <c r="L720" s="8" t="s">
        <v>89</v>
      </c>
      <c r="M720" s="8" t="s">
        <v>1780</v>
      </c>
      <c r="N720" s="8" t="s">
        <v>706</v>
      </c>
      <c r="O720" s="42" t="str">
        <f t="shared" si="11"/>
        <v>12244</v>
      </c>
    </row>
    <row r="721" spans="1:15" hidden="1">
      <c r="A721" s="6" t="s">
        <v>3338</v>
      </c>
      <c r="B721" s="6" t="s">
        <v>3339</v>
      </c>
      <c r="C721" s="6" t="s">
        <v>1532</v>
      </c>
      <c r="D721" s="6" t="s">
        <v>1775</v>
      </c>
      <c r="E721" s="6" t="s">
        <v>39</v>
      </c>
      <c r="F721" s="6" t="s">
        <v>40</v>
      </c>
      <c r="G721" s="6" t="s">
        <v>233</v>
      </c>
      <c r="H721" s="6" t="s">
        <v>509</v>
      </c>
      <c r="I721" s="6" t="s">
        <v>1254</v>
      </c>
      <c r="J721" s="6" t="s">
        <v>38</v>
      </c>
      <c r="K721" s="6" t="s">
        <v>1776</v>
      </c>
      <c r="L721" s="6" t="s">
        <v>1776</v>
      </c>
      <c r="M721" s="6" t="s">
        <v>1780</v>
      </c>
      <c r="N721" s="6" t="s">
        <v>195</v>
      </c>
      <c r="O721" s="42" t="str">
        <f t="shared" si="11"/>
        <v>12245</v>
      </c>
    </row>
    <row r="722" spans="1:15" hidden="1">
      <c r="A722" s="6" t="s">
        <v>3340</v>
      </c>
      <c r="B722" s="6" t="s">
        <v>3341</v>
      </c>
      <c r="C722" s="6" t="s">
        <v>1683</v>
      </c>
      <c r="D722" s="6" t="s">
        <v>1775</v>
      </c>
      <c r="E722" s="6" t="s">
        <v>39</v>
      </c>
      <c r="F722" s="6" t="s">
        <v>40</v>
      </c>
      <c r="G722" s="6" t="s">
        <v>177</v>
      </c>
      <c r="H722" s="6" t="s">
        <v>685</v>
      </c>
      <c r="I722" s="6" t="s">
        <v>1255</v>
      </c>
      <c r="J722" s="6" t="s">
        <v>38</v>
      </c>
      <c r="K722" s="6" t="s">
        <v>1776</v>
      </c>
      <c r="L722" s="6" t="s">
        <v>1776</v>
      </c>
      <c r="M722" s="6" t="s">
        <v>1780</v>
      </c>
      <c r="N722" s="6" t="s">
        <v>64</v>
      </c>
      <c r="O722" s="42" t="str">
        <f t="shared" si="11"/>
        <v>12255</v>
      </c>
    </row>
    <row r="723" spans="1:15" hidden="1">
      <c r="A723" s="6" t="s">
        <v>3342</v>
      </c>
      <c r="B723" s="6" t="s">
        <v>3343</v>
      </c>
      <c r="C723" s="6" t="s">
        <v>1533</v>
      </c>
      <c r="D723" s="6" t="s">
        <v>1775</v>
      </c>
      <c r="E723" s="6" t="s">
        <v>39</v>
      </c>
      <c r="F723" s="6" t="s">
        <v>40</v>
      </c>
      <c r="G723" s="6" t="s">
        <v>67</v>
      </c>
      <c r="H723" s="6" t="s">
        <v>509</v>
      </c>
      <c r="I723" s="6" t="s">
        <v>1534</v>
      </c>
      <c r="J723" s="6" t="s">
        <v>38</v>
      </c>
      <c r="K723" s="6" t="s">
        <v>1535</v>
      </c>
      <c r="L723" s="6" t="s">
        <v>1776</v>
      </c>
      <c r="M723" s="6" t="s">
        <v>1780</v>
      </c>
      <c r="N723" s="6" t="s">
        <v>195</v>
      </c>
      <c r="O723" s="42" t="str">
        <f t="shared" si="11"/>
        <v>12266</v>
      </c>
    </row>
    <row r="724" spans="1:15" hidden="1">
      <c r="A724" s="6" t="s">
        <v>3346</v>
      </c>
      <c r="B724" s="6" t="s">
        <v>3347</v>
      </c>
      <c r="C724" s="6" t="s">
        <v>1705</v>
      </c>
      <c r="D724" s="6" t="s">
        <v>1775</v>
      </c>
      <c r="E724" s="6" t="s">
        <v>39</v>
      </c>
      <c r="F724" s="6" t="s">
        <v>40</v>
      </c>
      <c r="G724" s="6" t="s">
        <v>127</v>
      </c>
      <c r="H724" s="6" t="s">
        <v>77</v>
      </c>
      <c r="I724" s="6" t="s">
        <v>1536</v>
      </c>
      <c r="J724" s="6" t="s">
        <v>38</v>
      </c>
      <c r="K724" s="6" t="s">
        <v>1776</v>
      </c>
      <c r="L724" s="6" t="s">
        <v>1776</v>
      </c>
      <c r="M724" s="6" t="s">
        <v>1780</v>
      </c>
      <c r="N724" s="6" t="s">
        <v>74</v>
      </c>
      <c r="O724" s="42" t="str">
        <f t="shared" si="11"/>
        <v>12274</v>
      </c>
    </row>
    <row r="725" spans="1:15" hidden="1">
      <c r="A725" s="6" t="s">
        <v>3062</v>
      </c>
      <c r="B725" s="6" t="s">
        <v>3063</v>
      </c>
      <c r="C725" s="6" t="s">
        <v>1604</v>
      </c>
      <c r="D725" s="6" t="s">
        <v>1775</v>
      </c>
      <c r="E725" s="6" t="s">
        <v>39</v>
      </c>
      <c r="F725" s="6" t="s">
        <v>40</v>
      </c>
      <c r="G725" s="6" t="s">
        <v>207</v>
      </c>
      <c r="H725" s="6" t="s">
        <v>823</v>
      </c>
      <c r="I725" s="6" t="s">
        <v>1605</v>
      </c>
      <c r="J725" s="6" t="s">
        <v>133</v>
      </c>
      <c r="K725" s="6" t="s">
        <v>1776</v>
      </c>
      <c r="L725" s="6" t="s">
        <v>1776</v>
      </c>
      <c r="M725" s="6" t="s">
        <v>1966</v>
      </c>
      <c r="N725" s="6" t="s">
        <v>195</v>
      </c>
      <c r="O725" s="42" t="str">
        <f t="shared" si="11"/>
        <v>12282</v>
      </c>
    </row>
    <row r="726" spans="1:15" hidden="1">
      <c r="A726" s="6" t="s">
        <v>3348</v>
      </c>
      <c r="B726" s="6" t="s">
        <v>3349</v>
      </c>
      <c r="C726" s="6" t="s">
        <v>1684</v>
      </c>
      <c r="D726" s="6" t="s">
        <v>1775</v>
      </c>
      <c r="E726" s="6" t="s">
        <v>39</v>
      </c>
      <c r="F726" s="6" t="s">
        <v>40</v>
      </c>
      <c r="G726" s="6" t="s">
        <v>102</v>
      </c>
      <c r="H726" s="6" t="s">
        <v>509</v>
      </c>
      <c r="I726" s="6" t="s">
        <v>1685</v>
      </c>
      <c r="J726" s="6" t="s">
        <v>38</v>
      </c>
      <c r="K726" s="6" t="s">
        <v>1776</v>
      </c>
      <c r="L726" s="6" t="s">
        <v>1776</v>
      </c>
      <c r="M726" s="6" t="s">
        <v>1780</v>
      </c>
      <c r="N726" s="6" t="s">
        <v>195</v>
      </c>
      <c r="O726" s="42" t="str">
        <f t="shared" si="11"/>
        <v>12291</v>
      </c>
    </row>
    <row r="727" spans="1:15" hidden="1">
      <c r="A727" s="6" t="s">
        <v>3355</v>
      </c>
      <c r="B727" s="6" t="s">
        <v>3356</v>
      </c>
      <c r="C727" s="6" t="s">
        <v>1686</v>
      </c>
      <c r="D727" s="6" t="s">
        <v>1775</v>
      </c>
      <c r="E727" s="6" t="s">
        <v>39</v>
      </c>
      <c r="F727" s="6" t="s">
        <v>40</v>
      </c>
      <c r="G727" s="6" t="s">
        <v>56</v>
      </c>
      <c r="H727" s="6" t="s">
        <v>1156</v>
      </c>
      <c r="I727" s="6" t="s">
        <v>1328</v>
      </c>
      <c r="J727" s="6" t="s">
        <v>38</v>
      </c>
      <c r="K727" s="6" t="s">
        <v>1776</v>
      </c>
      <c r="L727" s="6" t="s">
        <v>1776</v>
      </c>
      <c r="M727" s="6" t="s">
        <v>1780</v>
      </c>
      <c r="N727" s="6" t="s">
        <v>195</v>
      </c>
      <c r="O727" s="42" t="str">
        <f t="shared" si="11"/>
        <v>12293</v>
      </c>
    </row>
    <row r="728" spans="1:15" hidden="1">
      <c r="A728" s="6" t="s">
        <v>3353</v>
      </c>
      <c r="B728" s="6" t="s">
        <v>3354</v>
      </c>
      <c r="C728" s="6" t="s">
        <v>1606</v>
      </c>
      <c r="D728" s="6" t="s">
        <v>1775</v>
      </c>
      <c r="E728" s="6" t="s">
        <v>39</v>
      </c>
      <c r="F728" s="6" t="s">
        <v>40</v>
      </c>
      <c r="G728" s="6" t="s">
        <v>1347</v>
      </c>
      <c r="H728" s="6" t="s">
        <v>250</v>
      </c>
      <c r="I728" s="6" t="s">
        <v>1328</v>
      </c>
      <c r="J728" s="6" t="s">
        <v>38</v>
      </c>
      <c r="K728" s="6" t="s">
        <v>1776</v>
      </c>
      <c r="L728" s="6" t="s">
        <v>1776</v>
      </c>
      <c r="M728" s="6" t="s">
        <v>1780</v>
      </c>
      <c r="N728" s="6" t="s">
        <v>116</v>
      </c>
      <c r="O728" s="42" t="str">
        <f t="shared" si="11"/>
        <v>12294</v>
      </c>
    </row>
    <row r="729" spans="1:15" hidden="1">
      <c r="A729" s="8" t="s">
        <v>3634</v>
      </c>
      <c r="B729" s="8" t="s">
        <v>1776</v>
      </c>
      <c r="C729" s="8" t="s">
        <v>1609</v>
      </c>
      <c r="D729" s="8" t="s">
        <v>85</v>
      </c>
      <c r="E729" s="8" t="s">
        <v>1339</v>
      </c>
      <c r="F729" s="8" t="s">
        <v>40</v>
      </c>
      <c r="G729" s="8" t="s">
        <v>1162</v>
      </c>
      <c r="H729" s="8" t="s">
        <v>1592</v>
      </c>
      <c r="I729" s="8" t="s">
        <v>1330</v>
      </c>
      <c r="J729" s="8" t="s">
        <v>38</v>
      </c>
      <c r="K729" s="6" t="s">
        <v>1776</v>
      </c>
      <c r="L729" s="8" t="s">
        <v>1352</v>
      </c>
      <c r="M729" s="8" t="s">
        <v>1780</v>
      </c>
      <c r="N729" s="8" t="s">
        <v>64</v>
      </c>
      <c r="O729" s="42" t="str">
        <f t="shared" si="11"/>
        <v>12300</v>
      </c>
    </row>
    <row r="730" spans="1:15" hidden="1">
      <c r="A730" s="6" t="s">
        <v>3357</v>
      </c>
      <c r="B730" s="6" t="s">
        <v>3358</v>
      </c>
      <c r="C730" s="6" t="s">
        <v>1687</v>
      </c>
      <c r="D730" s="6" t="s">
        <v>1775</v>
      </c>
      <c r="E730" s="6" t="s">
        <v>39</v>
      </c>
      <c r="F730" s="6" t="s">
        <v>40</v>
      </c>
      <c r="G730" s="6" t="s">
        <v>106</v>
      </c>
      <c r="H730" s="6" t="s">
        <v>62</v>
      </c>
      <c r="I730" s="6" t="s">
        <v>1608</v>
      </c>
      <c r="J730" s="6" t="s">
        <v>38</v>
      </c>
      <c r="K730" s="6" t="s">
        <v>1546</v>
      </c>
      <c r="L730" s="6" t="s">
        <v>1776</v>
      </c>
      <c r="M730" s="6" t="s">
        <v>1780</v>
      </c>
      <c r="N730" s="6" t="s">
        <v>64</v>
      </c>
      <c r="O730" s="42" t="str">
        <f t="shared" si="11"/>
        <v>12302</v>
      </c>
    </row>
    <row r="731" spans="1:15" hidden="1">
      <c r="A731" s="6" t="s">
        <v>3350</v>
      </c>
      <c r="B731" s="6" t="s">
        <v>3351</v>
      </c>
      <c r="C731" s="6" t="s">
        <v>1537</v>
      </c>
      <c r="D731" s="6" t="s">
        <v>1775</v>
      </c>
      <c r="E731" s="6" t="s">
        <v>39</v>
      </c>
      <c r="F731" s="6" t="s">
        <v>40</v>
      </c>
      <c r="G731" s="6" t="s">
        <v>134</v>
      </c>
      <c r="H731" s="6" t="s">
        <v>1269</v>
      </c>
      <c r="I731" s="6" t="s">
        <v>1328</v>
      </c>
      <c r="J731" s="6" t="s">
        <v>133</v>
      </c>
      <c r="K731" s="6" t="s">
        <v>1776</v>
      </c>
      <c r="L731" s="6" t="s">
        <v>1776</v>
      </c>
      <c r="M731" s="6" t="s">
        <v>1966</v>
      </c>
      <c r="N731" s="6" t="s">
        <v>195</v>
      </c>
      <c r="O731" s="42" t="str">
        <f t="shared" si="11"/>
        <v>12303</v>
      </c>
    </row>
    <row r="732" spans="1:15" hidden="1">
      <c r="A732" s="6" t="s">
        <v>3690</v>
      </c>
      <c r="B732" s="6" t="s">
        <v>3691</v>
      </c>
      <c r="C732" s="9" t="s">
        <v>1607</v>
      </c>
      <c r="D732" s="8" t="s">
        <v>85</v>
      </c>
      <c r="E732" s="6" t="s">
        <v>1339</v>
      </c>
      <c r="F732" s="6" t="s">
        <v>40</v>
      </c>
      <c r="G732" s="6" t="s">
        <v>102</v>
      </c>
      <c r="H732" s="6" t="s">
        <v>509</v>
      </c>
      <c r="I732" s="6" t="s">
        <v>1608</v>
      </c>
      <c r="J732" s="6" t="s">
        <v>38</v>
      </c>
      <c r="K732" s="6" t="s">
        <v>1776</v>
      </c>
      <c r="L732" s="8" t="s">
        <v>263</v>
      </c>
      <c r="M732" s="6" t="s">
        <v>1780</v>
      </c>
      <c r="N732" s="6" t="s">
        <v>195</v>
      </c>
      <c r="O732" s="42" t="str">
        <f t="shared" si="11"/>
        <v>12304</v>
      </c>
    </row>
    <row r="733" spans="1:15" hidden="1">
      <c r="A733" s="6" t="s">
        <v>3359</v>
      </c>
      <c r="B733" s="6" t="s">
        <v>3360</v>
      </c>
      <c r="C733" s="6" t="s">
        <v>1329</v>
      </c>
      <c r="D733" s="6" t="s">
        <v>1775</v>
      </c>
      <c r="E733" s="6" t="s">
        <v>39</v>
      </c>
      <c r="F733" s="6" t="s">
        <v>40</v>
      </c>
      <c r="G733" s="6" t="s">
        <v>1154</v>
      </c>
      <c r="H733" s="6" t="s">
        <v>62</v>
      </c>
      <c r="I733" s="6" t="s">
        <v>1330</v>
      </c>
      <c r="J733" s="6" t="s">
        <v>38</v>
      </c>
      <c r="K733" s="6" t="s">
        <v>1331</v>
      </c>
      <c r="L733" s="6" t="s">
        <v>1776</v>
      </c>
      <c r="M733" s="6" t="s">
        <v>1780</v>
      </c>
      <c r="N733" s="6" t="s">
        <v>70</v>
      </c>
      <c r="O733" s="42" t="str">
        <f t="shared" si="11"/>
        <v>12314</v>
      </c>
    </row>
    <row r="734" spans="1:15" hidden="1">
      <c r="A734" s="6" t="s">
        <v>3361</v>
      </c>
      <c r="B734" s="6" t="s">
        <v>3362</v>
      </c>
      <c r="C734" s="6" t="s">
        <v>1688</v>
      </c>
      <c r="D734" s="6" t="s">
        <v>1775</v>
      </c>
      <c r="E734" s="6" t="s">
        <v>39</v>
      </c>
      <c r="F734" s="6" t="s">
        <v>40</v>
      </c>
      <c r="G734" s="6" t="s">
        <v>87</v>
      </c>
      <c r="H734" s="6" t="s">
        <v>291</v>
      </c>
      <c r="I734" s="6" t="s">
        <v>1332</v>
      </c>
      <c r="J734" s="6" t="s">
        <v>38</v>
      </c>
      <c r="K734" s="6" t="s">
        <v>1333</v>
      </c>
      <c r="L734" s="6" t="s">
        <v>1776</v>
      </c>
      <c r="M734" s="6" t="s">
        <v>1780</v>
      </c>
      <c r="N734" s="6" t="s">
        <v>64</v>
      </c>
      <c r="O734" s="42" t="str">
        <f t="shared" si="11"/>
        <v>12323</v>
      </c>
    </row>
    <row r="735" spans="1:15">
      <c r="A735" s="6" t="s">
        <v>3369</v>
      </c>
      <c r="B735" s="6" t="s">
        <v>3370</v>
      </c>
      <c r="C735" s="6" t="s">
        <v>1385</v>
      </c>
      <c r="D735" s="6" t="s">
        <v>1775</v>
      </c>
      <c r="E735" s="6" t="s">
        <v>1242</v>
      </c>
      <c r="F735" s="6" t="s">
        <v>40</v>
      </c>
      <c r="G735" s="6" t="s">
        <v>106</v>
      </c>
      <c r="H735" s="6" t="s">
        <v>1242</v>
      </c>
      <c r="I735" s="6" t="s">
        <v>1386</v>
      </c>
      <c r="J735" s="6" t="s">
        <v>38</v>
      </c>
      <c r="K735" s="6" t="s">
        <v>1776</v>
      </c>
      <c r="L735" s="6" t="s">
        <v>1776</v>
      </c>
      <c r="M735" s="6" t="s">
        <v>1780</v>
      </c>
      <c r="N735" s="6" t="s">
        <v>706</v>
      </c>
      <c r="O735" s="42" t="str">
        <f t="shared" si="11"/>
        <v>12328</v>
      </c>
    </row>
    <row r="736" spans="1:15" hidden="1">
      <c r="A736" s="6" t="s">
        <v>3363</v>
      </c>
      <c r="B736" s="6" t="s">
        <v>3364</v>
      </c>
      <c r="C736" s="6" t="s">
        <v>1610</v>
      </c>
      <c r="D736" s="6" t="s">
        <v>1775</v>
      </c>
      <c r="E736" s="6" t="s">
        <v>39</v>
      </c>
      <c r="F736" s="6" t="s">
        <v>40</v>
      </c>
      <c r="G736" s="6" t="s">
        <v>109</v>
      </c>
      <c r="H736" s="6" t="s">
        <v>1611</v>
      </c>
      <c r="I736" s="6" t="s">
        <v>1334</v>
      </c>
      <c r="J736" s="6" t="s">
        <v>38</v>
      </c>
      <c r="K736" s="6" t="s">
        <v>1335</v>
      </c>
      <c r="L736" s="6" t="s">
        <v>1776</v>
      </c>
      <c r="M736" s="6" t="s">
        <v>1780</v>
      </c>
      <c r="N736" s="6" t="s">
        <v>49</v>
      </c>
      <c r="O736" s="42" t="str">
        <f t="shared" si="11"/>
        <v>12341</v>
      </c>
    </row>
    <row r="737" spans="1:15" hidden="1">
      <c r="A737" s="6" t="s">
        <v>3383</v>
      </c>
      <c r="B737" s="6" t="s">
        <v>3384</v>
      </c>
      <c r="C737" s="6" t="s">
        <v>1539</v>
      </c>
      <c r="D737" s="6" t="s">
        <v>1775</v>
      </c>
      <c r="E737" s="6" t="s">
        <v>1339</v>
      </c>
      <c r="F737" s="6" t="s">
        <v>40</v>
      </c>
      <c r="G737" s="6" t="s">
        <v>41</v>
      </c>
      <c r="H737" s="6" t="s">
        <v>47</v>
      </c>
      <c r="I737" s="6" t="s">
        <v>1337</v>
      </c>
      <c r="J737" s="6" t="s">
        <v>133</v>
      </c>
      <c r="K737" s="6" t="s">
        <v>1776</v>
      </c>
      <c r="L737" s="6" t="s">
        <v>1776</v>
      </c>
      <c r="M737" s="6" t="s">
        <v>1784</v>
      </c>
      <c r="N737" s="6" t="s">
        <v>49</v>
      </c>
      <c r="O737" s="42" t="str">
        <f t="shared" si="11"/>
        <v>12344</v>
      </c>
    </row>
    <row r="738" spans="1:15" hidden="1">
      <c r="A738" s="6" t="s">
        <v>3373</v>
      </c>
      <c r="B738" s="6" t="s">
        <v>3374</v>
      </c>
      <c r="C738" s="6" t="s">
        <v>1387</v>
      </c>
      <c r="D738" s="6" t="s">
        <v>1775</v>
      </c>
      <c r="E738" s="6" t="s">
        <v>39</v>
      </c>
      <c r="F738" s="6" t="s">
        <v>40</v>
      </c>
      <c r="G738" s="6" t="s">
        <v>177</v>
      </c>
      <c r="H738" s="6" t="s">
        <v>685</v>
      </c>
      <c r="I738" s="6" t="s">
        <v>1386</v>
      </c>
      <c r="J738" s="6" t="s">
        <v>38</v>
      </c>
      <c r="K738" s="6" t="s">
        <v>1176</v>
      </c>
      <c r="L738" s="6" t="s">
        <v>1776</v>
      </c>
      <c r="M738" s="6" t="s">
        <v>1780</v>
      </c>
      <c r="N738" s="6" t="s">
        <v>64</v>
      </c>
      <c r="O738" s="42" t="str">
        <f t="shared" si="11"/>
        <v>12345</v>
      </c>
    </row>
    <row r="739" spans="1:15" hidden="1">
      <c r="A739" s="6" t="s">
        <v>3365</v>
      </c>
      <c r="B739" s="6" t="s">
        <v>3366</v>
      </c>
      <c r="C739" s="6" t="s">
        <v>1706</v>
      </c>
      <c r="D739" s="6" t="s">
        <v>1775</v>
      </c>
      <c r="E739" s="6" t="s">
        <v>39</v>
      </c>
      <c r="F739" s="6" t="s">
        <v>814</v>
      </c>
      <c r="G739" s="6" t="s">
        <v>814</v>
      </c>
      <c r="H739" s="6" t="s">
        <v>338</v>
      </c>
      <c r="I739" s="6" t="s">
        <v>1707</v>
      </c>
      <c r="J739" s="6" t="s">
        <v>133</v>
      </c>
      <c r="K739" s="6" t="s">
        <v>1776</v>
      </c>
      <c r="L739" s="6" t="s">
        <v>1776</v>
      </c>
      <c r="M739" s="6" t="s">
        <v>1966</v>
      </c>
      <c r="N739" s="6" t="s">
        <v>59</v>
      </c>
      <c r="O739" s="42" t="str">
        <f t="shared" si="11"/>
        <v>12352</v>
      </c>
    </row>
    <row r="740" spans="1:15" hidden="1">
      <c r="A740" s="6" t="s">
        <v>3381</v>
      </c>
      <c r="B740" s="6" t="s">
        <v>3382</v>
      </c>
      <c r="C740" s="6" t="s">
        <v>1538</v>
      </c>
      <c r="D740" s="6" t="s">
        <v>1775</v>
      </c>
      <c r="E740" s="6" t="s">
        <v>1339</v>
      </c>
      <c r="F740" s="6" t="s">
        <v>40</v>
      </c>
      <c r="G740" s="6" t="s">
        <v>134</v>
      </c>
      <c r="H740" s="6" t="s">
        <v>265</v>
      </c>
      <c r="I740" s="6" t="s">
        <v>1337</v>
      </c>
      <c r="J740" s="6" t="s">
        <v>133</v>
      </c>
      <c r="K740" s="6" t="s">
        <v>1776</v>
      </c>
      <c r="L740" s="6" t="s">
        <v>1776</v>
      </c>
      <c r="M740" s="6" t="s">
        <v>1966</v>
      </c>
      <c r="N740" s="6" t="s">
        <v>64</v>
      </c>
      <c r="O740" s="42" t="str">
        <f t="shared" si="11"/>
        <v>12353</v>
      </c>
    </row>
    <row r="741" spans="1:15" hidden="1">
      <c r="A741" s="6" t="s">
        <v>3367</v>
      </c>
      <c r="B741" s="6" t="s">
        <v>3368</v>
      </c>
      <c r="C741" s="6" t="s">
        <v>1708</v>
      </c>
      <c r="D741" s="6" t="s">
        <v>1775</v>
      </c>
      <c r="E741" s="6" t="s">
        <v>39</v>
      </c>
      <c r="F741" s="6" t="s">
        <v>40</v>
      </c>
      <c r="G741" s="6" t="s">
        <v>233</v>
      </c>
      <c r="H741" s="6" t="s">
        <v>1156</v>
      </c>
      <c r="I741" s="6" t="s">
        <v>1709</v>
      </c>
      <c r="J741" s="6" t="s">
        <v>38</v>
      </c>
      <c r="K741" s="6" t="s">
        <v>1282</v>
      </c>
      <c r="L741" s="6" t="s">
        <v>1776</v>
      </c>
      <c r="M741" s="6" t="s">
        <v>1780</v>
      </c>
      <c r="N741" s="6" t="s">
        <v>195</v>
      </c>
      <c r="O741" s="42" t="str">
        <f t="shared" si="11"/>
        <v>12354</v>
      </c>
    </row>
    <row r="742" spans="1:15" hidden="1">
      <c r="A742" s="6" t="s">
        <v>3371</v>
      </c>
      <c r="B742" s="6" t="s">
        <v>3372</v>
      </c>
      <c r="C742" s="6" t="s">
        <v>1612</v>
      </c>
      <c r="D742" s="6" t="s">
        <v>1775</v>
      </c>
      <c r="E742" s="6" t="s">
        <v>1339</v>
      </c>
      <c r="F742" s="6" t="s">
        <v>197</v>
      </c>
      <c r="G742" s="6" t="s">
        <v>134</v>
      </c>
      <c r="H742" s="6" t="s">
        <v>265</v>
      </c>
      <c r="I742" s="6" t="s">
        <v>1386</v>
      </c>
      <c r="J742" s="6" t="s">
        <v>133</v>
      </c>
      <c r="K742" s="6" t="s">
        <v>1776</v>
      </c>
      <c r="L742" s="6" t="s">
        <v>1776</v>
      </c>
      <c r="M742" s="6" t="s">
        <v>1966</v>
      </c>
      <c r="N742" s="6" t="s">
        <v>195</v>
      </c>
      <c r="O742" s="42" t="str">
        <f t="shared" si="11"/>
        <v>12355</v>
      </c>
    </row>
    <row r="743" spans="1:15" hidden="1">
      <c r="A743" s="6" t="s">
        <v>3377</v>
      </c>
      <c r="B743" s="6" t="s">
        <v>3378</v>
      </c>
      <c r="C743" s="6" t="s">
        <v>1338</v>
      </c>
      <c r="D743" s="6" t="s">
        <v>1775</v>
      </c>
      <c r="E743" s="6" t="s">
        <v>1339</v>
      </c>
      <c r="F743" s="6" t="s">
        <v>40</v>
      </c>
      <c r="G743" s="6" t="s">
        <v>67</v>
      </c>
      <c r="H743" s="6" t="s">
        <v>509</v>
      </c>
      <c r="I743" s="6" t="s">
        <v>1337</v>
      </c>
      <c r="J743" s="6" t="s">
        <v>38</v>
      </c>
      <c r="K743" s="6" t="s">
        <v>1776</v>
      </c>
      <c r="L743" s="6" t="s">
        <v>1776</v>
      </c>
      <c r="M743" s="6" t="s">
        <v>1780</v>
      </c>
      <c r="N743" s="6" t="s">
        <v>195</v>
      </c>
      <c r="O743" s="42" t="str">
        <f t="shared" si="11"/>
        <v>12356</v>
      </c>
    </row>
    <row r="744" spans="1:15" hidden="1">
      <c r="A744" s="6" t="s">
        <v>3385</v>
      </c>
      <c r="B744" s="6" t="s">
        <v>3386</v>
      </c>
      <c r="C744" s="6" t="s">
        <v>1340</v>
      </c>
      <c r="D744" s="6" t="s">
        <v>1775</v>
      </c>
      <c r="E744" s="6" t="s">
        <v>39</v>
      </c>
      <c r="F744" s="6" t="s">
        <v>40</v>
      </c>
      <c r="G744" s="6" t="s">
        <v>311</v>
      </c>
      <c r="H744" s="6" t="s">
        <v>509</v>
      </c>
      <c r="I744" s="6" t="s">
        <v>1337</v>
      </c>
      <c r="J744" s="6" t="s">
        <v>38</v>
      </c>
      <c r="K744" s="6" t="s">
        <v>1776</v>
      </c>
      <c r="L744" s="6" t="s">
        <v>1776</v>
      </c>
      <c r="M744" s="6" t="s">
        <v>1780</v>
      </c>
      <c r="N744" s="6" t="s">
        <v>195</v>
      </c>
      <c r="O744" s="42" t="str">
        <f t="shared" si="11"/>
        <v>12357</v>
      </c>
    </row>
    <row r="745" spans="1:15">
      <c r="A745" s="6" t="s">
        <v>3379</v>
      </c>
      <c r="B745" s="6" t="s">
        <v>3380</v>
      </c>
      <c r="C745" s="6" t="s">
        <v>1710</v>
      </c>
      <c r="D745" s="6" t="s">
        <v>1775</v>
      </c>
      <c r="E745" s="6" t="s">
        <v>1242</v>
      </c>
      <c r="F745" s="6" t="s">
        <v>40</v>
      </c>
      <c r="G745" s="6" t="s">
        <v>233</v>
      </c>
      <c r="H745" s="6" t="s">
        <v>1242</v>
      </c>
      <c r="I745" s="6" t="s">
        <v>1337</v>
      </c>
      <c r="J745" s="6" t="s">
        <v>38</v>
      </c>
      <c r="K745" s="6" t="s">
        <v>1776</v>
      </c>
      <c r="L745" s="6" t="s">
        <v>1776</v>
      </c>
      <c r="M745" s="6" t="s">
        <v>1780</v>
      </c>
      <c r="N745" s="6" t="s">
        <v>706</v>
      </c>
      <c r="O745" s="42" t="str">
        <f t="shared" si="11"/>
        <v>12358</v>
      </c>
    </row>
    <row r="746" spans="1:15" hidden="1">
      <c r="A746" s="6" t="s">
        <v>3216</v>
      </c>
      <c r="B746" s="6" t="s">
        <v>3217</v>
      </c>
      <c r="C746" s="6" t="s">
        <v>1388</v>
      </c>
      <c r="D746" s="6" t="s">
        <v>1775</v>
      </c>
      <c r="E746" s="6" t="s">
        <v>1339</v>
      </c>
      <c r="F746" s="6" t="s">
        <v>40</v>
      </c>
      <c r="G746" s="6" t="s">
        <v>177</v>
      </c>
      <c r="H746" s="6" t="s">
        <v>685</v>
      </c>
      <c r="I746" s="6" t="s">
        <v>1389</v>
      </c>
      <c r="J746" s="6" t="s">
        <v>38</v>
      </c>
      <c r="K746" s="6" t="s">
        <v>1776</v>
      </c>
      <c r="L746" s="6" t="s">
        <v>1776</v>
      </c>
      <c r="M746" s="6" t="s">
        <v>1780</v>
      </c>
      <c r="N746" s="6" t="s">
        <v>64</v>
      </c>
      <c r="O746" s="42" t="str">
        <f t="shared" si="11"/>
        <v>12363</v>
      </c>
    </row>
    <row r="747" spans="1:15">
      <c r="A747" s="6" t="s">
        <v>3375</v>
      </c>
      <c r="B747" s="6" t="s">
        <v>3376</v>
      </c>
      <c r="C747" s="6" t="s">
        <v>1336</v>
      </c>
      <c r="D747" s="6" t="s">
        <v>1775</v>
      </c>
      <c r="E747" s="6" t="s">
        <v>1242</v>
      </c>
      <c r="F747" s="6" t="s">
        <v>40</v>
      </c>
      <c r="G747" s="6" t="s">
        <v>134</v>
      </c>
      <c r="H747" s="6" t="s">
        <v>1242</v>
      </c>
      <c r="I747" s="6" t="s">
        <v>1337</v>
      </c>
      <c r="J747" s="6" t="s">
        <v>133</v>
      </c>
      <c r="K747" s="6" t="s">
        <v>1776</v>
      </c>
      <c r="L747" s="6" t="s">
        <v>1776</v>
      </c>
      <c r="M747" s="6" t="s">
        <v>1966</v>
      </c>
      <c r="N747" s="6" t="s">
        <v>706</v>
      </c>
      <c r="O747" s="42" t="str">
        <f t="shared" si="11"/>
        <v>12364</v>
      </c>
    </row>
    <row r="748" spans="1:15" hidden="1">
      <c r="A748" s="6" t="s">
        <v>3389</v>
      </c>
      <c r="B748" s="6" t="s">
        <v>3390</v>
      </c>
      <c r="C748" s="6" t="s">
        <v>1689</v>
      </c>
      <c r="D748" s="6" t="s">
        <v>1775</v>
      </c>
      <c r="E748" s="6" t="s">
        <v>1339</v>
      </c>
      <c r="F748" s="6" t="s">
        <v>40</v>
      </c>
      <c r="G748" s="6" t="s">
        <v>148</v>
      </c>
      <c r="H748" s="6" t="s">
        <v>360</v>
      </c>
      <c r="I748" s="6" t="s">
        <v>1690</v>
      </c>
      <c r="J748" s="6" t="s">
        <v>133</v>
      </c>
      <c r="K748" s="6" t="s">
        <v>1776</v>
      </c>
      <c r="L748" s="6" t="s">
        <v>1776</v>
      </c>
      <c r="M748" s="6" t="s">
        <v>1784</v>
      </c>
      <c r="N748" s="6" t="s">
        <v>64</v>
      </c>
      <c r="O748" s="42" t="str">
        <f t="shared" si="11"/>
        <v>12366</v>
      </c>
    </row>
    <row r="749" spans="1:15" hidden="1">
      <c r="A749" s="6" t="s">
        <v>3405</v>
      </c>
      <c r="B749" s="6" t="s">
        <v>3406</v>
      </c>
      <c r="C749" s="6" t="s">
        <v>1544</v>
      </c>
      <c r="D749" s="6" t="s">
        <v>1775</v>
      </c>
      <c r="E749" s="6" t="s">
        <v>1339</v>
      </c>
      <c r="F749" s="6" t="s">
        <v>197</v>
      </c>
      <c r="G749" s="6" t="s">
        <v>483</v>
      </c>
      <c r="H749" s="6" t="s">
        <v>199</v>
      </c>
      <c r="I749" s="6" t="s">
        <v>1345</v>
      </c>
      <c r="J749" s="6" t="s">
        <v>38</v>
      </c>
      <c r="K749" s="6" t="s">
        <v>1776</v>
      </c>
      <c r="L749" s="6" t="s">
        <v>1776</v>
      </c>
      <c r="M749" s="6" t="s">
        <v>1780</v>
      </c>
      <c r="N749" s="6" t="s">
        <v>195</v>
      </c>
      <c r="O749" s="42" t="str">
        <f t="shared" si="11"/>
        <v>12376</v>
      </c>
    </row>
    <row r="750" spans="1:15" hidden="1">
      <c r="A750" s="6" t="s">
        <v>3397</v>
      </c>
      <c r="B750" s="6" t="s">
        <v>3398</v>
      </c>
      <c r="C750" s="6" t="s">
        <v>1540</v>
      </c>
      <c r="D750" s="6" t="s">
        <v>1775</v>
      </c>
      <c r="E750" s="6" t="s">
        <v>1339</v>
      </c>
      <c r="F750" s="6" t="s">
        <v>40</v>
      </c>
      <c r="G750" s="6" t="s">
        <v>106</v>
      </c>
      <c r="H750" s="6" t="s">
        <v>509</v>
      </c>
      <c r="I750" s="6" t="s">
        <v>1345</v>
      </c>
      <c r="J750" s="6" t="s">
        <v>38</v>
      </c>
      <c r="K750" s="6" t="s">
        <v>1776</v>
      </c>
      <c r="L750" s="6" t="s">
        <v>1776</v>
      </c>
      <c r="M750" s="6" t="s">
        <v>1780</v>
      </c>
      <c r="N750" s="6" t="s">
        <v>195</v>
      </c>
      <c r="O750" s="42" t="str">
        <f t="shared" si="11"/>
        <v>12377</v>
      </c>
    </row>
    <row r="751" spans="1:15" hidden="1">
      <c r="A751" s="6" t="s">
        <v>3414</v>
      </c>
      <c r="B751" s="6" t="s">
        <v>3415</v>
      </c>
      <c r="C751" s="6" t="s">
        <v>1617</v>
      </c>
      <c r="D751" s="6" t="s">
        <v>1775</v>
      </c>
      <c r="E751" s="6" t="s">
        <v>1339</v>
      </c>
      <c r="F751" s="6" t="s">
        <v>40</v>
      </c>
      <c r="G751" s="6" t="s">
        <v>127</v>
      </c>
      <c r="H751" s="6" t="s">
        <v>62</v>
      </c>
      <c r="I751" s="6" t="s">
        <v>1390</v>
      </c>
      <c r="J751" s="6" t="s">
        <v>38</v>
      </c>
      <c r="K751" s="6" t="s">
        <v>1776</v>
      </c>
      <c r="L751" s="6" t="s">
        <v>1776</v>
      </c>
      <c r="M751" s="6" t="s">
        <v>1780</v>
      </c>
      <c r="N751" s="6" t="s">
        <v>64</v>
      </c>
      <c r="O751" s="42" t="str">
        <f t="shared" si="11"/>
        <v>12378</v>
      </c>
    </row>
    <row r="752" spans="1:15" hidden="1">
      <c r="A752" s="6" t="s">
        <v>3429</v>
      </c>
      <c r="B752" s="6" t="s">
        <v>3430</v>
      </c>
      <c r="C752" s="6" t="s">
        <v>1696</v>
      </c>
      <c r="D752" s="6" t="s">
        <v>1775</v>
      </c>
      <c r="E752" s="6" t="s">
        <v>1339</v>
      </c>
      <c r="F752" s="6" t="s">
        <v>40</v>
      </c>
      <c r="G752" s="6" t="s">
        <v>127</v>
      </c>
      <c r="H752" s="6" t="s">
        <v>62</v>
      </c>
      <c r="I752" s="6" t="s">
        <v>1341</v>
      </c>
      <c r="J752" s="6" t="s">
        <v>38</v>
      </c>
      <c r="K752" s="6" t="s">
        <v>1776</v>
      </c>
      <c r="L752" s="6" t="s">
        <v>1776</v>
      </c>
      <c r="M752" s="6" t="s">
        <v>1780</v>
      </c>
      <c r="N752" s="6" t="s">
        <v>64</v>
      </c>
      <c r="O752" s="42" t="str">
        <f t="shared" si="11"/>
        <v>12381</v>
      </c>
    </row>
    <row r="753" spans="1:15" hidden="1">
      <c r="A753" s="6" t="s">
        <v>2536</v>
      </c>
      <c r="B753" s="6" t="s">
        <v>2537</v>
      </c>
      <c r="C753" s="6" t="s">
        <v>1391</v>
      </c>
      <c r="D753" s="6" t="s">
        <v>1775</v>
      </c>
      <c r="E753" s="6" t="s">
        <v>1339</v>
      </c>
      <c r="F753" s="6" t="s">
        <v>40</v>
      </c>
      <c r="G753" s="6" t="s">
        <v>127</v>
      </c>
      <c r="H753" s="6" t="s">
        <v>62</v>
      </c>
      <c r="I753" s="6" t="s">
        <v>1341</v>
      </c>
      <c r="J753" s="6" t="s">
        <v>38</v>
      </c>
      <c r="K753" s="6" t="s">
        <v>1776</v>
      </c>
      <c r="L753" s="6" t="s">
        <v>1776</v>
      </c>
      <c r="M753" s="6" t="s">
        <v>1780</v>
      </c>
      <c r="N753" s="6" t="s">
        <v>64</v>
      </c>
      <c r="O753" s="42" t="str">
        <f t="shared" si="11"/>
        <v>12382</v>
      </c>
    </row>
    <row r="754" spans="1:15" hidden="1">
      <c r="A754" s="6" t="s">
        <v>3445</v>
      </c>
      <c r="B754" s="6" t="s">
        <v>3446</v>
      </c>
      <c r="C754" s="6" t="s">
        <v>1729</v>
      </c>
      <c r="D754" s="6" t="s">
        <v>1775</v>
      </c>
      <c r="E754" s="6" t="s">
        <v>1339</v>
      </c>
      <c r="F754" s="6" t="s">
        <v>40</v>
      </c>
      <c r="G754" s="6" t="s">
        <v>56</v>
      </c>
      <c r="H754" s="6" t="s">
        <v>62</v>
      </c>
      <c r="I754" s="6" t="s">
        <v>1396</v>
      </c>
      <c r="J754" s="6" t="s">
        <v>38</v>
      </c>
      <c r="K754" s="6" t="s">
        <v>1776</v>
      </c>
      <c r="L754" s="6" t="s">
        <v>1776</v>
      </c>
      <c r="M754" s="6" t="s">
        <v>1780</v>
      </c>
      <c r="N754" s="6" t="s">
        <v>64</v>
      </c>
      <c r="O754" s="42" t="str">
        <f t="shared" si="11"/>
        <v>12383</v>
      </c>
    </row>
    <row r="755" spans="1:15" hidden="1">
      <c r="A755" s="8" t="s">
        <v>3643</v>
      </c>
      <c r="B755" s="8" t="s">
        <v>1776</v>
      </c>
      <c r="C755" s="8" t="s">
        <v>1744</v>
      </c>
      <c r="D755" s="8" t="s">
        <v>85</v>
      </c>
      <c r="E755" s="8" t="s">
        <v>1339</v>
      </c>
      <c r="F755" s="8" t="s">
        <v>40</v>
      </c>
      <c r="G755" s="8" t="s">
        <v>83</v>
      </c>
      <c r="H755" s="8" t="s">
        <v>509</v>
      </c>
      <c r="I755" s="8" t="s">
        <v>1396</v>
      </c>
      <c r="J755" s="8" t="s">
        <v>38</v>
      </c>
      <c r="K755" s="6" t="s">
        <v>1776</v>
      </c>
      <c r="L755" s="8" t="s">
        <v>89</v>
      </c>
      <c r="M755" s="8" t="s">
        <v>1780</v>
      </c>
      <c r="N755" s="8" t="s">
        <v>195</v>
      </c>
      <c r="O755" s="42" t="str">
        <f t="shared" si="11"/>
        <v>12384</v>
      </c>
    </row>
    <row r="756" spans="1:15">
      <c r="A756" s="6" t="s">
        <v>3395</v>
      </c>
      <c r="B756" s="6" t="s">
        <v>3396</v>
      </c>
      <c r="C756" s="6" t="s">
        <v>1691</v>
      </c>
      <c r="D756" s="6" t="s">
        <v>1775</v>
      </c>
      <c r="E756" s="6" t="s">
        <v>1242</v>
      </c>
      <c r="F756" s="6" t="s">
        <v>40</v>
      </c>
      <c r="G756" s="6" t="s">
        <v>87</v>
      </c>
      <c r="H756" s="6" t="s">
        <v>1242</v>
      </c>
      <c r="I756" s="6" t="s">
        <v>1345</v>
      </c>
      <c r="J756" s="6" t="s">
        <v>38</v>
      </c>
      <c r="K756" s="6" t="s">
        <v>1776</v>
      </c>
      <c r="L756" s="6" t="s">
        <v>1776</v>
      </c>
      <c r="M756" s="6" t="s">
        <v>1780</v>
      </c>
      <c r="N756" s="6" t="s">
        <v>706</v>
      </c>
      <c r="O756" s="42" t="str">
        <f t="shared" si="11"/>
        <v>12385</v>
      </c>
    </row>
    <row r="757" spans="1:15">
      <c r="A757" s="6" t="s">
        <v>3393</v>
      </c>
      <c r="B757" s="6" t="s">
        <v>3394</v>
      </c>
      <c r="C757" s="6" t="s">
        <v>1613</v>
      </c>
      <c r="D757" s="6" t="s">
        <v>1775</v>
      </c>
      <c r="E757" s="6" t="s">
        <v>1242</v>
      </c>
      <c r="F757" s="6" t="s">
        <v>40</v>
      </c>
      <c r="G757" s="6" t="s">
        <v>67</v>
      </c>
      <c r="H757" s="6" t="s">
        <v>1242</v>
      </c>
      <c r="I757" s="6" t="s">
        <v>1345</v>
      </c>
      <c r="J757" s="6" t="s">
        <v>38</v>
      </c>
      <c r="K757" s="6" t="s">
        <v>1776</v>
      </c>
      <c r="L757" s="6" t="s">
        <v>1776</v>
      </c>
      <c r="M757" s="6" t="s">
        <v>1780</v>
      </c>
      <c r="N757" s="6" t="s">
        <v>706</v>
      </c>
      <c r="O757" s="42" t="str">
        <f t="shared" si="11"/>
        <v>12387</v>
      </c>
    </row>
    <row r="758" spans="1:15" hidden="1">
      <c r="A758" s="6" t="s">
        <v>3399</v>
      </c>
      <c r="B758" s="6" t="s">
        <v>3400</v>
      </c>
      <c r="C758" s="6" t="s">
        <v>1541</v>
      </c>
      <c r="D758" s="6" t="s">
        <v>1775</v>
      </c>
      <c r="E758" s="6" t="s">
        <v>1339</v>
      </c>
      <c r="F758" s="6" t="s">
        <v>40</v>
      </c>
      <c r="G758" s="6" t="s">
        <v>106</v>
      </c>
      <c r="H758" s="6" t="s">
        <v>509</v>
      </c>
      <c r="I758" s="6" t="s">
        <v>1345</v>
      </c>
      <c r="J758" s="6" t="s">
        <v>38</v>
      </c>
      <c r="K758" s="6" t="s">
        <v>1776</v>
      </c>
      <c r="L758" s="6" t="s">
        <v>1776</v>
      </c>
      <c r="M758" s="6" t="s">
        <v>1780</v>
      </c>
      <c r="N758" s="6" t="s">
        <v>195</v>
      </c>
      <c r="O758" s="42" t="str">
        <f t="shared" si="11"/>
        <v>12388</v>
      </c>
    </row>
    <row r="759" spans="1:15" hidden="1">
      <c r="A759" s="6" t="s">
        <v>3409</v>
      </c>
      <c r="B759" s="6" t="s">
        <v>3410</v>
      </c>
      <c r="C759" s="6" t="s">
        <v>1614</v>
      </c>
      <c r="D759" s="6" t="s">
        <v>1775</v>
      </c>
      <c r="E759" s="6" t="s">
        <v>3411</v>
      </c>
      <c r="F759" s="6" t="s">
        <v>40</v>
      </c>
      <c r="G759" s="6" t="s">
        <v>1154</v>
      </c>
      <c r="H759" s="6" t="s">
        <v>1615</v>
      </c>
      <c r="I759" s="6" t="s">
        <v>1616</v>
      </c>
      <c r="J759" s="6" t="s">
        <v>38</v>
      </c>
      <c r="K759" s="6" t="s">
        <v>1776</v>
      </c>
      <c r="L759" s="6" t="s">
        <v>1776</v>
      </c>
      <c r="M759" s="6" t="s">
        <v>1780</v>
      </c>
      <c r="N759" s="6" t="s">
        <v>195</v>
      </c>
      <c r="O759" s="42" t="str">
        <f t="shared" si="11"/>
        <v>12389</v>
      </c>
    </row>
    <row r="760" spans="1:15">
      <c r="A760" s="6" t="s">
        <v>3407</v>
      </c>
      <c r="B760" s="6" t="s">
        <v>3408</v>
      </c>
      <c r="C760" s="6" t="s">
        <v>1693</v>
      </c>
      <c r="D760" s="6" t="s">
        <v>1775</v>
      </c>
      <c r="E760" s="6" t="s">
        <v>1242</v>
      </c>
      <c r="F760" s="6" t="s">
        <v>40</v>
      </c>
      <c r="G760" s="6" t="s">
        <v>106</v>
      </c>
      <c r="H760" s="6" t="s">
        <v>1242</v>
      </c>
      <c r="I760" s="6" t="s">
        <v>1345</v>
      </c>
      <c r="J760" s="6" t="s">
        <v>38</v>
      </c>
      <c r="K760" s="6" t="s">
        <v>1776</v>
      </c>
      <c r="L760" s="6" t="s">
        <v>1776</v>
      </c>
      <c r="M760" s="6" t="s">
        <v>1780</v>
      </c>
      <c r="N760" s="6" t="s">
        <v>706</v>
      </c>
      <c r="O760" s="42" t="str">
        <f t="shared" si="11"/>
        <v>12390</v>
      </c>
    </row>
    <row r="761" spans="1:15" hidden="1">
      <c r="A761" s="6" t="s">
        <v>3401</v>
      </c>
      <c r="B761" s="6" t="s">
        <v>3402</v>
      </c>
      <c r="C761" s="6" t="s">
        <v>1692</v>
      </c>
      <c r="D761" s="6" t="s">
        <v>1775</v>
      </c>
      <c r="E761" s="6" t="s">
        <v>1339</v>
      </c>
      <c r="F761" s="6" t="s">
        <v>40</v>
      </c>
      <c r="G761" s="6" t="s">
        <v>134</v>
      </c>
      <c r="H761" s="6" t="s">
        <v>265</v>
      </c>
      <c r="I761" s="6" t="s">
        <v>1345</v>
      </c>
      <c r="J761" s="6" t="s">
        <v>133</v>
      </c>
      <c r="K761" s="6" t="s">
        <v>1776</v>
      </c>
      <c r="L761" s="6" t="s">
        <v>1776</v>
      </c>
      <c r="M761" s="6" t="s">
        <v>1966</v>
      </c>
      <c r="N761" s="6" t="s">
        <v>64</v>
      </c>
      <c r="O761" s="42" t="str">
        <f t="shared" si="11"/>
        <v>12392</v>
      </c>
    </row>
    <row r="762" spans="1:15">
      <c r="A762" s="6" t="s">
        <v>3391</v>
      </c>
      <c r="B762" s="6" t="s">
        <v>3392</v>
      </c>
      <c r="C762" s="6" t="s">
        <v>1711</v>
      </c>
      <c r="D762" s="6" t="s">
        <v>1775</v>
      </c>
      <c r="E762" s="6" t="s">
        <v>1242</v>
      </c>
      <c r="F762" s="6" t="s">
        <v>2003</v>
      </c>
      <c r="G762" s="6" t="s">
        <v>109</v>
      </c>
      <c r="H762" s="6" t="s">
        <v>1242</v>
      </c>
      <c r="I762" s="6" t="s">
        <v>1345</v>
      </c>
      <c r="J762" s="6" t="s">
        <v>38</v>
      </c>
      <c r="K762" s="6" t="s">
        <v>1776</v>
      </c>
      <c r="L762" s="6" t="s">
        <v>1776</v>
      </c>
      <c r="M762" s="6" t="s">
        <v>1780</v>
      </c>
      <c r="N762" s="6" t="s">
        <v>706</v>
      </c>
      <c r="O762" s="42" t="str">
        <f t="shared" si="11"/>
        <v>12393</v>
      </c>
    </row>
    <row r="763" spans="1:15" hidden="1">
      <c r="A763" s="6" t="s">
        <v>3416</v>
      </c>
      <c r="B763" s="6" t="s">
        <v>3417</v>
      </c>
      <c r="C763" s="6" t="s">
        <v>1695</v>
      </c>
      <c r="D763" s="6" t="s">
        <v>1775</v>
      </c>
      <c r="E763" s="6" t="s">
        <v>1339</v>
      </c>
      <c r="F763" s="6" t="s">
        <v>40</v>
      </c>
      <c r="G763" s="6" t="s">
        <v>1322</v>
      </c>
      <c r="H763" s="6" t="s">
        <v>319</v>
      </c>
      <c r="I763" s="6" t="s">
        <v>1390</v>
      </c>
      <c r="J763" s="6" t="s">
        <v>38</v>
      </c>
      <c r="K763" s="6" t="s">
        <v>1776</v>
      </c>
      <c r="L763" s="6" t="s">
        <v>1776</v>
      </c>
      <c r="M763" s="6" t="s">
        <v>1780</v>
      </c>
      <c r="N763" s="6" t="s">
        <v>64</v>
      </c>
      <c r="O763" s="42" t="str">
        <f t="shared" si="11"/>
        <v>12394</v>
      </c>
    </row>
    <row r="764" spans="1:15">
      <c r="A764" s="8" t="s">
        <v>3629</v>
      </c>
      <c r="B764" s="8" t="s">
        <v>1776</v>
      </c>
      <c r="C764" s="8" t="s">
        <v>1545</v>
      </c>
      <c r="D764" s="8" t="s">
        <v>85</v>
      </c>
      <c r="E764" s="8" t="s">
        <v>1242</v>
      </c>
      <c r="F764" s="8" t="s">
        <v>40</v>
      </c>
      <c r="G764" s="8" t="s">
        <v>134</v>
      </c>
      <c r="H764" s="8" t="s">
        <v>1242</v>
      </c>
      <c r="I764" s="8" t="s">
        <v>1390</v>
      </c>
      <c r="J764" s="8" t="s">
        <v>133</v>
      </c>
      <c r="K764" s="6" t="s">
        <v>1776</v>
      </c>
      <c r="L764" s="8" t="s">
        <v>1546</v>
      </c>
      <c r="M764" s="8" t="s">
        <v>1966</v>
      </c>
      <c r="N764" s="8" t="s">
        <v>706</v>
      </c>
      <c r="O764" s="42" t="str">
        <f t="shared" si="11"/>
        <v>12395</v>
      </c>
    </row>
    <row r="765" spans="1:15" hidden="1">
      <c r="A765" s="6" t="s">
        <v>3403</v>
      </c>
      <c r="B765" s="6" t="s">
        <v>3404</v>
      </c>
      <c r="C765" s="6" t="s">
        <v>1542</v>
      </c>
      <c r="D765" s="6" t="s">
        <v>1775</v>
      </c>
      <c r="E765" s="6" t="s">
        <v>1339</v>
      </c>
      <c r="F765" s="6" t="s">
        <v>40</v>
      </c>
      <c r="G765" s="6" t="s">
        <v>102</v>
      </c>
      <c r="H765" s="6" t="s">
        <v>1543</v>
      </c>
      <c r="I765" s="6" t="s">
        <v>1345</v>
      </c>
      <c r="J765" s="6" t="s">
        <v>38</v>
      </c>
      <c r="K765" s="6" t="s">
        <v>1776</v>
      </c>
      <c r="L765" s="6" t="s">
        <v>1776</v>
      </c>
      <c r="M765" s="6" t="s">
        <v>1780</v>
      </c>
      <c r="N765" s="6" t="s">
        <v>130</v>
      </c>
      <c r="O765" s="42" t="str">
        <f t="shared" si="11"/>
        <v>12396</v>
      </c>
    </row>
    <row r="766" spans="1:15" hidden="1">
      <c r="A766" s="6" t="s">
        <v>3412</v>
      </c>
      <c r="B766" s="6" t="s">
        <v>3413</v>
      </c>
      <c r="C766" s="6" t="s">
        <v>1694</v>
      </c>
      <c r="D766" s="6" t="s">
        <v>1775</v>
      </c>
      <c r="E766" s="6" t="s">
        <v>1339</v>
      </c>
      <c r="F766" s="6" t="s">
        <v>40</v>
      </c>
      <c r="G766" s="6" t="s">
        <v>287</v>
      </c>
      <c r="H766" s="6" t="s">
        <v>1211</v>
      </c>
      <c r="I766" s="6" t="s">
        <v>1616</v>
      </c>
      <c r="J766" s="6" t="s">
        <v>38</v>
      </c>
      <c r="K766" s="6" t="s">
        <v>1776</v>
      </c>
      <c r="L766" s="6" t="s">
        <v>1776</v>
      </c>
      <c r="M766" s="6" t="s">
        <v>1780</v>
      </c>
      <c r="N766" s="6" t="s">
        <v>195</v>
      </c>
      <c r="O766" s="42" t="str">
        <f t="shared" si="11"/>
        <v>12397</v>
      </c>
    </row>
    <row r="767" spans="1:15" hidden="1">
      <c r="A767" s="6" t="s">
        <v>3422</v>
      </c>
      <c r="B767" s="6" t="s">
        <v>3423</v>
      </c>
      <c r="C767" s="6" t="s">
        <v>1713</v>
      </c>
      <c r="D767" s="6" t="s">
        <v>1775</v>
      </c>
      <c r="E767" s="6" t="s">
        <v>1339</v>
      </c>
      <c r="F767" s="6" t="s">
        <v>40</v>
      </c>
      <c r="G767" s="6" t="s">
        <v>177</v>
      </c>
      <c r="H767" s="6" t="s">
        <v>685</v>
      </c>
      <c r="I767" s="6" t="s">
        <v>1620</v>
      </c>
      <c r="J767" s="6" t="s">
        <v>38</v>
      </c>
      <c r="K767" s="6" t="s">
        <v>1776</v>
      </c>
      <c r="L767" s="6" t="s">
        <v>1776</v>
      </c>
      <c r="M767" s="6" t="s">
        <v>1780</v>
      </c>
      <c r="N767" s="6" t="s">
        <v>64</v>
      </c>
      <c r="O767" s="42" t="str">
        <f t="shared" si="11"/>
        <v>12403</v>
      </c>
    </row>
    <row r="768" spans="1:15">
      <c r="A768" s="8" t="s">
        <v>3661</v>
      </c>
      <c r="B768" s="8" t="s">
        <v>1776</v>
      </c>
      <c r="C768" s="8" t="s">
        <v>1712</v>
      </c>
      <c r="D768" s="8" t="s">
        <v>85</v>
      </c>
      <c r="E768" s="8" t="s">
        <v>1242</v>
      </c>
      <c r="F768" s="8" t="s">
        <v>40</v>
      </c>
      <c r="G768" s="8" t="s">
        <v>233</v>
      </c>
      <c r="H768" s="8" t="s">
        <v>1242</v>
      </c>
      <c r="I768" s="8" t="s">
        <v>1345</v>
      </c>
      <c r="J768" s="8" t="s">
        <v>38</v>
      </c>
      <c r="K768" s="6" t="s">
        <v>1776</v>
      </c>
      <c r="L768" s="8" t="s">
        <v>1122</v>
      </c>
      <c r="M768" s="8" t="s">
        <v>1780</v>
      </c>
      <c r="N768" s="8" t="s">
        <v>706</v>
      </c>
      <c r="O768" s="42" t="str">
        <f t="shared" si="11"/>
        <v>12405</v>
      </c>
    </row>
    <row r="769" spans="1:15">
      <c r="A769" s="6" t="s">
        <v>3418</v>
      </c>
      <c r="B769" s="6" t="s">
        <v>3419</v>
      </c>
      <c r="C769" s="6" t="s">
        <v>1547</v>
      </c>
      <c r="D769" s="6" t="s">
        <v>1775</v>
      </c>
      <c r="E769" s="6" t="s">
        <v>1242</v>
      </c>
      <c r="F769" s="6" t="s">
        <v>197</v>
      </c>
      <c r="G769" s="6" t="s">
        <v>277</v>
      </c>
      <c r="H769" s="6" t="s">
        <v>1242</v>
      </c>
      <c r="I769" s="6" t="s">
        <v>1390</v>
      </c>
      <c r="J769" s="6" t="s">
        <v>38</v>
      </c>
      <c r="K769" s="6" t="s">
        <v>1776</v>
      </c>
      <c r="L769" s="6" t="s">
        <v>1776</v>
      </c>
      <c r="M769" s="6" t="s">
        <v>1780</v>
      </c>
      <c r="N769" s="6" t="s">
        <v>706</v>
      </c>
      <c r="O769" s="42" t="str">
        <f t="shared" si="11"/>
        <v>12406</v>
      </c>
    </row>
    <row r="770" spans="1:15">
      <c r="A770" s="6" t="s">
        <v>3441</v>
      </c>
      <c r="B770" s="6" t="s">
        <v>3442</v>
      </c>
      <c r="C770" s="6" t="s">
        <v>1715</v>
      </c>
      <c r="D770" s="6" t="s">
        <v>1775</v>
      </c>
      <c r="E770" s="6" t="s">
        <v>1242</v>
      </c>
      <c r="F770" s="6" t="s">
        <v>2003</v>
      </c>
      <c r="G770" s="6" t="s">
        <v>109</v>
      </c>
      <c r="H770" s="6" t="s">
        <v>1242</v>
      </c>
      <c r="I770" s="6" t="s">
        <v>1344</v>
      </c>
      <c r="J770" s="6" t="s">
        <v>38</v>
      </c>
      <c r="K770" s="6" t="s">
        <v>1776</v>
      </c>
      <c r="L770" s="6" t="s">
        <v>1776</v>
      </c>
      <c r="M770" s="6" t="s">
        <v>1780</v>
      </c>
      <c r="N770" s="6" t="s">
        <v>706</v>
      </c>
      <c r="O770" s="42" t="str">
        <f t="shared" si="11"/>
        <v>12407</v>
      </c>
    </row>
    <row r="771" spans="1:15" hidden="1">
      <c r="A771" s="6" t="s">
        <v>3424</v>
      </c>
      <c r="B771" s="6" t="s">
        <v>3425</v>
      </c>
      <c r="C771" s="6" t="s">
        <v>1618</v>
      </c>
      <c r="D771" s="6" t="s">
        <v>1775</v>
      </c>
      <c r="E771" s="6" t="s">
        <v>3426</v>
      </c>
      <c r="F771" s="6" t="s">
        <v>814</v>
      </c>
      <c r="G771" s="6" t="s">
        <v>1619</v>
      </c>
      <c r="H771" s="6" t="s">
        <v>360</v>
      </c>
      <c r="I771" s="6" t="s">
        <v>1620</v>
      </c>
      <c r="J771" s="6" t="s">
        <v>133</v>
      </c>
      <c r="K771" s="6" t="s">
        <v>1776</v>
      </c>
      <c r="L771" s="6" t="s">
        <v>1776</v>
      </c>
      <c r="M771" s="6" t="s">
        <v>1784</v>
      </c>
      <c r="N771" s="6" t="s">
        <v>64</v>
      </c>
      <c r="O771" s="42" t="str">
        <f t="shared" si="11"/>
        <v>12408</v>
      </c>
    </row>
    <row r="772" spans="1:15" hidden="1">
      <c r="A772" s="6" t="s">
        <v>3420</v>
      </c>
      <c r="B772" s="6" t="s">
        <v>3421</v>
      </c>
      <c r="C772" s="6" t="s">
        <v>1548</v>
      </c>
      <c r="D772" s="6" t="s">
        <v>1775</v>
      </c>
      <c r="E772" s="6" t="s">
        <v>1339</v>
      </c>
      <c r="F772" s="6" t="s">
        <v>165</v>
      </c>
      <c r="G772" s="6" t="s">
        <v>166</v>
      </c>
      <c r="H772" s="6" t="s">
        <v>170</v>
      </c>
      <c r="I772" s="6" t="s">
        <v>1549</v>
      </c>
      <c r="J772" s="6" t="s">
        <v>38</v>
      </c>
      <c r="K772" s="6" t="s">
        <v>1776</v>
      </c>
      <c r="L772" s="6" t="s">
        <v>1776</v>
      </c>
      <c r="M772" s="6" t="s">
        <v>1780</v>
      </c>
      <c r="N772" s="6" t="s">
        <v>64</v>
      </c>
      <c r="O772" s="42" t="str">
        <f t="shared" si="11"/>
        <v>12412</v>
      </c>
    </row>
    <row r="773" spans="1:15">
      <c r="A773" s="6" t="s">
        <v>3431</v>
      </c>
      <c r="B773" s="6" t="s">
        <v>3432</v>
      </c>
      <c r="C773" s="6" t="s">
        <v>1550</v>
      </c>
      <c r="D773" s="6" t="s">
        <v>1775</v>
      </c>
      <c r="E773" s="6" t="s">
        <v>1242</v>
      </c>
      <c r="F773" s="6" t="s">
        <v>197</v>
      </c>
      <c r="G773" s="6" t="s">
        <v>277</v>
      </c>
      <c r="H773" s="6" t="s">
        <v>1242</v>
      </c>
      <c r="I773" s="6" t="s">
        <v>1342</v>
      </c>
      <c r="J773" s="6" t="s">
        <v>38</v>
      </c>
      <c r="K773" s="6" t="s">
        <v>1776</v>
      </c>
      <c r="L773" s="6" t="s">
        <v>1776</v>
      </c>
      <c r="M773" s="6" t="s">
        <v>1780</v>
      </c>
      <c r="N773" s="6" t="s">
        <v>706</v>
      </c>
      <c r="O773" s="42" t="str">
        <f t="shared" si="11"/>
        <v>12413</v>
      </c>
    </row>
    <row r="774" spans="1:15" hidden="1">
      <c r="A774" s="6" t="s">
        <v>3435</v>
      </c>
      <c r="B774" s="6" t="s">
        <v>3436</v>
      </c>
      <c r="C774" s="6" t="s">
        <v>1551</v>
      </c>
      <c r="D774" s="6" t="s">
        <v>1775</v>
      </c>
      <c r="E774" s="6" t="s">
        <v>1339</v>
      </c>
      <c r="F774" s="6" t="s">
        <v>40</v>
      </c>
      <c r="G774" s="6" t="s">
        <v>106</v>
      </c>
      <c r="H774" s="6" t="s">
        <v>509</v>
      </c>
      <c r="I774" s="6" t="s">
        <v>1342</v>
      </c>
      <c r="J774" s="6" t="s">
        <v>38</v>
      </c>
      <c r="K774" s="6" t="s">
        <v>1776</v>
      </c>
      <c r="L774" s="6" t="s">
        <v>1776</v>
      </c>
      <c r="M774" s="6" t="s">
        <v>1780</v>
      </c>
      <c r="N774" s="6" t="s">
        <v>195</v>
      </c>
      <c r="O774" s="42" t="str">
        <f t="shared" ref="O774:O837" si="12">A774</f>
        <v>12416</v>
      </c>
    </row>
    <row r="775" spans="1:15" hidden="1">
      <c r="A775" s="6" t="s">
        <v>3433</v>
      </c>
      <c r="B775" s="6" t="s">
        <v>3434</v>
      </c>
      <c r="C775" s="6" t="s">
        <v>1714</v>
      </c>
      <c r="D775" s="6" t="s">
        <v>1775</v>
      </c>
      <c r="E775" s="6" t="s">
        <v>1339</v>
      </c>
      <c r="F775" s="6" t="s">
        <v>40</v>
      </c>
      <c r="G775" s="6" t="s">
        <v>102</v>
      </c>
      <c r="H775" s="6" t="s">
        <v>509</v>
      </c>
      <c r="I775" s="6" t="s">
        <v>1342</v>
      </c>
      <c r="J775" s="6" t="s">
        <v>38</v>
      </c>
      <c r="K775" s="6" t="s">
        <v>1776</v>
      </c>
      <c r="L775" s="6" t="s">
        <v>1776</v>
      </c>
      <c r="M775" s="6" t="s">
        <v>1780</v>
      </c>
      <c r="N775" s="6" t="s">
        <v>195</v>
      </c>
      <c r="O775" s="42" t="str">
        <f t="shared" si="12"/>
        <v>12417</v>
      </c>
    </row>
    <row r="776" spans="1:15">
      <c r="A776" s="6" t="s">
        <v>3439</v>
      </c>
      <c r="B776" s="6" t="s">
        <v>3440</v>
      </c>
      <c r="C776" s="6" t="s">
        <v>1343</v>
      </c>
      <c r="D776" s="6" t="s">
        <v>1775</v>
      </c>
      <c r="E776" s="6" t="s">
        <v>1242</v>
      </c>
      <c r="F776" s="6" t="s">
        <v>40</v>
      </c>
      <c r="G776" s="6" t="s">
        <v>67</v>
      </c>
      <c r="H776" s="6" t="s">
        <v>1242</v>
      </c>
      <c r="I776" s="6" t="s">
        <v>1344</v>
      </c>
      <c r="J776" s="6" t="s">
        <v>38</v>
      </c>
      <c r="K776" s="6" t="s">
        <v>1776</v>
      </c>
      <c r="L776" s="6" t="s">
        <v>1776</v>
      </c>
      <c r="M776" s="6" t="s">
        <v>1780</v>
      </c>
      <c r="N776" s="6" t="s">
        <v>706</v>
      </c>
      <c r="O776" s="42" t="str">
        <f t="shared" si="12"/>
        <v>12419</v>
      </c>
    </row>
    <row r="777" spans="1:15" hidden="1">
      <c r="A777" s="6" t="s">
        <v>3258</v>
      </c>
      <c r="B777" s="6" t="s">
        <v>3259</v>
      </c>
      <c r="C777" s="6" t="s">
        <v>1392</v>
      </c>
      <c r="D777" s="6" t="s">
        <v>1775</v>
      </c>
      <c r="E777" s="6" t="s">
        <v>1339</v>
      </c>
      <c r="F777" s="6" t="s">
        <v>40</v>
      </c>
      <c r="G777" s="6" t="s">
        <v>457</v>
      </c>
      <c r="H777" s="6" t="s">
        <v>865</v>
      </c>
      <c r="I777" s="6" t="s">
        <v>1342</v>
      </c>
      <c r="J777" s="6" t="s">
        <v>133</v>
      </c>
      <c r="K777" s="6" t="s">
        <v>1776</v>
      </c>
      <c r="L777" s="6" t="s">
        <v>1776</v>
      </c>
      <c r="M777" s="6" t="s">
        <v>1784</v>
      </c>
      <c r="N777" s="6" t="s">
        <v>70</v>
      </c>
      <c r="O777" s="42" t="str">
        <f t="shared" si="12"/>
        <v>12420</v>
      </c>
    </row>
    <row r="778" spans="1:15">
      <c r="A778" s="6" t="s">
        <v>3443</v>
      </c>
      <c r="B778" s="6" t="s">
        <v>3444</v>
      </c>
      <c r="C778" s="6" t="s">
        <v>1393</v>
      </c>
      <c r="D778" s="6" t="s">
        <v>1775</v>
      </c>
      <c r="E778" s="6" t="s">
        <v>1242</v>
      </c>
      <c r="F778" s="6" t="s">
        <v>197</v>
      </c>
      <c r="G778" s="6" t="s">
        <v>202</v>
      </c>
      <c r="H778" s="6" t="s">
        <v>1242</v>
      </c>
      <c r="I778" s="6" t="s">
        <v>1394</v>
      </c>
      <c r="J778" s="6" t="s">
        <v>133</v>
      </c>
      <c r="K778" s="6" t="s">
        <v>1776</v>
      </c>
      <c r="L778" s="6" t="s">
        <v>1776</v>
      </c>
      <c r="M778" s="6" t="s">
        <v>1966</v>
      </c>
      <c r="N778" s="6" t="s">
        <v>706</v>
      </c>
      <c r="O778" s="42" t="str">
        <f t="shared" si="12"/>
        <v>12426</v>
      </c>
    </row>
    <row r="779" spans="1:15" hidden="1">
      <c r="A779" s="6" t="s">
        <v>3447</v>
      </c>
      <c r="B779" s="6" t="s">
        <v>3448</v>
      </c>
      <c r="C779" s="6" t="s">
        <v>1395</v>
      </c>
      <c r="D779" s="6" t="s">
        <v>1775</v>
      </c>
      <c r="E779" s="6" t="s">
        <v>1339</v>
      </c>
      <c r="F779" s="6" t="s">
        <v>40</v>
      </c>
      <c r="G779" s="6" t="s">
        <v>109</v>
      </c>
      <c r="H779" s="6" t="s">
        <v>261</v>
      </c>
      <c r="I779" s="6" t="s">
        <v>1396</v>
      </c>
      <c r="J779" s="6" t="s">
        <v>38</v>
      </c>
      <c r="K779" s="6" t="s">
        <v>1776</v>
      </c>
      <c r="L779" s="6" t="s">
        <v>1776</v>
      </c>
      <c r="M779" s="6" t="s">
        <v>1780</v>
      </c>
      <c r="N779" s="6" t="s">
        <v>64</v>
      </c>
      <c r="O779" s="42" t="str">
        <f t="shared" si="12"/>
        <v>12431</v>
      </c>
    </row>
    <row r="780" spans="1:15" hidden="1">
      <c r="A780" s="6" t="s">
        <v>3449</v>
      </c>
      <c r="B780" s="6" t="s">
        <v>3450</v>
      </c>
      <c r="C780" s="6" t="s">
        <v>1745</v>
      </c>
      <c r="D780" s="6" t="s">
        <v>1775</v>
      </c>
      <c r="E780" s="6" t="s">
        <v>1339</v>
      </c>
      <c r="F780" s="6" t="s">
        <v>40</v>
      </c>
      <c r="G780" s="6" t="s">
        <v>109</v>
      </c>
      <c r="H780" s="6" t="s">
        <v>261</v>
      </c>
      <c r="I780" s="6" t="s">
        <v>1731</v>
      </c>
      <c r="J780" s="6" t="s">
        <v>38</v>
      </c>
      <c r="K780" s="6" t="s">
        <v>1776</v>
      </c>
      <c r="L780" s="6" t="s">
        <v>1776</v>
      </c>
      <c r="M780" s="6" t="s">
        <v>1780</v>
      </c>
      <c r="N780" s="6" t="s">
        <v>195</v>
      </c>
      <c r="O780" s="42" t="str">
        <f t="shared" si="12"/>
        <v>12441</v>
      </c>
    </row>
    <row r="781" spans="1:15" hidden="1">
      <c r="A781" s="6" t="s">
        <v>3455</v>
      </c>
      <c r="B781" s="6" t="s">
        <v>3456</v>
      </c>
      <c r="C781" s="6" t="s">
        <v>1653</v>
      </c>
      <c r="D781" s="6" t="s">
        <v>1775</v>
      </c>
      <c r="E781" s="6" t="s">
        <v>1339</v>
      </c>
      <c r="F781" s="6" t="s">
        <v>40</v>
      </c>
      <c r="G781" s="6" t="s">
        <v>83</v>
      </c>
      <c r="H781" s="6" t="s">
        <v>62</v>
      </c>
      <c r="I781" s="6" t="s">
        <v>1397</v>
      </c>
      <c r="J781" s="6" t="s">
        <v>38</v>
      </c>
      <c r="K781" s="6" t="s">
        <v>1776</v>
      </c>
      <c r="L781" s="6" t="s">
        <v>1776</v>
      </c>
      <c r="M781" s="6" t="s">
        <v>1780</v>
      </c>
      <c r="N781" s="6" t="s">
        <v>64</v>
      </c>
      <c r="O781" s="42" t="str">
        <f t="shared" si="12"/>
        <v>12443</v>
      </c>
    </row>
    <row r="782" spans="1:15" hidden="1">
      <c r="A782" s="6" t="s">
        <v>3453</v>
      </c>
      <c r="B782" s="6" t="s">
        <v>3454</v>
      </c>
      <c r="C782" s="6" t="s">
        <v>1552</v>
      </c>
      <c r="D782" s="6" t="s">
        <v>1775</v>
      </c>
      <c r="E782" s="6" t="s">
        <v>1339</v>
      </c>
      <c r="F782" s="6" t="s">
        <v>814</v>
      </c>
      <c r="G782" s="6" t="s">
        <v>1553</v>
      </c>
      <c r="H782" s="6" t="s">
        <v>1554</v>
      </c>
      <c r="I782" s="6" t="s">
        <v>1397</v>
      </c>
      <c r="J782" s="6" t="s">
        <v>133</v>
      </c>
      <c r="K782" s="6" t="s">
        <v>1776</v>
      </c>
      <c r="L782" s="6" t="s">
        <v>1776</v>
      </c>
      <c r="M782" s="6" t="s">
        <v>1784</v>
      </c>
      <c r="N782" s="6" t="s">
        <v>163</v>
      </c>
      <c r="O782" s="42" t="str">
        <f t="shared" si="12"/>
        <v>12445</v>
      </c>
    </row>
    <row r="783" spans="1:15" hidden="1">
      <c r="A783" s="6" t="s">
        <v>2985</v>
      </c>
      <c r="B783" s="6" t="s">
        <v>2986</v>
      </c>
      <c r="C783" s="6" t="s">
        <v>1203</v>
      </c>
      <c r="D783" s="6" t="s">
        <v>1775</v>
      </c>
      <c r="E783" s="6" t="s">
        <v>39</v>
      </c>
      <c r="F783" s="6" t="s">
        <v>40</v>
      </c>
      <c r="G783" s="6" t="s">
        <v>56</v>
      </c>
      <c r="H783" s="6" t="s">
        <v>509</v>
      </c>
      <c r="I783" s="6" t="s">
        <v>705</v>
      </c>
      <c r="J783" s="6" t="s">
        <v>38</v>
      </c>
      <c r="K783" s="6" t="s">
        <v>1776</v>
      </c>
      <c r="L783" s="6" t="s">
        <v>1776</v>
      </c>
      <c r="M783" s="6" t="s">
        <v>1780</v>
      </c>
      <c r="N783" s="6" t="s">
        <v>195</v>
      </c>
      <c r="O783" s="42" t="str">
        <f t="shared" si="12"/>
        <v>12502</v>
      </c>
    </row>
    <row r="784" spans="1:15" hidden="1">
      <c r="A784" s="6" t="s">
        <v>2987</v>
      </c>
      <c r="B784" s="6" t="s">
        <v>2988</v>
      </c>
      <c r="C784" s="6" t="s">
        <v>1628</v>
      </c>
      <c r="D784" s="6" t="s">
        <v>1775</v>
      </c>
      <c r="E784" s="6" t="s">
        <v>39</v>
      </c>
      <c r="F784" s="6" t="s">
        <v>40</v>
      </c>
      <c r="G784" s="6" t="s">
        <v>56</v>
      </c>
      <c r="H784" s="6" t="s">
        <v>291</v>
      </c>
      <c r="I784" s="6" t="s">
        <v>705</v>
      </c>
      <c r="J784" s="6" t="s">
        <v>38</v>
      </c>
      <c r="K784" s="6" t="s">
        <v>1776</v>
      </c>
      <c r="L784" s="6" t="s">
        <v>1776</v>
      </c>
      <c r="M784" s="6" t="s">
        <v>1780</v>
      </c>
      <c r="N784" s="6" t="s">
        <v>64</v>
      </c>
      <c r="O784" s="42" t="str">
        <f t="shared" si="12"/>
        <v>12503</v>
      </c>
    </row>
    <row r="785" spans="1:15" hidden="1">
      <c r="A785" s="6" t="s">
        <v>2989</v>
      </c>
      <c r="B785" s="6" t="s">
        <v>2990</v>
      </c>
      <c r="C785" s="6" t="s">
        <v>1171</v>
      </c>
      <c r="D785" s="6" t="s">
        <v>1775</v>
      </c>
      <c r="E785" s="6" t="s">
        <v>39</v>
      </c>
      <c r="F785" s="6" t="s">
        <v>40</v>
      </c>
      <c r="G785" s="6" t="s">
        <v>56</v>
      </c>
      <c r="H785" s="6" t="s">
        <v>62</v>
      </c>
      <c r="I785" s="6" t="s">
        <v>705</v>
      </c>
      <c r="J785" s="6" t="s">
        <v>38</v>
      </c>
      <c r="K785" s="6" t="s">
        <v>1776</v>
      </c>
      <c r="L785" s="6" t="s">
        <v>1776</v>
      </c>
      <c r="M785" s="6" t="s">
        <v>1780</v>
      </c>
      <c r="N785" s="6" t="s">
        <v>64</v>
      </c>
      <c r="O785" s="42" t="str">
        <f t="shared" si="12"/>
        <v>12504</v>
      </c>
    </row>
    <row r="786" spans="1:15" hidden="1">
      <c r="A786" s="6" t="s">
        <v>2991</v>
      </c>
      <c r="B786" s="6" t="s">
        <v>2992</v>
      </c>
      <c r="C786" s="6" t="s">
        <v>1172</v>
      </c>
      <c r="D786" s="6" t="s">
        <v>1775</v>
      </c>
      <c r="E786" s="6" t="s">
        <v>39</v>
      </c>
      <c r="F786" s="6" t="s">
        <v>40</v>
      </c>
      <c r="G786" s="6" t="s">
        <v>56</v>
      </c>
      <c r="H786" s="6" t="s">
        <v>62</v>
      </c>
      <c r="I786" s="6" t="s">
        <v>705</v>
      </c>
      <c r="J786" s="6" t="s">
        <v>38</v>
      </c>
      <c r="K786" s="6" t="s">
        <v>1776</v>
      </c>
      <c r="L786" s="6" t="s">
        <v>1776</v>
      </c>
      <c r="M786" s="6" t="s">
        <v>1780</v>
      </c>
      <c r="N786" s="6" t="s">
        <v>64</v>
      </c>
      <c r="O786" s="42" t="str">
        <f t="shared" si="12"/>
        <v>12505</v>
      </c>
    </row>
    <row r="787" spans="1:15" hidden="1">
      <c r="A787" s="8" t="s">
        <v>3672</v>
      </c>
      <c r="B787" s="8" t="s">
        <v>1776</v>
      </c>
      <c r="C787" s="8" t="s">
        <v>1173</v>
      </c>
      <c r="D787" s="8" t="s">
        <v>85</v>
      </c>
      <c r="E787" s="8" t="s">
        <v>39</v>
      </c>
      <c r="F787" s="8" t="s">
        <v>40</v>
      </c>
      <c r="G787" s="8" t="s">
        <v>106</v>
      </c>
      <c r="H787" s="8" t="s">
        <v>509</v>
      </c>
      <c r="I787" s="8" t="s">
        <v>705</v>
      </c>
      <c r="J787" s="8" t="s">
        <v>38</v>
      </c>
      <c r="K787" s="6" t="s">
        <v>1776</v>
      </c>
      <c r="L787" s="8" t="s">
        <v>524</v>
      </c>
      <c r="M787" s="8" t="s">
        <v>1780</v>
      </c>
      <c r="N787" s="8" t="s">
        <v>195</v>
      </c>
      <c r="O787" s="42" t="str">
        <f t="shared" si="12"/>
        <v>12508</v>
      </c>
    </row>
    <row r="788" spans="1:15" hidden="1">
      <c r="A788" s="6" t="s">
        <v>2995</v>
      </c>
      <c r="B788" s="6" t="s">
        <v>2996</v>
      </c>
      <c r="C788" s="6" t="s">
        <v>1297</v>
      </c>
      <c r="D788" s="6" t="s">
        <v>1775</v>
      </c>
      <c r="E788" s="6" t="s">
        <v>39</v>
      </c>
      <c r="F788" s="6" t="s">
        <v>40</v>
      </c>
      <c r="G788" s="6" t="s">
        <v>106</v>
      </c>
      <c r="H788" s="6" t="s">
        <v>509</v>
      </c>
      <c r="I788" s="6" t="s">
        <v>705</v>
      </c>
      <c r="J788" s="6" t="s">
        <v>38</v>
      </c>
      <c r="K788" s="6" t="s">
        <v>1776</v>
      </c>
      <c r="L788" s="6" t="s">
        <v>1776</v>
      </c>
      <c r="M788" s="6" t="s">
        <v>1780</v>
      </c>
      <c r="N788" s="6" t="s">
        <v>195</v>
      </c>
      <c r="O788" s="42" t="str">
        <f t="shared" si="12"/>
        <v>12509</v>
      </c>
    </row>
    <row r="789" spans="1:15" hidden="1">
      <c r="A789" s="6" t="s">
        <v>2997</v>
      </c>
      <c r="B789" s="6" t="s">
        <v>2998</v>
      </c>
      <c r="C789" s="6" t="s">
        <v>1629</v>
      </c>
      <c r="D789" s="6" t="s">
        <v>1775</v>
      </c>
      <c r="E789" s="6" t="s">
        <v>39</v>
      </c>
      <c r="F789" s="6" t="s">
        <v>40</v>
      </c>
      <c r="G789" s="6" t="s">
        <v>106</v>
      </c>
      <c r="H789" s="6" t="s">
        <v>62</v>
      </c>
      <c r="I789" s="6" t="s">
        <v>705</v>
      </c>
      <c r="J789" s="6" t="s">
        <v>38</v>
      </c>
      <c r="K789" s="6" t="s">
        <v>1776</v>
      </c>
      <c r="L789" s="6" t="s">
        <v>1776</v>
      </c>
      <c r="M789" s="6" t="s">
        <v>1780</v>
      </c>
      <c r="N789" s="6" t="s">
        <v>64</v>
      </c>
      <c r="O789" s="42" t="str">
        <f t="shared" si="12"/>
        <v>12510</v>
      </c>
    </row>
    <row r="790" spans="1:15" hidden="1">
      <c r="A790" s="6" t="s">
        <v>2999</v>
      </c>
      <c r="B790" s="6" t="s">
        <v>3000</v>
      </c>
      <c r="C790" s="6" t="s">
        <v>1441</v>
      </c>
      <c r="D790" s="6" t="s">
        <v>1775</v>
      </c>
      <c r="E790" s="6" t="s">
        <v>39</v>
      </c>
      <c r="F790" s="6" t="s">
        <v>40</v>
      </c>
      <c r="G790" s="6" t="s">
        <v>106</v>
      </c>
      <c r="H790" s="6" t="s">
        <v>291</v>
      </c>
      <c r="I790" s="6" t="s">
        <v>705</v>
      </c>
      <c r="J790" s="6" t="s">
        <v>38</v>
      </c>
      <c r="K790" s="6" t="s">
        <v>1776</v>
      </c>
      <c r="L790" s="6" t="s">
        <v>1776</v>
      </c>
      <c r="M790" s="6" t="s">
        <v>1780</v>
      </c>
      <c r="N790" s="6" t="s">
        <v>64</v>
      </c>
      <c r="O790" s="42" t="str">
        <f t="shared" si="12"/>
        <v>12511</v>
      </c>
    </row>
    <row r="791" spans="1:15" hidden="1">
      <c r="A791" s="6" t="s">
        <v>3001</v>
      </c>
      <c r="B791" s="6" t="s">
        <v>3002</v>
      </c>
      <c r="C791" s="6" t="s">
        <v>1174</v>
      </c>
      <c r="D791" s="6" t="s">
        <v>1775</v>
      </c>
      <c r="E791" s="6" t="s">
        <v>39</v>
      </c>
      <c r="F791" s="6" t="s">
        <v>40</v>
      </c>
      <c r="G791" s="6" t="s">
        <v>106</v>
      </c>
      <c r="H791" s="6" t="s">
        <v>291</v>
      </c>
      <c r="I791" s="6" t="s">
        <v>705</v>
      </c>
      <c r="J791" s="6" t="s">
        <v>38</v>
      </c>
      <c r="K791" s="6" t="s">
        <v>1776</v>
      </c>
      <c r="L791" s="6" t="s">
        <v>1776</v>
      </c>
      <c r="M791" s="6" t="s">
        <v>1780</v>
      </c>
      <c r="N791" s="6" t="s">
        <v>64</v>
      </c>
      <c r="O791" s="42" t="str">
        <f t="shared" si="12"/>
        <v>12512</v>
      </c>
    </row>
    <row r="792" spans="1:15" hidden="1">
      <c r="A792" s="6" t="s">
        <v>3003</v>
      </c>
      <c r="B792" s="6" t="s">
        <v>3004</v>
      </c>
      <c r="C792" s="6" t="s">
        <v>1442</v>
      </c>
      <c r="D792" s="6" t="s">
        <v>1775</v>
      </c>
      <c r="E792" s="6" t="s">
        <v>39</v>
      </c>
      <c r="F792" s="6" t="s">
        <v>40</v>
      </c>
      <c r="G792" s="6" t="s">
        <v>87</v>
      </c>
      <c r="H792" s="6" t="s">
        <v>509</v>
      </c>
      <c r="I792" s="6" t="s">
        <v>705</v>
      </c>
      <c r="J792" s="6" t="s">
        <v>38</v>
      </c>
      <c r="K792" s="6" t="s">
        <v>1776</v>
      </c>
      <c r="L792" s="6" t="s">
        <v>1776</v>
      </c>
      <c r="M792" s="6" t="s">
        <v>1780</v>
      </c>
      <c r="N792" s="6" t="s">
        <v>195</v>
      </c>
      <c r="O792" s="42" t="str">
        <f t="shared" si="12"/>
        <v>12514</v>
      </c>
    </row>
    <row r="793" spans="1:15" hidden="1">
      <c r="A793" s="6" t="s">
        <v>3005</v>
      </c>
      <c r="B793" s="6" t="s">
        <v>3006</v>
      </c>
      <c r="C793" s="6" t="s">
        <v>1443</v>
      </c>
      <c r="D793" s="6" t="s">
        <v>1775</v>
      </c>
      <c r="E793" s="6" t="s">
        <v>39</v>
      </c>
      <c r="F793" s="6" t="s">
        <v>40</v>
      </c>
      <c r="G793" s="6" t="s">
        <v>233</v>
      </c>
      <c r="H793" s="6" t="s">
        <v>509</v>
      </c>
      <c r="I793" s="6" t="s">
        <v>705</v>
      </c>
      <c r="J793" s="6" t="s">
        <v>38</v>
      </c>
      <c r="K793" s="6" t="s">
        <v>1776</v>
      </c>
      <c r="L793" s="6" t="s">
        <v>1776</v>
      </c>
      <c r="M793" s="6" t="s">
        <v>1780</v>
      </c>
      <c r="N793" s="6" t="s">
        <v>195</v>
      </c>
      <c r="O793" s="42" t="str">
        <f t="shared" si="12"/>
        <v>12515</v>
      </c>
    </row>
    <row r="794" spans="1:15" hidden="1">
      <c r="A794" s="6" t="s">
        <v>3007</v>
      </c>
      <c r="B794" s="6" t="s">
        <v>3008</v>
      </c>
      <c r="C794" s="6" t="s">
        <v>1630</v>
      </c>
      <c r="D794" s="6" t="s">
        <v>1775</v>
      </c>
      <c r="E794" s="6" t="s">
        <v>39</v>
      </c>
      <c r="F794" s="6" t="s">
        <v>40</v>
      </c>
      <c r="G794" s="6" t="s">
        <v>233</v>
      </c>
      <c r="H794" s="6" t="s">
        <v>509</v>
      </c>
      <c r="I794" s="6" t="s">
        <v>705</v>
      </c>
      <c r="J794" s="6" t="s">
        <v>38</v>
      </c>
      <c r="K794" s="6" t="s">
        <v>1776</v>
      </c>
      <c r="L794" s="6" t="s">
        <v>1776</v>
      </c>
      <c r="M794" s="6" t="s">
        <v>1780</v>
      </c>
      <c r="N794" s="6" t="s">
        <v>195</v>
      </c>
      <c r="O794" s="42" t="str">
        <f t="shared" si="12"/>
        <v>12516</v>
      </c>
    </row>
    <row r="795" spans="1:15" hidden="1">
      <c r="A795" s="6" t="s">
        <v>3009</v>
      </c>
      <c r="B795" s="6" t="s">
        <v>3010</v>
      </c>
      <c r="C795" s="6" t="s">
        <v>1631</v>
      </c>
      <c r="D795" s="6" t="s">
        <v>1775</v>
      </c>
      <c r="E795" s="6" t="s">
        <v>39</v>
      </c>
      <c r="F795" s="6" t="s">
        <v>40</v>
      </c>
      <c r="G795" s="6" t="s">
        <v>127</v>
      </c>
      <c r="H795" s="6" t="s">
        <v>62</v>
      </c>
      <c r="I795" s="6" t="s">
        <v>705</v>
      </c>
      <c r="J795" s="6" t="s">
        <v>38</v>
      </c>
      <c r="K795" s="6" t="s">
        <v>1776</v>
      </c>
      <c r="L795" s="6" t="s">
        <v>1776</v>
      </c>
      <c r="M795" s="6" t="s">
        <v>1780</v>
      </c>
      <c r="N795" s="6" t="s">
        <v>64</v>
      </c>
      <c r="O795" s="42" t="str">
        <f t="shared" si="12"/>
        <v>12519</v>
      </c>
    </row>
    <row r="796" spans="1:15" hidden="1">
      <c r="A796" s="6" t="s">
        <v>3011</v>
      </c>
      <c r="B796" s="6" t="s">
        <v>3012</v>
      </c>
      <c r="C796" s="6" t="s">
        <v>1632</v>
      </c>
      <c r="D796" s="6" t="s">
        <v>1775</v>
      </c>
      <c r="E796" s="6" t="s">
        <v>39</v>
      </c>
      <c r="F796" s="6" t="s">
        <v>40</v>
      </c>
      <c r="G796" s="6" t="s">
        <v>127</v>
      </c>
      <c r="H796" s="6" t="s">
        <v>62</v>
      </c>
      <c r="I796" s="6" t="s">
        <v>705</v>
      </c>
      <c r="J796" s="6" t="s">
        <v>38</v>
      </c>
      <c r="K796" s="6" t="s">
        <v>1776</v>
      </c>
      <c r="L796" s="6" t="s">
        <v>1776</v>
      </c>
      <c r="M796" s="6" t="s">
        <v>1780</v>
      </c>
      <c r="N796" s="6" t="s">
        <v>64</v>
      </c>
      <c r="O796" s="42" t="str">
        <f t="shared" si="12"/>
        <v>12520</v>
      </c>
    </row>
    <row r="797" spans="1:15" hidden="1">
      <c r="A797" s="6" t="s">
        <v>3013</v>
      </c>
      <c r="B797" s="6" t="s">
        <v>3014</v>
      </c>
      <c r="C797" s="6" t="s">
        <v>1574</v>
      </c>
      <c r="D797" s="6" t="s">
        <v>1775</v>
      </c>
      <c r="E797" s="6" t="s">
        <v>39</v>
      </c>
      <c r="F797" s="6" t="s">
        <v>40</v>
      </c>
      <c r="G797" s="6" t="s">
        <v>489</v>
      </c>
      <c r="H797" s="6" t="s">
        <v>319</v>
      </c>
      <c r="I797" s="6" t="s">
        <v>705</v>
      </c>
      <c r="J797" s="6" t="s">
        <v>38</v>
      </c>
      <c r="K797" s="6" t="s">
        <v>1776</v>
      </c>
      <c r="L797" s="6" t="s">
        <v>1776</v>
      </c>
      <c r="M797" s="6" t="s">
        <v>1780</v>
      </c>
      <c r="N797" s="6" t="s">
        <v>64</v>
      </c>
      <c r="O797" s="42" t="str">
        <f t="shared" si="12"/>
        <v>12521</v>
      </c>
    </row>
    <row r="798" spans="1:15" hidden="1">
      <c r="A798" s="6" t="s">
        <v>3015</v>
      </c>
      <c r="B798" s="6" t="s">
        <v>3016</v>
      </c>
      <c r="C798" s="6" t="s">
        <v>1575</v>
      </c>
      <c r="D798" s="6" t="s">
        <v>1775</v>
      </c>
      <c r="E798" s="6" t="s">
        <v>39</v>
      </c>
      <c r="F798" s="6" t="s">
        <v>40</v>
      </c>
      <c r="G798" s="6" t="s">
        <v>602</v>
      </c>
      <c r="H798" s="6" t="s">
        <v>319</v>
      </c>
      <c r="I798" s="6" t="s">
        <v>705</v>
      </c>
      <c r="J798" s="6" t="s">
        <v>38</v>
      </c>
      <c r="K798" s="6" t="s">
        <v>1776</v>
      </c>
      <c r="L798" s="6" t="s">
        <v>1776</v>
      </c>
      <c r="M798" s="6" t="s">
        <v>1780</v>
      </c>
      <c r="N798" s="6" t="s">
        <v>64</v>
      </c>
      <c r="O798" s="42" t="str">
        <f t="shared" si="12"/>
        <v>12523</v>
      </c>
    </row>
    <row r="799" spans="1:15" hidden="1">
      <c r="A799" s="8" t="s">
        <v>3678</v>
      </c>
      <c r="B799" s="8" t="s">
        <v>1776</v>
      </c>
      <c r="C799" s="8" t="s">
        <v>1175</v>
      </c>
      <c r="D799" s="8" t="s">
        <v>85</v>
      </c>
      <c r="E799" s="8" t="s">
        <v>39</v>
      </c>
      <c r="F799" s="8" t="s">
        <v>40</v>
      </c>
      <c r="G799" s="8" t="s">
        <v>602</v>
      </c>
      <c r="H799" s="8" t="s">
        <v>319</v>
      </c>
      <c r="I799" s="8" t="s">
        <v>705</v>
      </c>
      <c r="J799" s="8" t="s">
        <v>38</v>
      </c>
      <c r="K799" s="6" t="s">
        <v>1776</v>
      </c>
      <c r="L799" s="8" t="s">
        <v>1176</v>
      </c>
      <c r="M799" s="8" t="s">
        <v>1780</v>
      </c>
      <c r="N799" s="8" t="s">
        <v>64</v>
      </c>
      <c r="O799" s="42" t="str">
        <f t="shared" si="12"/>
        <v>12524</v>
      </c>
    </row>
    <row r="800" spans="1:15" hidden="1">
      <c r="A800" s="6" t="s">
        <v>3017</v>
      </c>
      <c r="B800" s="6" t="s">
        <v>3018</v>
      </c>
      <c r="C800" s="6" t="s">
        <v>1576</v>
      </c>
      <c r="D800" s="6" t="s">
        <v>1775</v>
      </c>
      <c r="E800" s="6" t="s">
        <v>39</v>
      </c>
      <c r="F800" s="6" t="s">
        <v>40</v>
      </c>
      <c r="G800" s="6" t="s">
        <v>127</v>
      </c>
      <c r="H800" s="6" t="s">
        <v>62</v>
      </c>
      <c r="I800" s="6" t="s">
        <v>705</v>
      </c>
      <c r="J800" s="6" t="s">
        <v>38</v>
      </c>
      <c r="K800" s="6" t="s">
        <v>1776</v>
      </c>
      <c r="L800" s="6" t="s">
        <v>1776</v>
      </c>
      <c r="M800" s="6" t="s">
        <v>1780</v>
      </c>
      <c r="N800" s="6" t="s">
        <v>64</v>
      </c>
      <c r="O800" s="42" t="str">
        <f t="shared" si="12"/>
        <v>12525</v>
      </c>
    </row>
    <row r="801" spans="1:15" hidden="1">
      <c r="A801" s="6" t="s">
        <v>3020</v>
      </c>
      <c r="B801" s="6" t="s">
        <v>3021</v>
      </c>
      <c r="C801" s="6" t="s">
        <v>1444</v>
      </c>
      <c r="D801" s="6" t="s">
        <v>1775</v>
      </c>
      <c r="E801" s="6" t="s">
        <v>39</v>
      </c>
      <c r="F801" s="6" t="s">
        <v>40</v>
      </c>
      <c r="G801" s="6" t="s">
        <v>127</v>
      </c>
      <c r="H801" s="6" t="s">
        <v>62</v>
      </c>
      <c r="I801" s="6" t="s">
        <v>705</v>
      </c>
      <c r="J801" s="6" t="s">
        <v>38</v>
      </c>
      <c r="K801" s="6" t="s">
        <v>1776</v>
      </c>
      <c r="L801" s="6" t="s">
        <v>1776</v>
      </c>
      <c r="M801" s="6" t="s">
        <v>1780</v>
      </c>
      <c r="N801" s="6" t="s">
        <v>64</v>
      </c>
      <c r="O801" s="42" t="str">
        <f t="shared" si="12"/>
        <v>12526</v>
      </c>
    </row>
    <row r="802" spans="1:15" hidden="1">
      <c r="A802" s="6" t="s">
        <v>3022</v>
      </c>
      <c r="B802" s="6" t="s">
        <v>3023</v>
      </c>
      <c r="C802" s="6" t="s">
        <v>1633</v>
      </c>
      <c r="D802" s="6" t="s">
        <v>1775</v>
      </c>
      <c r="E802" s="6" t="s">
        <v>39</v>
      </c>
      <c r="F802" s="6" t="s">
        <v>40</v>
      </c>
      <c r="G802" s="6" t="s">
        <v>127</v>
      </c>
      <c r="H802" s="6" t="s">
        <v>62</v>
      </c>
      <c r="I802" s="6" t="s">
        <v>705</v>
      </c>
      <c r="J802" s="6" t="s">
        <v>38</v>
      </c>
      <c r="K802" s="6" t="s">
        <v>1776</v>
      </c>
      <c r="L802" s="6" t="s">
        <v>1776</v>
      </c>
      <c r="M802" s="6" t="s">
        <v>1780</v>
      </c>
      <c r="N802" s="6" t="s">
        <v>64</v>
      </c>
      <c r="O802" s="42" t="str">
        <f t="shared" si="12"/>
        <v>12527</v>
      </c>
    </row>
    <row r="803" spans="1:15" hidden="1">
      <c r="A803" s="6" t="s">
        <v>3024</v>
      </c>
      <c r="B803" s="6" t="s">
        <v>3025</v>
      </c>
      <c r="C803" s="6" t="s">
        <v>1634</v>
      </c>
      <c r="D803" s="6" t="s">
        <v>1775</v>
      </c>
      <c r="E803" s="6" t="s">
        <v>39</v>
      </c>
      <c r="F803" s="6" t="s">
        <v>40</v>
      </c>
      <c r="G803" s="6" t="s">
        <v>249</v>
      </c>
      <c r="H803" s="6" t="s">
        <v>319</v>
      </c>
      <c r="I803" s="6" t="s">
        <v>705</v>
      </c>
      <c r="J803" s="6" t="s">
        <v>38</v>
      </c>
      <c r="K803" s="6" t="s">
        <v>1776</v>
      </c>
      <c r="L803" s="6" t="s">
        <v>1776</v>
      </c>
      <c r="M803" s="6" t="s">
        <v>1780</v>
      </c>
      <c r="N803" s="6" t="s">
        <v>64</v>
      </c>
      <c r="O803" s="42" t="str">
        <f t="shared" si="12"/>
        <v>12528</v>
      </c>
    </row>
    <row r="804" spans="1:15" hidden="1">
      <c r="A804" s="6" t="s">
        <v>3026</v>
      </c>
      <c r="B804" s="6" t="s">
        <v>3027</v>
      </c>
      <c r="C804" s="6" t="s">
        <v>1577</v>
      </c>
      <c r="D804" s="6" t="s">
        <v>1775</v>
      </c>
      <c r="E804" s="6" t="s">
        <v>39</v>
      </c>
      <c r="F804" s="6" t="s">
        <v>40</v>
      </c>
      <c r="G804" s="6" t="s">
        <v>489</v>
      </c>
      <c r="H804" s="6" t="s">
        <v>319</v>
      </c>
      <c r="I804" s="6" t="s">
        <v>705</v>
      </c>
      <c r="J804" s="6" t="s">
        <v>38</v>
      </c>
      <c r="K804" s="6" t="s">
        <v>1776</v>
      </c>
      <c r="L804" s="6" t="s">
        <v>1776</v>
      </c>
      <c r="M804" s="6" t="s">
        <v>1780</v>
      </c>
      <c r="N804" s="6" t="s">
        <v>64</v>
      </c>
      <c r="O804" s="42" t="str">
        <f t="shared" si="12"/>
        <v>12529</v>
      </c>
    </row>
    <row r="805" spans="1:15" hidden="1">
      <c r="A805" s="6" t="s">
        <v>3028</v>
      </c>
      <c r="B805" s="6" t="s">
        <v>3029</v>
      </c>
      <c r="C805" s="6" t="s">
        <v>1204</v>
      </c>
      <c r="D805" s="6" t="s">
        <v>1775</v>
      </c>
      <c r="E805" s="6" t="s">
        <v>39</v>
      </c>
      <c r="F805" s="6" t="s">
        <v>40</v>
      </c>
      <c r="G805" s="6" t="s">
        <v>489</v>
      </c>
      <c r="H805" s="6" t="s">
        <v>319</v>
      </c>
      <c r="I805" s="6" t="s">
        <v>705</v>
      </c>
      <c r="J805" s="6" t="s">
        <v>38</v>
      </c>
      <c r="K805" s="6" t="s">
        <v>1776</v>
      </c>
      <c r="L805" s="6" t="s">
        <v>1776</v>
      </c>
      <c r="M805" s="6" t="s">
        <v>1780</v>
      </c>
      <c r="N805" s="6" t="s">
        <v>64</v>
      </c>
      <c r="O805" s="42" t="str">
        <f t="shared" si="12"/>
        <v>12530</v>
      </c>
    </row>
    <row r="806" spans="1:15" hidden="1">
      <c r="A806" s="6" t="s">
        <v>3030</v>
      </c>
      <c r="B806" s="6" t="s">
        <v>3031</v>
      </c>
      <c r="C806" s="6" t="s">
        <v>1177</v>
      </c>
      <c r="D806" s="6" t="s">
        <v>1775</v>
      </c>
      <c r="E806" s="6" t="s">
        <v>39</v>
      </c>
      <c r="F806" s="6" t="s">
        <v>40</v>
      </c>
      <c r="G806" s="6" t="s">
        <v>311</v>
      </c>
      <c r="H806" s="6" t="s">
        <v>319</v>
      </c>
      <c r="I806" s="6" t="s">
        <v>705</v>
      </c>
      <c r="J806" s="6" t="s">
        <v>38</v>
      </c>
      <c r="K806" s="6" t="s">
        <v>1776</v>
      </c>
      <c r="L806" s="6" t="s">
        <v>1776</v>
      </c>
      <c r="M806" s="6" t="s">
        <v>1780</v>
      </c>
      <c r="N806" s="6" t="s">
        <v>64</v>
      </c>
      <c r="O806" s="42" t="str">
        <f t="shared" si="12"/>
        <v>12531</v>
      </c>
    </row>
    <row r="807" spans="1:15" hidden="1">
      <c r="A807" s="6" t="s">
        <v>3032</v>
      </c>
      <c r="B807" s="6" t="s">
        <v>3033</v>
      </c>
      <c r="C807" s="6" t="s">
        <v>1178</v>
      </c>
      <c r="D807" s="6" t="s">
        <v>1775</v>
      </c>
      <c r="E807" s="6" t="s">
        <v>39</v>
      </c>
      <c r="F807" s="6" t="s">
        <v>40</v>
      </c>
      <c r="G807" s="6" t="s">
        <v>311</v>
      </c>
      <c r="H807" s="6" t="s">
        <v>319</v>
      </c>
      <c r="I807" s="6" t="s">
        <v>705</v>
      </c>
      <c r="J807" s="6" t="s">
        <v>38</v>
      </c>
      <c r="K807" s="6" t="s">
        <v>1776</v>
      </c>
      <c r="L807" s="6" t="s">
        <v>1776</v>
      </c>
      <c r="M807" s="6" t="s">
        <v>1780</v>
      </c>
      <c r="N807" s="6" t="s">
        <v>64</v>
      </c>
      <c r="O807" s="42" t="str">
        <f t="shared" si="12"/>
        <v>12532</v>
      </c>
    </row>
    <row r="808" spans="1:15" hidden="1">
      <c r="A808" s="6" t="s">
        <v>3034</v>
      </c>
      <c r="B808" s="6" t="s">
        <v>3035</v>
      </c>
      <c r="C808" s="6" t="s">
        <v>1445</v>
      </c>
      <c r="D808" s="6" t="s">
        <v>1775</v>
      </c>
      <c r="E808" s="6" t="s">
        <v>39</v>
      </c>
      <c r="F808" s="6" t="s">
        <v>40</v>
      </c>
      <c r="G808" s="6" t="s">
        <v>311</v>
      </c>
      <c r="H808" s="6" t="s">
        <v>62</v>
      </c>
      <c r="I808" s="6" t="s">
        <v>705</v>
      </c>
      <c r="J808" s="6" t="s">
        <v>38</v>
      </c>
      <c r="K808" s="6" t="s">
        <v>1776</v>
      </c>
      <c r="L808" s="6" t="s">
        <v>1776</v>
      </c>
      <c r="M808" s="6" t="s">
        <v>1780</v>
      </c>
      <c r="N808" s="6" t="s">
        <v>64</v>
      </c>
      <c r="O808" s="42" t="str">
        <f t="shared" si="12"/>
        <v>12533</v>
      </c>
    </row>
    <row r="809" spans="1:15" hidden="1">
      <c r="A809" s="6" t="s">
        <v>3036</v>
      </c>
      <c r="B809" s="6" t="s">
        <v>3037</v>
      </c>
      <c r="C809" s="6" t="s">
        <v>1446</v>
      </c>
      <c r="D809" s="6" t="s">
        <v>1775</v>
      </c>
      <c r="E809" s="6" t="s">
        <v>39</v>
      </c>
      <c r="F809" s="6" t="s">
        <v>40</v>
      </c>
      <c r="G809" s="6" t="s">
        <v>311</v>
      </c>
      <c r="H809" s="6" t="s">
        <v>62</v>
      </c>
      <c r="I809" s="6" t="s">
        <v>705</v>
      </c>
      <c r="J809" s="6" t="s">
        <v>38</v>
      </c>
      <c r="K809" s="6" t="s">
        <v>1776</v>
      </c>
      <c r="L809" s="6" t="s">
        <v>1776</v>
      </c>
      <c r="M809" s="6" t="s">
        <v>1780</v>
      </c>
      <c r="N809" s="6" t="s">
        <v>64</v>
      </c>
      <c r="O809" s="42" t="str">
        <f t="shared" si="12"/>
        <v>12534</v>
      </c>
    </row>
    <row r="810" spans="1:15" hidden="1">
      <c r="A810" s="6" t="s">
        <v>3038</v>
      </c>
      <c r="B810" s="6" t="s">
        <v>3039</v>
      </c>
      <c r="C810" s="6" t="s">
        <v>1635</v>
      </c>
      <c r="D810" s="6" t="s">
        <v>1775</v>
      </c>
      <c r="E810" s="6" t="s">
        <v>39</v>
      </c>
      <c r="F810" s="6" t="s">
        <v>40</v>
      </c>
      <c r="G810" s="6" t="s">
        <v>83</v>
      </c>
      <c r="H810" s="6" t="s">
        <v>62</v>
      </c>
      <c r="I810" s="6" t="s">
        <v>705</v>
      </c>
      <c r="J810" s="6" t="s">
        <v>38</v>
      </c>
      <c r="K810" s="6" t="s">
        <v>1776</v>
      </c>
      <c r="L810" s="6" t="s">
        <v>1776</v>
      </c>
      <c r="M810" s="6" t="s">
        <v>1780</v>
      </c>
      <c r="N810" s="6" t="s">
        <v>64</v>
      </c>
      <c r="O810" s="42" t="str">
        <f t="shared" si="12"/>
        <v>12535</v>
      </c>
    </row>
    <row r="811" spans="1:15" hidden="1">
      <c r="A811" s="6" t="s">
        <v>3250</v>
      </c>
      <c r="B811" s="6" t="s">
        <v>3251</v>
      </c>
      <c r="C811" s="6" t="s">
        <v>1636</v>
      </c>
      <c r="D811" s="6" t="s">
        <v>1775</v>
      </c>
      <c r="E811" s="6" t="s">
        <v>39</v>
      </c>
      <c r="F811" s="6" t="s">
        <v>40</v>
      </c>
      <c r="G811" s="6" t="s">
        <v>83</v>
      </c>
      <c r="H811" s="6" t="s">
        <v>291</v>
      </c>
      <c r="I811" s="6" t="s">
        <v>705</v>
      </c>
      <c r="J811" s="6" t="s">
        <v>38</v>
      </c>
      <c r="K811" s="6" t="s">
        <v>1776</v>
      </c>
      <c r="L811" s="6" t="s">
        <v>1776</v>
      </c>
      <c r="M811" s="6" t="s">
        <v>1780</v>
      </c>
      <c r="N811" s="6" t="s">
        <v>64</v>
      </c>
      <c r="O811" s="42" t="str">
        <f t="shared" si="12"/>
        <v>12536</v>
      </c>
    </row>
    <row r="812" spans="1:15" hidden="1">
      <c r="A812" s="6" t="s">
        <v>3042</v>
      </c>
      <c r="B812" s="6" t="s">
        <v>3043</v>
      </c>
      <c r="C812" s="6" t="s">
        <v>1578</v>
      </c>
      <c r="D812" s="6" t="s">
        <v>1775</v>
      </c>
      <c r="E812" s="6" t="s">
        <v>39</v>
      </c>
      <c r="F812" s="6" t="s">
        <v>40</v>
      </c>
      <c r="G812" s="6" t="s">
        <v>83</v>
      </c>
      <c r="H812" s="6" t="s">
        <v>291</v>
      </c>
      <c r="I812" s="6" t="s">
        <v>705</v>
      </c>
      <c r="J812" s="6" t="s">
        <v>38</v>
      </c>
      <c r="K812" s="6" t="s">
        <v>1776</v>
      </c>
      <c r="L812" s="6" t="s">
        <v>1776</v>
      </c>
      <c r="M812" s="6" t="s">
        <v>1780</v>
      </c>
      <c r="N812" s="6" t="s">
        <v>64</v>
      </c>
      <c r="O812" s="42" t="str">
        <f t="shared" si="12"/>
        <v>12537</v>
      </c>
    </row>
    <row r="813" spans="1:15" hidden="1">
      <c r="A813" s="6" t="s">
        <v>3044</v>
      </c>
      <c r="B813" s="6" t="s">
        <v>3045</v>
      </c>
      <c r="C813" s="6" t="s">
        <v>1579</v>
      </c>
      <c r="D813" s="6" t="s">
        <v>1775</v>
      </c>
      <c r="E813" s="6" t="s">
        <v>39</v>
      </c>
      <c r="F813" s="6" t="s">
        <v>40</v>
      </c>
      <c r="G813" s="6" t="s">
        <v>177</v>
      </c>
      <c r="H813" s="6" t="s">
        <v>685</v>
      </c>
      <c r="I813" s="6" t="s">
        <v>705</v>
      </c>
      <c r="J813" s="6" t="s">
        <v>38</v>
      </c>
      <c r="K813" s="6" t="s">
        <v>1776</v>
      </c>
      <c r="L813" s="6" t="s">
        <v>1776</v>
      </c>
      <c r="M813" s="6" t="s">
        <v>1780</v>
      </c>
      <c r="N813" s="6" t="s">
        <v>64</v>
      </c>
      <c r="O813" s="42" t="str">
        <f t="shared" si="12"/>
        <v>12538</v>
      </c>
    </row>
    <row r="814" spans="1:15" hidden="1">
      <c r="A814" s="6" t="s">
        <v>3046</v>
      </c>
      <c r="B814" s="6" t="s">
        <v>3047</v>
      </c>
      <c r="C814" s="6" t="s">
        <v>1179</v>
      </c>
      <c r="D814" s="6" t="s">
        <v>1775</v>
      </c>
      <c r="E814" s="6" t="s">
        <v>39</v>
      </c>
      <c r="F814" s="6" t="s">
        <v>40</v>
      </c>
      <c r="G814" s="6" t="s">
        <v>177</v>
      </c>
      <c r="H814" s="6" t="s">
        <v>685</v>
      </c>
      <c r="I814" s="6" t="s">
        <v>705</v>
      </c>
      <c r="J814" s="6" t="s">
        <v>38</v>
      </c>
      <c r="K814" s="6" t="s">
        <v>1776</v>
      </c>
      <c r="L814" s="6" t="s">
        <v>1776</v>
      </c>
      <c r="M814" s="6" t="s">
        <v>1780</v>
      </c>
      <c r="N814" s="6" t="s">
        <v>64</v>
      </c>
      <c r="O814" s="42" t="str">
        <f t="shared" si="12"/>
        <v>12539</v>
      </c>
    </row>
    <row r="815" spans="1:15" hidden="1">
      <c r="A815" s="6" t="s">
        <v>3048</v>
      </c>
      <c r="B815" s="6" t="s">
        <v>3049</v>
      </c>
      <c r="C815" s="6" t="s">
        <v>1180</v>
      </c>
      <c r="D815" s="6" t="s">
        <v>1775</v>
      </c>
      <c r="E815" s="6" t="s">
        <v>39</v>
      </c>
      <c r="F815" s="6" t="s">
        <v>40</v>
      </c>
      <c r="G815" s="6" t="s">
        <v>177</v>
      </c>
      <c r="H815" s="6" t="s">
        <v>685</v>
      </c>
      <c r="I815" s="6" t="s">
        <v>705</v>
      </c>
      <c r="J815" s="6" t="s">
        <v>38</v>
      </c>
      <c r="K815" s="6" t="s">
        <v>1776</v>
      </c>
      <c r="L815" s="6" t="s">
        <v>1776</v>
      </c>
      <c r="M815" s="6" t="s">
        <v>1780</v>
      </c>
      <c r="N815" s="6" t="s">
        <v>64</v>
      </c>
      <c r="O815" s="42" t="str">
        <f t="shared" si="12"/>
        <v>12540</v>
      </c>
    </row>
    <row r="816" spans="1:15" hidden="1">
      <c r="A816" s="6" t="s">
        <v>3050</v>
      </c>
      <c r="B816" s="6" t="s">
        <v>3051</v>
      </c>
      <c r="C816" s="6" t="s">
        <v>1580</v>
      </c>
      <c r="D816" s="6" t="s">
        <v>1775</v>
      </c>
      <c r="E816" s="6" t="s">
        <v>39</v>
      </c>
      <c r="F816" s="6" t="s">
        <v>40</v>
      </c>
      <c r="G816" s="6" t="s">
        <v>177</v>
      </c>
      <c r="H816" s="6" t="s">
        <v>685</v>
      </c>
      <c r="I816" s="6" t="s">
        <v>705</v>
      </c>
      <c r="J816" s="6" t="s">
        <v>38</v>
      </c>
      <c r="K816" s="6" t="s">
        <v>1776</v>
      </c>
      <c r="L816" s="6" t="s">
        <v>1776</v>
      </c>
      <c r="M816" s="6" t="s">
        <v>1780</v>
      </c>
      <c r="N816" s="6" t="s">
        <v>64</v>
      </c>
      <c r="O816" s="42" t="str">
        <f t="shared" si="12"/>
        <v>12541</v>
      </c>
    </row>
    <row r="817" spans="1:15" hidden="1">
      <c r="A817" s="6" t="s">
        <v>3052</v>
      </c>
      <c r="B817" s="6" t="s">
        <v>3053</v>
      </c>
      <c r="C817" s="6" t="s">
        <v>1637</v>
      </c>
      <c r="D817" s="6" t="s">
        <v>1775</v>
      </c>
      <c r="E817" s="6" t="s">
        <v>39</v>
      </c>
      <c r="F817" s="6" t="s">
        <v>40</v>
      </c>
      <c r="G817" s="6" t="s">
        <v>177</v>
      </c>
      <c r="H817" s="6" t="s">
        <v>685</v>
      </c>
      <c r="I817" s="6" t="s">
        <v>705</v>
      </c>
      <c r="J817" s="6" t="s">
        <v>38</v>
      </c>
      <c r="K817" s="6" t="s">
        <v>1776</v>
      </c>
      <c r="L817" s="6" t="s">
        <v>1776</v>
      </c>
      <c r="M817" s="6" t="s">
        <v>1780</v>
      </c>
      <c r="N817" s="6" t="s">
        <v>64</v>
      </c>
      <c r="O817" s="42" t="str">
        <f t="shared" si="12"/>
        <v>12543</v>
      </c>
    </row>
    <row r="818" spans="1:15" hidden="1">
      <c r="A818" s="6" t="s">
        <v>3054</v>
      </c>
      <c r="B818" s="6" t="s">
        <v>3055</v>
      </c>
      <c r="C818" s="6" t="s">
        <v>1447</v>
      </c>
      <c r="D818" s="6" t="s">
        <v>1775</v>
      </c>
      <c r="E818" s="6" t="s">
        <v>39</v>
      </c>
      <c r="F818" s="6" t="s">
        <v>40</v>
      </c>
      <c r="G818" s="6" t="s">
        <v>287</v>
      </c>
      <c r="H818" s="6" t="s">
        <v>319</v>
      </c>
      <c r="I818" s="6" t="s">
        <v>705</v>
      </c>
      <c r="J818" s="6" t="s">
        <v>38</v>
      </c>
      <c r="K818" s="6" t="s">
        <v>1776</v>
      </c>
      <c r="L818" s="6" t="s">
        <v>1776</v>
      </c>
      <c r="M818" s="6" t="s">
        <v>1780</v>
      </c>
      <c r="N818" s="6" t="s">
        <v>64</v>
      </c>
      <c r="O818" s="42" t="str">
        <f t="shared" si="12"/>
        <v>12544</v>
      </c>
    </row>
    <row r="819" spans="1:15" hidden="1">
      <c r="A819" s="6" t="s">
        <v>3056</v>
      </c>
      <c r="B819" s="6" t="s">
        <v>3057</v>
      </c>
      <c r="C819" s="6" t="s">
        <v>1638</v>
      </c>
      <c r="D819" s="6" t="s">
        <v>1775</v>
      </c>
      <c r="E819" s="6" t="s">
        <v>39</v>
      </c>
      <c r="F819" s="6" t="s">
        <v>40</v>
      </c>
      <c r="G819" s="6" t="s">
        <v>1213</v>
      </c>
      <c r="H819" s="6" t="s">
        <v>1214</v>
      </c>
      <c r="I819" s="6" t="s">
        <v>705</v>
      </c>
      <c r="J819" s="6" t="s">
        <v>38</v>
      </c>
      <c r="K819" s="6" t="s">
        <v>1776</v>
      </c>
      <c r="L819" s="6" t="s">
        <v>1776</v>
      </c>
      <c r="M819" s="6" t="s">
        <v>1780</v>
      </c>
      <c r="N819" s="6" t="s">
        <v>64</v>
      </c>
      <c r="O819" s="42" t="str">
        <f t="shared" si="12"/>
        <v>12545</v>
      </c>
    </row>
    <row r="820" spans="1:15" hidden="1">
      <c r="A820" s="6" t="s">
        <v>3058</v>
      </c>
      <c r="B820" s="6" t="s">
        <v>3059</v>
      </c>
      <c r="C820" s="6" t="s">
        <v>1181</v>
      </c>
      <c r="D820" s="6" t="s">
        <v>1775</v>
      </c>
      <c r="E820" s="6" t="s">
        <v>39</v>
      </c>
      <c r="F820" s="6" t="s">
        <v>40</v>
      </c>
      <c r="G820" s="6" t="s">
        <v>495</v>
      </c>
      <c r="H820" s="6" t="s">
        <v>62</v>
      </c>
      <c r="I820" s="6" t="s">
        <v>705</v>
      </c>
      <c r="J820" s="6" t="s">
        <v>38</v>
      </c>
      <c r="K820" s="6" t="s">
        <v>1776</v>
      </c>
      <c r="L820" s="6" t="s">
        <v>1776</v>
      </c>
      <c r="M820" s="6" t="s">
        <v>1780</v>
      </c>
      <c r="N820" s="6" t="s">
        <v>64</v>
      </c>
      <c r="O820" s="42" t="str">
        <f t="shared" si="12"/>
        <v>12546</v>
      </c>
    </row>
    <row r="821" spans="1:15" hidden="1">
      <c r="A821" s="6" t="s">
        <v>3060</v>
      </c>
      <c r="B821" s="6" t="s">
        <v>3061</v>
      </c>
      <c r="C821" s="6" t="s">
        <v>1205</v>
      </c>
      <c r="D821" s="6" t="s">
        <v>1775</v>
      </c>
      <c r="E821" s="6" t="s">
        <v>39</v>
      </c>
      <c r="F821" s="6" t="s">
        <v>40</v>
      </c>
      <c r="G821" s="6" t="s">
        <v>109</v>
      </c>
      <c r="H821" s="6" t="s">
        <v>123</v>
      </c>
      <c r="I821" s="6" t="s">
        <v>705</v>
      </c>
      <c r="J821" s="6" t="s">
        <v>38</v>
      </c>
      <c r="K821" s="6" t="s">
        <v>1776</v>
      </c>
      <c r="L821" s="6" t="s">
        <v>1776</v>
      </c>
      <c r="M821" s="6" t="s">
        <v>1780</v>
      </c>
      <c r="N821" s="6" t="s">
        <v>64</v>
      </c>
      <c r="O821" s="42" t="str">
        <f t="shared" si="12"/>
        <v>12547</v>
      </c>
    </row>
    <row r="822" spans="1:15" hidden="1">
      <c r="A822" s="6" t="s">
        <v>2490</v>
      </c>
      <c r="B822" s="6" t="s">
        <v>2491</v>
      </c>
      <c r="C822" s="6" t="s">
        <v>1206</v>
      </c>
      <c r="D822" s="6" t="s">
        <v>1775</v>
      </c>
      <c r="E822" s="6" t="s">
        <v>39</v>
      </c>
      <c r="F822" s="6" t="s">
        <v>40</v>
      </c>
      <c r="G822" s="6" t="s">
        <v>109</v>
      </c>
      <c r="H822" s="6" t="s">
        <v>123</v>
      </c>
      <c r="I822" s="6" t="s">
        <v>705</v>
      </c>
      <c r="J822" s="6" t="s">
        <v>38</v>
      </c>
      <c r="K822" s="6" t="s">
        <v>1776</v>
      </c>
      <c r="L822" s="6" t="s">
        <v>1776</v>
      </c>
      <c r="M822" s="6" t="s">
        <v>1780</v>
      </c>
      <c r="N822" s="6" t="s">
        <v>64</v>
      </c>
      <c r="O822" s="42" t="str">
        <f t="shared" si="12"/>
        <v>12548</v>
      </c>
    </row>
    <row r="823" spans="1:15" hidden="1">
      <c r="A823" s="6" t="s">
        <v>3064</v>
      </c>
      <c r="B823" s="6" t="s">
        <v>3065</v>
      </c>
      <c r="C823" s="6" t="s">
        <v>1207</v>
      </c>
      <c r="D823" s="6" t="s">
        <v>1775</v>
      </c>
      <c r="E823" s="6" t="s">
        <v>39</v>
      </c>
      <c r="F823" s="6" t="s">
        <v>40</v>
      </c>
      <c r="G823" s="6" t="s">
        <v>109</v>
      </c>
      <c r="H823" s="6" t="s">
        <v>261</v>
      </c>
      <c r="I823" s="6" t="s">
        <v>705</v>
      </c>
      <c r="J823" s="6" t="s">
        <v>38</v>
      </c>
      <c r="K823" s="6" t="s">
        <v>1776</v>
      </c>
      <c r="L823" s="6" t="s">
        <v>1776</v>
      </c>
      <c r="M823" s="6" t="s">
        <v>1780</v>
      </c>
      <c r="N823" s="6" t="s">
        <v>64</v>
      </c>
      <c r="O823" s="42" t="str">
        <f t="shared" si="12"/>
        <v>12549</v>
      </c>
    </row>
    <row r="824" spans="1:15" hidden="1">
      <c r="A824" s="6" t="s">
        <v>3526</v>
      </c>
      <c r="B824" s="6" t="s">
        <v>3527</v>
      </c>
      <c r="C824" s="6" t="s">
        <v>1298</v>
      </c>
      <c r="D824" s="6" t="s">
        <v>1775</v>
      </c>
      <c r="E824" s="6" t="s">
        <v>39</v>
      </c>
      <c r="F824" s="6" t="s">
        <v>165</v>
      </c>
      <c r="G824" s="6" t="s">
        <v>166</v>
      </c>
      <c r="H824" s="6" t="s">
        <v>170</v>
      </c>
      <c r="I824" s="6" t="s">
        <v>705</v>
      </c>
      <c r="J824" s="6" t="s">
        <v>38</v>
      </c>
      <c r="K824" s="6" t="s">
        <v>1776</v>
      </c>
      <c r="L824" s="6" t="s">
        <v>1776</v>
      </c>
      <c r="M824" s="6" t="s">
        <v>1780</v>
      </c>
      <c r="N824" s="6" t="s">
        <v>64</v>
      </c>
      <c r="O824" s="42" t="str">
        <f t="shared" si="12"/>
        <v>12550</v>
      </c>
    </row>
    <row r="825" spans="1:15" hidden="1">
      <c r="A825" s="6" t="s">
        <v>3084</v>
      </c>
      <c r="B825" s="6" t="s">
        <v>3085</v>
      </c>
      <c r="C825" s="6" t="s">
        <v>1583</v>
      </c>
      <c r="D825" s="6" t="s">
        <v>1775</v>
      </c>
      <c r="E825" s="6" t="s">
        <v>39</v>
      </c>
      <c r="F825" s="6" t="s">
        <v>40</v>
      </c>
      <c r="G825" s="6" t="s">
        <v>102</v>
      </c>
      <c r="H825" s="6" t="s">
        <v>291</v>
      </c>
      <c r="I825" s="6" t="s">
        <v>1185</v>
      </c>
      <c r="J825" s="6" t="s">
        <v>38</v>
      </c>
      <c r="K825" s="6" t="s">
        <v>1776</v>
      </c>
      <c r="L825" s="6" t="s">
        <v>1776</v>
      </c>
      <c r="M825" s="6" t="s">
        <v>1780</v>
      </c>
      <c r="N825" s="6" t="s">
        <v>64</v>
      </c>
      <c r="O825" s="42" t="str">
        <f t="shared" si="12"/>
        <v>12551</v>
      </c>
    </row>
    <row r="826" spans="1:15" hidden="1">
      <c r="A826" s="6" t="s">
        <v>3086</v>
      </c>
      <c r="B826" s="6" t="s">
        <v>3087</v>
      </c>
      <c r="C826" s="6" t="s">
        <v>1639</v>
      </c>
      <c r="D826" s="6" t="s">
        <v>1775</v>
      </c>
      <c r="E826" s="6" t="s">
        <v>39</v>
      </c>
      <c r="F826" s="6" t="s">
        <v>40</v>
      </c>
      <c r="G826" s="6" t="s">
        <v>56</v>
      </c>
      <c r="H826" s="6" t="s">
        <v>291</v>
      </c>
      <c r="I826" s="6" t="s">
        <v>1185</v>
      </c>
      <c r="J826" s="6" t="s">
        <v>38</v>
      </c>
      <c r="K826" s="6" t="s">
        <v>1776</v>
      </c>
      <c r="L826" s="6" t="s">
        <v>1776</v>
      </c>
      <c r="M826" s="6" t="s">
        <v>1780</v>
      </c>
      <c r="N826" s="6" t="s">
        <v>64</v>
      </c>
      <c r="O826" s="42" t="str">
        <f t="shared" si="12"/>
        <v>12552</v>
      </c>
    </row>
    <row r="827" spans="1:15" hidden="1">
      <c r="A827" s="6" t="s">
        <v>3088</v>
      </c>
      <c r="B827" s="6" t="s">
        <v>3089</v>
      </c>
      <c r="C827" s="6" t="s">
        <v>1300</v>
      </c>
      <c r="D827" s="6" t="s">
        <v>1775</v>
      </c>
      <c r="E827" s="6" t="s">
        <v>39</v>
      </c>
      <c r="F827" s="6" t="s">
        <v>40</v>
      </c>
      <c r="G827" s="6" t="s">
        <v>102</v>
      </c>
      <c r="H827" s="6" t="s">
        <v>291</v>
      </c>
      <c r="I827" s="6" t="s">
        <v>1185</v>
      </c>
      <c r="J827" s="6" t="s">
        <v>38</v>
      </c>
      <c r="K827" s="6" t="s">
        <v>1776</v>
      </c>
      <c r="L827" s="6" t="s">
        <v>1776</v>
      </c>
      <c r="M827" s="6" t="s">
        <v>1780</v>
      </c>
      <c r="N827" s="6" t="s">
        <v>64</v>
      </c>
      <c r="O827" s="42" t="str">
        <f t="shared" si="12"/>
        <v>12553</v>
      </c>
    </row>
    <row r="828" spans="1:15" hidden="1">
      <c r="A828" s="6" t="s">
        <v>2993</v>
      </c>
      <c r="B828" s="6" t="s">
        <v>2994</v>
      </c>
      <c r="C828" s="6" t="s">
        <v>1573</v>
      </c>
      <c r="D828" s="6" t="s">
        <v>1775</v>
      </c>
      <c r="E828" s="6" t="s">
        <v>39</v>
      </c>
      <c r="F828" s="6" t="s">
        <v>40</v>
      </c>
      <c r="G828" s="6" t="s">
        <v>102</v>
      </c>
      <c r="H828" s="6" t="s">
        <v>62</v>
      </c>
      <c r="I828" s="6" t="s">
        <v>1185</v>
      </c>
      <c r="J828" s="6" t="s">
        <v>38</v>
      </c>
      <c r="K828" s="6" t="s">
        <v>1776</v>
      </c>
      <c r="L828" s="6" t="s">
        <v>1776</v>
      </c>
      <c r="M828" s="6" t="s">
        <v>1780</v>
      </c>
      <c r="N828" s="6" t="s">
        <v>64</v>
      </c>
      <c r="O828" s="42" t="str">
        <f t="shared" si="12"/>
        <v>12554</v>
      </c>
    </row>
    <row r="829" spans="1:15" hidden="1">
      <c r="A829" s="6" t="s">
        <v>3090</v>
      </c>
      <c r="B829" s="6" t="s">
        <v>3091</v>
      </c>
      <c r="C829" s="6" t="s">
        <v>1301</v>
      </c>
      <c r="D829" s="6" t="s">
        <v>1775</v>
      </c>
      <c r="E829" s="6" t="s">
        <v>39</v>
      </c>
      <c r="F829" s="6" t="s">
        <v>40</v>
      </c>
      <c r="G829" s="6" t="s">
        <v>106</v>
      </c>
      <c r="H829" s="6" t="s">
        <v>291</v>
      </c>
      <c r="I829" s="6" t="s">
        <v>1185</v>
      </c>
      <c r="J829" s="6" t="s">
        <v>38</v>
      </c>
      <c r="K829" s="6" t="s">
        <v>1776</v>
      </c>
      <c r="L829" s="6" t="s">
        <v>1776</v>
      </c>
      <c r="M829" s="6" t="s">
        <v>1780</v>
      </c>
      <c r="N829" s="6" t="s">
        <v>64</v>
      </c>
      <c r="O829" s="42" t="str">
        <f t="shared" si="12"/>
        <v>12556</v>
      </c>
    </row>
    <row r="830" spans="1:15" hidden="1">
      <c r="A830" s="6" t="s">
        <v>3092</v>
      </c>
      <c r="B830" s="6" t="s">
        <v>3093</v>
      </c>
      <c r="C830" s="6" t="s">
        <v>1451</v>
      </c>
      <c r="D830" s="6" t="s">
        <v>1775</v>
      </c>
      <c r="E830" s="6" t="s">
        <v>39</v>
      </c>
      <c r="F830" s="6" t="s">
        <v>40</v>
      </c>
      <c r="G830" s="6" t="s">
        <v>106</v>
      </c>
      <c r="H830" s="6" t="s">
        <v>62</v>
      </c>
      <c r="I830" s="6" t="s">
        <v>1185</v>
      </c>
      <c r="J830" s="6" t="s">
        <v>38</v>
      </c>
      <c r="K830" s="6" t="s">
        <v>1776</v>
      </c>
      <c r="L830" s="6" t="s">
        <v>1776</v>
      </c>
      <c r="M830" s="6" t="s">
        <v>1780</v>
      </c>
      <c r="N830" s="6" t="s">
        <v>64</v>
      </c>
      <c r="O830" s="42" t="str">
        <f t="shared" si="12"/>
        <v>12557</v>
      </c>
    </row>
    <row r="831" spans="1:15" hidden="1">
      <c r="A831" s="6" t="s">
        <v>2217</v>
      </c>
      <c r="B831" s="6" t="s">
        <v>2218</v>
      </c>
      <c r="C831" s="6" t="s">
        <v>1209</v>
      </c>
      <c r="D831" s="6" t="s">
        <v>1775</v>
      </c>
      <c r="E831" s="6" t="s">
        <v>39</v>
      </c>
      <c r="F831" s="6" t="s">
        <v>40</v>
      </c>
      <c r="G831" s="6" t="s">
        <v>87</v>
      </c>
      <c r="H831" s="6" t="s">
        <v>291</v>
      </c>
      <c r="I831" s="6" t="s">
        <v>1185</v>
      </c>
      <c r="J831" s="6" t="s">
        <v>38</v>
      </c>
      <c r="K831" s="6" t="s">
        <v>1776</v>
      </c>
      <c r="L831" s="6" t="s">
        <v>1776</v>
      </c>
      <c r="M831" s="6" t="s">
        <v>1780</v>
      </c>
      <c r="N831" s="6" t="s">
        <v>64</v>
      </c>
      <c r="O831" s="42" t="str">
        <f t="shared" si="12"/>
        <v>12558</v>
      </c>
    </row>
    <row r="832" spans="1:15" hidden="1">
      <c r="A832" s="6" t="s">
        <v>3096</v>
      </c>
      <c r="B832" s="6" t="s">
        <v>3097</v>
      </c>
      <c r="C832" s="6" t="s">
        <v>1584</v>
      </c>
      <c r="D832" s="6" t="s">
        <v>1775</v>
      </c>
      <c r="E832" s="6" t="s">
        <v>39</v>
      </c>
      <c r="F832" s="6" t="s">
        <v>40</v>
      </c>
      <c r="G832" s="6" t="s">
        <v>87</v>
      </c>
      <c r="H832" s="6" t="s">
        <v>291</v>
      </c>
      <c r="I832" s="6" t="s">
        <v>1185</v>
      </c>
      <c r="J832" s="6" t="s">
        <v>38</v>
      </c>
      <c r="K832" s="6" t="s">
        <v>1776</v>
      </c>
      <c r="L832" s="6" t="s">
        <v>1776</v>
      </c>
      <c r="M832" s="6" t="s">
        <v>1780</v>
      </c>
      <c r="N832" s="6" t="s">
        <v>64</v>
      </c>
      <c r="O832" s="42" t="str">
        <f t="shared" si="12"/>
        <v>12559</v>
      </c>
    </row>
    <row r="833" spans="1:15" hidden="1">
      <c r="A833" s="6" t="s">
        <v>3098</v>
      </c>
      <c r="B833" s="6" t="s">
        <v>3099</v>
      </c>
      <c r="C833" s="6" t="s">
        <v>1452</v>
      </c>
      <c r="D833" s="6" t="s">
        <v>1775</v>
      </c>
      <c r="E833" s="6" t="s">
        <v>39</v>
      </c>
      <c r="F833" s="6" t="s">
        <v>40</v>
      </c>
      <c r="G833" s="6" t="s">
        <v>87</v>
      </c>
      <c r="H833" s="6" t="s">
        <v>509</v>
      </c>
      <c r="I833" s="6" t="s">
        <v>1185</v>
      </c>
      <c r="J833" s="6" t="s">
        <v>38</v>
      </c>
      <c r="K833" s="6" t="s">
        <v>1776</v>
      </c>
      <c r="L833" s="6" t="s">
        <v>1776</v>
      </c>
      <c r="M833" s="6" t="s">
        <v>1780</v>
      </c>
      <c r="N833" s="6" t="s">
        <v>195</v>
      </c>
      <c r="O833" s="42" t="str">
        <f t="shared" si="12"/>
        <v>12560</v>
      </c>
    </row>
    <row r="834" spans="1:15" hidden="1">
      <c r="A834" s="6" t="s">
        <v>3100</v>
      </c>
      <c r="B834" s="6" t="s">
        <v>3101</v>
      </c>
      <c r="C834" s="6" t="s">
        <v>1184</v>
      </c>
      <c r="D834" s="6" t="s">
        <v>1775</v>
      </c>
      <c r="E834" s="6" t="s">
        <v>39</v>
      </c>
      <c r="F834" s="6" t="s">
        <v>40</v>
      </c>
      <c r="G834" s="6" t="s">
        <v>233</v>
      </c>
      <c r="H834" s="6" t="s">
        <v>291</v>
      </c>
      <c r="I834" s="6" t="s">
        <v>1185</v>
      </c>
      <c r="J834" s="6" t="s">
        <v>38</v>
      </c>
      <c r="K834" s="6" t="s">
        <v>1776</v>
      </c>
      <c r="L834" s="6" t="s">
        <v>1776</v>
      </c>
      <c r="M834" s="6" t="s">
        <v>1780</v>
      </c>
      <c r="N834" s="6" t="s">
        <v>64</v>
      </c>
      <c r="O834" s="42" t="str">
        <f t="shared" si="12"/>
        <v>12561</v>
      </c>
    </row>
    <row r="835" spans="1:15" hidden="1">
      <c r="A835" s="6" t="s">
        <v>3102</v>
      </c>
      <c r="B835" s="6" t="s">
        <v>3103</v>
      </c>
      <c r="C835" s="6" t="s">
        <v>1453</v>
      </c>
      <c r="D835" s="6" t="s">
        <v>1775</v>
      </c>
      <c r="E835" s="6" t="s">
        <v>39</v>
      </c>
      <c r="F835" s="6" t="s">
        <v>40</v>
      </c>
      <c r="G835" s="6" t="s">
        <v>233</v>
      </c>
      <c r="H835" s="6" t="s">
        <v>291</v>
      </c>
      <c r="I835" s="6" t="s">
        <v>1185</v>
      </c>
      <c r="J835" s="6" t="s">
        <v>38</v>
      </c>
      <c r="K835" s="6" t="s">
        <v>1776</v>
      </c>
      <c r="L835" s="6" t="s">
        <v>1776</v>
      </c>
      <c r="M835" s="6" t="s">
        <v>1780</v>
      </c>
      <c r="N835" s="6" t="s">
        <v>64</v>
      </c>
      <c r="O835" s="42" t="str">
        <f t="shared" si="12"/>
        <v>12562</v>
      </c>
    </row>
    <row r="836" spans="1:15" hidden="1">
      <c r="A836" s="6" t="s">
        <v>3104</v>
      </c>
      <c r="B836" s="6" t="s">
        <v>3105</v>
      </c>
      <c r="C836" s="6" t="s">
        <v>1454</v>
      </c>
      <c r="D836" s="6" t="s">
        <v>1775</v>
      </c>
      <c r="E836" s="6" t="s">
        <v>39</v>
      </c>
      <c r="F836" s="6" t="s">
        <v>40</v>
      </c>
      <c r="G836" s="6" t="s">
        <v>83</v>
      </c>
      <c r="H836" s="6" t="s">
        <v>291</v>
      </c>
      <c r="I836" s="6" t="s">
        <v>1185</v>
      </c>
      <c r="J836" s="6" t="s">
        <v>38</v>
      </c>
      <c r="K836" s="6" t="s">
        <v>1776</v>
      </c>
      <c r="L836" s="6" t="s">
        <v>1776</v>
      </c>
      <c r="M836" s="6" t="s">
        <v>1780</v>
      </c>
      <c r="N836" s="6" t="s">
        <v>64</v>
      </c>
      <c r="O836" s="42" t="str">
        <f t="shared" si="12"/>
        <v>12564</v>
      </c>
    </row>
    <row r="837" spans="1:15" hidden="1">
      <c r="A837" s="6" t="s">
        <v>3106</v>
      </c>
      <c r="B837" s="6" t="s">
        <v>3107</v>
      </c>
      <c r="C837" s="6" t="s">
        <v>1455</v>
      </c>
      <c r="D837" s="6" t="s">
        <v>1775</v>
      </c>
      <c r="E837" s="6" t="s">
        <v>39</v>
      </c>
      <c r="F837" s="6" t="s">
        <v>40</v>
      </c>
      <c r="G837" s="6" t="s">
        <v>83</v>
      </c>
      <c r="H837" s="6" t="s">
        <v>291</v>
      </c>
      <c r="I837" s="6" t="s">
        <v>1185</v>
      </c>
      <c r="J837" s="6" t="s">
        <v>38</v>
      </c>
      <c r="K837" s="6" t="s">
        <v>1776</v>
      </c>
      <c r="L837" s="6" t="s">
        <v>1776</v>
      </c>
      <c r="M837" s="6" t="s">
        <v>1780</v>
      </c>
      <c r="N837" s="6" t="s">
        <v>64</v>
      </c>
      <c r="O837" s="42" t="str">
        <f t="shared" si="12"/>
        <v>12565</v>
      </c>
    </row>
    <row r="838" spans="1:15" hidden="1">
      <c r="A838" s="6" t="s">
        <v>3108</v>
      </c>
      <c r="B838" s="6" t="s">
        <v>3109</v>
      </c>
      <c r="C838" s="6" t="s">
        <v>1585</v>
      </c>
      <c r="D838" s="6" t="s">
        <v>1775</v>
      </c>
      <c r="E838" s="6" t="s">
        <v>39</v>
      </c>
      <c r="F838" s="6" t="s">
        <v>40</v>
      </c>
      <c r="G838" s="6" t="s">
        <v>83</v>
      </c>
      <c r="H838" s="6" t="s">
        <v>291</v>
      </c>
      <c r="I838" s="6" t="s">
        <v>1185</v>
      </c>
      <c r="J838" s="6" t="s">
        <v>38</v>
      </c>
      <c r="K838" s="6" t="s">
        <v>1776</v>
      </c>
      <c r="L838" s="6" t="s">
        <v>1776</v>
      </c>
      <c r="M838" s="6" t="s">
        <v>1780</v>
      </c>
      <c r="N838" s="6" t="s">
        <v>64</v>
      </c>
      <c r="O838" s="42" t="str">
        <f t="shared" ref="O838:O901" si="13">A838</f>
        <v>12566</v>
      </c>
    </row>
    <row r="839" spans="1:15" hidden="1">
      <c r="A839" s="6" t="s">
        <v>3110</v>
      </c>
      <c r="B839" s="6" t="s">
        <v>3111</v>
      </c>
      <c r="C839" s="6" t="s">
        <v>1186</v>
      </c>
      <c r="D839" s="6" t="s">
        <v>1775</v>
      </c>
      <c r="E839" s="6" t="s">
        <v>39</v>
      </c>
      <c r="F839" s="6" t="s">
        <v>40</v>
      </c>
      <c r="G839" s="6" t="s">
        <v>249</v>
      </c>
      <c r="H839" s="6" t="s">
        <v>319</v>
      </c>
      <c r="I839" s="6" t="s">
        <v>1185</v>
      </c>
      <c r="J839" s="6" t="s">
        <v>38</v>
      </c>
      <c r="K839" s="6" t="s">
        <v>1776</v>
      </c>
      <c r="L839" s="6" t="s">
        <v>1776</v>
      </c>
      <c r="M839" s="6" t="s">
        <v>1780</v>
      </c>
      <c r="N839" s="6" t="s">
        <v>64</v>
      </c>
      <c r="O839" s="42" t="str">
        <f t="shared" si="13"/>
        <v>12567</v>
      </c>
    </row>
    <row r="840" spans="1:15" hidden="1">
      <c r="A840" s="6" t="s">
        <v>3112</v>
      </c>
      <c r="B840" s="6" t="s">
        <v>3113</v>
      </c>
      <c r="C840" s="6" t="s">
        <v>1640</v>
      </c>
      <c r="D840" s="6" t="s">
        <v>1775</v>
      </c>
      <c r="E840" s="6" t="s">
        <v>39</v>
      </c>
      <c r="F840" s="6" t="s">
        <v>40</v>
      </c>
      <c r="G840" s="6" t="s">
        <v>127</v>
      </c>
      <c r="H840" s="6" t="s">
        <v>509</v>
      </c>
      <c r="I840" s="6" t="s">
        <v>1185</v>
      </c>
      <c r="J840" s="6" t="s">
        <v>38</v>
      </c>
      <c r="K840" s="6" t="s">
        <v>1776</v>
      </c>
      <c r="L840" s="6" t="s">
        <v>1776</v>
      </c>
      <c r="M840" s="6" t="s">
        <v>1780</v>
      </c>
      <c r="N840" s="6" t="s">
        <v>195</v>
      </c>
      <c r="O840" s="42" t="str">
        <f t="shared" si="13"/>
        <v>12568</v>
      </c>
    </row>
    <row r="841" spans="1:15" hidden="1">
      <c r="A841" s="6" t="s">
        <v>3114</v>
      </c>
      <c r="B841" s="6" t="s">
        <v>3115</v>
      </c>
      <c r="C841" s="6" t="s">
        <v>1187</v>
      </c>
      <c r="D841" s="6" t="s">
        <v>1775</v>
      </c>
      <c r="E841" s="6" t="s">
        <v>39</v>
      </c>
      <c r="F841" s="6" t="s">
        <v>40</v>
      </c>
      <c r="G841" s="6" t="s">
        <v>127</v>
      </c>
      <c r="H841" s="6" t="s">
        <v>62</v>
      </c>
      <c r="I841" s="6" t="s">
        <v>1185</v>
      </c>
      <c r="J841" s="6" t="s">
        <v>38</v>
      </c>
      <c r="K841" s="6" t="s">
        <v>1776</v>
      </c>
      <c r="L841" s="6" t="s">
        <v>1776</v>
      </c>
      <c r="M841" s="6" t="s">
        <v>1780</v>
      </c>
      <c r="N841" s="6" t="s">
        <v>64</v>
      </c>
      <c r="O841" s="42" t="str">
        <f t="shared" si="13"/>
        <v>12569</v>
      </c>
    </row>
    <row r="842" spans="1:15" hidden="1">
      <c r="A842" s="6" t="s">
        <v>3116</v>
      </c>
      <c r="B842" s="6" t="s">
        <v>3117</v>
      </c>
      <c r="C842" s="6" t="s">
        <v>1302</v>
      </c>
      <c r="D842" s="6" t="s">
        <v>1775</v>
      </c>
      <c r="E842" s="6" t="s">
        <v>39</v>
      </c>
      <c r="F842" s="6" t="s">
        <v>40</v>
      </c>
      <c r="G842" s="6" t="s">
        <v>253</v>
      </c>
      <c r="H842" s="6" t="s">
        <v>258</v>
      </c>
      <c r="I842" s="6" t="s">
        <v>1185</v>
      </c>
      <c r="J842" s="6" t="s">
        <v>38</v>
      </c>
      <c r="K842" s="6" t="s">
        <v>1776</v>
      </c>
      <c r="L842" s="6" t="s">
        <v>1776</v>
      </c>
      <c r="M842" s="6" t="s">
        <v>1966</v>
      </c>
      <c r="N842" s="6" t="s">
        <v>64</v>
      </c>
      <c r="O842" s="42" t="str">
        <f t="shared" si="13"/>
        <v>12570</v>
      </c>
    </row>
    <row r="843" spans="1:15" hidden="1">
      <c r="A843" s="8" t="s">
        <v>3673</v>
      </c>
      <c r="B843" s="8" t="s">
        <v>1776</v>
      </c>
      <c r="C843" s="8" t="s">
        <v>1303</v>
      </c>
      <c r="D843" s="8" t="s">
        <v>85</v>
      </c>
      <c r="E843" s="8" t="s">
        <v>39</v>
      </c>
      <c r="F843" s="8" t="s">
        <v>40</v>
      </c>
      <c r="G843" s="8" t="s">
        <v>253</v>
      </c>
      <c r="H843" s="8" t="s">
        <v>258</v>
      </c>
      <c r="I843" s="8" t="s">
        <v>1185</v>
      </c>
      <c r="J843" s="8" t="s">
        <v>38</v>
      </c>
      <c r="K843" s="6" t="s">
        <v>1776</v>
      </c>
      <c r="L843" s="8" t="s">
        <v>524</v>
      </c>
      <c r="M843" s="8" t="s">
        <v>1966</v>
      </c>
      <c r="N843" s="8" t="s">
        <v>64</v>
      </c>
      <c r="O843" s="42" t="str">
        <f t="shared" si="13"/>
        <v>12571</v>
      </c>
    </row>
    <row r="844" spans="1:15" hidden="1">
      <c r="A844" s="6" t="s">
        <v>3118</v>
      </c>
      <c r="B844" s="6" t="s">
        <v>3119</v>
      </c>
      <c r="C844" s="6" t="s">
        <v>1456</v>
      </c>
      <c r="D844" s="6" t="s">
        <v>1775</v>
      </c>
      <c r="E844" s="6" t="s">
        <v>39</v>
      </c>
      <c r="F844" s="6" t="s">
        <v>40</v>
      </c>
      <c r="G844" s="6" t="s">
        <v>253</v>
      </c>
      <c r="H844" s="6" t="s">
        <v>258</v>
      </c>
      <c r="I844" s="6" t="s">
        <v>1185</v>
      </c>
      <c r="J844" s="6" t="s">
        <v>38</v>
      </c>
      <c r="K844" s="6" t="s">
        <v>1776</v>
      </c>
      <c r="L844" s="6" t="s">
        <v>1776</v>
      </c>
      <c r="M844" s="6" t="s">
        <v>1966</v>
      </c>
      <c r="N844" s="6" t="s">
        <v>64</v>
      </c>
      <c r="O844" s="42" t="str">
        <f t="shared" si="13"/>
        <v>12572</v>
      </c>
    </row>
    <row r="845" spans="1:15" hidden="1">
      <c r="A845" s="6" t="s">
        <v>3120</v>
      </c>
      <c r="B845" s="6" t="s">
        <v>3121</v>
      </c>
      <c r="C845" s="6" t="s">
        <v>1641</v>
      </c>
      <c r="D845" s="6" t="s">
        <v>1775</v>
      </c>
      <c r="E845" s="6" t="s">
        <v>39</v>
      </c>
      <c r="F845" s="6" t="s">
        <v>40</v>
      </c>
      <c r="G845" s="6" t="s">
        <v>287</v>
      </c>
      <c r="H845" s="6" t="s">
        <v>319</v>
      </c>
      <c r="I845" s="6" t="s">
        <v>1185</v>
      </c>
      <c r="J845" s="6" t="s">
        <v>38</v>
      </c>
      <c r="K845" s="6" t="s">
        <v>1776</v>
      </c>
      <c r="L845" s="6" t="s">
        <v>1776</v>
      </c>
      <c r="M845" s="6" t="s">
        <v>1780</v>
      </c>
      <c r="N845" s="6" t="s">
        <v>64</v>
      </c>
      <c r="O845" s="42" t="str">
        <f t="shared" si="13"/>
        <v>12573</v>
      </c>
    </row>
    <row r="846" spans="1:15" hidden="1">
      <c r="A846" s="6" t="s">
        <v>3122</v>
      </c>
      <c r="B846" s="6" t="s">
        <v>3123</v>
      </c>
      <c r="C846" s="6" t="s">
        <v>1210</v>
      </c>
      <c r="D846" s="6" t="s">
        <v>1775</v>
      </c>
      <c r="E846" s="6" t="s">
        <v>39</v>
      </c>
      <c r="F846" s="6" t="s">
        <v>40</v>
      </c>
      <c r="G846" s="6" t="s">
        <v>287</v>
      </c>
      <c r="H846" s="6" t="s">
        <v>1211</v>
      </c>
      <c r="I846" s="6" t="s">
        <v>1185</v>
      </c>
      <c r="J846" s="6" t="s">
        <v>38</v>
      </c>
      <c r="K846" s="6" t="s">
        <v>1776</v>
      </c>
      <c r="L846" s="6" t="s">
        <v>1776</v>
      </c>
      <c r="M846" s="6" t="s">
        <v>1780</v>
      </c>
      <c r="N846" s="6" t="s">
        <v>64</v>
      </c>
      <c r="O846" s="42" t="str">
        <f t="shared" si="13"/>
        <v>12575</v>
      </c>
    </row>
    <row r="847" spans="1:15" hidden="1">
      <c r="A847" s="6" t="s">
        <v>3124</v>
      </c>
      <c r="B847" s="6" t="s">
        <v>3125</v>
      </c>
      <c r="C847" s="6" t="s">
        <v>1212</v>
      </c>
      <c r="D847" s="6" t="s">
        <v>1775</v>
      </c>
      <c r="E847" s="6" t="s">
        <v>39</v>
      </c>
      <c r="F847" s="6" t="s">
        <v>40</v>
      </c>
      <c r="G847" s="6" t="s">
        <v>1213</v>
      </c>
      <c r="H847" s="6" t="s">
        <v>1214</v>
      </c>
      <c r="I847" s="6" t="s">
        <v>1185</v>
      </c>
      <c r="J847" s="6" t="s">
        <v>38</v>
      </c>
      <c r="K847" s="6" t="s">
        <v>1776</v>
      </c>
      <c r="L847" s="6" t="s">
        <v>1776</v>
      </c>
      <c r="M847" s="6" t="s">
        <v>1780</v>
      </c>
      <c r="N847" s="6" t="s">
        <v>64</v>
      </c>
      <c r="O847" s="42" t="str">
        <f t="shared" si="13"/>
        <v>12576</v>
      </c>
    </row>
    <row r="848" spans="1:15" hidden="1">
      <c r="A848" s="6" t="s">
        <v>3126</v>
      </c>
      <c r="B848" s="6" t="s">
        <v>3127</v>
      </c>
      <c r="C848" s="6" t="s">
        <v>1586</v>
      </c>
      <c r="D848" s="6" t="s">
        <v>1775</v>
      </c>
      <c r="E848" s="6" t="s">
        <v>39</v>
      </c>
      <c r="F848" s="6" t="s">
        <v>40</v>
      </c>
      <c r="G848" s="6" t="s">
        <v>287</v>
      </c>
      <c r="H848" s="6" t="s">
        <v>319</v>
      </c>
      <c r="I848" s="6" t="s">
        <v>1185</v>
      </c>
      <c r="J848" s="6" t="s">
        <v>38</v>
      </c>
      <c r="K848" s="6" t="s">
        <v>1776</v>
      </c>
      <c r="L848" s="6" t="s">
        <v>1776</v>
      </c>
      <c r="M848" s="6" t="s">
        <v>1780</v>
      </c>
      <c r="N848" s="6" t="s">
        <v>64</v>
      </c>
      <c r="O848" s="42" t="str">
        <f t="shared" si="13"/>
        <v>12577</v>
      </c>
    </row>
    <row r="849" spans="1:15" hidden="1">
      <c r="A849" s="6" t="s">
        <v>3128</v>
      </c>
      <c r="B849" s="6" t="s">
        <v>3129</v>
      </c>
      <c r="C849" s="6" t="s">
        <v>1642</v>
      </c>
      <c r="D849" s="6" t="s">
        <v>1775</v>
      </c>
      <c r="E849" s="6" t="s">
        <v>39</v>
      </c>
      <c r="F849" s="6" t="s">
        <v>40</v>
      </c>
      <c r="G849" s="6" t="s">
        <v>1162</v>
      </c>
      <c r="H849" s="6" t="s">
        <v>1570</v>
      </c>
      <c r="I849" s="6" t="s">
        <v>1185</v>
      </c>
      <c r="J849" s="6" t="s">
        <v>38</v>
      </c>
      <c r="K849" s="6" t="s">
        <v>1776</v>
      </c>
      <c r="L849" s="6" t="s">
        <v>1776</v>
      </c>
      <c r="M849" s="6" t="s">
        <v>1780</v>
      </c>
      <c r="N849" s="6" t="s">
        <v>64</v>
      </c>
      <c r="O849" s="42" t="str">
        <f t="shared" si="13"/>
        <v>12578</v>
      </c>
    </row>
    <row r="850" spans="1:15" hidden="1">
      <c r="A850" s="6" t="s">
        <v>3130</v>
      </c>
      <c r="B850" s="6" t="s">
        <v>3131</v>
      </c>
      <c r="C850" s="6" t="s">
        <v>1304</v>
      </c>
      <c r="D850" s="6" t="s">
        <v>1775</v>
      </c>
      <c r="E850" s="6" t="s">
        <v>39</v>
      </c>
      <c r="F850" s="6" t="s">
        <v>40</v>
      </c>
      <c r="G850" s="6" t="s">
        <v>1154</v>
      </c>
      <c r="H850" s="6" t="s">
        <v>509</v>
      </c>
      <c r="I850" s="6" t="s">
        <v>1185</v>
      </c>
      <c r="J850" s="6" t="s">
        <v>38</v>
      </c>
      <c r="K850" s="6" t="s">
        <v>1776</v>
      </c>
      <c r="L850" s="6" t="s">
        <v>1776</v>
      </c>
      <c r="M850" s="6" t="s">
        <v>1780</v>
      </c>
      <c r="N850" s="6" t="s">
        <v>195</v>
      </c>
      <c r="O850" s="42" t="str">
        <f t="shared" si="13"/>
        <v>12579</v>
      </c>
    </row>
    <row r="851" spans="1:15" hidden="1">
      <c r="A851" s="6" t="s">
        <v>3132</v>
      </c>
      <c r="B851" s="6" t="s">
        <v>3133</v>
      </c>
      <c r="C851" s="6" t="s">
        <v>1305</v>
      </c>
      <c r="D851" s="6" t="s">
        <v>1775</v>
      </c>
      <c r="E851" s="6" t="s">
        <v>39</v>
      </c>
      <c r="F851" s="6" t="s">
        <v>40</v>
      </c>
      <c r="G851" s="6" t="s">
        <v>1154</v>
      </c>
      <c r="H851" s="6" t="s">
        <v>62</v>
      </c>
      <c r="I851" s="6" t="s">
        <v>1185</v>
      </c>
      <c r="J851" s="6" t="s">
        <v>38</v>
      </c>
      <c r="K851" s="6" t="s">
        <v>1776</v>
      </c>
      <c r="L851" s="6" t="s">
        <v>1776</v>
      </c>
      <c r="M851" s="6" t="s">
        <v>1780</v>
      </c>
      <c r="N851" s="6" t="s">
        <v>64</v>
      </c>
      <c r="O851" s="42" t="str">
        <f t="shared" si="13"/>
        <v>12581</v>
      </c>
    </row>
    <row r="852" spans="1:15" hidden="1">
      <c r="A852" s="6" t="s">
        <v>3134</v>
      </c>
      <c r="B852" s="6" t="s">
        <v>3135</v>
      </c>
      <c r="C852" s="6" t="s">
        <v>1306</v>
      </c>
      <c r="D852" s="6" t="s">
        <v>1775</v>
      </c>
      <c r="E852" s="6" t="s">
        <v>39</v>
      </c>
      <c r="F852" s="6" t="s">
        <v>40</v>
      </c>
      <c r="G852" s="6" t="s">
        <v>1154</v>
      </c>
      <c r="H852" s="6" t="s">
        <v>291</v>
      </c>
      <c r="I852" s="6" t="s">
        <v>1185</v>
      </c>
      <c r="J852" s="6" t="s">
        <v>38</v>
      </c>
      <c r="K852" s="6" t="s">
        <v>1776</v>
      </c>
      <c r="L852" s="6" t="s">
        <v>1776</v>
      </c>
      <c r="M852" s="6" t="s">
        <v>1780</v>
      </c>
      <c r="N852" s="6" t="s">
        <v>64</v>
      </c>
      <c r="O852" s="42" t="str">
        <f t="shared" si="13"/>
        <v>12582</v>
      </c>
    </row>
    <row r="853" spans="1:15" hidden="1">
      <c r="A853" s="6" t="s">
        <v>3136</v>
      </c>
      <c r="B853" s="6" t="s">
        <v>3137</v>
      </c>
      <c r="C853" s="6" t="s">
        <v>1215</v>
      </c>
      <c r="D853" s="6" t="s">
        <v>1775</v>
      </c>
      <c r="E853" s="6" t="s">
        <v>39</v>
      </c>
      <c r="F853" s="6" t="s">
        <v>40</v>
      </c>
      <c r="G853" s="6" t="s">
        <v>1154</v>
      </c>
      <c r="H853" s="6" t="s">
        <v>291</v>
      </c>
      <c r="I853" s="6" t="s">
        <v>1185</v>
      </c>
      <c r="J853" s="6" t="s">
        <v>38</v>
      </c>
      <c r="K853" s="6" t="s">
        <v>1776</v>
      </c>
      <c r="L853" s="6" t="s">
        <v>1776</v>
      </c>
      <c r="M853" s="6" t="s">
        <v>1780</v>
      </c>
      <c r="N853" s="6" t="s">
        <v>64</v>
      </c>
      <c r="O853" s="42" t="str">
        <f t="shared" si="13"/>
        <v>12583</v>
      </c>
    </row>
    <row r="854" spans="1:15" hidden="1">
      <c r="A854" s="6" t="s">
        <v>3138</v>
      </c>
      <c r="B854" s="6" t="s">
        <v>3139</v>
      </c>
      <c r="C854" s="6" t="s">
        <v>1188</v>
      </c>
      <c r="D854" s="6" t="s">
        <v>1775</v>
      </c>
      <c r="E854" s="6" t="s">
        <v>39</v>
      </c>
      <c r="F854" s="6" t="s">
        <v>40</v>
      </c>
      <c r="G854" s="6" t="s">
        <v>1154</v>
      </c>
      <c r="H854" s="6" t="s">
        <v>291</v>
      </c>
      <c r="I854" s="6" t="s">
        <v>1185</v>
      </c>
      <c r="J854" s="6" t="s">
        <v>38</v>
      </c>
      <c r="K854" s="6" t="s">
        <v>1776</v>
      </c>
      <c r="L854" s="6" t="s">
        <v>1776</v>
      </c>
      <c r="M854" s="6" t="s">
        <v>1780</v>
      </c>
      <c r="N854" s="6" t="s">
        <v>64</v>
      </c>
      <c r="O854" s="42" t="str">
        <f t="shared" si="13"/>
        <v>12584</v>
      </c>
    </row>
    <row r="855" spans="1:15" hidden="1">
      <c r="A855" s="6" t="s">
        <v>3140</v>
      </c>
      <c r="B855" s="6" t="s">
        <v>3141</v>
      </c>
      <c r="C855" s="6" t="s">
        <v>1216</v>
      </c>
      <c r="D855" s="6" t="s">
        <v>1775</v>
      </c>
      <c r="E855" s="6" t="s">
        <v>39</v>
      </c>
      <c r="F855" s="6" t="s">
        <v>40</v>
      </c>
      <c r="G855" s="6" t="s">
        <v>1154</v>
      </c>
      <c r="H855" s="6" t="s">
        <v>291</v>
      </c>
      <c r="I855" s="6" t="s">
        <v>1185</v>
      </c>
      <c r="J855" s="6" t="s">
        <v>38</v>
      </c>
      <c r="K855" s="6" t="s">
        <v>1776</v>
      </c>
      <c r="L855" s="6" t="s">
        <v>1776</v>
      </c>
      <c r="M855" s="6" t="s">
        <v>1780</v>
      </c>
      <c r="N855" s="6" t="s">
        <v>64</v>
      </c>
      <c r="O855" s="42" t="str">
        <f t="shared" si="13"/>
        <v>12585</v>
      </c>
    </row>
    <row r="856" spans="1:15" hidden="1">
      <c r="A856" s="6" t="s">
        <v>3142</v>
      </c>
      <c r="B856" s="6" t="s">
        <v>3143</v>
      </c>
      <c r="C856" s="6" t="s">
        <v>1307</v>
      </c>
      <c r="D856" s="6" t="s">
        <v>1775</v>
      </c>
      <c r="E856" s="6" t="s">
        <v>39</v>
      </c>
      <c r="F856" s="6" t="s">
        <v>40</v>
      </c>
      <c r="G856" s="6" t="s">
        <v>1154</v>
      </c>
      <c r="H856" s="6" t="s">
        <v>509</v>
      </c>
      <c r="I856" s="6" t="s">
        <v>1185</v>
      </c>
      <c r="J856" s="6" t="s">
        <v>38</v>
      </c>
      <c r="K856" s="6" t="s">
        <v>1776</v>
      </c>
      <c r="L856" s="6" t="s">
        <v>1776</v>
      </c>
      <c r="M856" s="6" t="s">
        <v>1780</v>
      </c>
      <c r="N856" s="6" t="s">
        <v>195</v>
      </c>
      <c r="O856" s="42" t="str">
        <f t="shared" si="13"/>
        <v>12586</v>
      </c>
    </row>
    <row r="857" spans="1:15" hidden="1">
      <c r="A857" s="6" t="s">
        <v>3144</v>
      </c>
      <c r="B857" s="6" t="s">
        <v>3145</v>
      </c>
      <c r="C857" s="6" t="s">
        <v>1457</v>
      </c>
      <c r="D857" s="6" t="s">
        <v>1775</v>
      </c>
      <c r="E857" s="6" t="s">
        <v>39</v>
      </c>
      <c r="F857" s="6" t="s">
        <v>40</v>
      </c>
      <c r="G857" s="6" t="s">
        <v>1154</v>
      </c>
      <c r="H857" s="6" t="s">
        <v>62</v>
      </c>
      <c r="I857" s="6" t="s">
        <v>1185</v>
      </c>
      <c r="J857" s="6" t="s">
        <v>38</v>
      </c>
      <c r="K857" s="6" t="s">
        <v>1776</v>
      </c>
      <c r="L857" s="6" t="s">
        <v>1776</v>
      </c>
      <c r="M857" s="6" t="s">
        <v>1780</v>
      </c>
      <c r="N857" s="6" t="s">
        <v>64</v>
      </c>
      <c r="O857" s="42" t="str">
        <f t="shared" si="13"/>
        <v>12587</v>
      </c>
    </row>
    <row r="858" spans="1:15" hidden="1">
      <c r="A858" s="6" t="s">
        <v>3146</v>
      </c>
      <c r="B858" s="6" t="s">
        <v>3147</v>
      </c>
      <c r="C858" s="6" t="s">
        <v>1643</v>
      </c>
      <c r="D858" s="6" t="s">
        <v>1775</v>
      </c>
      <c r="E858" s="6" t="s">
        <v>39</v>
      </c>
      <c r="F858" s="6" t="s">
        <v>40</v>
      </c>
      <c r="G858" s="6" t="s">
        <v>1154</v>
      </c>
      <c r="H858" s="6" t="s">
        <v>291</v>
      </c>
      <c r="I858" s="6" t="s">
        <v>1185</v>
      </c>
      <c r="J858" s="6" t="s">
        <v>38</v>
      </c>
      <c r="K858" s="6" t="s">
        <v>1776</v>
      </c>
      <c r="L858" s="6" t="s">
        <v>1776</v>
      </c>
      <c r="M858" s="6" t="s">
        <v>1780</v>
      </c>
      <c r="N858" s="6" t="s">
        <v>64</v>
      </c>
      <c r="O858" s="42" t="str">
        <f t="shared" si="13"/>
        <v>12588</v>
      </c>
    </row>
    <row r="859" spans="1:15" hidden="1">
      <c r="A859" s="6" t="s">
        <v>1953</v>
      </c>
      <c r="B859" s="6" t="s">
        <v>1954</v>
      </c>
      <c r="C859" s="6" t="s">
        <v>1644</v>
      </c>
      <c r="D859" s="6" t="s">
        <v>1775</v>
      </c>
      <c r="E859" s="6" t="s">
        <v>39</v>
      </c>
      <c r="F859" s="6" t="s">
        <v>40</v>
      </c>
      <c r="G859" s="6" t="s">
        <v>109</v>
      </c>
      <c r="H859" s="6" t="s">
        <v>261</v>
      </c>
      <c r="I859" s="6" t="s">
        <v>1185</v>
      </c>
      <c r="J859" s="6" t="s">
        <v>38</v>
      </c>
      <c r="K859" s="6" t="s">
        <v>1776</v>
      </c>
      <c r="L859" s="6" t="s">
        <v>1776</v>
      </c>
      <c r="M859" s="6" t="s">
        <v>1780</v>
      </c>
      <c r="N859" s="6" t="s">
        <v>64</v>
      </c>
      <c r="O859" s="42" t="str">
        <f t="shared" si="13"/>
        <v>12589</v>
      </c>
    </row>
    <row r="860" spans="1:15" hidden="1">
      <c r="A860" s="6" t="s">
        <v>3154</v>
      </c>
      <c r="B860" s="6" t="s">
        <v>3155</v>
      </c>
      <c r="C860" s="6" t="s">
        <v>1189</v>
      </c>
      <c r="D860" s="6" t="s">
        <v>1775</v>
      </c>
      <c r="E860" s="6" t="s">
        <v>39</v>
      </c>
      <c r="F860" s="6" t="s">
        <v>197</v>
      </c>
      <c r="G860" s="6" t="s">
        <v>198</v>
      </c>
      <c r="H860" s="6" t="s">
        <v>199</v>
      </c>
      <c r="I860" s="6" t="s">
        <v>1185</v>
      </c>
      <c r="J860" s="6" t="s">
        <v>38</v>
      </c>
      <c r="K860" s="6" t="s">
        <v>1776</v>
      </c>
      <c r="L860" s="6" t="s">
        <v>1776</v>
      </c>
      <c r="M860" s="6" t="s">
        <v>1780</v>
      </c>
      <c r="N860" s="6" t="s">
        <v>64</v>
      </c>
      <c r="O860" s="42" t="str">
        <f t="shared" si="13"/>
        <v>12591</v>
      </c>
    </row>
    <row r="861" spans="1:15" hidden="1">
      <c r="A861" s="6" t="s">
        <v>3156</v>
      </c>
      <c r="B861" s="6" t="s">
        <v>3157</v>
      </c>
      <c r="C861" s="6" t="s">
        <v>1588</v>
      </c>
      <c r="D861" s="6" t="s">
        <v>1775</v>
      </c>
      <c r="E861" s="6" t="s">
        <v>39</v>
      </c>
      <c r="F861" s="6" t="s">
        <v>197</v>
      </c>
      <c r="G861" s="6" t="s">
        <v>202</v>
      </c>
      <c r="H861" s="6" t="s">
        <v>1589</v>
      </c>
      <c r="I861" s="6" t="s">
        <v>1185</v>
      </c>
      <c r="J861" s="6" t="s">
        <v>133</v>
      </c>
      <c r="K861" s="6" t="s">
        <v>1776</v>
      </c>
      <c r="L861" s="6" t="s">
        <v>1776</v>
      </c>
      <c r="M861" s="6" t="s">
        <v>1784</v>
      </c>
      <c r="N861" s="6" t="s">
        <v>195</v>
      </c>
      <c r="O861" s="42" t="str">
        <f t="shared" si="13"/>
        <v>12592</v>
      </c>
    </row>
    <row r="862" spans="1:15" hidden="1">
      <c r="A862" s="6" t="s">
        <v>3150</v>
      </c>
      <c r="B862" s="6" t="s">
        <v>3151</v>
      </c>
      <c r="C862" s="6" t="s">
        <v>1308</v>
      </c>
      <c r="D862" s="6" t="s">
        <v>1775</v>
      </c>
      <c r="E862" s="6" t="s">
        <v>39</v>
      </c>
      <c r="F862" s="6" t="s">
        <v>40</v>
      </c>
      <c r="G862" s="6" t="s">
        <v>139</v>
      </c>
      <c r="H862" s="6" t="s">
        <v>1045</v>
      </c>
      <c r="I862" s="6" t="s">
        <v>1185</v>
      </c>
      <c r="J862" s="6" t="s">
        <v>133</v>
      </c>
      <c r="K862" s="6" t="s">
        <v>1776</v>
      </c>
      <c r="L862" s="6" t="s">
        <v>1776</v>
      </c>
      <c r="M862" s="6" t="s">
        <v>1966</v>
      </c>
      <c r="N862" s="6" t="s">
        <v>64</v>
      </c>
      <c r="O862" s="42" t="str">
        <f t="shared" si="13"/>
        <v>12595</v>
      </c>
    </row>
    <row r="863" spans="1:15" hidden="1">
      <c r="A863" s="6" t="s">
        <v>3152</v>
      </c>
      <c r="B863" s="6" t="s">
        <v>3153</v>
      </c>
      <c r="C863" s="6" t="s">
        <v>1587</v>
      </c>
      <c r="D863" s="6" t="s">
        <v>1775</v>
      </c>
      <c r="E863" s="6" t="s">
        <v>39</v>
      </c>
      <c r="F863" s="6" t="s">
        <v>40</v>
      </c>
      <c r="G863" s="6" t="s">
        <v>233</v>
      </c>
      <c r="H863" s="6" t="s">
        <v>62</v>
      </c>
      <c r="I863" s="6" t="s">
        <v>1185</v>
      </c>
      <c r="J863" s="6" t="s">
        <v>38</v>
      </c>
      <c r="K863" s="6" t="s">
        <v>1776</v>
      </c>
      <c r="L863" s="6" t="s">
        <v>1776</v>
      </c>
      <c r="M863" s="6" t="s">
        <v>1780</v>
      </c>
      <c r="N863" s="6" t="s">
        <v>64</v>
      </c>
      <c r="O863" s="42" t="str">
        <f t="shared" si="13"/>
        <v>12596</v>
      </c>
    </row>
    <row r="864" spans="1:15" hidden="1">
      <c r="A864" s="6" t="s">
        <v>3204</v>
      </c>
      <c r="B864" s="6" t="s">
        <v>3205</v>
      </c>
      <c r="C864" s="6" t="s">
        <v>1311</v>
      </c>
      <c r="D864" s="6" t="s">
        <v>1775</v>
      </c>
      <c r="E864" s="6" t="s">
        <v>39</v>
      </c>
      <c r="F864" s="6" t="s">
        <v>40</v>
      </c>
      <c r="G864" s="6" t="s">
        <v>1312</v>
      </c>
      <c r="H864" s="6" t="s">
        <v>57</v>
      </c>
      <c r="I864" s="6" t="s">
        <v>1196</v>
      </c>
      <c r="J864" s="6" t="s">
        <v>133</v>
      </c>
      <c r="K864" s="6" t="s">
        <v>1776</v>
      </c>
      <c r="L864" s="6" t="s">
        <v>1776</v>
      </c>
      <c r="M864" s="6" t="s">
        <v>1784</v>
      </c>
      <c r="N864" s="6" t="s">
        <v>49</v>
      </c>
      <c r="O864" s="42" t="str">
        <f t="shared" si="13"/>
        <v>12597</v>
      </c>
    </row>
    <row r="865" spans="1:15" hidden="1">
      <c r="A865" s="6" t="s">
        <v>3451</v>
      </c>
      <c r="B865" s="6" t="s">
        <v>3452</v>
      </c>
      <c r="C865" s="6" t="s">
        <v>1730</v>
      </c>
      <c r="D865" s="6" t="s">
        <v>1775</v>
      </c>
      <c r="E865" s="6" t="s">
        <v>1339</v>
      </c>
      <c r="F865" s="6" t="s">
        <v>40</v>
      </c>
      <c r="G865" s="6" t="s">
        <v>1347</v>
      </c>
      <c r="H865" s="6" t="s">
        <v>288</v>
      </c>
      <c r="I865" s="6" t="s">
        <v>1731</v>
      </c>
      <c r="J865" s="6" t="s">
        <v>38</v>
      </c>
      <c r="K865" s="6" t="s">
        <v>1776</v>
      </c>
      <c r="L865" s="6" t="s">
        <v>1776</v>
      </c>
      <c r="M865" s="6" t="s">
        <v>1780</v>
      </c>
      <c r="N865" s="6" t="s">
        <v>74</v>
      </c>
      <c r="O865" s="42" t="str">
        <f t="shared" si="13"/>
        <v>12638</v>
      </c>
    </row>
    <row r="866" spans="1:15" hidden="1">
      <c r="A866" s="6" t="s">
        <v>3471</v>
      </c>
      <c r="B866" s="6" t="s">
        <v>3472</v>
      </c>
      <c r="C866" s="6" t="s">
        <v>1346</v>
      </c>
      <c r="D866" s="6" t="s">
        <v>1775</v>
      </c>
      <c r="E866" s="6" t="s">
        <v>1339</v>
      </c>
      <c r="F866" s="6" t="s">
        <v>40</v>
      </c>
      <c r="G866" s="6" t="s">
        <v>1347</v>
      </c>
      <c r="H866" s="6" t="s">
        <v>603</v>
      </c>
      <c r="I866" s="6" t="s">
        <v>293</v>
      </c>
      <c r="J866" s="6" t="s">
        <v>38</v>
      </c>
      <c r="K866" s="6" t="s">
        <v>1776</v>
      </c>
      <c r="L866" s="6" t="s">
        <v>1776</v>
      </c>
      <c r="M866" s="6" t="s">
        <v>1780</v>
      </c>
      <c r="N866" s="6" t="s">
        <v>70</v>
      </c>
      <c r="O866" s="42" t="str">
        <f t="shared" si="13"/>
        <v>12639</v>
      </c>
    </row>
    <row r="867" spans="1:15" hidden="1">
      <c r="A867" s="6" t="s">
        <v>3469</v>
      </c>
      <c r="B867" s="6" t="s">
        <v>3470</v>
      </c>
      <c r="C867" s="6" t="s">
        <v>1746</v>
      </c>
      <c r="D867" s="6" t="s">
        <v>1775</v>
      </c>
      <c r="E867" s="6" t="s">
        <v>1339</v>
      </c>
      <c r="F867" s="6" t="s">
        <v>40</v>
      </c>
      <c r="G867" s="6" t="s">
        <v>1154</v>
      </c>
      <c r="H867" s="6" t="s">
        <v>1615</v>
      </c>
      <c r="I867" s="6" t="s">
        <v>1734</v>
      </c>
      <c r="J867" s="6" t="s">
        <v>38</v>
      </c>
      <c r="K867" s="6" t="s">
        <v>1776</v>
      </c>
      <c r="L867" s="6" t="s">
        <v>1776</v>
      </c>
      <c r="M867" s="6" t="s">
        <v>1780</v>
      </c>
      <c r="N867" s="6" t="s">
        <v>64</v>
      </c>
      <c r="O867" s="42" t="str">
        <f t="shared" si="13"/>
        <v>12642</v>
      </c>
    </row>
    <row r="868" spans="1:15" hidden="1">
      <c r="A868" s="6" t="s">
        <v>3473</v>
      </c>
      <c r="B868" s="6" t="s">
        <v>3474</v>
      </c>
      <c r="C868" s="6" t="s">
        <v>1747</v>
      </c>
      <c r="D868" s="6" t="s">
        <v>1775</v>
      </c>
      <c r="E868" s="6" t="s">
        <v>1339</v>
      </c>
      <c r="F868" s="6" t="s">
        <v>40</v>
      </c>
      <c r="G868" s="6" t="s">
        <v>83</v>
      </c>
      <c r="H868" s="6" t="s">
        <v>509</v>
      </c>
      <c r="I868" s="6" t="s">
        <v>293</v>
      </c>
      <c r="J868" s="6" t="s">
        <v>38</v>
      </c>
      <c r="K868" s="6" t="s">
        <v>1776</v>
      </c>
      <c r="L868" s="6" t="s">
        <v>1776</v>
      </c>
      <c r="M868" s="6" t="s">
        <v>1780</v>
      </c>
      <c r="N868" s="6" t="s">
        <v>195</v>
      </c>
      <c r="O868" s="42" t="str">
        <f t="shared" si="13"/>
        <v>12646</v>
      </c>
    </row>
    <row r="869" spans="1:15" hidden="1">
      <c r="A869" s="6" t="s">
        <v>3475</v>
      </c>
      <c r="B869" s="6" t="s">
        <v>3476</v>
      </c>
      <c r="C869" s="6" t="s">
        <v>1716</v>
      </c>
      <c r="D869" s="6" t="s">
        <v>1775</v>
      </c>
      <c r="E869" s="6" t="s">
        <v>1339</v>
      </c>
      <c r="F869" s="6" t="s">
        <v>40</v>
      </c>
      <c r="G869" s="6" t="s">
        <v>127</v>
      </c>
      <c r="H869" s="6" t="s">
        <v>509</v>
      </c>
      <c r="I869" s="6" t="s">
        <v>293</v>
      </c>
      <c r="J869" s="6" t="s">
        <v>38</v>
      </c>
      <c r="K869" s="6" t="s">
        <v>1776</v>
      </c>
      <c r="L869" s="6" t="s">
        <v>1776</v>
      </c>
      <c r="M869" s="6" t="s">
        <v>1780</v>
      </c>
      <c r="N869" s="6" t="s">
        <v>195</v>
      </c>
      <c r="O869" s="42" t="str">
        <f t="shared" si="13"/>
        <v>12661</v>
      </c>
    </row>
    <row r="870" spans="1:15" hidden="1">
      <c r="A870" s="6" t="s">
        <v>3457</v>
      </c>
      <c r="B870" s="6" t="s">
        <v>3458</v>
      </c>
      <c r="C870" s="6" t="s">
        <v>1732</v>
      </c>
      <c r="D870" s="6" t="s">
        <v>1775</v>
      </c>
      <c r="E870" s="6" t="s">
        <v>1339</v>
      </c>
      <c r="F870" s="6" t="s">
        <v>40</v>
      </c>
      <c r="G870" s="6" t="s">
        <v>139</v>
      </c>
      <c r="H870" s="6" t="s">
        <v>1733</v>
      </c>
      <c r="I870" s="6" t="s">
        <v>1734</v>
      </c>
      <c r="J870" s="6" t="s">
        <v>133</v>
      </c>
      <c r="K870" s="6" t="s">
        <v>1776</v>
      </c>
      <c r="L870" s="6" t="s">
        <v>1776</v>
      </c>
      <c r="M870" s="6" t="s">
        <v>1966</v>
      </c>
      <c r="N870" s="6" t="s">
        <v>49</v>
      </c>
      <c r="O870" s="42" t="str">
        <f t="shared" si="13"/>
        <v>12666</v>
      </c>
    </row>
    <row r="871" spans="1:15" hidden="1">
      <c r="A871" s="6" t="s">
        <v>3477</v>
      </c>
      <c r="B871" s="6" t="s">
        <v>3478</v>
      </c>
      <c r="C871" s="6" t="s">
        <v>1654</v>
      </c>
      <c r="D871" s="6" t="s">
        <v>1775</v>
      </c>
      <c r="E871" s="6" t="s">
        <v>1339</v>
      </c>
      <c r="F871" s="6" t="s">
        <v>40</v>
      </c>
      <c r="G871" s="6" t="s">
        <v>1154</v>
      </c>
      <c r="H871" s="6" t="s">
        <v>291</v>
      </c>
      <c r="I871" s="6" t="s">
        <v>293</v>
      </c>
      <c r="J871" s="6" t="s">
        <v>38</v>
      </c>
      <c r="K871" s="6" t="s">
        <v>1776</v>
      </c>
      <c r="L871" s="6" t="s">
        <v>1776</v>
      </c>
      <c r="M871" s="6" t="s">
        <v>1780</v>
      </c>
      <c r="N871" s="6" t="s">
        <v>64</v>
      </c>
      <c r="O871" s="42" t="str">
        <f t="shared" si="13"/>
        <v>12667</v>
      </c>
    </row>
    <row r="872" spans="1:15" hidden="1">
      <c r="A872" s="6" t="s">
        <v>3479</v>
      </c>
      <c r="B872" s="6" t="s">
        <v>3480</v>
      </c>
      <c r="C872" s="6" t="s">
        <v>1717</v>
      </c>
      <c r="D872" s="6" t="s">
        <v>1775</v>
      </c>
      <c r="E872" s="6" t="s">
        <v>1339</v>
      </c>
      <c r="F872" s="6" t="s">
        <v>40</v>
      </c>
      <c r="G872" s="6" t="s">
        <v>106</v>
      </c>
      <c r="H872" s="6" t="s">
        <v>62</v>
      </c>
      <c r="I872" s="6" t="s">
        <v>293</v>
      </c>
      <c r="J872" s="6" t="s">
        <v>38</v>
      </c>
      <c r="K872" s="6" t="s">
        <v>1776</v>
      </c>
      <c r="L872" s="6" t="s">
        <v>1776</v>
      </c>
      <c r="M872" s="6" t="s">
        <v>1780</v>
      </c>
      <c r="N872" s="6" t="s">
        <v>64</v>
      </c>
      <c r="O872" s="42" t="str">
        <f t="shared" si="13"/>
        <v>12668</v>
      </c>
    </row>
    <row r="873" spans="1:15" hidden="1">
      <c r="A873" s="6" t="s">
        <v>3459</v>
      </c>
      <c r="B873" s="6" t="s">
        <v>3460</v>
      </c>
      <c r="C873" s="6" t="s">
        <v>1735</v>
      </c>
      <c r="D873" s="6" t="s">
        <v>1775</v>
      </c>
      <c r="E873" s="6" t="s">
        <v>1339</v>
      </c>
      <c r="F873" s="6" t="s">
        <v>40</v>
      </c>
      <c r="G873" s="6" t="s">
        <v>253</v>
      </c>
      <c r="H873" s="6" t="s">
        <v>258</v>
      </c>
      <c r="I873" s="6" t="s">
        <v>1734</v>
      </c>
      <c r="J873" s="6" t="s">
        <v>38</v>
      </c>
      <c r="K873" s="6" t="s">
        <v>1776</v>
      </c>
      <c r="L873" s="6" t="s">
        <v>1776</v>
      </c>
      <c r="M873" s="6" t="s">
        <v>1966</v>
      </c>
      <c r="N873" s="6" t="s">
        <v>64</v>
      </c>
      <c r="O873" s="42" t="str">
        <f t="shared" si="13"/>
        <v>12669</v>
      </c>
    </row>
    <row r="874" spans="1:15" hidden="1">
      <c r="A874" s="6" t="s">
        <v>3481</v>
      </c>
      <c r="B874" s="6" t="s">
        <v>3482</v>
      </c>
      <c r="C874" s="6" t="s">
        <v>1465</v>
      </c>
      <c r="D874" s="6" t="s">
        <v>1775</v>
      </c>
      <c r="E874" s="6" t="s">
        <v>1339</v>
      </c>
      <c r="F874" s="6" t="s">
        <v>40</v>
      </c>
      <c r="G874" s="6" t="s">
        <v>1154</v>
      </c>
      <c r="H874" s="6" t="s">
        <v>291</v>
      </c>
      <c r="I874" s="6" t="s">
        <v>293</v>
      </c>
      <c r="J874" s="6" t="s">
        <v>38</v>
      </c>
      <c r="K874" s="6" t="s">
        <v>1776</v>
      </c>
      <c r="L874" s="6" t="s">
        <v>1776</v>
      </c>
      <c r="M874" s="6" t="s">
        <v>1780</v>
      </c>
      <c r="N874" s="6" t="s">
        <v>195</v>
      </c>
      <c r="O874" s="42" t="str">
        <f t="shared" si="13"/>
        <v>12670</v>
      </c>
    </row>
    <row r="875" spans="1:15" hidden="1">
      <c r="A875" s="6" t="s">
        <v>3487</v>
      </c>
      <c r="B875" s="6" t="s">
        <v>3488</v>
      </c>
      <c r="C875" s="6" t="s">
        <v>1349</v>
      </c>
      <c r="D875" s="6" t="s">
        <v>1775</v>
      </c>
      <c r="E875" s="6" t="s">
        <v>1339</v>
      </c>
      <c r="F875" s="6" t="s">
        <v>40</v>
      </c>
      <c r="G875" s="6" t="s">
        <v>67</v>
      </c>
      <c r="H875" s="6" t="s">
        <v>509</v>
      </c>
      <c r="I875" s="6" t="s">
        <v>1350</v>
      </c>
      <c r="J875" s="6" t="s">
        <v>38</v>
      </c>
      <c r="K875" s="6" t="s">
        <v>1776</v>
      </c>
      <c r="L875" s="6" t="s">
        <v>1776</v>
      </c>
      <c r="M875" s="6" t="s">
        <v>1780</v>
      </c>
      <c r="N875" s="6" t="s">
        <v>195</v>
      </c>
      <c r="O875" s="42" t="str">
        <f t="shared" si="13"/>
        <v>12671</v>
      </c>
    </row>
    <row r="876" spans="1:15" hidden="1">
      <c r="A876" s="6" t="s">
        <v>3483</v>
      </c>
      <c r="B876" s="6" t="s">
        <v>3484</v>
      </c>
      <c r="C876" s="6" t="s">
        <v>1736</v>
      </c>
      <c r="D876" s="6" t="s">
        <v>1775</v>
      </c>
      <c r="E876" s="6" t="s">
        <v>1339</v>
      </c>
      <c r="F876" s="6" t="s">
        <v>40</v>
      </c>
      <c r="G876" s="6" t="s">
        <v>127</v>
      </c>
      <c r="H876" s="6" t="s">
        <v>509</v>
      </c>
      <c r="I876" s="6" t="s">
        <v>293</v>
      </c>
      <c r="J876" s="6" t="s">
        <v>38</v>
      </c>
      <c r="K876" s="6" t="s">
        <v>1776</v>
      </c>
      <c r="L876" s="6" t="s">
        <v>1776</v>
      </c>
      <c r="M876" s="6" t="s">
        <v>1780</v>
      </c>
      <c r="N876" s="6" t="s">
        <v>195</v>
      </c>
      <c r="O876" s="42" t="str">
        <f t="shared" si="13"/>
        <v>12672</v>
      </c>
    </row>
    <row r="877" spans="1:15" hidden="1">
      <c r="A877" s="6" t="s">
        <v>3492</v>
      </c>
      <c r="B877" s="6" t="s">
        <v>3493</v>
      </c>
      <c r="C877" s="6" t="s">
        <v>1351</v>
      </c>
      <c r="D877" s="6" t="s">
        <v>1775</v>
      </c>
      <c r="E877" s="6" t="s">
        <v>1339</v>
      </c>
      <c r="F877" s="6" t="s">
        <v>197</v>
      </c>
      <c r="G877" s="6" t="s">
        <v>282</v>
      </c>
      <c r="H877" s="6" t="s">
        <v>199</v>
      </c>
      <c r="I877" s="6" t="s">
        <v>1352</v>
      </c>
      <c r="J877" s="6" t="s">
        <v>38</v>
      </c>
      <c r="K877" s="6" t="s">
        <v>1776</v>
      </c>
      <c r="L877" s="6" t="s">
        <v>1776</v>
      </c>
      <c r="M877" s="6" t="s">
        <v>1780</v>
      </c>
      <c r="N877" s="6" t="s">
        <v>195</v>
      </c>
      <c r="O877" s="42" t="str">
        <f t="shared" si="13"/>
        <v>12673</v>
      </c>
    </row>
    <row r="878" spans="1:15" hidden="1">
      <c r="A878" s="6" t="s">
        <v>3494</v>
      </c>
      <c r="B878" s="6" t="s">
        <v>3495</v>
      </c>
      <c r="C878" s="6" t="s">
        <v>1737</v>
      </c>
      <c r="D878" s="6" t="s">
        <v>1775</v>
      </c>
      <c r="E878" s="6" t="s">
        <v>1339</v>
      </c>
      <c r="F878" s="6" t="s">
        <v>40</v>
      </c>
      <c r="G878" s="6" t="s">
        <v>67</v>
      </c>
      <c r="H878" s="6" t="s">
        <v>509</v>
      </c>
      <c r="I878" s="6" t="s">
        <v>1352</v>
      </c>
      <c r="J878" s="6" t="s">
        <v>38</v>
      </c>
      <c r="K878" s="6" t="s">
        <v>1776</v>
      </c>
      <c r="L878" s="6" t="s">
        <v>1776</v>
      </c>
      <c r="M878" s="6" t="s">
        <v>1780</v>
      </c>
      <c r="N878" s="6" t="s">
        <v>195</v>
      </c>
      <c r="O878" s="42" t="str">
        <f t="shared" si="13"/>
        <v>12674</v>
      </c>
    </row>
    <row r="879" spans="1:15" hidden="1">
      <c r="A879" s="6" t="s">
        <v>3485</v>
      </c>
      <c r="B879" s="6" t="s">
        <v>3486</v>
      </c>
      <c r="C879" s="6" t="s">
        <v>1348</v>
      </c>
      <c r="D879" s="6" t="s">
        <v>1775</v>
      </c>
      <c r="E879" s="6" t="s">
        <v>1339</v>
      </c>
      <c r="F879" s="6" t="s">
        <v>40</v>
      </c>
      <c r="G879" s="6" t="s">
        <v>1154</v>
      </c>
      <c r="H879" s="6" t="s">
        <v>291</v>
      </c>
      <c r="I879" s="6" t="s">
        <v>293</v>
      </c>
      <c r="J879" s="6" t="s">
        <v>38</v>
      </c>
      <c r="K879" s="6" t="s">
        <v>1776</v>
      </c>
      <c r="L879" s="6" t="s">
        <v>1776</v>
      </c>
      <c r="M879" s="6" t="s">
        <v>1780</v>
      </c>
      <c r="N879" s="6" t="s">
        <v>195</v>
      </c>
      <c r="O879" s="42" t="str">
        <f t="shared" si="13"/>
        <v>12675</v>
      </c>
    </row>
    <row r="880" spans="1:15" hidden="1">
      <c r="A880" s="6" t="s">
        <v>3576</v>
      </c>
      <c r="B880" s="6" t="s">
        <v>3577</v>
      </c>
      <c r="C880" s="6" t="s">
        <v>1748</v>
      </c>
      <c r="D880" s="6" t="s">
        <v>1775</v>
      </c>
      <c r="E880" s="6" t="s">
        <v>1339</v>
      </c>
      <c r="F880" s="6" t="s">
        <v>40</v>
      </c>
      <c r="G880" s="6" t="s">
        <v>337</v>
      </c>
      <c r="H880" s="6" t="s">
        <v>818</v>
      </c>
      <c r="I880" s="6" t="s">
        <v>1350</v>
      </c>
      <c r="J880" s="6" t="s">
        <v>133</v>
      </c>
      <c r="K880" s="6" t="s">
        <v>1776</v>
      </c>
      <c r="L880" s="6" t="s">
        <v>1776</v>
      </c>
      <c r="M880" s="6" t="s">
        <v>1784</v>
      </c>
      <c r="N880" s="6" t="s">
        <v>64</v>
      </c>
      <c r="O880" s="42" t="str">
        <f t="shared" si="13"/>
        <v>12676</v>
      </c>
    </row>
    <row r="881" spans="1:15" hidden="1">
      <c r="A881" s="6" t="s">
        <v>3504</v>
      </c>
      <c r="B881" s="6" t="s">
        <v>3505</v>
      </c>
      <c r="C881" s="6" t="s">
        <v>1466</v>
      </c>
      <c r="D881" s="6" t="s">
        <v>1775</v>
      </c>
      <c r="E881" s="6" t="s">
        <v>1339</v>
      </c>
      <c r="F881" s="6" t="s">
        <v>40</v>
      </c>
      <c r="G881" s="6" t="s">
        <v>233</v>
      </c>
      <c r="H881" s="6" t="s">
        <v>509</v>
      </c>
      <c r="I881" s="6" t="s">
        <v>89</v>
      </c>
      <c r="J881" s="6" t="s">
        <v>38</v>
      </c>
      <c r="K881" s="6" t="s">
        <v>1776</v>
      </c>
      <c r="L881" s="6" t="s">
        <v>1776</v>
      </c>
      <c r="M881" s="6" t="s">
        <v>1780</v>
      </c>
      <c r="N881" s="6" t="s">
        <v>195</v>
      </c>
      <c r="O881" s="42" t="str">
        <f t="shared" si="13"/>
        <v>12677</v>
      </c>
    </row>
    <row r="882" spans="1:15" hidden="1">
      <c r="A882" s="6" t="s">
        <v>3496</v>
      </c>
      <c r="B882" s="6" t="s">
        <v>3497</v>
      </c>
      <c r="C882" s="6" t="s">
        <v>1718</v>
      </c>
      <c r="D882" s="6" t="s">
        <v>1775</v>
      </c>
      <c r="E882" s="6" t="s">
        <v>1339</v>
      </c>
      <c r="F882" s="6" t="s">
        <v>40</v>
      </c>
      <c r="G882" s="6" t="s">
        <v>127</v>
      </c>
      <c r="H882" s="6" t="s">
        <v>509</v>
      </c>
      <c r="I882" s="6" t="s">
        <v>1352</v>
      </c>
      <c r="J882" s="6" t="s">
        <v>38</v>
      </c>
      <c r="K882" s="6" t="s">
        <v>1776</v>
      </c>
      <c r="L882" s="6" t="s">
        <v>1776</v>
      </c>
      <c r="M882" s="6" t="s">
        <v>1780</v>
      </c>
      <c r="N882" s="6" t="s">
        <v>195</v>
      </c>
      <c r="O882" s="42" t="str">
        <f t="shared" si="13"/>
        <v>12678</v>
      </c>
    </row>
    <row r="883" spans="1:15" hidden="1">
      <c r="A883" s="6" t="s">
        <v>3514</v>
      </c>
      <c r="B883" s="6" t="s">
        <v>3515</v>
      </c>
      <c r="C883" s="6" t="s">
        <v>1720</v>
      </c>
      <c r="D883" s="6" t="s">
        <v>1775</v>
      </c>
      <c r="E883" s="6" t="s">
        <v>1339</v>
      </c>
      <c r="F883" s="6" t="s">
        <v>40</v>
      </c>
      <c r="G883" s="6" t="s">
        <v>83</v>
      </c>
      <c r="H883" s="6" t="s">
        <v>77</v>
      </c>
      <c r="I883" s="6" t="s">
        <v>89</v>
      </c>
      <c r="J883" s="6" t="s">
        <v>38</v>
      </c>
      <c r="K883" s="6" t="s">
        <v>1776</v>
      </c>
      <c r="L883" s="6" t="s">
        <v>1776</v>
      </c>
      <c r="M883" s="6" t="s">
        <v>1780</v>
      </c>
      <c r="N883" s="6" t="s">
        <v>74</v>
      </c>
      <c r="O883" s="42" t="str">
        <f t="shared" si="13"/>
        <v>12680</v>
      </c>
    </row>
    <row r="884" spans="1:15" hidden="1">
      <c r="A884" s="6" t="s">
        <v>3498</v>
      </c>
      <c r="B884" s="6" t="s">
        <v>3499</v>
      </c>
      <c r="C884" s="6" t="s">
        <v>1353</v>
      </c>
      <c r="D884" s="6" t="s">
        <v>1775</v>
      </c>
      <c r="E884" s="6" t="s">
        <v>1339</v>
      </c>
      <c r="F884" s="6" t="s">
        <v>40</v>
      </c>
      <c r="G884" s="6" t="s">
        <v>67</v>
      </c>
      <c r="H884" s="6" t="s">
        <v>62</v>
      </c>
      <c r="I884" s="6" t="s">
        <v>1352</v>
      </c>
      <c r="J884" s="6" t="s">
        <v>38</v>
      </c>
      <c r="K884" s="6" t="s">
        <v>1776</v>
      </c>
      <c r="L884" s="6" t="s">
        <v>1776</v>
      </c>
      <c r="M884" s="6" t="s">
        <v>1780</v>
      </c>
      <c r="N884" s="6" t="s">
        <v>64</v>
      </c>
      <c r="O884" s="42" t="str">
        <f t="shared" si="13"/>
        <v>12681</v>
      </c>
    </row>
    <row r="885" spans="1:15" hidden="1">
      <c r="A885" s="6" t="s">
        <v>3461</v>
      </c>
      <c r="B885" s="6" t="s">
        <v>3462</v>
      </c>
      <c r="C885" s="6" t="s">
        <v>1655</v>
      </c>
      <c r="D885" s="6" t="s">
        <v>1775</v>
      </c>
      <c r="E885" s="6" t="s">
        <v>1339</v>
      </c>
      <c r="F885" s="6" t="s">
        <v>40</v>
      </c>
      <c r="G885" s="6" t="s">
        <v>253</v>
      </c>
      <c r="H885" s="6" t="s">
        <v>258</v>
      </c>
      <c r="I885" s="6" t="s">
        <v>1350</v>
      </c>
      <c r="J885" s="6" t="s">
        <v>38</v>
      </c>
      <c r="K885" s="6" t="s">
        <v>1776</v>
      </c>
      <c r="L885" s="6" t="s">
        <v>1776</v>
      </c>
      <c r="M885" s="6" t="s">
        <v>1966</v>
      </c>
      <c r="N885" s="6" t="s">
        <v>64</v>
      </c>
      <c r="O885" s="42" t="str">
        <f t="shared" si="13"/>
        <v>12682</v>
      </c>
    </row>
    <row r="886" spans="1:15" hidden="1">
      <c r="A886" s="6" t="s">
        <v>3512</v>
      </c>
      <c r="B886" s="6" t="s">
        <v>3513</v>
      </c>
      <c r="C886" s="6" t="s">
        <v>1719</v>
      </c>
      <c r="D886" s="6" t="s">
        <v>1775</v>
      </c>
      <c r="E886" s="6" t="s">
        <v>1339</v>
      </c>
      <c r="F886" s="6" t="s">
        <v>40</v>
      </c>
      <c r="G886" s="6" t="s">
        <v>318</v>
      </c>
      <c r="H886" s="6" t="s">
        <v>288</v>
      </c>
      <c r="I886" s="6" t="s">
        <v>89</v>
      </c>
      <c r="J886" s="6" t="s">
        <v>38</v>
      </c>
      <c r="K886" s="6" t="s">
        <v>1776</v>
      </c>
      <c r="L886" s="6" t="s">
        <v>1776</v>
      </c>
      <c r="M886" s="6" t="s">
        <v>1780</v>
      </c>
      <c r="N886" s="6" t="s">
        <v>74</v>
      </c>
      <c r="O886" s="42" t="str">
        <f t="shared" si="13"/>
        <v>12683</v>
      </c>
    </row>
    <row r="887" spans="1:15" hidden="1">
      <c r="A887" s="6" t="s">
        <v>3502</v>
      </c>
      <c r="B887" s="6" t="s">
        <v>3503</v>
      </c>
      <c r="C887" s="6" t="s">
        <v>1738</v>
      </c>
      <c r="D887" s="6" t="s">
        <v>1775</v>
      </c>
      <c r="E887" s="6" t="s">
        <v>1339</v>
      </c>
      <c r="F887" s="6" t="s">
        <v>40</v>
      </c>
      <c r="G887" s="6" t="s">
        <v>495</v>
      </c>
      <c r="H887" s="6" t="s">
        <v>80</v>
      </c>
      <c r="I887" s="6" t="s">
        <v>1352</v>
      </c>
      <c r="J887" s="6" t="s">
        <v>38</v>
      </c>
      <c r="K887" s="6" t="s">
        <v>1776</v>
      </c>
      <c r="L887" s="6" t="s">
        <v>1776</v>
      </c>
      <c r="M887" s="6" t="s">
        <v>1780</v>
      </c>
      <c r="N887" s="6" t="s">
        <v>70</v>
      </c>
      <c r="O887" s="42" t="str">
        <f t="shared" si="13"/>
        <v>12684</v>
      </c>
    </row>
    <row r="888" spans="1:15" hidden="1">
      <c r="A888" s="6" t="s">
        <v>3524</v>
      </c>
      <c r="B888" s="6" t="s">
        <v>3525</v>
      </c>
      <c r="C888" s="6" t="s">
        <v>1470</v>
      </c>
      <c r="D888" s="6" t="s">
        <v>1775</v>
      </c>
      <c r="E888" s="6" t="s">
        <v>1339</v>
      </c>
      <c r="F888" s="6" t="s">
        <v>40</v>
      </c>
      <c r="G888" s="6" t="s">
        <v>106</v>
      </c>
      <c r="H888" s="6" t="s">
        <v>62</v>
      </c>
      <c r="I888" s="6" t="s">
        <v>1160</v>
      </c>
      <c r="J888" s="6" t="s">
        <v>38</v>
      </c>
      <c r="K888" s="6" t="s">
        <v>1776</v>
      </c>
      <c r="L888" s="6" t="s">
        <v>1776</v>
      </c>
      <c r="M888" s="6" t="s">
        <v>1780</v>
      </c>
      <c r="N888" s="6" t="s">
        <v>64</v>
      </c>
      <c r="O888" s="42" t="str">
        <f t="shared" si="13"/>
        <v>12685</v>
      </c>
    </row>
    <row r="889" spans="1:15" hidden="1">
      <c r="A889" s="6" t="s">
        <v>3489</v>
      </c>
      <c r="B889" s="6" t="s">
        <v>3490</v>
      </c>
      <c r="C889" s="6" t="s">
        <v>1656</v>
      </c>
      <c r="D889" s="6" t="s">
        <v>1775</v>
      </c>
      <c r="E889" s="6" t="s">
        <v>1339</v>
      </c>
      <c r="F889" s="6" t="s">
        <v>40</v>
      </c>
      <c r="G889" s="6" t="s">
        <v>1154</v>
      </c>
      <c r="H889" s="6" t="s">
        <v>3491</v>
      </c>
      <c r="I889" s="6" t="s">
        <v>1350</v>
      </c>
      <c r="J889" s="6" t="s">
        <v>38</v>
      </c>
      <c r="K889" s="6" t="s">
        <v>1776</v>
      </c>
      <c r="L889" s="6" t="s">
        <v>1776</v>
      </c>
      <c r="M889" s="6" t="s">
        <v>1780</v>
      </c>
      <c r="N889" s="6" t="s">
        <v>195</v>
      </c>
      <c r="O889" s="42" t="str">
        <f t="shared" si="13"/>
        <v>12686</v>
      </c>
    </row>
    <row r="890" spans="1:15" hidden="1">
      <c r="A890" s="6" t="s">
        <v>3508</v>
      </c>
      <c r="B890" s="6" t="s">
        <v>3509</v>
      </c>
      <c r="C890" s="6" t="s">
        <v>1467</v>
      </c>
      <c r="D890" s="6" t="s">
        <v>1775</v>
      </c>
      <c r="E890" s="6" t="s">
        <v>1339</v>
      </c>
      <c r="F890" s="6" t="s">
        <v>40</v>
      </c>
      <c r="G890" s="6" t="s">
        <v>83</v>
      </c>
      <c r="H890" s="6" t="s">
        <v>509</v>
      </c>
      <c r="I890" s="6" t="s">
        <v>89</v>
      </c>
      <c r="J890" s="6" t="s">
        <v>38</v>
      </c>
      <c r="K890" s="6" t="s">
        <v>1776</v>
      </c>
      <c r="L890" s="6" t="s">
        <v>1776</v>
      </c>
      <c r="M890" s="6" t="s">
        <v>1780</v>
      </c>
      <c r="N890" s="6" t="s">
        <v>195</v>
      </c>
      <c r="O890" s="42" t="str">
        <f t="shared" si="13"/>
        <v>12687</v>
      </c>
    </row>
    <row r="891" spans="1:15" hidden="1">
      <c r="A891" s="6" t="s">
        <v>3530</v>
      </c>
      <c r="B891" s="6" t="s">
        <v>3531</v>
      </c>
      <c r="C891" s="6" t="s">
        <v>1751</v>
      </c>
      <c r="D891" s="6" t="s">
        <v>1775</v>
      </c>
      <c r="E891" s="6" t="s">
        <v>1339</v>
      </c>
      <c r="F891" s="6" t="s">
        <v>40</v>
      </c>
      <c r="G891" s="6" t="s">
        <v>56</v>
      </c>
      <c r="H891" s="6" t="s">
        <v>62</v>
      </c>
      <c r="I891" s="6" t="s">
        <v>1160</v>
      </c>
      <c r="J891" s="6" t="s">
        <v>38</v>
      </c>
      <c r="K891" s="6" t="s">
        <v>1776</v>
      </c>
      <c r="L891" s="6" t="s">
        <v>1776</v>
      </c>
      <c r="M891" s="6" t="s">
        <v>1780</v>
      </c>
      <c r="N891" s="6" t="s">
        <v>64</v>
      </c>
      <c r="O891" s="42" t="str">
        <f t="shared" si="13"/>
        <v>12691</v>
      </c>
    </row>
    <row r="892" spans="1:15" hidden="1">
      <c r="A892" s="6" t="s">
        <v>3510</v>
      </c>
      <c r="B892" s="6" t="s">
        <v>3511</v>
      </c>
      <c r="C892" s="6" t="s">
        <v>1468</v>
      </c>
      <c r="D892" s="6" t="s">
        <v>1775</v>
      </c>
      <c r="E892" s="6" t="s">
        <v>1339</v>
      </c>
      <c r="F892" s="6" t="s">
        <v>40</v>
      </c>
      <c r="G892" s="6" t="s">
        <v>109</v>
      </c>
      <c r="H892" s="6" t="s">
        <v>261</v>
      </c>
      <c r="I892" s="6" t="s">
        <v>89</v>
      </c>
      <c r="J892" s="6" t="s">
        <v>38</v>
      </c>
      <c r="K892" s="6" t="s">
        <v>1776</v>
      </c>
      <c r="L892" s="6" t="s">
        <v>1776</v>
      </c>
      <c r="M892" s="6" t="s">
        <v>1780</v>
      </c>
      <c r="N892" s="6" t="s">
        <v>195</v>
      </c>
      <c r="O892" s="42" t="str">
        <f t="shared" si="13"/>
        <v>12692</v>
      </c>
    </row>
    <row r="893" spans="1:15" hidden="1">
      <c r="A893" s="6" t="s">
        <v>3518</v>
      </c>
      <c r="B893" s="6" t="s">
        <v>3519</v>
      </c>
      <c r="C893" s="6" t="s">
        <v>1750</v>
      </c>
      <c r="D893" s="6" t="s">
        <v>1775</v>
      </c>
      <c r="E893" s="6" t="s">
        <v>1339</v>
      </c>
      <c r="F893" s="6" t="s">
        <v>40</v>
      </c>
      <c r="G893" s="6" t="s">
        <v>56</v>
      </c>
      <c r="H893" s="6" t="s">
        <v>62</v>
      </c>
      <c r="I893" s="6" t="s">
        <v>1160</v>
      </c>
      <c r="J893" s="6" t="s">
        <v>38</v>
      </c>
      <c r="K893" s="6" t="s">
        <v>1776</v>
      </c>
      <c r="L893" s="6" t="s">
        <v>1776</v>
      </c>
      <c r="M893" s="6" t="s">
        <v>1780</v>
      </c>
      <c r="N893" s="6" t="s">
        <v>64</v>
      </c>
      <c r="O893" s="42" t="str">
        <f t="shared" si="13"/>
        <v>12693</v>
      </c>
    </row>
    <row r="894" spans="1:15" hidden="1">
      <c r="A894" s="6" t="s">
        <v>3463</v>
      </c>
      <c r="B894" s="6" t="s">
        <v>3464</v>
      </c>
      <c r="C894" s="6" t="s">
        <v>1658</v>
      </c>
      <c r="D894" s="6" t="s">
        <v>1775</v>
      </c>
      <c r="E894" s="6" t="s">
        <v>1339</v>
      </c>
      <c r="F894" s="6" t="s">
        <v>814</v>
      </c>
      <c r="G894" s="6" t="s">
        <v>815</v>
      </c>
      <c r="H894" s="6" t="s">
        <v>1151</v>
      </c>
      <c r="I894" s="6" t="s">
        <v>1352</v>
      </c>
      <c r="J894" s="6" t="s">
        <v>133</v>
      </c>
      <c r="K894" s="6" t="s">
        <v>1776</v>
      </c>
      <c r="L894" s="6" t="s">
        <v>1776</v>
      </c>
      <c r="M894" s="6" t="s">
        <v>1966</v>
      </c>
      <c r="N894" s="6" t="s">
        <v>130</v>
      </c>
      <c r="O894" s="42" t="str">
        <f t="shared" si="13"/>
        <v>12694</v>
      </c>
    </row>
    <row r="895" spans="1:15" hidden="1">
      <c r="A895" s="6" t="s">
        <v>3520</v>
      </c>
      <c r="B895" s="6" t="s">
        <v>3521</v>
      </c>
      <c r="C895" s="6" t="s">
        <v>1469</v>
      </c>
      <c r="D895" s="6" t="s">
        <v>1775</v>
      </c>
      <c r="E895" s="6" t="s">
        <v>1339</v>
      </c>
      <c r="F895" s="6" t="s">
        <v>40</v>
      </c>
      <c r="G895" s="6" t="s">
        <v>311</v>
      </c>
      <c r="H895" s="6" t="s">
        <v>509</v>
      </c>
      <c r="I895" s="6" t="s">
        <v>1160</v>
      </c>
      <c r="J895" s="6" t="s">
        <v>38</v>
      </c>
      <c r="K895" s="6" t="s">
        <v>1776</v>
      </c>
      <c r="L895" s="6" t="s">
        <v>1776</v>
      </c>
      <c r="M895" s="6" t="s">
        <v>1780</v>
      </c>
      <c r="N895" s="6" t="s">
        <v>195</v>
      </c>
      <c r="O895" s="42" t="str">
        <f t="shared" si="13"/>
        <v>12695</v>
      </c>
    </row>
    <row r="896" spans="1:15">
      <c r="A896" s="6" t="s">
        <v>3578</v>
      </c>
      <c r="B896" s="6" t="s">
        <v>3579</v>
      </c>
      <c r="C896" s="6" t="s">
        <v>1661</v>
      </c>
      <c r="D896" s="6" t="s">
        <v>1775</v>
      </c>
      <c r="E896" s="6" t="s">
        <v>1242</v>
      </c>
      <c r="F896" s="6" t="s">
        <v>40</v>
      </c>
      <c r="G896" s="6" t="s">
        <v>160</v>
      </c>
      <c r="H896" s="6" t="s">
        <v>1242</v>
      </c>
      <c r="I896" s="6" t="s">
        <v>89</v>
      </c>
      <c r="J896" s="6" t="s">
        <v>133</v>
      </c>
      <c r="K896" s="6" t="s">
        <v>1776</v>
      </c>
      <c r="L896" s="6" t="s">
        <v>1776</v>
      </c>
      <c r="M896" s="6" t="s">
        <v>1784</v>
      </c>
      <c r="N896" s="6" t="s">
        <v>706</v>
      </c>
      <c r="O896" s="42" t="str">
        <f t="shared" si="13"/>
        <v>12697</v>
      </c>
    </row>
    <row r="897" spans="1:15" hidden="1">
      <c r="A897" s="6" t="s">
        <v>3532</v>
      </c>
      <c r="B897" s="6" t="s">
        <v>3533</v>
      </c>
      <c r="C897" s="6" t="s">
        <v>1722</v>
      </c>
      <c r="D897" s="6" t="s">
        <v>1775</v>
      </c>
      <c r="E897" s="6" t="s">
        <v>1339</v>
      </c>
      <c r="F897" s="6" t="s">
        <v>165</v>
      </c>
      <c r="G897" s="6" t="s">
        <v>166</v>
      </c>
      <c r="H897" s="6" t="s">
        <v>170</v>
      </c>
      <c r="I897" s="6" t="s">
        <v>1357</v>
      </c>
      <c r="J897" s="6" t="s">
        <v>38</v>
      </c>
      <c r="K897" s="6" t="s">
        <v>1776</v>
      </c>
      <c r="L897" s="6" t="s">
        <v>1776</v>
      </c>
      <c r="M897" s="6" t="s">
        <v>1780</v>
      </c>
      <c r="N897" s="6" t="s">
        <v>195</v>
      </c>
      <c r="O897" s="42" t="str">
        <f t="shared" si="13"/>
        <v>12698</v>
      </c>
    </row>
    <row r="898" spans="1:15" hidden="1">
      <c r="A898" s="6" t="s">
        <v>3506</v>
      </c>
      <c r="B898" s="6" t="s">
        <v>3507</v>
      </c>
      <c r="C898" s="6" t="s">
        <v>1660</v>
      </c>
      <c r="D898" s="6" t="s">
        <v>1775</v>
      </c>
      <c r="E898" s="6" t="s">
        <v>1339</v>
      </c>
      <c r="F898" s="6" t="s">
        <v>40</v>
      </c>
      <c r="G898" s="6" t="s">
        <v>127</v>
      </c>
      <c r="H898" s="6" t="s">
        <v>62</v>
      </c>
      <c r="I898" s="6" t="s">
        <v>89</v>
      </c>
      <c r="J898" s="6" t="s">
        <v>38</v>
      </c>
      <c r="K898" s="6" t="s">
        <v>1776</v>
      </c>
      <c r="L898" s="6" t="s">
        <v>1776</v>
      </c>
      <c r="M898" s="6" t="s">
        <v>1780</v>
      </c>
      <c r="N898" s="6" t="s">
        <v>64</v>
      </c>
      <c r="O898" s="42" t="str">
        <f t="shared" si="13"/>
        <v>12699</v>
      </c>
    </row>
    <row r="899" spans="1:15" hidden="1">
      <c r="A899" s="6" t="s">
        <v>3500</v>
      </c>
      <c r="B899" s="6" t="s">
        <v>3501</v>
      </c>
      <c r="C899" s="6" t="s">
        <v>1659</v>
      </c>
      <c r="D899" s="6" t="s">
        <v>1775</v>
      </c>
      <c r="E899" s="6" t="s">
        <v>1339</v>
      </c>
      <c r="F899" s="6" t="s">
        <v>40</v>
      </c>
      <c r="G899" s="6" t="s">
        <v>1154</v>
      </c>
      <c r="H899" s="6" t="s">
        <v>291</v>
      </c>
      <c r="I899" s="6" t="s">
        <v>1352</v>
      </c>
      <c r="J899" s="6" t="s">
        <v>38</v>
      </c>
      <c r="K899" s="6" t="s">
        <v>1776</v>
      </c>
      <c r="L899" s="6" t="s">
        <v>1776</v>
      </c>
      <c r="M899" s="6" t="s">
        <v>1780</v>
      </c>
      <c r="N899" s="6" t="s">
        <v>64</v>
      </c>
      <c r="O899" s="42" t="str">
        <f t="shared" si="13"/>
        <v>12700</v>
      </c>
    </row>
    <row r="900" spans="1:15" hidden="1">
      <c r="A900" s="6" t="s">
        <v>3534</v>
      </c>
      <c r="B900" s="6" t="s">
        <v>3535</v>
      </c>
      <c r="C900" s="6" t="s">
        <v>1471</v>
      </c>
      <c r="D900" s="6" t="s">
        <v>1775</v>
      </c>
      <c r="E900" s="6" t="s">
        <v>1339</v>
      </c>
      <c r="F900" s="6" t="s">
        <v>40</v>
      </c>
      <c r="G900" s="6" t="s">
        <v>287</v>
      </c>
      <c r="H900" s="6" t="s">
        <v>319</v>
      </c>
      <c r="I900" s="6" t="s">
        <v>1357</v>
      </c>
      <c r="J900" s="6" t="s">
        <v>38</v>
      </c>
      <c r="K900" s="6" t="s">
        <v>1776</v>
      </c>
      <c r="L900" s="6" t="s">
        <v>1776</v>
      </c>
      <c r="M900" s="6" t="s">
        <v>1780</v>
      </c>
      <c r="N900" s="6" t="s">
        <v>64</v>
      </c>
      <c r="O900" s="42" t="str">
        <f t="shared" si="13"/>
        <v>12701</v>
      </c>
    </row>
    <row r="901" spans="1:15" hidden="1">
      <c r="A901" s="6" t="s">
        <v>3536</v>
      </c>
      <c r="B901" s="6" t="s">
        <v>3537</v>
      </c>
      <c r="C901" s="6" t="s">
        <v>1663</v>
      </c>
      <c r="D901" s="6" t="s">
        <v>1775</v>
      </c>
      <c r="E901" s="6" t="s">
        <v>1339</v>
      </c>
      <c r="F901" s="6" t="s">
        <v>40</v>
      </c>
      <c r="G901" s="6" t="s">
        <v>83</v>
      </c>
      <c r="H901" s="6" t="s">
        <v>509</v>
      </c>
      <c r="I901" s="6" t="s">
        <v>1357</v>
      </c>
      <c r="J901" s="6" t="s">
        <v>38</v>
      </c>
      <c r="K901" s="6" t="s">
        <v>1776</v>
      </c>
      <c r="L901" s="6" t="s">
        <v>1776</v>
      </c>
      <c r="M901" s="6" t="s">
        <v>1780</v>
      </c>
      <c r="N901" s="6" t="s">
        <v>195</v>
      </c>
      <c r="O901" s="42" t="str">
        <f t="shared" si="13"/>
        <v>12702</v>
      </c>
    </row>
    <row r="902" spans="1:15" hidden="1">
      <c r="A902" s="6" t="s">
        <v>3066</v>
      </c>
      <c r="B902" s="6" t="s">
        <v>3067</v>
      </c>
      <c r="C902" s="6" t="s">
        <v>1721</v>
      </c>
      <c r="D902" s="6" t="s">
        <v>1775</v>
      </c>
      <c r="E902" s="6" t="s">
        <v>1339</v>
      </c>
      <c r="F902" s="6" t="s">
        <v>40</v>
      </c>
      <c r="G902" s="6" t="s">
        <v>109</v>
      </c>
      <c r="H902" s="6" t="s">
        <v>261</v>
      </c>
      <c r="I902" s="6" t="s">
        <v>1160</v>
      </c>
      <c r="J902" s="6" t="s">
        <v>38</v>
      </c>
      <c r="K902" s="6" t="s">
        <v>1776</v>
      </c>
      <c r="L902" s="6" t="s">
        <v>1776</v>
      </c>
      <c r="M902" s="6" t="s">
        <v>1780</v>
      </c>
      <c r="N902" s="6" t="s">
        <v>195</v>
      </c>
      <c r="O902" s="42" t="str">
        <f t="shared" ref="O902:O965" si="14">A902</f>
        <v>12709</v>
      </c>
    </row>
    <row r="903" spans="1:15" hidden="1">
      <c r="A903" s="6" t="s">
        <v>3516</v>
      </c>
      <c r="B903" s="6" t="s">
        <v>3517</v>
      </c>
      <c r="C903" s="6" t="s">
        <v>1749</v>
      </c>
      <c r="D903" s="6" t="s">
        <v>1775</v>
      </c>
      <c r="E903" s="6" t="s">
        <v>1339</v>
      </c>
      <c r="F903" s="6" t="s">
        <v>40</v>
      </c>
      <c r="G903" s="6" t="s">
        <v>83</v>
      </c>
      <c r="H903" s="6" t="s">
        <v>509</v>
      </c>
      <c r="I903" s="6" t="s">
        <v>1160</v>
      </c>
      <c r="J903" s="6" t="s">
        <v>38</v>
      </c>
      <c r="K903" s="6" t="s">
        <v>1776</v>
      </c>
      <c r="L903" s="6" t="s">
        <v>1776</v>
      </c>
      <c r="M903" s="6" t="s">
        <v>1780</v>
      </c>
      <c r="N903" s="6" t="s">
        <v>195</v>
      </c>
      <c r="O903" s="42" t="str">
        <f t="shared" si="14"/>
        <v>12710</v>
      </c>
    </row>
    <row r="904" spans="1:15" hidden="1">
      <c r="A904" s="6" t="s">
        <v>3522</v>
      </c>
      <c r="B904" s="6" t="s">
        <v>3523</v>
      </c>
      <c r="C904" s="6" t="s">
        <v>1354</v>
      </c>
      <c r="D904" s="6" t="s">
        <v>1775</v>
      </c>
      <c r="E904" s="6" t="s">
        <v>1339</v>
      </c>
      <c r="F904" s="6" t="s">
        <v>187</v>
      </c>
      <c r="G904" s="6" t="s">
        <v>187</v>
      </c>
      <c r="H904" s="6" t="s">
        <v>1355</v>
      </c>
      <c r="I904" s="6" t="s">
        <v>1160</v>
      </c>
      <c r="J904" s="6" t="s">
        <v>38</v>
      </c>
      <c r="K904" s="6" t="s">
        <v>1776</v>
      </c>
      <c r="L904" s="6" t="s">
        <v>1776</v>
      </c>
      <c r="M904" s="6" t="s">
        <v>1780</v>
      </c>
      <c r="N904" s="6" t="s">
        <v>195</v>
      </c>
      <c r="O904" s="42" t="str">
        <f t="shared" si="14"/>
        <v>12711</v>
      </c>
    </row>
    <row r="905" spans="1:15" hidden="1">
      <c r="A905" s="6" t="s">
        <v>3528</v>
      </c>
      <c r="B905" s="6" t="s">
        <v>3529</v>
      </c>
      <c r="C905" s="6" t="s">
        <v>1739</v>
      </c>
      <c r="D905" s="6" t="s">
        <v>1775</v>
      </c>
      <c r="E905" s="6" t="s">
        <v>1339</v>
      </c>
      <c r="F905" s="6" t="s">
        <v>40</v>
      </c>
      <c r="G905" s="6" t="s">
        <v>102</v>
      </c>
      <c r="H905" s="6" t="s">
        <v>68</v>
      </c>
      <c r="I905" s="6" t="s">
        <v>1160</v>
      </c>
      <c r="J905" s="6" t="s">
        <v>38</v>
      </c>
      <c r="K905" s="6" t="s">
        <v>1776</v>
      </c>
      <c r="L905" s="6" t="s">
        <v>1776</v>
      </c>
      <c r="M905" s="6" t="s">
        <v>1780</v>
      </c>
      <c r="N905" s="6" t="s">
        <v>70</v>
      </c>
      <c r="O905" s="42" t="str">
        <f t="shared" si="14"/>
        <v>12712</v>
      </c>
    </row>
    <row r="906" spans="1:15" hidden="1">
      <c r="A906" s="6" t="s">
        <v>3542</v>
      </c>
      <c r="B906" s="6" t="s">
        <v>3543</v>
      </c>
      <c r="C906" s="6" t="s">
        <v>1473</v>
      </c>
      <c r="D906" s="6" t="s">
        <v>1775</v>
      </c>
      <c r="E906" s="6" t="s">
        <v>1339</v>
      </c>
      <c r="F906" s="6" t="s">
        <v>40</v>
      </c>
      <c r="G906" s="6" t="s">
        <v>287</v>
      </c>
      <c r="H906" s="6" t="s">
        <v>319</v>
      </c>
      <c r="I906" s="6" t="s">
        <v>1122</v>
      </c>
      <c r="J906" s="6" t="s">
        <v>38</v>
      </c>
      <c r="K906" s="6" t="s">
        <v>1776</v>
      </c>
      <c r="L906" s="6" t="s">
        <v>1776</v>
      </c>
      <c r="M906" s="6" t="s">
        <v>1780</v>
      </c>
      <c r="N906" s="6" t="s">
        <v>64</v>
      </c>
      <c r="O906" s="42" t="str">
        <f t="shared" si="14"/>
        <v>12713</v>
      </c>
    </row>
    <row r="907" spans="1:15" hidden="1">
      <c r="A907" s="6" t="s">
        <v>3580</v>
      </c>
      <c r="B907" s="6" t="s">
        <v>3581</v>
      </c>
      <c r="C907" s="6" t="s">
        <v>1662</v>
      </c>
      <c r="D907" s="6" t="s">
        <v>1775</v>
      </c>
      <c r="E907" s="6" t="s">
        <v>1339</v>
      </c>
      <c r="F907" s="6" t="s">
        <v>40</v>
      </c>
      <c r="G907" s="6" t="s">
        <v>148</v>
      </c>
      <c r="H907" s="6" t="s">
        <v>303</v>
      </c>
      <c r="I907" s="6" t="s">
        <v>1160</v>
      </c>
      <c r="J907" s="6" t="s">
        <v>133</v>
      </c>
      <c r="K907" s="6" t="s">
        <v>1776</v>
      </c>
      <c r="L907" s="6" t="s">
        <v>1776</v>
      </c>
      <c r="M907" s="6" t="s">
        <v>1784</v>
      </c>
      <c r="N907" s="6" t="s">
        <v>64</v>
      </c>
      <c r="O907" s="42" t="str">
        <f t="shared" si="14"/>
        <v>12714</v>
      </c>
    </row>
    <row r="908" spans="1:15" hidden="1">
      <c r="A908" s="6" t="s">
        <v>3544</v>
      </c>
      <c r="B908" s="6" t="s">
        <v>3545</v>
      </c>
      <c r="C908" s="6" t="s">
        <v>1361</v>
      </c>
      <c r="D908" s="6" t="s">
        <v>1775</v>
      </c>
      <c r="E908" s="6" t="s">
        <v>1339</v>
      </c>
      <c r="F908" s="6" t="s">
        <v>40</v>
      </c>
      <c r="G908" s="6" t="s">
        <v>1154</v>
      </c>
      <c r="H908" s="6" t="s">
        <v>62</v>
      </c>
      <c r="I908" s="6" t="s">
        <v>1122</v>
      </c>
      <c r="J908" s="6" t="s">
        <v>38</v>
      </c>
      <c r="K908" s="6" t="s">
        <v>1776</v>
      </c>
      <c r="L908" s="6" t="s">
        <v>1776</v>
      </c>
      <c r="M908" s="6" t="s">
        <v>1780</v>
      </c>
      <c r="N908" s="6" t="s">
        <v>64</v>
      </c>
      <c r="O908" s="42" t="str">
        <f t="shared" si="14"/>
        <v>12716</v>
      </c>
    </row>
    <row r="909" spans="1:15" hidden="1">
      <c r="A909" s="6" t="s">
        <v>3550</v>
      </c>
      <c r="B909" s="6" t="s">
        <v>3551</v>
      </c>
      <c r="C909" s="6" t="s">
        <v>1666</v>
      </c>
      <c r="D909" s="6" t="s">
        <v>1775</v>
      </c>
      <c r="E909" s="6" t="s">
        <v>1339</v>
      </c>
      <c r="F909" s="6" t="s">
        <v>40</v>
      </c>
      <c r="G909" s="6" t="s">
        <v>109</v>
      </c>
      <c r="H909" s="6" t="s">
        <v>123</v>
      </c>
      <c r="I909" s="6" t="s">
        <v>924</v>
      </c>
      <c r="J909" s="6" t="s">
        <v>38</v>
      </c>
      <c r="K909" s="6" t="s">
        <v>1776</v>
      </c>
      <c r="L909" s="6" t="s">
        <v>1776</v>
      </c>
      <c r="M909" s="6" t="s">
        <v>1780</v>
      </c>
      <c r="N909" s="6" t="s">
        <v>64</v>
      </c>
      <c r="O909" s="42" t="str">
        <f t="shared" si="14"/>
        <v>12717</v>
      </c>
    </row>
    <row r="910" spans="1:15" hidden="1">
      <c r="A910" s="6" t="s">
        <v>3465</v>
      </c>
      <c r="B910" s="6" t="s">
        <v>3466</v>
      </c>
      <c r="C910" s="6" t="s">
        <v>1472</v>
      </c>
      <c r="D910" s="6" t="s">
        <v>1775</v>
      </c>
      <c r="E910" s="6" t="s">
        <v>1339</v>
      </c>
      <c r="F910" s="6" t="s">
        <v>40</v>
      </c>
      <c r="G910" s="6" t="s">
        <v>134</v>
      </c>
      <c r="H910" s="6" t="s">
        <v>265</v>
      </c>
      <c r="I910" s="6" t="s">
        <v>375</v>
      </c>
      <c r="J910" s="6" t="s">
        <v>133</v>
      </c>
      <c r="K910" s="6" t="s">
        <v>1776</v>
      </c>
      <c r="L910" s="6" t="s">
        <v>1776</v>
      </c>
      <c r="M910" s="6" t="s">
        <v>1966</v>
      </c>
      <c r="N910" s="6" t="s">
        <v>195</v>
      </c>
      <c r="O910" s="42" t="str">
        <f t="shared" si="14"/>
        <v>12718</v>
      </c>
    </row>
    <row r="911" spans="1:15" hidden="1">
      <c r="A911" s="6" t="s">
        <v>3538</v>
      </c>
      <c r="B911" s="6" t="s">
        <v>3539</v>
      </c>
      <c r="C911" s="6" t="s">
        <v>1664</v>
      </c>
      <c r="D911" s="6" t="s">
        <v>1775</v>
      </c>
      <c r="E911" s="6" t="s">
        <v>1339</v>
      </c>
      <c r="F911" s="6" t="s">
        <v>40</v>
      </c>
      <c r="G911" s="6" t="s">
        <v>106</v>
      </c>
      <c r="H911" s="6" t="s">
        <v>77</v>
      </c>
      <c r="I911" s="6" t="s">
        <v>1357</v>
      </c>
      <c r="J911" s="6" t="s">
        <v>38</v>
      </c>
      <c r="K911" s="6" t="s">
        <v>1776</v>
      </c>
      <c r="L911" s="6" t="s">
        <v>1776</v>
      </c>
      <c r="M911" s="6" t="s">
        <v>1780</v>
      </c>
      <c r="N911" s="6" t="s">
        <v>74</v>
      </c>
      <c r="O911" s="42" t="str">
        <f t="shared" si="14"/>
        <v>12719</v>
      </c>
    </row>
    <row r="912" spans="1:15" hidden="1">
      <c r="A912" s="6" t="s">
        <v>3682</v>
      </c>
      <c r="B912" s="6" t="s">
        <v>3683</v>
      </c>
      <c r="C912" s="9" t="s">
        <v>1356</v>
      </c>
      <c r="D912" s="6" t="s">
        <v>85</v>
      </c>
      <c r="E912" s="6" t="s">
        <v>1339</v>
      </c>
      <c r="F912" s="6" t="s">
        <v>40</v>
      </c>
      <c r="G912" s="6" t="s">
        <v>83</v>
      </c>
      <c r="H912" s="6" t="s">
        <v>509</v>
      </c>
      <c r="I912" s="6" t="s">
        <v>1357</v>
      </c>
      <c r="J912" s="6" t="s">
        <v>38</v>
      </c>
      <c r="K912" s="6" t="s">
        <v>1776</v>
      </c>
      <c r="L912" s="8" t="s">
        <v>263</v>
      </c>
      <c r="M912" s="6" t="s">
        <v>1780</v>
      </c>
      <c r="N912" s="6" t="s">
        <v>64</v>
      </c>
      <c r="O912" s="42" t="str">
        <f t="shared" si="14"/>
        <v>12720</v>
      </c>
    </row>
    <row r="913" spans="1:15" hidden="1">
      <c r="A913" s="6" t="s">
        <v>3588</v>
      </c>
      <c r="B913" s="6" t="s">
        <v>3589</v>
      </c>
      <c r="C913" s="6" t="s">
        <v>1725</v>
      </c>
      <c r="D913" s="6" t="s">
        <v>1775</v>
      </c>
      <c r="E913" s="6" t="s">
        <v>3426</v>
      </c>
      <c r="F913" s="6" t="s">
        <v>1359</v>
      </c>
      <c r="G913" s="6" t="s">
        <v>1359</v>
      </c>
      <c r="H913" s="6" t="s">
        <v>149</v>
      </c>
      <c r="I913" s="6" t="s">
        <v>521</v>
      </c>
      <c r="J913" s="6" t="s">
        <v>147</v>
      </c>
      <c r="K913" s="6" t="s">
        <v>1776</v>
      </c>
      <c r="L913" s="6" t="s">
        <v>1776</v>
      </c>
      <c r="M913" s="6" t="s">
        <v>1784</v>
      </c>
      <c r="N913" s="6" t="s">
        <v>195</v>
      </c>
      <c r="O913" s="42" t="str">
        <f t="shared" si="14"/>
        <v>12721</v>
      </c>
    </row>
    <row r="914" spans="1:15" hidden="1">
      <c r="A914" s="6" t="s">
        <v>3582</v>
      </c>
      <c r="B914" s="6" t="s">
        <v>3583</v>
      </c>
      <c r="C914" s="6" t="s">
        <v>1752</v>
      </c>
      <c r="D914" s="6" t="s">
        <v>1775</v>
      </c>
      <c r="E914" s="6" t="s">
        <v>3426</v>
      </c>
      <c r="F914" s="6" t="s">
        <v>1359</v>
      </c>
      <c r="G914" s="6" t="s">
        <v>1359</v>
      </c>
      <c r="H914" s="6" t="s">
        <v>149</v>
      </c>
      <c r="I914" s="6" t="s">
        <v>521</v>
      </c>
      <c r="J914" s="6" t="s">
        <v>147</v>
      </c>
      <c r="K914" s="6" t="s">
        <v>1776</v>
      </c>
      <c r="L914" s="6" t="s">
        <v>1776</v>
      </c>
      <c r="M914" s="6" t="s">
        <v>1784</v>
      </c>
      <c r="N914" s="6" t="s">
        <v>195</v>
      </c>
      <c r="O914" s="42" t="str">
        <f t="shared" si="14"/>
        <v>12722</v>
      </c>
    </row>
    <row r="915" spans="1:15" hidden="1">
      <c r="A915" s="6" t="s">
        <v>3586</v>
      </c>
      <c r="B915" s="6" t="s">
        <v>3587</v>
      </c>
      <c r="C915" s="6" t="s">
        <v>1724</v>
      </c>
      <c r="D915" s="6" t="s">
        <v>1775</v>
      </c>
      <c r="E915" s="6" t="s">
        <v>1339</v>
      </c>
      <c r="F915" s="6" t="s">
        <v>1359</v>
      </c>
      <c r="G915" s="6" t="s">
        <v>1359</v>
      </c>
      <c r="H915" s="6" t="s">
        <v>149</v>
      </c>
      <c r="I915" s="6" t="s">
        <v>521</v>
      </c>
      <c r="J915" s="6" t="s">
        <v>147</v>
      </c>
      <c r="K915" s="6" t="s">
        <v>1776</v>
      </c>
      <c r="L915" s="6" t="s">
        <v>1776</v>
      </c>
      <c r="M915" s="6" t="s">
        <v>1784</v>
      </c>
      <c r="N915" s="6" t="s">
        <v>195</v>
      </c>
      <c r="O915" s="42" t="str">
        <f t="shared" si="14"/>
        <v>12724</v>
      </c>
    </row>
    <row r="916" spans="1:15" hidden="1">
      <c r="A916" s="6" t="s">
        <v>3540</v>
      </c>
      <c r="B916" s="6" t="s">
        <v>3541</v>
      </c>
      <c r="C916" s="6" t="s">
        <v>1360</v>
      </c>
      <c r="D916" s="6" t="s">
        <v>1775</v>
      </c>
      <c r="E916" s="6" t="s">
        <v>1339</v>
      </c>
      <c r="F916" s="6" t="s">
        <v>40</v>
      </c>
      <c r="G916" s="6" t="s">
        <v>445</v>
      </c>
      <c r="H916" s="6" t="s">
        <v>1211</v>
      </c>
      <c r="I916" s="6" t="s">
        <v>1122</v>
      </c>
      <c r="J916" s="6" t="s">
        <v>38</v>
      </c>
      <c r="K916" s="6" t="s">
        <v>1776</v>
      </c>
      <c r="L916" s="6" t="s">
        <v>1776</v>
      </c>
      <c r="M916" s="6" t="s">
        <v>1780</v>
      </c>
      <c r="N916" s="6" t="s">
        <v>195</v>
      </c>
      <c r="O916" s="42" t="str">
        <f t="shared" si="14"/>
        <v>12726</v>
      </c>
    </row>
    <row r="917" spans="1:15" hidden="1">
      <c r="A917" s="6" t="s">
        <v>3584</v>
      </c>
      <c r="B917" s="6" t="s">
        <v>3585</v>
      </c>
      <c r="C917" s="6" t="s">
        <v>1723</v>
      </c>
      <c r="D917" s="6" t="s">
        <v>1775</v>
      </c>
      <c r="E917" s="6" t="s">
        <v>3426</v>
      </c>
      <c r="F917" s="6" t="s">
        <v>40</v>
      </c>
      <c r="G917" s="6" t="s">
        <v>859</v>
      </c>
      <c r="H917" s="6" t="s">
        <v>616</v>
      </c>
      <c r="I917" s="6" t="s">
        <v>521</v>
      </c>
      <c r="J917" s="6" t="s">
        <v>133</v>
      </c>
      <c r="K917" s="6" t="s">
        <v>1776</v>
      </c>
      <c r="L917" s="6" t="s">
        <v>1776</v>
      </c>
      <c r="M917" s="6" t="s">
        <v>1784</v>
      </c>
      <c r="N917" s="6" t="s">
        <v>481</v>
      </c>
      <c r="O917" s="42" t="str">
        <f t="shared" si="14"/>
        <v>12727</v>
      </c>
    </row>
    <row r="918" spans="1:15" hidden="1">
      <c r="A918" s="6" t="s">
        <v>3546</v>
      </c>
      <c r="B918" s="6" t="s">
        <v>3547</v>
      </c>
      <c r="C918" s="6" t="s">
        <v>1362</v>
      </c>
      <c r="D918" s="6" t="s">
        <v>1775</v>
      </c>
      <c r="E918" s="6" t="s">
        <v>1339</v>
      </c>
      <c r="F918" s="6" t="s">
        <v>40</v>
      </c>
      <c r="G918" s="6" t="s">
        <v>1154</v>
      </c>
      <c r="H918" s="6" t="s">
        <v>68</v>
      </c>
      <c r="I918" s="6" t="s">
        <v>1122</v>
      </c>
      <c r="J918" s="6" t="s">
        <v>38</v>
      </c>
      <c r="K918" s="6" t="s">
        <v>1776</v>
      </c>
      <c r="L918" s="6" t="s">
        <v>1776</v>
      </c>
      <c r="M918" s="6" t="s">
        <v>1780</v>
      </c>
      <c r="N918" s="6" t="s">
        <v>70</v>
      </c>
      <c r="O918" s="42" t="str">
        <f t="shared" si="14"/>
        <v>12728</v>
      </c>
    </row>
    <row r="919" spans="1:15" hidden="1">
      <c r="A919" s="6" t="s">
        <v>3554</v>
      </c>
      <c r="B919" s="6" t="s">
        <v>3555</v>
      </c>
      <c r="C919" s="6" t="s">
        <v>1667</v>
      </c>
      <c r="D919" s="6" t="s">
        <v>1775</v>
      </c>
      <c r="E919" s="6" t="s">
        <v>1339</v>
      </c>
      <c r="F919" s="6" t="s">
        <v>40</v>
      </c>
      <c r="G919" s="6" t="s">
        <v>233</v>
      </c>
      <c r="H919" s="6" t="s">
        <v>509</v>
      </c>
      <c r="I919" s="6" t="s">
        <v>323</v>
      </c>
      <c r="J919" s="6" t="s">
        <v>38</v>
      </c>
      <c r="K919" s="6" t="s">
        <v>1776</v>
      </c>
      <c r="L919" s="6" t="s">
        <v>1776</v>
      </c>
      <c r="M919" s="6" t="s">
        <v>1780</v>
      </c>
      <c r="N919" s="6" t="s">
        <v>195</v>
      </c>
      <c r="O919" s="42" t="str">
        <f t="shared" si="14"/>
        <v>12729</v>
      </c>
    </row>
    <row r="920" spans="1:15" hidden="1">
      <c r="A920" s="6" t="s">
        <v>3300</v>
      </c>
      <c r="B920" s="6" t="s">
        <v>3301</v>
      </c>
      <c r="C920" s="6" t="s">
        <v>1726</v>
      </c>
      <c r="D920" s="6" t="s">
        <v>1775</v>
      </c>
      <c r="E920" s="6" t="s">
        <v>1339</v>
      </c>
      <c r="F920" s="6" t="s">
        <v>40</v>
      </c>
      <c r="G920" s="6" t="s">
        <v>109</v>
      </c>
      <c r="H920" s="6" t="s">
        <v>123</v>
      </c>
      <c r="I920" s="6" t="s">
        <v>1122</v>
      </c>
      <c r="J920" s="6" t="s">
        <v>38</v>
      </c>
      <c r="K920" s="6" t="s">
        <v>1776</v>
      </c>
      <c r="L920" s="6" t="s">
        <v>1776</v>
      </c>
      <c r="M920" s="6" t="s">
        <v>1780</v>
      </c>
      <c r="N920" s="6" t="s">
        <v>64</v>
      </c>
      <c r="O920" s="42" t="str">
        <f t="shared" si="14"/>
        <v>12731</v>
      </c>
    </row>
    <row r="921" spans="1:15" hidden="1">
      <c r="A921" s="6" t="s">
        <v>3590</v>
      </c>
      <c r="B921" s="6" t="s">
        <v>3591</v>
      </c>
      <c r="C921" s="6" t="s">
        <v>1665</v>
      </c>
      <c r="D921" s="6" t="s">
        <v>1775</v>
      </c>
      <c r="E921" s="6" t="s">
        <v>1339</v>
      </c>
      <c r="F921" s="6" t="s">
        <v>40</v>
      </c>
      <c r="G921" s="6" t="s">
        <v>160</v>
      </c>
      <c r="H921" s="6" t="s">
        <v>667</v>
      </c>
      <c r="I921" s="6" t="s">
        <v>375</v>
      </c>
      <c r="J921" s="6" t="s">
        <v>133</v>
      </c>
      <c r="K921" s="6" t="s">
        <v>1776</v>
      </c>
      <c r="L921" s="6" t="s">
        <v>1776</v>
      </c>
      <c r="M921" s="6" t="s">
        <v>1784</v>
      </c>
      <c r="N921" s="6" t="s">
        <v>70</v>
      </c>
      <c r="O921" s="42" t="str">
        <f t="shared" si="14"/>
        <v>12732</v>
      </c>
    </row>
    <row r="922" spans="1:15" hidden="1">
      <c r="A922" s="6" t="s">
        <v>3148</v>
      </c>
      <c r="B922" s="6" t="s">
        <v>3149</v>
      </c>
      <c r="C922" s="6" t="s">
        <v>1740</v>
      </c>
      <c r="D922" s="6" t="s">
        <v>1775</v>
      </c>
      <c r="E922" s="6" t="s">
        <v>1339</v>
      </c>
      <c r="F922" s="6" t="s">
        <v>1359</v>
      </c>
      <c r="G922" s="6" t="s">
        <v>1359</v>
      </c>
      <c r="H922" s="6" t="s">
        <v>149</v>
      </c>
      <c r="I922" s="6" t="s">
        <v>521</v>
      </c>
      <c r="J922" s="6" t="s">
        <v>147</v>
      </c>
      <c r="K922" s="6" t="s">
        <v>1776</v>
      </c>
      <c r="L922" s="6" t="s">
        <v>1776</v>
      </c>
      <c r="M922" s="6" t="s">
        <v>1784</v>
      </c>
      <c r="N922" s="6" t="s">
        <v>195</v>
      </c>
      <c r="O922" s="42" t="str">
        <f t="shared" si="14"/>
        <v>12733</v>
      </c>
    </row>
    <row r="923" spans="1:15" hidden="1">
      <c r="A923" s="6" t="s">
        <v>3594</v>
      </c>
      <c r="B923" s="6" t="s">
        <v>3595</v>
      </c>
      <c r="C923" s="6" t="s">
        <v>1358</v>
      </c>
      <c r="D923" s="6" t="s">
        <v>1775</v>
      </c>
      <c r="E923" s="6" t="s">
        <v>1339</v>
      </c>
      <c r="F923" s="6" t="s">
        <v>1359</v>
      </c>
      <c r="G923" s="6" t="s">
        <v>1359</v>
      </c>
      <c r="H923" s="6" t="s">
        <v>149</v>
      </c>
      <c r="I923" s="6" t="s">
        <v>521</v>
      </c>
      <c r="J923" s="6" t="s">
        <v>147</v>
      </c>
      <c r="K923" s="6" t="s">
        <v>1776</v>
      </c>
      <c r="L923" s="6" t="s">
        <v>1776</v>
      </c>
      <c r="M923" s="6" t="s">
        <v>1784</v>
      </c>
      <c r="N923" s="6" t="s">
        <v>195</v>
      </c>
      <c r="O923" s="42" t="str">
        <f t="shared" si="14"/>
        <v>12734</v>
      </c>
    </row>
    <row r="924" spans="1:15" hidden="1">
      <c r="A924" s="6" t="s">
        <v>3596</v>
      </c>
      <c r="B924" s="6" t="s">
        <v>3597</v>
      </c>
      <c r="C924" s="6" t="s">
        <v>1753</v>
      </c>
      <c r="D924" s="6" t="s">
        <v>1775</v>
      </c>
      <c r="E924" s="6" t="s">
        <v>3426</v>
      </c>
      <c r="F924" s="6" t="s">
        <v>1359</v>
      </c>
      <c r="G924" s="6" t="s">
        <v>1359</v>
      </c>
      <c r="H924" s="6" t="s">
        <v>149</v>
      </c>
      <c r="I924" s="6" t="s">
        <v>375</v>
      </c>
      <c r="J924" s="6" t="s">
        <v>147</v>
      </c>
      <c r="K924" s="6" t="s">
        <v>1776</v>
      </c>
      <c r="L924" s="6" t="s">
        <v>1776</v>
      </c>
      <c r="M924" s="6" t="s">
        <v>1784</v>
      </c>
      <c r="N924" s="6" t="s">
        <v>195</v>
      </c>
      <c r="O924" s="42" t="str">
        <f t="shared" si="14"/>
        <v>12735</v>
      </c>
    </row>
    <row r="925" spans="1:15" hidden="1">
      <c r="A925" s="6" t="s">
        <v>3598</v>
      </c>
      <c r="B925" s="6" t="s">
        <v>3599</v>
      </c>
      <c r="C925" s="6" t="s">
        <v>1754</v>
      </c>
      <c r="D925" s="6" t="s">
        <v>1775</v>
      </c>
      <c r="E925" s="6" t="s">
        <v>3426</v>
      </c>
      <c r="F925" s="6" t="s">
        <v>1359</v>
      </c>
      <c r="G925" s="6" t="s">
        <v>1359</v>
      </c>
      <c r="H925" s="6" t="s">
        <v>149</v>
      </c>
      <c r="I925" s="6" t="s">
        <v>375</v>
      </c>
      <c r="J925" s="6" t="s">
        <v>147</v>
      </c>
      <c r="K925" s="6" t="s">
        <v>1776</v>
      </c>
      <c r="L925" s="6" t="s">
        <v>1776</v>
      </c>
      <c r="M925" s="6" t="s">
        <v>1784</v>
      </c>
      <c r="N925" s="6" t="s">
        <v>195</v>
      </c>
      <c r="O925" s="42" t="str">
        <f t="shared" si="14"/>
        <v>12736</v>
      </c>
    </row>
    <row r="926" spans="1:15" hidden="1">
      <c r="A926" s="6" t="s">
        <v>3552</v>
      </c>
      <c r="B926" s="6" t="s">
        <v>3553</v>
      </c>
      <c r="C926" s="6" t="s">
        <v>1741</v>
      </c>
      <c r="D926" s="6" t="s">
        <v>1775</v>
      </c>
      <c r="E926" s="6" t="s">
        <v>1339</v>
      </c>
      <c r="F926" s="6" t="s">
        <v>165</v>
      </c>
      <c r="G926" s="6" t="s">
        <v>183</v>
      </c>
      <c r="H926" s="6" t="s">
        <v>297</v>
      </c>
      <c r="I926" s="6" t="s">
        <v>323</v>
      </c>
      <c r="J926" s="6" t="s">
        <v>38</v>
      </c>
      <c r="K926" s="6" t="s">
        <v>1776</v>
      </c>
      <c r="L926" s="6" t="s">
        <v>1776</v>
      </c>
      <c r="M926" s="6" t="s">
        <v>1780</v>
      </c>
      <c r="N926" s="6" t="s">
        <v>195</v>
      </c>
      <c r="O926" s="42" t="str">
        <f t="shared" si="14"/>
        <v>12738</v>
      </c>
    </row>
    <row r="927" spans="1:15" hidden="1">
      <c r="A927" s="6" t="s">
        <v>3600</v>
      </c>
      <c r="B927" s="6" t="s">
        <v>3601</v>
      </c>
      <c r="C927" s="6" t="s">
        <v>1743</v>
      </c>
      <c r="D927" s="6" t="s">
        <v>1775</v>
      </c>
      <c r="E927" s="6" t="s">
        <v>1339</v>
      </c>
      <c r="F927" s="6" t="s">
        <v>40</v>
      </c>
      <c r="G927" s="6" t="s">
        <v>160</v>
      </c>
      <c r="H927" s="6" t="s">
        <v>667</v>
      </c>
      <c r="I927" s="6" t="s">
        <v>524</v>
      </c>
      <c r="J927" s="6" t="s">
        <v>133</v>
      </c>
      <c r="K927" s="6" t="s">
        <v>1776</v>
      </c>
      <c r="L927" s="6" t="s">
        <v>1776</v>
      </c>
      <c r="M927" s="6" t="s">
        <v>1784</v>
      </c>
      <c r="N927" s="6" t="s">
        <v>64</v>
      </c>
      <c r="O927" s="42" t="str">
        <f t="shared" si="14"/>
        <v>12739</v>
      </c>
    </row>
    <row r="928" spans="1:15" hidden="1">
      <c r="A928" s="6" t="s">
        <v>3566</v>
      </c>
      <c r="B928" s="6" t="s">
        <v>3567</v>
      </c>
      <c r="C928" s="6" t="s">
        <v>1364</v>
      </c>
      <c r="D928" s="6" t="s">
        <v>1775</v>
      </c>
      <c r="E928" s="6" t="s">
        <v>1339</v>
      </c>
      <c r="F928" s="6" t="s">
        <v>40</v>
      </c>
      <c r="G928" s="6" t="s">
        <v>56</v>
      </c>
      <c r="H928" s="6" t="s">
        <v>291</v>
      </c>
      <c r="I928" s="6" t="s">
        <v>1282</v>
      </c>
      <c r="J928" s="6" t="s">
        <v>38</v>
      </c>
      <c r="K928" s="6" t="s">
        <v>1776</v>
      </c>
      <c r="L928" s="6" t="s">
        <v>1776</v>
      </c>
      <c r="M928" s="6" t="s">
        <v>1780</v>
      </c>
      <c r="N928" s="6" t="s">
        <v>64</v>
      </c>
      <c r="O928" s="42" t="str">
        <f t="shared" si="14"/>
        <v>12740</v>
      </c>
    </row>
    <row r="929" spans="1:15" hidden="1">
      <c r="A929" s="6" t="s">
        <v>3568</v>
      </c>
      <c r="B929" s="6" t="s">
        <v>3569</v>
      </c>
      <c r="C929" s="6" t="s">
        <v>1756</v>
      </c>
      <c r="D929" s="6" t="s">
        <v>1775</v>
      </c>
      <c r="E929" s="6" t="s">
        <v>1339</v>
      </c>
      <c r="F929" s="6" t="s">
        <v>187</v>
      </c>
      <c r="G929" s="6" t="s">
        <v>187</v>
      </c>
      <c r="H929" s="6" t="s">
        <v>1757</v>
      </c>
      <c r="I929" s="6" t="s">
        <v>1282</v>
      </c>
      <c r="J929" s="6" t="s">
        <v>38</v>
      </c>
      <c r="K929" s="6" t="s">
        <v>1776</v>
      </c>
      <c r="L929" s="6" t="s">
        <v>1776</v>
      </c>
      <c r="M929" s="6" t="s">
        <v>1780</v>
      </c>
      <c r="N929" s="6" t="s">
        <v>195</v>
      </c>
      <c r="O929" s="42" t="str">
        <f t="shared" si="14"/>
        <v>12741</v>
      </c>
    </row>
    <row r="930" spans="1:15" hidden="1">
      <c r="A930" s="6" t="s">
        <v>3467</v>
      </c>
      <c r="B930" s="6" t="s">
        <v>3468</v>
      </c>
      <c r="C930" s="6" t="s">
        <v>1742</v>
      </c>
      <c r="D930" s="6" t="s">
        <v>1775</v>
      </c>
      <c r="E930" s="6" t="s">
        <v>1339</v>
      </c>
      <c r="F930" s="6" t="s">
        <v>40</v>
      </c>
      <c r="G930" s="6" t="s">
        <v>207</v>
      </c>
      <c r="H930" s="6" t="s">
        <v>887</v>
      </c>
      <c r="I930" s="6" t="s">
        <v>524</v>
      </c>
      <c r="J930" s="6" t="s">
        <v>133</v>
      </c>
      <c r="K930" s="6" t="s">
        <v>1776</v>
      </c>
      <c r="L930" s="6" t="s">
        <v>1776</v>
      </c>
      <c r="M930" s="6" t="s">
        <v>1966</v>
      </c>
      <c r="N930" s="6" t="s">
        <v>195</v>
      </c>
      <c r="O930" s="42" t="str">
        <f t="shared" si="14"/>
        <v>12743</v>
      </c>
    </row>
    <row r="931" spans="1:15" hidden="1">
      <c r="A931" s="6" t="s">
        <v>3556</v>
      </c>
      <c r="B931" s="6" t="s">
        <v>3557</v>
      </c>
      <c r="C931" s="6" t="s">
        <v>1755</v>
      </c>
      <c r="D931" s="6" t="s">
        <v>1775</v>
      </c>
      <c r="E931" s="6" t="s">
        <v>1339</v>
      </c>
      <c r="F931" s="6" t="s">
        <v>40</v>
      </c>
      <c r="G931" s="6" t="s">
        <v>67</v>
      </c>
      <c r="H931" s="6" t="s">
        <v>509</v>
      </c>
      <c r="I931" s="6" t="s">
        <v>524</v>
      </c>
      <c r="J931" s="6" t="s">
        <v>38</v>
      </c>
      <c r="K931" s="6" t="s">
        <v>1776</v>
      </c>
      <c r="L931" s="6" t="s">
        <v>1776</v>
      </c>
      <c r="M931" s="6" t="s">
        <v>1780</v>
      </c>
      <c r="N931" s="6" t="s">
        <v>195</v>
      </c>
      <c r="O931" s="42" t="str">
        <f t="shared" si="14"/>
        <v>12744</v>
      </c>
    </row>
    <row r="932" spans="1:15" hidden="1">
      <c r="A932" s="6" t="s">
        <v>3558</v>
      </c>
      <c r="B932" s="6" t="s">
        <v>3559</v>
      </c>
      <c r="C932" s="6" t="s">
        <v>1727</v>
      </c>
      <c r="D932" s="6" t="s">
        <v>1775</v>
      </c>
      <c r="E932" s="6" t="s">
        <v>1339</v>
      </c>
      <c r="F932" s="6" t="s">
        <v>40</v>
      </c>
      <c r="G932" s="6" t="s">
        <v>177</v>
      </c>
      <c r="H932" s="6" t="s">
        <v>685</v>
      </c>
      <c r="I932" s="6" t="s">
        <v>524</v>
      </c>
      <c r="J932" s="6" t="s">
        <v>38</v>
      </c>
      <c r="K932" s="6" t="s">
        <v>1776</v>
      </c>
      <c r="L932" s="6" t="s">
        <v>1776</v>
      </c>
      <c r="M932" s="6" t="s">
        <v>1780</v>
      </c>
      <c r="N932" s="6" t="s">
        <v>64</v>
      </c>
      <c r="O932" s="42" t="str">
        <f t="shared" si="14"/>
        <v>12747</v>
      </c>
    </row>
    <row r="933" spans="1:15" hidden="1">
      <c r="A933" s="6" t="s">
        <v>3574</v>
      </c>
      <c r="B933" s="6" t="s">
        <v>3575</v>
      </c>
      <c r="C933" s="6" t="s">
        <v>1478</v>
      </c>
      <c r="D933" s="6" t="s">
        <v>1775</v>
      </c>
      <c r="E933" s="6" t="s">
        <v>1339</v>
      </c>
      <c r="F933" s="6" t="s">
        <v>40</v>
      </c>
      <c r="G933" s="6" t="s">
        <v>233</v>
      </c>
      <c r="H933" s="6" t="s">
        <v>509</v>
      </c>
      <c r="I933" s="6" t="s">
        <v>1021</v>
      </c>
      <c r="J933" s="6" t="s">
        <v>38</v>
      </c>
      <c r="K933" s="6" t="s">
        <v>1776</v>
      </c>
      <c r="L933" s="6" t="s">
        <v>1776</v>
      </c>
      <c r="M933" s="6" t="s">
        <v>1780</v>
      </c>
      <c r="N933" s="6" t="s">
        <v>195</v>
      </c>
      <c r="O933" s="42" t="str">
        <f t="shared" si="14"/>
        <v>12748</v>
      </c>
    </row>
    <row r="934" spans="1:15" hidden="1">
      <c r="A934" s="6" t="s">
        <v>3602</v>
      </c>
      <c r="B934" s="6" t="s">
        <v>3603</v>
      </c>
      <c r="C934" s="6" t="s">
        <v>1475</v>
      </c>
      <c r="D934" s="6" t="s">
        <v>1775</v>
      </c>
      <c r="E934" s="6" t="s">
        <v>1339</v>
      </c>
      <c r="F934" s="6" t="s">
        <v>40</v>
      </c>
      <c r="G934" s="6" t="s">
        <v>268</v>
      </c>
      <c r="H934" s="6" t="s">
        <v>1476</v>
      </c>
      <c r="I934" s="6" t="s">
        <v>1282</v>
      </c>
      <c r="J934" s="6" t="s">
        <v>133</v>
      </c>
      <c r="K934" s="6" t="s">
        <v>1776</v>
      </c>
      <c r="L934" s="6" t="s">
        <v>1776</v>
      </c>
      <c r="M934" s="6" t="s">
        <v>1784</v>
      </c>
      <c r="N934" s="6" t="s">
        <v>49</v>
      </c>
      <c r="O934" s="42" t="str">
        <f t="shared" si="14"/>
        <v>12749</v>
      </c>
    </row>
    <row r="935" spans="1:15" hidden="1">
      <c r="A935" s="6" t="s">
        <v>3562</v>
      </c>
      <c r="B935" s="6" t="s">
        <v>3563</v>
      </c>
      <c r="C935" s="6" t="s">
        <v>1477</v>
      </c>
      <c r="D935" s="6" t="s">
        <v>1775</v>
      </c>
      <c r="E935" s="6" t="s">
        <v>1339</v>
      </c>
      <c r="F935" s="6" t="s">
        <v>40</v>
      </c>
      <c r="G935" s="6" t="s">
        <v>127</v>
      </c>
      <c r="H935" s="6" t="s">
        <v>509</v>
      </c>
      <c r="I935" s="6" t="s">
        <v>1282</v>
      </c>
      <c r="J935" s="6" t="s">
        <v>38</v>
      </c>
      <c r="K935" s="6" t="s">
        <v>1776</v>
      </c>
      <c r="L935" s="6" t="s">
        <v>1776</v>
      </c>
      <c r="M935" s="6" t="s">
        <v>1780</v>
      </c>
      <c r="N935" s="6" t="s">
        <v>195</v>
      </c>
      <c r="O935" s="42" t="str">
        <f t="shared" si="14"/>
        <v>12750</v>
      </c>
    </row>
    <row r="936" spans="1:15" hidden="1">
      <c r="A936" s="6" t="s">
        <v>3564</v>
      </c>
      <c r="B936" s="6" t="s">
        <v>3565</v>
      </c>
      <c r="C936" s="6" t="s">
        <v>1363</v>
      </c>
      <c r="D936" s="6" t="s">
        <v>1775</v>
      </c>
      <c r="E936" s="6" t="s">
        <v>1339</v>
      </c>
      <c r="F936" s="6" t="s">
        <v>40</v>
      </c>
      <c r="G936" s="6" t="s">
        <v>83</v>
      </c>
      <c r="H936" s="6" t="s">
        <v>509</v>
      </c>
      <c r="I936" s="6" t="s">
        <v>1282</v>
      </c>
      <c r="J936" s="6" t="s">
        <v>38</v>
      </c>
      <c r="K936" s="6" t="s">
        <v>1776</v>
      </c>
      <c r="L936" s="6" t="s">
        <v>1776</v>
      </c>
      <c r="M936" s="6" t="s">
        <v>1780</v>
      </c>
      <c r="N936" s="6" t="s">
        <v>195</v>
      </c>
      <c r="O936" s="42" t="str">
        <f t="shared" si="14"/>
        <v>12751</v>
      </c>
    </row>
    <row r="937" spans="1:15" hidden="1">
      <c r="A937" s="6" t="s">
        <v>3560</v>
      </c>
      <c r="B937" s="6" t="s">
        <v>3561</v>
      </c>
      <c r="C937" s="6" t="s">
        <v>1474</v>
      </c>
      <c r="D937" s="6" t="s">
        <v>1775</v>
      </c>
      <c r="E937" s="6" t="s">
        <v>1339</v>
      </c>
      <c r="F937" s="6" t="s">
        <v>165</v>
      </c>
      <c r="G937" s="6" t="s">
        <v>166</v>
      </c>
      <c r="H937" s="6" t="s">
        <v>170</v>
      </c>
      <c r="I937" s="6" t="s">
        <v>1282</v>
      </c>
      <c r="J937" s="6" t="s">
        <v>38</v>
      </c>
      <c r="K937" s="6" t="s">
        <v>1776</v>
      </c>
      <c r="L937" s="6" t="s">
        <v>1776</v>
      </c>
      <c r="M937" s="6" t="s">
        <v>1780</v>
      </c>
      <c r="N937" s="6" t="s">
        <v>195</v>
      </c>
      <c r="O937" s="42" t="str">
        <f t="shared" si="14"/>
        <v>12755</v>
      </c>
    </row>
    <row r="938" spans="1:15">
      <c r="A938" s="6" t="s">
        <v>3570</v>
      </c>
      <c r="B938" s="6" t="s">
        <v>3571</v>
      </c>
      <c r="C938" s="6" t="s">
        <v>1668</v>
      </c>
      <c r="D938" s="6" t="s">
        <v>1775</v>
      </c>
      <c r="E938" s="6" t="s">
        <v>1242</v>
      </c>
      <c r="F938" s="6" t="s">
        <v>40</v>
      </c>
      <c r="G938" s="6" t="s">
        <v>311</v>
      </c>
      <c r="H938" s="6" t="s">
        <v>1242</v>
      </c>
      <c r="I938" s="6" t="s">
        <v>1282</v>
      </c>
      <c r="J938" s="6" t="s">
        <v>38</v>
      </c>
      <c r="K938" s="6" t="s">
        <v>1776</v>
      </c>
      <c r="L938" s="6" t="s">
        <v>1776</v>
      </c>
      <c r="M938" s="6" t="s">
        <v>1780</v>
      </c>
      <c r="N938" s="6" t="s">
        <v>706</v>
      </c>
      <c r="O938" s="42" t="str">
        <f t="shared" si="14"/>
        <v>12757</v>
      </c>
    </row>
    <row r="939" spans="1:15" hidden="1">
      <c r="A939" s="6" t="s">
        <v>3572</v>
      </c>
      <c r="B939" s="6" t="s">
        <v>3573</v>
      </c>
      <c r="C939" s="6" t="s">
        <v>1758</v>
      </c>
      <c r="D939" s="6" t="s">
        <v>1775</v>
      </c>
      <c r="E939" s="6" t="s">
        <v>1339</v>
      </c>
      <c r="F939" s="6" t="s">
        <v>40</v>
      </c>
      <c r="G939" s="6" t="s">
        <v>67</v>
      </c>
      <c r="H939" s="6" t="s">
        <v>509</v>
      </c>
      <c r="I939" s="6" t="s">
        <v>1021</v>
      </c>
      <c r="J939" s="6" t="s">
        <v>38</v>
      </c>
      <c r="K939" s="6" t="s">
        <v>1776</v>
      </c>
      <c r="L939" s="6" t="s">
        <v>1776</v>
      </c>
      <c r="M939" s="6" t="s">
        <v>1780</v>
      </c>
      <c r="N939" s="6" t="s">
        <v>195</v>
      </c>
      <c r="O939" s="42" t="str">
        <f t="shared" si="14"/>
        <v>12758</v>
      </c>
    </row>
    <row r="940" spans="1:15" hidden="1">
      <c r="A940" s="6" t="s">
        <v>3604</v>
      </c>
      <c r="B940" s="6" t="s">
        <v>3605</v>
      </c>
      <c r="C940" s="6" t="s">
        <v>1365</v>
      </c>
      <c r="D940" s="6" t="s">
        <v>1775</v>
      </c>
      <c r="E940" s="6" t="s">
        <v>3426</v>
      </c>
      <c r="F940" s="6" t="s">
        <v>1359</v>
      </c>
      <c r="G940" s="6" t="s">
        <v>1359</v>
      </c>
      <c r="H940" s="6" t="s">
        <v>149</v>
      </c>
      <c r="I940" s="6" t="s">
        <v>1176</v>
      </c>
      <c r="J940" s="6" t="s">
        <v>147</v>
      </c>
      <c r="K940" s="6" t="s">
        <v>1776</v>
      </c>
      <c r="L940" s="6" t="s">
        <v>1776</v>
      </c>
      <c r="M940" s="6" t="s">
        <v>1784</v>
      </c>
      <c r="N940" s="6" t="s">
        <v>195</v>
      </c>
      <c r="O940" s="42" t="str">
        <f t="shared" si="14"/>
        <v>12760</v>
      </c>
    </row>
    <row r="941" spans="1:15" hidden="1">
      <c r="A941" s="6" t="s">
        <v>3618</v>
      </c>
      <c r="B941" s="6" t="s">
        <v>3619</v>
      </c>
      <c r="C941" s="6" t="s">
        <v>1728</v>
      </c>
      <c r="D941" s="6" t="s">
        <v>1775</v>
      </c>
      <c r="E941" s="6" t="s">
        <v>1339</v>
      </c>
      <c r="F941" s="6" t="s">
        <v>40</v>
      </c>
      <c r="G941" s="6" t="s">
        <v>160</v>
      </c>
      <c r="H941" s="6" t="s">
        <v>667</v>
      </c>
      <c r="I941" s="6" t="s">
        <v>1021</v>
      </c>
      <c r="J941" s="6" t="s">
        <v>133</v>
      </c>
      <c r="K941" s="6" t="s">
        <v>1776</v>
      </c>
      <c r="L941" s="6" t="s">
        <v>1776</v>
      </c>
      <c r="M941" s="6" t="s">
        <v>1784</v>
      </c>
      <c r="N941" s="6" t="s">
        <v>70</v>
      </c>
      <c r="O941" s="42" t="str">
        <f t="shared" si="14"/>
        <v>12761</v>
      </c>
    </row>
    <row r="942" spans="1:15" hidden="1">
      <c r="A942" s="6" t="s">
        <v>2068</v>
      </c>
      <c r="B942" s="6" t="s">
        <v>2069</v>
      </c>
      <c r="C942" s="6" t="s">
        <v>766</v>
      </c>
      <c r="D942" s="6" t="s">
        <v>1775</v>
      </c>
      <c r="E942" s="6" t="s">
        <v>39</v>
      </c>
      <c r="F942" s="6" t="s">
        <v>165</v>
      </c>
      <c r="G942" s="6" t="s">
        <v>166</v>
      </c>
      <c r="H942" s="6" t="s">
        <v>140</v>
      </c>
      <c r="I942" s="6" t="s">
        <v>767</v>
      </c>
      <c r="J942" s="6" t="s">
        <v>38</v>
      </c>
      <c r="K942" s="6" t="s">
        <v>1776</v>
      </c>
      <c r="L942" s="6" t="s">
        <v>1776</v>
      </c>
      <c r="M942" s="6" t="s">
        <v>1780</v>
      </c>
      <c r="N942" s="6" t="s">
        <v>116</v>
      </c>
      <c r="O942" s="42" t="str">
        <f t="shared" si="14"/>
        <v>20003</v>
      </c>
    </row>
    <row r="943" spans="1:15" hidden="1">
      <c r="A943" s="6" t="s">
        <v>2093</v>
      </c>
      <c r="B943" s="6" t="s">
        <v>2094</v>
      </c>
      <c r="C943" s="6" t="s">
        <v>271</v>
      </c>
      <c r="D943" s="6" t="s">
        <v>1775</v>
      </c>
      <c r="E943" s="6" t="s">
        <v>39</v>
      </c>
      <c r="F943" s="6" t="s">
        <v>165</v>
      </c>
      <c r="G943" s="6" t="s">
        <v>207</v>
      </c>
      <c r="H943" s="6" t="s">
        <v>272</v>
      </c>
      <c r="I943" s="6" t="s">
        <v>73</v>
      </c>
      <c r="J943" s="6" t="s">
        <v>38</v>
      </c>
      <c r="K943" s="6" t="s">
        <v>1776</v>
      </c>
      <c r="L943" s="6" t="s">
        <v>1776</v>
      </c>
      <c r="M943" s="6" t="s">
        <v>1780</v>
      </c>
      <c r="N943" s="6" t="s">
        <v>74</v>
      </c>
      <c r="O943" s="42" t="str">
        <f t="shared" si="14"/>
        <v>20015</v>
      </c>
    </row>
    <row r="944" spans="1:15" hidden="1">
      <c r="A944" s="6" t="s">
        <v>2072</v>
      </c>
      <c r="B944" s="6" t="s">
        <v>2073</v>
      </c>
      <c r="C944" s="6" t="s">
        <v>631</v>
      </c>
      <c r="D944" s="6" t="s">
        <v>1775</v>
      </c>
      <c r="E944" s="6" t="s">
        <v>39</v>
      </c>
      <c r="F944" s="6" t="s">
        <v>165</v>
      </c>
      <c r="G944" s="6" t="s">
        <v>166</v>
      </c>
      <c r="H944" s="6" t="s">
        <v>77</v>
      </c>
      <c r="I944" s="6" t="s">
        <v>73</v>
      </c>
      <c r="J944" s="6" t="s">
        <v>38</v>
      </c>
      <c r="K944" s="6" t="s">
        <v>1776</v>
      </c>
      <c r="L944" s="6" t="s">
        <v>1776</v>
      </c>
      <c r="M944" s="6" t="s">
        <v>1780</v>
      </c>
      <c r="N944" s="6" t="s">
        <v>74</v>
      </c>
      <c r="O944" s="42" t="str">
        <f t="shared" si="14"/>
        <v>20016</v>
      </c>
    </row>
    <row r="945" spans="1:15" hidden="1">
      <c r="A945" s="6" t="s">
        <v>2074</v>
      </c>
      <c r="B945" s="6" t="s">
        <v>2075</v>
      </c>
      <c r="C945" s="6" t="s">
        <v>164</v>
      </c>
      <c r="D945" s="6" t="s">
        <v>1775</v>
      </c>
      <c r="E945" s="6" t="s">
        <v>39</v>
      </c>
      <c r="F945" s="6" t="s">
        <v>165</v>
      </c>
      <c r="G945" s="6" t="s">
        <v>166</v>
      </c>
      <c r="H945" s="6" t="s">
        <v>167</v>
      </c>
      <c r="I945" s="6" t="s">
        <v>168</v>
      </c>
      <c r="J945" s="6" t="s">
        <v>38</v>
      </c>
      <c r="K945" s="6" t="s">
        <v>1776</v>
      </c>
      <c r="L945" s="6" t="s">
        <v>1776</v>
      </c>
      <c r="M945" s="6" t="s">
        <v>1780</v>
      </c>
      <c r="N945" s="6" t="s">
        <v>70</v>
      </c>
      <c r="O945" s="42" t="str">
        <f t="shared" si="14"/>
        <v>20021</v>
      </c>
    </row>
    <row r="946" spans="1:15" hidden="1">
      <c r="A946" s="6" t="s">
        <v>2076</v>
      </c>
      <c r="B946" s="6" t="s">
        <v>2077</v>
      </c>
      <c r="C946" s="6" t="s">
        <v>632</v>
      </c>
      <c r="D946" s="6" t="s">
        <v>1775</v>
      </c>
      <c r="E946" s="6" t="s">
        <v>39</v>
      </c>
      <c r="F946" s="6" t="s">
        <v>165</v>
      </c>
      <c r="G946" s="6" t="s">
        <v>166</v>
      </c>
      <c r="H946" s="6" t="s">
        <v>167</v>
      </c>
      <c r="I946" s="6" t="s">
        <v>633</v>
      </c>
      <c r="J946" s="6" t="s">
        <v>38</v>
      </c>
      <c r="K946" s="6" t="s">
        <v>1776</v>
      </c>
      <c r="L946" s="6" t="s">
        <v>1776</v>
      </c>
      <c r="M946" s="6" t="s">
        <v>1780</v>
      </c>
      <c r="N946" s="6" t="s">
        <v>70</v>
      </c>
      <c r="O946" s="42" t="str">
        <f t="shared" si="14"/>
        <v>20028</v>
      </c>
    </row>
    <row r="947" spans="1:15" hidden="1">
      <c r="A947" s="6" t="s">
        <v>2095</v>
      </c>
      <c r="B947" s="6" t="s">
        <v>2096</v>
      </c>
      <c r="C947" s="6" t="s">
        <v>182</v>
      </c>
      <c r="D947" s="6" t="s">
        <v>1775</v>
      </c>
      <c r="E947" s="6" t="s">
        <v>39</v>
      </c>
      <c r="F947" s="6" t="s">
        <v>165</v>
      </c>
      <c r="G947" s="6" t="s">
        <v>183</v>
      </c>
      <c r="H947" s="6" t="s">
        <v>184</v>
      </c>
      <c r="I947" s="6" t="s">
        <v>185</v>
      </c>
      <c r="J947" s="6" t="s">
        <v>38</v>
      </c>
      <c r="K947" s="6" t="s">
        <v>1776</v>
      </c>
      <c r="L947" s="6" t="s">
        <v>1776</v>
      </c>
      <c r="M947" s="6" t="s">
        <v>1780</v>
      </c>
      <c r="N947" s="6" t="s">
        <v>64</v>
      </c>
      <c r="O947" s="42" t="str">
        <f t="shared" si="14"/>
        <v>20039</v>
      </c>
    </row>
    <row r="948" spans="1:15" hidden="1">
      <c r="A948" s="6" t="s">
        <v>2078</v>
      </c>
      <c r="B948" s="6" t="s">
        <v>2079</v>
      </c>
      <c r="C948" s="6" t="s">
        <v>169</v>
      </c>
      <c r="D948" s="6" t="s">
        <v>1775</v>
      </c>
      <c r="E948" s="6" t="s">
        <v>39</v>
      </c>
      <c r="F948" s="6" t="s">
        <v>165</v>
      </c>
      <c r="G948" s="6" t="s">
        <v>166</v>
      </c>
      <c r="H948" s="6" t="s">
        <v>170</v>
      </c>
      <c r="I948" s="6" t="s">
        <v>171</v>
      </c>
      <c r="J948" s="6" t="s">
        <v>38</v>
      </c>
      <c r="K948" s="6" t="s">
        <v>1776</v>
      </c>
      <c r="L948" s="6" t="s">
        <v>1776</v>
      </c>
      <c r="M948" s="6" t="s">
        <v>1780</v>
      </c>
      <c r="N948" s="6" t="s">
        <v>64</v>
      </c>
      <c r="O948" s="42" t="str">
        <f t="shared" si="14"/>
        <v>20040</v>
      </c>
    </row>
    <row r="949" spans="1:15" hidden="1">
      <c r="A949" s="6" t="s">
        <v>2066</v>
      </c>
      <c r="B949" s="6" t="s">
        <v>2067</v>
      </c>
      <c r="C949" s="6" t="s">
        <v>464</v>
      </c>
      <c r="D949" s="6" t="s">
        <v>1775</v>
      </c>
      <c r="E949" s="6" t="s">
        <v>39</v>
      </c>
      <c r="F949" s="6" t="s">
        <v>165</v>
      </c>
      <c r="G949" s="6" t="s">
        <v>166</v>
      </c>
      <c r="H949" s="6" t="s">
        <v>128</v>
      </c>
      <c r="I949" s="6" t="s">
        <v>436</v>
      </c>
      <c r="J949" s="6" t="s">
        <v>38</v>
      </c>
      <c r="K949" s="6" t="s">
        <v>1776</v>
      </c>
      <c r="L949" s="6" t="s">
        <v>1776</v>
      </c>
      <c r="M949" s="6" t="s">
        <v>1780</v>
      </c>
      <c r="N949" s="6" t="s">
        <v>163</v>
      </c>
      <c r="O949" s="42" t="str">
        <f t="shared" si="14"/>
        <v>20041</v>
      </c>
    </row>
    <row r="950" spans="1:15" hidden="1">
      <c r="A950" s="6" t="s">
        <v>2101</v>
      </c>
      <c r="B950" s="6" t="s">
        <v>2102</v>
      </c>
      <c r="C950" s="6" t="s">
        <v>634</v>
      </c>
      <c r="D950" s="6" t="s">
        <v>1775</v>
      </c>
      <c r="E950" s="6" t="s">
        <v>206</v>
      </c>
      <c r="F950" s="6" t="s">
        <v>40</v>
      </c>
      <c r="G950" s="6" t="s">
        <v>148</v>
      </c>
      <c r="H950" s="6" t="s">
        <v>147</v>
      </c>
      <c r="I950" s="6" t="s">
        <v>436</v>
      </c>
      <c r="J950" s="6" t="s">
        <v>133</v>
      </c>
      <c r="K950" s="6" t="s">
        <v>1776</v>
      </c>
      <c r="L950" s="6" t="s">
        <v>1776</v>
      </c>
      <c r="M950" s="6" t="s">
        <v>1784</v>
      </c>
      <c r="N950" s="6" t="s">
        <v>195</v>
      </c>
      <c r="O950" s="42" t="str">
        <f t="shared" si="14"/>
        <v>20042</v>
      </c>
    </row>
    <row r="951" spans="1:15" hidden="1">
      <c r="A951" s="6" t="s">
        <v>2017</v>
      </c>
      <c r="B951" s="6" t="s">
        <v>2018</v>
      </c>
      <c r="C951" s="6" t="s">
        <v>122</v>
      </c>
      <c r="D951" s="6" t="s">
        <v>1775</v>
      </c>
      <c r="E951" s="6" t="s">
        <v>39</v>
      </c>
      <c r="F951" s="6" t="s">
        <v>40</v>
      </c>
      <c r="G951" s="6" t="s">
        <v>109</v>
      </c>
      <c r="H951" s="6" t="s">
        <v>123</v>
      </c>
      <c r="I951" s="6" t="s">
        <v>124</v>
      </c>
      <c r="J951" s="6" t="s">
        <v>38</v>
      </c>
      <c r="K951" s="6" t="s">
        <v>1776</v>
      </c>
      <c r="L951" s="6" t="s">
        <v>1776</v>
      </c>
      <c r="M951" s="6" t="s">
        <v>1780</v>
      </c>
      <c r="N951" s="6" t="s">
        <v>121</v>
      </c>
      <c r="O951" s="42" t="str">
        <f t="shared" si="14"/>
        <v>20044</v>
      </c>
    </row>
    <row r="952" spans="1:15" hidden="1">
      <c r="A952" s="6" t="s">
        <v>2070</v>
      </c>
      <c r="B952" s="6" t="s">
        <v>2071</v>
      </c>
      <c r="C952" s="6" t="s">
        <v>768</v>
      </c>
      <c r="D952" s="6" t="s">
        <v>1775</v>
      </c>
      <c r="E952" s="6" t="s">
        <v>39</v>
      </c>
      <c r="F952" s="6" t="s">
        <v>165</v>
      </c>
      <c r="G952" s="6" t="s">
        <v>166</v>
      </c>
      <c r="H952" s="6" t="s">
        <v>769</v>
      </c>
      <c r="I952" s="6" t="s">
        <v>770</v>
      </c>
      <c r="J952" s="6" t="s">
        <v>38</v>
      </c>
      <c r="K952" s="6" t="s">
        <v>1776</v>
      </c>
      <c r="L952" s="6" t="s">
        <v>1776</v>
      </c>
      <c r="M952" s="6" t="s">
        <v>1780</v>
      </c>
      <c r="N952" s="6" t="s">
        <v>121</v>
      </c>
      <c r="O952" s="42" t="str">
        <f t="shared" si="14"/>
        <v>20046</v>
      </c>
    </row>
    <row r="953" spans="1:15" hidden="1">
      <c r="A953" s="6" t="s">
        <v>2064</v>
      </c>
      <c r="B953" s="6" t="s">
        <v>2065</v>
      </c>
      <c r="C953" s="6" t="s">
        <v>629</v>
      </c>
      <c r="D953" s="6" t="s">
        <v>1775</v>
      </c>
      <c r="E953" s="6" t="s">
        <v>206</v>
      </c>
      <c r="F953" s="6" t="s">
        <v>165</v>
      </c>
      <c r="G953" s="6" t="s">
        <v>165</v>
      </c>
      <c r="H953" s="6" t="s">
        <v>338</v>
      </c>
      <c r="I953" s="6" t="s">
        <v>630</v>
      </c>
      <c r="J953" s="6" t="s">
        <v>38</v>
      </c>
      <c r="K953" s="6" t="s">
        <v>1776</v>
      </c>
      <c r="L953" s="6" t="s">
        <v>1776</v>
      </c>
      <c r="M953" s="6" t="s">
        <v>1780</v>
      </c>
      <c r="N953" s="6" t="s">
        <v>59</v>
      </c>
      <c r="O953" s="42" t="str">
        <f t="shared" si="14"/>
        <v>20049</v>
      </c>
    </row>
    <row r="954" spans="1:15" hidden="1">
      <c r="A954" s="6" t="s">
        <v>2080</v>
      </c>
      <c r="B954" s="6" t="s">
        <v>2081</v>
      </c>
      <c r="C954" s="6" t="s">
        <v>771</v>
      </c>
      <c r="D954" s="6" t="s">
        <v>1775</v>
      </c>
      <c r="E954" s="6" t="s">
        <v>39</v>
      </c>
      <c r="F954" s="6" t="s">
        <v>165</v>
      </c>
      <c r="G954" s="6" t="s">
        <v>166</v>
      </c>
      <c r="H954" s="6" t="s">
        <v>170</v>
      </c>
      <c r="I954" s="6" t="s">
        <v>115</v>
      </c>
      <c r="J954" s="6" t="s">
        <v>38</v>
      </c>
      <c r="K954" s="6" t="s">
        <v>1776</v>
      </c>
      <c r="L954" s="6" t="s">
        <v>1776</v>
      </c>
      <c r="M954" s="6" t="s">
        <v>1780</v>
      </c>
      <c r="N954" s="6" t="s">
        <v>64</v>
      </c>
      <c r="O954" s="42" t="str">
        <f t="shared" si="14"/>
        <v>20051</v>
      </c>
    </row>
    <row r="955" spans="1:15" hidden="1">
      <c r="A955" s="6" t="s">
        <v>2082</v>
      </c>
      <c r="B955" s="6" t="s">
        <v>2083</v>
      </c>
      <c r="C955" s="6" t="s">
        <v>172</v>
      </c>
      <c r="D955" s="6" t="s">
        <v>1775</v>
      </c>
      <c r="E955" s="6" t="s">
        <v>39</v>
      </c>
      <c r="F955" s="6" t="s">
        <v>165</v>
      </c>
      <c r="G955" s="6" t="s">
        <v>166</v>
      </c>
      <c r="H955" s="6" t="s">
        <v>167</v>
      </c>
      <c r="I955" s="6" t="s">
        <v>97</v>
      </c>
      <c r="J955" s="6" t="s">
        <v>38</v>
      </c>
      <c r="K955" s="6" t="s">
        <v>1776</v>
      </c>
      <c r="L955" s="6" t="s">
        <v>1776</v>
      </c>
      <c r="M955" s="6" t="s">
        <v>1780</v>
      </c>
      <c r="N955" s="6" t="s">
        <v>70</v>
      </c>
      <c r="O955" s="42" t="str">
        <f t="shared" si="14"/>
        <v>20053</v>
      </c>
    </row>
    <row r="956" spans="1:15" hidden="1">
      <c r="A956" s="6" t="s">
        <v>2099</v>
      </c>
      <c r="B956" s="6" t="s">
        <v>2100</v>
      </c>
      <c r="C956" s="6" t="s">
        <v>465</v>
      </c>
      <c r="D956" s="6" t="s">
        <v>1775</v>
      </c>
      <c r="E956" s="6" t="s">
        <v>206</v>
      </c>
      <c r="F956" s="6" t="s">
        <v>165</v>
      </c>
      <c r="G956" s="6" t="s">
        <v>359</v>
      </c>
      <c r="H956" s="6" t="s">
        <v>149</v>
      </c>
      <c r="I956" s="6" t="s">
        <v>466</v>
      </c>
      <c r="J956" s="6" t="s">
        <v>147</v>
      </c>
      <c r="K956" s="6" t="s">
        <v>1776</v>
      </c>
      <c r="L956" s="6" t="s">
        <v>1776</v>
      </c>
      <c r="M956" s="6" t="s">
        <v>1784</v>
      </c>
      <c r="N956" s="6" t="s">
        <v>195</v>
      </c>
      <c r="O956" s="42" t="str">
        <f t="shared" si="14"/>
        <v>20054</v>
      </c>
    </row>
    <row r="957" spans="1:15" hidden="1">
      <c r="A957" s="6" t="s">
        <v>2084</v>
      </c>
      <c r="B957" s="6" t="s">
        <v>2085</v>
      </c>
      <c r="C957" s="6" t="s">
        <v>173</v>
      </c>
      <c r="D957" s="6" t="s">
        <v>1775</v>
      </c>
      <c r="E957" s="6" t="s">
        <v>39</v>
      </c>
      <c r="F957" s="6" t="s">
        <v>165</v>
      </c>
      <c r="G957" s="6" t="s">
        <v>134</v>
      </c>
      <c r="H957" s="6" t="s">
        <v>174</v>
      </c>
      <c r="I957" s="6" t="s">
        <v>175</v>
      </c>
      <c r="J957" s="6" t="s">
        <v>38</v>
      </c>
      <c r="K957" s="6" t="s">
        <v>1776</v>
      </c>
      <c r="L957" s="6" t="s">
        <v>1776</v>
      </c>
      <c r="M957" s="6" t="s">
        <v>1780</v>
      </c>
      <c r="N957" s="6" t="s">
        <v>74</v>
      </c>
      <c r="O957" s="42" t="str">
        <f t="shared" si="14"/>
        <v>20055</v>
      </c>
    </row>
    <row r="958" spans="1:15" hidden="1">
      <c r="A958" s="6" t="s">
        <v>2086</v>
      </c>
      <c r="B958" s="6" t="s">
        <v>2087</v>
      </c>
      <c r="C958" s="6" t="s">
        <v>357</v>
      </c>
      <c r="D958" s="6" t="s">
        <v>1775</v>
      </c>
      <c r="E958" s="6" t="s">
        <v>39</v>
      </c>
      <c r="F958" s="6" t="s">
        <v>165</v>
      </c>
      <c r="G958" s="6" t="s">
        <v>166</v>
      </c>
      <c r="H958" s="6" t="s">
        <v>167</v>
      </c>
      <c r="I958" s="6" t="s">
        <v>181</v>
      </c>
      <c r="J958" s="6" t="s">
        <v>38</v>
      </c>
      <c r="K958" s="6" t="s">
        <v>1776</v>
      </c>
      <c r="L958" s="6" t="s">
        <v>1776</v>
      </c>
      <c r="M958" s="6" t="s">
        <v>1780</v>
      </c>
      <c r="N958" s="6" t="s">
        <v>70</v>
      </c>
      <c r="O958" s="42" t="str">
        <f t="shared" si="14"/>
        <v>20057</v>
      </c>
    </row>
    <row r="959" spans="1:15" hidden="1">
      <c r="A959" s="6" t="s">
        <v>2097</v>
      </c>
      <c r="B959" s="6" t="s">
        <v>2098</v>
      </c>
      <c r="C959" s="6" t="s">
        <v>358</v>
      </c>
      <c r="D959" s="6" t="s">
        <v>1775</v>
      </c>
      <c r="E959" s="6" t="s">
        <v>39</v>
      </c>
      <c r="F959" s="6" t="s">
        <v>165</v>
      </c>
      <c r="G959" s="6" t="s">
        <v>359</v>
      </c>
      <c r="H959" s="6" t="s">
        <v>360</v>
      </c>
      <c r="I959" s="6" t="s">
        <v>361</v>
      </c>
      <c r="J959" s="6" t="s">
        <v>133</v>
      </c>
      <c r="K959" s="6" t="s">
        <v>1776</v>
      </c>
      <c r="L959" s="6" t="s">
        <v>1776</v>
      </c>
      <c r="M959" s="6" t="s">
        <v>1784</v>
      </c>
      <c r="N959" s="6" t="s">
        <v>64</v>
      </c>
      <c r="O959" s="42" t="str">
        <f t="shared" si="14"/>
        <v>20059</v>
      </c>
    </row>
    <row r="960" spans="1:15" hidden="1">
      <c r="A960" s="6" t="s">
        <v>1792</v>
      </c>
      <c r="B960" s="6" t="s">
        <v>1793</v>
      </c>
      <c r="C960" s="6" t="s">
        <v>55</v>
      </c>
      <c r="D960" s="6" t="s">
        <v>1775</v>
      </c>
      <c r="E960" s="6" t="s">
        <v>39</v>
      </c>
      <c r="F960" s="6" t="s">
        <v>40</v>
      </c>
      <c r="G960" s="6" t="s">
        <v>56</v>
      </c>
      <c r="H960" s="6" t="s">
        <v>57</v>
      </c>
      <c r="I960" s="6" t="s">
        <v>58</v>
      </c>
      <c r="J960" s="6" t="s">
        <v>38</v>
      </c>
      <c r="K960" s="6" t="s">
        <v>1776</v>
      </c>
      <c r="L960" s="6" t="s">
        <v>1776</v>
      </c>
      <c r="M960" s="6" t="s">
        <v>1780</v>
      </c>
      <c r="N960" s="6" t="s">
        <v>59</v>
      </c>
      <c r="O960" s="42" t="str">
        <f t="shared" si="14"/>
        <v>30001</v>
      </c>
    </row>
    <row r="961" spans="1:15" hidden="1">
      <c r="A961" s="6" t="s">
        <v>1969</v>
      </c>
      <c r="B961" s="6" t="s">
        <v>1970</v>
      </c>
      <c r="C961" s="6" t="s">
        <v>248</v>
      </c>
      <c r="D961" s="6" t="s">
        <v>1775</v>
      </c>
      <c r="E961" s="6" t="s">
        <v>39</v>
      </c>
      <c r="F961" s="6" t="s">
        <v>40</v>
      </c>
      <c r="G961" s="6" t="s">
        <v>249</v>
      </c>
      <c r="H961" s="6" t="s">
        <v>250</v>
      </c>
      <c r="I961" s="6" t="s">
        <v>251</v>
      </c>
      <c r="J961" s="6" t="s">
        <v>38</v>
      </c>
      <c r="K961" s="6" t="s">
        <v>1776</v>
      </c>
      <c r="L961" s="6" t="s">
        <v>1776</v>
      </c>
      <c r="M961" s="6" t="s">
        <v>1780</v>
      </c>
      <c r="N961" s="6" t="s">
        <v>130</v>
      </c>
      <c r="O961" s="42" t="str">
        <f t="shared" si="14"/>
        <v>30002</v>
      </c>
    </row>
    <row r="962" spans="1:15" hidden="1">
      <c r="A962" s="6" t="s">
        <v>3616</v>
      </c>
      <c r="B962" s="6" t="s">
        <v>3617</v>
      </c>
      <c r="C962" s="6" t="s">
        <v>788</v>
      </c>
      <c r="D962" s="6" t="s">
        <v>1775</v>
      </c>
      <c r="E962" s="6" t="s">
        <v>39</v>
      </c>
      <c r="F962" s="6" t="s">
        <v>40</v>
      </c>
      <c r="G962" s="6" t="s">
        <v>177</v>
      </c>
      <c r="H962" s="6" t="s">
        <v>789</v>
      </c>
      <c r="I962" s="6" t="s">
        <v>790</v>
      </c>
      <c r="J962" s="6" t="s">
        <v>38</v>
      </c>
      <c r="K962" s="6" t="s">
        <v>1776</v>
      </c>
      <c r="L962" s="6" t="s">
        <v>1776</v>
      </c>
      <c r="M962" s="6" t="s">
        <v>1780</v>
      </c>
      <c r="N962" s="6" t="s">
        <v>74</v>
      </c>
      <c r="O962" s="42" t="str">
        <f t="shared" si="14"/>
        <v>50002</v>
      </c>
    </row>
    <row r="963" spans="1:15" hidden="1">
      <c r="A963" s="6" t="s">
        <v>2056</v>
      </c>
      <c r="B963" s="6" t="s">
        <v>2057</v>
      </c>
      <c r="C963" s="6" t="s">
        <v>176</v>
      </c>
      <c r="D963" s="6" t="s">
        <v>1775</v>
      </c>
      <c r="E963" s="6" t="s">
        <v>39</v>
      </c>
      <c r="F963" s="6" t="s">
        <v>40</v>
      </c>
      <c r="G963" s="6" t="s">
        <v>177</v>
      </c>
      <c r="H963" s="6" t="s">
        <v>178</v>
      </c>
      <c r="I963" s="6" t="s">
        <v>179</v>
      </c>
      <c r="J963" s="6" t="s">
        <v>38</v>
      </c>
      <c r="K963" s="6" t="s">
        <v>1776</v>
      </c>
      <c r="L963" s="6" t="s">
        <v>1776</v>
      </c>
      <c r="M963" s="6" t="s">
        <v>1780</v>
      </c>
      <c r="N963" s="6" t="s">
        <v>74</v>
      </c>
      <c r="O963" s="42" t="str">
        <f t="shared" si="14"/>
        <v>50005</v>
      </c>
    </row>
    <row r="964" spans="1:15" hidden="1">
      <c r="A964" s="6" t="s">
        <v>2205</v>
      </c>
      <c r="B964" s="6" t="s">
        <v>2206</v>
      </c>
      <c r="C964" s="6" t="s">
        <v>485</v>
      </c>
      <c r="D964" s="6" t="s">
        <v>1775</v>
      </c>
      <c r="E964" s="6" t="s">
        <v>39</v>
      </c>
      <c r="F964" s="6" t="s">
        <v>40</v>
      </c>
      <c r="G964" s="6" t="s">
        <v>177</v>
      </c>
      <c r="H964" s="6" t="s">
        <v>486</v>
      </c>
      <c r="I964" s="6" t="s">
        <v>487</v>
      </c>
      <c r="J964" s="6" t="s">
        <v>38</v>
      </c>
      <c r="K964" s="6" t="s">
        <v>1776</v>
      </c>
      <c r="L964" s="6" t="s">
        <v>1776</v>
      </c>
      <c r="M964" s="6" t="s">
        <v>1780</v>
      </c>
      <c r="N964" s="6" t="s">
        <v>74</v>
      </c>
      <c r="O964" s="42" t="str">
        <f t="shared" si="14"/>
        <v>50010</v>
      </c>
    </row>
    <row r="965" spans="1:15" hidden="1">
      <c r="A965" s="6" t="s">
        <v>2199</v>
      </c>
      <c r="B965" s="6" t="s">
        <v>2200</v>
      </c>
      <c r="C965" s="6" t="s">
        <v>648</v>
      </c>
      <c r="D965" s="6" t="s">
        <v>1775</v>
      </c>
      <c r="E965" s="6" t="s">
        <v>39</v>
      </c>
      <c r="F965" s="6" t="s">
        <v>40</v>
      </c>
      <c r="G965" s="6" t="s">
        <v>287</v>
      </c>
      <c r="H965" s="6" t="s">
        <v>506</v>
      </c>
      <c r="I965" s="6" t="s">
        <v>577</v>
      </c>
      <c r="J965" s="6" t="s">
        <v>38</v>
      </c>
      <c r="K965" s="6" t="s">
        <v>1776</v>
      </c>
      <c r="L965" s="6" t="s">
        <v>1776</v>
      </c>
      <c r="M965" s="6" t="s">
        <v>1780</v>
      </c>
      <c r="N965" s="6" t="s">
        <v>74</v>
      </c>
      <c r="O965" s="42" t="str">
        <f t="shared" si="14"/>
        <v>50012</v>
      </c>
    </row>
    <row r="966" spans="1:15" hidden="1">
      <c r="A966" s="6" t="s">
        <v>2201</v>
      </c>
      <c r="B966" s="6" t="s">
        <v>2202</v>
      </c>
      <c r="C966" s="6" t="s">
        <v>286</v>
      </c>
      <c r="D966" s="6" t="s">
        <v>1775</v>
      </c>
      <c r="E966" s="6" t="s">
        <v>39</v>
      </c>
      <c r="F966" s="6" t="s">
        <v>40</v>
      </c>
      <c r="G966" s="6" t="s">
        <v>287</v>
      </c>
      <c r="H966" s="6" t="s">
        <v>288</v>
      </c>
      <c r="I966" s="6" t="s">
        <v>289</v>
      </c>
      <c r="J966" s="6" t="s">
        <v>38</v>
      </c>
      <c r="K966" s="6" t="s">
        <v>1776</v>
      </c>
      <c r="L966" s="6" t="s">
        <v>1776</v>
      </c>
      <c r="M966" s="6" t="s">
        <v>1780</v>
      </c>
      <c r="N966" s="6" t="s">
        <v>70</v>
      </c>
      <c r="O966" s="42" t="str">
        <f t="shared" ref="O966:O980" si="15">A966</f>
        <v>50013</v>
      </c>
    </row>
    <row r="967" spans="1:15" hidden="1">
      <c r="A967" s="6" t="s">
        <v>2091</v>
      </c>
      <c r="B967" s="6" t="s">
        <v>2092</v>
      </c>
      <c r="C967" s="6" t="s">
        <v>180</v>
      </c>
      <c r="D967" s="6" t="s">
        <v>1775</v>
      </c>
      <c r="E967" s="6" t="s">
        <v>39</v>
      </c>
      <c r="F967" s="6" t="s">
        <v>40</v>
      </c>
      <c r="G967" s="6" t="s">
        <v>177</v>
      </c>
      <c r="H967" s="6" t="s">
        <v>178</v>
      </c>
      <c r="I967" s="6" t="s">
        <v>181</v>
      </c>
      <c r="J967" s="6" t="s">
        <v>38</v>
      </c>
      <c r="K967" s="6" t="s">
        <v>1776</v>
      </c>
      <c r="L967" s="6" t="s">
        <v>1776</v>
      </c>
      <c r="M967" s="6" t="s">
        <v>1780</v>
      </c>
      <c r="N967" s="6" t="s">
        <v>74</v>
      </c>
      <c r="O967" s="42" t="str">
        <f t="shared" si="15"/>
        <v>50015</v>
      </c>
    </row>
    <row r="968" spans="1:15" hidden="1">
      <c r="A968" s="6" t="s">
        <v>2103</v>
      </c>
      <c r="B968" s="6" t="s">
        <v>2104</v>
      </c>
      <c r="C968" s="6" t="s">
        <v>772</v>
      </c>
      <c r="D968" s="6" t="s">
        <v>1775</v>
      </c>
      <c r="E968" s="6" t="s">
        <v>39</v>
      </c>
      <c r="F968" s="6" t="s">
        <v>40</v>
      </c>
      <c r="G968" s="6" t="s">
        <v>760</v>
      </c>
      <c r="H968" s="6" t="s">
        <v>773</v>
      </c>
      <c r="I968" s="6" t="s">
        <v>774</v>
      </c>
      <c r="J968" s="6" t="s">
        <v>38</v>
      </c>
      <c r="K968" s="6" t="s">
        <v>1776</v>
      </c>
      <c r="L968" s="6" t="s">
        <v>1776</v>
      </c>
      <c r="M968" s="6" t="s">
        <v>1780</v>
      </c>
      <c r="N968" s="6" t="s">
        <v>70</v>
      </c>
      <c r="O968" s="42" t="str">
        <f t="shared" si="15"/>
        <v>60005</v>
      </c>
    </row>
    <row r="969" spans="1:15" ht="15.6" hidden="1">
      <c r="A969" s="10" t="s">
        <v>3737</v>
      </c>
      <c r="C969" s="10" t="s">
        <v>190</v>
      </c>
      <c r="D969" s="8" t="s">
        <v>3733</v>
      </c>
      <c r="E969" s="6" t="s">
        <v>39</v>
      </c>
      <c r="F969" s="6" t="s">
        <v>3736</v>
      </c>
      <c r="G969" s="10" t="s">
        <v>109</v>
      </c>
      <c r="H969" s="41" t="s">
        <v>123</v>
      </c>
      <c r="I969" s="10" t="s">
        <v>191</v>
      </c>
      <c r="J969" s="10" t="s">
        <v>38</v>
      </c>
      <c r="K969" s="6" t="s">
        <v>1776</v>
      </c>
      <c r="L969" s="6" t="s">
        <v>1776</v>
      </c>
      <c r="M969" s="6" t="s">
        <v>1780</v>
      </c>
      <c r="N969" s="39" t="s">
        <v>64</v>
      </c>
      <c r="O969" s="42" t="str">
        <f t="shared" si="15"/>
        <v>60009</v>
      </c>
    </row>
    <row r="970" spans="1:15" hidden="1">
      <c r="A970" s="6" t="s">
        <v>2011</v>
      </c>
      <c r="B970" s="6" t="s">
        <v>2012</v>
      </c>
      <c r="C970" s="6" t="s">
        <v>607</v>
      </c>
      <c r="D970" s="6" t="s">
        <v>1775</v>
      </c>
      <c r="E970" s="6" t="s">
        <v>39</v>
      </c>
      <c r="F970" s="6" t="s">
        <v>40</v>
      </c>
      <c r="G970" s="6" t="s">
        <v>109</v>
      </c>
      <c r="H970" s="6" t="s">
        <v>123</v>
      </c>
      <c r="I970" s="6" t="s">
        <v>608</v>
      </c>
      <c r="J970" s="6" t="s">
        <v>38</v>
      </c>
      <c r="K970" s="6" t="s">
        <v>1776</v>
      </c>
      <c r="L970" s="6" t="s">
        <v>1776</v>
      </c>
      <c r="M970" s="6" t="s">
        <v>1780</v>
      </c>
      <c r="N970" s="6" t="s">
        <v>64</v>
      </c>
      <c r="O970" s="42" t="str">
        <f t="shared" si="15"/>
        <v>60012</v>
      </c>
    </row>
    <row r="971" spans="1:15" hidden="1">
      <c r="A971" s="6" t="s">
        <v>2125</v>
      </c>
      <c r="B971" s="6" t="s">
        <v>2126</v>
      </c>
      <c r="C971" s="6" t="s">
        <v>366</v>
      </c>
      <c r="D971" s="6" t="s">
        <v>1775</v>
      </c>
      <c r="E971" s="6" t="s">
        <v>39</v>
      </c>
      <c r="F971" s="6" t="s">
        <v>187</v>
      </c>
      <c r="G971" s="6" t="s">
        <v>187</v>
      </c>
      <c r="H971" s="6" t="s">
        <v>188</v>
      </c>
      <c r="I971" s="6" t="s">
        <v>367</v>
      </c>
      <c r="J971" s="6" t="s">
        <v>38</v>
      </c>
      <c r="K971" s="6" t="s">
        <v>1776</v>
      </c>
      <c r="L971" s="6" t="s">
        <v>1776</v>
      </c>
      <c r="M971" s="6" t="s">
        <v>1780</v>
      </c>
      <c r="N971" s="6" t="s">
        <v>64</v>
      </c>
      <c r="O971" s="42" t="str">
        <f t="shared" si="15"/>
        <v>60015</v>
      </c>
    </row>
    <row r="972" spans="1:15" hidden="1">
      <c r="A972" s="6" t="s">
        <v>2109</v>
      </c>
      <c r="B972" s="6" t="s">
        <v>2110</v>
      </c>
      <c r="C972" s="6" t="s">
        <v>635</v>
      </c>
      <c r="D972" s="6" t="s">
        <v>1775</v>
      </c>
      <c r="E972" s="6" t="s">
        <v>39</v>
      </c>
      <c r="F972" s="6" t="s">
        <v>187</v>
      </c>
      <c r="G972" s="6" t="s">
        <v>187</v>
      </c>
      <c r="H972" s="6" t="s">
        <v>365</v>
      </c>
      <c r="I972" s="6" t="s">
        <v>363</v>
      </c>
      <c r="J972" s="6" t="s">
        <v>38</v>
      </c>
      <c r="K972" s="6" t="s">
        <v>1776</v>
      </c>
      <c r="L972" s="6" t="s">
        <v>1776</v>
      </c>
      <c r="M972" s="6" t="s">
        <v>1780</v>
      </c>
      <c r="N972" s="6" t="s">
        <v>64</v>
      </c>
      <c r="O972" s="42" t="str">
        <f t="shared" si="15"/>
        <v>60016</v>
      </c>
    </row>
    <row r="973" spans="1:15" hidden="1">
      <c r="A973" s="6" t="s">
        <v>2111</v>
      </c>
      <c r="B973" s="6" t="s">
        <v>2112</v>
      </c>
      <c r="C973" s="6" t="s">
        <v>362</v>
      </c>
      <c r="D973" s="6" t="s">
        <v>1775</v>
      </c>
      <c r="E973" s="6" t="s">
        <v>39</v>
      </c>
      <c r="F973" s="6" t="s">
        <v>40</v>
      </c>
      <c r="G973" s="6" t="s">
        <v>109</v>
      </c>
      <c r="H973" s="6" t="s">
        <v>123</v>
      </c>
      <c r="I973" s="6" t="s">
        <v>363</v>
      </c>
      <c r="J973" s="6" t="s">
        <v>38</v>
      </c>
      <c r="K973" s="6" t="s">
        <v>1776</v>
      </c>
      <c r="L973" s="6" t="s">
        <v>1776</v>
      </c>
      <c r="M973" s="6" t="s">
        <v>1780</v>
      </c>
      <c r="N973" s="6" t="s">
        <v>70</v>
      </c>
      <c r="O973" s="42" t="str">
        <f t="shared" si="15"/>
        <v>60017</v>
      </c>
    </row>
    <row r="974" spans="1:15" hidden="1">
      <c r="A974" s="6" t="s">
        <v>2113</v>
      </c>
      <c r="B974" s="6" t="s">
        <v>2114</v>
      </c>
      <c r="C974" s="6" t="s">
        <v>636</v>
      </c>
      <c r="D974" s="6" t="s">
        <v>1775</v>
      </c>
      <c r="E974" s="6" t="s">
        <v>39</v>
      </c>
      <c r="F974" s="6" t="s">
        <v>187</v>
      </c>
      <c r="G974" s="6" t="s">
        <v>187</v>
      </c>
      <c r="H974" s="6" t="s">
        <v>365</v>
      </c>
      <c r="I974" s="6" t="s">
        <v>637</v>
      </c>
      <c r="J974" s="6" t="s">
        <v>38</v>
      </c>
      <c r="K974" s="6" t="s">
        <v>1776</v>
      </c>
      <c r="L974" s="6" t="s">
        <v>1776</v>
      </c>
      <c r="M974" s="6" t="s">
        <v>1780</v>
      </c>
      <c r="N974" s="6" t="s">
        <v>70</v>
      </c>
      <c r="O974" s="42" t="str">
        <f t="shared" si="15"/>
        <v>60019</v>
      </c>
    </row>
    <row r="975" spans="1:15" hidden="1">
      <c r="A975" s="6" t="s">
        <v>2122</v>
      </c>
      <c r="B975" s="6" t="s">
        <v>2123</v>
      </c>
      <c r="C975" s="6" t="s">
        <v>638</v>
      </c>
      <c r="D975" s="6" t="s">
        <v>1775</v>
      </c>
      <c r="E975" s="6" t="s">
        <v>39</v>
      </c>
      <c r="F975" s="6" t="s">
        <v>187</v>
      </c>
      <c r="G975" s="6" t="s">
        <v>187</v>
      </c>
      <c r="H975" s="6" t="s">
        <v>274</v>
      </c>
      <c r="I975" s="6" t="s">
        <v>171</v>
      </c>
      <c r="J975" s="6" t="s">
        <v>38</v>
      </c>
      <c r="K975" s="6" t="s">
        <v>1776</v>
      </c>
      <c r="L975" s="6" t="s">
        <v>1776</v>
      </c>
      <c r="M975" s="6" t="s">
        <v>1780</v>
      </c>
      <c r="N975" s="6" t="s">
        <v>64</v>
      </c>
      <c r="O975" s="42" t="str">
        <f t="shared" si="15"/>
        <v>60025</v>
      </c>
    </row>
    <row r="976" spans="1:15" hidden="1">
      <c r="A976" s="6" t="s">
        <v>2115</v>
      </c>
      <c r="B976" s="6" t="s">
        <v>2116</v>
      </c>
      <c r="C976" s="6" t="s">
        <v>364</v>
      </c>
      <c r="D976" s="6" t="s">
        <v>1775</v>
      </c>
      <c r="E976" s="6" t="s">
        <v>39</v>
      </c>
      <c r="F976" s="6" t="s">
        <v>187</v>
      </c>
      <c r="G976" s="6" t="s">
        <v>187</v>
      </c>
      <c r="H976" s="6" t="s">
        <v>365</v>
      </c>
      <c r="I976" s="6" t="s">
        <v>115</v>
      </c>
      <c r="J976" s="6" t="s">
        <v>38</v>
      </c>
      <c r="K976" s="6" t="s">
        <v>1776</v>
      </c>
      <c r="L976" s="6" t="s">
        <v>1776</v>
      </c>
      <c r="M976" s="6" t="s">
        <v>1780</v>
      </c>
      <c r="N976" s="6" t="s">
        <v>64</v>
      </c>
      <c r="O976" s="42" t="str">
        <f t="shared" si="15"/>
        <v>60026</v>
      </c>
    </row>
    <row r="977" spans="1:15" hidden="1">
      <c r="A977" s="6" t="s">
        <v>2107</v>
      </c>
      <c r="B977" s="6" t="s">
        <v>2108</v>
      </c>
      <c r="C977" s="6" t="s">
        <v>273</v>
      </c>
      <c r="D977" s="6" t="s">
        <v>1775</v>
      </c>
      <c r="E977" s="6" t="s">
        <v>39</v>
      </c>
      <c r="F977" s="6" t="s">
        <v>187</v>
      </c>
      <c r="G977" s="6" t="s">
        <v>187</v>
      </c>
      <c r="H977" s="6" t="s">
        <v>274</v>
      </c>
      <c r="I977" s="6" t="s">
        <v>275</v>
      </c>
      <c r="J977" s="6" t="s">
        <v>38</v>
      </c>
      <c r="K977" s="6" t="s">
        <v>1776</v>
      </c>
      <c r="L977" s="6" t="s">
        <v>1776</v>
      </c>
      <c r="M977" s="6" t="s">
        <v>1780</v>
      </c>
      <c r="N977" s="6" t="s">
        <v>64</v>
      </c>
      <c r="O977" s="42" t="str">
        <f t="shared" si="15"/>
        <v>60030</v>
      </c>
    </row>
    <row r="978" spans="1:15" hidden="1">
      <c r="A978" s="6" t="s">
        <v>2105</v>
      </c>
      <c r="B978" s="6" t="s">
        <v>2106</v>
      </c>
      <c r="C978" s="6" t="s">
        <v>775</v>
      </c>
      <c r="D978" s="6" t="s">
        <v>1775</v>
      </c>
      <c r="E978" s="6" t="s">
        <v>39</v>
      </c>
      <c r="F978" s="6" t="s">
        <v>187</v>
      </c>
      <c r="G978" s="6" t="s">
        <v>187</v>
      </c>
      <c r="H978" s="6" t="s">
        <v>776</v>
      </c>
      <c r="I978" s="6" t="s">
        <v>235</v>
      </c>
      <c r="J978" s="6" t="s">
        <v>38</v>
      </c>
      <c r="K978" s="6" t="s">
        <v>1776</v>
      </c>
      <c r="L978" s="6" t="s">
        <v>1776</v>
      </c>
      <c r="M978" s="6" t="s">
        <v>1780</v>
      </c>
      <c r="N978" s="6" t="s">
        <v>121</v>
      </c>
      <c r="O978" s="42" t="str">
        <f t="shared" si="15"/>
        <v>60035</v>
      </c>
    </row>
    <row r="979" spans="1:15" hidden="1">
      <c r="A979" s="6" t="s">
        <v>2622</v>
      </c>
      <c r="B979" s="6" t="s">
        <v>2623</v>
      </c>
      <c r="C979" s="6" t="s">
        <v>186</v>
      </c>
      <c r="D979" s="6" t="s">
        <v>1775</v>
      </c>
      <c r="E979" s="6" t="s">
        <v>39</v>
      </c>
      <c r="F979" s="6" t="s">
        <v>187</v>
      </c>
      <c r="G979" s="6" t="s">
        <v>187</v>
      </c>
      <c r="H979" s="6" t="s">
        <v>188</v>
      </c>
      <c r="I979" s="6" t="s">
        <v>189</v>
      </c>
      <c r="J979" s="6" t="s">
        <v>38</v>
      </c>
      <c r="K979" s="6" t="s">
        <v>1776</v>
      </c>
      <c r="L979" s="6" t="s">
        <v>1776</v>
      </c>
      <c r="M979" s="6" t="s">
        <v>1780</v>
      </c>
      <c r="N979" s="6" t="s">
        <v>64</v>
      </c>
      <c r="O979" s="42" t="str">
        <f t="shared" si="15"/>
        <v>60036</v>
      </c>
    </row>
    <row r="980" spans="1:15" hidden="1">
      <c r="A980" s="6" t="s">
        <v>2119</v>
      </c>
      <c r="B980" s="6" t="s">
        <v>2120</v>
      </c>
      <c r="C980" s="6" t="s">
        <v>2121</v>
      </c>
      <c r="D980" s="6" t="s">
        <v>1775</v>
      </c>
      <c r="E980" s="6" t="s">
        <v>206</v>
      </c>
      <c r="F980" s="6" t="s">
        <v>187</v>
      </c>
      <c r="G980" s="6" t="s">
        <v>187</v>
      </c>
      <c r="H980" s="6" t="s">
        <v>1789</v>
      </c>
      <c r="I980" s="6" t="s">
        <v>610</v>
      </c>
      <c r="J980" s="6" t="s">
        <v>38</v>
      </c>
      <c r="K980" s="6" t="s">
        <v>1776</v>
      </c>
      <c r="L980" s="6" t="s">
        <v>1776</v>
      </c>
      <c r="M980" s="6" t="s">
        <v>1780</v>
      </c>
      <c r="N980" s="6" t="s">
        <v>481</v>
      </c>
      <c r="O980" s="42" t="str">
        <f t="shared" si="15"/>
        <v>60037</v>
      </c>
    </row>
  </sheetData>
  <autoFilter ref="A1:O980" xr:uid="{27C069B7-A9CC-4C74-A1F0-5284B62E2900}">
    <filterColumn colId="4">
      <filters>
        <filter val="实习生"/>
      </filters>
    </filterColumn>
  </autoFilter>
  <phoneticPr fontId="4" type="noConversion"/>
  <conditionalFormatting sqref="F979:F980 C981:C1048576 C1:C976 A977:A978">
    <cfRule type="duplicateValues" dxfId="2" priority="5"/>
  </conditionalFormatting>
  <conditionalFormatting sqref="C1:C1048576">
    <cfRule type="duplicateValues" dxfId="1" priority="3"/>
  </conditionalFormatting>
  <conditionalFormatting sqref="C1:C1048576">
    <cfRule type="duplicateValues" dxfId="0" priority="14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3月考勤数据</vt:lpstr>
      <vt:lpstr>考勤原始数据（增加育儿、独生子女陪护假）</vt:lpstr>
      <vt:lpstr>出勤日期</vt:lpstr>
      <vt:lpstr>实习生</vt:lpstr>
      <vt:lpstr>工龄计算</vt:lpstr>
      <vt:lpstr>温州交通补贴</vt:lpstr>
      <vt:lpstr>餐补汇总情况</vt:lpstr>
      <vt:lpstr>餐补数据</vt:lpstr>
      <vt:lpstr>离职交接结算</vt:lpstr>
      <vt:lpstr>花名册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闵凌冬</cp:lastModifiedBy>
  <dcterms:created xsi:type="dcterms:W3CDTF">2023-04-04T12:55:32Z</dcterms:created>
  <dcterms:modified xsi:type="dcterms:W3CDTF">2023-04-07T08:08:59Z</dcterms:modified>
</cp:coreProperties>
</file>